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035" tabRatio="603" activeTab="5"/>
  </bookViews>
  <sheets>
    <sheet name="R&amp;P" sheetId="19" r:id="rId1"/>
    <sheet name="I&amp;E" sheetId="24" r:id="rId2"/>
    <sheet name="B Sheet" sheetId="22" r:id="rId3"/>
    <sheet name="Fixed Assets" sheetId="28" r:id="rId4"/>
    <sheet name="DONATIONS FINAL " sheetId="29" r:id="rId5"/>
    <sheet name="programmes" sheetId="30" r:id="rId6"/>
    <sheet name="BANK ACCOUNTS " sheetId="32" r:id="rId7"/>
  </sheets>
  <definedNames>
    <definedName name="_xlnm.Print_Area" localSheetId="2">'B Sheet'!$A$1:$F$35</definedName>
    <definedName name="_xlnm.Print_Area" localSheetId="6">'BANK ACCOUNTS '!$A$4:$G$6</definedName>
    <definedName name="_xlnm.Print_Area" localSheetId="3">'Fixed Assets'!$A$1:$H$52</definedName>
    <definedName name="_xlnm.Print_Area" localSheetId="1">'I&amp;E'!$A$1:$H$82</definedName>
    <definedName name="_xlnm.Print_Area" localSheetId="5">programmes!$A$2:$D$54</definedName>
    <definedName name="_xlnm.Print_Area" localSheetId="0">'R&amp;P'!$A$2:$H$105</definedName>
  </definedNames>
  <calcPr calcId="144525"/>
</workbook>
</file>

<file path=xl/calcChain.xml><?xml version="1.0" encoding="utf-8"?>
<calcChain xmlns="http://schemas.openxmlformats.org/spreadsheetml/2006/main">
  <c r="D54" i="30" l="1"/>
  <c r="D9" i="30"/>
  <c r="D7" i="30"/>
  <c r="F36" i="29"/>
  <c r="F35" i="29"/>
  <c r="F34" i="29"/>
  <c r="F33" i="29"/>
  <c r="F31" i="29"/>
  <c r="F30" i="29"/>
  <c r="F29" i="29"/>
  <c r="I24" i="29"/>
  <c r="I12" i="29"/>
  <c r="H51" i="28"/>
  <c r="G51" i="28"/>
  <c r="E51" i="28"/>
  <c r="D51" i="28"/>
  <c r="C51" i="28"/>
  <c r="H49" i="28"/>
  <c r="G49" i="28"/>
  <c r="E49" i="28"/>
  <c r="H48" i="28"/>
  <c r="G48" i="28"/>
  <c r="E48" i="28"/>
  <c r="H45" i="28"/>
  <c r="G45" i="28"/>
  <c r="E45" i="28"/>
  <c r="H44" i="28"/>
  <c r="G44" i="28"/>
  <c r="E44" i="28"/>
  <c r="H43" i="28"/>
  <c r="G43" i="28"/>
  <c r="E43" i="28"/>
  <c r="H42" i="28"/>
  <c r="G42" i="28"/>
  <c r="E42" i="28"/>
  <c r="H41" i="28"/>
  <c r="G41" i="28"/>
  <c r="E41" i="28"/>
  <c r="H40" i="28"/>
  <c r="G40" i="28"/>
  <c r="E40" i="28"/>
  <c r="H39" i="28"/>
  <c r="G39" i="28"/>
  <c r="E39" i="28"/>
  <c r="H30" i="28"/>
  <c r="G30" i="28"/>
  <c r="E30" i="28"/>
  <c r="H29" i="28"/>
  <c r="G29" i="28"/>
  <c r="E29" i="28"/>
  <c r="H28" i="28"/>
  <c r="G28" i="28"/>
  <c r="E28" i="28"/>
  <c r="H27" i="28"/>
  <c r="G27" i="28"/>
  <c r="E27" i="28"/>
  <c r="H26" i="28"/>
  <c r="G26" i="28"/>
  <c r="E26" i="28"/>
  <c r="H25" i="28"/>
  <c r="G25" i="28"/>
  <c r="E25" i="28"/>
  <c r="H24" i="28"/>
  <c r="G24" i="28"/>
  <c r="E24" i="28"/>
  <c r="H23" i="28"/>
  <c r="G23" i="28"/>
  <c r="E23" i="28"/>
  <c r="H22" i="28"/>
  <c r="G22" i="28"/>
  <c r="E22" i="28"/>
  <c r="H21" i="28"/>
  <c r="G21" i="28"/>
  <c r="E21" i="28"/>
  <c r="H20" i="28"/>
  <c r="G20" i="28"/>
  <c r="E20" i="28"/>
  <c r="H19" i="28"/>
  <c r="G19" i="28"/>
  <c r="E19" i="28"/>
  <c r="H18" i="28"/>
  <c r="G18" i="28"/>
  <c r="E18" i="28"/>
  <c r="H17" i="28"/>
  <c r="G17" i="28"/>
  <c r="E17" i="28"/>
  <c r="H16" i="28"/>
  <c r="G16" i="28"/>
  <c r="E16" i="28"/>
  <c r="H15" i="28"/>
  <c r="G15" i="28"/>
  <c r="E15" i="28"/>
  <c r="H14" i="28"/>
  <c r="G14" i="28"/>
  <c r="E14" i="28"/>
  <c r="H13" i="28"/>
  <c r="G13" i="28"/>
  <c r="E13" i="28"/>
  <c r="H12" i="28"/>
  <c r="G12" i="28"/>
  <c r="E12" i="28"/>
  <c r="H11" i="28"/>
  <c r="G11" i="28"/>
  <c r="E11" i="28"/>
  <c r="H8" i="28"/>
  <c r="G8" i="28"/>
  <c r="E8" i="28"/>
  <c r="D8" i="28"/>
  <c r="A1" i="28"/>
  <c r="C37" i="22"/>
  <c r="A35" i="22"/>
  <c r="A34" i="22"/>
  <c r="F32" i="22"/>
  <c r="C32" i="22"/>
  <c r="I30" i="22"/>
  <c r="F30" i="22"/>
  <c r="E30" i="22"/>
  <c r="D30" i="22"/>
  <c r="E29" i="22"/>
  <c r="D29" i="22"/>
  <c r="E28" i="22"/>
  <c r="D28" i="22"/>
  <c r="I27" i="22"/>
  <c r="E27" i="22"/>
  <c r="D27" i="22"/>
  <c r="I26" i="22"/>
  <c r="E26" i="22"/>
  <c r="D26" i="22"/>
  <c r="I25" i="22"/>
  <c r="E25" i="22"/>
  <c r="D25" i="22"/>
  <c r="I24" i="22"/>
  <c r="E24" i="22"/>
  <c r="D24" i="22"/>
  <c r="F21" i="22"/>
  <c r="E21" i="22"/>
  <c r="F18" i="22"/>
  <c r="F15" i="22"/>
  <c r="C12" i="22"/>
  <c r="B12" i="22"/>
  <c r="F10" i="22"/>
  <c r="A3" i="22"/>
  <c r="A1" i="22"/>
  <c r="H82" i="24"/>
  <c r="A82" i="24"/>
  <c r="H81" i="24"/>
  <c r="A81" i="24"/>
  <c r="H79" i="24"/>
  <c r="D79" i="24"/>
  <c r="D77" i="24"/>
  <c r="D75" i="24"/>
  <c r="D73" i="24"/>
  <c r="C73" i="24"/>
  <c r="B73" i="24"/>
  <c r="C72" i="24"/>
  <c r="B72" i="24"/>
  <c r="C71" i="24"/>
  <c r="B71" i="24"/>
  <c r="C70" i="24"/>
  <c r="B70" i="24"/>
  <c r="C69" i="24"/>
  <c r="B69" i="24"/>
  <c r="C68" i="24"/>
  <c r="B68" i="24"/>
  <c r="C67" i="24"/>
  <c r="B67" i="24"/>
  <c r="C66" i="24"/>
  <c r="B66" i="24"/>
  <c r="C65" i="24"/>
  <c r="B65" i="24"/>
  <c r="C64" i="24"/>
  <c r="B64" i="24"/>
  <c r="C63" i="24"/>
  <c r="B63" i="24"/>
  <c r="C62" i="24"/>
  <c r="B62" i="24"/>
  <c r="C61" i="24"/>
  <c r="B61" i="24"/>
  <c r="C53" i="24"/>
  <c r="B53" i="24"/>
  <c r="C52" i="24"/>
  <c r="B52" i="24"/>
  <c r="C51" i="24"/>
  <c r="B51" i="24"/>
  <c r="C50" i="24"/>
  <c r="B50" i="24"/>
  <c r="C49" i="24"/>
  <c r="B49" i="24"/>
  <c r="C48" i="24"/>
  <c r="B48" i="24"/>
  <c r="C47" i="24"/>
  <c r="B47" i="24"/>
  <c r="C46" i="24"/>
  <c r="B46" i="24"/>
  <c r="C45" i="24"/>
  <c r="B45" i="24"/>
  <c r="C44" i="24"/>
  <c r="B44" i="24"/>
  <c r="C43" i="24"/>
  <c r="B43" i="24"/>
  <c r="C42" i="24"/>
  <c r="B42" i="24"/>
  <c r="C41" i="24"/>
  <c r="B41" i="24"/>
  <c r="C40" i="24"/>
  <c r="B40" i="24"/>
  <c r="C39" i="24"/>
  <c r="B39" i="24"/>
  <c r="C38" i="24"/>
  <c r="B38" i="24"/>
  <c r="C37" i="24"/>
  <c r="B37" i="24"/>
  <c r="C29" i="24"/>
  <c r="B29" i="24"/>
  <c r="C28" i="24"/>
  <c r="B28" i="24"/>
  <c r="C27" i="24"/>
  <c r="B27" i="24"/>
  <c r="C26" i="24"/>
  <c r="B26" i="24"/>
  <c r="C25" i="24"/>
  <c r="B25" i="24"/>
  <c r="C24" i="24"/>
  <c r="B24" i="24"/>
  <c r="C23" i="24"/>
  <c r="B23" i="24"/>
  <c r="C22" i="24"/>
  <c r="B22" i="24"/>
  <c r="C21" i="24"/>
  <c r="B21" i="24"/>
  <c r="C20" i="24"/>
  <c r="B20" i="24"/>
  <c r="C19" i="24"/>
  <c r="B19" i="24"/>
  <c r="C18" i="24"/>
  <c r="B18" i="24"/>
  <c r="C17" i="24"/>
  <c r="B17" i="24"/>
  <c r="C16" i="24"/>
  <c r="B16" i="24"/>
  <c r="C15" i="24"/>
  <c r="B15" i="24"/>
  <c r="H14" i="24"/>
  <c r="F14" i="24"/>
  <c r="C14" i="24"/>
  <c r="B14" i="24"/>
  <c r="H13" i="24"/>
  <c r="F13" i="24"/>
  <c r="C13" i="24"/>
  <c r="B13" i="24"/>
  <c r="H12" i="24"/>
  <c r="F12" i="24"/>
  <c r="C12" i="24"/>
  <c r="B12" i="24"/>
  <c r="H11" i="24"/>
  <c r="F11" i="24"/>
  <c r="C11" i="24"/>
  <c r="B11" i="24"/>
  <c r="H10" i="24"/>
  <c r="F10" i="24"/>
  <c r="C10" i="24"/>
  <c r="B10" i="24"/>
  <c r="H9" i="24"/>
  <c r="F9" i="24"/>
  <c r="B9" i="24"/>
  <c r="A3" i="24"/>
  <c r="A1" i="24"/>
  <c r="L115" i="19"/>
  <c r="L114" i="19"/>
  <c r="L112" i="19"/>
  <c r="L110" i="19"/>
  <c r="L109" i="19"/>
  <c r="L108" i="19"/>
  <c r="D106" i="19"/>
  <c r="H102" i="19"/>
  <c r="D102" i="19"/>
  <c r="R101" i="19"/>
  <c r="P101" i="19"/>
  <c r="O101" i="19"/>
  <c r="N101" i="19"/>
  <c r="M101" i="19"/>
  <c r="L101" i="19"/>
  <c r="K101" i="19"/>
  <c r="R100" i="19"/>
  <c r="O100" i="19"/>
  <c r="N100" i="19"/>
  <c r="M100" i="19"/>
  <c r="H100" i="19"/>
  <c r="R99" i="19"/>
  <c r="O99" i="19"/>
  <c r="N99" i="19"/>
  <c r="M99" i="19"/>
  <c r="R98" i="19"/>
  <c r="O98" i="19"/>
  <c r="R97" i="19"/>
  <c r="O97" i="19"/>
  <c r="N97" i="19"/>
  <c r="M97" i="19"/>
  <c r="R96" i="19"/>
  <c r="O96" i="19"/>
  <c r="N96" i="19"/>
  <c r="M96" i="19"/>
  <c r="R95" i="19"/>
  <c r="R94" i="19"/>
  <c r="O94" i="19"/>
  <c r="R93" i="19"/>
  <c r="O93" i="19"/>
  <c r="R92" i="19"/>
  <c r="O92" i="19"/>
  <c r="H86" i="19"/>
  <c r="G81" i="19"/>
  <c r="H75" i="19"/>
  <c r="G75" i="19"/>
  <c r="D27" i="19"/>
  <c r="D19" i="19"/>
  <c r="G16" i="19"/>
  <c r="G14" i="19"/>
</calcChain>
</file>

<file path=xl/sharedStrings.xml><?xml version="1.0" encoding="utf-8"?>
<sst xmlns="http://schemas.openxmlformats.org/spreadsheetml/2006/main" count="706" uniqueCount="306">
  <si>
    <t>IMAIGAL TRUST</t>
  </si>
  <si>
    <t>NO.41, MEKKELATHOTTAM, ALAM PALAYAM, SIRUKALANJI, UTHUKULI, ERODE,TAMILNADU - 638751</t>
  </si>
  <si>
    <t>RECEIPTS &amp; PAYMENT FOR THE YEAR ENDING 31ST MARCH 2023</t>
  </si>
  <si>
    <t>RECEIPTS</t>
  </si>
  <si>
    <t>AMOUNT</t>
  </si>
  <si>
    <t>PAYMENTS</t>
  </si>
  <si>
    <t>To</t>
  </si>
  <si>
    <t>OPENING BALANCE</t>
  </si>
  <si>
    <t>By</t>
  </si>
  <si>
    <t>WELFARE EXPENSES</t>
  </si>
  <si>
    <t>Cash in Hand</t>
  </si>
  <si>
    <t>"</t>
  </si>
  <si>
    <t>Sfurti- Implementing Agency for Cluster &amp;   Swatch Bharath Awareness and Activities</t>
  </si>
  <si>
    <t>s</t>
  </si>
  <si>
    <t>Cash at Bank</t>
  </si>
  <si>
    <t>Soft Intervention Activities covered:</t>
  </si>
  <si>
    <t>Canara Bank - 1311</t>
  </si>
  <si>
    <t>SFURTI Cluster -Hard Intervention Activities</t>
  </si>
  <si>
    <t>Canara Bank - 1312</t>
  </si>
  <si>
    <t>Watershed Development Fund Programme - CBP Phase- Mulanur, Tirupur</t>
  </si>
  <si>
    <t>Canara Bank - 1336</t>
  </si>
  <si>
    <t>Training on Integrated Farming System , Namakkal</t>
  </si>
  <si>
    <t>Canana Bank - 5779</t>
  </si>
  <si>
    <t>NTI of Agri Clinic &amp; Agri Business Training Centre Scheme of MANAGE ,MoAgriculture, GOI</t>
  </si>
  <si>
    <t xml:space="preserve"> Canara Bank - 5778</t>
  </si>
  <si>
    <t>Awareness of Cluster for Handicrafts Artisans Karur</t>
  </si>
  <si>
    <t>Canara Bank - 9440</t>
  </si>
  <si>
    <t>Farmer Producer Organisation - Awareness</t>
  </si>
  <si>
    <t>Union Bank of India- 2634</t>
  </si>
  <si>
    <t>Training on Organic Farming</t>
  </si>
  <si>
    <t>Environment Health &amp; Safety Awareness Programme</t>
  </si>
  <si>
    <t>INCOMES</t>
  </si>
  <si>
    <t>EDP in Agri &amp; Allied Business Opportunities for Rural Youths</t>
  </si>
  <si>
    <t>Donation</t>
  </si>
  <si>
    <t>Watershed Development Fund Programme - FIP Phase- Vellakoil, Tirupur</t>
  </si>
  <si>
    <t>Trustee Contribution</t>
  </si>
  <si>
    <t>Watershed Development Fund Programmes - Management Activities</t>
  </si>
  <si>
    <t>Grant - Coir Board</t>
  </si>
  <si>
    <t>-</t>
  </si>
  <si>
    <t>Watershed Development Fund Programme -Pre CBP - Kodaiyur I, Karur</t>
  </si>
  <si>
    <t>Watershed Development Fund Programme -Pre CBP - Kodaiyur II, Karur</t>
  </si>
  <si>
    <t>Grant - NABARD</t>
  </si>
  <si>
    <t>FPO Formation and Supporting activities as POPI Aravakurichi, Karur</t>
  </si>
  <si>
    <t>'</t>
  </si>
  <si>
    <t>Grant - NABCONS</t>
  </si>
  <si>
    <t>FPO Formation and Supporting activities as POPI Vellakoil, Tirupur</t>
  </si>
  <si>
    <t>Training programme for Herbal &amp; Medicinal Plants plantation and its Value Addition</t>
  </si>
  <si>
    <t>Grant - MANAGE, Min of Agriculture, GOI</t>
  </si>
  <si>
    <t>Awareness programme in Credit Linkage Supports to farmers  and Youths</t>
  </si>
  <si>
    <t>Awareness for Women SHG /JLG Formation and business start ups</t>
  </si>
  <si>
    <t>Afforestation and Global Farming Programe</t>
  </si>
  <si>
    <t>(Contd..2)</t>
  </si>
  <si>
    <t>::2 ::</t>
  </si>
  <si>
    <t>Livelihood and Enterprise Development Programme (LEDP) - Coconut Shell Value Added Products, Tirupur</t>
  </si>
  <si>
    <t>Livelihood and Enterprise Development Programme (LEDP) - Coconut and Erode Turmeric Value Added Products, Erode</t>
  </si>
  <si>
    <t>Livelihood and Enterprise Development Programme (LEDP) - Home Based Cloth Value Added products- Karur</t>
  </si>
  <si>
    <t>Palmyra collection, Plantation</t>
  </si>
  <si>
    <t xml:space="preserve">pepper, coffee value added products at kollihills Cluster formation field programmes </t>
  </si>
  <si>
    <t>FPO Formation and Development- RSA ,Karur and Tirupur</t>
  </si>
  <si>
    <t>Cluster Development support in Coconut value added products , Erode</t>
  </si>
  <si>
    <t>Awareness programme of ACABC Scheme</t>
  </si>
  <si>
    <t>FPO Development Activities - Resource Agency- Erode and Tirupur</t>
  </si>
  <si>
    <t xml:space="preserve">Training on value addition  for Tribal Peoples </t>
  </si>
  <si>
    <t>Transgender Development- MEDP on food value added products, tirupur</t>
  </si>
  <si>
    <t>Transgender Development- Marketing Supports</t>
  </si>
  <si>
    <t xml:space="preserve">Women Capacity Building- Awareness in Ecofriendly  products and its marketing for women’s </t>
  </si>
  <si>
    <t>Micro Enterprise Development programme(MEDP) on food value added Products -pallapatty,karur</t>
  </si>
  <si>
    <t>Micro Enterprise Development programme(MEDP) on Various wood crafts  -Salem</t>
  </si>
  <si>
    <t>Livelihood and Enterprise Development Programme (LEDP) - Jute Value Added Products Handholding  Tirupur</t>
  </si>
  <si>
    <t>NABARD Thethupatty Rual Haat , Aravakurichi ,Karur</t>
  </si>
  <si>
    <t>(Contd..3)</t>
  </si>
  <si>
    <t>:: 3 ::</t>
  </si>
  <si>
    <t>Workshop on value addition of Agro produce</t>
  </si>
  <si>
    <t>Capcity building programme for NGO</t>
  </si>
  <si>
    <t>Climate changes adoptaion - EDP awareness</t>
  </si>
  <si>
    <t>Wealth from Biodegradable Waste - Development activities</t>
  </si>
  <si>
    <t>Skill Development Programme on Jute Value Added Products Handholding</t>
  </si>
  <si>
    <t xml:space="preserve">Awareness programme in importance of Nutrients for children </t>
  </si>
  <si>
    <t>Eye Camp and Medical Camp</t>
  </si>
  <si>
    <t>Blood Camp and Medical Camp</t>
  </si>
  <si>
    <t xml:space="preserve">Cloth products training and production </t>
  </si>
  <si>
    <t>Farmers Extensions with Marketing supports</t>
  </si>
  <si>
    <t xml:space="preserve">Saplings Plantations </t>
  </si>
  <si>
    <t>Agriculture Extension Services Centre</t>
  </si>
  <si>
    <t>Bank Charges</t>
  </si>
  <si>
    <t>ASSETS</t>
  </si>
  <si>
    <t>Infrastructure - Office , Extension Centre - 3Nos</t>
  </si>
  <si>
    <t>Computer &amp; Laptops 35Nos</t>
  </si>
  <si>
    <t>Electrical, UPS and Fittings</t>
  </si>
  <si>
    <t>Infrastructure - Furniture</t>
  </si>
  <si>
    <t>Air Conditioner</t>
  </si>
  <si>
    <t>Printer &amp; Scanner</t>
  </si>
  <si>
    <t>Agri Lab Material</t>
  </si>
  <si>
    <t>Hostel Bed, Infrastructure - 50Nos</t>
  </si>
  <si>
    <t>Training Support Machine</t>
  </si>
  <si>
    <t>ALL ACCOUNT FUND DETAILS 2022-23 FY</t>
  </si>
  <si>
    <t>suspends</t>
  </si>
  <si>
    <t>expenses</t>
  </si>
  <si>
    <t>CLOSING BALANCE</t>
  </si>
  <si>
    <t>opening</t>
  </si>
  <si>
    <t>income</t>
  </si>
  <si>
    <t>interest</t>
  </si>
  <si>
    <t>bank charges</t>
  </si>
  <si>
    <t>closing</t>
  </si>
  <si>
    <t>cash at hand</t>
  </si>
  <si>
    <t>Canara Bank -1311</t>
  </si>
  <si>
    <t>coir board</t>
  </si>
  <si>
    <t>Canara Bank - 5778</t>
  </si>
  <si>
    <t>NABARD</t>
  </si>
  <si>
    <t>Canana Bank - 9440</t>
  </si>
  <si>
    <t>COMMON</t>
  </si>
  <si>
    <t>Canara Bank - 5891</t>
  </si>
  <si>
    <t>Canara Bank - 0594</t>
  </si>
  <si>
    <t>Canara Bank - 0594 chinn</t>
  </si>
  <si>
    <t>TOTAL</t>
  </si>
  <si>
    <t>Place: Erode</t>
  </si>
  <si>
    <t xml:space="preserve">Subject to our report in </t>
  </si>
  <si>
    <t>Date: 13.08.2022</t>
  </si>
  <si>
    <t>Form No. 10B of even date</t>
  </si>
  <si>
    <t xml:space="preserve">Bank Interset </t>
  </si>
  <si>
    <t xml:space="preserve">TOTAL FUND RECEIVED IN UNION BANK </t>
  </si>
  <si>
    <t xml:space="preserve">FUND NABARD- </t>
  </si>
  <si>
    <t>MANAGE,Min of Agri ,HYDERABAD</t>
  </si>
  <si>
    <t>coirboard</t>
  </si>
  <si>
    <t>NABCONS</t>
  </si>
  <si>
    <t>OTHERS</t>
  </si>
  <si>
    <t>DONATIONS</t>
  </si>
  <si>
    <t>CORPUS DONATIONS AS CASH</t>
  </si>
  <si>
    <t>CHANGABLE</t>
  </si>
  <si>
    <t>INCOME AND EXPENDITURE ACCOUNT FOR THE YEAR ENDED 31st MARCH, 2023</t>
  </si>
  <si>
    <t xml:space="preserve">EXPENDITURE </t>
  </si>
  <si>
    <t>INCOME</t>
  </si>
  <si>
    <t>TDS Receivable</t>
  </si>
  <si>
    <t>::2::</t>
  </si>
  <si>
    <t>(Contd…3)</t>
  </si>
  <si>
    <t>::3::</t>
  </si>
  <si>
    <t>Depreciation</t>
  </si>
  <si>
    <t>Excess of Income Over Expenditure</t>
  </si>
  <si>
    <t>BALANCE SHEET AS ON 31st MARCH, 2023</t>
  </si>
  <si>
    <t>LIABILITIES</t>
  </si>
  <si>
    <t>TRUST FUND</t>
  </si>
  <si>
    <t xml:space="preserve">FIXED ASSETS </t>
  </si>
  <si>
    <t>As per last Balance Sheet</t>
  </si>
  <si>
    <t>As Per Schedule</t>
  </si>
  <si>
    <t>Add :: Excess of Income</t>
  </si>
  <si>
    <t>Over Expenditure</t>
  </si>
  <si>
    <t>CURRENT ASSETS</t>
  </si>
  <si>
    <t>Office Deposits - 1 Nos</t>
  </si>
  <si>
    <t xml:space="preserve">Hostel Deposits </t>
  </si>
  <si>
    <t>Extension Deposit - 2 Nos</t>
  </si>
  <si>
    <t>Income Receivable</t>
  </si>
  <si>
    <t>Add :: During the Year</t>
  </si>
  <si>
    <r>
      <rPr>
        <b/>
        <u/>
        <sz val="12"/>
        <rFont val="Times New Roman"/>
        <family val="1"/>
      </rPr>
      <t>CLO</t>
    </r>
    <r>
      <rPr>
        <b/>
        <u/>
        <sz val="11"/>
        <rFont val="Times New Roman"/>
        <family val="1"/>
      </rPr>
      <t>SING BALANCE</t>
    </r>
  </si>
  <si>
    <t>Add</t>
  </si>
  <si>
    <t>Less</t>
  </si>
  <si>
    <t>Net Worth</t>
  </si>
  <si>
    <t xml:space="preserve"> </t>
  </si>
  <si>
    <t>SCHEDULE OF FIXED ASSETS</t>
  </si>
  <si>
    <t xml:space="preserve">Sl.No.
</t>
  </si>
  <si>
    <t xml:space="preserve">Fixed Assets
</t>
  </si>
  <si>
    <t>W.D.V. 
As on 
01.04.2021</t>
  </si>
  <si>
    <t>Additions
during the year</t>
  </si>
  <si>
    <t xml:space="preserve">Total
</t>
  </si>
  <si>
    <t xml:space="preserve">Rate
</t>
  </si>
  <si>
    <t xml:space="preserve">Depreciation
</t>
  </si>
  <si>
    <t>W.D.V. 
As on 
31.03.2022</t>
  </si>
  <si>
    <t xml:space="preserve">Land &amp; Building </t>
  </si>
  <si>
    <t xml:space="preserve">Infrastructure - Partition, Furniture </t>
  </si>
  <si>
    <t>Furniture &amp; Fittings</t>
  </si>
  <si>
    <t>Electrical</t>
  </si>
  <si>
    <t>Furniture</t>
  </si>
  <si>
    <t xml:space="preserve">Hostel Beds </t>
  </si>
  <si>
    <t>Aluminium Partician Extension</t>
  </si>
  <si>
    <t>Banner, Pantry Things, Dustbins</t>
  </si>
  <si>
    <t>Boards, LCD Screens</t>
  </si>
  <si>
    <t>Computer Table Setup</t>
  </si>
  <si>
    <t>Chairs - 200 Nos</t>
  </si>
  <si>
    <t>Dinning Table for 50 Members</t>
  </si>
  <si>
    <t>Flips Chairs</t>
  </si>
  <si>
    <t>Fans &amp; Lights</t>
  </si>
  <si>
    <t xml:space="preserve">Fans - Ceiling </t>
  </si>
  <si>
    <t>Hostel Cot, Bed, Pillows &amp; Others</t>
  </si>
  <si>
    <t>Pipeline Connection &amp; Wash Passion</t>
  </si>
  <si>
    <t>Pantry Things for Cook,Plates,Thumbles</t>
  </si>
  <si>
    <t>Racks &amp; Beuro</t>
  </si>
  <si>
    <t>Rolling Chairs - 35 Nos</t>
  </si>
  <si>
    <t>Table - 25</t>
  </si>
  <si>
    <t>Two Wheeler</t>
  </si>
  <si>
    <t xml:space="preserve">Training Support Machine </t>
  </si>
  <si>
    <t>(Contd…2)</t>
  </si>
  <si>
    <t>Electrical Equipments</t>
  </si>
  <si>
    <t>Agri Lab Materials</t>
  </si>
  <si>
    <t>Camera - 18 Nos</t>
  </si>
  <si>
    <t>Electrical Wiring &amp; UPS Battery</t>
  </si>
  <si>
    <t>Micro Irrigation, Organic Grower Materials</t>
  </si>
  <si>
    <t>Printer Scanner</t>
  </si>
  <si>
    <t>Projectors - 4 Nos</t>
  </si>
  <si>
    <t>Computer</t>
  </si>
  <si>
    <t>2021-2022</t>
  </si>
  <si>
    <t>IMAIGAL TRUST , DONATIONS DETAILS - FY-2022-23</t>
  </si>
  <si>
    <t>Sl. No.</t>
  </si>
  <si>
    <t>ID Code</t>
  </si>
  <si>
    <t>Unique Identification Number</t>
  </si>
  <si>
    <t>Name of donor</t>
  </si>
  <si>
    <t>Address of donor</t>
  </si>
  <si>
    <t>Donation Type</t>
  </si>
  <si>
    <t>Mode of receipt</t>
  </si>
  <si>
    <t>Amount of donation (Indian rupees)</t>
  </si>
  <si>
    <t>REC NO</t>
  </si>
  <si>
    <t>PAN NO</t>
  </si>
  <si>
    <t>Aadhaar Number</t>
  </si>
  <si>
    <t>561808253547</t>
  </si>
  <si>
    <t>CHETHAN CHANDRASEKAR</t>
  </si>
  <si>
    <t>COIMBATORE</t>
  </si>
  <si>
    <t>Corpus</t>
  </si>
  <si>
    <t>Electronic modes including account payee cheque/draft</t>
  </si>
  <si>
    <t>AQCPC8094J</t>
  </si>
  <si>
    <t>967503356310</t>
  </si>
  <si>
    <t>SUSHANTH NANDAN</t>
  </si>
  <si>
    <t>MAHADEVAPURAM, COIMBATORE</t>
  </si>
  <si>
    <t>FEJPS7637H</t>
  </si>
  <si>
    <t>310264611888</t>
  </si>
  <si>
    <t>GEETHARANI.P</t>
  </si>
  <si>
    <t>NAMAKKAL</t>
  </si>
  <si>
    <t>ALQPG4842D</t>
  </si>
  <si>
    <t>309585840982</t>
  </si>
  <si>
    <t>RAJKUMAR</t>
  </si>
  <si>
    <t>BNSPR3432F</t>
  </si>
  <si>
    <t>528518095736</t>
  </si>
  <si>
    <t>S.SENTHILKUMAR</t>
  </si>
  <si>
    <t>DOVPS6104B</t>
  </si>
  <si>
    <r>
      <rPr>
        <sz val="11.45"/>
        <color rgb="FF000000"/>
        <rFont val="Times-Roman"/>
        <charset val="134"/>
      </rPr>
      <t xml:space="preserve">3187 </t>
    </r>
    <r>
      <rPr>
        <sz val="11.3"/>
        <color rgb="FF000000"/>
        <rFont val="Times-Roman"/>
        <charset val="134"/>
      </rPr>
      <t xml:space="preserve">7755 </t>
    </r>
    <r>
      <rPr>
        <sz val="11.4"/>
        <color rgb="FF000000"/>
        <rFont val="Times-Roman"/>
        <charset val="134"/>
      </rPr>
      <t>6398</t>
    </r>
  </si>
  <si>
    <t>POOVENTHAN</t>
  </si>
  <si>
    <t>ATOPP0306P</t>
  </si>
  <si>
    <t>540845538857</t>
  </si>
  <si>
    <t>R.M. SUBRAMANIAN</t>
  </si>
  <si>
    <t>ERODE</t>
  </si>
  <si>
    <t>APGPS3343K</t>
  </si>
  <si>
    <t>NANDHIVARMAN</t>
  </si>
  <si>
    <t>ZVA1637198</t>
  </si>
  <si>
    <t>Elector's photo identity number</t>
  </si>
  <si>
    <t>TN/15/095/0111486</t>
  </si>
  <si>
    <t>K.RAMASAMY</t>
  </si>
  <si>
    <t>Cash</t>
  </si>
  <si>
    <t>Permanent Account Number</t>
  </si>
  <si>
    <t>CJTPP1215N</t>
  </si>
  <si>
    <t>Ponnusamy</t>
  </si>
  <si>
    <t>Others</t>
  </si>
  <si>
    <t>PRAVEEN</t>
  </si>
  <si>
    <t>BNAPS6055D</t>
  </si>
  <si>
    <t>SURESH T</t>
  </si>
  <si>
    <t>GOKUL</t>
  </si>
  <si>
    <t>TIRUPUR</t>
  </si>
  <si>
    <t>Kind</t>
  </si>
  <si>
    <t>CVM3049426</t>
  </si>
  <si>
    <t>RAMYA V</t>
  </si>
  <si>
    <t xml:space="preserve">LENIN VEERA PANDIYAN </t>
  </si>
  <si>
    <t>8494 9966 6929</t>
  </si>
  <si>
    <t>Gajendraprabu</t>
  </si>
  <si>
    <t>SATYA</t>
  </si>
  <si>
    <t>NANJUDESHWARAN</t>
  </si>
  <si>
    <t>HARISHANKAR</t>
  </si>
  <si>
    <t xml:space="preserve">TOTAL FUND RECEIVED IN BANK </t>
  </si>
  <si>
    <t>CORPUS DONATIONS</t>
  </si>
  <si>
    <t>ANNUAL ACTIVITY REPORT : 2022-2023</t>
  </si>
  <si>
    <t>S.NO</t>
  </si>
  <si>
    <t>PROGRAMMES</t>
  </si>
  <si>
    <t>Department/
Financial Support</t>
  </si>
  <si>
    <t>PROJECT COST (RS)</t>
  </si>
  <si>
    <t>Coir Board, MoMSME, GOI</t>
  </si>
  <si>
    <t>Imaigal Trust</t>
  </si>
  <si>
    <t>MANAGE,Ministry of Agriculture, GOI</t>
  </si>
  <si>
    <t>MABIF</t>
  </si>
  <si>
    <t>BPCL-AWARE</t>
  </si>
  <si>
    <t>UNION BANK OF INDIA , ERODE- COMMON ACCOUNT</t>
  </si>
  <si>
    <t>S.No</t>
  </si>
  <si>
    <t>ACCOUNT NAME AND ADDRESS</t>
  </si>
  <si>
    <t xml:space="preserve">IFSC CODE </t>
  </si>
  <si>
    <t>ACCOUNT NUMBER</t>
  </si>
  <si>
    <t>BANK NAME</t>
  </si>
  <si>
    <t>CHEQUE BOOK FROM   TO</t>
  </si>
  <si>
    <t>CURRENT PRESENCE OF PASS BOOK</t>
  </si>
  <si>
    <t>UBIN0537918</t>
  </si>
  <si>
    <t>UNION BANK OF INDIA</t>
  </si>
  <si>
    <t>FOR  WATERSHED PROJECT - BANK ACCOUNT NUMBER DETAILS</t>
  </si>
  <si>
    <r>
      <rPr>
        <sz val="13"/>
        <color theme="1"/>
        <rFont val="Calibri"/>
        <family val="2"/>
        <scheme val="minor"/>
      </rPr>
      <t xml:space="preserve">MAYILRANGAM SENAPATHIPALAYAM 
WATERSHED </t>
    </r>
    <r>
      <rPr>
        <b/>
        <sz val="13"/>
        <color rgb="FF00B050"/>
        <rFont val="Calibri"/>
        <family val="2"/>
        <scheme val="minor"/>
      </rPr>
      <t>MANAGEMENT FUND</t>
    </r>
    <r>
      <rPr>
        <sz val="13"/>
        <color theme="1"/>
        <rFont val="Calibri"/>
        <family val="2"/>
        <scheme val="minor"/>
      </rPr>
      <t xml:space="preserve"> 41 MEKALATHOTTAM ALAMPALAYAM SIRUKALANJI UTHUKULI ERODE - 638 751</t>
    </r>
  </si>
  <si>
    <t>CNRB0001027</t>
  </si>
  <si>
    <t>CANARA</t>
  </si>
  <si>
    <t>338626 to 338650</t>
  </si>
  <si>
    <t>YES</t>
  </si>
  <si>
    <t>SELLAPPAMATTI BANK ACCOUNT NUMBER DETAIL  (RURAL HAAT - 2)</t>
  </si>
  <si>
    <t>CHEQUE 
BOOK - 2 
FROM TO</t>
  </si>
  <si>
    <r>
      <rPr>
        <b/>
        <sz val="13"/>
        <color rgb="FF00B050"/>
        <rFont val="Calibri"/>
        <family val="2"/>
        <scheme val="minor"/>
      </rPr>
      <t xml:space="preserve">IMAIGAL TRUST - RURAL HAAT  </t>
    </r>
    <r>
      <rPr>
        <sz val="13"/>
        <rFont val="Calibri"/>
        <family val="2"/>
        <scheme val="minor"/>
      </rPr>
      <t>MANAGEMENT FUND 41 MEKALATHOTTAM ALAMPALAYAM SIRUKALANJI UTHUKULI ERODE - 638 751</t>
    </r>
  </si>
  <si>
    <t>CNRB0001666</t>
  </si>
  <si>
    <t xml:space="preserve">497256 to 497275
607693 to 607705
</t>
  </si>
  <si>
    <t>NO</t>
  </si>
  <si>
    <t>SELLAPPAMATTI BANK ACCOUNT NUMBER DETAIL  (FPO - IMAIGAL TRUST POPI)</t>
  </si>
  <si>
    <t>CHEQUE 
BOOK -2 
FROM TO</t>
  </si>
  <si>
    <r>
      <rPr>
        <b/>
        <sz val="13"/>
        <color rgb="FF00B050"/>
        <rFont val="Calibri"/>
        <family val="2"/>
        <scheme val="minor"/>
      </rPr>
      <t xml:space="preserve">IMAIGAL TRUST POPI </t>
    </r>
    <r>
      <rPr>
        <sz val="13"/>
        <rFont val="Calibri"/>
        <family val="2"/>
        <scheme val="minor"/>
      </rPr>
      <t>MANAGEMENT FUND 41 MEKALATHOTTAM ALAMPALAYAM SIRUKALANJI UTHUKULI ERODE - 638 751</t>
    </r>
  </si>
  <si>
    <t>197747 to 197760
400142 to 400160</t>
  </si>
  <si>
    <t>FOR IA - ERODE KONGU COIR CLUSTER PROJECT</t>
  </si>
  <si>
    <t>CHEQUE BOOK 
FROM TO</t>
  </si>
  <si>
    <r>
      <rPr>
        <b/>
        <sz val="13"/>
        <color rgb="FF00B050"/>
        <rFont val="Calibri"/>
        <family val="2"/>
        <scheme val="minor"/>
      </rPr>
      <t xml:space="preserve">SI ACCOUNT </t>
    </r>
    <r>
      <rPr>
        <sz val="13"/>
        <rFont val="Calibri"/>
        <family val="2"/>
        <scheme val="minor"/>
      </rPr>
      <t>ERODE KONGU COIR CLUSTER SF NO 461 ICHIPALAYAM VILLAGE KODUMUDI TALUK KODUMUDI ERODE 638 151 TN INDIA PINMZIP - 638 151</t>
    </r>
  </si>
  <si>
    <t>CNRB0001240</t>
  </si>
  <si>
    <r>
      <rPr>
        <b/>
        <sz val="13"/>
        <color rgb="FF00B050"/>
        <rFont val="Calibri"/>
        <family val="2"/>
        <scheme val="minor"/>
      </rPr>
      <t xml:space="preserve">HI ACCOUNT </t>
    </r>
    <r>
      <rPr>
        <sz val="13"/>
        <rFont val="Calibri"/>
        <family val="2"/>
        <scheme val="minor"/>
      </rPr>
      <t>ERODE KONGU COIR CLUSTER SF NO 461 ICHIPALAYAM VILLAGE KODUMUDI TALUK KODUMUDI ERODE 638 151 TN INDIA PINMZIP - 638 151</t>
    </r>
  </si>
  <si>
    <r>
      <rPr>
        <b/>
        <sz val="13"/>
        <color rgb="FF00B050"/>
        <rFont val="Calibri"/>
        <family val="2"/>
        <scheme val="minor"/>
      </rPr>
      <t xml:space="preserve">IA ACCOUNT </t>
    </r>
    <r>
      <rPr>
        <sz val="13"/>
        <rFont val="Calibri"/>
        <family val="2"/>
        <scheme val="minor"/>
      </rPr>
      <t>ERODE KONGU COIR CLUSTER SF NO 461 ICHIPALAYAM VILLAGE KODUMUDI TALUK KODUMUDI ERODE 638 151 TN INDIA PINMZIP - 638 151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</si>
</sst>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 * #,##0.00_ ;_ * \-#,##0.00_ ;_ * &quot;-&quot;??_ ;_ @_ "/>
    <numFmt numFmtId="165" formatCode="dd/mm/yyyy"/>
  </numFmts>
  <fonts count="29">
    <font>
      <sz val="10"/>
      <name val="Arial"/>
    </font>
    <font>
      <sz val="11"/>
      <color theme="1"/>
      <name val="Calibri"/>
      <family val="2"/>
      <scheme val="minor"/>
    </font>
    <font>
      <b/>
      <sz val="13"/>
      <color rgb="FF00B050"/>
      <name val="Calibri"/>
      <family val="2"/>
      <scheme val="minor"/>
    </font>
    <font>
      <b/>
      <sz val="13"/>
      <color rgb="FFC0000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.45"/>
      <color rgb="FF000000"/>
      <name val="Times-Roman"/>
      <charset val="134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sz val="12"/>
      <color theme="3"/>
      <name val="Times New Roman"/>
      <family val="1"/>
    </font>
    <font>
      <sz val="12"/>
      <color rgb="FFFF0000"/>
      <name val="Times New Roman"/>
      <family val="1"/>
    </font>
    <font>
      <sz val="13"/>
      <name val="Calibri"/>
      <family val="2"/>
      <scheme val="minor"/>
    </font>
    <font>
      <sz val="11.3"/>
      <color rgb="FF000000"/>
      <name val="Times-Roman"/>
      <charset val="134"/>
    </font>
    <font>
      <sz val="11.4"/>
      <color rgb="FF000000"/>
      <name val="Times-Roman"/>
      <charset val="134"/>
    </font>
    <font>
      <b/>
      <u/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6">
    <xf numFmtId="0" fontId="0" fillId="0" borderId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164" fontId="28" fillId="0" borderId="0" applyFont="0" applyFill="0" applyBorder="0" applyAlignment="0" applyProtection="0"/>
  </cellStyleXfs>
  <cellXfs count="254">
    <xf numFmtId="0" fontId="0" fillId="0" borderId="0" xfId="0"/>
    <xf numFmtId="0" fontId="1" fillId="0" borderId="0" xfId="0" applyFont="1" applyFill="1" applyAlignme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vertical="center" wrapText="1"/>
    </xf>
    <xf numFmtId="1" fontId="6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3" fontId="9" fillId="0" borderId="1" xfId="0" applyNumberFormat="1" applyFont="1" applyBorder="1" applyAlignment="1">
      <alignment wrapText="1"/>
    </xf>
    <xf numFmtId="43" fontId="9" fillId="0" borderId="1" xfId="0" applyNumberFormat="1" applyFont="1" applyFill="1" applyBorder="1"/>
    <xf numFmtId="43" fontId="9" fillId="0" borderId="1" xfId="0" applyNumberFormat="1" applyFont="1" applyBorder="1"/>
    <xf numFmtId="43" fontId="10" fillId="0" borderId="1" xfId="0" applyNumberFormat="1" applyFont="1" applyBorder="1" applyAlignment="1">
      <alignment wrapText="1"/>
    </xf>
    <xf numFmtId="43" fontId="9" fillId="0" borderId="1" xfId="0" applyNumberFormat="1" applyFont="1" applyFill="1" applyBorder="1" applyAlignment="1">
      <alignment wrapText="1"/>
    </xf>
    <xf numFmtId="0" fontId="11" fillId="0" borderId="2" xfId="0" applyFont="1" applyBorder="1" applyAlignment="1"/>
    <xf numFmtId="0" fontId="11" fillId="0" borderId="3" xfId="0" applyFont="1" applyBorder="1" applyAlignment="1"/>
    <xf numFmtId="43" fontId="11" fillId="0" borderId="1" xfId="0" applyNumberFormat="1" applyFont="1" applyBorder="1" applyAlignment="1"/>
    <xf numFmtId="43" fontId="0" fillId="0" borderId="0" xfId="0" applyNumberFormat="1"/>
    <xf numFmtId="0" fontId="12" fillId="0" borderId="0" xfId="0" applyFont="1"/>
    <xf numFmtId="0" fontId="0" fillId="0" borderId="0" xfId="0" applyAlignment="1">
      <alignment horizontal="left"/>
    </xf>
    <xf numFmtId="1" fontId="14" fillId="0" borderId="1" xfId="0" applyNumberFormat="1" applyFont="1" applyFill="1" applyBorder="1" applyAlignment="1"/>
    <xf numFmtId="0" fontId="14" fillId="0" borderId="1" xfId="0" applyFont="1" applyFill="1" applyBorder="1" applyAlignment="1"/>
    <xf numFmtId="49" fontId="14" fillId="0" borderId="1" xfId="0" applyNumberFormat="1" applyFont="1" applyFill="1" applyBorder="1" applyAlignment="1">
      <alignment horizontal="left"/>
    </xf>
    <xf numFmtId="49" fontId="14" fillId="0" borderId="1" xfId="0" applyNumberFormat="1" applyFont="1" applyFill="1" applyBorder="1" applyAlignment="1"/>
    <xf numFmtId="1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49" fontId="1" fillId="0" borderId="1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/>
    <xf numFmtId="0" fontId="15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28" fillId="0" borderId="1" xfId="3" applyFill="1" applyBorder="1"/>
    <xf numFmtId="0" fontId="28" fillId="0" borderId="1" xfId="3" applyFill="1" applyBorder="1" applyAlignment="1">
      <alignment horizontal="left"/>
    </xf>
    <xf numFmtId="1" fontId="0" fillId="0" borderId="1" xfId="3" applyNumberFormat="1" applyFont="1" applyFill="1" applyBorder="1" applyAlignment="1">
      <alignment horizontal="left"/>
    </xf>
    <xf numFmtId="0" fontId="0" fillId="0" borderId="1" xfId="3" applyFont="1" applyFill="1" applyBorder="1"/>
    <xf numFmtId="1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" fontId="0" fillId="0" borderId="1" xfId="0" applyNumberFormat="1" applyFont="1" applyFill="1" applyBorder="1" applyAlignment="1">
      <alignment horizontal="left"/>
    </xf>
    <xf numFmtId="1" fontId="28" fillId="0" borderId="1" xfId="3" applyNumberFormat="1" applyFill="1" applyBorder="1" applyAlignment="1">
      <alignment horizontal="left"/>
    </xf>
    <xf numFmtId="0" fontId="0" fillId="0" borderId="1" xfId="3" applyFont="1" applyFill="1" applyBorder="1" applyAlignment="1">
      <alignment horizontal="left"/>
    </xf>
    <xf numFmtId="1" fontId="1" fillId="0" borderId="0" xfId="0" applyNumberFormat="1" applyFont="1" applyFill="1" applyAlignment="1"/>
    <xf numFmtId="1" fontId="0" fillId="0" borderId="0" xfId="3" applyNumberFormat="1" applyFont="1" applyFill="1" applyAlignment="1">
      <alignment horizontal="left"/>
    </xf>
    <xf numFmtId="0" fontId="0" fillId="0" borderId="0" xfId="3" applyFont="1" applyFill="1" applyAlignment="1">
      <alignment horizontal="left"/>
    </xf>
    <xf numFmtId="49" fontId="1" fillId="0" borderId="0" xfId="0" applyNumberFormat="1" applyFont="1" applyFill="1" applyAlignment="1"/>
    <xf numFmtId="0" fontId="28" fillId="2" borderId="0" xfId="3" applyFill="1" applyAlignment="1">
      <alignment horizontal="left"/>
    </xf>
    <xf numFmtId="0" fontId="16" fillId="0" borderId="0" xfId="0" applyFont="1" applyAlignment="1">
      <alignment wrapText="1"/>
    </xf>
    <xf numFmtId="0" fontId="16" fillId="0" borderId="0" xfId="0" applyFont="1"/>
    <xf numFmtId="1" fontId="0" fillId="0" borderId="0" xfId="0" applyNumberFormat="1"/>
    <xf numFmtId="0" fontId="17" fillId="2" borderId="0" xfId="0" applyNumberFormat="1" applyFont="1" applyFill="1"/>
    <xf numFmtId="0" fontId="0" fillId="0" borderId="1" xfId="0" applyFont="1" applyBorder="1" applyAlignment="1">
      <alignment horizontal="center"/>
    </xf>
    <xf numFmtId="1" fontId="18" fillId="2" borderId="1" xfId="0" applyNumberFormat="1" applyFont="1" applyFill="1" applyBorder="1" applyAlignment="1"/>
    <xf numFmtId="1" fontId="18" fillId="0" borderId="1" xfId="0" applyNumberFormat="1" applyFont="1" applyFill="1" applyBorder="1" applyAlignment="1"/>
    <xf numFmtId="0" fontId="0" fillId="0" borderId="1" xfId="0" applyFont="1" applyFill="1" applyBorder="1" applyAlignment="1">
      <alignment horizontal="center"/>
    </xf>
    <xf numFmtId="1" fontId="19" fillId="3" borderId="4" xfId="0" applyNumberFormat="1" applyFont="1" applyFill="1" applyBorder="1" applyAlignment="1"/>
    <xf numFmtId="1" fontId="18" fillId="2" borderId="0" xfId="0" applyNumberFormat="1" applyFont="1" applyFill="1" applyAlignment="1"/>
    <xf numFmtId="43" fontId="9" fillId="0" borderId="0" xfId="0" applyNumberFormat="1" applyFont="1"/>
    <xf numFmtId="43" fontId="20" fillId="0" borderId="0" xfId="0" applyNumberFormat="1" applyFont="1"/>
    <xf numFmtId="43" fontId="20" fillId="0" borderId="1" xfId="0" applyNumberFormat="1" applyFont="1" applyBorder="1" applyAlignment="1">
      <alignment horizontal="center" wrapText="1"/>
    </xf>
    <xf numFmtId="43" fontId="9" fillId="0" borderId="5" xfId="0" applyNumberFormat="1" applyFont="1" applyBorder="1"/>
    <xf numFmtId="43" fontId="9" fillId="0" borderId="6" xfId="0" applyNumberFormat="1" applyFont="1" applyBorder="1"/>
    <xf numFmtId="43" fontId="20" fillId="0" borderId="6" xfId="0" applyNumberFormat="1" applyFont="1" applyBorder="1"/>
    <xf numFmtId="1" fontId="9" fillId="0" borderId="6" xfId="0" applyNumberFormat="1" applyFont="1" applyBorder="1" applyAlignment="1">
      <alignment horizontal="center"/>
    </xf>
    <xf numFmtId="9" fontId="9" fillId="0" borderId="6" xfId="2" applyFont="1" applyBorder="1" applyAlignment="1">
      <alignment horizontal="center"/>
    </xf>
    <xf numFmtId="43" fontId="9" fillId="0" borderId="6" xfId="0" applyNumberFormat="1" applyFont="1" applyBorder="1" applyAlignment="1">
      <alignment vertical="center"/>
    </xf>
    <xf numFmtId="43" fontId="9" fillId="0" borderId="6" xfId="1" applyNumberFormat="1" applyFont="1" applyBorder="1" applyAlignment="1">
      <alignment vertical="center"/>
    </xf>
    <xf numFmtId="43" fontId="9" fillId="0" borderId="6" xfId="1" applyFont="1" applyBorder="1" applyAlignment="1">
      <alignment vertical="center"/>
    </xf>
    <xf numFmtId="43" fontId="9" fillId="0" borderId="6" xfId="0" applyNumberFormat="1" applyFont="1" applyBorder="1" applyAlignment="1">
      <alignment horizontal="center"/>
    </xf>
    <xf numFmtId="43" fontId="9" fillId="0" borderId="7" xfId="0" applyNumberFormat="1" applyFont="1" applyBorder="1" applyAlignment="1">
      <alignment horizontal="center"/>
    </xf>
    <xf numFmtId="43" fontId="9" fillId="0" borderId="7" xfId="0" applyNumberFormat="1" applyFont="1" applyBorder="1"/>
    <xf numFmtId="43" fontId="9" fillId="0" borderId="7" xfId="1" applyNumberFormat="1" applyFont="1" applyBorder="1" applyAlignment="1">
      <alignment vertical="center"/>
    </xf>
    <xf numFmtId="9" fontId="9" fillId="0" borderId="7" xfId="2" applyFont="1" applyBorder="1" applyAlignment="1">
      <alignment horizontal="center"/>
    </xf>
    <xf numFmtId="43" fontId="9" fillId="0" borderId="0" xfId="0" applyNumberFormat="1" applyFont="1" applyBorder="1" applyAlignment="1">
      <alignment horizontal="center"/>
    </xf>
    <xf numFmtId="43" fontId="9" fillId="0" borderId="0" xfId="0" applyNumberFormat="1" applyFont="1" applyBorder="1"/>
    <xf numFmtId="43" fontId="9" fillId="0" borderId="0" xfId="1" applyNumberFormat="1" applyFont="1" applyBorder="1" applyAlignment="1">
      <alignment vertical="center"/>
    </xf>
    <xf numFmtId="9" fontId="9" fillId="0" borderId="0" xfId="2" applyFont="1" applyBorder="1" applyAlignment="1">
      <alignment horizontal="center"/>
    </xf>
    <xf numFmtId="43" fontId="9" fillId="0" borderId="8" xfId="0" applyNumberFormat="1" applyFont="1" applyBorder="1" applyAlignment="1">
      <alignment horizontal="center"/>
    </xf>
    <xf numFmtId="43" fontId="9" fillId="0" borderId="8" xfId="0" applyNumberFormat="1" applyFont="1" applyBorder="1"/>
    <xf numFmtId="43" fontId="9" fillId="0" borderId="8" xfId="1" applyNumberFormat="1" applyFont="1" applyBorder="1" applyAlignment="1">
      <alignment vertical="center"/>
    </xf>
    <xf numFmtId="9" fontId="9" fillId="0" borderId="8" xfId="2" applyFont="1" applyBorder="1" applyAlignment="1">
      <alignment horizontal="center"/>
    </xf>
    <xf numFmtId="43" fontId="9" fillId="0" borderId="4" xfId="0" applyNumberFormat="1" applyFont="1" applyBorder="1" applyAlignment="1">
      <alignment horizontal="center"/>
    </xf>
    <xf numFmtId="43" fontId="9" fillId="0" borderId="4" xfId="0" applyNumberFormat="1" applyFont="1" applyBorder="1"/>
    <xf numFmtId="43" fontId="9" fillId="0" borderId="1" xfId="0" applyNumberFormat="1" applyFont="1" applyBorder="1" applyAlignment="1">
      <alignment horizontal="center"/>
    </xf>
    <xf numFmtId="43" fontId="20" fillId="0" borderId="1" xfId="0" applyNumberFormat="1" applyFont="1" applyBorder="1" applyAlignment="1">
      <alignment horizontal="center"/>
    </xf>
    <xf numFmtId="43" fontId="20" fillId="0" borderId="1" xfId="0" applyNumberFormat="1" applyFont="1" applyBorder="1"/>
    <xf numFmtId="43" fontId="9" fillId="0" borderId="0" xfId="0" applyNumberFormat="1" applyFont="1" applyAlignment="1">
      <alignment horizontal="center"/>
    </xf>
    <xf numFmtId="0" fontId="9" fillId="0" borderId="0" xfId="0" applyFont="1"/>
    <xf numFmtId="43" fontId="9" fillId="0" borderId="0" xfId="1" applyFont="1"/>
    <xf numFmtId="0" fontId="20" fillId="0" borderId="0" xfId="0" applyFont="1" applyAlignment="1">
      <alignment horizontal="center" vertical="center"/>
    </xf>
    <xf numFmtId="43" fontId="20" fillId="0" borderId="0" xfId="1" applyFont="1" applyAlignment="1">
      <alignment horizontal="center" vertical="center"/>
    </xf>
    <xf numFmtId="43" fontId="21" fillId="0" borderId="0" xfId="1" applyFont="1" applyAlignment="1">
      <alignment horizontal="center" vertical="center"/>
    </xf>
    <xf numFmtId="0" fontId="9" fillId="0" borderId="0" xfId="0" applyFont="1" applyAlignment="1">
      <alignment vertical="center"/>
    </xf>
    <xf numFmtId="43" fontId="9" fillId="0" borderId="0" xfId="1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43" fontId="9" fillId="0" borderId="5" xfId="1" applyFont="1" applyBorder="1" applyAlignment="1">
      <alignment vertical="center"/>
    </xf>
    <xf numFmtId="43" fontId="21" fillId="0" borderId="6" xfId="0" applyNumberFormat="1" applyFont="1" applyFill="1" applyBorder="1"/>
    <xf numFmtId="0" fontId="9" fillId="0" borderId="6" xfId="0" applyFont="1" applyBorder="1" applyAlignment="1">
      <alignment vertical="center"/>
    </xf>
    <xf numFmtId="43" fontId="9" fillId="0" borderId="6" xfId="0" applyNumberFormat="1" applyFont="1" applyFill="1" applyBorder="1"/>
    <xf numFmtId="0" fontId="20" fillId="0" borderId="6" xfId="0" applyFont="1" applyBorder="1" applyAlignment="1">
      <alignment vertical="center"/>
    </xf>
    <xf numFmtId="43" fontId="9" fillId="0" borderId="6" xfId="0" applyNumberFormat="1" applyFont="1" applyFill="1" applyBorder="1" applyAlignment="1">
      <alignment horizontal="right"/>
    </xf>
    <xf numFmtId="43" fontId="9" fillId="0" borderId="4" xfId="1" applyFont="1" applyBorder="1" applyAlignment="1">
      <alignment vertical="center"/>
    </xf>
    <xf numFmtId="43" fontId="21" fillId="0" borderId="10" xfId="0" applyNumberFormat="1" applyFont="1" applyFill="1" applyBorder="1"/>
    <xf numFmtId="43" fontId="9" fillId="0" borderId="6" xfId="1" applyFont="1" applyBorder="1"/>
    <xf numFmtId="43" fontId="9" fillId="0" borderId="6" xfId="1" applyFont="1" applyFill="1" applyBorder="1"/>
    <xf numFmtId="43" fontId="9" fillId="0" borderId="4" xfId="1" applyFont="1" applyBorder="1"/>
    <xf numFmtId="0" fontId="9" fillId="0" borderId="6" xfId="0" applyFont="1" applyBorder="1"/>
    <xf numFmtId="43" fontId="20" fillId="0" borderId="6" xfId="0" applyNumberFormat="1" applyFont="1" applyFill="1" applyBorder="1"/>
    <xf numFmtId="43" fontId="9" fillId="0" borderId="5" xfId="0" applyNumberFormat="1" applyFont="1" applyFill="1" applyBorder="1"/>
    <xf numFmtId="164" fontId="20" fillId="0" borderId="1" xfId="0" applyNumberFormat="1" applyFont="1" applyBorder="1" applyAlignment="1">
      <alignment vertical="center"/>
    </xf>
    <xf numFmtId="43" fontId="20" fillId="0" borderId="1" xfId="1" applyFont="1" applyBorder="1"/>
    <xf numFmtId="43" fontId="9" fillId="0" borderId="0" xfId="1" applyFont="1" applyBorder="1"/>
    <xf numFmtId="165" fontId="9" fillId="0" borderId="0" xfId="1" applyNumberFormat="1" applyFont="1"/>
    <xf numFmtId="164" fontId="9" fillId="0" borderId="0" xfId="0" applyNumberFormat="1" applyFont="1"/>
    <xf numFmtId="0" fontId="9" fillId="0" borderId="0" xfId="0" applyFont="1" applyAlignment="1">
      <alignment horizontal="left" indent="2"/>
    </xf>
    <xf numFmtId="43" fontId="9" fillId="0" borderId="0" xfId="1" applyFont="1" applyBorder="1" applyAlignment="1">
      <alignment horizontal="right" vertical="center"/>
    </xf>
    <xf numFmtId="43" fontId="9" fillId="0" borderId="8" xfId="1" applyFont="1" applyBorder="1"/>
    <xf numFmtId="0" fontId="0" fillId="0" borderId="0" xfId="0" applyAlignment="1">
      <alignment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9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43" fontId="9" fillId="0" borderId="6" xfId="1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wrapText="1"/>
    </xf>
    <xf numFmtId="43" fontId="9" fillId="0" borderId="6" xfId="1" applyFont="1" applyBorder="1" applyAlignment="1">
      <alignment horizontal="center" vertical="center" wrapText="1"/>
    </xf>
    <xf numFmtId="43" fontId="21" fillId="0" borderId="6" xfId="1" applyFont="1" applyBorder="1" applyAlignment="1">
      <alignment vertical="center" wrapText="1"/>
    </xf>
    <xf numFmtId="43" fontId="9" fillId="0" borderId="6" xfId="0" applyNumberFormat="1" applyFont="1" applyBorder="1" applyAlignment="1">
      <alignment wrapText="1"/>
    </xf>
    <xf numFmtId="43" fontId="20" fillId="0" borderId="6" xfId="0" applyNumberFormat="1" applyFont="1" applyBorder="1" applyAlignment="1">
      <alignment vertical="center" wrapText="1"/>
    </xf>
    <xf numFmtId="43" fontId="9" fillId="0" borderId="6" xfId="0" applyNumberFormat="1" applyFont="1" applyBorder="1" applyAlignment="1">
      <alignment vertical="center" wrapText="1"/>
    </xf>
    <xf numFmtId="43" fontId="9" fillId="0" borderId="6" xfId="1" applyFont="1" applyBorder="1" applyAlignment="1">
      <alignment horizontal="left" vertical="center" wrapText="1"/>
    </xf>
    <xf numFmtId="43" fontId="9" fillId="0" borderId="7" xfId="1" applyFont="1" applyBorder="1" applyAlignment="1">
      <alignment horizontal="center" vertical="center" wrapText="1"/>
    </xf>
    <xf numFmtId="43" fontId="9" fillId="0" borderId="7" xfId="1" applyFont="1" applyBorder="1" applyAlignment="1">
      <alignment horizontal="left" vertical="center" wrapText="1"/>
    </xf>
    <xf numFmtId="43" fontId="9" fillId="0" borderId="7" xfId="1" applyFont="1" applyBorder="1" applyAlignment="1">
      <alignment vertical="center" wrapText="1"/>
    </xf>
    <xf numFmtId="43" fontId="9" fillId="0" borderId="7" xfId="0" applyNumberFormat="1" applyFont="1" applyBorder="1" applyAlignment="1">
      <alignment vertical="center" wrapText="1"/>
    </xf>
    <xf numFmtId="43" fontId="9" fillId="0" borderId="0" xfId="1" applyFont="1" applyBorder="1" applyAlignment="1">
      <alignment horizontal="center" vertical="center" wrapText="1"/>
    </xf>
    <xf numFmtId="43" fontId="9" fillId="0" borderId="0" xfId="1" applyFont="1" applyBorder="1" applyAlignment="1">
      <alignment horizontal="left" vertical="center" wrapText="1"/>
    </xf>
    <xf numFmtId="43" fontId="9" fillId="0" borderId="0" xfId="1" applyFont="1" applyBorder="1" applyAlignment="1">
      <alignment vertical="center" wrapText="1"/>
    </xf>
    <xf numFmtId="43" fontId="9" fillId="0" borderId="0" xfId="0" applyNumberFormat="1" applyFont="1" applyBorder="1" applyAlignment="1">
      <alignment vertical="center" wrapText="1"/>
    </xf>
    <xf numFmtId="43" fontId="9" fillId="0" borderId="8" xfId="1" applyFont="1" applyBorder="1" applyAlignment="1">
      <alignment horizontal="center" vertical="center" wrapText="1"/>
    </xf>
    <xf numFmtId="43" fontId="9" fillId="0" borderId="8" xfId="1" applyFont="1" applyBorder="1" applyAlignment="1">
      <alignment horizontal="left" vertical="center" wrapText="1"/>
    </xf>
    <xf numFmtId="43" fontId="9" fillId="0" borderId="8" xfId="1" applyFont="1" applyBorder="1" applyAlignment="1">
      <alignment vertical="center" wrapText="1"/>
    </xf>
    <xf numFmtId="43" fontId="9" fillId="0" borderId="8" xfId="0" applyNumberFormat="1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43" fontId="9" fillId="0" borderId="4" xfId="1" applyFont="1" applyBorder="1" applyAlignment="1">
      <alignment horizontal="left" vertical="center" wrapText="1"/>
    </xf>
    <xf numFmtId="43" fontId="9" fillId="0" borderId="1" xfId="1" applyFont="1" applyBorder="1" applyAlignment="1">
      <alignment horizontal="center" vertical="center" wrapText="1"/>
    </xf>
    <xf numFmtId="43" fontId="20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20" fillId="0" borderId="0" xfId="0" applyFont="1" applyBorder="1" applyAlignment="1">
      <alignment horizontal="center" vertical="center" wrapText="1"/>
    </xf>
    <xf numFmtId="43" fontId="20" fillId="0" borderId="0" xfId="0" applyNumberFormat="1" applyFont="1" applyBorder="1" applyAlignment="1">
      <alignment vertical="center" wrapText="1"/>
    </xf>
    <xf numFmtId="43" fontId="20" fillId="0" borderId="0" xfId="0" applyNumberFormat="1" applyFont="1" applyBorder="1" applyAlignment="1">
      <alignment wrapText="1"/>
    </xf>
    <xf numFmtId="165" fontId="9" fillId="0" borderId="11" xfId="1" applyNumberFormat="1" applyFont="1" applyBorder="1" applyAlignment="1">
      <alignment vertical="center"/>
    </xf>
    <xf numFmtId="0" fontId="9" fillId="0" borderId="0" xfId="0" applyFont="1" applyBorder="1" applyAlignment="1">
      <alignment wrapText="1"/>
    </xf>
    <xf numFmtId="43" fontId="9" fillId="0" borderId="0" xfId="0" applyNumberFormat="1" applyFont="1" applyBorder="1" applyAlignment="1">
      <alignment wrapText="1"/>
    </xf>
    <xf numFmtId="0" fontId="9" fillId="0" borderId="0" xfId="0" applyFont="1" applyBorder="1" applyAlignment="1">
      <alignment horizontal="left" wrapText="1"/>
    </xf>
    <xf numFmtId="43" fontId="9" fillId="0" borderId="0" xfId="0" applyNumberFormat="1" applyFont="1" applyBorder="1" applyAlignment="1">
      <alignment horizontal="right"/>
    </xf>
    <xf numFmtId="0" fontId="2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43" fontId="21" fillId="0" borderId="0" xfId="1" applyFont="1" applyBorder="1" applyAlignment="1">
      <alignment horizontal="center" vertical="center"/>
    </xf>
    <xf numFmtId="43" fontId="20" fillId="0" borderId="0" xfId="1" applyFont="1" applyBorder="1" applyAlignment="1">
      <alignment horizontal="center" vertical="center"/>
    </xf>
    <xf numFmtId="43" fontId="21" fillId="0" borderId="6" xfId="1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43" fontId="9" fillId="0" borderId="6" xfId="1" applyFont="1" applyFill="1" applyBorder="1" applyAlignment="1">
      <alignment vertical="center"/>
    </xf>
    <xf numFmtId="43" fontId="9" fillId="0" borderId="6" xfId="1" applyFont="1" applyBorder="1" applyAlignment="1">
      <alignment horizontal="center" vertical="center"/>
    </xf>
    <xf numFmtId="43" fontId="20" fillId="0" borderId="6" xfId="1" applyFont="1" applyBorder="1" applyAlignment="1">
      <alignment vertical="center"/>
    </xf>
    <xf numFmtId="43" fontId="9" fillId="0" borderId="0" xfId="1" applyFont="1" applyBorder="1" applyAlignment="1">
      <alignment vertical="center"/>
    </xf>
    <xf numFmtId="43" fontId="9" fillId="0" borderId="4" xfId="1" applyFont="1" applyFill="1" applyBorder="1" applyAlignment="1">
      <alignment vertical="center"/>
    </xf>
    <xf numFmtId="43" fontId="23" fillId="0" borderId="6" xfId="1" applyFont="1" applyBorder="1" applyAlignment="1">
      <alignment vertical="center"/>
    </xf>
    <xf numFmtId="43" fontId="20" fillId="0" borderId="6" xfId="0" applyNumberFormat="1" applyFont="1" applyBorder="1" applyAlignment="1">
      <alignment wrapText="1"/>
    </xf>
    <xf numFmtId="43" fontId="9" fillId="2" borderId="6" xfId="1" applyFont="1" applyFill="1" applyBorder="1" applyAlignment="1">
      <alignment vertical="center"/>
    </xf>
    <xf numFmtId="43" fontId="10" fillId="0" borderId="6" xfId="0" applyNumberFormat="1" applyFont="1" applyBorder="1" applyAlignment="1">
      <alignment wrapText="1"/>
    </xf>
    <xf numFmtId="43" fontId="9" fillId="0" borderId="7" xfId="1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43" fontId="9" fillId="0" borderId="7" xfId="0" applyNumberFormat="1" applyFont="1" applyBorder="1" applyAlignment="1">
      <alignment wrapText="1"/>
    </xf>
    <xf numFmtId="43" fontId="9" fillId="0" borderId="7" xfId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43" fontId="9" fillId="0" borderId="8" xfId="0" applyNumberFormat="1" applyFont="1" applyBorder="1" applyAlignment="1">
      <alignment wrapText="1"/>
    </xf>
    <xf numFmtId="43" fontId="9" fillId="0" borderId="8" xfId="1" applyFont="1" applyBorder="1" applyAlignment="1">
      <alignment vertical="center"/>
    </xf>
    <xf numFmtId="43" fontId="9" fillId="0" borderId="6" xfId="0" applyNumberFormat="1" applyFont="1" applyFill="1" applyBorder="1" applyAlignment="1">
      <alignment wrapText="1"/>
    </xf>
    <xf numFmtId="0" fontId="9" fillId="0" borderId="0" xfId="0" applyFont="1" applyBorder="1" applyAlignment="1">
      <alignment horizontal="center" vertical="center"/>
    </xf>
    <xf numFmtId="43" fontId="9" fillId="0" borderId="8" xfId="1" applyFont="1" applyBorder="1" applyAlignment="1">
      <alignment horizontal="center" vertical="center"/>
    </xf>
    <xf numFmtId="43" fontId="21" fillId="0" borderId="0" xfId="1" applyFont="1" applyAlignment="1">
      <alignment vertical="center"/>
    </xf>
    <xf numFmtId="0" fontId="9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43" fontId="20" fillId="0" borderId="6" xfId="1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43" fontId="21" fillId="0" borderId="11" xfId="1" applyFont="1" applyBorder="1" applyAlignment="1">
      <alignment vertical="center"/>
    </xf>
    <xf numFmtId="43" fontId="9" fillId="0" borderId="11" xfId="1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43" fontId="9" fillId="0" borderId="12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3" fontId="20" fillId="0" borderId="1" xfId="0" applyNumberFormat="1" applyFont="1" applyBorder="1" applyAlignment="1">
      <alignment vertical="center"/>
    </xf>
    <xf numFmtId="43" fontId="20" fillId="0" borderId="1" xfId="1" applyFont="1" applyBorder="1" applyAlignment="1">
      <alignment vertical="center"/>
    </xf>
    <xf numFmtId="43" fontId="20" fillId="0" borderId="1" xfId="0" applyNumberFormat="1" applyFont="1" applyBorder="1" applyAlignment="1">
      <alignment horizontal="center" vertical="center"/>
    </xf>
    <xf numFmtId="43" fontId="20" fillId="0" borderId="2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3" fontId="20" fillId="0" borderId="0" xfId="0" applyNumberFormat="1" applyFont="1" applyBorder="1" applyAlignment="1">
      <alignment vertical="center"/>
    </xf>
    <xf numFmtId="43" fontId="20" fillId="0" borderId="0" xfId="1" applyFont="1" applyBorder="1" applyAlignment="1">
      <alignment vertical="center"/>
    </xf>
    <xf numFmtId="43" fontId="20" fillId="0" borderId="0" xfId="0" applyNumberFormat="1" applyFont="1" applyBorder="1" applyAlignment="1">
      <alignment horizontal="center" vertical="center"/>
    </xf>
    <xf numFmtId="165" fontId="9" fillId="0" borderId="0" xfId="0" applyNumberFormat="1" applyFont="1" applyBorder="1" applyAlignment="1">
      <alignment vertical="center"/>
    </xf>
    <xf numFmtId="0" fontId="9" fillId="0" borderId="0" xfId="0" applyFont="1" applyAlignment="1">
      <alignment horizontal="left" indent="1"/>
    </xf>
    <xf numFmtId="43" fontId="9" fillId="0" borderId="0" xfId="1" applyFont="1" applyBorder="1" applyAlignment="1">
      <alignment horizontal="right"/>
    </xf>
    <xf numFmtId="43" fontId="9" fillId="0" borderId="0" xfId="1" applyFont="1" applyBorder="1" applyAlignment="1">
      <alignment horizontal="center" vertical="center"/>
    </xf>
    <xf numFmtId="43" fontId="9" fillId="0" borderId="1" xfId="0" applyNumberFormat="1" applyFont="1" applyBorder="1" applyAlignment="1">
      <alignment vertical="center"/>
    </xf>
    <xf numFmtId="43" fontId="9" fillId="0" borderId="1" xfId="1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43" fontId="9" fillId="0" borderId="0" xfId="0" applyNumberFormat="1" applyFont="1" applyBorder="1" applyAlignment="1">
      <alignment horizontal="right" vertical="center"/>
    </xf>
    <xf numFmtId="43" fontId="9" fillId="0" borderId="0" xfId="1" applyNumberFormat="1" applyFont="1" applyAlignment="1">
      <alignment vertical="center"/>
    </xf>
    <xf numFmtId="0" fontId="22" fillId="0" borderId="1" xfId="0" applyFont="1" applyBorder="1" applyAlignment="1">
      <alignment vertical="center"/>
    </xf>
    <xf numFmtId="43" fontId="9" fillId="0" borderId="1" xfId="1" applyFont="1" applyFill="1" applyBorder="1" applyAlignment="1">
      <alignment vertical="center"/>
    </xf>
    <xf numFmtId="43" fontId="22" fillId="0" borderId="1" xfId="1" applyFont="1" applyFill="1" applyBorder="1" applyAlignment="1">
      <alignment vertical="center"/>
    </xf>
    <xf numFmtId="43" fontId="23" fillId="0" borderId="1" xfId="1" applyFont="1" applyBorder="1" applyAlignment="1">
      <alignment vertical="center"/>
    </xf>
    <xf numFmtId="43" fontId="22" fillId="0" borderId="1" xfId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43" fontId="20" fillId="0" borderId="0" xfId="0" applyNumberFormat="1" applyFont="1" applyAlignment="1">
      <alignment horizontal="center" vertical="center"/>
    </xf>
    <xf numFmtId="43" fontId="9" fillId="0" borderId="0" xfId="1" applyFont="1" applyAlignment="1">
      <alignment horizontal="right"/>
    </xf>
    <xf numFmtId="43" fontId="9" fillId="0" borderId="0" xfId="1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43" fontId="9" fillId="0" borderId="6" xfId="1" quotePrefix="1" applyFont="1" applyBorder="1" applyAlignment="1">
      <alignment horizontal="center" vertical="center"/>
    </xf>
    <xf numFmtId="0" fontId="9" fillId="0" borderId="6" xfId="0" quotePrefix="1" applyFont="1" applyBorder="1" applyAlignment="1">
      <alignment horizontal="center" vertical="center"/>
    </xf>
    <xf numFmtId="0" fontId="15" fillId="0" borderId="1" xfId="0" quotePrefix="1" applyFont="1" applyFill="1" applyBorder="1" applyAlignment="1">
      <alignment horizontal="left"/>
    </xf>
    <xf numFmtId="43" fontId="20" fillId="0" borderId="0" xfId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3" fontId="20" fillId="0" borderId="1" xfId="1" applyFont="1" applyBorder="1" applyAlignment="1">
      <alignment horizontal="center" vertical="center"/>
    </xf>
    <xf numFmtId="43" fontId="21" fillId="0" borderId="0" xfId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43" fontId="21" fillId="0" borderId="0" xfId="0" applyNumberFormat="1" applyFont="1" applyAlignment="1">
      <alignment horizontal="center" vertical="center"/>
    </xf>
    <xf numFmtId="43" fontId="21" fillId="0" borderId="0" xfId="1" applyFont="1" applyAlignment="1">
      <alignment horizontal="center" vertical="center"/>
    </xf>
    <xf numFmtId="43" fontId="20" fillId="0" borderId="2" xfId="1" applyFont="1" applyBorder="1" applyAlignment="1">
      <alignment horizontal="center" vertical="center"/>
    </xf>
    <xf numFmtId="43" fontId="20" fillId="0" borderId="9" xfId="1" applyFont="1" applyBorder="1" applyAlignment="1">
      <alignment horizontal="center" vertical="center"/>
    </xf>
    <xf numFmtId="43" fontId="20" fillId="0" borderId="0" xfId="0" applyNumberFormat="1" applyFont="1" applyAlignment="1">
      <alignment horizontal="center"/>
    </xf>
    <xf numFmtId="1" fontId="13" fillId="0" borderId="0" xfId="0" applyNumberFormat="1" applyFont="1" applyFill="1" applyAlignment="1">
      <alignment horizontal="center"/>
    </xf>
    <xf numFmtId="1" fontId="13" fillId="0" borderId="0" xfId="0" applyNumberFormat="1" applyFont="1" applyFill="1" applyAlignment="1">
      <alignment horizontal="left"/>
    </xf>
    <xf numFmtId="0" fontId="8" fillId="0" borderId="0" xfId="0" applyFont="1" applyAlignment="1">
      <alignment horizontal="center" vertical="center"/>
    </xf>
    <xf numFmtId="0" fontId="2" fillId="0" borderId="0" xfId="0" applyFont="1" applyFill="1" applyAlignment="1">
      <alignment horizontal="left" vertical="center"/>
    </xf>
  </cellXfs>
  <cellStyles count="6">
    <cellStyle name="Comma" xfId="1" builtinId="3"/>
    <cellStyle name="Comma 2" xfId="5"/>
    <cellStyle name="Normal" xfId="0" builtinId="0"/>
    <cellStyle name="Normal 2" xfId="3"/>
    <cellStyle name="Percent" xfId="2" builtinId="5"/>
    <cellStyle name="Percent 2" xfId="4"/>
  </cellStyles>
  <dxfs count="0"/>
  <tableStyles count="0" defaultTableStyle="TableStyleMedium9" defaultPivotStyle="PivotStyleLight16"/>
  <colors>
    <mruColors>
      <color rgb="FFFFFF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5521"/>
  <sheetViews>
    <sheetView view="pageBreakPreview" topLeftCell="A11" zoomScaleNormal="100" workbookViewId="0">
      <selection activeCell="D15" sqref="D15"/>
    </sheetView>
  </sheetViews>
  <sheetFormatPr defaultColWidth="9.140625" defaultRowHeight="15" customHeight="1"/>
  <cols>
    <col min="1" max="1" width="3.42578125" style="104" customWidth="1"/>
    <col min="2" max="2" width="31" style="104" customWidth="1"/>
    <col min="3" max="3" width="16.7109375" style="105" customWidth="1"/>
    <col min="4" max="4" width="19.7109375" style="105" customWidth="1"/>
    <col min="5" max="5" width="3.42578125" style="104" customWidth="1"/>
    <col min="6" max="6" width="47" style="104" customWidth="1"/>
    <col min="7" max="7" width="15.140625" style="104" customWidth="1"/>
    <col min="8" max="9" width="17.28515625" style="105" customWidth="1"/>
    <col min="10" max="10" width="28.140625" style="104" customWidth="1"/>
    <col min="11" max="11" width="34.5703125" style="104" customWidth="1"/>
    <col min="12" max="12" width="16.140625" style="104" customWidth="1"/>
    <col min="13" max="15" width="16.140625" style="172" customWidth="1"/>
    <col min="16" max="16" width="18.7109375" style="104" customWidth="1"/>
    <col min="17" max="17" width="9.140625" style="104"/>
    <col min="18" max="18" width="28.140625" style="104" customWidth="1"/>
    <col min="19" max="20" width="17.28515625" style="104" customWidth="1"/>
    <col min="21" max="21" width="35" style="173" customWidth="1"/>
    <col min="22" max="22" width="18.7109375" style="104" customWidth="1"/>
    <col min="23" max="23" width="16.85546875" style="104" customWidth="1"/>
    <col min="24" max="24" width="38.140625" style="104" customWidth="1"/>
    <col min="25" max="25" width="20.7109375" style="104" customWidth="1"/>
    <col min="26" max="26" width="18.140625" style="104" customWidth="1"/>
    <col min="27" max="16384" width="9.140625" style="104"/>
  </cols>
  <sheetData>
    <row r="1" spans="1:9" ht="15.75">
      <c r="A1" s="174"/>
      <c r="B1" s="174"/>
      <c r="C1" s="174"/>
      <c r="D1" s="174"/>
      <c r="E1" s="174"/>
      <c r="F1" s="174"/>
      <c r="G1" s="174"/>
      <c r="H1" s="174"/>
      <c r="I1" s="103"/>
    </row>
    <row r="2" spans="1:9" ht="15.75">
      <c r="A2" s="239" t="s">
        <v>0</v>
      </c>
      <c r="B2" s="239"/>
      <c r="C2" s="239"/>
      <c r="D2" s="239"/>
      <c r="E2" s="239"/>
      <c r="F2" s="239"/>
      <c r="G2" s="239"/>
      <c r="H2" s="239"/>
      <c r="I2" s="102"/>
    </row>
    <row r="3" spans="1:9" ht="15.75">
      <c r="A3" s="175"/>
      <c r="B3" s="175"/>
      <c r="C3" s="175"/>
      <c r="D3" s="175"/>
      <c r="E3" s="175"/>
      <c r="F3" s="175"/>
      <c r="G3" s="175"/>
      <c r="H3" s="175"/>
      <c r="I3" s="102"/>
    </row>
    <row r="4" spans="1:9" ht="15.75">
      <c r="A4" s="239" t="s">
        <v>1</v>
      </c>
      <c r="B4" s="239"/>
      <c r="C4" s="239"/>
      <c r="D4" s="239"/>
      <c r="E4" s="239"/>
      <c r="F4" s="239"/>
      <c r="G4" s="239"/>
      <c r="H4" s="239"/>
      <c r="I4" s="102"/>
    </row>
    <row r="5" spans="1:9" ht="15.75">
      <c r="A5" s="175"/>
      <c r="B5" s="175"/>
      <c r="C5" s="175"/>
      <c r="D5" s="175"/>
      <c r="E5" s="175"/>
      <c r="F5" s="175"/>
      <c r="G5" s="175"/>
      <c r="H5" s="174"/>
      <c r="I5" s="103"/>
    </row>
    <row r="6" spans="1:9" ht="15.75">
      <c r="A6" s="239" t="s">
        <v>2</v>
      </c>
      <c r="B6" s="239"/>
      <c r="C6" s="239"/>
      <c r="D6" s="239"/>
      <c r="E6" s="239"/>
      <c r="F6" s="239"/>
      <c r="G6" s="239"/>
      <c r="H6" s="239"/>
      <c r="I6" s="102"/>
    </row>
    <row r="7" spans="1:9" ht="15.75">
      <c r="A7" s="175"/>
      <c r="B7" s="175"/>
      <c r="C7" s="175"/>
      <c r="D7" s="175"/>
      <c r="E7" s="175"/>
      <c r="F7" s="175"/>
      <c r="G7" s="175"/>
      <c r="H7" s="175"/>
      <c r="I7" s="102"/>
    </row>
    <row r="8" spans="1:9" ht="15.75">
      <c r="A8" s="240" t="s">
        <v>3</v>
      </c>
      <c r="B8" s="240"/>
      <c r="C8" s="241" t="s">
        <v>4</v>
      </c>
      <c r="D8" s="241"/>
      <c r="E8" s="240" t="s">
        <v>5</v>
      </c>
      <c r="F8" s="240"/>
      <c r="G8" s="241" t="s">
        <v>4</v>
      </c>
      <c r="H8" s="241"/>
      <c r="I8" s="102"/>
    </row>
    <row r="9" spans="1:9" ht="15.75">
      <c r="A9" s="107"/>
      <c r="B9" s="110"/>
      <c r="C9" s="108"/>
      <c r="D9" s="108"/>
      <c r="E9" s="107"/>
      <c r="F9" s="108"/>
      <c r="G9" s="108"/>
      <c r="H9" s="108"/>
    </row>
    <row r="10" spans="1:9" ht="15.75">
      <c r="A10" s="110" t="s">
        <v>6</v>
      </c>
      <c r="B10" s="176" t="s">
        <v>7</v>
      </c>
      <c r="C10" s="79"/>
      <c r="D10" s="79"/>
      <c r="E10" s="177" t="s">
        <v>8</v>
      </c>
      <c r="F10" s="176" t="s">
        <v>9</v>
      </c>
      <c r="G10" s="176"/>
      <c r="H10" s="176"/>
      <c r="I10" s="197"/>
    </row>
    <row r="11" spans="1:9" ht="31.5">
      <c r="A11" s="177"/>
      <c r="B11" s="79" t="s">
        <v>10</v>
      </c>
      <c r="C11" s="178">
        <v>7604</v>
      </c>
      <c r="D11" s="178"/>
      <c r="E11" s="179" t="s">
        <v>11</v>
      </c>
      <c r="F11" s="141" t="s">
        <v>12</v>
      </c>
      <c r="G11" s="111">
        <v>530589</v>
      </c>
      <c r="H11" s="79"/>
    </row>
    <row r="12" spans="1:9" ht="15.75">
      <c r="A12" s="177" t="s">
        <v>13</v>
      </c>
      <c r="B12" s="180" t="s">
        <v>14</v>
      </c>
      <c r="C12" s="178"/>
      <c r="D12" s="178"/>
      <c r="E12" s="179" t="s">
        <v>11</v>
      </c>
      <c r="F12" s="141" t="s">
        <v>15</v>
      </c>
      <c r="G12" s="111">
        <v>278430</v>
      </c>
      <c r="H12" s="79"/>
    </row>
    <row r="13" spans="1:9" ht="15.75">
      <c r="A13" s="177" t="s">
        <v>11</v>
      </c>
      <c r="B13" s="79" t="s">
        <v>16</v>
      </c>
      <c r="C13" s="178">
        <v>25705886</v>
      </c>
      <c r="D13" s="178"/>
      <c r="E13" s="179" t="s">
        <v>11</v>
      </c>
      <c r="F13" s="104" t="s">
        <v>17</v>
      </c>
      <c r="G13" s="104">
        <v>8184557</v>
      </c>
      <c r="H13" s="79"/>
    </row>
    <row r="14" spans="1:9" ht="31.5">
      <c r="A14" s="177" t="s">
        <v>11</v>
      </c>
      <c r="B14" s="79" t="s">
        <v>18</v>
      </c>
      <c r="C14" s="178">
        <v>602346</v>
      </c>
      <c r="D14" s="178"/>
      <c r="E14" s="179" t="s">
        <v>11</v>
      </c>
      <c r="F14" s="141" t="s">
        <v>19</v>
      </c>
      <c r="G14" s="73">
        <f>712878+44288</f>
        <v>757166</v>
      </c>
      <c r="H14" s="79"/>
    </row>
    <row r="15" spans="1:9" ht="31.5">
      <c r="A15" s="177" t="s">
        <v>11</v>
      </c>
      <c r="B15" s="79" t="s">
        <v>20</v>
      </c>
      <c r="C15" s="178">
        <v>1566640</v>
      </c>
      <c r="D15" s="178"/>
      <c r="E15" s="179" t="s">
        <v>11</v>
      </c>
      <c r="F15" s="141" t="s">
        <v>21</v>
      </c>
      <c r="G15" s="73">
        <v>40000</v>
      </c>
      <c r="H15" s="79"/>
    </row>
    <row r="16" spans="1:9" ht="47.25">
      <c r="A16" s="177" t="s">
        <v>11</v>
      </c>
      <c r="B16" s="181" t="s">
        <v>22</v>
      </c>
      <c r="C16" s="178">
        <v>986</v>
      </c>
      <c r="D16" s="178"/>
      <c r="E16" s="179" t="s">
        <v>11</v>
      </c>
      <c r="F16" s="141" t="s">
        <v>23</v>
      </c>
      <c r="G16" s="73">
        <f>813750+810850</f>
        <v>1624600</v>
      </c>
      <c r="H16" s="79"/>
    </row>
    <row r="17" spans="1:17" ht="31.5">
      <c r="A17" s="177" t="s">
        <v>11</v>
      </c>
      <c r="B17" s="181" t="s">
        <v>24</v>
      </c>
      <c r="C17" s="178">
        <v>4996</v>
      </c>
      <c r="D17" s="178"/>
      <c r="E17" s="179" t="s">
        <v>11</v>
      </c>
      <c r="F17" s="141" t="s">
        <v>25</v>
      </c>
      <c r="G17" s="73">
        <v>25000</v>
      </c>
      <c r="H17" s="79"/>
    </row>
    <row r="18" spans="1:17" ht="15.75">
      <c r="A18" s="177" t="s">
        <v>11</v>
      </c>
      <c r="B18" s="181" t="s">
        <v>26</v>
      </c>
      <c r="C18" s="178">
        <v>82257</v>
      </c>
      <c r="D18" s="178"/>
      <c r="E18" s="179" t="s">
        <v>11</v>
      </c>
      <c r="F18" s="141" t="s">
        <v>27</v>
      </c>
      <c r="G18" s="73">
        <v>40000</v>
      </c>
      <c r="H18" s="79"/>
    </row>
    <row r="19" spans="1:17" ht="15.75">
      <c r="A19" s="177" t="s">
        <v>11</v>
      </c>
      <c r="B19" s="79" t="s">
        <v>28</v>
      </c>
      <c r="C19" s="182">
        <v>324590.73</v>
      </c>
      <c r="D19" s="178">
        <f>SUM(C11:C19)</f>
        <v>28295305.73</v>
      </c>
      <c r="E19" s="179" t="s">
        <v>11</v>
      </c>
      <c r="F19" s="141" t="s">
        <v>29</v>
      </c>
      <c r="G19" s="73">
        <v>50000</v>
      </c>
      <c r="H19" s="79"/>
    </row>
    <row r="20" spans="1:17" ht="31.5">
      <c r="A20" s="177"/>
      <c r="B20" s="183"/>
      <c r="C20" s="79"/>
      <c r="D20" s="79"/>
      <c r="E20" s="179" t="s">
        <v>11</v>
      </c>
      <c r="F20" s="141" t="s">
        <v>30</v>
      </c>
      <c r="G20" s="73">
        <v>40000</v>
      </c>
      <c r="H20" s="79"/>
      <c r="I20" s="181"/>
      <c r="J20" s="198"/>
      <c r="K20" s="198"/>
      <c r="L20" s="198"/>
      <c r="M20" s="199"/>
      <c r="N20" s="199"/>
      <c r="O20" s="199"/>
      <c r="P20" s="198"/>
      <c r="Q20" s="198"/>
    </row>
    <row r="21" spans="1:17" ht="31.5">
      <c r="A21" s="179"/>
      <c r="B21" s="184" t="s">
        <v>31</v>
      </c>
      <c r="C21" s="79"/>
      <c r="D21" s="79"/>
      <c r="E21" s="179" t="s">
        <v>11</v>
      </c>
      <c r="F21" s="141" t="s">
        <v>32</v>
      </c>
      <c r="G21" s="73">
        <v>28750</v>
      </c>
      <c r="H21" s="79"/>
      <c r="I21" s="181"/>
      <c r="J21" s="198"/>
      <c r="K21" s="198"/>
      <c r="L21" s="198"/>
      <c r="M21" s="199"/>
      <c r="N21" s="199"/>
      <c r="O21" s="199"/>
      <c r="P21" s="198"/>
      <c r="Q21" s="198"/>
    </row>
    <row r="22" spans="1:17" ht="30">
      <c r="A22" s="179" t="s">
        <v>11</v>
      </c>
      <c r="B22" s="141" t="s">
        <v>33</v>
      </c>
      <c r="C22" s="73"/>
      <c r="D22" s="185">
        <v>2529014</v>
      </c>
      <c r="E22" s="179"/>
      <c r="F22" s="186" t="s">
        <v>34</v>
      </c>
      <c r="G22" s="73">
        <v>10000</v>
      </c>
      <c r="H22" s="79"/>
      <c r="I22" s="181"/>
      <c r="J22" s="198"/>
      <c r="K22" s="198"/>
      <c r="L22" s="198"/>
      <c r="M22" s="199"/>
      <c r="N22" s="199"/>
      <c r="O22" s="199"/>
      <c r="P22" s="198"/>
      <c r="Q22" s="198"/>
    </row>
    <row r="23" spans="1:17" ht="30">
      <c r="A23" s="179" t="s">
        <v>11</v>
      </c>
      <c r="B23" s="141" t="s">
        <v>35</v>
      </c>
      <c r="C23" s="79"/>
      <c r="D23" s="185">
        <v>253000</v>
      </c>
      <c r="E23" s="179" t="s">
        <v>11</v>
      </c>
      <c r="F23" s="186" t="s">
        <v>36</v>
      </c>
      <c r="G23" s="73">
        <v>180000</v>
      </c>
      <c r="H23" s="79"/>
      <c r="I23" s="181"/>
      <c r="J23" s="198"/>
      <c r="K23" s="198"/>
      <c r="L23" s="198"/>
      <c r="M23" s="199"/>
      <c r="N23" s="199"/>
      <c r="O23" s="199"/>
      <c r="P23" s="198"/>
      <c r="Q23" s="198"/>
    </row>
    <row r="24" spans="1:17" ht="30">
      <c r="A24" s="179" t="s">
        <v>11</v>
      </c>
      <c r="B24" s="141" t="s">
        <v>37</v>
      </c>
      <c r="C24" s="73"/>
      <c r="D24" s="79" t="s">
        <v>38</v>
      </c>
      <c r="E24" s="179"/>
      <c r="F24" s="186" t="s">
        <v>39</v>
      </c>
      <c r="G24" s="73">
        <v>60000</v>
      </c>
      <c r="H24" s="79"/>
      <c r="I24" s="181"/>
      <c r="J24" s="198"/>
      <c r="K24" s="198"/>
      <c r="L24" s="198"/>
      <c r="M24" s="199"/>
      <c r="N24" s="199"/>
      <c r="O24" s="199"/>
      <c r="P24" s="198"/>
      <c r="Q24" s="198"/>
    </row>
    <row r="25" spans="1:17" ht="30">
      <c r="A25" s="179"/>
      <c r="B25" s="141"/>
      <c r="C25" s="73"/>
      <c r="D25" s="79"/>
      <c r="E25" s="179" t="s">
        <v>11</v>
      </c>
      <c r="F25" s="186" t="s">
        <v>40</v>
      </c>
      <c r="G25" s="73">
        <v>60000</v>
      </c>
      <c r="H25" s="79"/>
      <c r="I25" s="181"/>
      <c r="J25" s="198"/>
      <c r="K25" s="198"/>
      <c r="L25" s="198"/>
      <c r="M25" s="199"/>
      <c r="N25" s="199"/>
      <c r="O25" s="199"/>
      <c r="P25" s="198"/>
      <c r="Q25" s="198"/>
    </row>
    <row r="26" spans="1:17" ht="30">
      <c r="A26" s="179" t="s">
        <v>11</v>
      </c>
      <c r="B26" s="141" t="s">
        <v>41</v>
      </c>
      <c r="C26" s="73"/>
      <c r="D26" s="79">
        <v>11749196</v>
      </c>
      <c r="E26" s="179" t="s">
        <v>11</v>
      </c>
      <c r="F26" s="186" t="s">
        <v>42</v>
      </c>
      <c r="G26" s="73">
        <v>292000</v>
      </c>
      <c r="H26" s="79"/>
      <c r="I26" s="181"/>
      <c r="J26" s="198"/>
      <c r="K26" s="198"/>
      <c r="L26" s="198"/>
      <c r="M26" s="199"/>
      <c r="N26" s="199"/>
      <c r="O26" s="199"/>
      <c r="P26" s="198"/>
      <c r="Q26" s="198"/>
    </row>
    <row r="27" spans="1:17" ht="30">
      <c r="A27" s="236" t="s">
        <v>43</v>
      </c>
      <c r="B27" s="141" t="s">
        <v>44</v>
      </c>
      <c r="C27" s="73"/>
      <c r="D27" s="79">
        <f>L111</f>
        <v>368334</v>
      </c>
      <c r="E27" s="179" t="s">
        <v>11</v>
      </c>
      <c r="F27" s="186" t="s">
        <v>45</v>
      </c>
      <c r="G27" s="73">
        <v>292000</v>
      </c>
      <c r="H27" s="79"/>
      <c r="I27" s="181"/>
      <c r="J27" s="198"/>
      <c r="K27" s="198"/>
      <c r="L27" s="198"/>
      <c r="M27" s="199"/>
      <c r="N27" s="199"/>
      <c r="O27" s="199"/>
      <c r="P27" s="198"/>
      <c r="Q27" s="198"/>
    </row>
    <row r="28" spans="1:17" ht="30">
      <c r="A28" s="179"/>
      <c r="C28" s="73"/>
      <c r="E28" s="179" t="s">
        <v>11</v>
      </c>
      <c r="F28" s="186" t="s">
        <v>46</v>
      </c>
      <c r="G28" s="73">
        <v>160000</v>
      </c>
      <c r="H28" s="79"/>
      <c r="I28" s="181"/>
      <c r="J28" s="198"/>
      <c r="K28" s="198"/>
      <c r="L28" s="198"/>
      <c r="M28" s="199"/>
      <c r="N28" s="199"/>
      <c r="O28" s="199"/>
      <c r="P28" s="198"/>
      <c r="Q28" s="198"/>
    </row>
    <row r="29" spans="1:17" ht="31.5">
      <c r="A29" s="177"/>
      <c r="B29" s="141" t="s">
        <v>47</v>
      </c>
      <c r="C29" s="73"/>
      <c r="D29" s="79">
        <v>1947850</v>
      </c>
      <c r="E29" s="179" t="s">
        <v>11</v>
      </c>
      <c r="F29" s="141" t="s">
        <v>48</v>
      </c>
      <c r="G29" s="73">
        <v>42000</v>
      </c>
      <c r="H29" s="79"/>
      <c r="I29" s="181"/>
      <c r="J29" s="198"/>
      <c r="K29" s="198"/>
      <c r="L29" s="198"/>
      <c r="M29" s="199"/>
      <c r="N29" s="199"/>
      <c r="O29" s="199"/>
      <c r="P29" s="198"/>
      <c r="Q29" s="198"/>
    </row>
    <row r="30" spans="1:17" ht="31.5">
      <c r="A30" s="177"/>
      <c r="B30" s="141"/>
      <c r="C30" s="73"/>
      <c r="D30" s="79"/>
      <c r="E30" s="179" t="s">
        <v>11</v>
      </c>
      <c r="F30" s="141" t="s">
        <v>49</v>
      </c>
      <c r="G30" s="73">
        <v>80000</v>
      </c>
      <c r="H30" s="79"/>
      <c r="I30" s="181"/>
      <c r="J30" s="198"/>
      <c r="K30" s="198"/>
      <c r="L30" s="198"/>
      <c r="M30" s="199"/>
      <c r="N30" s="199"/>
      <c r="O30" s="199"/>
      <c r="P30" s="198"/>
      <c r="Q30" s="198"/>
    </row>
    <row r="31" spans="1:17" ht="15.75">
      <c r="A31" s="177"/>
      <c r="B31" s="141"/>
      <c r="C31" s="73"/>
      <c r="D31" s="79"/>
      <c r="F31" s="141" t="s">
        <v>50</v>
      </c>
      <c r="G31" s="73">
        <v>135000</v>
      </c>
      <c r="H31" s="79"/>
      <c r="I31" s="181"/>
      <c r="J31" s="198"/>
      <c r="K31" s="198"/>
      <c r="L31" s="198"/>
      <c r="M31" s="199"/>
      <c r="N31" s="199"/>
      <c r="O31" s="199"/>
      <c r="P31" s="198"/>
      <c r="Q31" s="198"/>
    </row>
    <row r="32" spans="1:17" ht="15.75">
      <c r="A32" s="177"/>
      <c r="B32" s="141"/>
      <c r="C32" s="73"/>
      <c r="D32" s="79"/>
      <c r="H32" s="79"/>
      <c r="I32" s="181"/>
      <c r="J32" s="198"/>
      <c r="K32" s="198"/>
      <c r="L32" s="198"/>
      <c r="M32" s="199"/>
      <c r="N32" s="199"/>
      <c r="O32" s="199"/>
      <c r="P32" s="198"/>
      <c r="Q32" s="198"/>
    </row>
    <row r="33" spans="1:17" ht="15.75">
      <c r="A33" s="177"/>
      <c r="B33" s="141"/>
      <c r="C33" s="73"/>
      <c r="D33" s="79"/>
      <c r="H33" s="79"/>
      <c r="I33" s="181"/>
      <c r="J33" s="198"/>
      <c r="K33" s="198"/>
      <c r="L33" s="198"/>
      <c r="M33" s="199"/>
      <c r="N33" s="199"/>
      <c r="O33" s="199"/>
      <c r="P33" s="198"/>
      <c r="Q33" s="198"/>
    </row>
    <row r="34" spans="1:17" ht="15.75">
      <c r="A34" s="177"/>
      <c r="B34" s="141"/>
      <c r="C34" s="73"/>
      <c r="D34" s="79"/>
      <c r="E34" s="179"/>
      <c r="F34" s="141"/>
      <c r="G34" s="73"/>
      <c r="H34" s="187" t="s">
        <v>51</v>
      </c>
      <c r="I34" s="181"/>
      <c r="J34" s="198"/>
      <c r="K34" s="198"/>
      <c r="L34" s="198"/>
      <c r="M34" s="199"/>
      <c r="N34" s="199"/>
      <c r="O34" s="199"/>
      <c r="P34" s="198"/>
      <c r="Q34" s="198"/>
    </row>
    <row r="35" spans="1:17" ht="15.75">
      <c r="A35" s="188"/>
      <c r="B35" s="189"/>
      <c r="C35" s="82"/>
      <c r="D35" s="187"/>
      <c r="E35" s="190"/>
      <c r="F35" s="189"/>
      <c r="G35" s="82"/>
      <c r="J35" s="198"/>
      <c r="K35" s="198"/>
      <c r="L35" s="198"/>
      <c r="M35" s="199"/>
      <c r="N35" s="199"/>
      <c r="O35" s="199"/>
      <c r="P35" s="198"/>
      <c r="Q35" s="198"/>
    </row>
    <row r="36" spans="1:17" ht="15.75">
      <c r="A36" s="191"/>
      <c r="B36" s="192"/>
      <c r="C36" s="90"/>
      <c r="D36" s="193"/>
      <c r="E36" s="193" t="s">
        <v>52</v>
      </c>
      <c r="F36" s="192"/>
      <c r="G36" s="90"/>
      <c r="H36" s="193"/>
      <c r="I36" s="181"/>
      <c r="J36" s="198"/>
      <c r="K36" s="198"/>
      <c r="L36" s="198"/>
      <c r="M36" s="199"/>
      <c r="N36" s="199"/>
      <c r="O36" s="199"/>
      <c r="P36" s="198"/>
      <c r="Q36" s="198"/>
    </row>
    <row r="37" spans="1:17" ht="15.75">
      <c r="A37" s="240" t="s">
        <v>3</v>
      </c>
      <c r="B37" s="240"/>
      <c r="C37" s="241" t="s">
        <v>4</v>
      </c>
      <c r="D37" s="241"/>
      <c r="E37" s="240" t="s">
        <v>5</v>
      </c>
      <c r="F37" s="240"/>
      <c r="G37" s="241" t="s">
        <v>4</v>
      </c>
      <c r="H37" s="241"/>
      <c r="I37" s="175"/>
      <c r="J37" s="198"/>
      <c r="K37" s="198"/>
      <c r="L37" s="198"/>
      <c r="M37" s="199"/>
      <c r="N37" s="199"/>
      <c r="O37" s="199"/>
      <c r="P37" s="198"/>
      <c r="Q37" s="198"/>
    </row>
    <row r="38" spans="1:17" ht="15.75">
      <c r="A38" s="177"/>
      <c r="B38" s="141"/>
      <c r="C38" s="73"/>
      <c r="D38" s="79"/>
      <c r="E38" s="179"/>
      <c r="F38" s="141"/>
      <c r="G38" s="73"/>
      <c r="H38" s="79"/>
      <c r="I38" s="181"/>
      <c r="J38" s="198"/>
      <c r="K38" s="198"/>
      <c r="L38" s="198"/>
      <c r="M38" s="199"/>
      <c r="N38" s="199"/>
      <c r="O38" s="199"/>
      <c r="P38" s="198"/>
      <c r="Q38" s="198"/>
    </row>
    <row r="39" spans="1:17" ht="47.25">
      <c r="A39" s="177"/>
      <c r="B39" s="141"/>
      <c r="C39" s="73"/>
      <c r="D39" s="79"/>
      <c r="E39" s="179" t="s">
        <v>11</v>
      </c>
      <c r="F39" s="141" t="s">
        <v>53</v>
      </c>
      <c r="G39" s="73">
        <v>70000</v>
      </c>
      <c r="H39" s="79"/>
    </row>
    <row r="40" spans="1:17" ht="47.25">
      <c r="A40" s="177"/>
      <c r="B40" s="141"/>
      <c r="C40" s="73"/>
      <c r="D40" s="79"/>
      <c r="E40" s="179" t="s">
        <v>11</v>
      </c>
      <c r="F40" s="141" t="s">
        <v>54</v>
      </c>
      <c r="G40" s="73">
        <v>497500</v>
      </c>
      <c r="H40" s="79"/>
    </row>
    <row r="41" spans="1:17" ht="47.25">
      <c r="A41" s="177"/>
      <c r="B41" s="141"/>
      <c r="C41" s="73"/>
      <c r="D41" s="79"/>
      <c r="E41" s="179" t="s">
        <v>11</v>
      </c>
      <c r="F41" s="141" t="s">
        <v>55</v>
      </c>
      <c r="G41" s="73">
        <v>497500</v>
      </c>
      <c r="H41" s="79"/>
    </row>
    <row r="42" spans="1:17" ht="15.75">
      <c r="A42" s="177"/>
      <c r="B42" s="141"/>
      <c r="C42" s="73"/>
      <c r="D42" s="79"/>
      <c r="E42" s="179" t="s">
        <v>11</v>
      </c>
      <c r="F42" s="141" t="s">
        <v>56</v>
      </c>
      <c r="G42" s="73">
        <v>80000</v>
      </c>
      <c r="H42" s="79"/>
    </row>
    <row r="43" spans="1:17" ht="31.5">
      <c r="A43" s="177"/>
      <c r="B43" s="141"/>
      <c r="C43" s="73"/>
      <c r="D43" s="79"/>
      <c r="E43" s="179" t="s">
        <v>11</v>
      </c>
      <c r="F43" s="141" t="s">
        <v>57</v>
      </c>
      <c r="G43" s="73">
        <v>40000</v>
      </c>
      <c r="H43" s="79"/>
    </row>
    <row r="44" spans="1:17" ht="31.5">
      <c r="A44" s="177"/>
      <c r="B44" s="141"/>
      <c r="C44" s="73"/>
      <c r="D44" s="79"/>
      <c r="E44" s="179" t="s">
        <v>11</v>
      </c>
      <c r="F44" s="141" t="s">
        <v>58</v>
      </c>
      <c r="G44" s="73">
        <v>600000</v>
      </c>
      <c r="H44" s="79"/>
    </row>
    <row r="45" spans="1:17" ht="31.5">
      <c r="A45" s="177"/>
      <c r="B45" s="141"/>
      <c r="C45" s="73"/>
      <c r="D45" s="79"/>
      <c r="E45" s="179"/>
      <c r="F45" s="141" t="s">
        <v>59</v>
      </c>
      <c r="G45" s="73">
        <v>75000</v>
      </c>
      <c r="H45" s="79"/>
    </row>
    <row r="46" spans="1:17" ht="15.75">
      <c r="A46" s="177"/>
      <c r="B46" s="141"/>
      <c r="C46" s="73"/>
      <c r="D46" s="79"/>
      <c r="E46" s="179" t="s">
        <v>11</v>
      </c>
      <c r="F46" s="141" t="s">
        <v>60</v>
      </c>
      <c r="G46" s="73">
        <v>100000</v>
      </c>
      <c r="H46" s="79"/>
    </row>
    <row r="47" spans="1:17" ht="31.5">
      <c r="A47" s="177"/>
      <c r="B47" s="141"/>
      <c r="C47" s="73"/>
      <c r="D47" s="79"/>
      <c r="E47" s="179" t="s">
        <v>11</v>
      </c>
      <c r="F47" s="141" t="s">
        <v>61</v>
      </c>
      <c r="G47" s="73">
        <v>409260</v>
      </c>
      <c r="H47" s="79"/>
    </row>
    <row r="48" spans="1:17" ht="15.75">
      <c r="A48" s="177"/>
      <c r="B48" s="141"/>
      <c r="C48" s="73"/>
      <c r="D48" s="79"/>
      <c r="E48" s="179" t="s">
        <v>11</v>
      </c>
      <c r="F48" s="141" t="s">
        <v>62</v>
      </c>
      <c r="G48" s="73">
        <v>75000</v>
      </c>
      <c r="H48" s="79"/>
    </row>
    <row r="49" spans="1:9" ht="31.5">
      <c r="A49" s="177"/>
      <c r="B49" s="141"/>
      <c r="C49" s="73"/>
      <c r="D49" s="79"/>
      <c r="E49" s="179" t="s">
        <v>11</v>
      </c>
      <c r="F49" s="194" t="s">
        <v>63</v>
      </c>
      <c r="G49" s="111">
        <v>90000</v>
      </c>
      <c r="H49" s="79"/>
    </row>
    <row r="50" spans="1:9" ht="15.75">
      <c r="A50" s="177"/>
      <c r="B50" s="141"/>
      <c r="C50" s="73"/>
      <c r="D50" s="79"/>
      <c r="E50" s="179"/>
      <c r="F50" s="194" t="s">
        <v>64</v>
      </c>
      <c r="G50" s="111">
        <v>60000</v>
      </c>
      <c r="H50" s="79"/>
    </row>
    <row r="51" spans="1:9" ht="47.25">
      <c r="A51" s="177"/>
      <c r="B51" s="141"/>
      <c r="C51" s="73"/>
      <c r="D51" s="79"/>
      <c r="E51" s="179" t="s">
        <v>11</v>
      </c>
      <c r="F51" s="141" t="s">
        <v>65</v>
      </c>
      <c r="G51" s="73">
        <v>125000</v>
      </c>
      <c r="H51" s="79"/>
    </row>
    <row r="52" spans="1:9" ht="47.25">
      <c r="A52" s="177"/>
      <c r="B52" s="141"/>
      <c r="C52" s="73"/>
      <c r="D52" s="79"/>
      <c r="E52" s="179" t="s">
        <v>11</v>
      </c>
      <c r="F52" s="141" t="s">
        <v>66</v>
      </c>
      <c r="G52" s="73">
        <v>10000</v>
      </c>
      <c r="H52" s="79"/>
    </row>
    <row r="53" spans="1:9" ht="47.25">
      <c r="A53" s="177"/>
      <c r="B53" s="141"/>
      <c r="C53" s="73"/>
      <c r="D53" s="79"/>
      <c r="E53" s="179" t="s">
        <v>11</v>
      </c>
      <c r="F53" s="141" t="s">
        <v>67</v>
      </c>
      <c r="G53" s="73">
        <v>10000</v>
      </c>
      <c r="H53" s="79"/>
    </row>
    <row r="54" spans="1:9" ht="47.25">
      <c r="A54" s="177"/>
      <c r="B54" s="141"/>
      <c r="C54" s="73"/>
      <c r="D54" s="79"/>
      <c r="E54" s="179" t="s">
        <v>11</v>
      </c>
      <c r="F54" s="141" t="s">
        <v>68</v>
      </c>
      <c r="G54" s="73">
        <v>25000</v>
      </c>
      <c r="H54" s="79"/>
    </row>
    <row r="55" spans="1:9" ht="31.5">
      <c r="A55" s="177"/>
      <c r="B55" s="141"/>
      <c r="C55" s="73"/>
      <c r="D55" s="79"/>
      <c r="E55" s="179" t="s">
        <v>11</v>
      </c>
      <c r="F55" s="141" t="s">
        <v>69</v>
      </c>
      <c r="G55" s="73">
        <v>2000000</v>
      </c>
      <c r="H55" s="79"/>
    </row>
    <row r="56" spans="1:9" ht="15.75">
      <c r="A56" s="177"/>
      <c r="B56" s="141"/>
      <c r="C56" s="73"/>
      <c r="D56" s="79"/>
      <c r="E56" s="179"/>
      <c r="F56" s="141"/>
      <c r="G56" s="73"/>
      <c r="H56" s="79"/>
    </row>
    <row r="57" spans="1:9" ht="15.75">
      <c r="A57" s="177"/>
      <c r="B57" s="141"/>
      <c r="C57" s="73"/>
      <c r="D57" s="79"/>
      <c r="E57" s="179"/>
      <c r="F57" s="141"/>
      <c r="G57" s="73"/>
      <c r="H57" s="79"/>
    </row>
    <row r="58" spans="1:9" ht="15.75">
      <c r="A58" s="188"/>
      <c r="B58" s="189"/>
      <c r="C58" s="82"/>
      <c r="D58" s="187"/>
      <c r="E58" s="190"/>
      <c r="F58" s="189"/>
      <c r="G58" s="82"/>
      <c r="H58" s="187" t="s">
        <v>70</v>
      </c>
    </row>
    <row r="59" spans="1:9" ht="15.75">
      <c r="A59" s="195"/>
      <c r="B59" s="169"/>
      <c r="C59" s="86"/>
      <c r="D59" s="181"/>
      <c r="E59" s="181" t="s">
        <v>71</v>
      </c>
      <c r="F59" s="169"/>
      <c r="G59" s="86"/>
      <c r="H59" s="181"/>
    </row>
    <row r="60" spans="1:9" ht="6.75" customHeight="1">
      <c r="A60" s="191"/>
      <c r="B60" s="192"/>
      <c r="C60" s="90"/>
      <c r="D60" s="193"/>
      <c r="E60" s="196"/>
      <c r="F60" s="192"/>
      <c r="G60" s="90"/>
      <c r="H60" s="193"/>
    </row>
    <row r="61" spans="1:9" ht="15.75">
      <c r="A61" s="240" t="s">
        <v>3</v>
      </c>
      <c r="B61" s="240"/>
      <c r="C61" s="241" t="s">
        <v>4</v>
      </c>
      <c r="D61" s="241"/>
      <c r="E61" s="240" t="s">
        <v>5</v>
      </c>
      <c r="F61" s="240"/>
      <c r="G61" s="241" t="s">
        <v>4</v>
      </c>
      <c r="H61" s="241"/>
      <c r="I61" s="102"/>
    </row>
    <row r="62" spans="1:9" ht="15.75">
      <c r="A62" s="177"/>
      <c r="B62" s="141"/>
      <c r="C62" s="73"/>
      <c r="D62" s="79"/>
      <c r="E62" s="179"/>
      <c r="F62" s="141"/>
      <c r="G62" s="73"/>
      <c r="H62" s="79"/>
    </row>
    <row r="63" spans="1:9" ht="15.75">
      <c r="A63" s="177"/>
      <c r="B63" s="141"/>
      <c r="C63" s="73"/>
      <c r="D63" s="79"/>
      <c r="E63" s="179" t="s">
        <v>11</v>
      </c>
      <c r="F63" s="141" t="s">
        <v>72</v>
      </c>
      <c r="G63" s="73">
        <v>70000</v>
      </c>
      <c r="H63" s="79"/>
    </row>
    <row r="64" spans="1:9" ht="15.75">
      <c r="A64" s="177"/>
      <c r="B64" s="141"/>
      <c r="C64" s="73"/>
      <c r="D64" s="79"/>
      <c r="E64" s="179"/>
      <c r="F64" s="141" t="s">
        <v>73</v>
      </c>
      <c r="G64" s="73">
        <v>20000</v>
      </c>
      <c r="H64" s="79"/>
    </row>
    <row r="65" spans="1:9" ht="15.75">
      <c r="A65" s="177"/>
      <c r="B65" s="141"/>
      <c r="C65" s="73"/>
      <c r="D65" s="79"/>
      <c r="E65" s="179"/>
      <c r="F65" s="141" t="s">
        <v>74</v>
      </c>
      <c r="G65" s="73">
        <v>50000</v>
      </c>
      <c r="H65" s="79"/>
    </row>
    <row r="66" spans="1:9" ht="31.5">
      <c r="A66" s="177"/>
      <c r="B66" s="141"/>
      <c r="C66" s="73"/>
      <c r="D66" s="79"/>
      <c r="E66" s="179"/>
      <c r="F66" s="141" t="s">
        <v>75</v>
      </c>
      <c r="G66" s="73">
        <v>100000</v>
      </c>
      <c r="H66" s="79"/>
    </row>
    <row r="67" spans="1:9" ht="31.5">
      <c r="A67" s="177"/>
      <c r="B67" s="141"/>
      <c r="C67" s="73"/>
      <c r="D67" s="79"/>
      <c r="E67" s="179" t="s">
        <v>11</v>
      </c>
      <c r="F67" s="141" t="s">
        <v>76</v>
      </c>
      <c r="G67" s="73">
        <v>28000</v>
      </c>
      <c r="H67" s="79"/>
    </row>
    <row r="68" spans="1:9" ht="31.5">
      <c r="A68" s="177"/>
      <c r="B68" s="141"/>
      <c r="C68" s="73"/>
      <c r="D68" s="79"/>
      <c r="E68" s="179" t="s">
        <v>11</v>
      </c>
      <c r="F68" s="141" t="s">
        <v>77</v>
      </c>
      <c r="G68" s="73">
        <v>50000</v>
      </c>
      <c r="H68" s="79"/>
    </row>
    <row r="69" spans="1:9" ht="15.75">
      <c r="A69" s="177"/>
      <c r="B69" s="141"/>
      <c r="C69" s="73"/>
      <c r="D69" s="79"/>
      <c r="E69" s="179" t="s">
        <v>11</v>
      </c>
      <c r="F69" s="141" t="s">
        <v>78</v>
      </c>
      <c r="G69" s="73">
        <v>80000</v>
      </c>
      <c r="H69" s="79"/>
    </row>
    <row r="70" spans="1:9" ht="15.75">
      <c r="A70" s="177"/>
      <c r="B70" s="141"/>
      <c r="C70" s="73"/>
      <c r="D70" s="79"/>
      <c r="E70" s="179" t="s">
        <v>11</v>
      </c>
      <c r="F70" s="141" t="s">
        <v>79</v>
      </c>
      <c r="G70" s="73">
        <v>110000</v>
      </c>
      <c r="H70" s="79"/>
    </row>
    <row r="71" spans="1:9" ht="15.75">
      <c r="A71" s="177"/>
      <c r="B71" s="141"/>
      <c r="C71" s="73"/>
      <c r="D71" s="79"/>
      <c r="E71" s="179" t="s">
        <v>11</v>
      </c>
      <c r="F71" s="141" t="s">
        <v>80</v>
      </c>
      <c r="G71" s="73">
        <v>200000</v>
      </c>
      <c r="H71" s="79"/>
    </row>
    <row r="72" spans="1:9" ht="15.75">
      <c r="A72" s="177"/>
      <c r="B72" s="141"/>
      <c r="C72" s="73"/>
      <c r="D72" s="79"/>
      <c r="E72" s="179" t="s">
        <v>11</v>
      </c>
      <c r="F72" s="141" t="s">
        <v>81</v>
      </c>
      <c r="G72" s="73">
        <v>500000</v>
      </c>
      <c r="H72" s="79"/>
    </row>
    <row r="73" spans="1:9" ht="15.75">
      <c r="A73" s="177"/>
      <c r="B73" s="141"/>
      <c r="C73" s="73"/>
      <c r="D73" s="79"/>
      <c r="E73" s="179" t="s">
        <v>11</v>
      </c>
      <c r="F73" s="141" t="s">
        <v>82</v>
      </c>
      <c r="G73" s="73">
        <v>115000</v>
      </c>
      <c r="H73" s="79"/>
    </row>
    <row r="74" spans="1:9" ht="15.75">
      <c r="A74" s="177"/>
      <c r="B74" s="141"/>
      <c r="C74" s="73"/>
      <c r="D74" s="79"/>
      <c r="E74" s="179" t="s">
        <v>11</v>
      </c>
      <c r="F74" s="141" t="s">
        <v>83</v>
      </c>
      <c r="G74" s="73">
        <v>396500</v>
      </c>
      <c r="H74" s="79"/>
    </row>
    <row r="75" spans="1:9" ht="15.75">
      <c r="A75" s="177"/>
      <c r="B75" s="141"/>
      <c r="C75" s="73"/>
      <c r="D75" s="79"/>
      <c r="E75" s="179" t="s">
        <v>11</v>
      </c>
      <c r="F75" s="141" t="s">
        <v>84</v>
      </c>
      <c r="G75" s="94">
        <f>1978.86+0.55</f>
        <v>1979.41</v>
      </c>
      <c r="H75" s="79">
        <f>SUM(G11:G75)</f>
        <v>19395831.41</v>
      </c>
    </row>
    <row r="76" spans="1:9" ht="15.75">
      <c r="A76" s="200"/>
      <c r="B76" s="200"/>
      <c r="C76" s="201"/>
      <c r="D76" s="201"/>
      <c r="E76" s="200"/>
      <c r="F76" s="200"/>
      <c r="G76" s="201"/>
      <c r="H76" s="201"/>
      <c r="I76" s="102"/>
    </row>
    <row r="77" spans="1:9" ht="15.75">
      <c r="A77" s="177"/>
      <c r="B77" s="141"/>
      <c r="C77" s="73"/>
      <c r="D77" s="79"/>
      <c r="E77" s="179"/>
      <c r="F77" s="176" t="s">
        <v>85</v>
      </c>
      <c r="G77" s="78"/>
      <c r="H77" s="78"/>
      <c r="I77" s="225"/>
    </row>
    <row r="78" spans="1:9" ht="15.75">
      <c r="A78" s="177"/>
      <c r="B78" s="141"/>
      <c r="C78" s="73"/>
      <c r="D78" s="79"/>
      <c r="E78" s="237" t="s">
        <v>11</v>
      </c>
      <c r="F78" s="73" t="s">
        <v>86</v>
      </c>
      <c r="G78" s="78">
        <v>50000</v>
      </c>
      <c r="H78" s="78"/>
      <c r="I78" s="225"/>
    </row>
    <row r="79" spans="1:9" ht="15.75">
      <c r="A79" s="177"/>
      <c r="B79" s="141"/>
      <c r="C79" s="73"/>
      <c r="D79" s="79"/>
      <c r="E79" s="237" t="s">
        <v>11</v>
      </c>
      <c r="F79" s="79" t="s">
        <v>87</v>
      </c>
      <c r="G79" s="79">
        <v>67000</v>
      </c>
      <c r="H79" s="176"/>
      <c r="I79" s="197"/>
    </row>
    <row r="80" spans="1:9" ht="15.75">
      <c r="A80" s="177"/>
      <c r="B80" s="141"/>
      <c r="C80" s="73"/>
      <c r="D80" s="79"/>
      <c r="E80" s="237" t="s">
        <v>11</v>
      </c>
      <c r="F80" s="79" t="s">
        <v>88</v>
      </c>
      <c r="G80" s="79">
        <v>80000</v>
      </c>
      <c r="H80" s="176"/>
      <c r="I80" s="197"/>
    </row>
    <row r="81" spans="1:23" ht="15.75">
      <c r="A81" s="177"/>
      <c r="B81" s="141"/>
      <c r="C81" s="73"/>
      <c r="D81" s="79"/>
      <c r="E81" s="237" t="s">
        <v>11</v>
      </c>
      <c r="F81" s="79" t="s">
        <v>89</v>
      </c>
      <c r="G81" s="79">
        <f>187500+50000</f>
        <v>237500</v>
      </c>
      <c r="H81" s="176"/>
      <c r="I81" s="197"/>
    </row>
    <row r="82" spans="1:23" ht="15.75">
      <c r="A82" s="177"/>
      <c r="B82" s="141"/>
      <c r="C82" s="73"/>
      <c r="D82" s="79"/>
      <c r="E82" s="237" t="s">
        <v>11</v>
      </c>
      <c r="F82" s="79" t="s">
        <v>90</v>
      </c>
      <c r="G82" s="79">
        <v>17500</v>
      </c>
      <c r="H82" s="176"/>
      <c r="I82" s="197"/>
    </row>
    <row r="83" spans="1:23" ht="15.75">
      <c r="A83" s="177"/>
      <c r="B83" s="141"/>
      <c r="C83" s="73"/>
      <c r="D83" s="79"/>
      <c r="E83" s="237" t="s">
        <v>11</v>
      </c>
      <c r="F83" s="77" t="s">
        <v>91</v>
      </c>
      <c r="G83" s="79">
        <v>15000</v>
      </c>
      <c r="H83" s="79"/>
    </row>
    <row r="84" spans="1:23" ht="15.75">
      <c r="A84" s="177"/>
      <c r="B84" s="141"/>
      <c r="C84" s="73"/>
      <c r="D84" s="79"/>
      <c r="E84" s="237" t="s">
        <v>11</v>
      </c>
      <c r="F84" s="77" t="s">
        <v>92</v>
      </c>
      <c r="G84" s="79">
        <v>144000</v>
      </c>
      <c r="H84" s="79"/>
    </row>
    <row r="85" spans="1:23" ht="15.75">
      <c r="A85" s="177"/>
      <c r="B85" s="141"/>
      <c r="C85" s="73"/>
      <c r="D85" s="79"/>
      <c r="E85" s="237" t="s">
        <v>11</v>
      </c>
      <c r="F85" s="77" t="s">
        <v>93</v>
      </c>
      <c r="G85" s="79">
        <v>37500</v>
      </c>
      <c r="H85" s="79"/>
    </row>
    <row r="86" spans="1:23" ht="15.75">
      <c r="A86" s="177"/>
      <c r="B86" s="141"/>
      <c r="C86" s="73"/>
      <c r="D86" s="79"/>
      <c r="E86" s="237" t="s">
        <v>11</v>
      </c>
      <c r="F86" s="79" t="s">
        <v>94</v>
      </c>
      <c r="G86" s="114">
        <v>13000</v>
      </c>
      <c r="H86" s="79">
        <f>SUM(G78:G86)</f>
        <v>661500</v>
      </c>
      <c r="J86" s="104" t="s">
        <v>95</v>
      </c>
    </row>
    <row r="87" spans="1:23" ht="15.75">
      <c r="A87" s="177"/>
      <c r="B87" s="141"/>
      <c r="C87" s="73"/>
      <c r="D87" s="79"/>
      <c r="E87" s="110"/>
      <c r="F87" s="110"/>
      <c r="G87" s="79"/>
      <c r="H87" s="110"/>
      <c r="I87" s="104"/>
    </row>
    <row r="88" spans="1:23" ht="15.75">
      <c r="A88" s="177"/>
      <c r="B88" s="141"/>
      <c r="C88" s="73"/>
      <c r="D88" s="79"/>
      <c r="E88" s="110"/>
      <c r="F88" s="110"/>
      <c r="G88" s="79"/>
      <c r="H88" s="202"/>
      <c r="I88" s="202"/>
      <c r="J88" s="208"/>
      <c r="K88" s="208"/>
      <c r="L88" s="208" t="s">
        <v>96</v>
      </c>
      <c r="M88" s="226"/>
      <c r="N88" s="226"/>
      <c r="O88" s="226"/>
      <c r="P88" s="208"/>
      <c r="R88" s="104" t="s">
        <v>97</v>
      </c>
    </row>
    <row r="89" spans="1:23" ht="15.75">
      <c r="A89" s="177"/>
      <c r="B89" s="141"/>
      <c r="C89" s="73"/>
      <c r="D89" s="79"/>
      <c r="E89" s="110"/>
      <c r="F89" s="176" t="s">
        <v>98</v>
      </c>
      <c r="G89" s="176"/>
      <c r="H89" s="203"/>
      <c r="I89" s="203"/>
      <c r="J89" s="208"/>
      <c r="K89" s="208" t="s">
        <v>99</v>
      </c>
      <c r="L89" s="208"/>
      <c r="M89" s="226" t="s">
        <v>100</v>
      </c>
      <c r="N89" s="226" t="s">
        <v>101</v>
      </c>
      <c r="O89" s="226" t="s">
        <v>102</v>
      </c>
      <c r="P89" s="208" t="s">
        <v>103</v>
      </c>
    </row>
    <row r="90" spans="1:23" ht="15.75">
      <c r="A90" s="177"/>
      <c r="B90" s="141"/>
      <c r="C90" s="73"/>
      <c r="D90" s="110"/>
      <c r="E90" s="237" t="s">
        <v>11</v>
      </c>
      <c r="F90" s="79" t="s">
        <v>10</v>
      </c>
      <c r="G90" s="79">
        <v>8005</v>
      </c>
      <c r="H90" s="204"/>
      <c r="I90" s="204"/>
      <c r="J90" s="208"/>
      <c r="K90" s="208"/>
      <c r="L90" s="208"/>
      <c r="M90" s="226"/>
      <c r="N90" s="226"/>
      <c r="O90" s="226"/>
      <c r="P90" s="208"/>
      <c r="T90" s="178"/>
    </row>
    <row r="91" spans="1:23" ht="15.75">
      <c r="A91" s="177"/>
      <c r="B91" s="141"/>
      <c r="C91" s="73"/>
      <c r="D91" s="110"/>
      <c r="E91" s="177"/>
      <c r="F91" s="180" t="s">
        <v>14</v>
      </c>
      <c r="G91" s="79"/>
      <c r="H91" s="204"/>
      <c r="I91" s="204"/>
      <c r="J91" s="208" t="s">
        <v>104</v>
      </c>
      <c r="K91" s="227">
        <v>7604</v>
      </c>
      <c r="L91" s="227"/>
      <c r="M91" s="228"/>
      <c r="N91" s="228"/>
      <c r="O91" s="228"/>
      <c r="P91" s="208">
        <v>8005</v>
      </c>
      <c r="T91" s="178"/>
    </row>
    <row r="92" spans="1:23" ht="15.75">
      <c r="A92" s="177"/>
      <c r="B92" s="141"/>
      <c r="C92" s="73"/>
      <c r="D92" s="110"/>
      <c r="E92" s="177" t="s">
        <v>11</v>
      </c>
      <c r="F92" s="181" t="s">
        <v>105</v>
      </c>
      <c r="G92" s="79">
        <v>17520077</v>
      </c>
      <c r="H92" s="204"/>
      <c r="I92" s="204" t="s">
        <v>106</v>
      </c>
      <c r="J92" s="222" t="s">
        <v>105</v>
      </c>
      <c r="K92" s="227">
        <v>25705886</v>
      </c>
      <c r="L92" s="227"/>
      <c r="M92" s="228">
        <v>0</v>
      </c>
      <c r="N92" s="228"/>
      <c r="O92" s="228">
        <f>295+295+36+295+295+3+33</f>
        <v>1252</v>
      </c>
      <c r="P92" s="222">
        <v>17520077</v>
      </c>
      <c r="R92" s="79">
        <f>K91+M91+N91-O91-P91</f>
        <v>-401</v>
      </c>
      <c r="S92" s="178"/>
      <c r="T92" s="178"/>
    </row>
    <row r="93" spans="1:23" ht="15.75">
      <c r="A93" s="177"/>
      <c r="B93" s="141"/>
      <c r="C93" s="73"/>
      <c r="D93" s="110"/>
      <c r="E93" s="177" t="s">
        <v>11</v>
      </c>
      <c r="F93" s="79" t="s">
        <v>18</v>
      </c>
      <c r="G93" s="79">
        <v>71094</v>
      </c>
      <c r="H93" s="204"/>
      <c r="I93" s="204" t="s">
        <v>106</v>
      </c>
      <c r="J93" s="222" t="s">
        <v>18</v>
      </c>
      <c r="K93" s="227">
        <v>602346</v>
      </c>
      <c r="L93" s="227"/>
      <c r="M93" s="228">
        <v>0</v>
      </c>
      <c r="N93" s="228"/>
      <c r="O93" s="228">
        <f>36+295+295+22+15</f>
        <v>663</v>
      </c>
      <c r="P93" s="222">
        <v>71094</v>
      </c>
      <c r="R93" s="79">
        <f t="shared" ref="R93:R101" si="0">K92+M92+N92-O92-P92</f>
        <v>8184557</v>
      </c>
      <c r="S93" s="178"/>
      <c r="T93" s="178"/>
    </row>
    <row r="94" spans="1:23" ht="15.75">
      <c r="A94" s="177"/>
      <c r="B94" s="141"/>
      <c r="C94" s="73"/>
      <c r="D94" s="110"/>
      <c r="E94" s="237" t="s">
        <v>11</v>
      </c>
      <c r="F94" s="79" t="s">
        <v>20</v>
      </c>
      <c r="G94" s="79">
        <v>1287596</v>
      </c>
      <c r="H94" s="204"/>
      <c r="I94" s="204" t="s">
        <v>106</v>
      </c>
      <c r="J94" s="222" t="s">
        <v>20</v>
      </c>
      <c r="K94" s="227">
        <v>1566640</v>
      </c>
      <c r="L94" s="227"/>
      <c r="M94" s="228">
        <v>0</v>
      </c>
      <c r="N94" s="228"/>
      <c r="O94" s="228">
        <f>3+295+295+6+3+12</f>
        <v>614</v>
      </c>
      <c r="P94" s="222">
        <v>1287596</v>
      </c>
      <c r="R94" s="79">
        <f t="shared" si="0"/>
        <v>530589</v>
      </c>
      <c r="S94" s="178"/>
      <c r="T94" s="178"/>
    </row>
    <row r="95" spans="1:23" ht="15.75">
      <c r="A95" s="177"/>
      <c r="B95" s="141"/>
      <c r="C95" s="73"/>
      <c r="D95" s="110"/>
      <c r="E95" s="177" t="s">
        <v>11</v>
      </c>
      <c r="F95" s="79" t="s">
        <v>107</v>
      </c>
      <c r="G95" s="114">
        <v>1670480</v>
      </c>
      <c r="H95" s="204"/>
      <c r="I95" s="204" t="s">
        <v>108</v>
      </c>
      <c r="J95" s="222" t="s">
        <v>107</v>
      </c>
      <c r="K95" s="227">
        <v>4996</v>
      </c>
      <c r="L95" s="227"/>
      <c r="M95" s="228">
        <v>1665338</v>
      </c>
      <c r="N95" s="228">
        <v>146</v>
      </c>
      <c r="O95" s="228">
        <v>0</v>
      </c>
      <c r="P95" s="222">
        <v>1670480</v>
      </c>
      <c r="R95" s="79">
        <f t="shared" si="0"/>
        <v>278430</v>
      </c>
      <c r="S95" s="178"/>
      <c r="T95" s="178"/>
      <c r="U95" s="234"/>
      <c r="V95" s="178"/>
      <c r="W95" s="178"/>
    </row>
    <row r="96" spans="1:23" ht="15.75">
      <c r="A96" s="177"/>
      <c r="B96" s="141"/>
      <c r="C96" s="73"/>
      <c r="D96" s="110"/>
      <c r="E96" s="177" t="s">
        <v>11</v>
      </c>
      <c r="F96" s="181" t="s">
        <v>22</v>
      </c>
      <c r="G96" s="79">
        <v>527456</v>
      </c>
      <c r="H96" s="204"/>
      <c r="I96" s="204" t="s">
        <v>108</v>
      </c>
      <c r="J96" s="222" t="s">
        <v>22</v>
      </c>
      <c r="K96" s="227">
        <v>986</v>
      </c>
      <c r="L96" s="227"/>
      <c r="M96" s="228">
        <f>193448+141605+572583</f>
        <v>907636</v>
      </c>
      <c r="N96" s="228">
        <f>421+543</f>
        <v>964</v>
      </c>
      <c r="O96" s="228">
        <f>150</f>
        <v>150</v>
      </c>
      <c r="P96" s="222">
        <v>527456</v>
      </c>
      <c r="R96" s="79">
        <f t="shared" si="0"/>
        <v>0</v>
      </c>
      <c r="S96" s="178"/>
      <c r="T96" s="178"/>
    </row>
    <row r="97" spans="1:20" ht="15.75">
      <c r="A97" s="177"/>
      <c r="B97" s="141"/>
      <c r="C97" s="73"/>
      <c r="D97" s="110"/>
      <c r="E97" s="237" t="s">
        <v>11</v>
      </c>
      <c r="F97" s="181" t="s">
        <v>109</v>
      </c>
      <c r="G97" s="79">
        <v>508325</v>
      </c>
      <c r="H97" s="204"/>
      <c r="I97" s="204" t="s">
        <v>108</v>
      </c>
      <c r="J97" s="222" t="s">
        <v>109</v>
      </c>
      <c r="K97" s="227">
        <v>82257</v>
      </c>
      <c r="L97" s="227"/>
      <c r="M97" s="228">
        <f>100000+250000+200000+286920+49995+750000+4500000+45900+1340+300000</f>
        <v>6484155</v>
      </c>
      <c r="N97" s="228">
        <f>1620+1197+1975+2016</f>
        <v>6808</v>
      </c>
      <c r="O97" s="228">
        <f>18+6+29+18+29+6+58+29+2</f>
        <v>195</v>
      </c>
      <c r="P97" s="222">
        <v>508325</v>
      </c>
      <c r="R97" s="79">
        <f t="shared" si="0"/>
        <v>381980</v>
      </c>
      <c r="S97" s="178"/>
      <c r="T97" s="178"/>
    </row>
    <row r="98" spans="1:20" ht="15.75">
      <c r="A98" s="177"/>
      <c r="B98" s="141"/>
      <c r="C98" s="73"/>
      <c r="D98" s="77"/>
      <c r="E98" s="237" t="s">
        <v>11</v>
      </c>
      <c r="F98" s="79" t="s">
        <v>28</v>
      </c>
      <c r="G98" s="114">
        <v>415179.05</v>
      </c>
      <c r="I98" s="105" t="s">
        <v>110</v>
      </c>
      <c r="J98" s="222" t="s">
        <v>28</v>
      </c>
      <c r="K98" s="227">
        <v>324590.73</v>
      </c>
      <c r="L98" s="227">
        <v>250000</v>
      </c>
      <c r="M98" s="228">
        <v>5811176</v>
      </c>
      <c r="N98" s="228">
        <v>0</v>
      </c>
      <c r="O98" s="228">
        <f>(2.66*19)+(5.61*4)+(17.7*4)+295+118+(25*2.66)</f>
        <v>623.28</v>
      </c>
      <c r="P98" s="222">
        <v>415179.05</v>
      </c>
      <c r="R98" s="79">
        <f t="shared" si="0"/>
        <v>6064700</v>
      </c>
      <c r="S98" s="182"/>
      <c r="T98" s="182"/>
    </row>
    <row r="99" spans="1:20" ht="15.75">
      <c r="A99" s="177"/>
      <c r="B99" s="141"/>
      <c r="C99" s="73"/>
      <c r="D99" s="77"/>
      <c r="E99" s="237" t="s">
        <v>11</v>
      </c>
      <c r="F99" s="181" t="s">
        <v>111</v>
      </c>
      <c r="G99" s="79">
        <v>309370</v>
      </c>
      <c r="H99" s="204"/>
      <c r="I99" s="204" t="s">
        <v>108</v>
      </c>
      <c r="J99" s="229" t="s">
        <v>111</v>
      </c>
      <c r="K99" s="222"/>
      <c r="L99" s="222">
        <v>7224</v>
      </c>
      <c r="M99" s="230">
        <f>80000+294500+292000</f>
        <v>666500</v>
      </c>
      <c r="N99" s="230">
        <f>759</f>
        <v>759</v>
      </c>
      <c r="O99" s="230">
        <f>18+89+6</f>
        <v>113</v>
      </c>
      <c r="P99" s="222">
        <v>309370</v>
      </c>
      <c r="R99" s="79">
        <f t="shared" si="0"/>
        <v>5719964.4000000004</v>
      </c>
      <c r="T99" s="182"/>
    </row>
    <row r="100" spans="1:20" ht="15.75">
      <c r="A100" s="177"/>
      <c r="B100" s="141"/>
      <c r="C100" s="73"/>
      <c r="D100" s="77"/>
      <c r="E100" s="237" t="s">
        <v>43</v>
      </c>
      <c r="F100" s="79" t="s">
        <v>112</v>
      </c>
      <c r="G100" s="114">
        <v>339665</v>
      </c>
      <c r="H100" s="204">
        <f>SUM(G90:G100)</f>
        <v>22657247.050000001</v>
      </c>
      <c r="I100" s="204" t="s">
        <v>108</v>
      </c>
      <c r="J100" s="229" t="s">
        <v>113</v>
      </c>
      <c r="K100" s="222"/>
      <c r="L100" s="222"/>
      <c r="M100" s="230">
        <f>582774+512793</f>
        <v>1095567</v>
      </c>
      <c r="N100" s="230">
        <f>1357</f>
        <v>1357</v>
      </c>
      <c r="O100" s="230">
        <f>18+2+1+6+6+6+6+6</f>
        <v>51</v>
      </c>
      <c r="P100" s="222">
        <v>339665</v>
      </c>
      <c r="R100" s="79">
        <f t="shared" si="0"/>
        <v>357776</v>
      </c>
    </row>
    <row r="101" spans="1:20" ht="15.75">
      <c r="A101" s="205"/>
      <c r="B101" s="205"/>
      <c r="C101" s="79"/>
      <c r="D101" s="114"/>
      <c r="E101" s="206"/>
      <c r="F101" s="182"/>
      <c r="G101" s="114"/>
      <c r="H101" s="207"/>
      <c r="I101" s="207"/>
      <c r="J101" s="208" t="s">
        <v>114</v>
      </c>
      <c r="K101" s="231">
        <f t="shared" ref="K101:P101" si="1">SUM(K91:K100)</f>
        <v>28295305.73</v>
      </c>
      <c r="L101" s="231">
        <f t="shared" si="1"/>
        <v>257224</v>
      </c>
      <c r="M101" s="231">
        <f t="shared" si="1"/>
        <v>16630372</v>
      </c>
      <c r="N101" s="231">
        <f t="shared" si="1"/>
        <v>10034</v>
      </c>
      <c r="O101" s="231">
        <f t="shared" si="1"/>
        <v>3661.28</v>
      </c>
      <c r="P101" s="231">
        <f t="shared" si="1"/>
        <v>22657247.050000001</v>
      </c>
      <c r="R101" s="79">
        <f t="shared" si="0"/>
        <v>757208</v>
      </c>
      <c r="T101" s="235"/>
    </row>
    <row r="102" spans="1:20" ht="15.75">
      <c r="A102" s="208"/>
      <c r="B102" s="106" t="s">
        <v>114</v>
      </c>
      <c r="C102" s="209"/>
      <c r="D102" s="210">
        <f>SUM(D12:D101)</f>
        <v>45142699.729999997</v>
      </c>
      <c r="E102" s="210"/>
      <c r="F102" s="106" t="s">
        <v>114</v>
      </c>
      <c r="G102" s="211"/>
      <c r="H102" s="212">
        <f>SUM(H10:H101)</f>
        <v>42714578.460000001</v>
      </c>
      <c r="I102" s="212"/>
      <c r="J102" s="208"/>
      <c r="K102" s="208"/>
      <c r="L102" s="208"/>
      <c r="M102" s="226"/>
      <c r="N102" s="226"/>
      <c r="O102" s="226"/>
      <c r="P102" s="208"/>
    </row>
    <row r="103" spans="1:20" ht="15.75">
      <c r="A103" s="198"/>
      <c r="B103" s="213"/>
      <c r="C103" s="214"/>
      <c r="D103" s="215"/>
      <c r="E103" s="215"/>
      <c r="F103" s="213"/>
      <c r="G103" s="216"/>
      <c r="H103" s="216"/>
      <c r="I103" s="232"/>
      <c r="J103" s="208"/>
      <c r="K103" s="208"/>
      <c r="L103" s="208"/>
      <c r="M103" s="226"/>
      <c r="N103" s="226"/>
      <c r="O103" s="226"/>
      <c r="P103" s="208"/>
    </row>
    <row r="104" spans="1:20" ht="15.75">
      <c r="A104" s="217" t="s">
        <v>115</v>
      </c>
      <c r="B104" s="198"/>
      <c r="C104" s="181"/>
      <c r="D104" s="181"/>
      <c r="F104" s="218"/>
      <c r="H104" s="219" t="s">
        <v>116</v>
      </c>
      <c r="I104" s="233"/>
    </row>
    <row r="105" spans="1:20" ht="15.75">
      <c r="A105" s="217" t="s">
        <v>117</v>
      </c>
      <c r="C105" s="181"/>
      <c r="D105" s="181"/>
      <c r="E105" s="198"/>
      <c r="F105" s="218"/>
      <c r="H105" s="219" t="s">
        <v>118</v>
      </c>
      <c r="I105" s="233"/>
      <c r="K105" s="58"/>
      <c r="L105"/>
    </row>
    <row r="106" spans="1:20" ht="25.5">
      <c r="A106" s="220"/>
      <c r="C106" s="181"/>
      <c r="D106" s="181">
        <f>D102-H102</f>
        <v>2428121.27</v>
      </c>
      <c r="E106" s="198"/>
      <c r="F106" s="221" t="s">
        <v>119</v>
      </c>
      <c r="G106" s="221">
        <v>10034</v>
      </c>
      <c r="H106" s="198"/>
      <c r="I106" s="104"/>
      <c r="K106" s="59" t="s">
        <v>120</v>
      </c>
      <c r="L106" s="60">
        <v>5811176</v>
      </c>
    </row>
    <row r="107" spans="1:20" ht="15.75">
      <c r="A107" s="220"/>
      <c r="B107" s="220"/>
      <c r="C107" s="181"/>
      <c r="D107" s="181"/>
      <c r="E107" s="198"/>
      <c r="F107" s="222" t="s">
        <v>84</v>
      </c>
      <c r="G107" s="222">
        <v>3661.28</v>
      </c>
      <c r="H107" s="198"/>
      <c r="I107" s="104"/>
      <c r="K107" s="59" t="s">
        <v>7</v>
      </c>
      <c r="L107" s="60">
        <v>324590</v>
      </c>
    </row>
    <row r="108" spans="1:20" ht="15.75">
      <c r="A108" s="220"/>
      <c r="B108" s="198"/>
      <c r="C108" s="181"/>
      <c r="D108" s="181"/>
      <c r="E108" s="220"/>
      <c r="F108" s="181"/>
      <c r="G108" s="181"/>
      <c r="H108" s="181"/>
      <c r="K108" t="s">
        <v>121</v>
      </c>
      <c r="L108">
        <f>90000+70000+55000+90000+10000+117500+497500</f>
        <v>930000</v>
      </c>
    </row>
    <row r="109" spans="1:20" ht="15.75">
      <c r="A109" s="220"/>
      <c r="B109" s="198"/>
      <c r="C109" s="181"/>
      <c r="D109" s="181"/>
      <c r="E109" s="220"/>
      <c r="F109" s="181"/>
      <c r="G109" s="181"/>
      <c r="H109" s="181"/>
      <c r="K109" t="s">
        <v>122</v>
      </c>
      <c r="L109">
        <f>488250+648750+488250+322600</f>
        <v>1947850</v>
      </c>
    </row>
    <row r="110" spans="1:20" ht="15.75">
      <c r="A110" s="220"/>
      <c r="B110" s="198"/>
      <c r="C110" s="181"/>
      <c r="D110" s="181"/>
      <c r="E110" s="220"/>
      <c r="F110" s="181"/>
      <c r="G110" s="181"/>
      <c r="H110" s="181"/>
      <c r="K110" t="s">
        <v>123</v>
      </c>
      <c r="L110">
        <f>5000+78570+43465+100780+7275+37240+49500+81915</f>
        <v>403745</v>
      </c>
    </row>
    <row r="111" spans="1:20" ht="15.75">
      <c r="A111" s="220"/>
      <c r="B111" s="198"/>
      <c r="C111" s="181"/>
      <c r="D111" s="181"/>
      <c r="E111" s="220"/>
      <c r="F111" s="181"/>
      <c r="G111" s="181"/>
      <c r="K111" t="s">
        <v>124</v>
      </c>
      <c r="L111">
        <v>368334</v>
      </c>
    </row>
    <row r="112" spans="1:20" ht="15.75">
      <c r="A112" s="220"/>
      <c r="B112" s="198"/>
      <c r="C112" s="181"/>
      <c r="D112" s="181"/>
      <c r="E112" s="220"/>
      <c r="F112" s="181"/>
      <c r="G112" s="181"/>
      <c r="K112" t="s">
        <v>125</v>
      </c>
      <c r="L112">
        <f>129840+1000+1000+3000+3000+12000-5183</f>
        <v>144657</v>
      </c>
    </row>
    <row r="113" spans="1:13" ht="15.75">
      <c r="A113" s="220"/>
      <c r="B113" s="198"/>
      <c r="C113" s="181"/>
      <c r="D113" s="181"/>
      <c r="E113" s="198"/>
      <c r="F113" s="181"/>
      <c r="G113" s="181"/>
      <c r="K113" t="s">
        <v>126</v>
      </c>
      <c r="L113" s="61">
        <v>1692000</v>
      </c>
    </row>
    <row r="114" spans="1:13" ht="15.75">
      <c r="A114" s="220"/>
      <c r="B114" s="198"/>
      <c r="C114" s="181"/>
      <c r="D114" s="181"/>
      <c r="E114" s="198"/>
      <c r="F114" s="215"/>
      <c r="G114" s="215"/>
      <c r="K114"/>
      <c r="L114" s="62">
        <f>SUM(L107:L113)</f>
        <v>5811176</v>
      </c>
    </row>
    <row r="115" spans="1:13" ht="15.75">
      <c r="A115" s="220"/>
      <c r="B115" s="198"/>
      <c r="C115" s="181"/>
      <c r="D115" s="181"/>
      <c r="E115" s="220"/>
      <c r="F115" s="181"/>
      <c r="G115" s="181"/>
      <c r="K115" t="s">
        <v>127</v>
      </c>
      <c r="L115" s="61">
        <f>'DONATIONS FINAL '!F36</f>
        <v>2892000</v>
      </c>
      <c r="M115" s="172" t="s">
        <v>128</v>
      </c>
    </row>
    <row r="116" spans="1:13" ht="15.75">
      <c r="A116" s="220"/>
      <c r="B116" s="198"/>
      <c r="C116" s="181"/>
      <c r="D116" s="181"/>
      <c r="E116" s="220"/>
      <c r="F116" s="181"/>
      <c r="G116" s="181"/>
      <c r="K116"/>
      <c r="L116"/>
    </row>
    <row r="117" spans="1:13" ht="15.75">
      <c r="A117" s="220"/>
      <c r="B117" s="198"/>
      <c r="C117" s="181"/>
      <c r="D117" s="181"/>
      <c r="E117" s="198"/>
      <c r="F117" s="181"/>
      <c r="G117" s="181"/>
    </row>
    <row r="118" spans="1:13" ht="15.75">
      <c r="A118" s="198"/>
      <c r="B118" s="213"/>
      <c r="C118" s="220"/>
      <c r="D118" s="215"/>
      <c r="E118" s="198"/>
      <c r="F118" s="213"/>
      <c r="G118" s="213"/>
    </row>
    <row r="119" spans="1:13" ht="15.75">
      <c r="A119" s="198"/>
      <c r="B119" s="198"/>
      <c r="C119" s="181"/>
      <c r="D119" s="181"/>
      <c r="E119" s="198"/>
      <c r="F119" s="198"/>
      <c r="G119" s="198"/>
    </row>
    <row r="120" spans="1:13" ht="15.75">
      <c r="A120" s="198"/>
      <c r="B120" s="198"/>
      <c r="C120" s="181"/>
      <c r="D120" s="181"/>
      <c r="E120" s="198"/>
      <c r="F120" s="181"/>
      <c r="G120" s="181"/>
    </row>
    <row r="121" spans="1:13" ht="15.75">
      <c r="A121" s="223"/>
      <c r="B121" s="223"/>
      <c r="C121" s="181"/>
      <c r="D121" s="181"/>
      <c r="E121" s="198"/>
      <c r="F121" s="224"/>
      <c r="G121" s="224"/>
    </row>
    <row r="122" spans="1:13" ht="15.75">
      <c r="A122" s="198"/>
      <c r="B122" s="198"/>
      <c r="C122" s="181"/>
      <c r="D122" s="181"/>
      <c r="E122" s="198"/>
      <c r="F122" s="198"/>
      <c r="G122" s="198"/>
    </row>
    <row r="123" spans="1:13" ht="15.75">
      <c r="A123" s="198"/>
      <c r="B123" s="198"/>
      <c r="C123" s="181"/>
      <c r="D123" s="181"/>
      <c r="E123" s="198"/>
      <c r="F123" s="198"/>
      <c r="G123" s="198"/>
      <c r="H123" s="104"/>
      <c r="I123" s="104"/>
    </row>
    <row r="124" spans="1:13" ht="15.75">
      <c r="A124" s="198"/>
      <c r="B124" s="198"/>
      <c r="C124" s="181"/>
      <c r="D124" s="181"/>
      <c r="E124" s="198"/>
      <c r="F124" s="198"/>
      <c r="G124" s="198"/>
      <c r="H124" s="104"/>
      <c r="I124" s="104"/>
    </row>
    <row r="125" spans="1:13" ht="15.75">
      <c r="A125" s="198"/>
      <c r="B125" s="198"/>
      <c r="C125" s="181"/>
      <c r="D125" s="181"/>
      <c r="E125" s="198"/>
      <c r="F125" s="198"/>
      <c r="G125" s="198"/>
      <c r="H125" s="104"/>
      <c r="I125" s="104"/>
    </row>
    <row r="126" spans="1:13" ht="15.75">
      <c r="H126" s="104"/>
      <c r="I126" s="104"/>
    </row>
    <row r="127" spans="1:13" ht="15.75">
      <c r="H127" s="104"/>
      <c r="I127" s="104"/>
    </row>
    <row r="128" spans="1:13" ht="15.75">
      <c r="H128" s="104"/>
      <c r="I128" s="104"/>
    </row>
    <row r="129" spans="3:9" ht="15.75">
      <c r="H129" s="104"/>
      <c r="I129" s="104"/>
    </row>
    <row r="130" spans="3:9" ht="15.75">
      <c r="H130" s="104"/>
      <c r="I130" s="104"/>
    </row>
    <row r="131" spans="3:9" ht="15.75">
      <c r="H131" s="104"/>
      <c r="I131" s="104"/>
    </row>
    <row r="132" spans="3:9" ht="15.75">
      <c r="H132" s="104"/>
      <c r="I132" s="104"/>
    </row>
    <row r="133" spans="3:9" ht="15.75">
      <c r="H133" s="104"/>
      <c r="I133" s="104"/>
    </row>
    <row r="134" spans="3:9" ht="15.75">
      <c r="H134" s="104"/>
      <c r="I134" s="104"/>
    </row>
    <row r="135" spans="3:9" ht="15.75">
      <c r="H135" s="104"/>
      <c r="I135" s="104"/>
    </row>
    <row r="136" spans="3:9" ht="15.75">
      <c r="H136" s="104"/>
      <c r="I136" s="104"/>
    </row>
    <row r="137" spans="3:9" ht="15.75">
      <c r="H137" s="104"/>
      <c r="I137" s="104"/>
    </row>
    <row r="138" spans="3:9" ht="15.75">
      <c r="H138" s="104"/>
      <c r="I138" s="104"/>
    </row>
    <row r="139" spans="3:9" ht="15.75">
      <c r="C139" s="104"/>
      <c r="D139" s="104"/>
      <c r="H139" s="104"/>
      <c r="I139" s="104"/>
    </row>
    <row r="140" spans="3:9" ht="15.75">
      <c r="C140" s="104"/>
      <c r="D140" s="104"/>
      <c r="H140" s="104"/>
      <c r="I140" s="104"/>
    </row>
    <row r="141" spans="3:9" ht="15.75">
      <c r="C141" s="104"/>
      <c r="D141" s="104"/>
      <c r="H141" s="104"/>
      <c r="I141" s="104"/>
    </row>
    <row r="142" spans="3:9" ht="15.75">
      <c r="C142" s="104"/>
      <c r="D142" s="104"/>
      <c r="H142" s="104"/>
      <c r="I142" s="104"/>
    </row>
    <row r="143" spans="3:9" ht="15.75">
      <c r="C143" s="104"/>
      <c r="D143" s="104"/>
      <c r="H143" s="104"/>
      <c r="I143" s="104"/>
    </row>
    <row r="144" spans="3:9" ht="15.75">
      <c r="C144" s="104"/>
      <c r="D144" s="104"/>
      <c r="H144" s="104"/>
      <c r="I144" s="104"/>
    </row>
    <row r="145" spans="13:21" s="104" customFormat="1" ht="15.75">
      <c r="M145" s="172"/>
      <c r="N145" s="172"/>
      <c r="O145" s="172"/>
      <c r="U145" s="173"/>
    </row>
    <row r="146" spans="13:21" s="104" customFormat="1" ht="15.75">
      <c r="M146" s="172"/>
      <c r="N146" s="172"/>
      <c r="O146" s="172"/>
      <c r="U146" s="173"/>
    </row>
    <row r="147" spans="13:21" s="104" customFormat="1" ht="15.75">
      <c r="M147" s="172"/>
      <c r="N147" s="172"/>
      <c r="O147" s="172"/>
      <c r="U147" s="173"/>
    </row>
    <row r="148" spans="13:21" s="104" customFormat="1" ht="15.75">
      <c r="M148" s="172"/>
      <c r="N148" s="172"/>
      <c r="O148" s="172"/>
      <c r="U148" s="173"/>
    </row>
    <row r="149" spans="13:21" s="104" customFormat="1" ht="15.75">
      <c r="M149" s="172"/>
      <c r="N149" s="172"/>
      <c r="O149" s="172"/>
      <c r="U149" s="173"/>
    </row>
    <row r="150" spans="13:21" s="104" customFormat="1" ht="15.75">
      <c r="M150" s="172"/>
      <c r="N150" s="172"/>
      <c r="O150" s="172"/>
      <c r="U150" s="173"/>
    </row>
    <row r="151" spans="13:21" s="104" customFormat="1" ht="15.75">
      <c r="M151" s="172"/>
      <c r="N151" s="172"/>
      <c r="O151" s="172"/>
      <c r="U151" s="173"/>
    </row>
    <row r="152" spans="13:21" s="104" customFormat="1" ht="15.75">
      <c r="M152" s="172"/>
      <c r="N152" s="172"/>
      <c r="O152" s="172"/>
      <c r="U152" s="173"/>
    </row>
    <row r="153" spans="13:21" s="104" customFormat="1" ht="15.75">
      <c r="M153" s="172"/>
      <c r="N153" s="172"/>
      <c r="O153" s="172"/>
      <c r="U153" s="173"/>
    </row>
    <row r="154" spans="13:21" s="104" customFormat="1" ht="15.75">
      <c r="M154" s="172"/>
      <c r="N154" s="172"/>
      <c r="O154" s="172"/>
      <c r="U154" s="173"/>
    </row>
    <row r="155" spans="13:21" s="104" customFormat="1" ht="15.75">
      <c r="M155" s="172"/>
      <c r="N155" s="172"/>
      <c r="O155" s="172"/>
      <c r="U155" s="173"/>
    </row>
    <row r="156" spans="13:21" s="104" customFormat="1" ht="15.75">
      <c r="M156" s="172"/>
      <c r="N156" s="172"/>
      <c r="O156" s="172"/>
      <c r="U156" s="173"/>
    </row>
    <row r="157" spans="13:21" s="104" customFormat="1" ht="15.75">
      <c r="M157" s="172"/>
      <c r="N157" s="172"/>
      <c r="O157" s="172"/>
      <c r="U157" s="173"/>
    </row>
    <row r="158" spans="13:21" s="104" customFormat="1" ht="15.75">
      <c r="M158" s="172"/>
      <c r="N158" s="172"/>
      <c r="O158" s="172"/>
      <c r="U158" s="173"/>
    </row>
    <row r="159" spans="13:21" s="104" customFormat="1" ht="15.75">
      <c r="M159" s="172"/>
      <c r="N159" s="172"/>
      <c r="O159" s="172"/>
      <c r="U159" s="173"/>
    </row>
    <row r="160" spans="13:21" s="104" customFormat="1" ht="15.75">
      <c r="M160" s="172"/>
      <c r="N160" s="172"/>
      <c r="O160" s="172"/>
      <c r="U160" s="173"/>
    </row>
    <row r="161" spans="13:21" s="104" customFormat="1" ht="15.75">
      <c r="M161" s="172"/>
      <c r="N161" s="172"/>
      <c r="O161" s="172"/>
      <c r="U161" s="173"/>
    </row>
    <row r="162" spans="13:21" s="104" customFormat="1" ht="15.75">
      <c r="M162" s="172"/>
      <c r="N162" s="172"/>
      <c r="O162" s="172"/>
      <c r="U162" s="173"/>
    </row>
    <row r="163" spans="13:21" s="104" customFormat="1" ht="15.75">
      <c r="M163" s="172"/>
      <c r="N163" s="172"/>
      <c r="O163" s="172"/>
      <c r="U163" s="173"/>
    </row>
    <row r="164" spans="13:21" s="104" customFormat="1" ht="15.75">
      <c r="M164" s="172"/>
      <c r="N164" s="172"/>
      <c r="O164" s="172"/>
      <c r="U164" s="173"/>
    </row>
    <row r="165" spans="13:21" s="104" customFormat="1" ht="15.75">
      <c r="M165" s="172"/>
      <c r="N165" s="172"/>
      <c r="O165" s="172"/>
      <c r="U165" s="173"/>
    </row>
    <row r="166" spans="13:21" s="104" customFormat="1" ht="15.75">
      <c r="M166" s="172"/>
      <c r="N166" s="172"/>
      <c r="O166" s="172"/>
      <c r="U166" s="173"/>
    </row>
    <row r="167" spans="13:21" s="104" customFormat="1" ht="15.75">
      <c r="M167" s="172"/>
      <c r="N167" s="172"/>
      <c r="O167" s="172"/>
      <c r="U167" s="173"/>
    </row>
    <row r="168" spans="13:21" s="104" customFormat="1" ht="15.75">
      <c r="M168" s="172"/>
      <c r="N168" s="172"/>
      <c r="O168" s="172"/>
      <c r="U168" s="173"/>
    </row>
    <row r="169" spans="13:21" s="104" customFormat="1" ht="15.75">
      <c r="M169" s="172"/>
      <c r="N169" s="172"/>
      <c r="O169" s="172"/>
      <c r="U169" s="173"/>
    </row>
    <row r="170" spans="13:21" s="104" customFormat="1" ht="15.75">
      <c r="M170" s="172"/>
      <c r="N170" s="172"/>
      <c r="O170" s="172"/>
      <c r="U170" s="173"/>
    </row>
    <row r="171" spans="13:21" s="104" customFormat="1" ht="15.75">
      <c r="M171" s="172"/>
      <c r="N171" s="172"/>
      <c r="O171" s="172"/>
      <c r="U171" s="173"/>
    </row>
    <row r="172" spans="13:21" s="104" customFormat="1" ht="15.75">
      <c r="M172" s="172"/>
      <c r="N172" s="172"/>
      <c r="O172" s="172"/>
      <c r="U172" s="173"/>
    </row>
    <row r="173" spans="13:21" s="104" customFormat="1" ht="15.75">
      <c r="M173" s="172"/>
      <c r="N173" s="172"/>
      <c r="O173" s="172"/>
      <c r="U173" s="173"/>
    </row>
    <row r="174" spans="13:21" s="104" customFormat="1" ht="15.75">
      <c r="M174" s="172"/>
      <c r="N174" s="172"/>
      <c r="O174" s="172"/>
      <c r="U174" s="173"/>
    </row>
    <row r="175" spans="13:21" s="104" customFormat="1" ht="15.75">
      <c r="M175" s="172"/>
      <c r="N175" s="172"/>
      <c r="O175" s="172"/>
      <c r="U175" s="173"/>
    </row>
    <row r="176" spans="13:21" s="104" customFormat="1" ht="15.75">
      <c r="M176" s="172"/>
      <c r="N176" s="172"/>
      <c r="O176" s="172"/>
      <c r="U176" s="173"/>
    </row>
    <row r="177" spans="13:21" s="104" customFormat="1" ht="15.75">
      <c r="M177" s="172"/>
      <c r="N177" s="172"/>
      <c r="O177" s="172"/>
      <c r="U177" s="173"/>
    </row>
    <row r="178" spans="13:21" s="104" customFormat="1" ht="15.75">
      <c r="M178" s="172"/>
      <c r="N178" s="172"/>
      <c r="O178" s="172"/>
      <c r="U178" s="173"/>
    </row>
    <row r="179" spans="13:21" s="104" customFormat="1" ht="15.75">
      <c r="M179" s="172"/>
      <c r="N179" s="172"/>
      <c r="O179" s="172"/>
      <c r="U179" s="173"/>
    </row>
    <row r="180" spans="13:21" s="104" customFormat="1" ht="15.75">
      <c r="M180" s="172"/>
      <c r="N180" s="172"/>
      <c r="O180" s="172"/>
      <c r="U180" s="173"/>
    </row>
    <row r="181" spans="13:21" s="104" customFormat="1" ht="15.75">
      <c r="M181" s="172"/>
      <c r="N181" s="172"/>
      <c r="O181" s="172"/>
      <c r="U181" s="173"/>
    </row>
    <row r="182" spans="13:21" s="104" customFormat="1" ht="15.75">
      <c r="M182" s="172"/>
      <c r="N182" s="172"/>
      <c r="O182" s="172"/>
      <c r="U182" s="173"/>
    </row>
    <row r="183" spans="13:21" s="104" customFormat="1" ht="15.75">
      <c r="M183" s="172"/>
      <c r="N183" s="172"/>
      <c r="O183" s="172"/>
      <c r="U183" s="173"/>
    </row>
    <row r="184" spans="13:21" s="104" customFormat="1" ht="15.75">
      <c r="M184" s="172"/>
      <c r="N184" s="172"/>
      <c r="O184" s="172"/>
      <c r="U184" s="173"/>
    </row>
    <row r="185" spans="13:21" s="104" customFormat="1" ht="15.75">
      <c r="M185" s="172"/>
      <c r="N185" s="172"/>
      <c r="O185" s="172"/>
      <c r="U185" s="173"/>
    </row>
    <row r="186" spans="13:21" s="104" customFormat="1" ht="15.75">
      <c r="M186" s="172"/>
      <c r="N186" s="172"/>
      <c r="O186" s="172"/>
      <c r="U186" s="173"/>
    </row>
    <row r="187" spans="13:21" s="104" customFormat="1" ht="15.75">
      <c r="M187" s="172"/>
      <c r="N187" s="172"/>
      <c r="O187" s="172"/>
      <c r="U187" s="173"/>
    </row>
    <row r="188" spans="13:21" s="104" customFormat="1" ht="15.75">
      <c r="M188" s="172"/>
      <c r="N188" s="172"/>
      <c r="O188" s="172"/>
      <c r="U188" s="173"/>
    </row>
    <row r="189" spans="13:21" s="104" customFormat="1" ht="15.75">
      <c r="M189" s="172"/>
      <c r="N189" s="172"/>
      <c r="O189" s="172"/>
      <c r="U189" s="173"/>
    </row>
    <row r="190" spans="13:21" s="104" customFormat="1" ht="15.75">
      <c r="M190" s="172"/>
      <c r="N190" s="172"/>
      <c r="O190" s="172"/>
      <c r="U190" s="173"/>
    </row>
    <row r="191" spans="13:21" s="104" customFormat="1" ht="15.75">
      <c r="M191" s="172"/>
      <c r="N191" s="172"/>
      <c r="O191" s="172"/>
      <c r="U191" s="173"/>
    </row>
    <row r="192" spans="13:21" s="104" customFormat="1" ht="15.75">
      <c r="M192" s="172"/>
      <c r="N192" s="172"/>
      <c r="O192" s="172"/>
      <c r="U192" s="173"/>
    </row>
    <row r="193" spans="13:21" s="104" customFormat="1" ht="15.75">
      <c r="M193" s="172"/>
      <c r="N193" s="172"/>
      <c r="O193" s="172"/>
      <c r="U193" s="173"/>
    </row>
    <row r="194" spans="13:21" s="104" customFormat="1" ht="15.75">
      <c r="M194" s="172"/>
      <c r="N194" s="172"/>
      <c r="O194" s="172"/>
      <c r="U194" s="173"/>
    </row>
    <row r="195" spans="13:21" s="104" customFormat="1" ht="15.75">
      <c r="M195" s="172"/>
      <c r="N195" s="172"/>
      <c r="O195" s="172"/>
      <c r="U195" s="173"/>
    </row>
    <row r="196" spans="13:21" s="104" customFormat="1" ht="15.75">
      <c r="M196" s="172"/>
      <c r="N196" s="172"/>
      <c r="O196" s="172"/>
      <c r="U196" s="173"/>
    </row>
    <row r="197" spans="13:21" s="104" customFormat="1" ht="15.75">
      <c r="M197" s="172"/>
      <c r="N197" s="172"/>
      <c r="O197" s="172"/>
      <c r="U197" s="173"/>
    </row>
    <row r="198" spans="13:21" s="104" customFormat="1" ht="15.75">
      <c r="M198" s="172"/>
      <c r="N198" s="172"/>
      <c r="O198" s="172"/>
      <c r="U198" s="173"/>
    </row>
    <row r="199" spans="13:21" s="104" customFormat="1" ht="15.75">
      <c r="M199" s="172"/>
      <c r="N199" s="172"/>
      <c r="O199" s="172"/>
      <c r="U199" s="173"/>
    </row>
    <row r="200" spans="13:21" s="104" customFormat="1" ht="15.75">
      <c r="M200" s="172"/>
      <c r="N200" s="172"/>
      <c r="O200" s="172"/>
      <c r="U200" s="173"/>
    </row>
    <row r="201" spans="13:21" s="104" customFormat="1" ht="15.75">
      <c r="M201" s="172"/>
      <c r="N201" s="172"/>
      <c r="O201" s="172"/>
      <c r="U201" s="173"/>
    </row>
    <row r="202" spans="13:21" s="104" customFormat="1" ht="15.75">
      <c r="M202" s="172"/>
      <c r="N202" s="172"/>
      <c r="O202" s="172"/>
      <c r="U202" s="173"/>
    </row>
    <row r="203" spans="13:21" s="104" customFormat="1" ht="15.75">
      <c r="M203" s="172"/>
      <c r="N203" s="172"/>
      <c r="O203" s="172"/>
      <c r="U203" s="173"/>
    </row>
    <row r="204" spans="13:21" s="104" customFormat="1" ht="15.75">
      <c r="M204" s="172"/>
      <c r="N204" s="172"/>
      <c r="O204" s="172"/>
      <c r="U204" s="173"/>
    </row>
    <row r="205" spans="13:21" s="104" customFormat="1" ht="15.75">
      <c r="M205" s="172"/>
      <c r="N205" s="172"/>
      <c r="O205" s="172"/>
      <c r="U205" s="173"/>
    </row>
    <row r="206" spans="13:21" s="104" customFormat="1" ht="15.75">
      <c r="M206" s="172"/>
      <c r="N206" s="172"/>
      <c r="O206" s="172"/>
      <c r="U206" s="173"/>
    </row>
    <row r="207" spans="13:21" s="104" customFormat="1" ht="15.75">
      <c r="M207" s="172"/>
      <c r="N207" s="172"/>
      <c r="O207" s="172"/>
      <c r="U207" s="173"/>
    </row>
    <row r="208" spans="13:21" s="104" customFormat="1" ht="15.75">
      <c r="M208" s="172"/>
      <c r="N208" s="172"/>
      <c r="O208" s="172"/>
      <c r="U208" s="173"/>
    </row>
    <row r="209" spans="13:21" s="104" customFormat="1" ht="15.75">
      <c r="M209" s="172"/>
      <c r="N209" s="172"/>
      <c r="O209" s="172"/>
      <c r="U209" s="173"/>
    </row>
    <row r="210" spans="13:21" s="104" customFormat="1" ht="15.75">
      <c r="M210" s="172"/>
      <c r="N210" s="172"/>
      <c r="O210" s="172"/>
      <c r="U210" s="173"/>
    </row>
    <row r="211" spans="13:21" s="104" customFormat="1" ht="15.75">
      <c r="M211" s="172"/>
      <c r="N211" s="172"/>
      <c r="O211" s="172"/>
      <c r="U211" s="173"/>
    </row>
    <row r="212" spans="13:21" s="104" customFormat="1" ht="15.75">
      <c r="M212" s="172"/>
      <c r="N212" s="172"/>
      <c r="O212" s="172"/>
      <c r="U212" s="173"/>
    </row>
    <row r="213" spans="13:21" s="104" customFormat="1" ht="15.75">
      <c r="M213" s="172"/>
      <c r="N213" s="172"/>
      <c r="O213" s="172"/>
      <c r="U213" s="173"/>
    </row>
    <row r="214" spans="13:21" s="104" customFormat="1" ht="15.75">
      <c r="M214" s="172"/>
      <c r="N214" s="172"/>
      <c r="O214" s="172"/>
      <c r="U214" s="173"/>
    </row>
    <row r="215" spans="13:21" s="104" customFormat="1" ht="15.75">
      <c r="M215" s="172"/>
      <c r="N215" s="172"/>
      <c r="O215" s="172"/>
      <c r="U215" s="173"/>
    </row>
    <row r="216" spans="13:21" s="104" customFormat="1" ht="15.75">
      <c r="M216" s="172"/>
      <c r="N216" s="172"/>
      <c r="O216" s="172"/>
      <c r="U216" s="173"/>
    </row>
    <row r="217" spans="13:21" s="104" customFormat="1" ht="15.75">
      <c r="M217" s="172"/>
      <c r="N217" s="172"/>
      <c r="O217" s="172"/>
      <c r="U217" s="173"/>
    </row>
    <row r="218" spans="13:21" s="104" customFormat="1" ht="15.75">
      <c r="M218" s="172"/>
      <c r="N218" s="172"/>
      <c r="O218" s="172"/>
      <c r="U218" s="173"/>
    </row>
    <row r="219" spans="13:21" s="104" customFormat="1" ht="15.75">
      <c r="M219" s="172"/>
      <c r="N219" s="172"/>
      <c r="O219" s="172"/>
      <c r="U219" s="173"/>
    </row>
    <row r="220" spans="13:21" s="104" customFormat="1" ht="15.75">
      <c r="M220" s="172"/>
      <c r="N220" s="172"/>
      <c r="O220" s="172"/>
      <c r="U220" s="173"/>
    </row>
    <row r="221" spans="13:21" s="104" customFormat="1" ht="15.75">
      <c r="M221" s="172"/>
      <c r="N221" s="172"/>
      <c r="O221" s="172"/>
      <c r="U221" s="173"/>
    </row>
    <row r="222" spans="13:21" s="104" customFormat="1" ht="15.75">
      <c r="M222" s="172"/>
      <c r="N222" s="172"/>
      <c r="O222" s="172"/>
      <c r="U222" s="173"/>
    </row>
    <row r="223" spans="13:21" s="104" customFormat="1" ht="15.75">
      <c r="M223" s="172"/>
      <c r="N223" s="172"/>
      <c r="O223" s="172"/>
      <c r="U223" s="173"/>
    </row>
    <row r="224" spans="13:21" s="104" customFormat="1" ht="15.75">
      <c r="M224" s="172"/>
      <c r="N224" s="172"/>
      <c r="O224" s="172"/>
      <c r="U224" s="173"/>
    </row>
    <row r="225" spans="13:21" s="104" customFormat="1" ht="15.75">
      <c r="M225" s="172"/>
      <c r="N225" s="172"/>
      <c r="O225" s="172"/>
      <c r="U225" s="173"/>
    </row>
    <row r="226" spans="13:21" s="104" customFormat="1" ht="15.75">
      <c r="M226" s="172"/>
      <c r="N226" s="172"/>
      <c r="O226" s="172"/>
      <c r="U226" s="173"/>
    </row>
    <row r="227" spans="13:21" s="104" customFormat="1" ht="15.75">
      <c r="M227" s="172"/>
      <c r="N227" s="172"/>
      <c r="O227" s="172"/>
      <c r="U227" s="173"/>
    </row>
    <row r="228" spans="13:21" s="104" customFormat="1" ht="15.75">
      <c r="M228" s="172"/>
      <c r="N228" s="172"/>
      <c r="O228" s="172"/>
      <c r="U228" s="173"/>
    </row>
    <row r="229" spans="13:21" s="104" customFormat="1" ht="15.75">
      <c r="M229" s="172"/>
      <c r="N229" s="172"/>
      <c r="O229" s="172"/>
      <c r="U229" s="173"/>
    </row>
    <row r="230" spans="13:21" s="104" customFormat="1" ht="15.75">
      <c r="M230" s="172"/>
      <c r="N230" s="172"/>
      <c r="O230" s="172"/>
      <c r="U230" s="173"/>
    </row>
    <row r="231" spans="13:21" s="104" customFormat="1" ht="15.75">
      <c r="M231" s="172"/>
      <c r="N231" s="172"/>
      <c r="O231" s="172"/>
      <c r="U231" s="173"/>
    </row>
    <row r="232" spans="13:21" s="104" customFormat="1" ht="15.75">
      <c r="M232" s="172"/>
      <c r="N232" s="172"/>
      <c r="O232" s="172"/>
      <c r="U232" s="173"/>
    </row>
    <row r="233" spans="13:21" s="104" customFormat="1" ht="15.75">
      <c r="M233" s="172"/>
      <c r="N233" s="172"/>
      <c r="O233" s="172"/>
      <c r="U233" s="173"/>
    </row>
    <row r="234" spans="13:21" s="104" customFormat="1" ht="15.75">
      <c r="M234" s="172"/>
      <c r="N234" s="172"/>
      <c r="O234" s="172"/>
      <c r="U234" s="173"/>
    </row>
    <row r="235" spans="13:21" s="104" customFormat="1" ht="15.75">
      <c r="M235" s="172"/>
      <c r="N235" s="172"/>
      <c r="O235" s="172"/>
      <c r="U235" s="173"/>
    </row>
    <row r="236" spans="13:21" s="104" customFormat="1" ht="15.75">
      <c r="M236" s="172"/>
      <c r="N236" s="172"/>
      <c r="O236" s="172"/>
      <c r="U236" s="173"/>
    </row>
    <row r="237" spans="13:21" s="104" customFormat="1" ht="15.75">
      <c r="M237" s="172"/>
      <c r="N237" s="172"/>
      <c r="O237" s="172"/>
      <c r="U237" s="173"/>
    </row>
    <row r="238" spans="13:21" s="104" customFormat="1" ht="15.75">
      <c r="M238" s="172"/>
      <c r="N238" s="172"/>
      <c r="O238" s="172"/>
      <c r="U238" s="173"/>
    </row>
    <row r="239" spans="13:21" s="104" customFormat="1" ht="15.75">
      <c r="M239" s="172"/>
      <c r="N239" s="172"/>
      <c r="O239" s="172"/>
      <c r="U239" s="173"/>
    </row>
    <row r="240" spans="13:21" s="104" customFormat="1" ht="15.75">
      <c r="M240" s="172"/>
      <c r="N240" s="172"/>
      <c r="O240" s="172"/>
      <c r="U240" s="173"/>
    </row>
    <row r="241" spans="13:21" s="104" customFormat="1" ht="15.75">
      <c r="M241" s="172"/>
      <c r="N241" s="172"/>
      <c r="O241" s="172"/>
      <c r="U241" s="173"/>
    </row>
    <row r="242" spans="13:21" s="104" customFormat="1" ht="15.75">
      <c r="M242" s="172"/>
      <c r="N242" s="172"/>
      <c r="O242" s="172"/>
      <c r="U242" s="173"/>
    </row>
    <row r="243" spans="13:21" s="104" customFormat="1" ht="15.75">
      <c r="M243" s="172"/>
      <c r="N243" s="172"/>
      <c r="O243" s="172"/>
      <c r="U243" s="173"/>
    </row>
    <row r="244" spans="13:21" s="104" customFormat="1" ht="15.75">
      <c r="M244" s="172"/>
      <c r="N244" s="172"/>
      <c r="O244" s="172"/>
      <c r="U244" s="173"/>
    </row>
    <row r="245" spans="13:21" s="104" customFormat="1" ht="15.75">
      <c r="M245" s="172"/>
      <c r="N245" s="172"/>
      <c r="O245" s="172"/>
      <c r="U245" s="173"/>
    </row>
    <row r="246" spans="13:21" s="104" customFormat="1" ht="15.75">
      <c r="M246" s="172"/>
      <c r="N246" s="172"/>
      <c r="O246" s="172"/>
      <c r="U246" s="173"/>
    </row>
    <row r="247" spans="13:21" s="104" customFormat="1" ht="15.75">
      <c r="M247" s="172"/>
      <c r="N247" s="172"/>
      <c r="O247" s="172"/>
      <c r="U247" s="173"/>
    </row>
    <row r="248" spans="13:21" s="104" customFormat="1" ht="15.75">
      <c r="M248" s="172"/>
      <c r="N248" s="172"/>
      <c r="O248" s="172"/>
      <c r="U248" s="173"/>
    </row>
    <row r="249" spans="13:21" s="104" customFormat="1" ht="15.75">
      <c r="M249" s="172"/>
      <c r="N249" s="172"/>
      <c r="O249" s="172"/>
      <c r="U249" s="173"/>
    </row>
    <row r="250" spans="13:21" s="104" customFormat="1" ht="15.75">
      <c r="M250" s="172"/>
      <c r="N250" s="172"/>
      <c r="O250" s="172"/>
      <c r="U250" s="173"/>
    </row>
    <row r="251" spans="13:21" s="104" customFormat="1" ht="15.75">
      <c r="M251" s="172"/>
      <c r="N251" s="172"/>
      <c r="O251" s="172"/>
      <c r="U251" s="173"/>
    </row>
    <row r="252" spans="13:21" s="104" customFormat="1" ht="15.75">
      <c r="M252" s="172"/>
      <c r="N252" s="172"/>
      <c r="O252" s="172"/>
      <c r="U252" s="173"/>
    </row>
    <row r="253" spans="13:21" s="104" customFormat="1" ht="15.75">
      <c r="M253" s="172"/>
      <c r="N253" s="172"/>
      <c r="O253" s="172"/>
      <c r="U253" s="173"/>
    </row>
    <row r="254" spans="13:21" s="104" customFormat="1" ht="15.75">
      <c r="M254" s="172"/>
      <c r="N254" s="172"/>
      <c r="O254" s="172"/>
      <c r="U254" s="173"/>
    </row>
    <row r="255" spans="13:21" s="104" customFormat="1" ht="15.75">
      <c r="M255" s="172"/>
      <c r="N255" s="172"/>
      <c r="O255" s="172"/>
      <c r="U255" s="173"/>
    </row>
    <row r="256" spans="13:21" s="104" customFormat="1" ht="15.75">
      <c r="M256" s="172"/>
      <c r="N256" s="172"/>
      <c r="O256" s="172"/>
      <c r="U256" s="173"/>
    </row>
    <row r="257" spans="13:21" s="104" customFormat="1" ht="15.75">
      <c r="M257" s="172"/>
      <c r="N257" s="172"/>
      <c r="O257" s="172"/>
      <c r="U257" s="173"/>
    </row>
    <row r="258" spans="13:21" s="104" customFormat="1" ht="15.75">
      <c r="M258" s="172"/>
      <c r="N258" s="172"/>
      <c r="O258" s="172"/>
      <c r="U258" s="173"/>
    </row>
    <row r="259" spans="13:21" s="104" customFormat="1" ht="15.75">
      <c r="M259" s="172"/>
      <c r="N259" s="172"/>
      <c r="O259" s="172"/>
      <c r="U259" s="173"/>
    </row>
    <row r="260" spans="13:21" s="104" customFormat="1" ht="15.75">
      <c r="M260" s="172"/>
      <c r="N260" s="172"/>
      <c r="O260" s="172"/>
      <c r="U260" s="173"/>
    </row>
    <row r="261" spans="13:21" s="104" customFormat="1" ht="15.75">
      <c r="M261" s="172"/>
      <c r="N261" s="172"/>
      <c r="O261" s="172"/>
      <c r="U261" s="173"/>
    </row>
    <row r="262" spans="13:21" s="104" customFormat="1" ht="15.75">
      <c r="M262" s="172"/>
      <c r="N262" s="172"/>
      <c r="O262" s="172"/>
      <c r="U262" s="173"/>
    </row>
    <row r="263" spans="13:21" s="104" customFormat="1" ht="15.75">
      <c r="M263" s="172"/>
      <c r="N263" s="172"/>
      <c r="O263" s="172"/>
      <c r="U263" s="173"/>
    </row>
    <row r="264" spans="13:21" s="104" customFormat="1" ht="15.75">
      <c r="M264" s="172"/>
      <c r="N264" s="172"/>
      <c r="O264" s="172"/>
      <c r="U264" s="173"/>
    </row>
    <row r="265" spans="13:21" s="104" customFormat="1" ht="15.75">
      <c r="M265" s="172"/>
      <c r="N265" s="172"/>
      <c r="O265" s="172"/>
      <c r="U265" s="173"/>
    </row>
    <row r="266" spans="13:21" s="104" customFormat="1" ht="15.75">
      <c r="M266" s="172"/>
      <c r="N266" s="172"/>
      <c r="O266" s="172"/>
      <c r="U266" s="173"/>
    </row>
    <row r="267" spans="13:21" s="104" customFormat="1" ht="15.75">
      <c r="M267" s="172"/>
      <c r="N267" s="172"/>
      <c r="O267" s="172"/>
      <c r="U267" s="173"/>
    </row>
    <row r="268" spans="13:21" s="104" customFormat="1" ht="15.75">
      <c r="M268" s="172"/>
      <c r="N268" s="172"/>
      <c r="O268" s="172"/>
      <c r="U268" s="173"/>
    </row>
    <row r="269" spans="13:21" s="104" customFormat="1" ht="15.75">
      <c r="M269" s="172"/>
      <c r="N269" s="172"/>
      <c r="O269" s="172"/>
      <c r="U269" s="173"/>
    </row>
    <row r="270" spans="13:21" s="104" customFormat="1" ht="15.75">
      <c r="M270" s="172"/>
      <c r="N270" s="172"/>
      <c r="O270" s="172"/>
      <c r="U270" s="173"/>
    </row>
    <row r="271" spans="13:21" s="104" customFormat="1" ht="15.75">
      <c r="M271" s="172"/>
      <c r="N271" s="172"/>
      <c r="O271" s="172"/>
      <c r="U271" s="173"/>
    </row>
    <row r="272" spans="13:21" s="104" customFormat="1" ht="15.75">
      <c r="M272" s="172"/>
      <c r="N272" s="172"/>
      <c r="O272" s="172"/>
      <c r="U272" s="173"/>
    </row>
    <row r="273" spans="13:21" s="104" customFormat="1" ht="15.75">
      <c r="M273" s="172"/>
      <c r="N273" s="172"/>
      <c r="O273" s="172"/>
      <c r="U273" s="173"/>
    </row>
    <row r="274" spans="13:21" s="104" customFormat="1" ht="15.75">
      <c r="M274" s="172"/>
      <c r="N274" s="172"/>
      <c r="O274" s="172"/>
      <c r="U274" s="173"/>
    </row>
    <row r="275" spans="13:21" s="104" customFormat="1" ht="15.75">
      <c r="M275" s="172"/>
      <c r="N275" s="172"/>
      <c r="O275" s="172"/>
      <c r="U275" s="173"/>
    </row>
    <row r="276" spans="13:21" s="104" customFormat="1" ht="15.75">
      <c r="M276" s="172"/>
      <c r="N276" s="172"/>
      <c r="O276" s="172"/>
      <c r="U276" s="173"/>
    </row>
    <row r="277" spans="13:21" s="104" customFormat="1" ht="15.75">
      <c r="M277" s="172"/>
      <c r="N277" s="172"/>
      <c r="O277" s="172"/>
      <c r="U277" s="173"/>
    </row>
    <row r="278" spans="13:21" s="104" customFormat="1" ht="15.75">
      <c r="M278" s="172"/>
      <c r="N278" s="172"/>
      <c r="O278" s="172"/>
      <c r="U278" s="173"/>
    </row>
    <row r="279" spans="13:21" s="104" customFormat="1" ht="15.75">
      <c r="M279" s="172"/>
      <c r="N279" s="172"/>
      <c r="O279" s="172"/>
      <c r="U279" s="173"/>
    </row>
    <row r="280" spans="13:21" s="104" customFormat="1" ht="15.75">
      <c r="M280" s="172"/>
      <c r="N280" s="172"/>
      <c r="O280" s="172"/>
      <c r="U280" s="173"/>
    </row>
    <row r="281" spans="13:21" s="104" customFormat="1" ht="15.75">
      <c r="M281" s="172"/>
      <c r="N281" s="172"/>
      <c r="O281" s="172"/>
      <c r="U281" s="173"/>
    </row>
    <row r="282" spans="13:21" s="104" customFormat="1" ht="15.75">
      <c r="M282" s="172"/>
      <c r="N282" s="172"/>
      <c r="O282" s="172"/>
      <c r="U282" s="173"/>
    </row>
    <row r="283" spans="13:21" s="104" customFormat="1" ht="15.75">
      <c r="M283" s="172"/>
      <c r="N283" s="172"/>
      <c r="O283" s="172"/>
      <c r="U283" s="173"/>
    </row>
    <row r="284" spans="13:21" s="104" customFormat="1" ht="15.75">
      <c r="M284" s="172"/>
      <c r="N284" s="172"/>
      <c r="O284" s="172"/>
      <c r="U284" s="173"/>
    </row>
    <row r="285" spans="13:21" s="104" customFormat="1" ht="15.75">
      <c r="M285" s="172"/>
      <c r="N285" s="172"/>
      <c r="O285" s="172"/>
      <c r="U285" s="173"/>
    </row>
    <row r="286" spans="13:21" s="104" customFormat="1" ht="15.75">
      <c r="M286" s="172"/>
      <c r="N286" s="172"/>
      <c r="O286" s="172"/>
      <c r="U286" s="173"/>
    </row>
    <row r="287" spans="13:21" s="104" customFormat="1" ht="15.75">
      <c r="M287" s="172"/>
      <c r="N287" s="172"/>
      <c r="O287" s="172"/>
      <c r="U287" s="173"/>
    </row>
    <row r="288" spans="13:21" s="104" customFormat="1" ht="15.75">
      <c r="M288" s="172"/>
      <c r="N288" s="172"/>
      <c r="O288" s="172"/>
      <c r="U288" s="173"/>
    </row>
    <row r="289" spans="13:21" s="104" customFormat="1" ht="15.75">
      <c r="M289" s="172"/>
      <c r="N289" s="172"/>
      <c r="O289" s="172"/>
      <c r="U289" s="173"/>
    </row>
    <row r="290" spans="13:21" s="104" customFormat="1" ht="15.75">
      <c r="M290" s="172"/>
      <c r="N290" s="172"/>
      <c r="O290" s="172"/>
      <c r="U290" s="173"/>
    </row>
    <row r="291" spans="13:21" s="104" customFormat="1" ht="15.75">
      <c r="M291" s="172"/>
      <c r="N291" s="172"/>
      <c r="O291" s="172"/>
      <c r="U291" s="173"/>
    </row>
    <row r="292" spans="13:21" s="104" customFormat="1" ht="15.75">
      <c r="M292" s="172"/>
      <c r="N292" s="172"/>
      <c r="O292" s="172"/>
      <c r="U292" s="173"/>
    </row>
    <row r="293" spans="13:21" s="104" customFormat="1" ht="15.75">
      <c r="M293" s="172"/>
      <c r="N293" s="172"/>
      <c r="O293" s="172"/>
      <c r="U293" s="173"/>
    </row>
    <row r="294" spans="13:21" s="104" customFormat="1" ht="15.75">
      <c r="M294" s="172"/>
      <c r="N294" s="172"/>
      <c r="O294" s="172"/>
      <c r="U294" s="173"/>
    </row>
    <row r="295" spans="13:21" s="104" customFormat="1" ht="15.75">
      <c r="M295" s="172"/>
      <c r="N295" s="172"/>
      <c r="O295" s="172"/>
      <c r="U295" s="173"/>
    </row>
    <row r="296" spans="13:21" s="104" customFormat="1" ht="15.75">
      <c r="M296" s="172"/>
      <c r="N296" s="172"/>
      <c r="O296" s="172"/>
      <c r="U296" s="173"/>
    </row>
    <row r="297" spans="13:21" s="104" customFormat="1" ht="15.75">
      <c r="M297" s="172"/>
      <c r="N297" s="172"/>
      <c r="O297" s="172"/>
      <c r="U297" s="173"/>
    </row>
    <row r="298" spans="13:21" s="104" customFormat="1" ht="15.75">
      <c r="M298" s="172"/>
      <c r="N298" s="172"/>
      <c r="O298" s="172"/>
      <c r="U298" s="173"/>
    </row>
    <row r="299" spans="13:21" s="104" customFormat="1" ht="15.75">
      <c r="M299" s="172"/>
      <c r="N299" s="172"/>
      <c r="O299" s="172"/>
      <c r="U299" s="173"/>
    </row>
    <row r="300" spans="13:21" s="104" customFormat="1" ht="15.75">
      <c r="M300" s="172"/>
      <c r="N300" s="172"/>
      <c r="O300" s="172"/>
      <c r="U300" s="173"/>
    </row>
    <row r="301" spans="13:21" s="104" customFormat="1" ht="15.75">
      <c r="M301" s="172"/>
      <c r="N301" s="172"/>
      <c r="O301" s="172"/>
      <c r="U301" s="173"/>
    </row>
    <row r="302" spans="13:21" s="104" customFormat="1" ht="15.75">
      <c r="M302" s="172"/>
      <c r="N302" s="172"/>
      <c r="O302" s="172"/>
      <c r="U302" s="173"/>
    </row>
    <row r="303" spans="13:21" s="104" customFormat="1" ht="15.75">
      <c r="M303" s="172"/>
      <c r="N303" s="172"/>
      <c r="O303" s="172"/>
      <c r="U303" s="173"/>
    </row>
    <row r="304" spans="13:21" s="104" customFormat="1" ht="15.75">
      <c r="M304" s="172"/>
      <c r="N304" s="172"/>
      <c r="O304" s="172"/>
      <c r="U304" s="173"/>
    </row>
    <row r="305" spans="13:21" s="104" customFormat="1" ht="15.75">
      <c r="M305" s="172"/>
      <c r="N305" s="172"/>
      <c r="O305" s="172"/>
      <c r="U305" s="173"/>
    </row>
    <row r="306" spans="13:21" s="104" customFormat="1" ht="15.75">
      <c r="M306" s="172"/>
      <c r="N306" s="172"/>
      <c r="O306" s="172"/>
      <c r="U306" s="173"/>
    </row>
    <row r="307" spans="13:21" s="104" customFormat="1" ht="15.75">
      <c r="M307" s="172"/>
      <c r="N307" s="172"/>
      <c r="O307" s="172"/>
      <c r="U307" s="173"/>
    </row>
    <row r="308" spans="13:21" s="104" customFormat="1" ht="15.75">
      <c r="M308" s="172"/>
      <c r="N308" s="172"/>
      <c r="O308" s="172"/>
      <c r="U308" s="173"/>
    </row>
    <row r="309" spans="13:21" s="104" customFormat="1" ht="15.75">
      <c r="M309" s="172"/>
      <c r="N309" s="172"/>
      <c r="O309" s="172"/>
      <c r="U309" s="173"/>
    </row>
    <row r="310" spans="13:21" s="104" customFormat="1" ht="15.75">
      <c r="M310" s="172"/>
      <c r="N310" s="172"/>
      <c r="O310" s="172"/>
      <c r="U310" s="173"/>
    </row>
    <row r="311" spans="13:21" s="104" customFormat="1" ht="15.75">
      <c r="M311" s="172"/>
      <c r="N311" s="172"/>
      <c r="O311" s="172"/>
      <c r="U311" s="173"/>
    </row>
    <row r="312" spans="13:21" s="104" customFormat="1" ht="15.75">
      <c r="M312" s="172"/>
      <c r="N312" s="172"/>
      <c r="O312" s="172"/>
      <c r="U312" s="173"/>
    </row>
    <row r="313" spans="13:21" s="104" customFormat="1" ht="15.75">
      <c r="M313" s="172"/>
      <c r="N313" s="172"/>
      <c r="O313" s="172"/>
      <c r="U313" s="173"/>
    </row>
    <row r="314" spans="13:21" s="104" customFormat="1" ht="15.75">
      <c r="M314" s="172"/>
      <c r="N314" s="172"/>
      <c r="O314" s="172"/>
      <c r="U314" s="173"/>
    </row>
    <row r="315" spans="13:21" s="104" customFormat="1" ht="15.75">
      <c r="M315" s="172"/>
      <c r="N315" s="172"/>
      <c r="O315" s="172"/>
      <c r="U315" s="173"/>
    </row>
    <row r="316" spans="13:21" s="104" customFormat="1" ht="15.75">
      <c r="M316" s="172"/>
      <c r="N316" s="172"/>
      <c r="O316" s="172"/>
      <c r="U316" s="173"/>
    </row>
    <row r="317" spans="13:21" s="104" customFormat="1" ht="15.75">
      <c r="M317" s="172"/>
      <c r="N317" s="172"/>
      <c r="O317" s="172"/>
      <c r="U317" s="173"/>
    </row>
    <row r="318" spans="13:21" s="104" customFormat="1" ht="15.75">
      <c r="M318" s="172"/>
      <c r="N318" s="172"/>
      <c r="O318" s="172"/>
      <c r="U318" s="173"/>
    </row>
    <row r="319" spans="13:21" s="104" customFormat="1" ht="15.75">
      <c r="M319" s="172"/>
      <c r="N319" s="172"/>
      <c r="O319" s="172"/>
      <c r="U319" s="173"/>
    </row>
    <row r="320" spans="13:21" s="104" customFormat="1" ht="15.75">
      <c r="M320" s="172"/>
      <c r="N320" s="172"/>
      <c r="O320" s="172"/>
      <c r="U320" s="173"/>
    </row>
    <row r="321" spans="13:21" s="104" customFormat="1" ht="15.75">
      <c r="M321" s="172"/>
      <c r="N321" s="172"/>
      <c r="O321" s="172"/>
      <c r="U321" s="173"/>
    </row>
    <row r="322" spans="13:21" s="104" customFormat="1" ht="15.75">
      <c r="M322" s="172"/>
      <c r="N322" s="172"/>
      <c r="O322" s="172"/>
      <c r="U322" s="173"/>
    </row>
    <row r="323" spans="13:21" s="104" customFormat="1" ht="15.75">
      <c r="M323" s="172"/>
      <c r="N323" s="172"/>
      <c r="O323" s="172"/>
      <c r="U323" s="173"/>
    </row>
    <row r="324" spans="13:21" s="104" customFormat="1" ht="15.75">
      <c r="M324" s="172"/>
      <c r="N324" s="172"/>
      <c r="O324" s="172"/>
      <c r="U324" s="173"/>
    </row>
    <row r="325" spans="13:21" s="104" customFormat="1" ht="15.75">
      <c r="M325" s="172"/>
      <c r="N325" s="172"/>
      <c r="O325" s="172"/>
      <c r="U325" s="173"/>
    </row>
    <row r="326" spans="13:21" s="104" customFormat="1" ht="15.75">
      <c r="M326" s="172"/>
      <c r="N326" s="172"/>
      <c r="O326" s="172"/>
      <c r="U326" s="173"/>
    </row>
    <row r="327" spans="13:21" s="104" customFormat="1" ht="15.75">
      <c r="M327" s="172"/>
      <c r="N327" s="172"/>
      <c r="O327" s="172"/>
      <c r="U327" s="173"/>
    </row>
    <row r="328" spans="13:21" s="104" customFormat="1" ht="15.75">
      <c r="M328" s="172"/>
      <c r="N328" s="172"/>
      <c r="O328" s="172"/>
      <c r="U328" s="173"/>
    </row>
    <row r="329" spans="13:21" s="104" customFormat="1" ht="15.75">
      <c r="M329" s="172"/>
      <c r="N329" s="172"/>
      <c r="O329" s="172"/>
      <c r="U329" s="173"/>
    </row>
    <row r="330" spans="13:21" s="104" customFormat="1" ht="15.75">
      <c r="M330" s="172"/>
      <c r="N330" s="172"/>
      <c r="O330" s="172"/>
      <c r="U330" s="173"/>
    </row>
    <row r="331" spans="13:21" s="104" customFormat="1" ht="15.75">
      <c r="M331" s="172"/>
      <c r="N331" s="172"/>
      <c r="O331" s="172"/>
      <c r="U331" s="173"/>
    </row>
    <row r="332" spans="13:21" s="104" customFormat="1" ht="15.75">
      <c r="M332" s="172"/>
      <c r="N332" s="172"/>
      <c r="O332" s="172"/>
      <c r="U332" s="173"/>
    </row>
    <row r="333" spans="13:21" s="104" customFormat="1" ht="15.75">
      <c r="M333" s="172"/>
      <c r="N333" s="172"/>
      <c r="O333" s="172"/>
      <c r="U333" s="173"/>
    </row>
    <row r="334" spans="13:21" s="104" customFormat="1" ht="15.75">
      <c r="M334" s="172"/>
      <c r="N334" s="172"/>
      <c r="O334" s="172"/>
      <c r="U334" s="173"/>
    </row>
    <row r="335" spans="13:21" s="104" customFormat="1" ht="15.75">
      <c r="M335" s="172"/>
      <c r="N335" s="172"/>
      <c r="O335" s="172"/>
      <c r="U335" s="173"/>
    </row>
    <row r="336" spans="13:21" s="104" customFormat="1" ht="15.75">
      <c r="M336" s="172"/>
      <c r="N336" s="172"/>
      <c r="O336" s="172"/>
      <c r="U336" s="173"/>
    </row>
    <row r="337" spans="13:21" s="104" customFormat="1" ht="15.75">
      <c r="M337" s="172"/>
      <c r="N337" s="172"/>
      <c r="O337" s="172"/>
      <c r="U337" s="173"/>
    </row>
    <row r="338" spans="13:21" s="104" customFormat="1" ht="15.75">
      <c r="M338" s="172"/>
      <c r="N338" s="172"/>
      <c r="O338" s="172"/>
      <c r="U338" s="173"/>
    </row>
    <row r="339" spans="13:21" s="104" customFormat="1" ht="15.75">
      <c r="M339" s="172"/>
      <c r="N339" s="172"/>
      <c r="O339" s="172"/>
      <c r="U339" s="173"/>
    </row>
    <row r="340" spans="13:21" s="104" customFormat="1" ht="15.75">
      <c r="M340" s="172"/>
      <c r="N340" s="172"/>
      <c r="O340" s="172"/>
      <c r="U340" s="173"/>
    </row>
    <row r="341" spans="13:21" s="104" customFormat="1" ht="15.75">
      <c r="M341" s="172"/>
      <c r="N341" s="172"/>
      <c r="O341" s="172"/>
      <c r="U341" s="173"/>
    </row>
    <row r="342" spans="13:21" s="104" customFormat="1" ht="15.75">
      <c r="M342" s="172"/>
      <c r="N342" s="172"/>
      <c r="O342" s="172"/>
      <c r="U342" s="173"/>
    </row>
    <row r="343" spans="13:21" s="104" customFormat="1" ht="15.75">
      <c r="M343" s="172"/>
      <c r="N343" s="172"/>
      <c r="O343" s="172"/>
      <c r="U343" s="173"/>
    </row>
    <row r="344" spans="13:21" s="104" customFormat="1" ht="15.75">
      <c r="M344" s="172"/>
      <c r="N344" s="172"/>
      <c r="O344" s="172"/>
      <c r="U344" s="173"/>
    </row>
    <row r="345" spans="13:21" s="104" customFormat="1" ht="15.75">
      <c r="M345" s="172"/>
      <c r="N345" s="172"/>
      <c r="O345" s="172"/>
      <c r="U345" s="173"/>
    </row>
    <row r="346" spans="13:21" s="104" customFormat="1" ht="15.75">
      <c r="M346" s="172"/>
      <c r="N346" s="172"/>
      <c r="O346" s="172"/>
      <c r="U346" s="173"/>
    </row>
    <row r="347" spans="13:21" s="104" customFormat="1" ht="15.75">
      <c r="M347" s="172"/>
      <c r="N347" s="172"/>
      <c r="O347" s="172"/>
      <c r="U347" s="173"/>
    </row>
    <row r="348" spans="13:21" s="104" customFormat="1" ht="15.75">
      <c r="M348" s="172"/>
      <c r="N348" s="172"/>
      <c r="O348" s="172"/>
      <c r="U348" s="173"/>
    </row>
    <row r="349" spans="13:21" s="104" customFormat="1" ht="15.75">
      <c r="M349" s="172"/>
      <c r="N349" s="172"/>
      <c r="O349" s="172"/>
      <c r="U349" s="173"/>
    </row>
    <row r="350" spans="13:21" s="104" customFormat="1" ht="15.75">
      <c r="M350" s="172"/>
      <c r="N350" s="172"/>
      <c r="O350" s="172"/>
      <c r="U350" s="173"/>
    </row>
    <row r="351" spans="13:21" s="104" customFormat="1" ht="15.75">
      <c r="M351" s="172"/>
      <c r="N351" s="172"/>
      <c r="O351" s="172"/>
      <c r="U351" s="173"/>
    </row>
    <row r="352" spans="13:21" s="104" customFormat="1" ht="15.75">
      <c r="M352" s="172"/>
      <c r="N352" s="172"/>
      <c r="O352" s="172"/>
      <c r="U352" s="173"/>
    </row>
    <row r="353" spans="13:21" s="104" customFormat="1" ht="15.75">
      <c r="M353" s="172"/>
      <c r="N353" s="172"/>
      <c r="O353" s="172"/>
      <c r="U353" s="173"/>
    </row>
    <row r="354" spans="13:21" s="104" customFormat="1" ht="15.75">
      <c r="M354" s="172"/>
      <c r="N354" s="172"/>
      <c r="O354" s="172"/>
      <c r="U354" s="173"/>
    </row>
    <row r="355" spans="13:21" s="104" customFormat="1" ht="15.75">
      <c r="M355" s="172"/>
      <c r="N355" s="172"/>
      <c r="O355" s="172"/>
      <c r="U355" s="173"/>
    </row>
    <row r="356" spans="13:21" s="104" customFormat="1" ht="15.75">
      <c r="M356" s="172"/>
      <c r="N356" s="172"/>
      <c r="O356" s="172"/>
      <c r="U356" s="173"/>
    </row>
    <row r="357" spans="13:21" s="104" customFormat="1" ht="15.75">
      <c r="M357" s="172"/>
      <c r="N357" s="172"/>
      <c r="O357" s="172"/>
      <c r="U357" s="173"/>
    </row>
    <row r="358" spans="13:21" s="104" customFormat="1" ht="15.75">
      <c r="M358" s="172"/>
      <c r="N358" s="172"/>
      <c r="O358" s="172"/>
      <c r="U358" s="173"/>
    </row>
    <row r="359" spans="13:21" s="104" customFormat="1" ht="15.75">
      <c r="M359" s="172"/>
      <c r="N359" s="172"/>
      <c r="O359" s="172"/>
      <c r="U359" s="173"/>
    </row>
    <row r="360" spans="13:21" s="104" customFormat="1" ht="15.75">
      <c r="M360" s="172"/>
      <c r="N360" s="172"/>
      <c r="O360" s="172"/>
      <c r="U360" s="173"/>
    </row>
    <row r="361" spans="13:21" s="104" customFormat="1" ht="15.75">
      <c r="M361" s="172"/>
      <c r="N361" s="172"/>
      <c r="O361" s="172"/>
      <c r="U361" s="173"/>
    </row>
    <row r="362" spans="13:21" s="104" customFormat="1" ht="15.75">
      <c r="M362" s="172"/>
      <c r="N362" s="172"/>
      <c r="O362" s="172"/>
      <c r="U362" s="173"/>
    </row>
    <row r="363" spans="13:21" s="104" customFormat="1" ht="15.75">
      <c r="M363" s="172"/>
      <c r="N363" s="172"/>
      <c r="O363" s="172"/>
      <c r="U363" s="173"/>
    </row>
    <row r="364" spans="13:21" s="104" customFormat="1" ht="15.75">
      <c r="M364" s="172"/>
      <c r="N364" s="172"/>
      <c r="O364" s="172"/>
      <c r="U364" s="173"/>
    </row>
    <row r="365" spans="13:21" s="104" customFormat="1" ht="15.75">
      <c r="M365" s="172"/>
      <c r="N365" s="172"/>
      <c r="O365" s="172"/>
      <c r="U365" s="173"/>
    </row>
    <row r="366" spans="13:21" s="104" customFormat="1" ht="15.75">
      <c r="M366" s="172"/>
      <c r="N366" s="172"/>
      <c r="O366" s="172"/>
      <c r="U366" s="173"/>
    </row>
    <row r="367" spans="13:21" s="104" customFormat="1" ht="15.75">
      <c r="M367" s="172"/>
      <c r="N367" s="172"/>
      <c r="O367" s="172"/>
      <c r="U367" s="173"/>
    </row>
    <row r="368" spans="13:21" s="104" customFormat="1" ht="15.75">
      <c r="M368" s="172"/>
      <c r="N368" s="172"/>
      <c r="O368" s="172"/>
      <c r="U368" s="173"/>
    </row>
    <row r="369" spans="13:21" s="104" customFormat="1" ht="15.75">
      <c r="M369" s="172"/>
      <c r="N369" s="172"/>
      <c r="O369" s="172"/>
      <c r="U369" s="173"/>
    </row>
    <row r="370" spans="13:21" s="104" customFormat="1" ht="15.75">
      <c r="M370" s="172"/>
      <c r="N370" s="172"/>
      <c r="O370" s="172"/>
      <c r="U370" s="173"/>
    </row>
    <row r="371" spans="13:21" s="104" customFormat="1" ht="15.75">
      <c r="M371" s="172"/>
      <c r="N371" s="172"/>
      <c r="O371" s="172"/>
      <c r="U371" s="173"/>
    </row>
    <row r="372" spans="13:21" s="104" customFormat="1" ht="15.75">
      <c r="M372" s="172"/>
      <c r="N372" s="172"/>
      <c r="O372" s="172"/>
      <c r="U372" s="173"/>
    </row>
    <row r="373" spans="13:21" s="104" customFormat="1" ht="15.75">
      <c r="M373" s="172"/>
      <c r="N373" s="172"/>
      <c r="O373" s="172"/>
      <c r="U373" s="173"/>
    </row>
    <row r="374" spans="13:21" s="104" customFormat="1" ht="15.75">
      <c r="M374" s="172"/>
      <c r="N374" s="172"/>
      <c r="O374" s="172"/>
      <c r="U374" s="173"/>
    </row>
    <row r="375" spans="13:21" s="104" customFormat="1" ht="15.75">
      <c r="M375" s="172"/>
      <c r="N375" s="172"/>
      <c r="O375" s="172"/>
      <c r="U375" s="173"/>
    </row>
    <row r="376" spans="13:21" s="104" customFormat="1" ht="15.75">
      <c r="M376" s="172"/>
      <c r="N376" s="172"/>
      <c r="O376" s="172"/>
      <c r="U376" s="173"/>
    </row>
    <row r="377" spans="13:21" s="104" customFormat="1" ht="15.75">
      <c r="M377" s="172"/>
      <c r="N377" s="172"/>
      <c r="O377" s="172"/>
      <c r="U377" s="173"/>
    </row>
    <row r="378" spans="13:21" s="104" customFormat="1" ht="15.75">
      <c r="M378" s="172"/>
      <c r="N378" s="172"/>
      <c r="O378" s="172"/>
      <c r="U378" s="173"/>
    </row>
    <row r="379" spans="13:21" s="104" customFormat="1" ht="15.75">
      <c r="M379" s="172"/>
      <c r="N379" s="172"/>
      <c r="O379" s="172"/>
      <c r="U379" s="173"/>
    </row>
    <row r="380" spans="13:21" s="104" customFormat="1" ht="15.75">
      <c r="M380" s="172"/>
      <c r="N380" s="172"/>
      <c r="O380" s="172"/>
      <c r="U380" s="173"/>
    </row>
    <row r="381" spans="13:21" s="104" customFormat="1" ht="15.75">
      <c r="M381" s="172"/>
      <c r="N381" s="172"/>
      <c r="O381" s="172"/>
      <c r="U381" s="173"/>
    </row>
    <row r="382" spans="13:21" s="104" customFormat="1" ht="15.75">
      <c r="M382" s="172"/>
      <c r="N382" s="172"/>
      <c r="O382" s="172"/>
      <c r="U382" s="173"/>
    </row>
    <row r="383" spans="13:21" s="104" customFormat="1" ht="15.75">
      <c r="M383" s="172"/>
      <c r="N383" s="172"/>
      <c r="O383" s="172"/>
      <c r="U383" s="173"/>
    </row>
    <row r="384" spans="13:21" s="104" customFormat="1" ht="15.75">
      <c r="M384" s="172"/>
      <c r="N384" s="172"/>
      <c r="O384" s="172"/>
      <c r="U384" s="173"/>
    </row>
    <row r="385" spans="13:21" s="104" customFormat="1" ht="15.75">
      <c r="M385" s="172"/>
      <c r="N385" s="172"/>
      <c r="O385" s="172"/>
      <c r="U385" s="173"/>
    </row>
    <row r="386" spans="13:21" s="104" customFormat="1" ht="15.75">
      <c r="M386" s="172"/>
      <c r="N386" s="172"/>
      <c r="O386" s="172"/>
      <c r="U386" s="173"/>
    </row>
    <row r="387" spans="13:21" s="104" customFormat="1" ht="15.75">
      <c r="M387" s="172"/>
      <c r="N387" s="172"/>
      <c r="O387" s="172"/>
      <c r="U387" s="173"/>
    </row>
    <row r="388" spans="13:21" s="104" customFormat="1" ht="15.75">
      <c r="M388" s="172"/>
      <c r="N388" s="172"/>
      <c r="O388" s="172"/>
      <c r="U388" s="173"/>
    </row>
    <row r="389" spans="13:21" s="104" customFormat="1" ht="15.75">
      <c r="M389" s="172"/>
      <c r="N389" s="172"/>
      <c r="O389" s="172"/>
      <c r="U389" s="173"/>
    </row>
    <row r="390" spans="13:21" s="104" customFormat="1" ht="15.75">
      <c r="M390" s="172"/>
      <c r="N390" s="172"/>
      <c r="O390" s="172"/>
      <c r="U390" s="173"/>
    </row>
    <row r="391" spans="13:21" s="104" customFormat="1" ht="15.75">
      <c r="M391" s="172"/>
      <c r="N391" s="172"/>
      <c r="O391" s="172"/>
      <c r="U391" s="173"/>
    </row>
    <row r="392" spans="13:21" s="104" customFormat="1" ht="15.75">
      <c r="M392" s="172"/>
      <c r="N392" s="172"/>
      <c r="O392" s="172"/>
      <c r="U392" s="173"/>
    </row>
    <row r="393" spans="13:21" s="104" customFormat="1" ht="15.75">
      <c r="M393" s="172"/>
      <c r="N393" s="172"/>
      <c r="O393" s="172"/>
      <c r="U393" s="173"/>
    </row>
    <row r="394" spans="13:21" s="104" customFormat="1" ht="15.75">
      <c r="M394" s="172"/>
      <c r="N394" s="172"/>
      <c r="O394" s="172"/>
      <c r="U394" s="173"/>
    </row>
    <row r="395" spans="13:21" s="104" customFormat="1" ht="15.75">
      <c r="M395" s="172"/>
      <c r="N395" s="172"/>
      <c r="O395" s="172"/>
      <c r="U395" s="173"/>
    </row>
    <row r="396" spans="13:21" s="104" customFormat="1" ht="15.75">
      <c r="M396" s="172"/>
      <c r="N396" s="172"/>
      <c r="O396" s="172"/>
      <c r="U396" s="173"/>
    </row>
    <row r="397" spans="13:21" s="104" customFormat="1" ht="15.75">
      <c r="M397" s="172"/>
      <c r="N397" s="172"/>
      <c r="O397" s="172"/>
      <c r="U397" s="173"/>
    </row>
    <row r="398" spans="13:21" s="104" customFormat="1" ht="15.75">
      <c r="M398" s="172"/>
      <c r="N398" s="172"/>
      <c r="O398" s="172"/>
      <c r="U398" s="173"/>
    </row>
    <row r="399" spans="13:21" s="104" customFormat="1" ht="15.75">
      <c r="M399" s="172"/>
      <c r="N399" s="172"/>
      <c r="O399" s="172"/>
      <c r="U399" s="173"/>
    </row>
    <row r="400" spans="13:21" s="104" customFormat="1" ht="15.75">
      <c r="M400" s="172"/>
      <c r="N400" s="172"/>
      <c r="O400" s="172"/>
      <c r="U400" s="173"/>
    </row>
    <row r="401" spans="13:21" s="104" customFormat="1" ht="15.75">
      <c r="M401" s="172"/>
      <c r="N401" s="172"/>
      <c r="O401" s="172"/>
      <c r="U401" s="173"/>
    </row>
    <row r="402" spans="13:21" s="104" customFormat="1" ht="15.75">
      <c r="M402" s="172"/>
      <c r="N402" s="172"/>
      <c r="O402" s="172"/>
      <c r="U402" s="173"/>
    </row>
    <row r="403" spans="13:21" s="104" customFormat="1" ht="15.75">
      <c r="M403" s="172"/>
      <c r="N403" s="172"/>
      <c r="O403" s="172"/>
      <c r="U403" s="173"/>
    </row>
    <row r="404" spans="13:21" s="104" customFormat="1" ht="15.75">
      <c r="M404" s="172"/>
      <c r="N404" s="172"/>
      <c r="O404" s="172"/>
      <c r="U404" s="173"/>
    </row>
    <row r="405" spans="13:21" s="104" customFormat="1" ht="15.75">
      <c r="M405" s="172"/>
      <c r="N405" s="172"/>
      <c r="O405" s="172"/>
      <c r="U405" s="173"/>
    </row>
    <row r="406" spans="13:21" s="104" customFormat="1" ht="15.75">
      <c r="M406" s="172"/>
      <c r="N406" s="172"/>
      <c r="O406" s="172"/>
      <c r="U406" s="173"/>
    </row>
    <row r="407" spans="13:21" s="104" customFormat="1" ht="15.75">
      <c r="M407" s="172"/>
      <c r="N407" s="172"/>
      <c r="O407" s="172"/>
      <c r="U407" s="173"/>
    </row>
    <row r="408" spans="13:21" s="104" customFormat="1" ht="15.75">
      <c r="M408" s="172"/>
      <c r="N408" s="172"/>
      <c r="O408" s="172"/>
      <c r="U408" s="173"/>
    </row>
    <row r="409" spans="13:21" s="104" customFormat="1" ht="15.75">
      <c r="M409" s="172"/>
      <c r="N409" s="172"/>
      <c r="O409" s="172"/>
      <c r="U409" s="173"/>
    </row>
    <row r="410" spans="13:21" s="104" customFormat="1" ht="15.75">
      <c r="M410" s="172"/>
      <c r="N410" s="172"/>
      <c r="O410" s="172"/>
      <c r="U410" s="173"/>
    </row>
    <row r="411" spans="13:21" s="104" customFormat="1" ht="15.75">
      <c r="M411" s="172"/>
      <c r="N411" s="172"/>
      <c r="O411" s="172"/>
      <c r="U411" s="173"/>
    </row>
    <row r="412" spans="13:21" s="104" customFormat="1" ht="15.75">
      <c r="M412" s="172"/>
      <c r="N412" s="172"/>
      <c r="O412" s="172"/>
      <c r="U412" s="173"/>
    </row>
    <row r="413" spans="13:21" s="104" customFormat="1" ht="15.75">
      <c r="M413" s="172"/>
      <c r="N413" s="172"/>
      <c r="O413" s="172"/>
      <c r="U413" s="173"/>
    </row>
    <row r="414" spans="13:21" s="104" customFormat="1" ht="15.75">
      <c r="M414" s="172"/>
      <c r="N414" s="172"/>
      <c r="O414" s="172"/>
      <c r="U414" s="173"/>
    </row>
    <row r="415" spans="13:21" s="104" customFormat="1" ht="15.75">
      <c r="M415" s="172"/>
      <c r="N415" s="172"/>
      <c r="O415" s="172"/>
      <c r="U415" s="173"/>
    </row>
    <row r="416" spans="13:21" s="104" customFormat="1" ht="15.75">
      <c r="M416" s="172"/>
      <c r="N416" s="172"/>
      <c r="O416" s="172"/>
      <c r="U416" s="173"/>
    </row>
    <row r="417" spans="13:21" s="104" customFormat="1" ht="15.75">
      <c r="M417" s="172"/>
      <c r="N417" s="172"/>
      <c r="O417" s="172"/>
      <c r="U417" s="173"/>
    </row>
    <row r="418" spans="13:21" s="104" customFormat="1" ht="15.75">
      <c r="M418" s="172"/>
      <c r="N418" s="172"/>
      <c r="O418" s="172"/>
      <c r="U418" s="173"/>
    </row>
    <row r="419" spans="13:21" s="104" customFormat="1" ht="15.75">
      <c r="M419" s="172"/>
      <c r="N419" s="172"/>
      <c r="O419" s="172"/>
      <c r="U419" s="173"/>
    </row>
    <row r="420" spans="13:21" s="104" customFormat="1" ht="15.75">
      <c r="M420" s="172"/>
      <c r="N420" s="172"/>
      <c r="O420" s="172"/>
      <c r="U420" s="173"/>
    </row>
    <row r="421" spans="13:21" s="104" customFormat="1" ht="15.75">
      <c r="M421" s="172"/>
      <c r="N421" s="172"/>
      <c r="O421" s="172"/>
      <c r="U421" s="173"/>
    </row>
    <row r="422" spans="13:21" s="104" customFormat="1" ht="15.75">
      <c r="M422" s="172"/>
      <c r="N422" s="172"/>
      <c r="O422" s="172"/>
      <c r="U422" s="173"/>
    </row>
    <row r="423" spans="13:21" s="104" customFormat="1" ht="15.75">
      <c r="M423" s="172"/>
      <c r="N423" s="172"/>
      <c r="O423" s="172"/>
      <c r="U423" s="173"/>
    </row>
    <row r="424" spans="13:21" s="104" customFormat="1" ht="15.75">
      <c r="M424" s="172"/>
      <c r="N424" s="172"/>
      <c r="O424" s="172"/>
      <c r="U424" s="173"/>
    </row>
    <row r="425" spans="13:21" s="104" customFormat="1" ht="15.75">
      <c r="M425" s="172"/>
      <c r="N425" s="172"/>
      <c r="O425" s="172"/>
      <c r="U425" s="173"/>
    </row>
    <row r="426" spans="13:21" s="104" customFormat="1" ht="15.75">
      <c r="M426" s="172"/>
      <c r="N426" s="172"/>
      <c r="O426" s="172"/>
      <c r="U426" s="173"/>
    </row>
    <row r="427" spans="13:21" s="104" customFormat="1" ht="15.75">
      <c r="M427" s="172"/>
      <c r="N427" s="172"/>
      <c r="O427" s="172"/>
      <c r="U427" s="173"/>
    </row>
    <row r="428" spans="13:21" s="104" customFormat="1" ht="15.75">
      <c r="M428" s="172"/>
      <c r="N428" s="172"/>
      <c r="O428" s="172"/>
      <c r="U428" s="173"/>
    </row>
    <row r="429" spans="13:21" s="104" customFormat="1" ht="15.75">
      <c r="M429" s="172"/>
      <c r="N429" s="172"/>
      <c r="O429" s="172"/>
      <c r="U429" s="173"/>
    </row>
    <row r="430" spans="13:21" s="104" customFormat="1" ht="15.75">
      <c r="M430" s="172"/>
      <c r="N430" s="172"/>
      <c r="O430" s="172"/>
      <c r="U430" s="173"/>
    </row>
    <row r="431" spans="13:21" s="104" customFormat="1" ht="15.75">
      <c r="M431" s="172"/>
      <c r="N431" s="172"/>
      <c r="O431" s="172"/>
      <c r="U431" s="173"/>
    </row>
    <row r="432" spans="13:21" s="104" customFormat="1" ht="15.75">
      <c r="M432" s="172"/>
      <c r="N432" s="172"/>
      <c r="O432" s="172"/>
      <c r="U432" s="173"/>
    </row>
    <row r="433" spans="13:21" s="104" customFormat="1" ht="15.75">
      <c r="M433" s="172"/>
      <c r="N433" s="172"/>
      <c r="O433" s="172"/>
      <c r="U433" s="173"/>
    </row>
    <row r="434" spans="13:21" s="104" customFormat="1" ht="15.75">
      <c r="M434" s="172"/>
      <c r="N434" s="172"/>
      <c r="O434" s="172"/>
      <c r="U434" s="173"/>
    </row>
    <row r="435" spans="13:21" s="104" customFormat="1" ht="15.75">
      <c r="M435" s="172"/>
      <c r="N435" s="172"/>
      <c r="O435" s="172"/>
      <c r="U435" s="173"/>
    </row>
    <row r="436" spans="13:21" s="104" customFormat="1" ht="15.75">
      <c r="M436" s="172"/>
      <c r="N436" s="172"/>
      <c r="O436" s="172"/>
      <c r="U436" s="173"/>
    </row>
    <row r="437" spans="13:21" s="104" customFormat="1" ht="15.75">
      <c r="M437" s="172"/>
      <c r="N437" s="172"/>
      <c r="O437" s="172"/>
      <c r="U437" s="173"/>
    </row>
    <row r="438" spans="13:21" s="104" customFormat="1" ht="15.75">
      <c r="M438" s="172"/>
      <c r="N438" s="172"/>
      <c r="O438" s="172"/>
      <c r="U438" s="173"/>
    </row>
    <row r="439" spans="13:21" s="104" customFormat="1" ht="15.75">
      <c r="M439" s="172"/>
      <c r="N439" s="172"/>
      <c r="O439" s="172"/>
      <c r="U439" s="173"/>
    </row>
    <row r="440" spans="13:21" s="104" customFormat="1" ht="15.75">
      <c r="M440" s="172"/>
      <c r="N440" s="172"/>
      <c r="O440" s="172"/>
      <c r="U440" s="173"/>
    </row>
    <row r="441" spans="13:21" s="104" customFormat="1" ht="15.75">
      <c r="M441" s="172"/>
      <c r="N441" s="172"/>
      <c r="O441" s="172"/>
      <c r="U441" s="173"/>
    </row>
    <row r="442" spans="13:21" s="104" customFormat="1" ht="15.75">
      <c r="M442" s="172"/>
      <c r="N442" s="172"/>
      <c r="O442" s="172"/>
      <c r="U442" s="173"/>
    </row>
    <row r="443" spans="13:21" s="104" customFormat="1" ht="15.75">
      <c r="M443" s="172"/>
      <c r="N443" s="172"/>
      <c r="O443" s="172"/>
      <c r="U443" s="173"/>
    </row>
    <row r="444" spans="13:21" s="104" customFormat="1" ht="15.75">
      <c r="M444" s="172"/>
      <c r="N444" s="172"/>
      <c r="O444" s="172"/>
      <c r="U444" s="173"/>
    </row>
    <row r="445" spans="13:21" s="104" customFormat="1" ht="15.75">
      <c r="M445" s="172"/>
      <c r="N445" s="172"/>
      <c r="O445" s="172"/>
      <c r="U445" s="173"/>
    </row>
    <row r="446" spans="13:21" s="104" customFormat="1" ht="15.75">
      <c r="M446" s="172"/>
      <c r="N446" s="172"/>
      <c r="O446" s="172"/>
      <c r="U446" s="173"/>
    </row>
    <row r="447" spans="13:21" s="104" customFormat="1" ht="15.75">
      <c r="M447" s="172"/>
      <c r="N447" s="172"/>
      <c r="O447" s="172"/>
      <c r="U447" s="173"/>
    </row>
    <row r="448" spans="13:21" s="104" customFormat="1" ht="15.75">
      <c r="M448" s="172"/>
      <c r="N448" s="172"/>
      <c r="O448" s="172"/>
      <c r="U448" s="173"/>
    </row>
    <row r="449" spans="13:21" s="104" customFormat="1" ht="15.75">
      <c r="M449" s="172"/>
      <c r="N449" s="172"/>
      <c r="O449" s="172"/>
      <c r="U449" s="173"/>
    </row>
    <row r="450" spans="13:21" s="104" customFormat="1" ht="15.75">
      <c r="M450" s="172"/>
      <c r="N450" s="172"/>
      <c r="O450" s="172"/>
      <c r="U450" s="173"/>
    </row>
    <row r="451" spans="13:21" s="104" customFormat="1" ht="15.75">
      <c r="M451" s="172"/>
      <c r="N451" s="172"/>
      <c r="O451" s="172"/>
      <c r="U451" s="173"/>
    </row>
    <row r="452" spans="13:21" s="104" customFormat="1" ht="15.75">
      <c r="M452" s="172"/>
      <c r="N452" s="172"/>
      <c r="O452" s="172"/>
      <c r="U452" s="173"/>
    </row>
    <row r="453" spans="13:21" s="104" customFormat="1" ht="15.75">
      <c r="M453" s="172"/>
      <c r="N453" s="172"/>
      <c r="O453" s="172"/>
      <c r="U453" s="173"/>
    </row>
    <row r="454" spans="13:21" s="104" customFormat="1" ht="15.75">
      <c r="M454" s="172"/>
      <c r="N454" s="172"/>
      <c r="O454" s="172"/>
      <c r="U454" s="173"/>
    </row>
    <row r="455" spans="13:21" s="104" customFormat="1" ht="15.75">
      <c r="M455" s="172"/>
      <c r="N455" s="172"/>
      <c r="O455" s="172"/>
      <c r="U455" s="173"/>
    </row>
    <row r="456" spans="13:21" s="104" customFormat="1" ht="15.75">
      <c r="M456" s="172"/>
      <c r="N456" s="172"/>
      <c r="O456" s="172"/>
      <c r="U456" s="173"/>
    </row>
    <row r="457" spans="13:21" s="104" customFormat="1" ht="15.75">
      <c r="M457" s="172"/>
      <c r="N457" s="172"/>
      <c r="O457" s="172"/>
      <c r="U457" s="173"/>
    </row>
    <row r="458" spans="13:21" s="104" customFormat="1" ht="15.75">
      <c r="M458" s="172"/>
      <c r="N458" s="172"/>
      <c r="O458" s="172"/>
      <c r="U458" s="173"/>
    </row>
    <row r="459" spans="13:21" s="104" customFormat="1" ht="15.75">
      <c r="M459" s="172"/>
      <c r="N459" s="172"/>
      <c r="O459" s="172"/>
      <c r="U459" s="173"/>
    </row>
    <row r="460" spans="13:21" s="104" customFormat="1" ht="15.75">
      <c r="M460" s="172"/>
      <c r="N460" s="172"/>
      <c r="O460" s="172"/>
      <c r="U460" s="173"/>
    </row>
    <row r="461" spans="13:21" s="104" customFormat="1" ht="15.75">
      <c r="M461" s="172"/>
      <c r="N461" s="172"/>
      <c r="O461" s="172"/>
      <c r="U461" s="173"/>
    </row>
    <row r="462" spans="13:21" s="104" customFormat="1" ht="15.75">
      <c r="M462" s="172"/>
      <c r="N462" s="172"/>
      <c r="O462" s="172"/>
      <c r="U462" s="173"/>
    </row>
    <row r="463" spans="13:21" s="104" customFormat="1" ht="15.75">
      <c r="M463" s="172"/>
      <c r="N463" s="172"/>
      <c r="O463" s="172"/>
      <c r="U463" s="173"/>
    </row>
    <row r="464" spans="13:21" s="104" customFormat="1" ht="15.75">
      <c r="M464" s="172"/>
      <c r="N464" s="172"/>
      <c r="O464" s="172"/>
      <c r="U464" s="173"/>
    </row>
    <row r="465" spans="13:21" s="104" customFormat="1" ht="15.75">
      <c r="M465" s="172"/>
      <c r="N465" s="172"/>
      <c r="O465" s="172"/>
      <c r="U465" s="173"/>
    </row>
    <row r="466" spans="13:21" s="104" customFormat="1" ht="15.75">
      <c r="M466" s="172"/>
      <c r="N466" s="172"/>
      <c r="O466" s="172"/>
      <c r="U466" s="173"/>
    </row>
    <row r="467" spans="13:21" s="104" customFormat="1" ht="15.75">
      <c r="M467" s="172"/>
      <c r="N467" s="172"/>
      <c r="O467" s="172"/>
      <c r="U467" s="173"/>
    </row>
    <row r="468" spans="13:21" s="104" customFormat="1" ht="15.75">
      <c r="M468" s="172"/>
      <c r="N468" s="172"/>
      <c r="O468" s="172"/>
      <c r="U468" s="173"/>
    </row>
    <row r="469" spans="13:21" s="104" customFormat="1" ht="15.75">
      <c r="M469" s="172"/>
      <c r="N469" s="172"/>
      <c r="O469" s="172"/>
      <c r="U469" s="173"/>
    </row>
    <row r="470" spans="13:21" s="104" customFormat="1" ht="15.75">
      <c r="M470" s="172"/>
      <c r="N470" s="172"/>
      <c r="O470" s="172"/>
      <c r="U470" s="173"/>
    </row>
    <row r="471" spans="13:21" s="104" customFormat="1" ht="15.75">
      <c r="M471" s="172"/>
      <c r="N471" s="172"/>
      <c r="O471" s="172"/>
      <c r="U471" s="173"/>
    </row>
    <row r="472" spans="13:21" s="104" customFormat="1" ht="15.75">
      <c r="M472" s="172"/>
      <c r="N472" s="172"/>
      <c r="O472" s="172"/>
      <c r="U472" s="173"/>
    </row>
    <row r="473" spans="13:21" s="104" customFormat="1" ht="15.75">
      <c r="M473" s="172"/>
      <c r="N473" s="172"/>
      <c r="O473" s="172"/>
      <c r="U473" s="173"/>
    </row>
    <row r="474" spans="13:21" s="104" customFormat="1" ht="15.75">
      <c r="M474" s="172"/>
      <c r="N474" s="172"/>
      <c r="O474" s="172"/>
      <c r="U474" s="173"/>
    </row>
    <row r="475" spans="13:21" s="104" customFormat="1" ht="15.75">
      <c r="M475" s="172"/>
      <c r="N475" s="172"/>
      <c r="O475" s="172"/>
      <c r="U475" s="173"/>
    </row>
    <row r="476" spans="13:21" s="104" customFormat="1" ht="15.75">
      <c r="M476" s="172"/>
      <c r="N476" s="172"/>
      <c r="O476" s="172"/>
      <c r="U476" s="173"/>
    </row>
    <row r="477" spans="13:21" s="104" customFormat="1" ht="15.75">
      <c r="M477" s="172"/>
      <c r="N477" s="172"/>
      <c r="O477" s="172"/>
      <c r="U477" s="173"/>
    </row>
    <row r="478" spans="13:21" s="104" customFormat="1" ht="15.75">
      <c r="M478" s="172"/>
      <c r="N478" s="172"/>
      <c r="O478" s="172"/>
      <c r="U478" s="173"/>
    </row>
    <row r="479" spans="13:21" s="104" customFormat="1" ht="15.75">
      <c r="M479" s="172"/>
      <c r="N479" s="172"/>
      <c r="O479" s="172"/>
      <c r="U479" s="173"/>
    </row>
    <row r="480" spans="13:21" s="104" customFormat="1" ht="15.75">
      <c r="M480" s="172"/>
      <c r="N480" s="172"/>
      <c r="O480" s="172"/>
      <c r="U480" s="173"/>
    </row>
    <row r="481" spans="13:21" s="104" customFormat="1" ht="15.75">
      <c r="M481" s="172"/>
      <c r="N481" s="172"/>
      <c r="O481" s="172"/>
      <c r="U481" s="173"/>
    </row>
    <row r="482" spans="13:21" s="104" customFormat="1" ht="15.75">
      <c r="M482" s="172"/>
      <c r="N482" s="172"/>
      <c r="O482" s="172"/>
      <c r="U482" s="173"/>
    </row>
    <row r="483" spans="13:21" s="104" customFormat="1" ht="15.75">
      <c r="M483" s="172"/>
      <c r="N483" s="172"/>
      <c r="O483" s="172"/>
      <c r="U483" s="173"/>
    </row>
    <row r="484" spans="13:21" s="104" customFormat="1" ht="15.75">
      <c r="M484" s="172"/>
      <c r="N484" s="172"/>
      <c r="O484" s="172"/>
      <c r="U484" s="173"/>
    </row>
    <row r="485" spans="13:21" s="104" customFormat="1" ht="15.75">
      <c r="M485" s="172"/>
      <c r="N485" s="172"/>
      <c r="O485" s="172"/>
      <c r="U485" s="173"/>
    </row>
    <row r="486" spans="13:21" s="104" customFormat="1" ht="15.75">
      <c r="M486" s="172"/>
      <c r="N486" s="172"/>
      <c r="O486" s="172"/>
      <c r="U486" s="173"/>
    </row>
    <row r="487" spans="13:21" s="104" customFormat="1" ht="15.75">
      <c r="M487" s="172"/>
      <c r="N487" s="172"/>
      <c r="O487" s="172"/>
      <c r="U487" s="173"/>
    </row>
    <row r="488" spans="13:21" s="104" customFormat="1" ht="15.75">
      <c r="M488" s="172"/>
      <c r="N488" s="172"/>
      <c r="O488" s="172"/>
      <c r="U488" s="173"/>
    </row>
    <row r="489" spans="13:21" s="104" customFormat="1" ht="15.75">
      <c r="M489" s="172"/>
      <c r="N489" s="172"/>
      <c r="O489" s="172"/>
      <c r="U489" s="173"/>
    </row>
    <row r="490" spans="13:21" s="104" customFormat="1" ht="15.75">
      <c r="M490" s="172"/>
      <c r="N490" s="172"/>
      <c r="O490" s="172"/>
      <c r="U490" s="173"/>
    </row>
    <row r="491" spans="13:21" s="104" customFormat="1" ht="15.75">
      <c r="M491" s="172"/>
      <c r="N491" s="172"/>
      <c r="O491" s="172"/>
      <c r="U491" s="173"/>
    </row>
    <row r="492" spans="13:21" s="104" customFormat="1" ht="15.75">
      <c r="M492" s="172"/>
      <c r="N492" s="172"/>
      <c r="O492" s="172"/>
      <c r="U492" s="173"/>
    </row>
    <row r="493" spans="13:21" s="104" customFormat="1" ht="15.75">
      <c r="M493" s="172"/>
      <c r="N493" s="172"/>
      <c r="O493" s="172"/>
      <c r="U493" s="173"/>
    </row>
    <row r="494" spans="13:21" s="104" customFormat="1" ht="15.75">
      <c r="M494" s="172"/>
      <c r="N494" s="172"/>
      <c r="O494" s="172"/>
      <c r="U494" s="173"/>
    </row>
    <row r="495" spans="13:21" s="104" customFormat="1" ht="15.75">
      <c r="M495" s="172"/>
      <c r="N495" s="172"/>
      <c r="O495" s="172"/>
      <c r="U495" s="173"/>
    </row>
    <row r="496" spans="13:21" s="104" customFormat="1" ht="15.75">
      <c r="M496" s="172"/>
      <c r="N496" s="172"/>
      <c r="O496" s="172"/>
      <c r="U496" s="173"/>
    </row>
    <row r="497" spans="13:21" s="104" customFormat="1" ht="15.75">
      <c r="M497" s="172"/>
      <c r="N497" s="172"/>
      <c r="O497" s="172"/>
      <c r="U497" s="173"/>
    </row>
    <row r="498" spans="13:21" s="104" customFormat="1" ht="15.75">
      <c r="M498" s="172"/>
      <c r="N498" s="172"/>
      <c r="O498" s="172"/>
      <c r="U498" s="173"/>
    </row>
    <row r="499" spans="13:21" s="104" customFormat="1" ht="15.75">
      <c r="M499" s="172"/>
      <c r="N499" s="172"/>
      <c r="O499" s="172"/>
      <c r="U499" s="173"/>
    </row>
    <row r="500" spans="13:21" s="104" customFormat="1" ht="15.75">
      <c r="M500" s="172"/>
      <c r="N500" s="172"/>
      <c r="O500" s="172"/>
      <c r="U500" s="173"/>
    </row>
    <row r="501" spans="13:21" s="104" customFormat="1" ht="15.75">
      <c r="M501" s="172"/>
      <c r="N501" s="172"/>
      <c r="O501" s="172"/>
      <c r="U501" s="173"/>
    </row>
    <row r="502" spans="13:21" s="104" customFormat="1" ht="15.75">
      <c r="M502" s="172"/>
      <c r="N502" s="172"/>
      <c r="O502" s="172"/>
      <c r="U502" s="173"/>
    </row>
    <row r="503" spans="13:21" s="104" customFormat="1" ht="15.75">
      <c r="M503" s="172"/>
      <c r="N503" s="172"/>
      <c r="O503" s="172"/>
      <c r="U503" s="173"/>
    </row>
    <row r="504" spans="13:21" s="104" customFormat="1" ht="15.75">
      <c r="M504" s="172"/>
      <c r="N504" s="172"/>
      <c r="O504" s="172"/>
      <c r="U504" s="173"/>
    </row>
    <row r="505" spans="13:21" s="104" customFormat="1" ht="15.75">
      <c r="M505" s="172"/>
      <c r="N505" s="172"/>
      <c r="O505" s="172"/>
      <c r="U505" s="173"/>
    </row>
    <row r="506" spans="13:21" s="104" customFormat="1" ht="15.75">
      <c r="M506" s="172"/>
      <c r="N506" s="172"/>
      <c r="O506" s="172"/>
      <c r="U506" s="173"/>
    </row>
    <row r="507" spans="13:21" s="104" customFormat="1" ht="15.75">
      <c r="M507" s="172"/>
      <c r="N507" s="172"/>
      <c r="O507" s="172"/>
      <c r="U507" s="173"/>
    </row>
    <row r="508" spans="13:21" s="104" customFormat="1" ht="15.75">
      <c r="M508" s="172"/>
      <c r="N508" s="172"/>
      <c r="O508" s="172"/>
      <c r="U508" s="173"/>
    </row>
    <row r="509" spans="13:21" s="104" customFormat="1" ht="15.75">
      <c r="M509" s="172"/>
      <c r="N509" s="172"/>
      <c r="O509" s="172"/>
      <c r="U509" s="173"/>
    </row>
    <row r="510" spans="13:21" s="104" customFormat="1" ht="15.75">
      <c r="M510" s="172"/>
      <c r="N510" s="172"/>
      <c r="O510" s="172"/>
      <c r="U510" s="173"/>
    </row>
    <row r="511" spans="13:21" s="104" customFormat="1" ht="15.75">
      <c r="M511" s="172"/>
      <c r="N511" s="172"/>
      <c r="O511" s="172"/>
      <c r="U511" s="173"/>
    </row>
    <row r="512" spans="13:21" s="104" customFormat="1" ht="15.75">
      <c r="M512" s="172"/>
      <c r="N512" s="172"/>
      <c r="O512" s="172"/>
      <c r="U512" s="173"/>
    </row>
    <row r="513" spans="13:21" s="104" customFormat="1" ht="15.75">
      <c r="M513" s="172"/>
      <c r="N513" s="172"/>
      <c r="O513" s="172"/>
      <c r="U513" s="173"/>
    </row>
    <row r="514" spans="13:21" s="104" customFormat="1" ht="15.75">
      <c r="M514" s="172"/>
      <c r="N514" s="172"/>
      <c r="O514" s="172"/>
      <c r="U514" s="173"/>
    </row>
    <row r="515" spans="13:21" s="104" customFormat="1" ht="15.75">
      <c r="M515" s="172"/>
      <c r="N515" s="172"/>
      <c r="O515" s="172"/>
      <c r="U515" s="173"/>
    </row>
    <row r="516" spans="13:21" s="104" customFormat="1" ht="15.75">
      <c r="M516" s="172"/>
      <c r="N516" s="172"/>
      <c r="O516" s="172"/>
      <c r="U516" s="173"/>
    </row>
    <row r="517" spans="13:21" s="104" customFormat="1" ht="15.75">
      <c r="M517" s="172"/>
      <c r="N517" s="172"/>
      <c r="O517" s="172"/>
      <c r="U517" s="173"/>
    </row>
    <row r="518" spans="13:21" s="104" customFormat="1" ht="15.75">
      <c r="M518" s="172"/>
      <c r="N518" s="172"/>
      <c r="O518" s="172"/>
      <c r="U518" s="173"/>
    </row>
    <row r="519" spans="13:21" s="104" customFormat="1" ht="15.75">
      <c r="M519" s="172"/>
      <c r="N519" s="172"/>
      <c r="O519" s="172"/>
      <c r="U519" s="173"/>
    </row>
    <row r="520" spans="13:21" s="104" customFormat="1" ht="15.75">
      <c r="M520" s="172"/>
      <c r="N520" s="172"/>
      <c r="O520" s="172"/>
      <c r="U520" s="173"/>
    </row>
    <row r="521" spans="13:21" s="104" customFormat="1" ht="15.75">
      <c r="M521" s="172"/>
      <c r="N521" s="172"/>
      <c r="O521" s="172"/>
      <c r="U521" s="173"/>
    </row>
    <row r="522" spans="13:21" s="104" customFormat="1" ht="15.75">
      <c r="M522" s="172"/>
      <c r="N522" s="172"/>
      <c r="O522" s="172"/>
      <c r="U522" s="173"/>
    </row>
    <row r="523" spans="13:21" s="104" customFormat="1" ht="15.75">
      <c r="M523" s="172"/>
      <c r="N523" s="172"/>
      <c r="O523" s="172"/>
      <c r="U523" s="173"/>
    </row>
    <row r="524" spans="13:21" s="104" customFormat="1" ht="15.75">
      <c r="M524" s="172"/>
      <c r="N524" s="172"/>
      <c r="O524" s="172"/>
      <c r="U524" s="173"/>
    </row>
    <row r="525" spans="13:21" s="104" customFormat="1" ht="15.75">
      <c r="M525" s="172"/>
      <c r="N525" s="172"/>
      <c r="O525" s="172"/>
      <c r="U525" s="173"/>
    </row>
    <row r="526" spans="13:21" s="104" customFormat="1" ht="15.75">
      <c r="M526" s="172"/>
      <c r="N526" s="172"/>
      <c r="O526" s="172"/>
      <c r="U526" s="173"/>
    </row>
    <row r="527" spans="13:21" s="104" customFormat="1" ht="15.75">
      <c r="M527" s="172"/>
      <c r="N527" s="172"/>
      <c r="O527" s="172"/>
      <c r="U527" s="173"/>
    </row>
    <row r="528" spans="13:21" s="104" customFormat="1" ht="15.75">
      <c r="M528" s="172"/>
      <c r="N528" s="172"/>
      <c r="O528" s="172"/>
      <c r="U528" s="173"/>
    </row>
    <row r="529" spans="13:21" s="104" customFormat="1" ht="15.75">
      <c r="M529" s="172"/>
      <c r="N529" s="172"/>
      <c r="O529" s="172"/>
      <c r="U529" s="173"/>
    </row>
    <row r="530" spans="13:21" s="104" customFormat="1" ht="15.75">
      <c r="M530" s="172"/>
      <c r="N530" s="172"/>
      <c r="O530" s="172"/>
      <c r="U530" s="173"/>
    </row>
    <row r="531" spans="13:21" s="104" customFormat="1" ht="15.75">
      <c r="M531" s="172"/>
      <c r="N531" s="172"/>
      <c r="O531" s="172"/>
      <c r="U531" s="173"/>
    </row>
    <row r="532" spans="13:21" s="104" customFormat="1" ht="15.75">
      <c r="M532" s="172"/>
      <c r="N532" s="172"/>
      <c r="O532" s="172"/>
      <c r="U532" s="173"/>
    </row>
    <row r="533" spans="13:21" s="104" customFormat="1" ht="15.75">
      <c r="M533" s="172"/>
      <c r="N533" s="172"/>
      <c r="O533" s="172"/>
      <c r="U533" s="173"/>
    </row>
    <row r="534" spans="13:21" s="104" customFormat="1" ht="15.75">
      <c r="M534" s="172"/>
      <c r="N534" s="172"/>
      <c r="O534" s="172"/>
      <c r="U534" s="173"/>
    </row>
    <row r="535" spans="13:21" s="104" customFormat="1" ht="15.75">
      <c r="M535" s="172"/>
      <c r="N535" s="172"/>
      <c r="O535" s="172"/>
      <c r="U535" s="173"/>
    </row>
    <row r="536" spans="13:21" s="104" customFormat="1" ht="15.75">
      <c r="M536" s="172"/>
      <c r="N536" s="172"/>
      <c r="O536" s="172"/>
      <c r="U536" s="173"/>
    </row>
    <row r="537" spans="13:21" s="104" customFormat="1" ht="15.75">
      <c r="M537" s="172"/>
      <c r="N537" s="172"/>
      <c r="O537" s="172"/>
      <c r="U537" s="173"/>
    </row>
    <row r="538" spans="13:21" s="104" customFormat="1" ht="15.75">
      <c r="M538" s="172"/>
      <c r="N538" s="172"/>
      <c r="O538" s="172"/>
      <c r="U538" s="173"/>
    </row>
    <row r="539" spans="13:21" s="104" customFormat="1" ht="15.75">
      <c r="M539" s="172"/>
      <c r="N539" s="172"/>
      <c r="O539" s="172"/>
      <c r="U539" s="173"/>
    </row>
    <row r="540" spans="13:21" s="104" customFormat="1" ht="15.75">
      <c r="M540" s="172"/>
      <c r="N540" s="172"/>
      <c r="O540" s="172"/>
      <c r="U540" s="173"/>
    </row>
    <row r="541" spans="13:21" s="104" customFormat="1" ht="15.75">
      <c r="M541" s="172"/>
      <c r="N541" s="172"/>
      <c r="O541" s="172"/>
      <c r="U541" s="173"/>
    </row>
    <row r="542" spans="13:21" s="104" customFormat="1" ht="15.75">
      <c r="M542" s="172"/>
      <c r="N542" s="172"/>
      <c r="O542" s="172"/>
      <c r="U542" s="173"/>
    </row>
    <row r="543" spans="13:21" s="104" customFormat="1" ht="15.75">
      <c r="M543" s="172"/>
      <c r="N543" s="172"/>
      <c r="O543" s="172"/>
      <c r="U543" s="173"/>
    </row>
    <row r="544" spans="13:21" s="104" customFormat="1" ht="15.75">
      <c r="M544" s="172"/>
      <c r="N544" s="172"/>
      <c r="O544" s="172"/>
      <c r="U544" s="173"/>
    </row>
    <row r="545" spans="13:21" s="104" customFormat="1" ht="15.75">
      <c r="M545" s="172"/>
      <c r="N545" s="172"/>
      <c r="O545" s="172"/>
      <c r="U545" s="173"/>
    </row>
    <row r="546" spans="13:21" s="104" customFormat="1" ht="15.75">
      <c r="M546" s="172"/>
      <c r="N546" s="172"/>
      <c r="O546" s="172"/>
      <c r="U546" s="173"/>
    </row>
    <row r="547" spans="13:21" s="104" customFormat="1" ht="15.75">
      <c r="M547" s="172"/>
      <c r="N547" s="172"/>
      <c r="O547" s="172"/>
      <c r="U547" s="173"/>
    </row>
    <row r="548" spans="13:21" s="104" customFormat="1" ht="15.75">
      <c r="M548" s="172"/>
      <c r="N548" s="172"/>
      <c r="O548" s="172"/>
      <c r="U548" s="173"/>
    </row>
    <row r="549" spans="13:21" s="104" customFormat="1" ht="15.75">
      <c r="M549" s="172"/>
      <c r="N549" s="172"/>
      <c r="O549" s="172"/>
      <c r="U549" s="173"/>
    </row>
    <row r="550" spans="13:21" s="104" customFormat="1" ht="15.75">
      <c r="M550" s="172"/>
      <c r="N550" s="172"/>
      <c r="O550" s="172"/>
      <c r="U550" s="173"/>
    </row>
    <row r="551" spans="13:21" s="104" customFormat="1" ht="15.75">
      <c r="M551" s="172"/>
      <c r="N551" s="172"/>
      <c r="O551" s="172"/>
      <c r="U551" s="173"/>
    </row>
    <row r="552" spans="13:21" s="104" customFormat="1" ht="15.75">
      <c r="M552" s="172"/>
      <c r="N552" s="172"/>
      <c r="O552" s="172"/>
      <c r="U552" s="173"/>
    </row>
    <row r="553" spans="13:21" s="104" customFormat="1" ht="15.75">
      <c r="M553" s="172"/>
      <c r="N553" s="172"/>
      <c r="O553" s="172"/>
      <c r="U553" s="173"/>
    </row>
    <row r="554" spans="13:21" s="104" customFormat="1" ht="15.75">
      <c r="M554" s="172"/>
      <c r="N554" s="172"/>
      <c r="O554" s="172"/>
      <c r="U554" s="173"/>
    </row>
    <row r="555" spans="13:21" s="104" customFormat="1" ht="15.75">
      <c r="M555" s="172"/>
      <c r="N555" s="172"/>
      <c r="O555" s="172"/>
      <c r="U555" s="173"/>
    </row>
    <row r="556" spans="13:21" s="104" customFormat="1" ht="15.75">
      <c r="M556" s="172"/>
      <c r="N556" s="172"/>
      <c r="O556" s="172"/>
      <c r="U556" s="173"/>
    </row>
    <row r="557" spans="13:21" s="104" customFormat="1" ht="15.75">
      <c r="M557" s="172"/>
      <c r="N557" s="172"/>
      <c r="O557" s="172"/>
      <c r="U557" s="173"/>
    </row>
    <row r="558" spans="13:21" s="104" customFormat="1" ht="15.75">
      <c r="M558" s="172"/>
      <c r="N558" s="172"/>
      <c r="O558" s="172"/>
      <c r="U558" s="173"/>
    </row>
    <row r="559" spans="13:21" s="104" customFormat="1" ht="15.75">
      <c r="M559" s="172"/>
      <c r="N559" s="172"/>
      <c r="O559" s="172"/>
      <c r="U559" s="173"/>
    </row>
    <row r="560" spans="13:21" s="104" customFormat="1" ht="15.75">
      <c r="M560" s="172"/>
      <c r="N560" s="172"/>
      <c r="O560" s="172"/>
      <c r="U560" s="173"/>
    </row>
    <row r="561" spans="13:21" s="104" customFormat="1" ht="15.75">
      <c r="M561" s="172"/>
      <c r="N561" s="172"/>
      <c r="O561" s="172"/>
      <c r="U561" s="173"/>
    </row>
    <row r="562" spans="13:21" s="104" customFormat="1" ht="15.75">
      <c r="M562" s="172"/>
      <c r="N562" s="172"/>
      <c r="O562" s="172"/>
      <c r="U562" s="173"/>
    </row>
    <row r="563" spans="13:21" s="104" customFormat="1" ht="15.75">
      <c r="M563" s="172"/>
      <c r="N563" s="172"/>
      <c r="O563" s="172"/>
      <c r="U563" s="173"/>
    </row>
    <row r="564" spans="13:21" s="104" customFormat="1" ht="15.75">
      <c r="M564" s="172"/>
      <c r="N564" s="172"/>
      <c r="O564" s="172"/>
      <c r="U564" s="173"/>
    </row>
    <row r="565" spans="13:21" s="104" customFormat="1" ht="15.75">
      <c r="M565" s="172"/>
      <c r="N565" s="172"/>
      <c r="O565" s="172"/>
      <c r="U565" s="173"/>
    </row>
    <row r="566" spans="13:21" s="104" customFormat="1" ht="15.75">
      <c r="M566" s="172"/>
      <c r="N566" s="172"/>
      <c r="O566" s="172"/>
      <c r="U566" s="173"/>
    </row>
    <row r="567" spans="13:21" s="104" customFormat="1" ht="15.75">
      <c r="M567" s="172"/>
      <c r="N567" s="172"/>
      <c r="O567" s="172"/>
      <c r="U567" s="173"/>
    </row>
    <row r="568" spans="13:21" s="104" customFormat="1" ht="15.75">
      <c r="M568" s="172"/>
      <c r="N568" s="172"/>
      <c r="O568" s="172"/>
      <c r="U568" s="173"/>
    </row>
    <row r="569" spans="13:21" s="104" customFormat="1" ht="15.75">
      <c r="M569" s="172"/>
      <c r="N569" s="172"/>
      <c r="O569" s="172"/>
      <c r="U569" s="173"/>
    </row>
    <row r="570" spans="13:21" s="104" customFormat="1" ht="15.75">
      <c r="M570" s="172"/>
      <c r="N570" s="172"/>
      <c r="O570" s="172"/>
      <c r="U570" s="173"/>
    </row>
    <row r="571" spans="13:21" s="104" customFormat="1" ht="15.75">
      <c r="M571" s="172"/>
      <c r="N571" s="172"/>
      <c r="O571" s="172"/>
      <c r="U571" s="173"/>
    </row>
    <row r="572" spans="13:21" s="104" customFormat="1" ht="15.75">
      <c r="M572" s="172"/>
      <c r="N572" s="172"/>
      <c r="O572" s="172"/>
      <c r="U572" s="173"/>
    </row>
    <row r="573" spans="13:21" s="104" customFormat="1" ht="15.75">
      <c r="M573" s="172"/>
      <c r="N573" s="172"/>
      <c r="O573" s="172"/>
      <c r="U573" s="173"/>
    </row>
    <row r="574" spans="13:21" s="104" customFormat="1" ht="15.75">
      <c r="M574" s="172"/>
      <c r="N574" s="172"/>
      <c r="O574" s="172"/>
      <c r="U574" s="173"/>
    </row>
    <row r="575" spans="13:21" s="104" customFormat="1" ht="15.75">
      <c r="M575" s="172"/>
      <c r="N575" s="172"/>
      <c r="O575" s="172"/>
      <c r="U575" s="173"/>
    </row>
    <row r="576" spans="13:21" s="104" customFormat="1" ht="15.75">
      <c r="M576" s="172"/>
      <c r="N576" s="172"/>
      <c r="O576" s="172"/>
      <c r="U576" s="173"/>
    </row>
    <row r="577" spans="13:21" s="104" customFormat="1" ht="15.75">
      <c r="M577" s="172"/>
      <c r="N577" s="172"/>
      <c r="O577" s="172"/>
      <c r="U577" s="173"/>
    </row>
    <row r="578" spans="13:21" s="104" customFormat="1" ht="15.75">
      <c r="M578" s="172"/>
      <c r="N578" s="172"/>
      <c r="O578" s="172"/>
      <c r="U578" s="173"/>
    </row>
    <row r="579" spans="13:21" s="104" customFormat="1" ht="15.75">
      <c r="M579" s="172"/>
      <c r="N579" s="172"/>
      <c r="O579" s="172"/>
      <c r="U579" s="173"/>
    </row>
    <row r="580" spans="13:21" s="104" customFormat="1" ht="15.75">
      <c r="M580" s="172"/>
      <c r="N580" s="172"/>
      <c r="O580" s="172"/>
      <c r="U580" s="173"/>
    </row>
    <row r="581" spans="13:21" s="104" customFormat="1" ht="15.75">
      <c r="M581" s="172"/>
      <c r="N581" s="172"/>
      <c r="O581" s="172"/>
      <c r="U581" s="173"/>
    </row>
    <row r="582" spans="13:21" s="104" customFormat="1" ht="15.75">
      <c r="M582" s="172"/>
      <c r="N582" s="172"/>
      <c r="O582" s="172"/>
      <c r="U582" s="173"/>
    </row>
    <row r="583" spans="13:21" s="104" customFormat="1" ht="15.75">
      <c r="M583" s="172"/>
      <c r="N583" s="172"/>
      <c r="O583" s="172"/>
      <c r="U583" s="173"/>
    </row>
    <row r="584" spans="13:21" s="104" customFormat="1" ht="15.75">
      <c r="M584" s="172"/>
      <c r="N584" s="172"/>
      <c r="O584" s="172"/>
      <c r="U584" s="173"/>
    </row>
    <row r="585" spans="13:21" s="104" customFormat="1" ht="15.75">
      <c r="M585" s="172"/>
      <c r="N585" s="172"/>
      <c r="O585" s="172"/>
      <c r="U585" s="173"/>
    </row>
    <row r="586" spans="13:21" s="104" customFormat="1" ht="15.75">
      <c r="M586" s="172"/>
      <c r="N586" s="172"/>
      <c r="O586" s="172"/>
      <c r="U586" s="173"/>
    </row>
    <row r="587" spans="13:21" s="104" customFormat="1" ht="15.75">
      <c r="M587" s="172"/>
      <c r="N587" s="172"/>
      <c r="O587" s="172"/>
      <c r="U587" s="173"/>
    </row>
    <row r="588" spans="13:21" s="104" customFormat="1" ht="15.75">
      <c r="M588" s="172"/>
      <c r="N588" s="172"/>
      <c r="O588" s="172"/>
      <c r="U588" s="173"/>
    </row>
    <row r="589" spans="13:21" s="104" customFormat="1" ht="15.75">
      <c r="M589" s="172"/>
      <c r="N589" s="172"/>
      <c r="O589" s="172"/>
      <c r="U589" s="173"/>
    </row>
    <row r="590" spans="13:21" s="104" customFormat="1" ht="15.75">
      <c r="M590" s="172"/>
      <c r="N590" s="172"/>
      <c r="O590" s="172"/>
      <c r="U590" s="173"/>
    </row>
    <row r="591" spans="13:21" s="104" customFormat="1" ht="15.75">
      <c r="M591" s="172"/>
      <c r="N591" s="172"/>
      <c r="O591" s="172"/>
      <c r="U591" s="173"/>
    </row>
    <row r="592" spans="13:21" s="104" customFormat="1" ht="15.75">
      <c r="M592" s="172"/>
      <c r="N592" s="172"/>
      <c r="O592" s="172"/>
      <c r="U592" s="173"/>
    </row>
    <row r="593" spans="13:21" s="104" customFormat="1" ht="15.75">
      <c r="M593" s="172"/>
      <c r="N593" s="172"/>
      <c r="O593" s="172"/>
      <c r="U593" s="173"/>
    </row>
    <row r="594" spans="13:21" s="104" customFormat="1" ht="15.75">
      <c r="M594" s="172"/>
      <c r="N594" s="172"/>
      <c r="O594" s="172"/>
      <c r="U594" s="173"/>
    </row>
    <row r="595" spans="13:21" s="104" customFormat="1" ht="15.75">
      <c r="M595" s="172"/>
      <c r="N595" s="172"/>
      <c r="O595" s="172"/>
      <c r="U595" s="173"/>
    </row>
    <row r="596" spans="13:21" s="104" customFormat="1" ht="15.75">
      <c r="M596" s="172"/>
      <c r="N596" s="172"/>
      <c r="O596" s="172"/>
      <c r="U596" s="173"/>
    </row>
    <row r="597" spans="13:21" s="104" customFormat="1" ht="15.75">
      <c r="M597" s="172"/>
      <c r="N597" s="172"/>
      <c r="O597" s="172"/>
      <c r="U597" s="173"/>
    </row>
    <row r="598" spans="13:21" s="104" customFormat="1" ht="15.75">
      <c r="M598" s="172"/>
      <c r="N598" s="172"/>
      <c r="O598" s="172"/>
      <c r="U598" s="173"/>
    </row>
    <row r="599" spans="13:21" s="104" customFormat="1" ht="15.75">
      <c r="M599" s="172"/>
      <c r="N599" s="172"/>
      <c r="O599" s="172"/>
      <c r="U599" s="173"/>
    </row>
    <row r="600" spans="13:21" s="104" customFormat="1" ht="15.75">
      <c r="M600" s="172"/>
      <c r="N600" s="172"/>
      <c r="O600" s="172"/>
      <c r="U600" s="173"/>
    </row>
    <row r="601" spans="13:21" s="104" customFormat="1" ht="15.75">
      <c r="M601" s="172"/>
      <c r="N601" s="172"/>
      <c r="O601" s="172"/>
      <c r="U601" s="173"/>
    </row>
    <row r="602" spans="13:21" s="104" customFormat="1" ht="15.75">
      <c r="M602" s="172"/>
      <c r="N602" s="172"/>
      <c r="O602" s="172"/>
      <c r="U602" s="173"/>
    </row>
    <row r="603" spans="13:21" s="104" customFormat="1" ht="15.75">
      <c r="M603" s="172"/>
      <c r="N603" s="172"/>
      <c r="O603" s="172"/>
      <c r="U603" s="173"/>
    </row>
    <row r="604" spans="13:21" s="104" customFormat="1" ht="15.75">
      <c r="M604" s="172"/>
      <c r="N604" s="172"/>
      <c r="O604" s="172"/>
      <c r="U604" s="173"/>
    </row>
    <row r="605" spans="13:21" s="104" customFormat="1" ht="15.75">
      <c r="M605" s="172"/>
      <c r="N605" s="172"/>
      <c r="O605" s="172"/>
      <c r="U605" s="173"/>
    </row>
    <row r="606" spans="13:21" s="104" customFormat="1" ht="15.75">
      <c r="M606" s="172"/>
      <c r="N606" s="172"/>
      <c r="O606" s="172"/>
      <c r="U606" s="173"/>
    </row>
    <row r="607" spans="13:21" s="104" customFormat="1" ht="15.75">
      <c r="M607" s="172"/>
      <c r="N607" s="172"/>
      <c r="O607" s="172"/>
      <c r="U607" s="173"/>
    </row>
    <row r="608" spans="13:21" s="104" customFormat="1" ht="15.75">
      <c r="M608" s="172"/>
      <c r="N608" s="172"/>
      <c r="O608" s="172"/>
      <c r="U608" s="173"/>
    </row>
    <row r="609" spans="13:21" s="104" customFormat="1" ht="15.75">
      <c r="M609" s="172"/>
      <c r="N609" s="172"/>
      <c r="O609" s="172"/>
      <c r="U609" s="173"/>
    </row>
    <row r="610" spans="13:21" s="104" customFormat="1" ht="15.75">
      <c r="M610" s="172"/>
      <c r="N610" s="172"/>
      <c r="O610" s="172"/>
      <c r="U610" s="173"/>
    </row>
    <row r="611" spans="13:21" s="104" customFormat="1" ht="15.75">
      <c r="M611" s="172"/>
      <c r="N611" s="172"/>
      <c r="O611" s="172"/>
      <c r="U611" s="173"/>
    </row>
    <row r="612" spans="13:21" s="104" customFormat="1" ht="15.75">
      <c r="M612" s="172"/>
      <c r="N612" s="172"/>
      <c r="O612" s="172"/>
      <c r="U612" s="173"/>
    </row>
    <row r="613" spans="13:21" s="104" customFormat="1" ht="15.75">
      <c r="M613" s="172"/>
      <c r="N613" s="172"/>
      <c r="O613" s="172"/>
      <c r="U613" s="173"/>
    </row>
    <row r="614" spans="13:21" s="104" customFormat="1" ht="15.75">
      <c r="M614" s="172"/>
      <c r="N614" s="172"/>
      <c r="O614" s="172"/>
      <c r="U614" s="173"/>
    </row>
    <row r="615" spans="13:21" s="104" customFormat="1" ht="15.75">
      <c r="M615" s="172"/>
      <c r="N615" s="172"/>
      <c r="O615" s="172"/>
      <c r="U615" s="173"/>
    </row>
    <row r="616" spans="13:21" s="104" customFormat="1" ht="15.75">
      <c r="M616" s="172"/>
      <c r="N616" s="172"/>
      <c r="O616" s="172"/>
      <c r="U616" s="173"/>
    </row>
    <row r="617" spans="13:21" s="104" customFormat="1" ht="15.75">
      <c r="M617" s="172"/>
      <c r="N617" s="172"/>
      <c r="O617" s="172"/>
      <c r="U617" s="173"/>
    </row>
    <row r="618" spans="13:21" s="104" customFormat="1" ht="15.75">
      <c r="M618" s="172"/>
      <c r="N618" s="172"/>
      <c r="O618" s="172"/>
      <c r="U618" s="173"/>
    </row>
    <row r="619" spans="13:21" s="104" customFormat="1" ht="15.75">
      <c r="M619" s="172"/>
      <c r="N619" s="172"/>
      <c r="O619" s="172"/>
      <c r="U619" s="173"/>
    </row>
    <row r="620" spans="13:21" s="104" customFormat="1" ht="15.75">
      <c r="M620" s="172"/>
      <c r="N620" s="172"/>
      <c r="O620" s="172"/>
      <c r="U620" s="173"/>
    </row>
    <row r="621" spans="13:21" s="104" customFormat="1" ht="15.75">
      <c r="M621" s="172"/>
      <c r="N621" s="172"/>
      <c r="O621" s="172"/>
      <c r="U621" s="173"/>
    </row>
    <row r="622" spans="13:21" s="104" customFormat="1" ht="15.75">
      <c r="M622" s="172"/>
      <c r="N622" s="172"/>
      <c r="O622" s="172"/>
      <c r="U622" s="173"/>
    </row>
    <row r="623" spans="13:21" s="104" customFormat="1" ht="15.75">
      <c r="M623" s="172"/>
      <c r="N623" s="172"/>
      <c r="O623" s="172"/>
      <c r="U623" s="173"/>
    </row>
    <row r="624" spans="13:21" s="104" customFormat="1" ht="15.75">
      <c r="M624" s="172"/>
      <c r="N624" s="172"/>
      <c r="O624" s="172"/>
      <c r="U624" s="173"/>
    </row>
    <row r="625" spans="13:21" s="104" customFormat="1" ht="15.75">
      <c r="M625" s="172"/>
      <c r="N625" s="172"/>
      <c r="O625" s="172"/>
      <c r="U625" s="173"/>
    </row>
    <row r="626" spans="13:21" s="104" customFormat="1" ht="15.75">
      <c r="M626" s="172"/>
      <c r="N626" s="172"/>
      <c r="O626" s="172"/>
      <c r="U626" s="173"/>
    </row>
    <row r="627" spans="13:21" s="104" customFormat="1" ht="15.75">
      <c r="M627" s="172"/>
      <c r="N627" s="172"/>
      <c r="O627" s="172"/>
      <c r="U627" s="173"/>
    </row>
    <row r="628" spans="13:21" s="104" customFormat="1" ht="15.75">
      <c r="M628" s="172"/>
      <c r="N628" s="172"/>
      <c r="O628" s="172"/>
      <c r="U628" s="173"/>
    </row>
    <row r="629" spans="13:21" s="104" customFormat="1" ht="15.75">
      <c r="M629" s="172"/>
      <c r="N629" s="172"/>
      <c r="O629" s="172"/>
      <c r="U629" s="173"/>
    </row>
    <row r="630" spans="13:21" s="104" customFormat="1" ht="15.75">
      <c r="M630" s="172"/>
      <c r="N630" s="172"/>
      <c r="O630" s="172"/>
      <c r="U630" s="173"/>
    </row>
    <row r="631" spans="13:21" s="104" customFormat="1" ht="15.75">
      <c r="M631" s="172"/>
      <c r="N631" s="172"/>
      <c r="O631" s="172"/>
      <c r="U631" s="173"/>
    </row>
    <row r="632" spans="13:21" s="104" customFormat="1" ht="15.75">
      <c r="M632" s="172"/>
      <c r="N632" s="172"/>
      <c r="O632" s="172"/>
      <c r="U632" s="173"/>
    </row>
    <row r="633" spans="13:21" s="104" customFormat="1" ht="15.75">
      <c r="M633" s="172"/>
      <c r="N633" s="172"/>
      <c r="O633" s="172"/>
      <c r="U633" s="173"/>
    </row>
    <row r="634" spans="13:21" s="104" customFormat="1" ht="15.75">
      <c r="M634" s="172"/>
      <c r="N634" s="172"/>
      <c r="O634" s="172"/>
      <c r="U634" s="173"/>
    </row>
    <row r="635" spans="13:21" s="104" customFormat="1" ht="15.75">
      <c r="M635" s="172"/>
      <c r="N635" s="172"/>
      <c r="O635" s="172"/>
      <c r="U635" s="173"/>
    </row>
    <row r="636" spans="13:21" s="104" customFormat="1" ht="15.75">
      <c r="M636" s="172"/>
      <c r="N636" s="172"/>
      <c r="O636" s="172"/>
      <c r="U636" s="173"/>
    </row>
    <row r="637" spans="13:21" s="104" customFormat="1" ht="15.75">
      <c r="M637" s="172"/>
      <c r="N637" s="172"/>
      <c r="O637" s="172"/>
      <c r="U637" s="173"/>
    </row>
    <row r="638" spans="13:21" s="104" customFormat="1" ht="15.75">
      <c r="M638" s="172"/>
      <c r="N638" s="172"/>
      <c r="O638" s="172"/>
      <c r="U638" s="173"/>
    </row>
    <row r="639" spans="13:21" s="104" customFormat="1" ht="15.75">
      <c r="M639" s="172"/>
      <c r="N639" s="172"/>
      <c r="O639" s="172"/>
      <c r="U639" s="173"/>
    </row>
    <row r="640" spans="13:21" s="104" customFormat="1" ht="15.75">
      <c r="M640" s="172"/>
      <c r="N640" s="172"/>
      <c r="O640" s="172"/>
      <c r="U640" s="173"/>
    </row>
    <row r="641" spans="13:21" s="104" customFormat="1" ht="15.75">
      <c r="M641" s="172"/>
      <c r="N641" s="172"/>
      <c r="O641" s="172"/>
      <c r="U641" s="173"/>
    </row>
    <row r="642" spans="13:21" s="104" customFormat="1" ht="15.75">
      <c r="M642" s="172"/>
      <c r="N642" s="172"/>
      <c r="O642" s="172"/>
      <c r="U642" s="173"/>
    </row>
    <row r="643" spans="13:21" s="104" customFormat="1" ht="15.75">
      <c r="M643" s="172"/>
      <c r="N643" s="172"/>
      <c r="O643" s="172"/>
      <c r="U643" s="173"/>
    </row>
    <row r="644" spans="13:21" s="104" customFormat="1" ht="15.75">
      <c r="M644" s="172"/>
      <c r="N644" s="172"/>
      <c r="O644" s="172"/>
      <c r="U644" s="173"/>
    </row>
    <row r="645" spans="13:21" s="104" customFormat="1" ht="15.75">
      <c r="M645" s="172"/>
      <c r="N645" s="172"/>
      <c r="O645" s="172"/>
      <c r="U645" s="173"/>
    </row>
    <row r="646" spans="13:21" s="104" customFormat="1" ht="15.75">
      <c r="M646" s="172"/>
      <c r="N646" s="172"/>
      <c r="O646" s="172"/>
      <c r="U646" s="173"/>
    </row>
    <row r="647" spans="13:21" s="104" customFormat="1" ht="15.75">
      <c r="M647" s="172"/>
      <c r="N647" s="172"/>
      <c r="O647" s="172"/>
      <c r="U647" s="173"/>
    </row>
    <row r="648" spans="13:21" s="104" customFormat="1" ht="15.75">
      <c r="M648" s="172"/>
      <c r="N648" s="172"/>
      <c r="O648" s="172"/>
      <c r="U648" s="173"/>
    </row>
    <row r="649" spans="13:21" s="104" customFormat="1" ht="15.75">
      <c r="M649" s="172"/>
      <c r="N649" s="172"/>
      <c r="O649" s="172"/>
      <c r="U649" s="173"/>
    </row>
    <row r="650" spans="13:21" s="104" customFormat="1" ht="15.75">
      <c r="M650" s="172"/>
      <c r="N650" s="172"/>
      <c r="O650" s="172"/>
      <c r="U650" s="173"/>
    </row>
    <row r="651" spans="13:21" s="104" customFormat="1" ht="15.75">
      <c r="M651" s="172"/>
      <c r="N651" s="172"/>
      <c r="O651" s="172"/>
      <c r="U651" s="173"/>
    </row>
    <row r="652" spans="13:21" s="104" customFormat="1" ht="15.75">
      <c r="M652" s="172"/>
      <c r="N652" s="172"/>
      <c r="O652" s="172"/>
      <c r="U652" s="173"/>
    </row>
    <row r="653" spans="13:21" s="104" customFormat="1" ht="15.75">
      <c r="M653" s="172"/>
      <c r="N653" s="172"/>
      <c r="O653" s="172"/>
      <c r="U653" s="173"/>
    </row>
    <row r="654" spans="13:21" s="104" customFormat="1" ht="15.75">
      <c r="M654" s="172"/>
      <c r="N654" s="172"/>
      <c r="O654" s="172"/>
      <c r="U654" s="173"/>
    </row>
    <row r="655" spans="13:21" s="104" customFormat="1" ht="15.75">
      <c r="M655" s="172"/>
      <c r="N655" s="172"/>
      <c r="O655" s="172"/>
      <c r="U655" s="173"/>
    </row>
    <row r="656" spans="13:21" s="104" customFormat="1" ht="15.75">
      <c r="M656" s="172"/>
      <c r="N656" s="172"/>
      <c r="O656" s="172"/>
      <c r="U656" s="173"/>
    </row>
    <row r="657" spans="13:21" s="104" customFormat="1" ht="15.75">
      <c r="M657" s="172"/>
      <c r="N657" s="172"/>
      <c r="O657" s="172"/>
      <c r="U657" s="173"/>
    </row>
    <row r="658" spans="13:21" s="104" customFormat="1" ht="15.75">
      <c r="M658" s="172"/>
      <c r="N658" s="172"/>
      <c r="O658" s="172"/>
      <c r="U658" s="173"/>
    </row>
    <row r="659" spans="13:21" s="104" customFormat="1" ht="15.75">
      <c r="M659" s="172"/>
      <c r="N659" s="172"/>
      <c r="O659" s="172"/>
      <c r="U659" s="173"/>
    </row>
    <row r="660" spans="13:21" s="104" customFormat="1" ht="15.75">
      <c r="M660" s="172"/>
      <c r="N660" s="172"/>
      <c r="O660" s="172"/>
      <c r="U660" s="173"/>
    </row>
    <row r="661" spans="13:21" s="104" customFormat="1" ht="15.75">
      <c r="M661" s="172"/>
      <c r="N661" s="172"/>
      <c r="O661" s="172"/>
      <c r="U661" s="173"/>
    </row>
    <row r="662" spans="13:21" s="104" customFormat="1" ht="15.75">
      <c r="M662" s="172"/>
      <c r="N662" s="172"/>
      <c r="O662" s="172"/>
      <c r="U662" s="173"/>
    </row>
    <row r="663" spans="13:21" s="104" customFormat="1" ht="15.75">
      <c r="M663" s="172"/>
      <c r="N663" s="172"/>
      <c r="O663" s="172"/>
      <c r="U663" s="173"/>
    </row>
    <row r="664" spans="13:21" s="104" customFormat="1" ht="15.75">
      <c r="M664" s="172"/>
      <c r="N664" s="172"/>
      <c r="O664" s="172"/>
      <c r="U664" s="173"/>
    </row>
    <row r="665" spans="13:21" s="104" customFormat="1" ht="15.75">
      <c r="M665" s="172"/>
      <c r="N665" s="172"/>
      <c r="O665" s="172"/>
      <c r="U665" s="173"/>
    </row>
    <row r="666" spans="13:21" s="104" customFormat="1" ht="15.75">
      <c r="M666" s="172"/>
      <c r="N666" s="172"/>
      <c r="O666" s="172"/>
      <c r="U666" s="173"/>
    </row>
    <row r="667" spans="13:21" s="104" customFormat="1" ht="15.75">
      <c r="M667" s="172"/>
      <c r="N667" s="172"/>
      <c r="O667" s="172"/>
      <c r="U667" s="173"/>
    </row>
    <row r="668" spans="13:21" s="104" customFormat="1" ht="15.75">
      <c r="M668" s="172"/>
      <c r="N668" s="172"/>
      <c r="O668" s="172"/>
      <c r="U668" s="173"/>
    </row>
    <row r="669" spans="13:21" s="104" customFormat="1" ht="15.75">
      <c r="M669" s="172"/>
      <c r="N669" s="172"/>
      <c r="O669" s="172"/>
      <c r="U669" s="173"/>
    </row>
    <row r="670" spans="13:21" s="104" customFormat="1" ht="15.75">
      <c r="M670" s="172"/>
      <c r="N670" s="172"/>
      <c r="O670" s="172"/>
      <c r="U670" s="173"/>
    </row>
    <row r="671" spans="13:21" s="104" customFormat="1" ht="15.75">
      <c r="M671" s="172"/>
      <c r="N671" s="172"/>
      <c r="O671" s="172"/>
      <c r="U671" s="173"/>
    </row>
    <row r="672" spans="13:21" s="104" customFormat="1" ht="15.75">
      <c r="M672" s="172"/>
      <c r="N672" s="172"/>
      <c r="O672" s="172"/>
      <c r="U672" s="173"/>
    </row>
    <row r="673" spans="13:21" s="104" customFormat="1" ht="15.75">
      <c r="M673" s="172"/>
      <c r="N673" s="172"/>
      <c r="O673" s="172"/>
      <c r="U673" s="173"/>
    </row>
    <row r="674" spans="13:21" s="104" customFormat="1" ht="15.75">
      <c r="M674" s="172"/>
      <c r="N674" s="172"/>
      <c r="O674" s="172"/>
      <c r="U674" s="173"/>
    </row>
    <row r="675" spans="13:21" s="104" customFormat="1" ht="15.75">
      <c r="M675" s="172"/>
      <c r="N675" s="172"/>
      <c r="O675" s="172"/>
      <c r="U675" s="173"/>
    </row>
    <row r="676" spans="13:21" s="104" customFormat="1" ht="15.75">
      <c r="M676" s="172"/>
      <c r="N676" s="172"/>
      <c r="O676" s="172"/>
      <c r="U676" s="173"/>
    </row>
    <row r="677" spans="13:21" s="104" customFormat="1" ht="15.75">
      <c r="M677" s="172"/>
      <c r="N677" s="172"/>
      <c r="O677" s="172"/>
      <c r="U677" s="173"/>
    </row>
    <row r="678" spans="13:21" s="104" customFormat="1" ht="15.75">
      <c r="M678" s="172"/>
      <c r="N678" s="172"/>
      <c r="O678" s="172"/>
      <c r="U678" s="173"/>
    </row>
    <row r="679" spans="13:21" s="104" customFormat="1" ht="15.75">
      <c r="M679" s="172"/>
      <c r="N679" s="172"/>
      <c r="O679" s="172"/>
      <c r="U679" s="173"/>
    </row>
    <row r="680" spans="13:21" s="104" customFormat="1" ht="15.75">
      <c r="M680" s="172"/>
      <c r="N680" s="172"/>
      <c r="O680" s="172"/>
      <c r="U680" s="173"/>
    </row>
    <row r="681" spans="13:21" s="104" customFormat="1" ht="15.75">
      <c r="M681" s="172"/>
      <c r="N681" s="172"/>
      <c r="O681" s="172"/>
      <c r="U681" s="173"/>
    </row>
    <row r="682" spans="13:21" s="104" customFormat="1" ht="15.75">
      <c r="M682" s="172"/>
      <c r="N682" s="172"/>
      <c r="O682" s="172"/>
      <c r="U682" s="173"/>
    </row>
    <row r="683" spans="13:21" s="104" customFormat="1" ht="15.75">
      <c r="M683" s="172"/>
      <c r="N683" s="172"/>
      <c r="O683" s="172"/>
      <c r="U683" s="173"/>
    </row>
    <row r="684" spans="13:21" s="104" customFormat="1" ht="15.75">
      <c r="M684" s="172"/>
      <c r="N684" s="172"/>
      <c r="O684" s="172"/>
      <c r="U684" s="173"/>
    </row>
    <row r="685" spans="13:21" s="104" customFormat="1" ht="15.75">
      <c r="M685" s="172"/>
      <c r="N685" s="172"/>
      <c r="O685" s="172"/>
      <c r="U685" s="173"/>
    </row>
    <row r="686" spans="13:21" s="104" customFormat="1" ht="15.75">
      <c r="M686" s="172"/>
      <c r="N686" s="172"/>
      <c r="O686" s="172"/>
      <c r="U686" s="173"/>
    </row>
    <row r="687" spans="13:21" s="104" customFormat="1" ht="15.75">
      <c r="M687" s="172"/>
      <c r="N687" s="172"/>
      <c r="O687" s="172"/>
      <c r="U687" s="173"/>
    </row>
    <row r="688" spans="13:21" s="104" customFormat="1" ht="15.75">
      <c r="M688" s="172"/>
      <c r="N688" s="172"/>
      <c r="O688" s="172"/>
      <c r="U688" s="173"/>
    </row>
    <row r="689" spans="13:21" s="104" customFormat="1" ht="15.75">
      <c r="M689" s="172"/>
      <c r="N689" s="172"/>
      <c r="O689" s="172"/>
      <c r="U689" s="173"/>
    </row>
    <row r="690" spans="13:21" s="104" customFormat="1" ht="15.75">
      <c r="M690" s="172"/>
      <c r="N690" s="172"/>
      <c r="O690" s="172"/>
      <c r="U690" s="173"/>
    </row>
    <row r="691" spans="13:21" s="104" customFormat="1" ht="15.75">
      <c r="M691" s="172"/>
      <c r="N691" s="172"/>
      <c r="O691" s="172"/>
      <c r="U691" s="173"/>
    </row>
    <row r="692" spans="13:21" s="104" customFormat="1" ht="15.75">
      <c r="M692" s="172"/>
      <c r="N692" s="172"/>
      <c r="O692" s="172"/>
      <c r="U692" s="173"/>
    </row>
    <row r="693" spans="13:21" s="104" customFormat="1" ht="15.75">
      <c r="M693" s="172"/>
      <c r="N693" s="172"/>
      <c r="O693" s="172"/>
      <c r="U693" s="173"/>
    </row>
    <row r="694" spans="13:21" s="104" customFormat="1" ht="15.75">
      <c r="M694" s="172"/>
      <c r="N694" s="172"/>
      <c r="O694" s="172"/>
      <c r="U694" s="173"/>
    </row>
    <row r="695" spans="13:21" s="104" customFormat="1" ht="15.75">
      <c r="M695" s="172"/>
      <c r="N695" s="172"/>
      <c r="O695" s="172"/>
      <c r="U695" s="173"/>
    </row>
    <row r="696" spans="13:21" s="104" customFormat="1" ht="15.75">
      <c r="M696" s="172"/>
      <c r="N696" s="172"/>
      <c r="O696" s="172"/>
      <c r="U696" s="173"/>
    </row>
    <row r="697" spans="13:21" s="104" customFormat="1" ht="15.75">
      <c r="M697" s="172"/>
      <c r="N697" s="172"/>
      <c r="O697" s="172"/>
      <c r="U697" s="173"/>
    </row>
    <row r="698" spans="13:21" s="104" customFormat="1" ht="15.75">
      <c r="M698" s="172"/>
      <c r="N698" s="172"/>
      <c r="O698" s="172"/>
      <c r="U698" s="173"/>
    </row>
    <row r="699" spans="13:21" s="104" customFormat="1" ht="15.75">
      <c r="M699" s="172"/>
      <c r="N699" s="172"/>
      <c r="O699" s="172"/>
      <c r="U699" s="173"/>
    </row>
    <row r="700" spans="13:21" s="104" customFormat="1" ht="15.75">
      <c r="M700" s="172"/>
      <c r="N700" s="172"/>
      <c r="O700" s="172"/>
      <c r="U700" s="173"/>
    </row>
    <row r="701" spans="13:21" s="104" customFormat="1" ht="15.75">
      <c r="M701" s="172"/>
      <c r="N701" s="172"/>
      <c r="O701" s="172"/>
      <c r="U701" s="173"/>
    </row>
    <row r="702" spans="13:21" s="104" customFormat="1" ht="15.75">
      <c r="M702" s="172"/>
      <c r="N702" s="172"/>
      <c r="O702" s="172"/>
      <c r="U702" s="173"/>
    </row>
    <row r="703" spans="13:21" s="104" customFormat="1" ht="15.75">
      <c r="M703" s="172"/>
      <c r="N703" s="172"/>
      <c r="O703" s="172"/>
      <c r="U703" s="173"/>
    </row>
    <row r="704" spans="13:21" s="104" customFormat="1" ht="15.75">
      <c r="M704" s="172"/>
      <c r="N704" s="172"/>
      <c r="O704" s="172"/>
      <c r="U704" s="173"/>
    </row>
    <row r="705" spans="13:21" s="104" customFormat="1" ht="15.75">
      <c r="M705" s="172"/>
      <c r="N705" s="172"/>
      <c r="O705" s="172"/>
      <c r="U705" s="173"/>
    </row>
    <row r="706" spans="13:21" s="104" customFormat="1" ht="15.75">
      <c r="M706" s="172"/>
      <c r="N706" s="172"/>
      <c r="O706" s="172"/>
      <c r="U706" s="173"/>
    </row>
    <row r="707" spans="13:21" s="104" customFormat="1" ht="15.75">
      <c r="M707" s="172"/>
      <c r="N707" s="172"/>
      <c r="O707" s="172"/>
      <c r="U707" s="173"/>
    </row>
    <row r="708" spans="13:21" s="104" customFormat="1" ht="15.75">
      <c r="M708" s="172"/>
      <c r="N708" s="172"/>
      <c r="O708" s="172"/>
      <c r="U708" s="173"/>
    </row>
    <row r="709" spans="13:21" s="104" customFormat="1" ht="15.75">
      <c r="M709" s="172"/>
      <c r="N709" s="172"/>
      <c r="O709" s="172"/>
      <c r="U709" s="173"/>
    </row>
    <row r="710" spans="13:21" s="104" customFormat="1" ht="15.75">
      <c r="M710" s="172"/>
      <c r="N710" s="172"/>
      <c r="O710" s="172"/>
      <c r="U710" s="173"/>
    </row>
    <row r="711" spans="13:21" s="104" customFormat="1" ht="15.75">
      <c r="M711" s="172"/>
      <c r="N711" s="172"/>
      <c r="O711" s="172"/>
      <c r="U711" s="173"/>
    </row>
    <row r="712" spans="13:21" s="104" customFormat="1" ht="15.75">
      <c r="M712" s="172"/>
      <c r="N712" s="172"/>
      <c r="O712" s="172"/>
      <c r="U712" s="173"/>
    </row>
    <row r="713" spans="13:21" s="104" customFormat="1" ht="15.75">
      <c r="M713" s="172"/>
      <c r="N713" s="172"/>
      <c r="O713" s="172"/>
      <c r="U713" s="173"/>
    </row>
    <row r="714" spans="13:21" s="104" customFormat="1" ht="15.75">
      <c r="M714" s="172"/>
      <c r="N714" s="172"/>
      <c r="O714" s="172"/>
      <c r="U714" s="173"/>
    </row>
    <row r="715" spans="13:21" s="104" customFormat="1" ht="15.75">
      <c r="M715" s="172"/>
      <c r="N715" s="172"/>
      <c r="O715" s="172"/>
      <c r="U715" s="173"/>
    </row>
    <row r="716" spans="13:21" s="104" customFormat="1" ht="15.75">
      <c r="M716" s="172"/>
      <c r="N716" s="172"/>
      <c r="O716" s="172"/>
      <c r="U716" s="173"/>
    </row>
    <row r="717" spans="13:21" s="104" customFormat="1" ht="15.75">
      <c r="M717" s="172"/>
      <c r="N717" s="172"/>
      <c r="O717" s="172"/>
      <c r="U717" s="173"/>
    </row>
    <row r="718" spans="13:21" s="104" customFormat="1" ht="15.75">
      <c r="M718" s="172"/>
      <c r="N718" s="172"/>
      <c r="O718" s="172"/>
      <c r="U718" s="173"/>
    </row>
    <row r="719" spans="13:21" s="104" customFormat="1" ht="15.75">
      <c r="M719" s="172"/>
      <c r="N719" s="172"/>
      <c r="O719" s="172"/>
      <c r="U719" s="173"/>
    </row>
    <row r="720" spans="13:21" s="104" customFormat="1" ht="15.75">
      <c r="M720" s="172"/>
      <c r="N720" s="172"/>
      <c r="O720" s="172"/>
      <c r="U720" s="173"/>
    </row>
    <row r="721" spans="13:21" s="104" customFormat="1" ht="15.75">
      <c r="M721" s="172"/>
      <c r="N721" s="172"/>
      <c r="O721" s="172"/>
      <c r="U721" s="173"/>
    </row>
    <row r="722" spans="13:21" s="104" customFormat="1" ht="15.75">
      <c r="M722" s="172"/>
      <c r="N722" s="172"/>
      <c r="O722" s="172"/>
      <c r="U722" s="173"/>
    </row>
    <row r="723" spans="13:21" s="104" customFormat="1" ht="15.75">
      <c r="M723" s="172"/>
      <c r="N723" s="172"/>
      <c r="O723" s="172"/>
      <c r="U723" s="173"/>
    </row>
    <row r="724" spans="13:21" s="104" customFormat="1" ht="15.75">
      <c r="M724" s="172"/>
      <c r="N724" s="172"/>
      <c r="O724" s="172"/>
      <c r="U724" s="173"/>
    </row>
    <row r="725" spans="13:21" s="104" customFormat="1" ht="15.75">
      <c r="M725" s="172"/>
      <c r="N725" s="172"/>
      <c r="O725" s="172"/>
      <c r="U725" s="173"/>
    </row>
    <row r="726" spans="13:21" s="104" customFormat="1" ht="15.75">
      <c r="M726" s="172"/>
      <c r="N726" s="172"/>
      <c r="O726" s="172"/>
      <c r="U726" s="173"/>
    </row>
    <row r="727" spans="13:21" s="104" customFormat="1" ht="15.75">
      <c r="M727" s="172"/>
      <c r="N727" s="172"/>
      <c r="O727" s="172"/>
      <c r="U727" s="173"/>
    </row>
    <row r="728" spans="13:21" s="104" customFormat="1" ht="15.75">
      <c r="M728" s="172"/>
      <c r="N728" s="172"/>
      <c r="O728" s="172"/>
      <c r="U728" s="173"/>
    </row>
    <row r="729" spans="13:21" s="104" customFormat="1" ht="15.75">
      <c r="M729" s="172"/>
      <c r="N729" s="172"/>
      <c r="O729" s="172"/>
      <c r="U729" s="173"/>
    </row>
    <row r="730" spans="13:21" s="104" customFormat="1" ht="15.75">
      <c r="M730" s="172"/>
      <c r="N730" s="172"/>
      <c r="O730" s="172"/>
      <c r="U730" s="173"/>
    </row>
    <row r="731" spans="13:21" s="104" customFormat="1" ht="15.75">
      <c r="M731" s="172"/>
      <c r="N731" s="172"/>
      <c r="O731" s="172"/>
      <c r="U731" s="173"/>
    </row>
    <row r="732" spans="13:21" s="104" customFormat="1" ht="15.75">
      <c r="M732" s="172"/>
      <c r="N732" s="172"/>
      <c r="O732" s="172"/>
      <c r="U732" s="173"/>
    </row>
    <row r="733" spans="13:21" s="104" customFormat="1" ht="15.75">
      <c r="M733" s="172"/>
      <c r="N733" s="172"/>
      <c r="O733" s="172"/>
      <c r="U733" s="173"/>
    </row>
    <row r="734" spans="13:21" s="104" customFormat="1" ht="15.75">
      <c r="M734" s="172"/>
      <c r="N734" s="172"/>
      <c r="O734" s="172"/>
      <c r="U734" s="173"/>
    </row>
    <row r="735" spans="13:21" s="104" customFormat="1" ht="15.75">
      <c r="M735" s="172"/>
      <c r="N735" s="172"/>
      <c r="O735" s="172"/>
      <c r="U735" s="173"/>
    </row>
    <row r="736" spans="13:21" s="104" customFormat="1" ht="15.75">
      <c r="M736" s="172"/>
      <c r="N736" s="172"/>
      <c r="O736" s="172"/>
      <c r="U736" s="173"/>
    </row>
    <row r="737" spans="13:21" s="104" customFormat="1" ht="15.75">
      <c r="M737" s="172"/>
      <c r="N737" s="172"/>
      <c r="O737" s="172"/>
      <c r="U737" s="173"/>
    </row>
    <row r="738" spans="13:21" s="104" customFormat="1" ht="15.75">
      <c r="M738" s="172"/>
      <c r="N738" s="172"/>
      <c r="O738" s="172"/>
      <c r="U738" s="173"/>
    </row>
    <row r="739" spans="13:21" s="104" customFormat="1" ht="15.75">
      <c r="M739" s="172"/>
      <c r="N739" s="172"/>
      <c r="O739" s="172"/>
      <c r="U739" s="173"/>
    </row>
    <row r="740" spans="13:21" s="104" customFormat="1" ht="15.75">
      <c r="M740" s="172"/>
      <c r="N740" s="172"/>
      <c r="O740" s="172"/>
      <c r="U740" s="173"/>
    </row>
    <row r="741" spans="13:21" s="104" customFormat="1" ht="15.75">
      <c r="M741" s="172"/>
      <c r="N741" s="172"/>
      <c r="O741" s="172"/>
      <c r="U741" s="173"/>
    </row>
    <row r="742" spans="13:21" s="104" customFormat="1" ht="15.75">
      <c r="M742" s="172"/>
      <c r="N742" s="172"/>
      <c r="O742" s="172"/>
      <c r="U742" s="173"/>
    </row>
    <row r="743" spans="13:21" s="104" customFormat="1" ht="15.75">
      <c r="M743" s="172"/>
      <c r="N743" s="172"/>
      <c r="O743" s="172"/>
      <c r="U743" s="173"/>
    </row>
    <row r="744" spans="13:21" s="104" customFormat="1" ht="15.75">
      <c r="M744" s="172"/>
      <c r="N744" s="172"/>
      <c r="O744" s="172"/>
      <c r="U744" s="173"/>
    </row>
    <row r="745" spans="13:21" s="104" customFormat="1" ht="15.75">
      <c r="M745" s="172"/>
      <c r="N745" s="172"/>
      <c r="O745" s="172"/>
      <c r="U745" s="173"/>
    </row>
    <row r="746" spans="13:21" s="104" customFormat="1" ht="15.75">
      <c r="M746" s="172"/>
      <c r="N746" s="172"/>
      <c r="O746" s="172"/>
      <c r="U746" s="173"/>
    </row>
    <row r="747" spans="13:21" s="104" customFormat="1" ht="15.75">
      <c r="M747" s="172"/>
      <c r="N747" s="172"/>
      <c r="O747" s="172"/>
      <c r="U747" s="173"/>
    </row>
    <row r="748" spans="13:21" s="104" customFormat="1" ht="15.75">
      <c r="M748" s="172"/>
      <c r="N748" s="172"/>
      <c r="O748" s="172"/>
      <c r="U748" s="173"/>
    </row>
    <row r="749" spans="13:21" s="104" customFormat="1" ht="15.75">
      <c r="M749" s="172"/>
      <c r="N749" s="172"/>
      <c r="O749" s="172"/>
      <c r="U749" s="173"/>
    </row>
    <row r="750" spans="13:21" s="104" customFormat="1" ht="15.75">
      <c r="M750" s="172"/>
      <c r="N750" s="172"/>
      <c r="O750" s="172"/>
      <c r="U750" s="173"/>
    </row>
    <row r="751" spans="13:21" s="104" customFormat="1" ht="15.75">
      <c r="M751" s="172"/>
      <c r="N751" s="172"/>
      <c r="O751" s="172"/>
      <c r="U751" s="173"/>
    </row>
    <row r="752" spans="13:21" s="104" customFormat="1" ht="15.75">
      <c r="M752" s="172"/>
      <c r="N752" s="172"/>
      <c r="O752" s="172"/>
      <c r="U752" s="173"/>
    </row>
    <row r="753" spans="13:21" s="104" customFormat="1" ht="15.75">
      <c r="M753" s="172"/>
      <c r="N753" s="172"/>
      <c r="O753" s="172"/>
      <c r="U753" s="173"/>
    </row>
    <row r="754" spans="13:21" s="104" customFormat="1" ht="15.75">
      <c r="M754" s="172"/>
      <c r="N754" s="172"/>
      <c r="O754" s="172"/>
      <c r="U754" s="173"/>
    </row>
    <row r="755" spans="13:21" s="104" customFormat="1" ht="15.75">
      <c r="M755" s="172"/>
      <c r="N755" s="172"/>
      <c r="O755" s="172"/>
      <c r="U755" s="173"/>
    </row>
    <row r="756" spans="13:21" s="104" customFormat="1" ht="15.75">
      <c r="M756" s="172"/>
      <c r="N756" s="172"/>
      <c r="O756" s="172"/>
      <c r="U756" s="173"/>
    </row>
    <row r="757" spans="13:21" s="104" customFormat="1" ht="15.75">
      <c r="M757" s="172"/>
      <c r="N757" s="172"/>
      <c r="O757" s="172"/>
      <c r="U757" s="173"/>
    </row>
    <row r="758" spans="13:21" s="104" customFormat="1" ht="15.75">
      <c r="M758" s="172"/>
      <c r="N758" s="172"/>
      <c r="O758" s="172"/>
      <c r="U758" s="173"/>
    </row>
    <row r="759" spans="13:21" s="104" customFormat="1" ht="15.75">
      <c r="M759" s="172"/>
      <c r="N759" s="172"/>
      <c r="O759" s="172"/>
      <c r="U759" s="173"/>
    </row>
    <row r="760" spans="13:21" s="104" customFormat="1" ht="15.75">
      <c r="M760" s="172"/>
      <c r="N760" s="172"/>
      <c r="O760" s="172"/>
      <c r="U760" s="173"/>
    </row>
    <row r="761" spans="13:21" s="104" customFormat="1" ht="15.75">
      <c r="M761" s="172"/>
      <c r="N761" s="172"/>
      <c r="O761" s="172"/>
      <c r="U761" s="173"/>
    </row>
    <row r="762" spans="13:21" s="104" customFormat="1" ht="15.75">
      <c r="M762" s="172"/>
      <c r="N762" s="172"/>
      <c r="O762" s="172"/>
      <c r="U762" s="173"/>
    </row>
    <row r="763" spans="13:21" s="104" customFormat="1" ht="15.75">
      <c r="M763" s="172"/>
      <c r="N763" s="172"/>
      <c r="O763" s="172"/>
      <c r="U763" s="173"/>
    </row>
    <row r="764" spans="13:21" s="104" customFormat="1" ht="15.75">
      <c r="M764" s="172"/>
      <c r="N764" s="172"/>
      <c r="O764" s="172"/>
      <c r="U764" s="173"/>
    </row>
    <row r="765" spans="13:21" s="104" customFormat="1" ht="15.75">
      <c r="M765" s="172"/>
      <c r="N765" s="172"/>
      <c r="O765" s="172"/>
      <c r="U765" s="173"/>
    </row>
    <row r="766" spans="13:21" s="104" customFormat="1" ht="15.75">
      <c r="M766" s="172"/>
      <c r="N766" s="172"/>
      <c r="O766" s="172"/>
      <c r="U766" s="173"/>
    </row>
    <row r="767" spans="13:21" s="104" customFormat="1" ht="15.75">
      <c r="M767" s="172"/>
      <c r="N767" s="172"/>
      <c r="O767" s="172"/>
      <c r="U767" s="173"/>
    </row>
    <row r="768" spans="13:21" s="104" customFormat="1" ht="15.75">
      <c r="M768" s="172"/>
      <c r="N768" s="172"/>
      <c r="O768" s="172"/>
      <c r="U768" s="173"/>
    </row>
    <row r="769" spans="13:21" s="104" customFormat="1" ht="15.75">
      <c r="M769" s="172"/>
      <c r="N769" s="172"/>
      <c r="O769" s="172"/>
      <c r="U769" s="173"/>
    </row>
    <row r="770" spans="13:21" s="104" customFormat="1" ht="15.75">
      <c r="M770" s="172"/>
      <c r="N770" s="172"/>
      <c r="O770" s="172"/>
      <c r="U770" s="173"/>
    </row>
    <row r="771" spans="13:21" s="104" customFormat="1" ht="15.75">
      <c r="M771" s="172"/>
      <c r="N771" s="172"/>
      <c r="O771" s="172"/>
      <c r="U771" s="173"/>
    </row>
    <row r="772" spans="13:21" s="104" customFormat="1" ht="15.75">
      <c r="M772" s="172"/>
      <c r="N772" s="172"/>
      <c r="O772" s="172"/>
      <c r="U772" s="173"/>
    </row>
    <row r="773" spans="13:21" s="104" customFormat="1" ht="15.75">
      <c r="M773" s="172"/>
      <c r="N773" s="172"/>
      <c r="O773" s="172"/>
      <c r="U773" s="173"/>
    </row>
    <row r="774" spans="13:21" s="104" customFormat="1" ht="15.75">
      <c r="M774" s="172"/>
      <c r="N774" s="172"/>
      <c r="O774" s="172"/>
      <c r="U774" s="173"/>
    </row>
    <row r="775" spans="13:21" s="104" customFormat="1" ht="15.75">
      <c r="M775" s="172"/>
      <c r="N775" s="172"/>
      <c r="O775" s="172"/>
      <c r="U775" s="173"/>
    </row>
    <row r="776" spans="13:21" s="104" customFormat="1" ht="15.75">
      <c r="M776" s="172"/>
      <c r="N776" s="172"/>
      <c r="O776" s="172"/>
      <c r="U776" s="173"/>
    </row>
    <row r="777" spans="13:21" s="104" customFormat="1" ht="15.75">
      <c r="M777" s="172"/>
      <c r="N777" s="172"/>
      <c r="O777" s="172"/>
      <c r="U777" s="173"/>
    </row>
    <row r="778" spans="13:21" s="104" customFormat="1" ht="15.75">
      <c r="M778" s="172"/>
      <c r="N778" s="172"/>
      <c r="O778" s="172"/>
      <c r="U778" s="173"/>
    </row>
    <row r="779" spans="13:21" s="104" customFormat="1" ht="15.75">
      <c r="M779" s="172"/>
      <c r="N779" s="172"/>
      <c r="O779" s="172"/>
      <c r="U779" s="173"/>
    </row>
    <row r="780" spans="13:21" s="104" customFormat="1" ht="15.75">
      <c r="M780" s="172"/>
      <c r="N780" s="172"/>
      <c r="O780" s="172"/>
      <c r="U780" s="173"/>
    </row>
    <row r="781" spans="13:21" s="104" customFormat="1" ht="15.75">
      <c r="M781" s="172"/>
      <c r="N781" s="172"/>
      <c r="O781" s="172"/>
      <c r="U781" s="173"/>
    </row>
    <row r="782" spans="13:21" s="104" customFormat="1" ht="15.75">
      <c r="M782" s="172"/>
      <c r="N782" s="172"/>
      <c r="O782" s="172"/>
      <c r="U782" s="173"/>
    </row>
    <row r="783" spans="13:21" s="104" customFormat="1" ht="15.75">
      <c r="M783" s="172"/>
      <c r="N783" s="172"/>
      <c r="O783" s="172"/>
      <c r="U783" s="173"/>
    </row>
    <row r="784" spans="13:21" s="104" customFormat="1" ht="15.75">
      <c r="M784" s="172"/>
      <c r="N784" s="172"/>
      <c r="O784" s="172"/>
      <c r="U784" s="173"/>
    </row>
    <row r="785" spans="13:21" s="104" customFormat="1" ht="15.75">
      <c r="M785" s="172"/>
      <c r="N785" s="172"/>
      <c r="O785" s="172"/>
      <c r="U785" s="173"/>
    </row>
    <row r="786" spans="13:21" s="104" customFormat="1" ht="15.75">
      <c r="M786" s="172"/>
      <c r="N786" s="172"/>
      <c r="O786" s="172"/>
      <c r="U786" s="173"/>
    </row>
    <row r="787" spans="13:21" s="104" customFormat="1" ht="15.75">
      <c r="M787" s="172"/>
      <c r="N787" s="172"/>
      <c r="O787" s="172"/>
      <c r="U787" s="173"/>
    </row>
    <row r="788" spans="13:21" s="104" customFormat="1" ht="15.75">
      <c r="M788" s="172"/>
      <c r="N788" s="172"/>
      <c r="O788" s="172"/>
      <c r="U788" s="173"/>
    </row>
    <row r="789" spans="13:21" s="104" customFormat="1" ht="15.75">
      <c r="M789" s="172"/>
      <c r="N789" s="172"/>
      <c r="O789" s="172"/>
      <c r="U789" s="173"/>
    </row>
    <row r="790" spans="13:21" s="104" customFormat="1" ht="15.75">
      <c r="M790" s="172"/>
      <c r="N790" s="172"/>
      <c r="O790" s="172"/>
      <c r="U790" s="173"/>
    </row>
    <row r="791" spans="13:21" s="104" customFormat="1" ht="15.75">
      <c r="M791" s="172"/>
      <c r="N791" s="172"/>
      <c r="O791" s="172"/>
      <c r="U791" s="173"/>
    </row>
    <row r="792" spans="13:21" s="104" customFormat="1" ht="15.75">
      <c r="M792" s="172"/>
      <c r="N792" s="172"/>
      <c r="O792" s="172"/>
      <c r="U792" s="173"/>
    </row>
    <row r="793" spans="13:21" s="104" customFormat="1" ht="15.75">
      <c r="M793" s="172"/>
      <c r="N793" s="172"/>
      <c r="O793" s="172"/>
      <c r="U793" s="173"/>
    </row>
    <row r="794" spans="13:21" s="104" customFormat="1" ht="15.75">
      <c r="M794" s="172"/>
      <c r="N794" s="172"/>
      <c r="O794" s="172"/>
      <c r="U794" s="173"/>
    </row>
    <row r="795" spans="13:21" s="104" customFormat="1" ht="15.75">
      <c r="M795" s="172"/>
      <c r="N795" s="172"/>
      <c r="O795" s="172"/>
      <c r="U795" s="173"/>
    </row>
    <row r="796" spans="13:21" s="104" customFormat="1" ht="15.75">
      <c r="M796" s="172"/>
      <c r="N796" s="172"/>
      <c r="O796" s="172"/>
      <c r="U796" s="173"/>
    </row>
    <row r="797" spans="13:21" s="104" customFormat="1" ht="15.75">
      <c r="M797" s="172"/>
      <c r="N797" s="172"/>
      <c r="O797" s="172"/>
      <c r="U797" s="173"/>
    </row>
    <row r="798" spans="13:21" s="104" customFormat="1" ht="15.75">
      <c r="M798" s="172"/>
      <c r="N798" s="172"/>
      <c r="O798" s="172"/>
      <c r="U798" s="173"/>
    </row>
    <row r="799" spans="13:21" s="104" customFormat="1" ht="15.75">
      <c r="M799" s="172"/>
      <c r="N799" s="172"/>
      <c r="O799" s="172"/>
      <c r="U799" s="173"/>
    </row>
    <row r="800" spans="13:21" s="104" customFormat="1" ht="15.75">
      <c r="M800" s="172"/>
      <c r="N800" s="172"/>
      <c r="O800" s="172"/>
      <c r="U800" s="173"/>
    </row>
    <row r="801" spans="13:21" s="104" customFormat="1" ht="15.75">
      <c r="M801" s="172"/>
      <c r="N801" s="172"/>
      <c r="O801" s="172"/>
      <c r="U801" s="173"/>
    </row>
    <row r="802" spans="13:21" s="104" customFormat="1" ht="15.75">
      <c r="M802" s="172"/>
      <c r="N802" s="172"/>
      <c r="O802" s="172"/>
      <c r="U802" s="173"/>
    </row>
    <row r="803" spans="13:21" s="104" customFormat="1" ht="15.75">
      <c r="M803" s="172"/>
      <c r="N803" s="172"/>
      <c r="O803" s="172"/>
      <c r="U803" s="173"/>
    </row>
    <row r="804" spans="13:21" s="104" customFormat="1" ht="15.75">
      <c r="M804" s="172"/>
      <c r="N804" s="172"/>
      <c r="O804" s="172"/>
      <c r="U804" s="173"/>
    </row>
    <row r="805" spans="13:21" s="104" customFormat="1" ht="15.75">
      <c r="M805" s="172"/>
      <c r="N805" s="172"/>
      <c r="O805" s="172"/>
      <c r="U805" s="173"/>
    </row>
    <row r="806" spans="13:21" s="104" customFormat="1" ht="15.75">
      <c r="M806" s="172"/>
      <c r="N806" s="172"/>
      <c r="O806" s="172"/>
      <c r="U806" s="173"/>
    </row>
    <row r="807" spans="13:21" s="104" customFormat="1" ht="15.75">
      <c r="M807" s="172"/>
      <c r="N807" s="172"/>
      <c r="O807" s="172"/>
      <c r="U807" s="173"/>
    </row>
    <row r="808" spans="13:21" s="104" customFormat="1" ht="15.75">
      <c r="M808" s="172"/>
      <c r="N808" s="172"/>
      <c r="O808" s="172"/>
      <c r="U808" s="173"/>
    </row>
    <row r="809" spans="13:21" s="104" customFormat="1" ht="15.75">
      <c r="M809" s="172"/>
      <c r="N809" s="172"/>
      <c r="O809" s="172"/>
      <c r="U809" s="173"/>
    </row>
    <row r="810" spans="13:21" s="104" customFormat="1" ht="15.75">
      <c r="M810" s="172"/>
      <c r="N810" s="172"/>
      <c r="O810" s="172"/>
      <c r="U810" s="173"/>
    </row>
    <row r="811" spans="13:21" s="104" customFormat="1" ht="15.75">
      <c r="M811" s="172"/>
      <c r="N811" s="172"/>
      <c r="O811" s="172"/>
      <c r="U811" s="173"/>
    </row>
    <row r="812" spans="13:21" s="104" customFormat="1" ht="15.75">
      <c r="M812" s="172"/>
      <c r="N812" s="172"/>
      <c r="O812" s="172"/>
      <c r="U812" s="173"/>
    </row>
    <row r="813" spans="13:21" s="104" customFormat="1" ht="15.75">
      <c r="M813" s="172"/>
      <c r="N813" s="172"/>
      <c r="O813" s="172"/>
      <c r="U813" s="173"/>
    </row>
    <row r="814" spans="13:21" s="104" customFormat="1" ht="15.75">
      <c r="M814" s="172"/>
      <c r="N814" s="172"/>
      <c r="O814" s="172"/>
      <c r="U814" s="173"/>
    </row>
    <row r="815" spans="13:21" s="104" customFormat="1" ht="15.75">
      <c r="M815" s="172"/>
      <c r="N815" s="172"/>
      <c r="O815" s="172"/>
      <c r="U815" s="173"/>
    </row>
    <row r="816" spans="13:21" s="104" customFormat="1" ht="15.75">
      <c r="M816" s="172"/>
      <c r="N816" s="172"/>
      <c r="O816" s="172"/>
      <c r="U816" s="173"/>
    </row>
    <row r="817" spans="13:21" s="104" customFormat="1" ht="15.75">
      <c r="M817" s="172"/>
      <c r="N817" s="172"/>
      <c r="O817" s="172"/>
      <c r="U817" s="173"/>
    </row>
    <row r="818" spans="13:21" s="104" customFormat="1" ht="15.75">
      <c r="M818" s="172"/>
      <c r="N818" s="172"/>
      <c r="O818" s="172"/>
      <c r="U818" s="173"/>
    </row>
    <row r="819" spans="13:21" s="104" customFormat="1" ht="15.75">
      <c r="M819" s="172"/>
      <c r="N819" s="172"/>
      <c r="O819" s="172"/>
      <c r="U819" s="173"/>
    </row>
    <row r="820" spans="13:21" s="104" customFormat="1" ht="15.75">
      <c r="M820" s="172"/>
      <c r="N820" s="172"/>
      <c r="O820" s="172"/>
      <c r="U820" s="173"/>
    </row>
    <row r="821" spans="13:21" s="104" customFormat="1" ht="15.75">
      <c r="M821" s="172"/>
      <c r="N821" s="172"/>
      <c r="O821" s="172"/>
      <c r="U821" s="173"/>
    </row>
    <row r="822" spans="13:21" s="104" customFormat="1" ht="15.75">
      <c r="M822" s="172"/>
      <c r="N822" s="172"/>
      <c r="O822" s="172"/>
      <c r="U822" s="173"/>
    </row>
    <row r="823" spans="13:21" s="104" customFormat="1" ht="15.75">
      <c r="M823" s="172"/>
      <c r="N823" s="172"/>
      <c r="O823" s="172"/>
      <c r="U823" s="173"/>
    </row>
    <row r="824" spans="13:21" s="104" customFormat="1" ht="15.75">
      <c r="M824" s="172"/>
      <c r="N824" s="172"/>
      <c r="O824" s="172"/>
      <c r="U824" s="173"/>
    </row>
    <row r="825" spans="13:21" s="104" customFormat="1" ht="15.75">
      <c r="M825" s="172"/>
      <c r="N825" s="172"/>
      <c r="O825" s="172"/>
      <c r="U825" s="173"/>
    </row>
    <row r="826" spans="13:21" s="104" customFormat="1" ht="15.75">
      <c r="M826" s="172"/>
      <c r="N826" s="172"/>
      <c r="O826" s="172"/>
      <c r="U826" s="173"/>
    </row>
    <row r="827" spans="13:21" s="104" customFormat="1" ht="15.75">
      <c r="M827" s="172"/>
      <c r="N827" s="172"/>
      <c r="O827" s="172"/>
      <c r="U827" s="173"/>
    </row>
    <row r="828" spans="13:21" s="104" customFormat="1" ht="15.75">
      <c r="M828" s="172"/>
      <c r="N828" s="172"/>
      <c r="O828" s="172"/>
      <c r="U828" s="173"/>
    </row>
    <row r="829" spans="13:21" s="104" customFormat="1" ht="15.75">
      <c r="M829" s="172"/>
      <c r="N829" s="172"/>
      <c r="O829" s="172"/>
      <c r="U829" s="173"/>
    </row>
    <row r="830" spans="13:21" s="104" customFormat="1" ht="15.75">
      <c r="M830" s="172"/>
      <c r="N830" s="172"/>
      <c r="O830" s="172"/>
      <c r="U830" s="173"/>
    </row>
    <row r="831" spans="13:21" s="104" customFormat="1" ht="15.75">
      <c r="M831" s="172"/>
      <c r="N831" s="172"/>
      <c r="O831" s="172"/>
      <c r="U831" s="173"/>
    </row>
    <row r="832" spans="13:21" s="104" customFormat="1" ht="15.75">
      <c r="M832" s="172"/>
      <c r="N832" s="172"/>
      <c r="O832" s="172"/>
      <c r="U832" s="173"/>
    </row>
    <row r="833" spans="13:21" s="104" customFormat="1" ht="15.75">
      <c r="M833" s="172"/>
      <c r="N833" s="172"/>
      <c r="O833" s="172"/>
      <c r="U833" s="173"/>
    </row>
    <row r="834" spans="13:21" s="104" customFormat="1" ht="15.75">
      <c r="M834" s="172"/>
      <c r="N834" s="172"/>
      <c r="O834" s="172"/>
      <c r="U834" s="173"/>
    </row>
    <row r="835" spans="13:21" s="104" customFormat="1" ht="15.75">
      <c r="M835" s="172"/>
      <c r="N835" s="172"/>
      <c r="O835" s="172"/>
      <c r="U835" s="173"/>
    </row>
    <row r="836" spans="13:21" s="104" customFormat="1" ht="15.75">
      <c r="M836" s="172"/>
      <c r="N836" s="172"/>
      <c r="O836" s="172"/>
      <c r="U836" s="173"/>
    </row>
    <row r="837" spans="13:21" s="104" customFormat="1" ht="15.75">
      <c r="M837" s="172"/>
      <c r="N837" s="172"/>
      <c r="O837" s="172"/>
      <c r="U837" s="173"/>
    </row>
    <row r="838" spans="13:21" s="104" customFormat="1" ht="15.75">
      <c r="M838" s="172"/>
      <c r="N838" s="172"/>
      <c r="O838" s="172"/>
      <c r="U838" s="173"/>
    </row>
    <row r="839" spans="13:21" s="104" customFormat="1" ht="15.75">
      <c r="M839" s="172"/>
      <c r="N839" s="172"/>
      <c r="O839" s="172"/>
      <c r="U839" s="173"/>
    </row>
    <row r="840" spans="13:21" s="104" customFormat="1" ht="15.75">
      <c r="M840" s="172"/>
      <c r="N840" s="172"/>
      <c r="O840" s="172"/>
      <c r="U840" s="173"/>
    </row>
    <row r="841" spans="13:21" s="104" customFormat="1" ht="15.75">
      <c r="M841" s="172"/>
      <c r="N841" s="172"/>
      <c r="O841" s="172"/>
      <c r="U841" s="173"/>
    </row>
    <row r="842" spans="13:21" s="104" customFormat="1" ht="15.75">
      <c r="M842" s="172"/>
      <c r="N842" s="172"/>
      <c r="O842" s="172"/>
      <c r="U842" s="173"/>
    </row>
    <row r="843" spans="13:21" s="104" customFormat="1" ht="15.75">
      <c r="M843" s="172"/>
      <c r="N843" s="172"/>
      <c r="O843" s="172"/>
      <c r="U843" s="173"/>
    </row>
    <row r="844" spans="13:21" s="104" customFormat="1" ht="15.75">
      <c r="M844" s="172"/>
      <c r="N844" s="172"/>
      <c r="O844" s="172"/>
      <c r="U844" s="173"/>
    </row>
    <row r="845" spans="13:21" s="104" customFormat="1" ht="15.75">
      <c r="M845" s="172"/>
      <c r="N845" s="172"/>
      <c r="O845" s="172"/>
      <c r="U845" s="173"/>
    </row>
    <row r="846" spans="13:21" s="104" customFormat="1" ht="15.75">
      <c r="M846" s="172"/>
      <c r="N846" s="172"/>
      <c r="O846" s="172"/>
      <c r="U846" s="173"/>
    </row>
    <row r="847" spans="13:21" s="104" customFormat="1" ht="15.75">
      <c r="M847" s="172"/>
      <c r="N847" s="172"/>
      <c r="O847" s="172"/>
      <c r="U847" s="173"/>
    </row>
    <row r="848" spans="13:21" s="104" customFormat="1" ht="15.75">
      <c r="M848" s="172"/>
      <c r="N848" s="172"/>
      <c r="O848" s="172"/>
      <c r="U848" s="173"/>
    </row>
    <row r="849" spans="13:21" s="104" customFormat="1" ht="15.75">
      <c r="M849" s="172"/>
      <c r="N849" s="172"/>
      <c r="O849" s="172"/>
      <c r="U849" s="173"/>
    </row>
    <row r="850" spans="13:21" s="104" customFormat="1" ht="15.75">
      <c r="M850" s="172"/>
      <c r="N850" s="172"/>
      <c r="O850" s="172"/>
      <c r="U850" s="173"/>
    </row>
    <row r="851" spans="13:21" s="104" customFormat="1" ht="15.75">
      <c r="M851" s="172"/>
      <c r="N851" s="172"/>
      <c r="O851" s="172"/>
      <c r="U851" s="173"/>
    </row>
    <row r="852" spans="13:21" s="104" customFormat="1" ht="15.75">
      <c r="M852" s="172"/>
      <c r="N852" s="172"/>
      <c r="O852" s="172"/>
      <c r="U852" s="173"/>
    </row>
    <row r="853" spans="13:21" s="104" customFormat="1" ht="15.75">
      <c r="M853" s="172"/>
      <c r="N853" s="172"/>
      <c r="O853" s="172"/>
      <c r="U853" s="173"/>
    </row>
    <row r="854" spans="13:21" s="104" customFormat="1" ht="15.75">
      <c r="M854" s="172"/>
      <c r="N854" s="172"/>
      <c r="O854" s="172"/>
      <c r="U854" s="173"/>
    </row>
    <row r="855" spans="13:21" s="104" customFormat="1" ht="15.75">
      <c r="M855" s="172"/>
      <c r="N855" s="172"/>
      <c r="O855" s="172"/>
      <c r="U855" s="173"/>
    </row>
    <row r="856" spans="13:21" s="104" customFormat="1" ht="15.75">
      <c r="M856" s="172"/>
      <c r="N856" s="172"/>
      <c r="O856" s="172"/>
      <c r="U856" s="173"/>
    </row>
    <row r="857" spans="13:21" s="104" customFormat="1" ht="15.75">
      <c r="M857" s="172"/>
      <c r="N857" s="172"/>
      <c r="O857" s="172"/>
      <c r="U857" s="173"/>
    </row>
    <row r="858" spans="13:21" s="104" customFormat="1" ht="15.75">
      <c r="M858" s="172"/>
      <c r="N858" s="172"/>
      <c r="O858" s="172"/>
      <c r="U858" s="173"/>
    </row>
    <row r="859" spans="13:21" s="104" customFormat="1" ht="15.75">
      <c r="M859" s="172"/>
      <c r="N859" s="172"/>
      <c r="O859" s="172"/>
      <c r="U859" s="173"/>
    </row>
    <row r="860" spans="13:21" s="104" customFormat="1" ht="15.75">
      <c r="M860" s="172"/>
      <c r="N860" s="172"/>
      <c r="O860" s="172"/>
      <c r="U860" s="173"/>
    </row>
    <row r="861" spans="13:21" s="104" customFormat="1" ht="15.75">
      <c r="M861" s="172"/>
      <c r="N861" s="172"/>
      <c r="O861" s="172"/>
      <c r="U861" s="173"/>
    </row>
    <row r="862" spans="13:21" s="104" customFormat="1" ht="15.75">
      <c r="M862" s="172"/>
      <c r="N862" s="172"/>
      <c r="O862" s="172"/>
      <c r="U862" s="173"/>
    </row>
    <row r="863" spans="13:21" s="104" customFormat="1" ht="15.75">
      <c r="M863" s="172"/>
      <c r="N863" s="172"/>
      <c r="O863" s="172"/>
      <c r="U863" s="173"/>
    </row>
    <row r="864" spans="13:21" s="104" customFormat="1" ht="15.75">
      <c r="M864" s="172"/>
      <c r="N864" s="172"/>
      <c r="O864" s="172"/>
      <c r="U864" s="173"/>
    </row>
    <row r="865" spans="13:21" s="104" customFormat="1" ht="15.75">
      <c r="M865" s="172"/>
      <c r="N865" s="172"/>
      <c r="O865" s="172"/>
      <c r="U865" s="173"/>
    </row>
    <row r="866" spans="13:21" s="104" customFormat="1" ht="15.75">
      <c r="M866" s="172"/>
      <c r="N866" s="172"/>
      <c r="O866" s="172"/>
      <c r="U866" s="173"/>
    </row>
    <row r="867" spans="13:21" s="104" customFormat="1" ht="15.75">
      <c r="M867" s="172"/>
      <c r="N867" s="172"/>
      <c r="O867" s="172"/>
      <c r="U867" s="173"/>
    </row>
    <row r="868" spans="13:21" s="104" customFormat="1" ht="15.75">
      <c r="M868" s="172"/>
      <c r="N868" s="172"/>
      <c r="O868" s="172"/>
      <c r="U868" s="173"/>
    </row>
    <row r="869" spans="13:21" s="104" customFormat="1" ht="15.75">
      <c r="M869" s="172"/>
      <c r="N869" s="172"/>
      <c r="O869" s="172"/>
      <c r="U869" s="173"/>
    </row>
    <row r="870" spans="13:21" s="104" customFormat="1" ht="15.75">
      <c r="M870" s="172"/>
      <c r="N870" s="172"/>
      <c r="O870" s="172"/>
      <c r="U870" s="173"/>
    </row>
    <row r="871" spans="13:21" s="104" customFormat="1" ht="15.75">
      <c r="M871" s="172"/>
      <c r="N871" s="172"/>
      <c r="O871" s="172"/>
      <c r="U871" s="173"/>
    </row>
    <row r="872" spans="13:21" s="104" customFormat="1" ht="15.75">
      <c r="M872" s="172"/>
      <c r="N872" s="172"/>
      <c r="O872" s="172"/>
      <c r="U872" s="173"/>
    </row>
    <row r="873" spans="13:21" s="104" customFormat="1" ht="15.75">
      <c r="M873" s="172"/>
      <c r="N873" s="172"/>
      <c r="O873" s="172"/>
      <c r="U873" s="173"/>
    </row>
    <row r="874" spans="13:21" s="104" customFormat="1" ht="15.75">
      <c r="M874" s="172"/>
      <c r="N874" s="172"/>
      <c r="O874" s="172"/>
      <c r="U874" s="173"/>
    </row>
    <row r="875" spans="13:21" s="104" customFormat="1" ht="15.75">
      <c r="M875" s="172"/>
      <c r="N875" s="172"/>
      <c r="O875" s="172"/>
      <c r="U875" s="173"/>
    </row>
    <row r="876" spans="13:21" s="104" customFormat="1" ht="15.75">
      <c r="M876" s="172"/>
      <c r="N876" s="172"/>
      <c r="O876" s="172"/>
      <c r="U876" s="173"/>
    </row>
    <row r="877" spans="13:21" s="104" customFormat="1" ht="15.75">
      <c r="M877" s="172"/>
      <c r="N877" s="172"/>
      <c r="O877" s="172"/>
      <c r="U877" s="173"/>
    </row>
    <row r="878" spans="13:21" s="104" customFormat="1" ht="15.75">
      <c r="M878" s="172"/>
      <c r="N878" s="172"/>
      <c r="O878" s="172"/>
      <c r="U878" s="173"/>
    </row>
    <row r="879" spans="13:21" s="104" customFormat="1" ht="15.75">
      <c r="M879" s="172"/>
      <c r="N879" s="172"/>
      <c r="O879" s="172"/>
      <c r="U879" s="173"/>
    </row>
    <row r="880" spans="13:21" s="104" customFormat="1" ht="15.75">
      <c r="M880" s="172"/>
      <c r="N880" s="172"/>
      <c r="O880" s="172"/>
      <c r="U880" s="173"/>
    </row>
    <row r="881" spans="13:21" s="104" customFormat="1" ht="15.75">
      <c r="M881" s="172"/>
      <c r="N881" s="172"/>
      <c r="O881" s="172"/>
      <c r="U881" s="173"/>
    </row>
    <row r="882" spans="13:21" s="104" customFormat="1" ht="15.75">
      <c r="M882" s="172"/>
      <c r="N882" s="172"/>
      <c r="O882" s="172"/>
      <c r="U882" s="173"/>
    </row>
    <row r="883" spans="13:21" s="104" customFormat="1" ht="15.75">
      <c r="M883" s="172"/>
      <c r="N883" s="172"/>
      <c r="O883" s="172"/>
      <c r="U883" s="173"/>
    </row>
    <row r="884" spans="13:21" s="104" customFormat="1" ht="15.75">
      <c r="M884" s="172"/>
      <c r="N884" s="172"/>
      <c r="O884" s="172"/>
      <c r="U884" s="173"/>
    </row>
    <row r="885" spans="13:21" s="104" customFormat="1" ht="15.75">
      <c r="M885" s="172"/>
      <c r="N885" s="172"/>
      <c r="O885" s="172"/>
      <c r="U885" s="173"/>
    </row>
    <row r="886" spans="13:21" s="104" customFormat="1" ht="15.75">
      <c r="M886" s="172"/>
      <c r="N886" s="172"/>
      <c r="O886" s="172"/>
      <c r="U886" s="173"/>
    </row>
    <row r="887" spans="13:21" s="104" customFormat="1" ht="15.75">
      <c r="M887" s="172"/>
      <c r="N887" s="172"/>
      <c r="O887" s="172"/>
      <c r="U887" s="173"/>
    </row>
    <row r="888" spans="13:21" s="104" customFormat="1" ht="15.75">
      <c r="M888" s="172"/>
      <c r="N888" s="172"/>
      <c r="O888" s="172"/>
      <c r="U888" s="173"/>
    </row>
    <row r="889" spans="13:21" s="104" customFormat="1" ht="15.75">
      <c r="M889" s="172"/>
      <c r="N889" s="172"/>
      <c r="O889" s="172"/>
      <c r="U889" s="173"/>
    </row>
    <row r="890" spans="13:21" s="104" customFormat="1" ht="15.75">
      <c r="M890" s="172"/>
      <c r="N890" s="172"/>
      <c r="O890" s="172"/>
      <c r="U890" s="173"/>
    </row>
    <row r="891" spans="13:21" s="104" customFormat="1" ht="15.75">
      <c r="M891" s="172"/>
      <c r="N891" s="172"/>
      <c r="O891" s="172"/>
      <c r="U891" s="173"/>
    </row>
    <row r="892" spans="13:21" s="104" customFormat="1" ht="15.75">
      <c r="M892" s="172"/>
      <c r="N892" s="172"/>
      <c r="O892" s="172"/>
      <c r="U892" s="173"/>
    </row>
    <row r="893" spans="13:21" s="104" customFormat="1" ht="15.75">
      <c r="M893" s="172"/>
      <c r="N893" s="172"/>
      <c r="O893" s="172"/>
      <c r="U893" s="173"/>
    </row>
    <row r="894" spans="13:21" s="104" customFormat="1" ht="15.75">
      <c r="M894" s="172"/>
      <c r="N894" s="172"/>
      <c r="O894" s="172"/>
      <c r="U894" s="173"/>
    </row>
    <row r="895" spans="13:21" s="104" customFormat="1" ht="15.75">
      <c r="M895" s="172"/>
      <c r="N895" s="172"/>
      <c r="O895" s="172"/>
      <c r="U895" s="173"/>
    </row>
    <row r="896" spans="13:21" s="104" customFormat="1" ht="15.75">
      <c r="M896" s="172"/>
      <c r="N896" s="172"/>
      <c r="O896" s="172"/>
      <c r="U896" s="173"/>
    </row>
    <row r="897" spans="13:21" s="104" customFormat="1" ht="15.75">
      <c r="M897" s="172"/>
      <c r="N897" s="172"/>
      <c r="O897" s="172"/>
      <c r="U897" s="173"/>
    </row>
    <row r="898" spans="13:21" s="104" customFormat="1" ht="15.75">
      <c r="M898" s="172"/>
      <c r="N898" s="172"/>
      <c r="O898" s="172"/>
      <c r="U898" s="173"/>
    </row>
    <row r="899" spans="13:21" s="104" customFormat="1" ht="15.75">
      <c r="M899" s="172"/>
      <c r="N899" s="172"/>
      <c r="O899" s="172"/>
      <c r="U899" s="173"/>
    </row>
    <row r="900" spans="13:21" s="104" customFormat="1" ht="15.75">
      <c r="M900" s="172"/>
      <c r="N900" s="172"/>
      <c r="O900" s="172"/>
      <c r="U900" s="173"/>
    </row>
    <row r="901" spans="13:21" s="104" customFormat="1" ht="15.75">
      <c r="M901" s="172"/>
      <c r="N901" s="172"/>
      <c r="O901" s="172"/>
      <c r="U901" s="173"/>
    </row>
    <row r="902" spans="13:21" s="104" customFormat="1" ht="15.75">
      <c r="M902" s="172"/>
      <c r="N902" s="172"/>
      <c r="O902" s="172"/>
      <c r="U902" s="173"/>
    </row>
    <row r="903" spans="13:21" s="104" customFormat="1" ht="15.75">
      <c r="M903" s="172"/>
      <c r="N903" s="172"/>
      <c r="O903" s="172"/>
      <c r="U903" s="173"/>
    </row>
    <row r="904" spans="13:21" s="104" customFormat="1" ht="15.75">
      <c r="M904" s="172"/>
      <c r="N904" s="172"/>
      <c r="O904" s="172"/>
      <c r="U904" s="173"/>
    </row>
    <row r="905" spans="13:21" s="104" customFormat="1" ht="15.75">
      <c r="M905" s="172"/>
      <c r="N905" s="172"/>
      <c r="O905" s="172"/>
      <c r="U905" s="173"/>
    </row>
    <row r="906" spans="13:21" s="104" customFormat="1" ht="15.75">
      <c r="M906" s="172"/>
      <c r="N906" s="172"/>
      <c r="O906" s="172"/>
      <c r="U906" s="173"/>
    </row>
    <row r="907" spans="13:21" s="104" customFormat="1" ht="15.75">
      <c r="M907" s="172"/>
      <c r="N907" s="172"/>
      <c r="O907" s="172"/>
      <c r="U907" s="173"/>
    </row>
    <row r="908" spans="13:21" s="104" customFormat="1" ht="15.75">
      <c r="M908" s="172"/>
      <c r="N908" s="172"/>
      <c r="O908" s="172"/>
      <c r="U908" s="173"/>
    </row>
    <row r="909" spans="13:21" s="104" customFormat="1" ht="15.75">
      <c r="M909" s="172"/>
      <c r="N909" s="172"/>
      <c r="O909" s="172"/>
      <c r="U909" s="173"/>
    </row>
    <row r="910" spans="13:21" s="104" customFormat="1" ht="15.75">
      <c r="M910" s="172"/>
      <c r="N910" s="172"/>
      <c r="O910" s="172"/>
      <c r="U910" s="173"/>
    </row>
    <row r="911" spans="13:21" s="104" customFormat="1" ht="15.75">
      <c r="M911" s="172"/>
      <c r="N911" s="172"/>
      <c r="O911" s="172"/>
      <c r="U911" s="173"/>
    </row>
    <row r="912" spans="13:21" s="104" customFormat="1" ht="15.75">
      <c r="M912" s="172"/>
      <c r="N912" s="172"/>
      <c r="O912" s="172"/>
      <c r="U912" s="173"/>
    </row>
    <row r="913" spans="13:21" s="104" customFormat="1" ht="15.75">
      <c r="M913" s="172"/>
      <c r="N913" s="172"/>
      <c r="O913" s="172"/>
      <c r="U913" s="173"/>
    </row>
    <row r="914" spans="13:21" s="104" customFormat="1" ht="15.75">
      <c r="M914" s="172"/>
      <c r="N914" s="172"/>
      <c r="O914" s="172"/>
      <c r="U914" s="173"/>
    </row>
    <row r="915" spans="13:21" s="104" customFormat="1" ht="15.75">
      <c r="M915" s="172"/>
      <c r="N915" s="172"/>
      <c r="O915" s="172"/>
      <c r="U915" s="173"/>
    </row>
    <row r="916" spans="13:21" s="104" customFormat="1" ht="15.75">
      <c r="M916" s="172"/>
      <c r="N916" s="172"/>
      <c r="O916" s="172"/>
      <c r="U916" s="173"/>
    </row>
    <row r="917" spans="13:21" s="104" customFormat="1" ht="15.75">
      <c r="M917" s="172"/>
      <c r="N917" s="172"/>
      <c r="O917" s="172"/>
      <c r="U917" s="173"/>
    </row>
    <row r="918" spans="13:21" s="104" customFormat="1" ht="15.75">
      <c r="M918" s="172"/>
      <c r="N918" s="172"/>
      <c r="O918" s="172"/>
      <c r="U918" s="173"/>
    </row>
    <row r="919" spans="13:21" s="104" customFormat="1" ht="15.75">
      <c r="M919" s="172"/>
      <c r="N919" s="172"/>
      <c r="O919" s="172"/>
      <c r="U919" s="173"/>
    </row>
    <row r="920" spans="13:21" s="104" customFormat="1" ht="15.75">
      <c r="M920" s="172"/>
      <c r="N920" s="172"/>
      <c r="O920" s="172"/>
      <c r="U920" s="173"/>
    </row>
    <row r="921" spans="13:21" s="104" customFormat="1" ht="15.75">
      <c r="M921" s="172"/>
      <c r="N921" s="172"/>
      <c r="O921" s="172"/>
      <c r="U921" s="173"/>
    </row>
    <row r="922" spans="13:21" s="104" customFormat="1" ht="15.75">
      <c r="M922" s="172"/>
      <c r="N922" s="172"/>
      <c r="O922" s="172"/>
      <c r="U922" s="173"/>
    </row>
    <row r="923" spans="13:21" s="104" customFormat="1" ht="15.75">
      <c r="M923" s="172"/>
      <c r="N923" s="172"/>
      <c r="O923" s="172"/>
      <c r="U923" s="173"/>
    </row>
    <row r="924" spans="13:21" s="104" customFormat="1" ht="15.75">
      <c r="M924" s="172"/>
      <c r="N924" s="172"/>
      <c r="O924" s="172"/>
      <c r="U924" s="173"/>
    </row>
    <row r="925" spans="13:21" s="104" customFormat="1" ht="15.75">
      <c r="M925" s="172"/>
      <c r="N925" s="172"/>
      <c r="O925" s="172"/>
      <c r="U925" s="173"/>
    </row>
    <row r="926" spans="13:21" s="104" customFormat="1" ht="15.75">
      <c r="M926" s="172"/>
      <c r="N926" s="172"/>
      <c r="O926" s="172"/>
      <c r="U926" s="173"/>
    </row>
    <row r="927" spans="13:21" s="104" customFormat="1" ht="15.75">
      <c r="M927" s="172"/>
      <c r="N927" s="172"/>
      <c r="O927" s="172"/>
      <c r="U927" s="173"/>
    </row>
    <row r="928" spans="13:21" s="104" customFormat="1" ht="15.75">
      <c r="M928" s="172"/>
      <c r="N928" s="172"/>
      <c r="O928" s="172"/>
      <c r="U928" s="173"/>
    </row>
    <row r="929" spans="13:21" s="104" customFormat="1" ht="15.75">
      <c r="M929" s="172"/>
      <c r="N929" s="172"/>
      <c r="O929" s="172"/>
      <c r="U929" s="173"/>
    </row>
    <row r="930" spans="13:21" s="104" customFormat="1" ht="15.75">
      <c r="M930" s="172"/>
      <c r="N930" s="172"/>
      <c r="O930" s="172"/>
      <c r="U930" s="173"/>
    </row>
    <row r="931" spans="13:21" s="104" customFormat="1" ht="15.75">
      <c r="M931" s="172"/>
      <c r="N931" s="172"/>
      <c r="O931" s="172"/>
      <c r="U931" s="173"/>
    </row>
    <row r="932" spans="13:21" s="104" customFormat="1" ht="15.75">
      <c r="M932" s="172"/>
      <c r="N932" s="172"/>
      <c r="O932" s="172"/>
      <c r="U932" s="173"/>
    </row>
    <row r="933" spans="13:21" s="104" customFormat="1" ht="15.75">
      <c r="M933" s="172"/>
      <c r="N933" s="172"/>
      <c r="O933" s="172"/>
      <c r="U933" s="173"/>
    </row>
    <row r="934" spans="13:21" s="104" customFormat="1" ht="15.75">
      <c r="M934" s="172"/>
      <c r="N934" s="172"/>
      <c r="O934" s="172"/>
      <c r="U934" s="173"/>
    </row>
    <row r="935" spans="13:21" s="104" customFormat="1" ht="15.75">
      <c r="M935" s="172"/>
      <c r="N935" s="172"/>
      <c r="O935" s="172"/>
      <c r="U935" s="173"/>
    </row>
    <row r="936" spans="13:21" s="104" customFormat="1" ht="15.75">
      <c r="M936" s="172"/>
      <c r="N936" s="172"/>
      <c r="O936" s="172"/>
      <c r="U936" s="173"/>
    </row>
    <row r="937" spans="13:21" s="104" customFormat="1" ht="15.75">
      <c r="M937" s="172"/>
      <c r="N937" s="172"/>
      <c r="O937" s="172"/>
      <c r="U937" s="173"/>
    </row>
    <row r="938" spans="13:21" s="104" customFormat="1" ht="15.75">
      <c r="M938" s="172"/>
      <c r="N938" s="172"/>
      <c r="O938" s="172"/>
      <c r="U938" s="173"/>
    </row>
    <row r="939" spans="13:21" s="104" customFormat="1" ht="15.75">
      <c r="M939" s="172"/>
      <c r="N939" s="172"/>
      <c r="O939" s="172"/>
      <c r="U939" s="173"/>
    </row>
    <row r="940" spans="13:21" s="104" customFormat="1" ht="15.75">
      <c r="M940" s="172"/>
      <c r="N940" s="172"/>
      <c r="O940" s="172"/>
      <c r="U940" s="173"/>
    </row>
    <row r="941" spans="13:21" s="104" customFormat="1" ht="15.75">
      <c r="M941" s="172"/>
      <c r="N941" s="172"/>
      <c r="O941" s="172"/>
      <c r="U941" s="173"/>
    </row>
    <row r="942" spans="13:21" s="104" customFormat="1" ht="15.75">
      <c r="M942" s="172"/>
      <c r="N942" s="172"/>
      <c r="O942" s="172"/>
      <c r="U942" s="173"/>
    </row>
    <row r="943" spans="13:21" s="104" customFormat="1" ht="15.75">
      <c r="M943" s="172"/>
      <c r="N943" s="172"/>
      <c r="O943" s="172"/>
      <c r="U943" s="173"/>
    </row>
    <row r="944" spans="13:21" s="104" customFormat="1" ht="15.75">
      <c r="M944" s="172"/>
      <c r="N944" s="172"/>
      <c r="O944" s="172"/>
      <c r="U944" s="173"/>
    </row>
    <row r="945" spans="13:21" s="104" customFormat="1" ht="15.75">
      <c r="M945" s="172"/>
      <c r="N945" s="172"/>
      <c r="O945" s="172"/>
      <c r="U945" s="173"/>
    </row>
    <row r="946" spans="13:21" s="104" customFormat="1" ht="15.75">
      <c r="M946" s="172"/>
      <c r="N946" s="172"/>
      <c r="O946" s="172"/>
      <c r="U946" s="173"/>
    </row>
    <row r="947" spans="13:21" s="104" customFormat="1" ht="15.75">
      <c r="M947" s="172"/>
      <c r="N947" s="172"/>
      <c r="O947" s="172"/>
      <c r="U947" s="173"/>
    </row>
    <row r="948" spans="13:21" s="104" customFormat="1" ht="15.75">
      <c r="M948" s="172"/>
      <c r="N948" s="172"/>
      <c r="O948" s="172"/>
      <c r="U948" s="173"/>
    </row>
    <row r="949" spans="13:21" s="104" customFormat="1" ht="15.75">
      <c r="M949" s="172"/>
      <c r="N949" s="172"/>
      <c r="O949" s="172"/>
      <c r="U949" s="173"/>
    </row>
    <row r="950" spans="13:21" s="104" customFormat="1" ht="15.75">
      <c r="M950" s="172"/>
      <c r="N950" s="172"/>
      <c r="O950" s="172"/>
      <c r="U950" s="173"/>
    </row>
    <row r="951" spans="13:21" s="104" customFormat="1" ht="15.75">
      <c r="M951" s="172"/>
      <c r="N951" s="172"/>
      <c r="O951" s="172"/>
      <c r="U951" s="173"/>
    </row>
    <row r="952" spans="13:21" s="104" customFormat="1" ht="15.75">
      <c r="M952" s="172"/>
      <c r="N952" s="172"/>
      <c r="O952" s="172"/>
      <c r="U952" s="173"/>
    </row>
    <row r="953" spans="13:21" s="104" customFormat="1" ht="15.75">
      <c r="M953" s="172"/>
      <c r="N953" s="172"/>
      <c r="O953" s="172"/>
      <c r="U953" s="173"/>
    </row>
    <row r="954" spans="13:21" s="104" customFormat="1" ht="15.75">
      <c r="M954" s="172"/>
      <c r="N954" s="172"/>
      <c r="O954" s="172"/>
      <c r="U954" s="173"/>
    </row>
    <row r="955" spans="13:21" s="104" customFormat="1" ht="15.75">
      <c r="M955" s="172"/>
      <c r="N955" s="172"/>
      <c r="O955" s="172"/>
      <c r="U955" s="173"/>
    </row>
    <row r="956" spans="13:21" s="104" customFormat="1" ht="15.75">
      <c r="M956" s="172"/>
      <c r="N956" s="172"/>
      <c r="O956" s="172"/>
      <c r="U956" s="173"/>
    </row>
    <row r="957" spans="13:21" s="104" customFormat="1" ht="15.75">
      <c r="M957" s="172"/>
      <c r="N957" s="172"/>
      <c r="O957" s="172"/>
      <c r="U957" s="173"/>
    </row>
    <row r="958" spans="13:21" s="104" customFormat="1" ht="15.75">
      <c r="M958" s="172"/>
      <c r="N958" s="172"/>
      <c r="O958" s="172"/>
      <c r="U958" s="173"/>
    </row>
    <row r="959" spans="13:21" s="104" customFormat="1" ht="15.75">
      <c r="M959" s="172"/>
      <c r="N959" s="172"/>
      <c r="O959" s="172"/>
      <c r="U959" s="173"/>
    </row>
    <row r="960" spans="13:21" s="104" customFormat="1" ht="15.75">
      <c r="M960" s="172"/>
      <c r="N960" s="172"/>
      <c r="O960" s="172"/>
      <c r="U960" s="173"/>
    </row>
    <row r="961" spans="13:21" s="104" customFormat="1" ht="15.75">
      <c r="M961" s="172"/>
      <c r="N961" s="172"/>
      <c r="O961" s="172"/>
      <c r="U961" s="173"/>
    </row>
    <row r="962" spans="13:21" s="104" customFormat="1" ht="15.75">
      <c r="M962" s="172"/>
      <c r="N962" s="172"/>
      <c r="O962" s="172"/>
      <c r="U962" s="173"/>
    </row>
    <row r="963" spans="13:21" s="104" customFormat="1" ht="15.75">
      <c r="M963" s="172"/>
      <c r="N963" s="172"/>
      <c r="O963" s="172"/>
      <c r="U963" s="173"/>
    </row>
    <row r="964" spans="13:21" s="104" customFormat="1" ht="15.75">
      <c r="M964" s="172"/>
      <c r="N964" s="172"/>
      <c r="O964" s="172"/>
      <c r="U964" s="173"/>
    </row>
    <row r="965" spans="13:21" s="104" customFormat="1" ht="15.75">
      <c r="M965" s="172"/>
      <c r="N965" s="172"/>
      <c r="O965" s="172"/>
      <c r="U965" s="173"/>
    </row>
    <row r="966" spans="13:21" s="104" customFormat="1" ht="15.75">
      <c r="M966" s="172"/>
      <c r="N966" s="172"/>
      <c r="O966" s="172"/>
      <c r="U966" s="173"/>
    </row>
    <row r="967" spans="13:21" s="104" customFormat="1" ht="15.75">
      <c r="M967" s="172"/>
      <c r="N967" s="172"/>
      <c r="O967" s="172"/>
      <c r="U967" s="173"/>
    </row>
    <row r="968" spans="13:21" s="104" customFormat="1" ht="15.75">
      <c r="M968" s="172"/>
      <c r="N968" s="172"/>
      <c r="O968" s="172"/>
      <c r="U968" s="173"/>
    </row>
    <row r="969" spans="13:21" s="104" customFormat="1" ht="15.75">
      <c r="M969" s="172"/>
      <c r="N969" s="172"/>
      <c r="O969" s="172"/>
      <c r="U969" s="173"/>
    </row>
    <row r="970" spans="13:21" s="104" customFormat="1" ht="15.75">
      <c r="M970" s="172"/>
      <c r="N970" s="172"/>
      <c r="O970" s="172"/>
      <c r="U970" s="173"/>
    </row>
    <row r="971" spans="13:21" s="104" customFormat="1" ht="15.75">
      <c r="M971" s="172"/>
      <c r="N971" s="172"/>
      <c r="O971" s="172"/>
      <c r="U971" s="173"/>
    </row>
    <row r="972" spans="13:21" s="104" customFormat="1" ht="15.75">
      <c r="M972" s="172"/>
      <c r="N972" s="172"/>
      <c r="O972" s="172"/>
      <c r="U972" s="173"/>
    </row>
    <row r="973" spans="13:21" s="104" customFormat="1" ht="15.75">
      <c r="M973" s="172"/>
      <c r="N973" s="172"/>
      <c r="O973" s="172"/>
      <c r="U973" s="173"/>
    </row>
    <row r="974" spans="13:21" s="104" customFormat="1" ht="15.75">
      <c r="M974" s="172"/>
      <c r="N974" s="172"/>
      <c r="O974" s="172"/>
      <c r="U974" s="173"/>
    </row>
    <row r="975" spans="13:21" s="104" customFormat="1" ht="15.75">
      <c r="M975" s="172"/>
      <c r="N975" s="172"/>
      <c r="O975" s="172"/>
      <c r="U975" s="173"/>
    </row>
    <row r="976" spans="13:21" s="104" customFormat="1" ht="15.75">
      <c r="M976" s="172"/>
      <c r="N976" s="172"/>
      <c r="O976" s="172"/>
      <c r="U976" s="173"/>
    </row>
    <row r="977" spans="13:21" s="104" customFormat="1" ht="15.75">
      <c r="M977" s="172"/>
      <c r="N977" s="172"/>
      <c r="O977" s="172"/>
      <c r="U977" s="173"/>
    </row>
    <row r="978" spans="13:21" s="104" customFormat="1" ht="15.75">
      <c r="M978" s="172"/>
      <c r="N978" s="172"/>
      <c r="O978" s="172"/>
      <c r="U978" s="173"/>
    </row>
    <row r="979" spans="13:21" s="104" customFormat="1" ht="15.75">
      <c r="M979" s="172"/>
      <c r="N979" s="172"/>
      <c r="O979" s="172"/>
      <c r="U979" s="173"/>
    </row>
    <row r="980" spans="13:21" s="104" customFormat="1" ht="15.75">
      <c r="M980" s="172"/>
      <c r="N980" s="172"/>
      <c r="O980" s="172"/>
      <c r="U980" s="173"/>
    </row>
    <row r="981" spans="13:21" s="104" customFormat="1" ht="15.75">
      <c r="M981" s="172"/>
      <c r="N981" s="172"/>
      <c r="O981" s="172"/>
      <c r="U981" s="173"/>
    </row>
    <row r="982" spans="13:21" s="104" customFormat="1" ht="15.75">
      <c r="M982" s="172"/>
      <c r="N982" s="172"/>
      <c r="O982" s="172"/>
      <c r="U982" s="173"/>
    </row>
    <row r="983" spans="13:21" s="104" customFormat="1" ht="15.75">
      <c r="M983" s="172"/>
      <c r="N983" s="172"/>
      <c r="O983" s="172"/>
      <c r="U983" s="173"/>
    </row>
    <row r="984" spans="13:21" s="104" customFormat="1" ht="15.75">
      <c r="M984" s="172"/>
      <c r="N984" s="172"/>
      <c r="O984" s="172"/>
      <c r="U984" s="173"/>
    </row>
    <row r="985" spans="13:21" s="104" customFormat="1" ht="15.75">
      <c r="M985" s="172"/>
      <c r="N985" s="172"/>
      <c r="O985" s="172"/>
      <c r="U985" s="173"/>
    </row>
    <row r="986" spans="13:21" s="104" customFormat="1" ht="15.75">
      <c r="M986" s="172"/>
      <c r="N986" s="172"/>
      <c r="O986" s="172"/>
      <c r="U986" s="173"/>
    </row>
    <row r="987" spans="13:21" s="104" customFormat="1" ht="15.75">
      <c r="M987" s="172"/>
      <c r="N987" s="172"/>
      <c r="O987" s="172"/>
      <c r="U987" s="173"/>
    </row>
    <row r="988" spans="13:21" s="104" customFormat="1" ht="15.75">
      <c r="M988" s="172"/>
      <c r="N988" s="172"/>
      <c r="O988" s="172"/>
      <c r="U988" s="173"/>
    </row>
    <row r="989" spans="13:21" s="104" customFormat="1" ht="15.75">
      <c r="M989" s="172"/>
      <c r="N989" s="172"/>
      <c r="O989" s="172"/>
      <c r="U989" s="173"/>
    </row>
    <row r="990" spans="13:21" s="104" customFormat="1" ht="15.75">
      <c r="M990" s="172"/>
      <c r="N990" s="172"/>
      <c r="O990" s="172"/>
      <c r="U990" s="173"/>
    </row>
    <row r="991" spans="13:21" s="104" customFormat="1" ht="15.75">
      <c r="M991" s="172"/>
      <c r="N991" s="172"/>
      <c r="O991" s="172"/>
      <c r="U991" s="173"/>
    </row>
    <row r="992" spans="13:21" s="104" customFormat="1" ht="15.75">
      <c r="M992" s="172"/>
      <c r="N992" s="172"/>
      <c r="O992" s="172"/>
      <c r="U992" s="173"/>
    </row>
    <row r="993" spans="13:21" s="104" customFormat="1" ht="15.75">
      <c r="M993" s="172"/>
      <c r="N993" s="172"/>
      <c r="O993" s="172"/>
      <c r="U993" s="173"/>
    </row>
    <row r="994" spans="13:21" s="104" customFormat="1" ht="15.75">
      <c r="M994" s="172"/>
      <c r="N994" s="172"/>
      <c r="O994" s="172"/>
      <c r="U994" s="173"/>
    </row>
    <row r="995" spans="13:21" s="104" customFormat="1" ht="15.75">
      <c r="M995" s="172"/>
      <c r="N995" s="172"/>
      <c r="O995" s="172"/>
      <c r="U995" s="173"/>
    </row>
    <row r="996" spans="13:21" s="104" customFormat="1" ht="15.75">
      <c r="M996" s="172"/>
      <c r="N996" s="172"/>
      <c r="O996" s="172"/>
      <c r="U996" s="173"/>
    </row>
    <row r="997" spans="13:21" s="104" customFormat="1" ht="15.75">
      <c r="M997" s="172"/>
      <c r="N997" s="172"/>
      <c r="O997" s="172"/>
      <c r="U997" s="173"/>
    </row>
    <row r="998" spans="13:21" s="104" customFormat="1" ht="15.75">
      <c r="M998" s="172"/>
      <c r="N998" s="172"/>
      <c r="O998" s="172"/>
      <c r="U998" s="173"/>
    </row>
    <row r="999" spans="13:21" s="104" customFormat="1" ht="15.75">
      <c r="M999" s="172"/>
      <c r="N999" s="172"/>
      <c r="O999" s="172"/>
      <c r="U999" s="173"/>
    </row>
    <row r="1000" spans="13:21" s="104" customFormat="1" ht="15.75">
      <c r="M1000" s="172"/>
      <c r="N1000" s="172"/>
      <c r="O1000" s="172"/>
      <c r="U1000" s="173"/>
    </row>
    <row r="1001" spans="13:21" s="104" customFormat="1" ht="15.75">
      <c r="M1001" s="172"/>
      <c r="N1001" s="172"/>
      <c r="O1001" s="172"/>
      <c r="U1001" s="173"/>
    </row>
    <row r="1002" spans="13:21" s="104" customFormat="1" ht="15.75">
      <c r="M1002" s="172"/>
      <c r="N1002" s="172"/>
      <c r="O1002" s="172"/>
      <c r="U1002" s="173"/>
    </row>
    <row r="1003" spans="13:21" s="104" customFormat="1" ht="15.75">
      <c r="M1003" s="172"/>
      <c r="N1003" s="172"/>
      <c r="O1003" s="172"/>
      <c r="U1003" s="173"/>
    </row>
    <row r="1004" spans="13:21" s="104" customFormat="1" ht="15.75">
      <c r="M1004" s="172"/>
      <c r="N1004" s="172"/>
      <c r="O1004" s="172"/>
      <c r="U1004" s="173"/>
    </row>
    <row r="1005" spans="13:21" s="104" customFormat="1" ht="15.75">
      <c r="M1005" s="172"/>
      <c r="N1005" s="172"/>
      <c r="O1005" s="172"/>
      <c r="U1005" s="173"/>
    </row>
    <row r="1006" spans="13:21" s="104" customFormat="1" ht="15.75">
      <c r="M1006" s="172"/>
      <c r="N1006" s="172"/>
      <c r="O1006" s="172"/>
      <c r="U1006" s="173"/>
    </row>
    <row r="1007" spans="13:21" s="104" customFormat="1" ht="15.75">
      <c r="M1007" s="172"/>
      <c r="N1007" s="172"/>
      <c r="O1007" s="172"/>
      <c r="U1007" s="173"/>
    </row>
    <row r="1008" spans="13:21" s="104" customFormat="1" ht="15.75">
      <c r="M1008" s="172"/>
      <c r="N1008" s="172"/>
      <c r="O1008" s="172"/>
      <c r="U1008" s="173"/>
    </row>
    <row r="1009" spans="13:21" s="104" customFormat="1" ht="15.75">
      <c r="M1009" s="172"/>
      <c r="N1009" s="172"/>
      <c r="O1009" s="172"/>
      <c r="U1009" s="173"/>
    </row>
    <row r="1010" spans="13:21" s="104" customFormat="1" ht="15.75">
      <c r="M1010" s="172"/>
      <c r="N1010" s="172"/>
      <c r="O1010" s="172"/>
      <c r="U1010" s="173"/>
    </row>
    <row r="1011" spans="13:21" s="104" customFormat="1" ht="15.75">
      <c r="M1011" s="172"/>
      <c r="N1011" s="172"/>
      <c r="O1011" s="172"/>
      <c r="U1011" s="173"/>
    </row>
    <row r="1012" spans="13:21" s="104" customFormat="1" ht="15.75">
      <c r="M1012" s="172"/>
      <c r="N1012" s="172"/>
      <c r="O1012" s="172"/>
      <c r="U1012" s="173"/>
    </row>
    <row r="1013" spans="13:21" s="104" customFormat="1" ht="15.75">
      <c r="M1013" s="172"/>
      <c r="N1013" s="172"/>
      <c r="O1013" s="172"/>
      <c r="U1013" s="173"/>
    </row>
    <row r="1014" spans="13:21" s="104" customFormat="1" ht="15.75">
      <c r="M1014" s="172"/>
      <c r="N1014" s="172"/>
      <c r="O1014" s="172"/>
      <c r="U1014" s="173"/>
    </row>
    <row r="1015" spans="13:21" s="104" customFormat="1" ht="15.75">
      <c r="M1015" s="172"/>
      <c r="N1015" s="172"/>
      <c r="O1015" s="172"/>
      <c r="U1015" s="173"/>
    </row>
    <row r="1016" spans="13:21" s="104" customFormat="1" ht="15.75">
      <c r="M1016" s="172"/>
      <c r="N1016" s="172"/>
      <c r="O1016" s="172"/>
      <c r="U1016" s="173"/>
    </row>
    <row r="1017" spans="13:21" s="104" customFormat="1" ht="15.75">
      <c r="M1017" s="172"/>
      <c r="N1017" s="172"/>
      <c r="O1017" s="172"/>
      <c r="U1017" s="173"/>
    </row>
    <row r="1018" spans="13:21" s="104" customFormat="1" ht="15.75">
      <c r="M1018" s="172"/>
      <c r="N1018" s="172"/>
      <c r="O1018" s="172"/>
      <c r="U1018" s="173"/>
    </row>
    <row r="1019" spans="13:21" s="104" customFormat="1" ht="15.75">
      <c r="M1019" s="172"/>
      <c r="N1019" s="172"/>
      <c r="O1019" s="172"/>
      <c r="U1019" s="173"/>
    </row>
    <row r="1020" spans="13:21" s="104" customFormat="1" ht="15.75">
      <c r="M1020" s="172"/>
      <c r="N1020" s="172"/>
      <c r="O1020" s="172"/>
      <c r="U1020" s="173"/>
    </row>
    <row r="1021" spans="13:21" s="104" customFormat="1" ht="15.75">
      <c r="M1021" s="172"/>
      <c r="N1021" s="172"/>
      <c r="O1021" s="172"/>
      <c r="U1021" s="173"/>
    </row>
    <row r="1022" spans="13:21" s="104" customFormat="1" ht="15.75">
      <c r="M1022" s="172"/>
      <c r="N1022" s="172"/>
      <c r="O1022" s="172"/>
      <c r="U1022" s="173"/>
    </row>
    <row r="1023" spans="13:21" s="104" customFormat="1" ht="15.75">
      <c r="M1023" s="172"/>
      <c r="N1023" s="172"/>
      <c r="O1023" s="172"/>
      <c r="U1023" s="173"/>
    </row>
    <row r="1024" spans="13:21" s="104" customFormat="1" ht="15.75">
      <c r="M1024" s="172"/>
      <c r="N1024" s="172"/>
      <c r="O1024" s="172"/>
      <c r="U1024" s="173"/>
    </row>
    <row r="1025" spans="13:21" s="104" customFormat="1" ht="15.75">
      <c r="M1025" s="172"/>
      <c r="N1025" s="172"/>
      <c r="O1025" s="172"/>
      <c r="U1025" s="173"/>
    </row>
    <row r="1026" spans="13:21" s="104" customFormat="1" ht="15.75">
      <c r="M1026" s="172"/>
      <c r="N1026" s="172"/>
      <c r="O1026" s="172"/>
      <c r="U1026" s="173"/>
    </row>
    <row r="1027" spans="13:21" s="104" customFormat="1" ht="15.75">
      <c r="M1027" s="172"/>
      <c r="N1027" s="172"/>
      <c r="O1027" s="172"/>
      <c r="U1027" s="173"/>
    </row>
    <row r="1028" spans="13:21" s="104" customFormat="1" ht="15.75">
      <c r="M1028" s="172"/>
      <c r="N1028" s="172"/>
      <c r="O1028" s="172"/>
      <c r="U1028" s="173"/>
    </row>
    <row r="1029" spans="13:21" s="104" customFormat="1" ht="15.75">
      <c r="M1029" s="172"/>
      <c r="N1029" s="172"/>
      <c r="O1029" s="172"/>
      <c r="U1029" s="173"/>
    </row>
    <row r="1030" spans="13:21" s="104" customFormat="1" ht="15.75">
      <c r="M1030" s="172"/>
      <c r="N1030" s="172"/>
      <c r="O1030" s="172"/>
      <c r="U1030" s="173"/>
    </row>
    <row r="1031" spans="13:21" s="104" customFormat="1" ht="15.75">
      <c r="M1031" s="172"/>
      <c r="N1031" s="172"/>
      <c r="O1031" s="172"/>
      <c r="U1031" s="173"/>
    </row>
    <row r="1032" spans="13:21" s="104" customFormat="1" ht="15.75">
      <c r="M1032" s="172"/>
      <c r="N1032" s="172"/>
      <c r="O1032" s="172"/>
      <c r="U1032" s="173"/>
    </row>
    <row r="1033" spans="13:21" s="104" customFormat="1" ht="15.75">
      <c r="M1033" s="172"/>
      <c r="N1033" s="172"/>
      <c r="O1033" s="172"/>
      <c r="U1033" s="173"/>
    </row>
    <row r="1034" spans="13:21" s="104" customFormat="1" ht="15.75">
      <c r="M1034" s="172"/>
      <c r="N1034" s="172"/>
      <c r="O1034" s="172"/>
      <c r="U1034" s="173"/>
    </row>
    <row r="1035" spans="13:21" s="104" customFormat="1" ht="15.75">
      <c r="M1035" s="172"/>
      <c r="N1035" s="172"/>
      <c r="O1035" s="172"/>
      <c r="U1035" s="173"/>
    </row>
    <row r="1036" spans="13:21" s="104" customFormat="1" ht="15.75">
      <c r="M1036" s="172"/>
      <c r="N1036" s="172"/>
      <c r="O1036" s="172"/>
      <c r="U1036" s="173"/>
    </row>
    <row r="1037" spans="13:21" s="104" customFormat="1" ht="15.75">
      <c r="M1037" s="172"/>
      <c r="N1037" s="172"/>
      <c r="O1037" s="172"/>
      <c r="U1037" s="173"/>
    </row>
    <row r="1038" spans="13:21" s="104" customFormat="1" ht="15.75">
      <c r="M1038" s="172"/>
      <c r="N1038" s="172"/>
      <c r="O1038" s="172"/>
      <c r="U1038" s="173"/>
    </row>
    <row r="1039" spans="13:21" s="104" customFormat="1" ht="15.75">
      <c r="M1039" s="172"/>
      <c r="N1039" s="172"/>
      <c r="O1039" s="172"/>
      <c r="U1039" s="173"/>
    </row>
    <row r="1040" spans="13:21" s="104" customFormat="1" ht="15.75">
      <c r="M1040" s="172"/>
      <c r="N1040" s="172"/>
      <c r="O1040" s="172"/>
      <c r="U1040" s="173"/>
    </row>
    <row r="1041" spans="13:21" s="104" customFormat="1" ht="15.75">
      <c r="M1041" s="172"/>
      <c r="N1041" s="172"/>
      <c r="O1041" s="172"/>
      <c r="U1041" s="173"/>
    </row>
    <row r="1042" spans="13:21" s="104" customFormat="1" ht="15.75">
      <c r="M1042" s="172"/>
      <c r="N1042" s="172"/>
      <c r="O1042" s="172"/>
      <c r="U1042" s="173"/>
    </row>
    <row r="1043" spans="13:21" s="104" customFormat="1" ht="15.75">
      <c r="M1043" s="172"/>
      <c r="N1043" s="172"/>
      <c r="O1043" s="172"/>
      <c r="U1043" s="173"/>
    </row>
    <row r="1044" spans="13:21" s="104" customFormat="1" ht="15.75">
      <c r="M1044" s="172"/>
      <c r="N1044" s="172"/>
      <c r="O1044" s="172"/>
      <c r="U1044" s="173"/>
    </row>
    <row r="1045" spans="13:21" s="104" customFormat="1" ht="15.75">
      <c r="M1045" s="172"/>
      <c r="N1045" s="172"/>
      <c r="O1045" s="172"/>
      <c r="U1045" s="173"/>
    </row>
    <row r="1046" spans="13:21" s="104" customFormat="1" ht="15.75">
      <c r="M1046" s="172"/>
      <c r="N1046" s="172"/>
      <c r="O1046" s="172"/>
      <c r="U1046" s="173"/>
    </row>
    <row r="1047" spans="13:21" s="104" customFormat="1" ht="15.75">
      <c r="M1047" s="172"/>
      <c r="N1047" s="172"/>
      <c r="O1047" s="172"/>
      <c r="U1047" s="173"/>
    </row>
    <row r="1048" spans="13:21" s="104" customFormat="1" ht="15.75">
      <c r="M1048" s="172"/>
      <c r="N1048" s="172"/>
      <c r="O1048" s="172"/>
      <c r="U1048" s="173"/>
    </row>
    <row r="1049" spans="13:21" s="104" customFormat="1" ht="15.75">
      <c r="M1049" s="172"/>
      <c r="N1049" s="172"/>
      <c r="O1049" s="172"/>
      <c r="U1049" s="173"/>
    </row>
    <row r="1050" spans="13:21" s="104" customFormat="1" ht="15.75">
      <c r="M1050" s="172"/>
      <c r="N1050" s="172"/>
      <c r="O1050" s="172"/>
      <c r="U1050" s="173"/>
    </row>
    <row r="1051" spans="13:21" s="104" customFormat="1" ht="15.75">
      <c r="M1051" s="172"/>
      <c r="N1051" s="172"/>
      <c r="O1051" s="172"/>
      <c r="U1051" s="173"/>
    </row>
    <row r="1052" spans="13:21" s="104" customFormat="1" ht="15.75">
      <c r="M1052" s="172"/>
      <c r="N1052" s="172"/>
      <c r="O1052" s="172"/>
      <c r="U1052" s="173"/>
    </row>
    <row r="1053" spans="13:21" s="104" customFormat="1" ht="15.75">
      <c r="M1053" s="172"/>
      <c r="N1053" s="172"/>
      <c r="O1053" s="172"/>
      <c r="U1053" s="173"/>
    </row>
    <row r="1054" spans="13:21" s="104" customFormat="1" ht="15.75">
      <c r="M1054" s="172"/>
      <c r="N1054" s="172"/>
      <c r="O1054" s="172"/>
      <c r="U1054" s="173"/>
    </row>
    <row r="1055" spans="13:21" s="104" customFormat="1" ht="15.75">
      <c r="M1055" s="172"/>
      <c r="N1055" s="172"/>
      <c r="O1055" s="172"/>
      <c r="U1055" s="173"/>
    </row>
    <row r="1056" spans="13:21" s="104" customFormat="1" ht="15.75">
      <c r="M1056" s="172"/>
      <c r="N1056" s="172"/>
      <c r="O1056" s="172"/>
      <c r="U1056" s="173"/>
    </row>
    <row r="1057" spans="13:21" s="104" customFormat="1" ht="15.75">
      <c r="M1057" s="172"/>
      <c r="N1057" s="172"/>
      <c r="O1057" s="172"/>
      <c r="U1057" s="173"/>
    </row>
    <row r="1058" spans="13:21" s="104" customFormat="1" ht="15.75">
      <c r="M1058" s="172"/>
      <c r="N1058" s="172"/>
      <c r="O1058" s="172"/>
      <c r="U1058" s="173"/>
    </row>
    <row r="1059" spans="13:21" s="104" customFormat="1" ht="15.75">
      <c r="M1059" s="172"/>
      <c r="N1059" s="172"/>
      <c r="O1059" s="172"/>
      <c r="U1059" s="173"/>
    </row>
    <row r="1060" spans="13:21" s="104" customFormat="1" ht="15.75">
      <c r="M1060" s="172"/>
      <c r="N1060" s="172"/>
      <c r="O1060" s="172"/>
      <c r="U1060" s="173"/>
    </row>
    <row r="1061" spans="13:21" s="104" customFormat="1" ht="15.75">
      <c r="M1061" s="172"/>
      <c r="N1061" s="172"/>
      <c r="O1061" s="172"/>
      <c r="U1061" s="173"/>
    </row>
    <row r="1062" spans="13:21" s="104" customFormat="1" ht="15.75">
      <c r="M1062" s="172"/>
      <c r="N1062" s="172"/>
      <c r="O1062" s="172"/>
      <c r="U1062" s="173"/>
    </row>
    <row r="1063" spans="13:21" s="104" customFormat="1" ht="15.75">
      <c r="M1063" s="172"/>
      <c r="N1063" s="172"/>
      <c r="O1063" s="172"/>
      <c r="U1063" s="173"/>
    </row>
    <row r="1064" spans="13:21" s="104" customFormat="1" ht="15.75">
      <c r="M1064" s="172"/>
      <c r="N1064" s="172"/>
      <c r="O1064" s="172"/>
      <c r="U1064" s="173"/>
    </row>
    <row r="1065" spans="13:21" s="104" customFormat="1" ht="15.75">
      <c r="M1065" s="172"/>
      <c r="N1065" s="172"/>
      <c r="O1065" s="172"/>
      <c r="U1065" s="173"/>
    </row>
    <row r="1066" spans="13:21" s="104" customFormat="1" ht="15.75">
      <c r="M1066" s="172"/>
      <c r="N1066" s="172"/>
      <c r="O1066" s="172"/>
      <c r="U1066" s="173"/>
    </row>
    <row r="1067" spans="13:21" s="104" customFormat="1" ht="15.75">
      <c r="M1067" s="172"/>
      <c r="N1067" s="172"/>
      <c r="O1067" s="172"/>
      <c r="U1067" s="173"/>
    </row>
    <row r="1068" spans="13:21" s="104" customFormat="1" ht="15.75">
      <c r="M1068" s="172"/>
      <c r="N1068" s="172"/>
      <c r="O1068" s="172"/>
      <c r="U1068" s="173"/>
    </row>
    <row r="1069" spans="13:21" s="104" customFormat="1" ht="15.75">
      <c r="M1069" s="172"/>
      <c r="N1069" s="172"/>
      <c r="O1069" s="172"/>
      <c r="U1069" s="173"/>
    </row>
    <row r="1070" spans="13:21" s="104" customFormat="1" ht="15.75">
      <c r="M1070" s="172"/>
      <c r="N1070" s="172"/>
      <c r="O1070" s="172"/>
      <c r="U1070" s="173"/>
    </row>
    <row r="1071" spans="13:21" s="104" customFormat="1" ht="15.75">
      <c r="M1071" s="172"/>
      <c r="N1071" s="172"/>
      <c r="O1071" s="172"/>
      <c r="U1071" s="173"/>
    </row>
    <row r="1072" spans="13:21" s="104" customFormat="1" ht="15.75">
      <c r="M1072" s="172"/>
      <c r="N1072" s="172"/>
      <c r="O1072" s="172"/>
      <c r="U1072" s="173"/>
    </row>
    <row r="1073" spans="13:21" s="104" customFormat="1" ht="15.75">
      <c r="M1073" s="172"/>
      <c r="N1073" s="172"/>
      <c r="O1073" s="172"/>
      <c r="U1073" s="173"/>
    </row>
    <row r="1074" spans="13:21" s="104" customFormat="1" ht="15.75">
      <c r="M1074" s="172"/>
      <c r="N1074" s="172"/>
      <c r="O1074" s="172"/>
      <c r="U1074" s="173"/>
    </row>
    <row r="1075" spans="13:21" s="104" customFormat="1" ht="15.75">
      <c r="M1075" s="172"/>
      <c r="N1075" s="172"/>
      <c r="O1075" s="172"/>
      <c r="U1075" s="173"/>
    </row>
    <row r="1076" spans="13:21" s="104" customFormat="1" ht="15.75">
      <c r="M1076" s="172"/>
      <c r="N1076" s="172"/>
      <c r="O1076" s="172"/>
      <c r="U1076" s="173"/>
    </row>
    <row r="1077" spans="13:21" s="104" customFormat="1" ht="15.75">
      <c r="M1077" s="172"/>
      <c r="N1077" s="172"/>
      <c r="O1077" s="172"/>
      <c r="U1077" s="173"/>
    </row>
    <row r="1078" spans="13:21" s="104" customFormat="1" ht="15.75">
      <c r="M1078" s="172"/>
      <c r="N1078" s="172"/>
      <c r="O1078" s="172"/>
      <c r="U1078" s="173"/>
    </row>
    <row r="1079" spans="13:21" s="104" customFormat="1" ht="15.75">
      <c r="M1079" s="172"/>
      <c r="N1079" s="172"/>
      <c r="O1079" s="172"/>
      <c r="U1079" s="173"/>
    </row>
    <row r="1080" spans="13:21" s="104" customFormat="1" ht="15.75">
      <c r="M1080" s="172"/>
      <c r="N1080" s="172"/>
      <c r="O1080" s="172"/>
      <c r="U1080" s="173"/>
    </row>
    <row r="1081" spans="13:21" s="104" customFormat="1" ht="15.75">
      <c r="M1081" s="172"/>
      <c r="N1081" s="172"/>
      <c r="O1081" s="172"/>
      <c r="U1081" s="173"/>
    </row>
    <row r="1082" spans="13:21" s="104" customFormat="1" ht="15.75">
      <c r="M1082" s="172"/>
      <c r="N1082" s="172"/>
      <c r="O1082" s="172"/>
      <c r="U1082" s="173"/>
    </row>
    <row r="1083" spans="13:21" s="104" customFormat="1" ht="15.75">
      <c r="M1083" s="172"/>
      <c r="N1083" s="172"/>
      <c r="O1083" s="172"/>
      <c r="U1083" s="173"/>
    </row>
    <row r="1084" spans="13:21" s="104" customFormat="1" ht="15.75">
      <c r="M1084" s="172"/>
      <c r="N1084" s="172"/>
      <c r="O1084" s="172"/>
      <c r="U1084" s="173"/>
    </row>
    <row r="1085" spans="13:21" s="104" customFormat="1" ht="15.75">
      <c r="M1085" s="172"/>
      <c r="N1085" s="172"/>
      <c r="O1085" s="172"/>
      <c r="U1085" s="173"/>
    </row>
    <row r="1086" spans="13:21" s="104" customFormat="1" ht="15.75">
      <c r="M1086" s="172"/>
      <c r="N1086" s="172"/>
      <c r="O1086" s="172"/>
      <c r="U1086" s="173"/>
    </row>
    <row r="1087" spans="13:21" s="104" customFormat="1" ht="15.75">
      <c r="M1087" s="172"/>
      <c r="N1087" s="172"/>
      <c r="O1087" s="172"/>
      <c r="U1087" s="173"/>
    </row>
    <row r="1088" spans="13:21" s="104" customFormat="1" ht="15.75">
      <c r="M1088" s="172"/>
      <c r="N1088" s="172"/>
      <c r="O1088" s="172"/>
      <c r="U1088" s="173"/>
    </row>
    <row r="1089" spans="13:21" s="104" customFormat="1" ht="15.75">
      <c r="M1089" s="172"/>
      <c r="N1089" s="172"/>
      <c r="O1089" s="172"/>
      <c r="U1089" s="173"/>
    </row>
    <row r="1090" spans="13:21" s="104" customFormat="1" ht="15.75">
      <c r="M1090" s="172"/>
      <c r="N1090" s="172"/>
      <c r="O1090" s="172"/>
      <c r="U1090" s="173"/>
    </row>
    <row r="1091" spans="13:21" s="104" customFormat="1" ht="15.75">
      <c r="M1091" s="172"/>
      <c r="N1091" s="172"/>
      <c r="O1091" s="172"/>
      <c r="U1091" s="173"/>
    </row>
    <row r="1092" spans="13:21" s="104" customFormat="1" ht="15.75">
      <c r="M1092" s="172"/>
      <c r="N1092" s="172"/>
      <c r="O1092" s="172"/>
      <c r="U1092" s="173"/>
    </row>
    <row r="1093" spans="13:21" s="104" customFormat="1" ht="15.75">
      <c r="M1093" s="172"/>
      <c r="N1093" s="172"/>
      <c r="O1093" s="172"/>
      <c r="U1093" s="173"/>
    </row>
    <row r="1094" spans="13:21" s="104" customFormat="1" ht="15.75">
      <c r="M1094" s="172"/>
      <c r="N1094" s="172"/>
      <c r="O1094" s="172"/>
      <c r="U1094" s="173"/>
    </row>
    <row r="1095" spans="13:21" s="104" customFormat="1" ht="15.75">
      <c r="M1095" s="172"/>
      <c r="N1095" s="172"/>
      <c r="O1095" s="172"/>
      <c r="U1095" s="173"/>
    </row>
    <row r="1096" spans="13:21" s="104" customFormat="1" ht="15.75">
      <c r="M1096" s="172"/>
      <c r="N1096" s="172"/>
      <c r="O1096" s="172"/>
      <c r="U1096" s="173"/>
    </row>
    <row r="1097" spans="13:21" s="104" customFormat="1" ht="15.75">
      <c r="M1097" s="172"/>
      <c r="N1097" s="172"/>
      <c r="O1097" s="172"/>
      <c r="U1097" s="173"/>
    </row>
    <row r="1098" spans="13:21" s="104" customFormat="1" ht="15.75">
      <c r="M1098" s="172"/>
      <c r="N1098" s="172"/>
      <c r="O1098" s="172"/>
      <c r="U1098" s="173"/>
    </row>
    <row r="1099" spans="13:21" s="104" customFormat="1" ht="15.75">
      <c r="M1099" s="172"/>
      <c r="N1099" s="172"/>
      <c r="O1099" s="172"/>
      <c r="U1099" s="173"/>
    </row>
    <row r="1100" spans="13:21" s="104" customFormat="1" ht="15.75">
      <c r="M1100" s="172"/>
      <c r="N1100" s="172"/>
      <c r="O1100" s="172"/>
      <c r="U1100" s="173"/>
    </row>
    <row r="1101" spans="13:21" s="104" customFormat="1" ht="15.75">
      <c r="M1101" s="172"/>
      <c r="N1101" s="172"/>
      <c r="O1101" s="172"/>
      <c r="U1101" s="173"/>
    </row>
    <row r="1102" spans="13:21" s="104" customFormat="1" ht="15.75">
      <c r="M1102" s="172"/>
      <c r="N1102" s="172"/>
      <c r="O1102" s="172"/>
      <c r="U1102" s="173"/>
    </row>
    <row r="1103" spans="13:21" s="104" customFormat="1" ht="15.75">
      <c r="M1103" s="172"/>
      <c r="N1103" s="172"/>
      <c r="O1103" s="172"/>
      <c r="U1103" s="173"/>
    </row>
    <row r="1104" spans="13:21" s="104" customFormat="1" ht="15.75">
      <c r="M1104" s="172"/>
      <c r="N1104" s="172"/>
      <c r="O1104" s="172"/>
      <c r="U1104" s="173"/>
    </row>
    <row r="1105" spans="13:21" s="104" customFormat="1" ht="15.75">
      <c r="M1105" s="172"/>
      <c r="N1105" s="172"/>
      <c r="O1105" s="172"/>
      <c r="U1105" s="173"/>
    </row>
    <row r="1106" spans="13:21" s="104" customFormat="1" ht="15.75">
      <c r="M1106" s="172"/>
      <c r="N1106" s="172"/>
      <c r="O1106" s="172"/>
      <c r="U1106" s="173"/>
    </row>
    <row r="1107" spans="13:21" s="104" customFormat="1" ht="15.75">
      <c r="M1107" s="172"/>
      <c r="N1107" s="172"/>
      <c r="O1107" s="172"/>
      <c r="U1107" s="173"/>
    </row>
    <row r="1108" spans="13:21" s="104" customFormat="1" ht="15.75">
      <c r="M1108" s="172"/>
      <c r="N1108" s="172"/>
      <c r="O1108" s="172"/>
      <c r="U1108" s="173"/>
    </row>
    <row r="1109" spans="13:21" s="104" customFormat="1" ht="15.75">
      <c r="M1109" s="172"/>
      <c r="N1109" s="172"/>
      <c r="O1109" s="172"/>
      <c r="U1109" s="173"/>
    </row>
    <row r="1110" spans="13:21" s="104" customFormat="1" ht="15.75">
      <c r="M1110" s="172"/>
      <c r="N1110" s="172"/>
      <c r="O1110" s="172"/>
      <c r="U1110" s="173"/>
    </row>
    <row r="1111" spans="13:21" s="104" customFormat="1" ht="15.75">
      <c r="M1111" s="172"/>
      <c r="N1111" s="172"/>
      <c r="O1111" s="172"/>
      <c r="U1111" s="173"/>
    </row>
    <row r="1112" spans="13:21" s="104" customFormat="1" ht="15.75">
      <c r="M1112" s="172"/>
      <c r="N1112" s="172"/>
      <c r="O1112" s="172"/>
      <c r="U1112" s="173"/>
    </row>
    <row r="1113" spans="13:21" s="104" customFormat="1" ht="15.75">
      <c r="M1113" s="172"/>
      <c r="N1113" s="172"/>
      <c r="O1113" s="172"/>
      <c r="U1113" s="173"/>
    </row>
    <row r="1114" spans="13:21" s="104" customFormat="1" ht="15.75">
      <c r="M1114" s="172"/>
      <c r="N1114" s="172"/>
      <c r="O1114" s="172"/>
      <c r="U1114" s="173"/>
    </row>
    <row r="1115" spans="13:21" s="104" customFormat="1" ht="15.75">
      <c r="M1115" s="172"/>
      <c r="N1115" s="172"/>
      <c r="O1115" s="172"/>
      <c r="U1115" s="173"/>
    </row>
    <row r="1116" spans="13:21" s="104" customFormat="1" ht="15.75">
      <c r="M1116" s="172"/>
      <c r="N1116" s="172"/>
      <c r="O1116" s="172"/>
      <c r="U1116" s="173"/>
    </row>
    <row r="1117" spans="13:21" s="104" customFormat="1" ht="15.75">
      <c r="M1117" s="172"/>
      <c r="N1117" s="172"/>
      <c r="O1117" s="172"/>
      <c r="U1117" s="173"/>
    </row>
    <row r="1118" spans="13:21" s="104" customFormat="1" ht="15.75">
      <c r="M1118" s="172"/>
      <c r="N1118" s="172"/>
      <c r="O1118" s="172"/>
      <c r="U1118" s="173"/>
    </row>
    <row r="1119" spans="13:21" s="104" customFormat="1" ht="15.75">
      <c r="M1119" s="172"/>
      <c r="N1119" s="172"/>
      <c r="O1119" s="172"/>
      <c r="U1119" s="173"/>
    </row>
    <row r="1120" spans="13:21" s="104" customFormat="1" ht="15.75">
      <c r="M1120" s="172"/>
      <c r="N1120" s="172"/>
      <c r="O1120" s="172"/>
      <c r="U1120" s="173"/>
    </row>
    <row r="1121" spans="13:21" s="104" customFormat="1" ht="15.75">
      <c r="M1121" s="172"/>
      <c r="N1121" s="172"/>
      <c r="O1121" s="172"/>
      <c r="U1121" s="173"/>
    </row>
    <row r="1122" spans="13:21" s="104" customFormat="1" ht="15.75">
      <c r="M1122" s="172"/>
      <c r="N1122" s="172"/>
      <c r="O1122" s="172"/>
      <c r="U1122" s="173"/>
    </row>
    <row r="1123" spans="13:21" s="104" customFormat="1" ht="15.75">
      <c r="M1123" s="172"/>
      <c r="N1123" s="172"/>
      <c r="O1123" s="172"/>
      <c r="U1123" s="173"/>
    </row>
    <row r="1124" spans="13:21" s="104" customFormat="1" ht="15.75">
      <c r="M1124" s="172"/>
      <c r="N1124" s="172"/>
      <c r="O1124" s="172"/>
      <c r="U1124" s="173"/>
    </row>
    <row r="1125" spans="13:21" s="104" customFormat="1" ht="15.75">
      <c r="M1125" s="172"/>
      <c r="N1125" s="172"/>
      <c r="O1125" s="172"/>
      <c r="U1125" s="173"/>
    </row>
    <row r="1126" spans="13:21" s="104" customFormat="1" ht="15.75">
      <c r="M1126" s="172"/>
      <c r="N1126" s="172"/>
      <c r="O1126" s="172"/>
      <c r="U1126" s="173"/>
    </row>
    <row r="1127" spans="13:21" s="104" customFormat="1" ht="15.75">
      <c r="M1127" s="172"/>
      <c r="N1127" s="172"/>
      <c r="O1127" s="172"/>
      <c r="U1127" s="173"/>
    </row>
    <row r="1128" spans="13:21" s="104" customFormat="1" ht="15.75">
      <c r="M1128" s="172"/>
      <c r="N1128" s="172"/>
      <c r="O1128" s="172"/>
      <c r="U1128" s="173"/>
    </row>
    <row r="1129" spans="13:21" s="104" customFormat="1" ht="15.75">
      <c r="M1129" s="172"/>
      <c r="N1129" s="172"/>
      <c r="O1129" s="172"/>
      <c r="U1129" s="173"/>
    </row>
    <row r="1130" spans="13:21" s="104" customFormat="1" ht="15.75">
      <c r="M1130" s="172"/>
      <c r="N1130" s="172"/>
      <c r="O1130" s="172"/>
      <c r="U1130" s="173"/>
    </row>
    <row r="1131" spans="13:21" s="104" customFormat="1" ht="15.75">
      <c r="M1131" s="172"/>
      <c r="N1131" s="172"/>
      <c r="O1131" s="172"/>
      <c r="U1131" s="173"/>
    </row>
    <row r="1132" spans="13:21" s="104" customFormat="1" ht="15.75">
      <c r="M1132" s="172"/>
      <c r="N1132" s="172"/>
      <c r="O1132" s="172"/>
      <c r="U1132" s="173"/>
    </row>
    <row r="1133" spans="13:21" s="104" customFormat="1" ht="15.75">
      <c r="M1133" s="172"/>
      <c r="N1133" s="172"/>
      <c r="O1133" s="172"/>
      <c r="U1133" s="173"/>
    </row>
    <row r="1134" spans="13:21" s="104" customFormat="1" ht="15.75">
      <c r="M1134" s="172"/>
      <c r="N1134" s="172"/>
      <c r="O1134" s="172"/>
      <c r="U1134" s="173"/>
    </row>
    <row r="1135" spans="13:21" s="104" customFormat="1" ht="15.75">
      <c r="M1135" s="172"/>
      <c r="N1135" s="172"/>
      <c r="O1135" s="172"/>
      <c r="U1135" s="173"/>
    </row>
    <row r="1136" spans="13:21" s="104" customFormat="1" ht="15.75">
      <c r="M1136" s="172"/>
      <c r="N1136" s="172"/>
      <c r="O1136" s="172"/>
      <c r="U1136" s="173"/>
    </row>
    <row r="1137" spans="13:21" s="104" customFormat="1" ht="15.75">
      <c r="M1137" s="172"/>
      <c r="N1137" s="172"/>
      <c r="O1137" s="172"/>
      <c r="U1137" s="173"/>
    </row>
    <row r="1138" spans="13:21" s="104" customFormat="1" ht="15.75">
      <c r="M1138" s="172"/>
      <c r="N1138" s="172"/>
      <c r="O1138" s="172"/>
      <c r="U1138" s="173"/>
    </row>
    <row r="1139" spans="13:21" s="104" customFormat="1" ht="15.75">
      <c r="M1139" s="172"/>
      <c r="N1139" s="172"/>
      <c r="O1139" s="172"/>
      <c r="U1139" s="173"/>
    </row>
    <row r="1140" spans="13:21" s="104" customFormat="1" ht="15.75">
      <c r="M1140" s="172"/>
      <c r="N1140" s="172"/>
      <c r="O1140" s="172"/>
      <c r="U1140" s="173"/>
    </row>
    <row r="1141" spans="13:21" s="104" customFormat="1" ht="15.75">
      <c r="M1141" s="172"/>
      <c r="N1141" s="172"/>
      <c r="O1141" s="172"/>
      <c r="U1141" s="173"/>
    </row>
    <row r="1142" spans="13:21" s="104" customFormat="1" ht="15.75">
      <c r="M1142" s="172"/>
      <c r="N1142" s="172"/>
      <c r="O1142" s="172"/>
      <c r="U1142" s="173"/>
    </row>
    <row r="1143" spans="13:21" s="104" customFormat="1" ht="15.75">
      <c r="M1143" s="172"/>
      <c r="N1143" s="172"/>
      <c r="O1143" s="172"/>
      <c r="U1143" s="173"/>
    </row>
    <row r="1144" spans="13:21" s="104" customFormat="1" ht="15.75">
      <c r="M1144" s="172"/>
      <c r="N1144" s="172"/>
      <c r="O1144" s="172"/>
      <c r="U1144" s="173"/>
    </row>
    <row r="1145" spans="13:21" s="104" customFormat="1" ht="15.75">
      <c r="M1145" s="172"/>
      <c r="N1145" s="172"/>
      <c r="O1145" s="172"/>
      <c r="U1145" s="173"/>
    </row>
    <row r="1146" spans="13:21" s="104" customFormat="1" ht="15.75">
      <c r="M1146" s="172"/>
      <c r="N1146" s="172"/>
      <c r="O1146" s="172"/>
      <c r="U1146" s="173"/>
    </row>
    <row r="1147" spans="13:21" s="104" customFormat="1" ht="15.75">
      <c r="M1147" s="172"/>
      <c r="N1147" s="172"/>
      <c r="O1147" s="172"/>
      <c r="U1147" s="173"/>
    </row>
    <row r="1148" spans="13:21" s="104" customFormat="1" ht="15.75">
      <c r="M1148" s="172"/>
      <c r="N1148" s="172"/>
      <c r="O1148" s="172"/>
      <c r="U1148" s="173"/>
    </row>
    <row r="1149" spans="13:21" s="104" customFormat="1" ht="15.75">
      <c r="M1149" s="172"/>
      <c r="N1149" s="172"/>
      <c r="O1149" s="172"/>
      <c r="U1149" s="173"/>
    </row>
    <row r="1150" spans="13:21" s="104" customFormat="1" ht="15.75">
      <c r="M1150" s="172"/>
      <c r="N1150" s="172"/>
      <c r="O1150" s="172"/>
      <c r="U1150" s="173"/>
    </row>
    <row r="1151" spans="13:21" s="104" customFormat="1" ht="15.75">
      <c r="M1151" s="172"/>
      <c r="N1151" s="172"/>
      <c r="O1151" s="172"/>
      <c r="U1151" s="173"/>
    </row>
    <row r="1152" spans="13:21" s="104" customFormat="1" ht="15.75">
      <c r="M1152" s="172"/>
      <c r="N1152" s="172"/>
      <c r="O1152" s="172"/>
      <c r="U1152" s="173"/>
    </row>
    <row r="1153" spans="13:21" s="104" customFormat="1" ht="15.75">
      <c r="M1153" s="172"/>
      <c r="N1153" s="172"/>
      <c r="O1153" s="172"/>
      <c r="U1153" s="173"/>
    </row>
    <row r="1154" spans="13:21" s="104" customFormat="1" ht="15.75">
      <c r="M1154" s="172"/>
      <c r="N1154" s="172"/>
      <c r="O1154" s="172"/>
      <c r="U1154" s="173"/>
    </row>
    <row r="1155" spans="13:21" s="104" customFormat="1" ht="15.75">
      <c r="M1155" s="172"/>
      <c r="N1155" s="172"/>
      <c r="O1155" s="172"/>
      <c r="U1155" s="173"/>
    </row>
    <row r="1156" spans="13:21" s="104" customFormat="1" ht="15.75">
      <c r="M1156" s="172"/>
      <c r="N1156" s="172"/>
      <c r="O1156" s="172"/>
      <c r="U1156" s="173"/>
    </row>
    <row r="1157" spans="13:21" s="104" customFormat="1" ht="15.75">
      <c r="M1157" s="172"/>
      <c r="N1157" s="172"/>
      <c r="O1157" s="172"/>
      <c r="U1157" s="173"/>
    </row>
    <row r="1158" spans="13:21" s="104" customFormat="1" ht="15.75">
      <c r="M1158" s="172"/>
      <c r="N1158" s="172"/>
      <c r="O1158" s="172"/>
      <c r="U1158" s="173"/>
    </row>
    <row r="1159" spans="13:21" s="104" customFormat="1" ht="15.75">
      <c r="M1159" s="172"/>
      <c r="N1159" s="172"/>
      <c r="O1159" s="172"/>
      <c r="U1159" s="173"/>
    </row>
    <row r="1160" spans="13:21" s="104" customFormat="1" ht="15.75">
      <c r="M1160" s="172"/>
      <c r="N1160" s="172"/>
      <c r="O1160" s="172"/>
      <c r="U1160" s="173"/>
    </row>
    <row r="1161" spans="13:21" s="104" customFormat="1" ht="15.75">
      <c r="M1161" s="172"/>
      <c r="N1161" s="172"/>
      <c r="O1161" s="172"/>
      <c r="U1161" s="173"/>
    </row>
    <row r="1162" spans="13:21" s="104" customFormat="1" ht="15.75">
      <c r="M1162" s="172"/>
      <c r="N1162" s="172"/>
      <c r="O1162" s="172"/>
      <c r="U1162" s="173"/>
    </row>
    <row r="1163" spans="13:21" s="104" customFormat="1" ht="15.75">
      <c r="M1163" s="172"/>
      <c r="N1163" s="172"/>
      <c r="O1163" s="172"/>
      <c r="U1163" s="173"/>
    </row>
    <row r="1164" spans="13:21" s="104" customFormat="1" ht="15.75">
      <c r="M1164" s="172"/>
      <c r="N1164" s="172"/>
      <c r="O1164" s="172"/>
      <c r="U1164" s="173"/>
    </row>
    <row r="1165" spans="13:21" s="104" customFormat="1" ht="15.75">
      <c r="M1165" s="172"/>
      <c r="N1165" s="172"/>
      <c r="O1165" s="172"/>
      <c r="U1165" s="173"/>
    </row>
    <row r="1166" spans="13:21" s="104" customFormat="1" ht="15.75">
      <c r="M1166" s="172"/>
      <c r="N1166" s="172"/>
      <c r="O1166" s="172"/>
      <c r="U1166" s="173"/>
    </row>
    <row r="1167" spans="13:21" s="104" customFormat="1" ht="15.75">
      <c r="M1167" s="172"/>
      <c r="N1167" s="172"/>
      <c r="O1167" s="172"/>
      <c r="U1167" s="173"/>
    </row>
    <row r="1168" spans="13:21" s="104" customFormat="1" ht="15.75">
      <c r="M1168" s="172"/>
      <c r="N1168" s="172"/>
      <c r="O1168" s="172"/>
      <c r="U1168" s="173"/>
    </row>
    <row r="1169" spans="13:21" s="104" customFormat="1" ht="15.75">
      <c r="M1169" s="172"/>
      <c r="N1169" s="172"/>
      <c r="O1169" s="172"/>
      <c r="U1169" s="173"/>
    </row>
    <row r="1170" spans="13:21" s="104" customFormat="1" ht="15.75">
      <c r="M1170" s="172"/>
      <c r="N1170" s="172"/>
      <c r="O1170" s="172"/>
      <c r="U1170" s="173"/>
    </row>
    <row r="1171" spans="13:21" s="104" customFormat="1" ht="15.75">
      <c r="M1171" s="172"/>
      <c r="N1171" s="172"/>
      <c r="O1171" s="172"/>
      <c r="U1171" s="173"/>
    </row>
    <row r="1172" spans="13:21" s="104" customFormat="1" ht="15.75">
      <c r="M1172" s="172"/>
      <c r="N1172" s="172"/>
      <c r="O1172" s="172"/>
      <c r="U1172" s="173"/>
    </row>
    <row r="1173" spans="13:21" s="104" customFormat="1" ht="15.75">
      <c r="M1173" s="172"/>
      <c r="N1173" s="172"/>
      <c r="O1173" s="172"/>
      <c r="U1173" s="173"/>
    </row>
    <row r="1174" spans="13:21" s="104" customFormat="1" ht="15.75">
      <c r="M1174" s="172"/>
      <c r="N1174" s="172"/>
      <c r="O1174" s="172"/>
      <c r="U1174" s="173"/>
    </row>
    <row r="1175" spans="13:21" s="104" customFormat="1" ht="15.75">
      <c r="M1175" s="172"/>
      <c r="N1175" s="172"/>
      <c r="O1175" s="172"/>
      <c r="U1175" s="173"/>
    </row>
    <row r="1176" spans="13:21" s="104" customFormat="1" ht="15.75">
      <c r="M1176" s="172"/>
      <c r="N1176" s="172"/>
      <c r="O1176" s="172"/>
      <c r="U1176" s="173"/>
    </row>
    <row r="1177" spans="13:21" s="104" customFormat="1" ht="15.75">
      <c r="M1177" s="172"/>
      <c r="N1177" s="172"/>
      <c r="O1177" s="172"/>
      <c r="U1177" s="173"/>
    </row>
    <row r="1178" spans="13:21" s="104" customFormat="1" ht="15.75">
      <c r="M1178" s="172"/>
      <c r="N1178" s="172"/>
      <c r="O1178" s="172"/>
      <c r="U1178" s="173"/>
    </row>
    <row r="1179" spans="13:21" s="104" customFormat="1" ht="15.75">
      <c r="M1179" s="172"/>
      <c r="N1179" s="172"/>
      <c r="O1179" s="172"/>
      <c r="U1179" s="173"/>
    </row>
    <row r="1180" spans="13:21" s="104" customFormat="1" ht="15.75">
      <c r="M1180" s="172"/>
      <c r="N1180" s="172"/>
      <c r="O1180" s="172"/>
      <c r="U1180" s="173"/>
    </row>
    <row r="1181" spans="13:21" s="104" customFormat="1" ht="15.75">
      <c r="M1181" s="172"/>
      <c r="N1181" s="172"/>
      <c r="O1181" s="172"/>
      <c r="U1181" s="173"/>
    </row>
    <row r="1182" spans="13:21" s="104" customFormat="1" ht="15.75">
      <c r="M1182" s="172"/>
      <c r="N1182" s="172"/>
      <c r="O1182" s="172"/>
      <c r="U1182" s="173"/>
    </row>
    <row r="1183" spans="13:21" s="104" customFormat="1" ht="15.75">
      <c r="M1183" s="172"/>
      <c r="N1183" s="172"/>
      <c r="O1183" s="172"/>
      <c r="U1183" s="173"/>
    </row>
    <row r="1184" spans="13:21" s="104" customFormat="1" ht="15.75">
      <c r="M1184" s="172"/>
      <c r="N1184" s="172"/>
      <c r="O1184" s="172"/>
      <c r="U1184" s="173"/>
    </row>
    <row r="1185" spans="13:21" s="104" customFormat="1" ht="15.75">
      <c r="M1185" s="172"/>
      <c r="N1185" s="172"/>
      <c r="O1185" s="172"/>
      <c r="U1185" s="173"/>
    </row>
    <row r="1186" spans="13:21" s="104" customFormat="1" ht="15.75">
      <c r="M1186" s="172"/>
      <c r="N1186" s="172"/>
      <c r="O1186" s="172"/>
      <c r="U1186" s="173"/>
    </row>
    <row r="1187" spans="13:21" s="104" customFormat="1" ht="15.75">
      <c r="M1187" s="172"/>
      <c r="N1187" s="172"/>
      <c r="O1187" s="172"/>
      <c r="U1187" s="173"/>
    </row>
    <row r="1188" spans="13:21" s="104" customFormat="1" ht="15.75">
      <c r="M1188" s="172"/>
      <c r="N1188" s="172"/>
      <c r="O1188" s="172"/>
      <c r="U1188" s="173"/>
    </row>
    <row r="1189" spans="13:21" s="104" customFormat="1" ht="15.75">
      <c r="M1189" s="172"/>
      <c r="N1189" s="172"/>
      <c r="O1189" s="172"/>
      <c r="U1189" s="173"/>
    </row>
    <row r="1190" spans="13:21" s="104" customFormat="1" ht="15.75">
      <c r="M1190" s="172"/>
      <c r="N1190" s="172"/>
      <c r="O1190" s="172"/>
      <c r="U1190" s="173"/>
    </row>
    <row r="1191" spans="13:21" s="104" customFormat="1" ht="15.75">
      <c r="M1191" s="172"/>
      <c r="N1191" s="172"/>
      <c r="O1191" s="172"/>
      <c r="U1191" s="173"/>
    </row>
    <row r="1192" spans="13:21" s="104" customFormat="1" ht="15.75">
      <c r="M1192" s="172"/>
      <c r="N1192" s="172"/>
      <c r="O1192" s="172"/>
      <c r="U1192" s="173"/>
    </row>
    <row r="1193" spans="13:21" s="104" customFormat="1" ht="15.75">
      <c r="M1193" s="172"/>
      <c r="N1193" s="172"/>
      <c r="O1193" s="172"/>
      <c r="U1193" s="173"/>
    </row>
    <row r="1194" spans="13:21" s="104" customFormat="1" ht="15.75">
      <c r="M1194" s="172"/>
      <c r="N1194" s="172"/>
      <c r="O1194" s="172"/>
      <c r="U1194" s="173"/>
    </row>
    <row r="1195" spans="13:21" s="104" customFormat="1" ht="15.75">
      <c r="M1195" s="172"/>
      <c r="N1195" s="172"/>
      <c r="O1195" s="172"/>
      <c r="U1195" s="173"/>
    </row>
    <row r="1196" spans="13:21" s="104" customFormat="1" ht="15.75">
      <c r="M1196" s="172"/>
      <c r="N1196" s="172"/>
      <c r="O1196" s="172"/>
      <c r="U1196" s="173"/>
    </row>
    <row r="1197" spans="13:21" s="104" customFormat="1" ht="15.75">
      <c r="M1197" s="172"/>
      <c r="N1197" s="172"/>
      <c r="O1197" s="172"/>
      <c r="U1197" s="173"/>
    </row>
    <row r="1198" spans="13:21" s="104" customFormat="1" ht="15.75">
      <c r="M1198" s="172"/>
      <c r="N1198" s="172"/>
      <c r="O1198" s="172"/>
      <c r="U1198" s="173"/>
    </row>
    <row r="1199" spans="13:21" s="104" customFormat="1" ht="15.75">
      <c r="M1199" s="172"/>
      <c r="N1199" s="172"/>
      <c r="O1199" s="172"/>
      <c r="U1199" s="173"/>
    </row>
    <row r="1200" spans="13:21" s="104" customFormat="1" ht="15.75">
      <c r="M1200" s="172"/>
      <c r="N1200" s="172"/>
      <c r="O1200" s="172"/>
      <c r="U1200" s="173"/>
    </row>
    <row r="1201" spans="13:21" s="104" customFormat="1" ht="15.75">
      <c r="M1201" s="172"/>
      <c r="N1201" s="172"/>
      <c r="O1201" s="172"/>
      <c r="U1201" s="173"/>
    </row>
    <row r="1202" spans="13:21" s="104" customFormat="1" ht="15.75">
      <c r="M1202" s="172"/>
      <c r="N1202" s="172"/>
      <c r="O1202" s="172"/>
      <c r="U1202" s="173"/>
    </row>
    <row r="1203" spans="13:21" s="104" customFormat="1" ht="15.75">
      <c r="M1203" s="172"/>
      <c r="N1203" s="172"/>
      <c r="O1203" s="172"/>
      <c r="U1203" s="173"/>
    </row>
    <row r="1204" spans="13:21" s="104" customFormat="1" ht="15.75">
      <c r="M1204" s="172"/>
      <c r="N1204" s="172"/>
      <c r="O1204" s="172"/>
      <c r="U1204" s="173"/>
    </row>
    <row r="1205" spans="13:21" s="104" customFormat="1" ht="15.75">
      <c r="M1205" s="172"/>
      <c r="N1205" s="172"/>
      <c r="O1205" s="172"/>
      <c r="U1205" s="173"/>
    </row>
    <row r="1206" spans="13:21" s="104" customFormat="1" ht="15.75">
      <c r="M1206" s="172"/>
      <c r="N1206" s="172"/>
      <c r="O1206" s="172"/>
      <c r="U1206" s="173"/>
    </row>
    <row r="1207" spans="13:21" s="104" customFormat="1" ht="15.75">
      <c r="M1207" s="172"/>
      <c r="N1207" s="172"/>
      <c r="O1207" s="172"/>
      <c r="U1207" s="173"/>
    </row>
    <row r="1208" spans="13:21" s="104" customFormat="1" ht="15.75">
      <c r="M1208" s="172"/>
      <c r="N1208" s="172"/>
      <c r="O1208" s="172"/>
      <c r="U1208" s="173"/>
    </row>
    <row r="1209" spans="13:21" s="104" customFormat="1" ht="15.75">
      <c r="M1209" s="172"/>
      <c r="N1209" s="172"/>
      <c r="O1209" s="172"/>
      <c r="U1209" s="173"/>
    </row>
    <row r="1210" spans="13:21" s="104" customFormat="1" ht="15.75">
      <c r="M1210" s="172"/>
      <c r="N1210" s="172"/>
      <c r="O1210" s="172"/>
      <c r="U1210" s="173"/>
    </row>
    <row r="1211" spans="13:21" s="104" customFormat="1" ht="15.75">
      <c r="M1211" s="172"/>
      <c r="N1211" s="172"/>
      <c r="O1211" s="172"/>
      <c r="U1211" s="173"/>
    </row>
    <row r="1212" spans="13:21" s="104" customFormat="1" ht="15.75">
      <c r="M1212" s="172"/>
      <c r="N1212" s="172"/>
      <c r="O1212" s="172"/>
      <c r="U1212" s="173"/>
    </row>
    <row r="1213" spans="13:21" s="104" customFormat="1" ht="15.75">
      <c r="M1213" s="172"/>
      <c r="N1213" s="172"/>
      <c r="O1213" s="172"/>
      <c r="U1213" s="173"/>
    </row>
    <row r="1214" spans="13:21" s="104" customFormat="1" ht="15.75">
      <c r="M1214" s="172"/>
      <c r="N1214" s="172"/>
      <c r="O1214" s="172"/>
      <c r="U1214" s="173"/>
    </row>
    <row r="1215" spans="13:21" s="104" customFormat="1" ht="15.75">
      <c r="M1215" s="172"/>
      <c r="N1215" s="172"/>
      <c r="O1215" s="172"/>
      <c r="U1215" s="173"/>
    </row>
    <row r="1216" spans="13:21" s="104" customFormat="1" ht="15.75">
      <c r="M1216" s="172"/>
      <c r="N1216" s="172"/>
      <c r="O1216" s="172"/>
      <c r="U1216" s="173"/>
    </row>
    <row r="1217" spans="13:21" s="104" customFormat="1" ht="15.75">
      <c r="M1217" s="172"/>
      <c r="N1217" s="172"/>
      <c r="O1217" s="172"/>
      <c r="U1217" s="173"/>
    </row>
    <row r="1218" spans="13:21" s="104" customFormat="1" ht="15.75">
      <c r="M1218" s="172"/>
      <c r="N1218" s="172"/>
      <c r="O1218" s="172"/>
      <c r="U1218" s="173"/>
    </row>
    <row r="1219" spans="13:21" s="104" customFormat="1" ht="15.75">
      <c r="M1219" s="172"/>
      <c r="N1219" s="172"/>
      <c r="O1219" s="172"/>
      <c r="U1219" s="173"/>
    </row>
    <row r="1220" spans="13:21" s="104" customFormat="1" ht="15.75">
      <c r="M1220" s="172"/>
      <c r="N1220" s="172"/>
      <c r="O1220" s="172"/>
      <c r="U1220" s="173"/>
    </row>
    <row r="1221" spans="13:21" s="104" customFormat="1" ht="15.75">
      <c r="M1221" s="172"/>
      <c r="N1221" s="172"/>
      <c r="O1221" s="172"/>
      <c r="U1221" s="173"/>
    </row>
    <row r="1222" spans="13:21" s="104" customFormat="1" ht="15.75">
      <c r="M1222" s="172"/>
      <c r="N1222" s="172"/>
      <c r="O1222" s="172"/>
      <c r="U1222" s="173"/>
    </row>
    <row r="1223" spans="13:21" s="104" customFormat="1" ht="15.75">
      <c r="M1223" s="172"/>
      <c r="N1223" s="172"/>
      <c r="O1223" s="172"/>
      <c r="U1223" s="173"/>
    </row>
    <row r="1224" spans="13:21" s="104" customFormat="1" ht="15.75">
      <c r="M1224" s="172"/>
      <c r="N1224" s="172"/>
      <c r="O1224" s="172"/>
      <c r="U1224" s="173"/>
    </row>
    <row r="1225" spans="13:21" s="104" customFormat="1" ht="15.75">
      <c r="M1225" s="172"/>
      <c r="N1225" s="172"/>
      <c r="O1225" s="172"/>
      <c r="U1225" s="173"/>
    </row>
    <row r="1226" spans="13:21" s="104" customFormat="1" ht="15.75">
      <c r="M1226" s="172"/>
      <c r="N1226" s="172"/>
      <c r="O1226" s="172"/>
      <c r="U1226" s="173"/>
    </row>
    <row r="1227" spans="13:21" s="104" customFormat="1" ht="15.75">
      <c r="M1227" s="172"/>
      <c r="N1227" s="172"/>
      <c r="O1227" s="172"/>
      <c r="U1227" s="173"/>
    </row>
    <row r="1228" spans="13:21" s="104" customFormat="1" ht="15.75">
      <c r="M1228" s="172"/>
      <c r="N1228" s="172"/>
      <c r="O1228" s="172"/>
      <c r="U1228" s="173"/>
    </row>
    <row r="1229" spans="13:21" s="104" customFormat="1" ht="15.75">
      <c r="M1229" s="172"/>
      <c r="N1229" s="172"/>
      <c r="O1229" s="172"/>
      <c r="U1229" s="173"/>
    </row>
    <row r="1230" spans="13:21" s="104" customFormat="1" ht="15.75">
      <c r="M1230" s="172"/>
      <c r="N1230" s="172"/>
      <c r="O1230" s="172"/>
      <c r="U1230" s="173"/>
    </row>
    <row r="1231" spans="13:21" s="104" customFormat="1" ht="15.75">
      <c r="M1231" s="172"/>
      <c r="N1231" s="172"/>
      <c r="O1231" s="172"/>
      <c r="U1231" s="173"/>
    </row>
    <row r="1232" spans="13:21" s="104" customFormat="1" ht="15.75">
      <c r="M1232" s="172"/>
      <c r="N1232" s="172"/>
      <c r="O1232" s="172"/>
      <c r="U1232" s="173"/>
    </row>
    <row r="1233" spans="13:21" s="104" customFormat="1" ht="15.75">
      <c r="M1233" s="172"/>
      <c r="N1233" s="172"/>
      <c r="O1233" s="172"/>
      <c r="U1233" s="173"/>
    </row>
    <row r="1234" spans="13:21" s="104" customFormat="1" ht="15.75">
      <c r="M1234" s="172"/>
      <c r="N1234" s="172"/>
      <c r="O1234" s="172"/>
      <c r="U1234" s="173"/>
    </row>
    <row r="1235" spans="13:21" s="104" customFormat="1" ht="15.75">
      <c r="M1235" s="172"/>
      <c r="N1235" s="172"/>
      <c r="O1235" s="172"/>
      <c r="U1235" s="173"/>
    </row>
    <row r="1236" spans="13:21" s="104" customFormat="1" ht="15.75">
      <c r="M1236" s="172"/>
      <c r="N1236" s="172"/>
      <c r="O1236" s="172"/>
      <c r="U1236" s="173"/>
    </row>
    <row r="1237" spans="13:21" s="104" customFormat="1" ht="15.75">
      <c r="M1237" s="172"/>
      <c r="N1237" s="172"/>
      <c r="O1237" s="172"/>
      <c r="U1237" s="173"/>
    </row>
    <row r="1238" spans="13:21" s="104" customFormat="1" ht="15.75">
      <c r="M1238" s="172"/>
      <c r="N1238" s="172"/>
      <c r="O1238" s="172"/>
      <c r="U1238" s="173"/>
    </row>
    <row r="1239" spans="13:21" s="104" customFormat="1" ht="15.75">
      <c r="M1239" s="172"/>
      <c r="N1239" s="172"/>
      <c r="O1239" s="172"/>
      <c r="U1239" s="173"/>
    </row>
    <row r="1240" spans="13:21" s="104" customFormat="1" ht="15.75">
      <c r="M1240" s="172"/>
      <c r="N1240" s="172"/>
      <c r="O1240" s="172"/>
      <c r="U1240" s="173"/>
    </row>
    <row r="1241" spans="13:21" s="104" customFormat="1" ht="15.75">
      <c r="M1241" s="172"/>
      <c r="N1241" s="172"/>
      <c r="O1241" s="172"/>
      <c r="U1241" s="173"/>
    </row>
    <row r="1242" spans="13:21" s="104" customFormat="1" ht="15.75">
      <c r="M1242" s="172"/>
      <c r="N1242" s="172"/>
      <c r="O1242" s="172"/>
      <c r="U1242" s="173"/>
    </row>
    <row r="1243" spans="13:21" s="104" customFormat="1" ht="15.75">
      <c r="M1243" s="172"/>
      <c r="N1243" s="172"/>
      <c r="O1243" s="172"/>
      <c r="U1243" s="173"/>
    </row>
    <row r="1244" spans="13:21" s="104" customFormat="1" ht="15.75">
      <c r="M1244" s="172"/>
      <c r="N1244" s="172"/>
      <c r="O1244" s="172"/>
      <c r="U1244" s="173"/>
    </row>
    <row r="1245" spans="13:21" s="104" customFormat="1" ht="15.75">
      <c r="M1245" s="172"/>
      <c r="N1245" s="172"/>
      <c r="O1245" s="172"/>
      <c r="U1245" s="173"/>
    </row>
    <row r="1246" spans="13:21" s="104" customFormat="1" ht="15.75">
      <c r="M1246" s="172"/>
      <c r="N1246" s="172"/>
      <c r="O1246" s="172"/>
      <c r="U1246" s="173"/>
    </row>
    <row r="1247" spans="13:21" s="104" customFormat="1" ht="15.75">
      <c r="M1247" s="172"/>
      <c r="N1247" s="172"/>
      <c r="O1247" s="172"/>
      <c r="U1247" s="173"/>
    </row>
    <row r="1248" spans="13:21" s="104" customFormat="1" ht="15.75">
      <c r="M1248" s="172"/>
      <c r="N1248" s="172"/>
      <c r="O1248" s="172"/>
      <c r="U1248" s="173"/>
    </row>
    <row r="1249" spans="13:21" s="104" customFormat="1" ht="15.75">
      <c r="M1249" s="172"/>
      <c r="N1249" s="172"/>
      <c r="O1249" s="172"/>
      <c r="U1249" s="173"/>
    </row>
    <row r="1250" spans="13:21" s="104" customFormat="1" ht="15.75">
      <c r="M1250" s="172"/>
      <c r="N1250" s="172"/>
      <c r="O1250" s="172"/>
      <c r="U1250" s="173"/>
    </row>
    <row r="1251" spans="13:21" s="104" customFormat="1" ht="15.75">
      <c r="M1251" s="172"/>
      <c r="N1251" s="172"/>
      <c r="O1251" s="172"/>
      <c r="U1251" s="173"/>
    </row>
    <row r="1252" spans="13:21" s="104" customFormat="1" ht="15.75">
      <c r="M1252" s="172"/>
      <c r="N1252" s="172"/>
      <c r="O1252" s="172"/>
      <c r="U1252" s="173"/>
    </row>
    <row r="1253" spans="13:21" s="104" customFormat="1" ht="15.75">
      <c r="M1253" s="172"/>
      <c r="N1253" s="172"/>
      <c r="O1253" s="172"/>
      <c r="U1253" s="173"/>
    </row>
    <row r="1254" spans="13:21" s="104" customFormat="1" ht="15.75">
      <c r="M1254" s="172"/>
      <c r="N1254" s="172"/>
      <c r="O1254" s="172"/>
      <c r="U1254" s="173"/>
    </row>
    <row r="1255" spans="13:21" s="104" customFormat="1" ht="15.75">
      <c r="M1255" s="172"/>
      <c r="N1255" s="172"/>
      <c r="O1255" s="172"/>
      <c r="U1255" s="173"/>
    </row>
    <row r="1256" spans="13:21" s="104" customFormat="1" ht="15.75">
      <c r="M1256" s="172"/>
      <c r="N1256" s="172"/>
      <c r="O1256" s="172"/>
      <c r="U1256" s="173"/>
    </row>
    <row r="1257" spans="13:21" s="104" customFormat="1" ht="15.75">
      <c r="M1257" s="172"/>
      <c r="N1257" s="172"/>
      <c r="O1257" s="172"/>
      <c r="U1257" s="173"/>
    </row>
    <row r="1258" spans="13:21" s="104" customFormat="1" ht="15.75">
      <c r="M1258" s="172"/>
      <c r="N1258" s="172"/>
      <c r="O1258" s="172"/>
      <c r="U1258" s="173"/>
    </row>
    <row r="1259" spans="13:21" s="104" customFormat="1" ht="15.75">
      <c r="M1259" s="172"/>
      <c r="N1259" s="172"/>
      <c r="O1259" s="172"/>
      <c r="U1259" s="173"/>
    </row>
    <row r="1260" spans="13:21" s="104" customFormat="1" ht="15.75">
      <c r="M1260" s="172"/>
      <c r="N1260" s="172"/>
      <c r="O1260" s="172"/>
      <c r="U1260" s="173"/>
    </row>
    <row r="1261" spans="13:21" s="104" customFormat="1" ht="15.75">
      <c r="M1261" s="172"/>
      <c r="N1261" s="172"/>
      <c r="O1261" s="172"/>
      <c r="U1261" s="173"/>
    </row>
    <row r="1262" spans="13:21" s="104" customFormat="1" ht="15.75">
      <c r="M1262" s="172"/>
      <c r="N1262" s="172"/>
      <c r="O1262" s="172"/>
      <c r="U1262" s="173"/>
    </row>
    <row r="1263" spans="13:21" s="104" customFormat="1" ht="15.75">
      <c r="M1263" s="172"/>
      <c r="N1263" s="172"/>
      <c r="O1263" s="172"/>
      <c r="U1263" s="173"/>
    </row>
    <row r="1264" spans="13:21" s="104" customFormat="1" ht="15.75">
      <c r="M1264" s="172"/>
      <c r="N1264" s="172"/>
      <c r="O1264" s="172"/>
      <c r="U1264" s="173"/>
    </row>
    <row r="1265" spans="13:21" s="104" customFormat="1" ht="15.75">
      <c r="M1265" s="172"/>
      <c r="N1265" s="172"/>
      <c r="O1265" s="172"/>
      <c r="U1265" s="173"/>
    </row>
    <row r="1266" spans="13:21" s="104" customFormat="1" ht="15.75">
      <c r="M1266" s="172"/>
      <c r="N1266" s="172"/>
      <c r="O1266" s="172"/>
      <c r="U1266" s="173"/>
    </row>
    <row r="1267" spans="13:21" s="104" customFormat="1" ht="15.75">
      <c r="M1267" s="172"/>
      <c r="N1267" s="172"/>
      <c r="O1267" s="172"/>
      <c r="U1267" s="173"/>
    </row>
    <row r="1268" spans="13:21" s="104" customFormat="1" ht="15.75">
      <c r="M1268" s="172"/>
      <c r="N1268" s="172"/>
      <c r="O1268" s="172"/>
      <c r="U1268" s="173"/>
    </row>
    <row r="1269" spans="13:21" s="104" customFormat="1" ht="15.75">
      <c r="M1269" s="172"/>
      <c r="N1269" s="172"/>
      <c r="O1269" s="172"/>
      <c r="U1269" s="173"/>
    </row>
    <row r="1270" spans="13:21" s="104" customFormat="1" ht="15.75">
      <c r="M1270" s="172"/>
      <c r="N1270" s="172"/>
      <c r="O1270" s="172"/>
      <c r="U1270" s="173"/>
    </row>
    <row r="1271" spans="13:21" s="104" customFormat="1" ht="15.75">
      <c r="M1271" s="172"/>
      <c r="N1271" s="172"/>
      <c r="O1271" s="172"/>
      <c r="U1271" s="173"/>
    </row>
    <row r="1272" spans="13:21" s="104" customFormat="1" ht="15.75">
      <c r="M1272" s="172"/>
      <c r="N1272" s="172"/>
      <c r="O1272" s="172"/>
      <c r="U1272" s="173"/>
    </row>
    <row r="1273" spans="13:21" s="104" customFormat="1" ht="15.75">
      <c r="M1273" s="172"/>
      <c r="N1273" s="172"/>
      <c r="O1273" s="172"/>
      <c r="U1273" s="173"/>
    </row>
    <row r="1274" spans="13:21" s="104" customFormat="1" ht="15.75">
      <c r="M1274" s="172"/>
      <c r="N1274" s="172"/>
      <c r="O1274" s="172"/>
      <c r="U1274" s="173"/>
    </row>
    <row r="1275" spans="13:21" s="104" customFormat="1" ht="15.75">
      <c r="M1275" s="172"/>
      <c r="N1275" s="172"/>
      <c r="O1275" s="172"/>
      <c r="U1275" s="173"/>
    </row>
    <row r="1276" spans="13:21" s="104" customFormat="1" ht="15.75">
      <c r="M1276" s="172"/>
      <c r="N1276" s="172"/>
      <c r="O1276" s="172"/>
      <c r="U1276" s="173"/>
    </row>
    <row r="1277" spans="13:21" s="104" customFormat="1" ht="15.75">
      <c r="M1277" s="172"/>
      <c r="N1277" s="172"/>
      <c r="O1277" s="172"/>
      <c r="U1277" s="173"/>
    </row>
    <row r="1278" spans="13:21" s="104" customFormat="1" ht="15.75">
      <c r="M1278" s="172"/>
      <c r="N1278" s="172"/>
      <c r="O1278" s="172"/>
      <c r="U1278" s="173"/>
    </row>
    <row r="1279" spans="13:21" s="104" customFormat="1" ht="15.75">
      <c r="M1279" s="172"/>
      <c r="N1279" s="172"/>
      <c r="O1279" s="172"/>
      <c r="U1279" s="173"/>
    </row>
    <row r="1280" spans="13:21" s="104" customFormat="1" ht="15.75">
      <c r="M1280" s="172"/>
      <c r="N1280" s="172"/>
      <c r="O1280" s="172"/>
      <c r="U1280" s="173"/>
    </row>
    <row r="1281" spans="13:21" s="104" customFormat="1" ht="15.75">
      <c r="M1281" s="172"/>
      <c r="N1281" s="172"/>
      <c r="O1281" s="172"/>
      <c r="U1281" s="173"/>
    </row>
    <row r="1282" spans="13:21" s="104" customFormat="1" ht="15.75">
      <c r="M1282" s="172"/>
      <c r="N1282" s="172"/>
      <c r="O1282" s="172"/>
      <c r="U1282" s="173"/>
    </row>
    <row r="1283" spans="13:21" s="104" customFormat="1" ht="15.75">
      <c r="M1283" s="172"/>
      <c r="N1283" s="172"/>
      <c r="O1283" s="172"/>
      <c r="U1283" s="173"/>
    </row>
    <row r="1284" spans="13:21" s="104" customFormat="1" ht="15.75">
      <c r="M1284" s="172"/>
      <c r="N1284" s="172"/>
      <c r="O1284" s="172"/>
      <c r="U1284" s="173"/>
    </row>
    <row r="1285" spans="13:21" s="104" customFormat="1" ht="15.75">
      <c r="M1285" s="172"/>
      <c r="N1285" s="172"/>
      <c r="O1285" s="172"/>
      <c r="U1285" s="173"/>
    </row>
    <row r="1286" spans="13:21" s="104" customFormat="1" ht="15.75">
      <c r="M1286" s="172"/>
      <c r="N1286" s="172"/>
      <c r="O1286" s="172"/>
      <c r="U1286" s="173"/>
    </row>
    <row r="1287" spans="13:21" s="104" customFormat="1" ht="15.75">
      <c r="M1287" s="172"/>
      <c r="N1287" s="172"/>
      <c r="O1287" s="172"/>
      <c r="U1287" s="173"/>
    </row>
    <row r="1288" spans="13:21" s="104" customFormat="1" ht="15.75">
      <c r="M1288" s="172"/>
      <c r="N1288" s="172"/>
      <c r="O1288" s="172"/>
      <c r="U1288" s="173"/>
    </row>
    <row r="1289" spans="13:21" s="104" customFormat="1" ht="15.75">
      <c r="M1289" s="172"/>
      <c r="N1289" s="172"/>
      <c r="O1289" s="172"/>
      <c r="U1289" s="173"/>
    </row>
    <row r="1290" spans="13:21" s="104" customFormat="1" ht="15.75">
      <c r="M1290" s="172"/>
      <c r="N1290" s="172"/>
      <c r="O1290" s="172"/>
      <c r="U1290" s="173"/>
    </row>
    <row r="1291" spans="13:21" s="104" customFormat="1" ht="15.75">
      <c r="M1291" s="172"/>
      <c r="N1291" s="172"/>
      <c r="O1291" s="172"/>
      <c r="U1291" s="173"/>
    </row>
    <row r="1292" spans="13:21" s="104" customFormat="1" ht="15.75">
      <c r="M1292" s="172"/>
      <c r="N1292" s="172"/>
      <c r="O1292" s="172"/>
      <c r="U1292" s="173"/>
    </row>
    <row r="1293" spans="13:21" s="104" customFormat="1" ht="15.75">
      <c r="M1293" s="172"/>
      <c r="N1293" s="172"/>
      <c r="O1293" s="172"/>
      <c r="U1293" s="173"/>
    </row>
    <row r="1294" spans="13:21" s="104" customFormat="1" ht="15.75">
      <c r="M1294" s="172"/>
      <c r="N1294" s="172"/>
      <c r="O1294" s="172"/>
      <c r="U1294" s="173"/>
    </row>
    <row r="1295" spans="13:21" s="104" customFormat="1" ht="15.75">
      <c r="M1295" s="172"/>
      <c r="N1295" s="172"/>
      <c r="O1295" s="172"/>
      <c r="U1295" s="173"/>
    </row>
    <row r="1296" spans="13:21" s="104" customFormat="1" ht="15.75">
      <c r="M1296" s="172"/>
      <c r="N1296" s="172"/>
      <c r="O1296" s="172"/>
      <c r="U1296" s="173"/>
    </row>
    <row r="1297" spans="13:21" s="104" customFormat="1" ht="15.75">
      <c r="M1297" s="172"/>
      <c r="N1297" s="172"/>
      <c r="O1297" s="172"/>
      <c r="U1297" s="173"/>
    </row>
    <row r="1298" spans="13:21" s="104" customFormat="1" ht="15.75">
      <c r="M1298" s="172"/>
      <c r="N1298" s="172"/>
      <c r="O1298" s="172"/>
      <c r="U1298" s="173"/>
    </row>
    <row r="1299" spans="13:21" s="104" customFormat="1" ht="15.75">
      <c r="M1299" s="172"/>
      <c r="N1299" s="172"/>
      <c r="O1299" s="172"/>
      <c r="U1299" s="173"/>
    </row>
    <row r="1300" spans="13:21" s="104" customFormat="1" ht="15.75">
      <c r="M1300" s="172"/>
      <c r="N1300" s="172"/>
      <c r="O1300" s="172"/>
      <c r="U1300" s="173"/>
    </row>
    <row r="1301" spans="13:21" s="104" customFormat="1" ht="15.75">
      <c r="M1301" s="172"/>
      <c r="N1301" s="172"/>
      <c r="O1301" s="172"/>
      <c r="U1301" s="173"/>
    </row>
    <row r="1302" spans="13:21" s="104" customFormat="1" ht="15.75">
      <c r="M1302" s="172"/>
      <c r="N1302" s="172"/>
      <c r="O1302" s="172"/>
      <c r="U1302" s="173"/>
    </row>
    <row r="1303" spans="13:21" s="104" customFormat="1" ht="15.75">
      <c r="M1303" s="172"/>
      <c r="N1303" s="172"/>
      <c r="O1303" s="172"/>
      <c r="U1303" s="173"/>
    </row>
    <row r="1304" spans="13:21" s="104" customFormat="1" ht="15.75">
      <c r="M1304" s="172"/>
      <c r="N1304" s="172"/>
      <c r="O1304" s="172"/>
      <c r="U1304" s="173"/>
    </row>
    <row r="1305" spans="13:21" s="104" customFormat="1" ht="15.75">
      <c r="M1305" s="172"/>
      <c r="N1305" s="172"/>
      <c r="O1305" s="172"/>
      <c r="U1305" s="173"/>
    </row>
    <row r="1306" spans="13:21" s="104" customFormat="1" ht="15.75">
      <c r="M1306" s="172"/>
      <c r="N1306" s="172"/>
      <c r="O1306" s="172"/>
      <c r="U1306" s="173"/>
    </row>
    <row r="1307" spans="13:21" s="104" customFormat="1" ht="15.75">
      <c r="M1307" s="172"/>
      <c r="N1307" s="172"/>
      <c r="O1307" s="172"/>
      <c r="U1307" s="173"/>
    </row>
    <row r="1308" spans="13:21" s="104" customFormat="1" ht="15.75">
      <c r="M1308" s="172"/>
      <c r="N1308" s="172"/>
      <c r="O1308" s="172"/>
      <c r="U1308" s="173"/>
    </row>
    <row r="1309" spans="13:21" s="104" customFormat="1" ht="15.75">
      <c r="M1309" s="172"/>
      <c r="N1309" s="172"/>
      <c r="O1309" s="172"/>
      <c r="U1309" s="173"/>
    </row>
    <row r="1310" spans="13:21" s="104" customFormat="1" ht="15.75">
      <c r="M1310" s="172"/>
      <c r="N1310" s="172"/>
      <c r="O1310" s="172"/>
      <c r="U1310" s="173"/>
    </row>
    <row r="1311" spans="13:21" s="104" customFormat="1" ht="15.75">
      <c r="M1311" s="172"/>
      <c r="N1311" s="172"/>
      <c r="O1311" s="172"/>
      <c r="U1311" s="173"/>
    </row>
    <row r="1312" spans="13:21" s="104" customFormat="1" ht="15.75">
      <c r="M1312" s="172"/>
      <c r="N1312" s="172"/>
      <c r="O1312" s="172"/>
      <c r="U1312" s="173"/>
    </row>
    <row r="1313" spans="13:21" s="104" customFormat="1" ht="15.75">
      <c r="M1313" s="172"/>
      <c r="N1313" s="172"/>
      <c r="O1313" s="172"/>
      <c r="U1313" s="173"/>
    </row>
    <row r="1314" spans="13:21" s="104" customFormat="1" ht="15.75">
      <c r="M1314" s="172"/>
      <c r="N1314" s="172"/>
      <c r="O1314" s="172"/>
      <c r="U1314" s="173"/>
    </row>
    <row r="1315" spans="13:21" s="104" customFormat="1" ht="15.75">
      <c r="M1315" s="172"/>
      <c r="N1315" s="172"/>
      <c r="O1315" s="172"/>
      <c r="U1315" s="173"/>
    </row>
    <row r="1316" spans="13:21" s="104" customFormat="1" ht="15.75">
      <c r="M1316" s="172"/>
      <c r="N1316" s="172"/>
      <c r="O1316" s="172"/>
      <c r="U1316" s="173"/>
    </row>
    <row r="1317" spans="13:21" s="104" customFormat="1" ht="15.75">
      <c r="M1317" s="172"/>
      <c r="N1317" s="172"/>
      <c r="O1317" s="172"/>
      <c r="U1317" s="173"/>
    </row>
    <row r="1318" spans="13:21" s="104" customFormat="1" ht="15.75">
      <c r="M1318" s="172"/>
      <c r="N1318" s="172"/>
      <c r="O1318" s="172"/>
      <c r="U1318" s="173"/>
    </row>
    <row r="1319" spans="13:21" s="104" customFormat="1" ht="15.75">
      <c r="M1319" s="172"/>
      <c r="N1319" s="172"/>
      <c r="O1319" s="172"/>
      <c r="U1319" s="173"/>
    </row>
    <row r="1320" spans="13:21" s="104" customFormat="1" ht="15.75">
      <c r="M1320" s="172"/>
      <c r="N1320" s="172"/>
      <c r="O1320" s="172"/>
      <c r="U1320" s="173"/>
    </row>
    <row r="1321" spans="13:21" s="104" customFormat="1" ht="15.75">
      <c r="M1321" s="172"/>
      <c r="N1321" s="172"/>
      <c r="O1321" s="172"/>
      <c r="U1321" s="173"/>
    </row>
    <row r="1322" spans="13:21" s="104" customFormat="1" ht="15.75">
      <c r="M1322" s="172"/>
      <c r="N1322" s="172"/>
      <c r="O1322" s="172"/>
      <c r="U1322" s="173"/>
    </row>
    <row r="1323" spans="13:21" s="104" customFormat="1" ht="15.75">
      <c r="M1323" s="172"/>
      <c r="N1323" s="172"/>
      <c r="O1323" s="172"/>
      <c r="U1323" s="173"/>
    </row>
    <row r="1324" spans="13:21" s="104" customFormat="1" ht="15.75">
      <c r="M1324" s="172"/>
      <c r="N1324" s="172"/>
      <c r="O1324" s="172"/>
      <c r="U1324" s="173"/>
    </row>
    <row r="1325" spans="13:21" s="104" customFormat="1" ht="15.75">
      <c r="M1325" s="172"/>
      <c r="N1325" s="172"/>
      <c r="O1325" s="172"/>
      <c r="U1325" s="173"/>
    </row>
    <row r="1326" spans="13:21" s="104" customFormat="1" ht="15.75">
      <c r="M1326" s="172"/>
      <c r="N1326" s="172"/>
      <c r="O1326" s="172"/>
      <c r="U1326" s="173"/>
    </row>
    <row r="1327" spans="13:21" s="104" customFormat="1" ht="15.75">
      <c r="M1327" s="172"/>
      <c r="N1327" s="172"/>
      <c r="O1327" s="172"/>
      <c r="U1327" s="173"/>
    </row>
    <row r="1328" spans="13:21" s="104" customFormat="1" ht="15.75">
      <c r="M1328" s="172"/>
      <c r="N1328" s="172"/>
      <c r="O1328" s="172"/>
      <c r="U1328" s="173"/>
    </row>
    <row r="1329" spans="13:21" s="104" customFormat="1" ht="15.75">
      <c r="M1329" s="172"/>
      <c r="N1329" s="172"/>
      <c r="O1329" s="172"/>
      <c r="U1329" s="173"/>
    </row>
    <row r="1330" spans="13:21" s="104" customFormat="1" ht="15.75">
      <c r="M1330" s="172"/>
      <c r="N1330" s="172"/>
      <c r="O1330" s="172"/>
      <c r="U1330" s="173"/>
    </row>
    <row r="1331" spans="13:21" s="104" customFormat="1" ht="15.75">
      <c r="M1331" s="172"/>
      <c r="N1331" s="172"/>
      <c r="O1331" s="172"/>
      <c r="U1331" s="173"/>
    </row>
    <row r="1332" spans="13:21" s="104" customFormat="1" ht="15.75">
      <c r="M1332" s="172"/>
      <c r="N1332" s="172"/>
      <c r="O1332" s="172"/>
      <c r="U1332" s="173"/>
    </row>
    <row r="1333" spans="13:21" s="104" customFormat="1" ht="15.75">
      <c r="M1333" s="172"/>
      <c r="N1333" s="172"/>
      <c r="O1333" s="172"/>
      <c r="U1333" s="173"/>
    </row>
    <row r="1334" spans="13:21" s="104" customFormat="1" ht="15.75">
      <c r="M1334" s="172"/>
      <c r="N1334" s="172"/>
      <c r="O1334" s="172"/>
      <c r="U1334" s="173"/>
    </row>
    <row r="1335" spans="13:21" s="104" customFormat="1" ht="15.75">
      <c r="M1335" s="172"/>
      <c r="N1335" s="172"/>
      <c r="O1335" s="172"/>
      <c r="U1335" s="173"/>
    </row>
    <row r="1336" spans="13:21" s="104" customFormat="1" ht="15.75">
      <c r="M1336" s="172"/>
      <c r="N1336" s="172"/>
      <c r="O1336" s="172"/>
      <c r="U1336" s="173"/>
    </row>
    <row r="1337" spans="13:21" s="104" customFormat="1" ht="15.75">
      <c r="M1337" s="172"/>
      <c r="N1337" s="172"/>
      <c r="O1337" s="172"/>
      <c r="U1337" s="173"/>
    </row>
    <row r="1338" spans="13:21" s="104" customFormat="1" ht="15.75">
      <c r="M1338" s="172"/>
      <c r="N1338" s="172"/>
      <c r="O1338" s="172"/>
      <c r="U1338" s="173"/>
    </row>
    <row r="1339" spans="13:21" s="104" customFormat="1" ht="15.75">
      <c r="M1339" s="172"/>
      <c r="N1339" s="172"/>
      <c r="O1339" s="172"/>
      <c r="U1339" s="173"/>
    </row>
    <row r="1340" spans="13:21" s="104" customFormat="1" ht="15.75">
      <c r="M1340" s="172"/>
      <c r="N1340" s="172"/>
      <c r="O1340" s="172"/>
      <c r="U1340" s="173"/>
    </row>
    <row r="1341" spans="13:21" s="104" customFormat="1" ht="15.75">
      <c r="M1341" s="172"/>
      <c r="N1341" s="172"/>
      <c r="O1341" s="172"/>
      <c r="U1341" s="173"/>
    </row>
    <row r="1342" spans="13:21" s="104" customFormat="1" ht="15.75">
      <c r="M1342" s="172"/>
      <c r="N1342" s="172"/>
      <c r="O1342" s="172"/>
      <c r="U1342" s="173"/>
    </row>
    <row r="1343" spans="13:21" s="104" customFormat="1" ht="15.75">
      <c r="M1343" s="172"/>
      <c r="N1343" s="172"/>
      <c r="O1343" s="172"/>
      <c r="U1343" s="173"/>
    </row>
    <row r="1344" spans="13:21" s="104" customFormat="1" ht="15.75">
      <c r="M1344" s="172"/>
      <c r="N1344" s="172"/>
      <c r="O1344" s="172"/>
      <c r="U1344" s="173"/>
    </row>
    <row r="1345" spans="13:21" s="104" customFormat="1" ht="15.75">
      <c r="M1345" s="172"/>
      <c r="N1345" s="172"/>
      <c r="O1345" s="172"/>
      <c r="U1345" s="173"/>
    </row>
    <row r="1346" spans="13:21" s="104" customFormat="1" ht="15.75">
      <c r="M1346" s="172"/>
      <c r="N1346" s="172"/>
      <c r="O1346" s="172"/>
      <c r="U1346" s="173"/>
    </row>
    <row r="1347" spans="13:21" s="104" customFormat="1" ht="15.75">
      <c r="M1347" s="172"/>
      <c r="N1347" s="172"/>
      <c r="O1347" s="172"/>
      <c r="U1347" s="173"/>
    </row>
    <row r="1348" spans="13:21" s="104" customFormat="1" ht="15.75">
      <c r="M1348" s="172"/>
      <c r="N1348" s="172"/>
      <c r="O1348" s="172"/>
      <c r="U1348" s="173"/>
    </row>
    <row r="1349" spans="13:21" s="104" customFormat="1" ht="15.75">
      <c r="M1349" s="172"/>
      <c r="N1349" s="172"/>
      <c r="O1349" s="172"/>
      <c r="U1349" s="173"/>
    </row>
    <row r="1350" spans="13:21" s="104" customFormat="1" ht="15.75">
      <c r="M1350" s="172"/>
      <c r="N1350" s="172"/>
      <c r="O1350" s="172"/>
      <c r="U1350" s="173"/>
    </row>
    <row r="1351" spans="13:21" s="104" customFormat="1" ht="15.75">
      <c r="M1351" s="172"/>
      <c r="N1351" s="172"/>
      <c r="O1351" s="172"/>
      <c r="U1351" s="173"/>
    </row>
    <row r="1352" spans="13:21" s="104" customFormat="1" ht="15.75">
      <c r="M1352" s="172"/>
      <c r="N1352" s="172"/>
      <c r="O1352" s="172"/>
      <c r="U1352" s="173"/>
    </row>
    <row r="1353" spans="13:21" s="104" customFormat="1" ht="15.75">
      <c r="M1353" s="172"/>
      <c r="N1353" s="172"/>
      <c r="O1353" s="172"/>
      <c r="U1353" s="173"/>
    </row>
    <row r="1354" spans="13:21" s="104" customFormat="1" ht="15.75">
      <c r="M1354" s="172"/>
      <c r="N1354" s="172"/>
      <c r="O1354" s="172"/>
      <c r="U1354" s="173"/>
    </row>
    <row r="1355" spans="13:21" s="104" customFormat="1" ht="15.75">
      <c r="M1355" s="172"/>
      <c r="N1355" s="172"/>
      <c r="O1355" s="172"/>
      <c r="U1355" s="173"/>
    </row>
    <row r="1356" spans="13:21" s="104" customFormat="1" ht="15.75">
      <c r="M1356" s="172"/>
      <c r="N1356" s="172"/>
      <c r="O1356" s="172"/>
      <c r="U1356" s="173"/>
    </row>
    <row r="1357" spans="13:21" s="104" customFormat="1" ht="15.75">
      <c r="M1357" s="172"/>
      <c r="N1357" s="172"/>
      <c r="O1357" s="172"/>
      <c r="U1357" s="173"/>
    </row>
    <row r="1358" spans="13:21" s="104" customFormat="1" ht="15.75">
      <c r="M1358" s="172"/>
      <c r="N1358" s="172"/>
      <c r="O1358" s="172"/>
      <c r="U1358" s="173"/>
    </row>
    <row r="1359" spans="13:21" s="104" customFormat="1" ht="15.75">
      <c r="M1359" s="172"/>
      <c r="N1359" s="172"/>
      <c r="O1359" s="172"/>
      <c r="U1359" s="173"/>
    </row>
    <row r="1360" spans="13:21" s="104" customFormat="1" ht="15.75">
      <c r="M1360" s="172"/>
      <c r="N1360" s="172"/>
      <c r="O1360" s="172"/>
      <c r="U1360" s="173"/>
    </row>
    <row r="1361" spans="13:21" s="104" customFormat="1" ht="15.75">
      <c r="M1361" s="172"/>
      <c r="N1361" s="172"/>
      <c r="O1361" s="172"/>
      <c r="U1361" s="173"/>
    </row>
    <row r="1362" spans="13:21" s="104" customFormat="1" ht="15.75">
      <c r="M1362" s="172"/>
      <c r="N1362" s="172"/>
      <c r="O1362" s="172"/>
      <c r="U1362" s="173"/>
    </row>
    <row r="1363" spans="13:21" s="104" customFormat="1" ht="15.75">
      <c r="M1363" s="172"/>
      <c r="N1363" s="172"/>
      <c r="O1363" s="172"/>
      <c r="U1363" s="173"/>
    </row>
    <row r="1364" spans="13:21" s="104" customFormat="1" ht="15.75">
      <c r="M1364" s="172"/>
      <c r="N1364" s="172"/>
      <c r="O1364" s="172"/>
      <c r="U1364" s="173"/>
    </row>
    <row r="1365" spans="13:21" s="104" customFormat="1" ht="15.75">
      <c r="M1365" s="172"/>
      <c r="N1365" s="172"/>
      <c r="O1365" s="172"/>
      <c r="U1365" s="173"/>
    </row>
    <row r="1366" spans="13:21" s="104" customFormat="1" ht="15.75">
      <c r="M1366" s="172"/>
      <c r="N1366" s="172"/>
      <c r="O1366" s="172"/>
      <c r="U1366" s="173"/>
    </row>
    <row r="1367" spans="13:21" s="104" customFormat="1" ht="15.75">
      <c r="M1367" s="172"/>
      <c r="N1367" s="172"/>
      <c r="O1367" s="172"/>
      <c r="U1367" s="173"/>
    </row>
    <row r="1368" spans="13:21" s="104" customFormat="1" ht="15.75">
      <c r="M1368" s="172"/>
      <c r="N1368" s="172"/>
      <c r="O1368" s="172"/>
      <c r="U1368" s="173"/>
    </row>
    <row r="1369" spans="13:21" s="104" customFormat="1" ht="15.75">
      <c r="M1369" s="172"/>
      <c r="N1369" s="172"/>
      <c r="O1369" s="172"/>
      <c r="U1369" s="173"/>
    </row>
    <row r="1370" spans="13:21" s="104" customFormat="1" ht="15.75">
      <c r="M1370" s="172"/>
      <c r="N1370" s="172"/>
      <c r="O1370" s="172"/>
      <c r="U1370" s="173"/>
    </row>
    <row r="1371" spans="13:21" s="104" customFormat="1" ht="15.75">
      <c r="M1371" s="172"/>
      <c r="N1371" s="172"/>
      <c r="O1371" s="172"/>
      <c r="U1371" s="173"/>
    </row>
    <row r="1372" spans="13:21" s="104" customFormat="1" ht="15.75">
      <c r="M1372" s="172"/>
      <c r="N1372" s="172"/>
      <c r="O1372" s="172"/>
      <c r="U1372" s="173"/>
    </row>
    <row r="1373" spans="13:21" s="104" customFormat="1" ht="15.75">
      <c r="M1373" s="172"/>
      <c r="N1373" s="172"/>
      <c r="O1373" s="172"/>
      <c r="U1373" s="173"/>
    </row>
    <row r="1374" spans="13:21" s="104" customFormat="1" ht="15.75">
      <c r="M1374" s="172"/>
      <c r="N1374" s="172"/>
      <c r="O1374" s="172"/>
      <c r="U1374" s="173"/>
    </row>
    <row r="1375" spans="13:21" s="104" customFormat="1" ht="15.75">
      <c r="M1375" s="172"/>
      <c r="N1375" s="172"/>
      <c r="O1375" s="172"/>
      <c r="U1375" s="173"/>
    </row>
    <row r="1376" spans="13:21" s="104" customFormat="1" ht="15.75">
      <c r="M1376" s="172"/>
      <c r="N1376" s="172"/>
      <c r="O1376" s="172"/>
      <c r="U1376" s="173"/>
    </row>
    <row r="1377" spans="13:21" s="104" customFormat="1" ht="15.75">
      <c r="M1377" s="172"/>
      <c r="N1377" s="172"/>
      <c r="O1377" s="172"/>
      <c r="U1377" s="173"/>
    </row>
    <row r="1378" spans="13:21" s="104" customFormat="1" ht="15.75">
      <c r="M1378" s="172"/>
      <c r="N1378" s="172"/>
      <c r="O1378" s="172"/>
      <c r="U1378" s="173"/>
    </row>
    <row r="1379" spans="13:21" s="104" customFormat="1" ht="15.75">
      <c r="M1379" s="172"/>
      <c r="N1379" s="172"/>
      <c r="O1379" s="172"/>
      <c r="U1379" s="173"/>
    </row>
    <row r="1380" spans="13:21" s="104" customFormat="1" ht="15.75">
      <c r="M1380" s="172"/>
      <c r="N1380" s="172"/>
      <c r="O1380" s="172"/>
      <c r="U1380" s="173"/>
    </row>
    <row r="1381" spans="13:21" s="104" customFormat="1" ht="15.75">
      <c r="M1381" s="172"/>
      <c r="N1381" s="172"/>
      <c r="O1381" s="172"/>
      <c r="U1381" s="173"/>
    </row>
    <row r="1382" spans="13:21" s="104" customFormat="1" ht="15.75">
      <c r="M1382" s="172"/>
      <c r="N1382" s="172"/>
      <c r="O1382" s="172"/>
      <c r="U1382" s="173"/>
    </row>
    <row r="1383" spans="13:21" s="104" customFormat="1" ht="15.75">
      <c r="M1383" s="172"/>
      <c r="N1383" s="172"/>
      <c r="O1383" s="172"/>
      <c r="U1383" s="173"/>
    </row>
    <row r="1384" spans="13:21" s="104" customFormat="1" ht="15.75">
      <c r="M1384" s="172"/>
      <c r="N1384" s="172"/>
      <c r="O1384" s="172"/>
      <c r="U1384" s="173"/>
    </row>
    <row r="1385" spans="13:21" s="104" customFormat="1" ht="15.75">
      <c r="M1385" s="172"/>
      <c r="N1385" s="172"/>
      <c r="O1385" s="172"/>
      <c r="U1385" s="173"/>
    </row>
    <row r="1386" spans="13:21" s="104" customFormat="1" ht="15.75">
      <c r="M1386" s="172"/>
      <c r="N1386" s="172"/>
      <c r="O1386" s="172"/>
      <c r="U1386" s="173"/>
    </row>
    <row r="1387" spans="13:21" s="104" customFormat="1" ht="15.75">
      <c r="M1387" s="172"/>
      <c r="N1387" s="172"/>
      <c r="O1387" s="172"/>
      <c r="U1387" s="173"/>
    </row>
    <row r="1388" spans="13:21" s="104" customFormat="1" ht="15.75">
      <c r="M1388" s="172"/>
      <c r="N1388" s="172"/>
      <c r="O1388" s="172"/>
      <c r="U1388" s="173"/>
    </row>
    <row r="1389" spans="13:21" s="104" customFormat="1" ht="15.75">
      <c r="M1389" s="172"/>
      <c r="N1389" s="172"/>
      <c r="O1389" s="172"/>
      <c r="U1389" s="173"/>
    </row>
    <row r="1390" spans="13:21" s="104" customFormat="1" ht="15.75">
      <c r="M1390" s="172"/>
      <c r="N1390" s="172"/>
      <c r="O1390" s="172"/>
      <c r="U1390" s="173"/>
    </row>
    <row r="1391" spans="13:21" s="104" customFormat="1" ht="15.75">
      <c r="M1391" s="172"/>
      <c r="N1391" s="172"/>
      <c r="O1391" s="172"/>
      <c r="U1391" s="173"/>
    </row>
    <row r="1392" spans="13:21" s="104" customFormat="1" ht="15.75">
      <c r="M1392" s="172"/>
      <c r="N1392" s="172"/>
      <c r="O1392" s="172"/>
      <c r="U1392" s="173"/>
    </row>
    <row r="1393" spans="13:21" s="104" customFormat="1" ht="15.75">
      <c r="M1393" s="172"/>
      <c r="N1393" s="172"/>
      <c r="O1393" s="172"/>
      <c r="U1393" s="173"/>
    </row>
    <row r="1394" spans="13:21" s="104" customFormat="1" ht="15.75">
      <c r="M1394" s="172"/>
      <c r="N1394" s="172"/>
      <c r="O1394" s="172"/>
      <c r="U1394" s="173"/>
    </row>
    <row r="1395" spans="13:21" s="104" customFormat="1" ht="15.75">
      <c r="M1395" s="172"/>
      <c r="N1395" s="172"/>
      <c r="O1395" s="172"/>
      <c r="U1395" s="173"/>
    </row>
    <row r="1396" spans="13:21" s="104" customFormat="1" ht="15.75">
      <c r="M1396" s="172"/>
      <c r="N1396" s="172"/>
      <c r="O1396" s="172"/>
      <c r="U1396" s="173"/>
    </row>
    <row r="1397" spans="13:21" s="104" customFormat="1" ht="15.75">
      <c r="M1397" s="172"/>
      <c r="N1397" s="172"/>
      <c r="O1397" s="172"/>
      <c r="U1397" s="173"/>
    </row>
    <row r="1398" spans="13:21" s="104" customFormat="1" ht="15.75">
      <c r="M1398" s="172"/>
      <c r="N1398" s="172"/>
      <c r="O1398" s="172"/>
      <c r="U1398" s="173"/>
    </row>
    <row r="1399" spans="13:21" s="104" customFormat="1" ht="15.75">
      <c r="M1399" s="172"/>
      <c r="N1399" s="172"/>
      <c r="O1399" s="172"/>
      <c r="U1399" s="173"/>
    </row>
    <row r="1400" spans="13:21" s="104" customFormat="1" ht="15.75">
      <c r="M1400" s="172"/>
      <c r="N1400" s="172"/>
      <c r="O1400" s="172"/>
      <c r="U1400" s="173"/>
    </row>
    <row r="1401" spans="13:21" s="104" customFormat="1" ht="15.75">
      <c r="M1401" s="172"/>
      <c r="N1401" s="172"/>
      <c r="O1401" s="172"/>
      <c r="U1401" s="173"/>
    </row>
    <row r="1402" spans="13:21" s="104" customFormat="1" ht="15.75">
      <c r="M1402" s="172"/>
      <c r="N1402" s="172"/>
      <c r="O1402" s="172"/>
      <c r="U1402" s="173"/>
    </row>
    <row r="1403" spans="13:21" s="104" customFormat="1" ht="15.75">
      <c r="M1403" s="172"/>
      <c r="N1403" s="172"/>
      <c r="O1403" s="172"/>
      <c r="U1403" s="173"/>
    </row>
    <row r="1404" spans="13:21" s="104" customFormat="1" ht="15.75">
      <c r="M1404" s="172"/>
      <c r="N1404" s="172"/>
      <c r="O1404" s="172"/>
      <c r="U1404" s="173"/>
    </row>
    <row r="1405" spans="13:21" s="104" customFormat="1" ht="15.75">
      <c r="M1405" s="172"/>
      <c r="N1405" s="172"/>
      <c r="O1405" s="172"/>
      <c r="U1405" s="173"/>
    </row>
    <row r="1406" spans="13:21" s="104" customFormat="1" ht="15.75">
      <c r="M1406" s="172"/>
      <c r="N1406" s="172"/>
      <c r="O1406" s="172"/>
      <c r="U1406" s="173"/>
    </row>
    <row r="1407" spans="13:21" s="104" customFormat="1" ht="15.75">
      <c r="M1407" s="172"/>
      <c r="N1407" s="172"/>
      <c r="O1407" s="172"/>
      <c r="U1407" s="173"/>
    </row>
    <row r="1408" spans="13:21" s="104" customFormat="1" ht="15.75">
      <c r="M1408" s="172"/>
      <c r="N1408" s="172"/>
      <c r="O1408" s="172"/>
      <c r="U1408" s="173"/>
    </row>
    <row r="1409" spans="13:21" s="104" customFormat="1" ht="15.75">
      <c r="M1409" s="172"/>
      <c r="N1409" s="172"/>
      <c r="O1409" s="172"/>
      <c r="U1409" s="173"/>
    </row>
    <row r="1410" spans="13:21" s="104" customFormat="1" ht="15.75">
      <c r="M1410" s="172"/>
      <c r="N1410" s="172"/>
      <c r="O1410" s="172"/>
      <c r="U1410" s="173"/>
    </row>
    <row r="1411" spans="13:21" s="104" customFormat="1" ht="15.75">
      <c r="M1411" s="172"/>
      <c r="N1411" s="172"/>
      <c r="O1411" s="172"/>
      <c r="U1411" s="173"/>
    </row>
    <row r="1412" spans="13:21" s="104" customFormat="1" ht="15.75">
      <c r="M1412" s="172"/>
      <c r="N1412" s="172"/>
      <c r="O1412" s="172"/>
      <c r="U1412" s="173"/>
    </row>
    <row r="1413" spans="13:21" s="104" customFormat="1" ht="15.75">
      <c r="M1413" s="172"/>
      <c r="N1413" s="172"/>
      <c r="O1413" s="172"/>
      <c r="U1413" s="173"/>
    </row>
    <row r="1414" spans="13:21" s="104" customFormat="1" ht="15.75">
      <c r="M1414" s="172"/>
      <c r="N1414" s="172"/>
      <c r="O1414" s="172"/>
      <c r="U1414" s="173"/>
    </row>
    <row r="1415" spans="13:21" s="104" customFormat="1" ht="15.75">
      <c r="M1415" s="172"/>
      <c r="N1415" s="172"/>
      <c r="O1415" s="172"/>
      <c r="U1415" s="173"/>
    </row>
    <row r="1416" spans="13:21" s="104" customFormat="1" ht="15.75">
      <c r="M1416" s="172"/>
      <c r="N1416" s="172"/>
      <c r="O1416" s="172"/>
      <c r="U1416" s="173"/>
    </row>
    <row r="1417" spans="13:21" s="104" customFormat="1" ht="15.75">
      <c r="M1417" s="172"/>
      <c r="N1417" s="172"/>
      <c r="O1417" s="172"/>
      <c r="U1417" s="173"/>
    </row>
    <row r="1418" spans="13:21" s="104" customFormat="1" ht="15.75">
      <c r="M1418" s="172"/>
      <c r="N1418" s="172"/>
      <c r="O1418" s="172"/>
      <c r="U1418" s="173"/>
    </row>
    <row r="1419" spans="13:21" s="104" customFormat="1" ht="15.75">
      <c r="M1419" s="172"/>
      <c r="N1419" s="172"/>
      <c r="O1419" s="172"/>
      <c r="U1419" s="173"/>
    </row>
    <row r="1420" spans="13:21" s="104" customFormat="1" ht="15.75">
      <c r="M1420" s="172"/>
      <c r="N1420" s="172"/>
      <c r="O1420" s="172"/>
      <c r="U1420" s="173"/>
    </row>
    <row r="1421" spans="13:21" s="104" customFormat="1" ht="15.75">
      <c r="M1421" s="172"/>
      <c r="N1421" s="172"/>
      <c r="O1421" s="172"/>
      <c r="U1421" s="173"/>
    </row>
    <row r="1422" spans="13:21" s="104" customFormat="1" ht="15.75">
      <c r="M1422" s="172"/>
      <c r="N1422" s="172"/>
      <c r="O1422" s="172"/>
      <c r="U1422" s="173"/>
    </row>
    <row r="1423" spans="13:21" s="104" customFormat="1" ht="15.75">
      <c r="M1423" s="172"/>
      <c r="N1423" s="172"/>
      <c r="O1423" s="172"/>
      <c r="U1423" s="173"/>
    </row>
    <row r="1424" spans="13:21" s="104" customFormat="1" ht="15.75">
      <c r="M1424" s="172"/>
      <c r="N1424" s="172"/>
      <c r="O1424" s="172"/>
      <c r="U1424" s="173"/>
    </row>
    <row r="1425" spans="13:21" s="104" customFormat="1" ht="15.75">
      <c r="M1425" s="172"/>
      <c r="N1425" s="172"/>
      <c r="O1425" s="172"/>
      <c r="U1425" s="173"/>
    </row>
    <row r="1426" spans="13:21" s="104" customFormat="1" ht="15.75">
      <c r="M1426" s="172"/>
      <c r="N1426" s="172"/>
      <c r="O1426" s="172"/>
      <c r="U1426" s="173"/>
    </row>
    <row r="1427" spans="13:21" s="104" customFormat="1" ht="15.75">
      <c r="M1427" s="172"/>
      <c r="N1427" s="172"/>
      <c r="O1427" s="172"/>
      <c r="U1427" s="173"/>
    </row>
    <row r="1428" spans="13:21" s="104" customFormat="1" ht="15.75">
      <c r="M1428" s="172"/>
      <c r="N1428" s="172"/>
      <c r="O1428" s="172"/>
      <c r="U1428" s="173"/>
    </row>
    <row r="1429" spans="13:21" s="104" customFormat="1" ht="15.75">
      <c r="M1429" s="172"/>
      <c r="N1429" s="172"/>
      <c r="O1429" s="172"/>
      <c r="U1429" s="173"/>
    </row>
    <row r="1430" spans="13:21" s="104" customFormat="1" ht="15.75">
      <c r="M1430" s="172"/>
      <c r="N1430" s="172"/>
      <c r="O1430" s="172"/>
      <c r="U1430" s="173"/>
    </row>
    <row r="1431" spans="13:21" s="104" customFormat="1" ht="15.75">
      <c r="M1431" s="172"/>
      <c r="N1431" s="172"/>
      <c r="O1431" s="172"/>
      <c r="U1431" s="173"/>
    </row>
    <row r="1432" spans="13:21" s="104" customFormat="1" ht="15.75">
      <c r="M1432" s="172"/>
      <c r="N1432" s="172"/>
      <c r="O1432" s="172"/>
      <c r="U1432" s="173"/>
    </row>
    <row r="1433" spans="13:21" s="104" customFormat="1" ht="15.75">
      <c r="M1433" s="172"/>
      <c r="N1433" s="172"/>
      <c r="O1433" s="172"/>
      <c r="U1433" s="173"/>
    </row>
    <row r="1434" spans="13:21" s="104" customFormat="1" ht="15.75">
      <c r="M1434" s="172"/>
      <c r="N1434" s="172"/>
      <c r="O1434" s="172"/>
      <c r="U1434" s="173"/>
    </row>
    <row r="1435" spans="13:21" s="104" customFormat="1" ht="15.75">
      <c r="M1435" s="172"/>
      <c r="N1435" s="172"/>
      <c r="O1435" s="172"/>
      <c r="U1435" s="173"/>
    </row>
    <row r="1436" spans="13:21" s="104" customFormat="1" ht="15.75">
      <c r="M1436" s="172"/>
      <c r="N1436" s="172"/>
      <c r="O1436" s="172"/>
      <c r="U1436" s="173"/>
    </row>
    <row r="1437" spans="13:21" s="104" customFormat="1" ht="15.75">
      <c r="M1437" s="172"/>
      <c r="N1437" s="172"/>
      <c r="O1437" s="172"/>
      <c r="U1437" s="173"/>
    </row>
    <row r="1438" spans="13:21" s="104" customFormat="1" ht="15.75">
      <c r="M1438" s="172"/>
      <c r="N1438" s="172"/>
      <c r="O1438" s="172"/>
      <c r="U1438" s="173"/>
    </row>
    <row r="1439" spans="13:21" s="104" customFormat="1" ht="15.75">
      <c r="M1439" s="172"/>
      <c r="N1439" s="172"/>
      <c r="O1439" s="172"/>
      <c r="U1439" s="173"/>
    </row>
    <row r="1440" spans="13:21" s="104" customFormat="1" ht="15.75">
      <c r="M1440" s="172"/>
      <c r="N1440" s="172"/>
      <c r="O1440" s="172"/>
      <c r="U1440" s="173"/>
    </row>
    <row r="1441" spans="13:21" s="104" customFormat="1" ht="15.75">
      <c r="M1441" s="172"/>
      <c r="N1441" s="172"/>
      <c r="O1441" s="172"/>
      <c r="U1441" s="173"/>
    </row>
    <row r="1442" spans="13:21" s="104" customFormat="1" ht="15.75">
      <c r="M1442" s="172"/>
      <c r="N1442" s="172"/>
      <c r="O1442" s="172"/>
      <c r="U1442" s="173"/>
    </row>
    <row r="1443" spans="13:21" s="104" customFormat="1" ht="15.75">
      <c r="M1443" s="172"/>
      <c r="N1443" s="172"/>
      <c r="O1443" s="172"/>
      <c r="U1443" s="173"/>
    </row>
    <row r="1444" spans="13:21" s="104" customFormat="1" ht="15.75">
      <c r="M1444" s="172"/>
      <c r="N1444" s="172"/>
      <c r="O1444" s="172"/>
      <c r="U1444" s="173"/>
    </row>
    <row r="1445" spans="13:21" s="104" customFormat="1" ht="15.75">
      <c r="M1445" s="172"/>
      <c r="N1445" s="172"/>
      <c r="O1445" s="172"/>
      <c r="U1445" s="173"/>
    </row>
    <row r="1446" spans="13:21" s="104" customFormat="1" ht="15.75">
      <c r="M1446" s="172"/>
      <c r="N1446" s="172"/>
      <c r="O1446" s="172"/>
      <c r="U1446" s="173"/>
    </row>
    <row r="1447" spans="13:21" s="104" customFormat="1" ht="15.75">
      <c r="M1447" s="172"/>
      <c r="N1447" s="172"/>
      <c r="O1447" s="172"/>
      <c r="U1447" s="173"/>
    </row>
    <row r="1448" spans="13:21" s="104" customFormat="1" ht="15.75">
      <c r="M1448" s="172"/>
      <c r="N1448" s="172"/>
      <c r="O1448" s="172"/>
      <c r="U1448" s="173"/>
    </row>
    <row r="1449" spans="13:21" s="104" customFormat="1" ht="15.75">
      <c r="M1449" s="172"/>
      <c r="N1449" s="172"/>
      <c r="O1449" s="172"/>
      <c r="U1449" s="173"/>
    </row>
    <row r="1450" spans="13:21" s="104" customFormat="1" ht="15.75">
      <c r="M1450" s="172"/>
      <c r="N1450" s="172"/>
      <c r="O1450" s="172"/>
      <c r="U1450" s="173"/>
    </row>
    <row r="1451" spans="13:21" s="104" customFormat="1" ht="15.75">
      <c r="M1451" s="172"/>
      <c r="N1451" s="172"/>
      <c r="O1451" s="172"/>
      <c r="U1451" s="173"/>
    </row>
    <row r="1452" spans="13:21" s="104" customFormat="1" ht="15.75">
      <c r="M1452" s="172"/>
      <c r="N1452" s="172"/>
      <c r="O1452" s="172"/>
      <c r="U1452" s="173"/>
    </row>
    <row r="1453" spans="13:21" s="104" customFormat="1" ht="15.75">
      <c r="M1453" s="172"/>
      <c r="N1453" s="172"/>
      <c r="O1453" s="172"/>
      <c r="U1453" s="173"/>
    </row>
    <row r="1454" spans="13:21" s="104" customFormat="1" ht="15.75">
      <c r="M1454" s="172"/>
      <c r="N1454" s="172"/>
      <c r="O1454" s="172"/>
      <c r="U1454" s="173"/>
    </row>
    <row r="1455" spans="13:21" s="104" customFormat="1" ht="15.75">
      <c r="M1455" s="172"/>
      <c r="N1455" s="172"/>
      <c r="O1455" s="172"/>
      <c r="U1455" s="173"/>
    </row>
    <row r="1456" spans="13:21" s="104" customFormat="1" ht="15.75">
      <c r="M1456" s="172"/>
      <c r="N1456" s="172"/>
      <c r="O1456" s="172"/>
      <c r="U1456" s="173"/>
    </row>
    <row r="1457" spans="13:21" s="104" customFormat="1" ht="15.75">
      <c r="M1457" s="172"/>
      <c r="N1457" s="172"/>
      <c r="O1457" s="172"/>
      <c r="U1457" s="173"/>
    </row>
    <row r="1458" spans="13:21" s="104" customFormat="1" ht="15.75">
      <c r="M1458" s="172"/>
      <c r="N1458" s="172"/>
      <c r="O1458" s="172"/>
      <c r="U1458" s="173"/>
    </row>
    <row r="1459" spans="13:21" s="104" customFormat="1" ht="15.75">
      <c r="M1459" s="172"/>
      <c r="N1459" s="172"/>
      <c r="O1459" s="172"/>
      <c r="U1459" s="173"/>
    </row>
    <row r="1460" spans="13:21" s="104" customFormat="1" ht="15.75">
      <c r="M1460" s="172"/>
      <c r="N1460" s="172"/>
      <c r="O1460" s="172"/>
      <c r="U1460" s="173"/>
    </row>
    <row r="1461" spans="13:21" s="104" customFormat="1" ht="15.75">
      <c r="M1461" s="172"/>
      <c r="N1461" s="172"/>
      <c r="O1461" s="172"/>
      <c r="U1461" s="173"/>
    </row>
    <row r="1462" spans="13:21" s="104" customFormat="1" ht="15.75">
      <c r="M1462" s="172"/>
      <c r="N1462" s="172"/>
      <c r="O1462" s="172"/>
      <c r="U1462" s="173"/>
    </row>
    <row r="1463" spans="13:21" s="104" customFormat="1" ht="15.75">
      <c r="M1463" s="172"/>
      <c r="N1463" s="172"/>
      <c r="O1463" s="172"/>
      <c r="U1463" s="173"/>
    </row>
    <row r="1464" spans="13:21" s="104" customFormat="1" ht="15.75">
      <c r="M1464" s="172"/>
      <c r="N1464" s="172"/>
      <c r="O1464" s="172"/>
      <c r="U1464" s="173"/>
    </row>
    <row r="1465" spans="13:21" s="104" customFormat="1" ht="15.75">
      <c r="M1465" s="172"/>
      <c r="N1465" s="172"/>
      <c r="O1465" s="172"/>
      <c r="U1465" s="173"/>
    </row>
    <row r="1466" spans="13:21" s="104" customFormat="1" ht="15.75">
      <c r="M1466" s="172"/>
      <c r="N1466" s="172"/>
      <c r="O1466" s="172"/>
      <c r="U1466" s="173"/>
    </row>
    <row r="1467" spans="13:21" s="104" customFormat="1" ht="15.75">
      <c r="M1467" s="172"/>
      <c r="N1467" s="172"/>
      <c r="O1467" s="172"/>
      <c r="U1467" s="173"/>
    </row>
    <row r="1468" spans="13:21" s="104" customFormat="1" ht="15.75">
      <c r="M1468" s="172"/>
      <c r="N1468" s="172"/>
      <c r="O1468" s="172"/>
      <c r="U1468" s="173"/>
    </row>
    <row r="1469" spans="13:21" s="104" customFormat="1" ht="15.75">
      <c r="M1469" s="172"/>
      <c r="N1469" s="172"/>
      <c r="O1469" s="172"/>
      <c r="U1469" s="173"/>
    </row>
    <row r="1470" spans="13:21" s="104" customFormat="1" ht="15.75">
      <c r="M1470" s="172"/>
      <c r="N1470" s="172"/>
      <c r="O1470" s="172"/>
      <c r="U1470" s="173"/>
    </row>
    <row r="1471" spans="13:21" s="104" customFormat="1" ht="15.75">
      <c r="M1471" s="172"/>
      <c r="N1471" s="172"/>
      <c r="O1471" s="172"/>
      <c r="U1471" s="173"/>
    </row>
    <row r="1472" spans="13:21" s="104" customFormat="1" ht="15.75">
      <c r="M1472" s="172"/>
      <c r="N1472" s="172"/>
      <c r="O1472" s="172"/>
      <c r="U1472" s="173"/>
    </row>
    <row r="1473" spans="13:21" s="104" customFormat="1" ht="15.75">
      <c r="M1473" s="172"/>
      <c r="N1473" s="172"/>
      <c r="O1473" s="172"/>
      <c r="U1473" s="173"/>
    </row>
    <row r="1474" spans="13:21" s="104" customFormat="1" ht="15.75">
      <c r="M1474" s="172"/>
      <c r="N1474" s="172"/>
      <c r="O1474" s="172"/>
      <c r="U1474" s="173"/>
    </row>
    <row r="1475" spans="13:21" s="104" customFormat="1" ht="15.75">
      <c r="M1475" s="172"/>
      <c r="N1475" s="172"/>
      <c r="O1475" s="172"/>
      <c r="U1475" s="173"/>
    </row>
    <row r="1476" spans="13:21" s="104" customFormat="1" ht="15.75">
      <c r="M1476" s="172"/>
      <c r="N1476" s="172"/>
      <c r="O1476" s="172"/>
      <c r="U1476" s="173"/>
    </row>
    <row r="1477" spans="13:21" s="104" customFormat="1" ht="15.75">
      <c r="M1477" s="172"/>
      <c r="N1477" s="172"/>
      <c r="O1477" s="172"/>
      <c r="U1477" s="173"/>
    </row>
    <row r="1478" spans="13:21" s="104" customFormat="1" ht="15.75">
      <c r="M1478" s="172"/>
      <c r="N1478" s="172"/>
      <c r="O1478" s="172"/>
      <c r="U1478" s="173"/>
    </row>
    <row r="1479" spans="13:21" s="104" customFormat="1" ht="15.75">
      <c r="M1479" s="172"/>
      <c r="N1479" s="172"/>
      <c r="O1479" s="172"/>
      <c r="U1479" s="173"/>
    </row>
    <row r="1480" spans="13:21" s="104" customFormat="1" ht="15.75">
      <c r="M1480" s="172"/>
      <c r="N1480" s="172"/>
      <c r="O1480" s="172"/>
      <c r="U1480" s="173"/>
    </row>
    <row r="1481" spans="13:21" s="104" customFormat="1" ht="15.75">
      <c r="M1481" s="172"/>
      <c r="N1481" s="172"/>
      <c r="O1481" s="172"/>
      <c r="U1481" s="173"/>
    </row>
    <row r="1482" spans="13:21" s="104" customFormat="1" ht="15.75">
      <c r="M1482" s="172"/>
      <c r="N1482" s="172"/>
      <c r="O1482" s="172"/>
      <c r="U1482" s="173"/>
    </row>
    <row r="1483" spans="13:21" s="104" customFormat="1" ht="15.75">
      <c r="M1483" s="172"/>
      <c r="N1483" s="172"/>
      <c r="O1483" s="172"/>
      <c r="U1483" s="173"/>
    </row>
    <row r="1484" spans="13:21" s="104" customFormat="1" ht="15.75">
      <c r="M1484" s="172"/>
      <c r="N1484" s="172"/>
      <c r="O1484" s="172"/>
      <c r="U1484" s="173"/>
    </row>
    <row r="1485" spans="13:21" s="104" customFormat="1" ht="15.75">
      <c r="M1485" s="172"/>
      <c r="N1485" s="172"/>
      <c r="O1485" s="172"/>
      <c r="U1485" s="173"/>
    </row>
    <row r="1486" spans="13:21" s="104" customFormat="1" ht="15.75">
      <c r="M1486" s="172"/>
      <c r="N1486" s="172"/>
      <c r="O1486" s="172"/>
      <c r="U1486" s="173"/>
    </row>
    <row r="1487" spans="13:21" s="104" customFormat="1" ht="15.75">
      <c r="M1487" s="172"/>
      <c r="N1487" s="172"/>
      <c r="O1487" s="172"/>
      <c r="U1487" s="173"/>
    </row>
    <row r="1488" spans="13:21" s="104" customFormat="1" ht="15.75">
      <c r="M1488" s="172"/>
      <c r="N1488" s="172"/>
      <c r="O1488" s="172"/>
      <c r="U1488" s="173"/>
    </row>
    <row r="1489" spans="13:21" s="104" customFormat="1" ht="15.75">
      <c r="M1489" s="172"/>
      <c r="N1489" s="172"/>
      <c r="O1489" s="172"/>
      <c r="U1489" s="173"/>
    </row>
    <row r="1490" spans="13:21" s="104" customFormat="1" ht="15.75">
      <c r="M1490" s="172"/>
      <c r="N1490" s="172"/>
      <c r="O1490" s="172"/>
      <c r="U1490" s="173"/>
    </row>
    <row r="1491" spans="13:21" s="104" customFormat="1" ht="15.75">
      <c r="M1491" s="172"/>
      <c r="N1491" s="172"/>
      <c r="O1491" s="172"/>
      <c r="U1491" s="173"/>
    </row>
    <row r="1492" spans="13:21" s="104" customFormat="1" ht="15.75">
      <c r="M1492" s="172"/>
      <c r="N1492" s="172"/>
      <c r="O1492" s="172"/>
      <c r="U1492" s="173"/>
    </row>
    <row r="1493" spans="13:21" s="104" customFormat="1" ht="15.75">
      <c r="M1493" s="172"/>
      <c r="N1493" s="172"/>
      <c r="O1493" s="172"/>
      <c r="U1493" s="173"/>
    </row>
    <row r="1494" spans="13:21" s="104" customFormat="1" ht="15.75">
      <c r="M1494" s="172"/>
      <c r="N1494" s="172"/>
      <c r="O1494" s="172"/>
      <c r="U1494" s="173"/>
    </row>
    <row r="1495" spans="13:21" s="104" customFormat="1" ht="15.75">
      <c r="M1495" s="172"/>
      <c r="N1495" s="172"/>
      <c r="O1495" s="172"/>
      <c r="U1495" s="173"/>
    </row>
    <row r="1496" spans="13:21" s="104" customFormat="1" ht="15.75">
      <c r="M1496" s="172"/>
      <c r="N1496" s="172"/>
      <c r="O1496" s="172"/>
      <c r="U1496" s="173"/>
    </row>
    <row r="1497" spans="13:21" s="104" customFormat="1" ht="15.75">
      <c r="M1497" s="172"/>
      <c r="N1497" s="172"/>
      <c r="O1497" s="172"/>
      <c r="U1497" s="173"/>
    </row>
    <row r="1498" spans="13:21" s="104" customFormat="1" ht="15.75">
      <c r="M1498" s="172"/>
      <c r="N1498" s="172"/>
      <c r="O1498" s="172"/>
      <c r="U1498" s="173"/>
    </row>
    <row r="1499" spans="13:21" s="104" customFormat="1" ht="15.75">
      <c r="M1499" s="172"/>
      <c r="N1499" s="172"/>
      <c r="O1499" s="172"/>
      <c r="U1499" s="173"/>
    </row>
    <row r="1500" spans="13:21" s="104" customFormat="1" ht="15.75">
      <c r="M1500" s="172"/>
      <c r="N1500" s="172"/>
      <c r="O1500" s="172"/>
      <c r="U1500" s="173"/>
    </row>
    <row r="1501" spans="13:21" s="104" customFormat="1" ht="15.75">
      <c r="M1501" s="172"/>
      <c r="N1501" s="172"/>
      <c r="O1501" s="172"/>
      <c r="U1501" s="173"/>
    </row>
    <row r="1502" spans="13:21" s="104" customFormat="1" ht="15.75">
      <c r="M1502" s="172"/>
      <c r="N1502" s="172"/>
      <c r="O1502" s="172"/>
      <c r="U1502" s="173"/>
    </row>
    <row r="1503" spans="13:21" s="104" customFormat="1" ht="15.75">
      <c r="M1503" s="172"/>
      <c r="N1503" s="172"/>
      <c r="O1503" s="172"/>
      <c r="U1503" s="173"/>
    </row>
    <row r="1504" spans="13:21" s="104" customFormat="1" ht="15.75">
      <c r="M1504" s="172"/>
      <c r="N1504" s="172"/>
      <c r="O1504" s="172"/>
      <c r="U1504" s="173"/>
    </row>
    <row r="1505" spans="13:21" s="104" customFormat="1" ht="15.75">
      <c r="M1505" s="172"/>
      <c r="N1505" s="172"/>
      <c r="O1505" s="172"/>
      <c r="U1505" s="173"/>
    </row>
    <row r="1506" spans="13:21" s="104" customFormat="1" ht="15.75">
      <c r="M1506" s="172"/>
      <c r="N1506" s="172"/>
      <c r="O1506" s="172"/>
      <c r="U1506" s="173"/>
    </row>
    <row r="1507" spans="13:21" s="104" customFormat="1" ht="15.75">
      <c r="M1507" s="172"/>
      <c r="N1507" s="172"/>
      <c r="O1507" s="172"/>
      <c r="U1507" s="173"/>
    </row>
    <row r="1508" spans="13:21" s="104" customFormat="1" ht="15.75">
      <c r="M1508" s="172"/>
      <c r="N1508" s="172"/>
      <c r="O1508" s="172"/>
      <c r="U1508" s="173"/>
    </row>
    <row r="1509" spans="13:21" s="104" customFormat="1" ht="15.75">
      <c r="M1509" s="172"/>
      <c r="N1509" s="172"/>
      <c r="O1509" s="172"/>
      <c r="U1509" s="173"/>
    </row>
    <row r="1510" spans="13:21" s="104" customFormat="1" ht="15.75">
      <c r="M1510" s="172"/>
      <c r="N1510" s="172"/>
      <c r="O1510" s="172"/>
      <c r="U1510" s="173"/>
    </row>
    <row r="1511" spans="13:21" s="104" customFormat="1" ht="15.75">
      <c r="M1511" s="172"/>
      <c r="N1511" s="172"/>
      <c r="O1511" s="172"/>
      <c r="U1511" s="173"/>
    </row>
    <row r="1512" spans="13:21" s="104" customFormat="1" ht="15.75">
      <c r="M1512" s="172"/>
      <c r="N1512" s="172"/>
      <c r="O1512" s="172"/>
      <c r="U1512" s="173"/>
    </row>
    <row r="1513" spans="13:21" s="104" customFormat="1" ht="15.75">
      <c r="M1513" s="172"/>
      <c r="N1513" s="172"/>
      <c r="O1513" s="172"/>
      <c r="U1513" s="173"/>
    </row>
    <row r="1514" spans="13:21" s="104" customFormat="1" ht="15.75">
      <c r="M1514" s="172"/>
      <c r="N1514" s="172"/>
      <c r="O1514" s="172"/>
      <c r="U1514" s="173"/>
    </row>
    <row r="1515" spans="13:21" s="104" customFormat="1" ht="15.75">
      <c r="M1515" s="172"/>
      <c r="N1515" s="172"/>
      <c r="O1515" s="172"/>
      <c r="U1515" s="173"/>
    </row>
    <row r="1516" spans="13:21" s="104" customFormat="1" ht="15.75">
      <c r="M1516" s="172"/>
      <c r="N1516" s="172"/>
      <c r="O1516" s="172"/>
      <c r="U1516" s="173"/>
    </row>
    <row r="1517" spans="13:21" s="104" customFormat="1" ht="15.75">
      <c r="M1517" s="172"/>
      <c r="N1517" s="172"/>
      <c r="O1517" s="172"/>
      <c r="U1517" s="173"/>
    </row>
    <row r="1518" spans="13:21" s="104" customFormat="1" ht="15.75">
      <c r="M1518" s="172"/>
      <c r="N1518" s="172"/>
      <c r="O1518" s="172"/>
      <c r="U1518" s="173"/>
    </row>
    <row r="1519" spans="13:21" s="104" customFormat="1" ht="15.75">
      <c r="M1519" s="172"/>
      <c r="N1519" s="172"/>
      <c r="O1519" s="172"/>
      <c r="U1519" s="173"/>
    </row>
    <row r="1520" spans="13:21" s="104" customFormat="1" ht="15.75">
      <c r="M1520" s="172"/>
      <c r="N1520" s="172"/>
      <c r="O1520" s="172"/>
      <c r="U1520" s="173"/>
    </row>
    <row r="1521" spans="13:21" s="104" customFormat="1" ht="15.75">
      <c r="M1521" s="172"/>
      <c r="N1521" s="172"/>
      <c r="O1521" s="172"/>
      <c r="U1521" s="173"/>
    </row>
    <row r="1522" spans="13:21" s="104" customFormat="1" ht="15.75">
      <c r="M1522" s="172"/>
      <c r="N1522" s="172"/>
      <c r="O1522" s="172"/>
      <c r="U1522" s="173"/>
    </row>
    <row r="1523" spans="13:21" s="104" customFormat="1" ht="15.75">
      <c r="M1523" s="172"/>
      <c r="N1523" s="172"/>
      <c r="O1523" s="172"/>
      <c r="U1523" s="173"/>
    </row>
    <row r="1524" spans="13:21" s="104" customFormat="1" ht="15.75">
      <c r="M1524" s="172"/>
      <c r="N1524" s="172"/>
      <c r="O1524" s="172"/>
      <c r="U1524" s="173"/>
    </row>
    <row r="1525" spans="13:21" s="104" customFormat="1" ht="15.75">
      <c r="M1525" s="172"/>
      <c r="N1525" s="172"/>
      <c r="O1525" s="172"/>
      <c r="U1525" s="173"/>
    </row>
    <row r="1526" spans="13:21" s="104" customFormat="1" ht="15.75">
      <c r="M1526" s="172"/>
      <c r="N1526" s="172"/>
      <c r="O1526" s="172"/>
      <c r="U1526" s="173"/>
    </row>
    <row r="1527" spans="13:21" s="104" customFormat="1" ht="15.75">
      <c r="M1527" s="172"/>
      <c r="N1527" s="172"/>
      <c r="O1527" s="172"/>
      <c r="U1527" s="173"/>
    </row>
    <row r="1528" spans="13:21" s="104" customFormat="1" ht="15.75">
      <c r="M1528" s="172"/>
      <c r="N1528" s="172"/>
      <c r="O1528" s="172"/>
      <c r="U1528" s="173"/>
    </row>
    <row r="1529" spans="13:21" s="104" customFormat="1" ht="15.75">
      <c r="M1529" s="172"/>
      <c r="N1529" s="172"/>
      <c r="O1529" s="172"/>
      <c r="U1529" s="173"/>
    </row>
    <row r="1530" spans="13:21" s="104" customFormat="1" ht="15.75">
      <c r="M1530" s="172"/>
      <c r="N1530" s="172"/>
      <c r="O1530" s="172"/>
      <c r="U1530" s="173"/>
    </row>
    <row r="1531" spans="13:21" s="104" customFormat="1" ht="15.75">
      <c r="M1531" s="172"/>
      <c r="N1531" s="172"/>
      <c r="O1531" s="172"/>
      <c r="U1531" s="173"/>
    </row>
    <row r="1532" spans="13:21" s="104" customFormat="1" ht="15.75">
      <c r="M1532" s="172"/>
      <c r="N1532" s="172"/>
      <c r="O1532" s="172"/>
      <c r="U1532" s="173"/>
    </row>
    <row r="1533" spans="13:21" s="104" customFormat="1" ht="15.75">
      <c r="M1533" s="172"/>
      <c r="N1533" s="172"/>
      <c r="O1533" s="172"/>
      <c r="U1533" s="173"/>
    </row>
    <row r="1534" spans="13:21" s="104" customFormat="1" ht="15.75">
      <c r="M1534" s="172"/>
      <c r="N1534" s="172"/>
      <c r="O1534" s="172"/>
      <c r="U1534" s="173"/>
    </row>
    <row r="1535" spans="13:21" s="104" customFormat="1" ht="15.75">
      <c r="M1535" s="172"/>
      <c r="N1535" s="172"/>
      <c r="O1535" s="172"/>
      <c r="U1535" s="173"/>
    </row>
    <row r="1536" spans="13:21" s="104" customFormat="1" ht="15.75">
      <c r="M1536" s="172"/>
      <c r="N1536" s="172"/>
      <c r="O1536" s="172"/>
      <c r="U1536" s="173"/>
    </row>
    <row r="1537" spans="13:21" s="104" customFormat="1" ht="15.75">
      <c r="M1537" s="172"/>
      <c r="N1537" s="172"/>
      <c r="O1537" s="172"/>
      <c r="U1537" s="173"/>
    </row>
    <row r="1538" spans="13:21" s="104" customFormat="1" ht="15.75">
      <c r="M1538" s="172"/>
      <c r="N1538" s="172"/>
      <c r="O1538" s="172"/>
      <c r="U1538" s="173"/>
    </row>
    <row r="1539" spans="13:21" s="104" customFormat="1" ht="15.75">
      <c r="M1539" s="172"/>
      <c r="N1539" s="172"/>
      <c r="O1539" s="172"/>
      <c r="U1539" s="173"/>
    </row>
    <row r="1540" spans="13:21" s="104" customFormat="1" ht="15.75">
      <c r="M1540" s="172"/>
      <c r="N1540" s="172"/>
      <c r="O1540" s="172"/>
      <c r="U1540" s="173"/>
    </row>
    <row r="1541" spans="13:21" s="104" customFormat="1" ht="15.75">
      <c r="M1541" s="172"/>
      <c r="N1541" s="172"/>
      <c r="O1541" s="172"/>
      <c r="U1541" s="173"/>
    </row>
    <row r="1542" spans="13:21" s="104" customFormat="1" ht="15.75">
      <c r="M1542" s="172"/>
      <c r="N1542" s="172"/>
      <c r="O1542" s="172"/>
      <c r="U1542" s="173"/>
    </row>
    <row r="1543" spans="13:21" s="104" customFormat="1" ht="15.75">
      <c r="M1543" s="172"/>
      <c r="N1543" s="172"/>
      <c r="O1543" s="172"/>
      <c r="U1543" s="173"/>
    </row>
    <row r="1544" spans="13:21" s="104" customFormat="1" ht="15.75">
      <c r="M1544" s="172"/>
      <c r="N1544" s="172"/>
      <c r="O1544" s="172"/>
      <c r="U1544" s="173"/>
    </row>
    <row r="1545" spans="13:21" s="104" customFormat="1" ht="15.75">
      <c r="M1545" s="172"/>
      <c r="N1545" s="172"/>
      <c r="O1545" s="172"/>
      <c r="U1545" s="173"/>
    </row>
    <row r="1546" spans="13:21" s="104" customFormat="1" ht="15.75">
      <c r="M1546" s="172"/>
      <c r="N1546" s="172"/>
      <c r="O1546" s="172"/>
      <c r="U1546" s="173"/>
    </row>
    <row r="1547" spans="13:21" s="104" customFormat="1" ht="15.75">
      <c r="M1547" s="172"/>
      <c r="N1547" s="172"/>
      <c r="O1547" s="172"/>
      <c r="U1547" s="173"/>
    </row>
    <row r="1548" spans="13:21" s="104" customFormat="1" ht="15.75">
      <c r="M1548" s="172"/>
      <c r="N1548" s="172"/>
      <c r="O1548" s="172"/>
      <c r="U1548" s="173"/>
    </row>
    <row r="1549" spans="13:21" s="104" customFormat="1" ht="15.75">
      <c r="M1549" s="172"/>
      <c r="N1549" s="172"/>
      <c r="O1549" s="172"/>
      <c r="U1549" s="173"/>
    </row>
    <row r="1550" spans="13:21" s="104" customFormat="1" ht="15.75">
      <c r="M1550" s="172"/>
      <c r="N1550" s="172"/>
      <c r="O1550" s="172"/>
      <c r="U1550" s="173"/>
    </row>
    <row r="1551" spans="13:21" s="104" customFormat="1" ht="15.75">
      <c r="M1551" s="172"/>
      <c r="N1551" s="172"/>
      <c r="O1551" s="172"/>
      <c r="U1551" s="173"/>
    </row>
    <row r="1552" spans="13:21" s="104" customFormat="1" ht="15.75">
      <c r="M1552" s="172"/>
      <c r="N1552" s="172"/>
      <c r="O1552" s="172"/>
      <c r="U1552" s="173"/>
    </row>
    <row r="1553" spans="13:21" s="104" customFormat="1" ht="15.75">
      <c r="M1553" s="172"/>
      <c r="N1553" s="172"/>
      <c r="O1553" s="172"/>
      <c r="U1553" s="173"/>
    </row>
    <row r="1554" spans="13:21" s="104" customFormat="1" ht="15.75">
      <c r="M1554" s="172"/>
      <c r="N1554" s="172"/>
      <c r="O1554" s="172"/>
      <c r="U1554" s="173"/>
    </row>
    <row r="1555" spans="13:21" s="104" customFormat="1" ht="15.75">
      <c r="M1555" s="172"/>
      <c r="N1555" s="172"/>
      <c r="O1555" s="172"/>
      <c r="U1555" s="173"/>
    </row>
    <row r="1556" spans="13:21" s="104" customFormat="1" ht="15.75">
      <c r="M1556" s="172"/>
      <c r="N1556" s="172"/>
      <c r="O1556" s="172"/>
      <c r="U1556" s="173"/>
    </row>
    <row r="1557" spans="13:21" s="104" customFormat="1" ht="15.75">
      <c r="M1557" s="172"/>
      <c r="N1557" s="172"/>
      <c r="O1557" s="172"/>
      <c r="U1557" s="173"/>
    </row>
    <row r="1558" spans="13:21" s="104" customFormat="1" ht="15.75">
      <c r="M1558" s="172"/>
      <c r="N1558" s="172"/>
      <c r="O1558" s="172"/>
      <c r="U1558" s="173"/>
    </row>
    <row r="1559" spans="13:21" s="104" customFormat="1" ht="15.75">
      <c r="M1559" s="172"/>
      <c r="N1559" s="172"/>
      <c r="O1559" s="172"/>
      <c r="U1559" s="173"/>
    </row>
    <row r="1560" spans="13:21" s="104" customFormat="1" ht="15.75">
      <c r="M1560" s="172"/>
      <c r="N1560" s="172"/>
      <c r="O1560" s="172"/>
      <c r="U1560" s="173"/>
    </row>
    <row r="1561" spans="13:21" s="104" customFormat="1" ht="15.75">
      <c r="M1561" s="172"/>
      <c r="N1561" s="172"/>
      <c r="O1561" s="172"/>
      <c r="U1561" s="173"/>
    </row>
    <row r="1562" spans="13:21" s="104" customFormat="1" ht="15.75">
      <c r="M1562" s="172"/>
      <c r="N1562" s="172"/>
      <c r="O1562" s="172"/>
      <c r="U1562" s="173"/>
    </row>
    <row r="1563" spans="13:21" s="104" customFormat="1" ht="15.75">
      <c r="M1563" s="172"/>
      <c r="N1563" s="172"/>
      <c r="O1563" s="172"/>
      <c r="U1563" s="173"/>
    </row>
    <row r="1564" spans="13:21" s="104" customFormat="1" ht="15.75">
      <c r="M1564" s="172"/>
      <c r="N1564" s="172"/>
      <c r="O1564" s="172"/>
      <c r="U1564" s="173"/>
    </row>
    <row r="1565" spans="13:21" s="104" customFormat="1" ht="15.75">
      <c r="M1565" s="172"/>
      <c r="N1565" s="172"/>
      <c r="O1565" s="172"/>
      <c r="U1565" s="173"/>
    </row>
    <row r="1566" spans="13:21" s="104" customFormat="1" ht="15.75">
      <c r="M1566" s="172"/>
      <c r="N1566" s="172"/>
      <c r="O1566" s="172"/>
      <c r="U1566" s="173"/>
    </row>
    <row r="1567" spans="13:21" s="104" customFormat="1" ht="15.75">
      <c r="M1567" s="172"/>
      <c r="N1567" s="172"/>
      <c r="O1567" s="172"/>
      <c r="U1567" s="173"/>
    </row>
    <row r="1568" spans="13:21" s="104" customFormat="1" ht="15.75">
      <c r="M1568" s="172"/>
      <c r="N1568" s="172"/>
      <c r="O1568" s="172"/>
      <c r="U1568" s="173"/>
    </row>
    <row r="1569" spans="13:21" s="104" customFormat="1" ht="15.75">
      <c r="M1569" s="172"/>
      <c r="N1569" s="172"/>
      <c r="O1569" s="172"/>
      <c r="U1569" s="173"/>
    </row>
    <row r="1570" spans="13:21" s="104" customFormat="1" ht="15.75">
      <c r="M1570" s="172"/>
      <c r="N1570" s="172"/>
      <c r="O1570" s="172"/>
      <c r="U1570" s="173"/>
    </row>
    <row r="1571" spans="13:21" s="104" customFormat="1" ht="15.75">
      <c r="M1571" s="172"/>
      <c r="N1571" s="172"/>
      <c r="O1571" s="172"/>
      <c r="U1571" s="173"/>
    </row>
    <row r="1572" spans="13:21" s="104" customFormat="1" ht="15.75">
      <c r="M1572" s="172"/>
      <c r="N1572" s="172"/>
      <c r="O1572" s="172"/>
      <c r="U1572" s="173"/>
    </row>
    <row r="1573" spans="13:21" s="104" customFormat="1" ht="15.75">
      <c r="M1573" s="172"/>
      <c r="N1573" s="172"/>
      <c r="O1573" s="172"/>
      <c r="U1573" s="173"/>
    </row>
    <row r="1574" spans="13:21" s="104" customFormat="1" ht="15.75">
      <c r="M1574" s="172"/>
      <c r="N1574" s="172"/>
      <c r="O1574" s="172"/>
      <c r="U1574" s="173"/>
    </row>
    <row r="1575" spans="13:21" s="104" customFormat="1" ht="15.75">
      <c r="M1575" s="172"/>
      <c r="N1575" s="172"/>
      <c r="O1575" s="172"/>
      <c r="U1575" s="173"/>
    </row>
    <row r="1576" spans="13:21" s="104" customFormat="1" ht="15.75">
      <c r="M1576" s="172"/>
      <c r="N1576" s="172"/>
      <c r="O1576" s="172"/>
      <c r="U1576" s="173"/>
    </row>
    <row r="1577" spans="13:21" s="104" customFormat="1" ht="15.75">
      <c r="M1577" s="172"/>
      <c r="N1577" s="172"/>
      <c r="O1577" s="172"/>
      <c r="U1577" s="173"/>
    </row>
    <row r="1578" spans="13:21" s="104" customFormat="1" ht="15.75">
      <c r="M1578" s="172"/>
      <c r="N1578" s="172"/>
      <c r="O1578" s="172"/>
      <c r="U1578" s="173"/>
    </row>
    <row r="1579" spans="13:21" s="104" customFormat="1" ht="15.75">
      <c r="M1579" s="172"/>
      <c r="N1579" s="172"/>
      <c r="O1579" s="172"/>
      <c r="U1579" s="173"/>
    </row>
    <row r="1580" spans="13:21" s="104" customFormat="1" ht="15.75">
      <c r="M1580" s="172"/>
      <c r="N1580" s="172"/>
      <c r="O1580" s="172"/>
      <c r="U1580" s="173"/>
    </row>
    <row r="1581" spans="13:21" s="104" customFormat="1" ht="15.75">
      <c r="M1581" s="172"/>
      <c r="N1581" s="172"/>
      <c r="O1581" s="172"/>
      <c r="U1581" s="173"/>
    </row>
    <row r="1582" spans="13:21" s="104" customFormat="1" ht="15.75">
      <c r="M1582" s="172"/>
      <c r="N1582" s="172"/>
      <c r="O1582" s="172"/>
      <c r="U1582" s="173"/>
    </row>
    <row r="1583" spans="13:21" s="104" customFormat="1" ht="15.75">
      <c r="M1583" s="172"/>
      <c r="N1583" s="172"/>
      <c r="O1583" s="172"/>
      <c r="U1583" s="173"/>
    </row>
    <row r="1584" spans="13:21" s="104" customFormat="1" ht="15.75">
      <c r="M1584" s="172"/>
      <c r="N1584" s="172"/>
      <c r="O1584" s="172"/>
      <c r="U1584" s="173"/>
    </row>
    <row r="1585" spans="13:21" s="104" customFormat="1" ht="15.75">
      <c r="M1585" s="172"/>
      <c r="N1585" s="172"/>
      <c r="O1585" s="172"/>
      <c r="U1585" s="173"/>
    </row>
    <row r="1586" spans="13:21" s="104" customFormat="1" ht="15.75">
      <c r="M1586" s="172"/>
      <c r="N1586" s="172"/>
      <c r="O1586" s="172"/>
      <c r="U1586" s="173"/>
    </row>
    <row r="1587" spans="13:21" s="104" customFormat="1" ht="15.75">
      <c r="M1587" s="172"/>
      <c r="N1587" s="172"/>
      <c r="O1587" s="172"/>
      <c r="U1587" s="173"/>
    </row>
    <row r="1588" spans="13:21" s="104" customFormat="1" ht="15.75">
      <c r="M1588" s="172"/>
      <c r="N1588" s="172"/>
      <c r="O1588" s="172"/>
      <c r="U1588" s="173"/>
    </row>
    <row r="1589" spans="13:21" s="104" customFormat="1" ht="15.75">
      <c r="M1589" s="172"/>
      <c r="N1589" s="172"/>
      <c r="O1589" s="172"/>
      <c r="U1589" s="173"/>
    </row>
    <row r="1590" spans="13:21" s="104" customFormat="1" ht="15.75">
      <c r="M1590" s="172"/>
      <c r="N1590" s="172"/>
      <c r="O1590" s="172"/>
      <c r="U1590" s="173"/>
    </row>
    <row r="1591" spans="13:21" s="104" customFormat="1" ht="15.75">
      <c r="M1591" s="172"/>
      <c r="N1591" s="172"/>
      <c r="O1591" s="172"/>
      <c r="U1591" s="173"/>
    </row>
    <row r="1592" spans="13:21" s="104" customFormat="1" ht="15.75">
      <c r="M1592" s="172"/>
      <c r="N1592" s="172"/>
      <c r="O1592" s="172"/>
      <c r="U1592" s="173"/>
    </row>
    <row r="1593" spans="13:21" s="104" customFormat="1" ht="15.75">
      <c r="M1593" s="172"/>
      <c r="N1593" s="172"/>
      <c r="O1593" s="172"/>
      <c r="U1593" s="173"/>
    </row>
    <row r="1594" spans="13:21" s="104" customFormat="1" ht="15.75">
      <c r="M1594" s="172"/>
      <c r="N1594" s="172"/>
      <c r="O1594" s="172"/>
      <c r="U1594" s="173"/>
    </row>
    <row r="1595" spans="13:21" s="104" customFormat="1" ht="15.75">
      <c r="M1595" s="172"/>
      <c r="N1595" s="172"/>
      <c r="O1595" s="172"/>
      <c r="U1595" s="173"/>
    </row>
    <row r="1596" spans="13:21" s="104" customFormat="1" ht="15.75">
      <c r="M1596" s="172"/>
      <c r="N1596" s="172"/>
      <c r="O1596" s="172"/>
      <c r="U1596" s="173"/>
    </row>
    <row r="1597" spans="13:21" s="104" customFormat="1" ht="15.75">
      <c r="M1597" s="172"/>
      <c r="N1597" s="172"/>
      <c r="O1597" s="172"/>
      <c r="U1597" s="173"/>
    </row>
    <row r="1598" spans="13:21" s="104" customFormat="1" ht="15.75">
      <c r="M1598" s="172"/>
      <c r="N1598" s="172"/>
      <c r="O1598" s="172"/>
      <c r="U1598" s="173"/>
    </row>
    <row r="1599" spans="13:21" s="104" customFormat="1" ht="15.75">
      <c r="M1599" s="172"/>
      <c r="N1599" s="172"/>
      <c r="O1599" s="172"/>
      <c r="U1599" s="173"/>
    </row>
    <row r="1600" spans="13:21" s="104" customFormat="1" ht="15.75">
      <c r="M1600" s="172"/>
      <c r="N1600" s="172"/>
      <c r="O1600" s="172"/>
      <c r="U1600" s="173"/>
    </row>
    <row r="1601" spans="13:21" s="104" customFormat="1" ht="15.75">
      <c r="M1601" s="172"/>
      <c r="N1601" s="172"/>
      <c r="O1601" s="172"/>
      <c r="U1601" s="173"/>
    </row>
    <row r="1602" spans="13:21" s="104" customFormat="1" ht="15.75">
      <c r="M1602" s="172"/>
      <c r="N1602" s="172"/>
      <c r="O1602" s="172"/>
      <c r="U1602" s="173"/>
    </row>
    <row r="1603" spans="13:21" s="104" customFormat="1" ht="15.75">
      <c r="M1603" s="172"/>
      <c r="N1603" s="172"/>
      <c r="O1603" s="172"/>
      <c r="U1603" s="173"/>
    </row>
    <row r="1604" spans="13:21" s="104" customFormat="1" ht="15.75">
      <c r="M1604" s="172"/>
      <c r="N1604" s="172"/>
      <c r="O1604" s="172"/>
      <c r="U1604" s="173"/>
    </row>
    <row r="1605" spans="13:21" s="104" customFormat="1" ht="15.75">
      <c r="M1605" s="172"/>
      <c r="N1605" s="172"/>
      <c r="O1605" s="172"/>
      <c r="U1605" s="173"/>
    </row>
    <row r="1606" spans="13:21" s="104" customFormat="1" ht="15.75">
      <c r="M1606" s="172"/>
      <c r="N1606" s="172"/>
      <c r="O1606" s="172"/>
      <c r="U1606" s="173"/>
    </row>
    <row r="1607" spans="13:21" s="104" customFormat="1" ht="15.75">
      <c r="M1607" s="172"/>
      <c r="N1607" s="172"/>
      <c r="O1607" s="172"/>
      <c r="U1607" s="173"/>
    </row>
    <row r="1608" spans="13:21" s="104" customFormat="1" ht="15.75">
      <c r="M1608" s="172"/>
      <c r="N1608" s="172"/>
      <c r="O1608" s="172"/>
      <c r="U1608" s="173"/>
    </row>
    <row r="1609" spans="13:21" s="104" customFormat="1" ht="15.75">
      <c r="M1609" s="172"/>
      <c r="N1609" s="172"/>
      <c r="O1609" s="172"/>
      <c r="U1609" s="173"/>
    </row>
    <row r="1610" spans="13:21" s="104" customFormat="1" ht="15.75">
      <c r="M1610" s="172"/>
      <c r="N1610" s="172"/>
      <c r="O1610" s="172"/>
      <c r="U1610" s="173"/>
    </row>
    <row r="1611" spans="13:21" s="104" customFormat="1" ht="15.75">
      <c r="M1611" s="172"/>
      <c r="N1611" s="172"/>
      <c r="O1611" s="172"/>
      <c r="U1611" s="173"/>
    </row>
    <row r="1612" spans="13:21" s="104" customFormat="1" ht="15.75">
      <c r="M1612" s="172"/>
      <c r="N1612" s="172"/>
      <c r="O1612" s="172"/>
      <c r="U1612" s="173"/>
    </row>
    <row r="1613" spans="13:21" s="104" customFormat="1" ht="15.75">
      <c r="M1613" s="172"/>
      <c r="N1613" s="172"/>
      <c r="O1613" s="172"/>
      <c r="U1613" s="173"/>
    </row>
    <row r="1614" spans="13:21" s="104" customFormat="1" ht="15.75">
      <c r="M1614" s="172"/>
      <c r="N1614" s="172"/>
      <c r="O1614" s="172"/>
      <c r="U1614" s="173"/>
    </row>
    <row r="1615" spans="13:21" s="104" customFormat="1" ht="15.75">
      <c r="M1615" s="172"/>
      <c r="N1615" s="172"/>
      <c r="O1615" s="172"/>
      <c r="U1615" s="173"/>
    </row>
    <row r="1616" spans="13:21" s="104" customFormat="1" ht="15.75">
      <c r="M1616" s="172"/>
      <c r="N1616" s="172"/>
      <c r="O1616" s="172"/>
      <c r="U1616" s="173"/>
    </row>
    <row r="1617" spans="13:21" s="104" customFormat="1" ht="15.75">
      <c r="M1617" s="172"/>
      <c r="N1617" s="172"/>
      <c r="O1617" s="172"/>
      <c r="U1617" s="173"/>
    </row>
    <row r="1618" spans="13:21" s="104" customFormat="1" ht="15.75">
      <c r="M1618" s="172"/>
      <c r="N1618" s="172"/>
      <c r="O1618" s="172"/>
      <c r="U1618" s="173"/>
    </row>
    <row r="1619" spans="13:21" s="104" customFormat="1" ht="15.75">
      <c r="M1619" s="172"/>
      <c r="N1619" s="172"/>
      <c r="O1619" s="172"/>
      <c r="U1619" s="173"/>
    </row>
    <row r="1620" spans="13:21" s="104" customFormat="1" ht="15.75">
      <c r="M1620" s="172"/>
      <c r="N1620" s="172"/>
      <c r="O1620" s="172"/>
      <c r="U1620" s="173"/>
    </row>
    <row r="1621" spans="13:21" s="104" customFormat="1" ht="15.75">
      <c r="M1621" s="172"/>
      <c r="N1621" s="172"/>
      <c r="O1621" s="172"/>
      <c r="U1621" s="173"/>
    </row>
    <row r="1622" spans="13:21" s="104" customFormat="1" ht="15.75">
      <c r="M1622" s="172"/>
      <c r="N1622" s="172"/>
      <c r="O1622" s="172"/>
      <c r="U1622" s="173"/>
    </row>
    <row r="1623" spans="13:21" s="104" customFormat="1" ht="15.75">
      <c r="M1623" s="172"/>
      <c r="N1623" s="172"/>
      <c r="O1623" s="172"/>
      <c r="U1623" s="173"/>
    </row>
    <row r="1624" spans="13:21" s="104" customFormat="1" ht="15.75">
      <c r="M1624" s="172"/>
      <c r="N1624" s="172"/>
      <c r="O1624" s="172"/>
      <c r="U1624" s="173"/>
    </row>
    <row r="1625" spans="13:21" s="104" customFormat="1" ht="15.75">
      <c r="M1625" s="172"/>
      <c r="N1625" s="172"/>
      <c r="O1625" s="172"/>
      <c r="U1625" s="173"/>
    </row>
    <row r="1626" spans="13:21" s="104" customFormat="1" ht="15.75">
      <c r="M1626" s="172"/>
      <c r="N1626" s="172"/>
      <c r="O1626" s="172"/>
      <c r="U1626" s="173"/>
    </row>
    <row r="1627" spans="13:21" s="104" customFormat="1" ht="15.75">
      <c r="M1627" s="172"/>
      <c r="N1627" s="172"/>
      <c r="O1627" s="172"/>
      <c r="U1627" s="173"/>
    </row>
    <row r="1628" spans="13:21" s="104" customFormat="1" ht="15.75">
      <c r="M1628" s="172"/>
      <c r="N1628" s="172"/>
      <c r="O1628" s="172"/>
      <c r="U1628" s="173"/>
    </row>
    <row r="1629" spans="13:21" s="104" customFormat="1" ht="15.75">
      <c r="M1629" s="172"/>
      <c r="N1629" s="172"/>
      <c r="O1629" s="172"/>
      <c r="U1629" s="173"/>
    </row>
    <row r="1630" spans="13:21" s="104" customFormat="1" ht="15.75">
      <c r="M1630" s="172"/>
      <c r="N1630" s="172"/>
      <c r="O1630" s="172"/>
      <c r="U1630" s="173"/>
    </row>
    <row r="1631" spans="13:21" s="104" customFormat="1" ht="15.75">
      <c r="M1631" s="172"/>
      <c r="N1631" s="172"/>
      <c r="O1631" s="172"/>
      <c r="U1631" s="173"/>
    </row>
    <row r="1632" spans="13:21" s="104" customFormat="1" ht="15.75">
      <c r="M1632" s="172"/>
      <c r="N1632" s="172"/>
      <c r="O1632" s="172"/>
      <c r="U1632" s="173"/>
    </row>
    <row r="1633" spans="13:21" s="104" customFormat="1" ht="15.75">
      <c r="M1633" s="172"/>
      <c r="N1633" s="172"/>
      <c r="O1633" s="172"/>
      <c r="U1633" s="173"/>
    </row>
    <row r="1634" spans="13:21" s="104" customFormat="1" ht="15.75">
      <c r="M1634" s="172"/>
      <c r="N1634" s="172"/>
      <c r="O1634" s="172"/>
      <c r="U1634" s="173"/>
    </row>
    <row r="1635" spans="13:21" s="104" customFormat="1" ht="15.75">
      <c r="M1635" s="172"/>
      <c r="N1635" s="172"/>
      <c r="O1635" s="172"/>
      <c r="U1635" s="173"/>
    </row>
    <row r="1636" spans="13:21" s="104" customFormat="1" ht="15.75">
      <c r="M1636" s="172"/>
      <c r="N1636" s="172"/>
      <c r="O1636" s="172"/>
      <c r="U1636" s="173"/>
    </row>
    <row r="1637" spans="13:21" s="104" customFormat="1" ht="15.75">
      <c r="M1637" s="172"/>
      <c r="N1637" s="172"/>
      <c r="O1637" s="172"/>
      <c r="U1637" s="173"/>
    </row>
    <row r="1638" spans="13:21" s="104" customFormat="1" ht="15.75">
      <c r="M1638" s="172"/>
      <c r="N1638" s="172"/>
      <c r="O1638" s="172"/>
      <c r="U1638" s="173"/>
    </row>
    <row r="1639" spans="13:21" s="104" customFormat="1" ht="15.75">
      <c r="M1639" s="172"/>
      <c r="N1639" s="172"/>
      <c r="O1639" s="172"/>
      <c r="U1639" s="173"/>
    </row>
    <row r="1640" spans="13:21" s="104" customFormat="1" ht="15.75">
      <c r="M1640" s="172"/>
      <c r="N1640" s="172"/>
      <c r="O1640" s="172"/>
      <c r="U1640" s="173"/>
    </row>
    <row r="1641" spans="13:21" s="104" customFormat="1" ht="15.75">
      <c r="M1641" s="172"/>
      <c r="N1641" s="172"/>
      <c r="O1641" s="172"/>
      <c r="U1641" s="173"/>
    </row>
    <row r="1642" spans="13:21" s="104" customFormat="1" ht="15.75">
      <c r="M1642" s="172"/>
      <c r="N1642" s="172"/>
      <c r="O1642" s="172"/>
      <c r="U1642" s="173"/>
    </row>
    <row r="1643" spans="13:21" s="104" customFormat="1" ht="15.75">
      <c r="M1643" s="172"/>
      <c r="N1643" s="172"/>
      <c r="O1643" s="172"/>
      <c r="U1643" s="173"/>
    </row>
    <row r="1644" spans="13:21" s="104" customFormat="1" ht="15.75">
      <c r="M1644" s="172"/>
      <c r="N1644" s="172"/>
      <c r="O1644" s="172"/>
      <c r="U1644" s="173"/>
    </row>
    <row r="1645" spans="13:21" s="104" customFormat="1" ht="15.75">
      <c r="M1645" s="172"/>
      <c r="N1645" s="172"/>
      <c r="O1645" s="172"/>
      <c r="U1645" s="173"/>
    </row>
    <row r="1646" spans="13:21" s="104" customFormat="1" ht="15.75">
      <c r="M1646" s="172"/>
      <c r="N1646" s="172"/>
      <c r="O1646" s="172"/>
      <c r="U1646" s="173"/>
    </row>
    <row r="1647" spans="13:21" s="104" customFormat="1" ht="15.75">
      <c r="M1647" s="172"/>
      <c r="N1647" s="172"/>
      <c r="O1647" s="172"/>
      <c r="U1647" s="173"/>
    </row>
    <row r="1648" spans="13:21" s="104" customFormat="1" ht="15.75">
      <c r="M1648" s="172"/>
      <c r="N1648" s="172"/>
      <c r="O1648" s="172"/>
      <c r="U1648" s="173"/>
    </row>
    <row r="1649" spans="13:21" s="104" customFormat="1" ht="15.75">
      <c r="M1649" s="172"/>
      <c r="N1649" s="172"/>
      <c r="O1649" s="172"/>
      <c r="U1649" s="173"/>
    </row>
    <row r="1650" spans="13:21" s="104" customFormat="1" ht="15.75">
      <c r="M1650" s="172"/>
      <c r="N1650" s="172"/>
      <c r="O1650" s="172"/>
      <c r="U1650" s="173"/>
    </row>
    <row r="1651" spans="13:21" s="104" customFormat="1" ht="15.75">
      <c r="M1651" s="172"/>
      <c r="N1651" s="172"/>
      <c r="O1651" s="172"/>
      <c r="U1651" s="173"/>
    </row>
    <row r="1652" spans="13:21" s="104" customFormat="1" ht="15.75">
      <c r="M1652" s="172"/>
      <c r="N1652" s="172"/>
      <c r="O1652" s="172"/>
      <c r="U1652" s="173"/>
    </row>
    <row r="1653" spans="13:21" s="104" customFormat="1" ht="15.75">
      <c r="M1653" s="172"/>
      <c r="N1653" s="172"/>
      <c r="O1653" s="172"/>
      <c r="U1653" s="173"/>
    </row>
    <row r="1654" spans="13:21" s="104" customFormat="1" ht="15.75">
      <c r="M1654" s="172"/>
      <c r="N1654" s="172"/>
      <c r="O1654" s="172"/>
      <c r="U1654" s="173"/>
    </row>
    <row r="1655" spans="13:21" s="104" customFormat="1" ht="15.75">
      <c r="M1655" s="172"/>
      <c r="N1655" s="172"/>
      <c r="O1655" s="172"/>
      <c r="U1655" s="173"/>
    </row>
    <row r="1656" spans="13:21" s="104" customFormat="1" ht="15.75">
      <c r="M1656" s="172"/>
      <c r="N1656" s="172"/>
      <c r="O1656" s="172"/>
      <c r="U1656" s="173"/>
    </row>
    <row r="1657" spans="13:21" s="104" customFormat="1" ht="15.75">
      <c r="M1657" s="172"/>
      <c r="N1657" s="172"/>
      <c r="O1657" s="172"/>
      <c r="U1657" s="173"/>
    </row>
    <row r="1658" spans="13:21" s="104" customFormat="1" ht="15.75">
      <c r="M1658" s="172"/>
      <c r="N1658" s="172"/>
      <c r="O1658" s="172"/>
      <c r="U1658" s="173"/>
    </row>
    <row r="1659" spans="13:21" s="104" customFormat="1" ht="15.75">
      <c r="M1659" s="172"/>
      <c r="N1659" s="172"/>
      <c r="O1659" s="172"/>
      <c r="U1659" s="173"/>
    </row>
    <row r="1660" spans="13:21" s="104" customFormat="1" ht="15.75">
      <c r="M1660" s="172"/>
      <c r="N1660" s="172"/>
      <c r="O1660" s="172"/>
      <c r="U1660" s="173"/>
    </row>
    <row r="1661" spans="13:21" s="104" customFormat="1" ht="15.75">
      <c r="M1661" s="172"/>
      <c r="N1661" s="172"/>
      <c r="O1661" s="172"/>
      <c r="U1661" s="173"/>
    </row>
    <row r="1662" spans="13:21" s="104" customFormat="1" ht="15.75">
      <c r="M1662" s="172"/>
      <c r="N1662" s="172"/>
      <c r="O1662" s="172"/>
      <c r="U1662" s="173"/>
    </row>
    <row r="1663" spans="13:21" s="104" customFormat="1" ht="15.75">
      <c r="M1663" s="172"/>
      <c r="N1663" s="172"/>
      <c r="O1663" s="172"/>
      <c r="U1663" s="173"/>
    </row>
    <row r="1664" spans="13:21" s="104" customFormat="1" ht="15.75">
      <c r="M1664" s="172"/>
      <c r="N1664" s="172"/>
      <c r="O1664" s="172"/>
      <c r="U1664" s="173"/>
    </row>
    <row r="1665" spans="13:21" s="104" customFormat="1" ht="15.75">
      <c r="M1665" s="172"/>
      <c r="N1665" s="172"/>
      <c r="O1665" s="172"/>
      <c r="U1665" s="173"/>
    </row>
    <row r="1666" spans="13:21" s="104" customFormat="1" ht="15.75">
      <c r="M1666" s="172"/>
      <c r="N1666" s="172"/>
      <c r="O1666" s="172"/>
      <c r="U1666" s="173"/>
    </row>
    <row r="1667" spans="13:21" s="104" customFormat="1" ht="15.75">
      <c r="M1667" s="172"/>
      <c r="N1667" s="172"/>
      <c r="O1667" s="172"/>
      <c r="U1667" s="173"/>
    </row>
    <row r="1668" spans="13:21" s="104" customFormat="1" ht="15.75">
      <c r="M1668" s="172"/>
      <c r="N1668" s="172"/>
      <c r="O1668" s="172"/>
      <c r="U1668" s="173"/>
    </row>
    <row r="1669" spans="13:21" s="104" customFormat="1" ht="15.75">
      <c r="M1669" s="172"/>
      <c r="N1669" s="172"/>
      <c r="O1669" s="172"/>
      <c r="U1669" s="173"/>
    </row>
    <row r="1670" spans="13:21" s="104" customFormat="1" ht="15.75">
      <c r="M1670" s="172"/>
      <c r="N1670" s="172"/>
      <c r="O1670" s="172"/>
      <c r="U1670" s="173"/>
    </row>
    <row r="1671" spans="13:21" s="104" customFormat="1" ht="15.75">
      <c r="M1671" s="172"/>
      <c r="N1671" s="172"/>
      <c r="O1671" s="172"/>
      <c r="U1671" s="173"/>
    </row>
    <row r="1672" spans="13:21" s="104" customFormat="1" ht="15.75">
      <c r="M1672" s="172"/>
      <c r="N1672" s="172"/>
      <c r="O1672" s="172"/>
      <c r="U1672" s="173"/>
    </row>
    <row r="1673" spans="13:21" s="104" customFormat="1" ht="15.75">
      <c r="M1673" s="172"/>
      <c r="N1673" s="172"/>
      <c r="O1673" s="172"/>
      <c r="U1673" s="173"/>
    </row>
    <row r="1674" spans="13:21" s="104" customFormat="1" ht="15.75">
      <c r="M1674" s="172"/>
      <c r="N1674" s="172"/>
      <c r="O1674" s="172"/>
      <c r="U1674" s="173"/>
    </row>
    <row r="1675" spans="13:21" s="104" customFormat="1" ht="15.75">
      <c r="M1675" s="172"/>
      <c r="N1675" s="172"/>
      <c r="O1675" s="172"/>
      <c r="U1675" s="173"/>
    </row>
    <row r="1676" spans="13:21" s="104" customFormat="1" ht="15.75">
      <c r="M1676" s="172"/>
      <c r="N1676" s="172"/>
      <c r="O1676" s="172"/>
      <c r="U1676" s="173"/>
    </row>
    <row r="1677" spans="13:21" s="104" customFormat="1" ht="15.75">
      <c r="M1677" s="172"/>
      <c r="N1677" s="172"/>
      <c r="O1677" s="172"/>
      <c r="U1677" s="173"/>
    </row>
    <row r="1678" spans="13:21" s="104" customFormat="1" ht="15.75">
      <c r="M1678" s="172"/>
      <c r="N1678" s="172"/>
      <c r="O1678" s="172"/>
      <c r="U1678" s="173"/>
    </row>
    <row r="1679" spans="13:21" s="104" customFormat="1" ht="15.75">
      <c r="M1679" s="172"/>
      <c r="N1679" s="172"/>
      <c r="O1679" s="172"/>
      <c r="U1679" s="173"/>
    </row>
    <row r="1680" spans="13:21" s="104" customFormat="1" ht="15.75">
      <c r="M1680" s="172"/>
      <c r="N1680" s="172"/>
      <c r="O1680" s="172"/>
      <c r="U1680" s="173"/>
    </row>
    <row r="1681" spans="13:21" s="104" customFormat="1" ht="15.75">
      <c r="M1681" s="172"/>
      <c r="N1681" s="172"/>
      <c r="O1681" s="172"/>
      <c r="U1681" s="173"/>
    </row>
    <row r="1682" spans="13:21" s="104" customFormat="1" ht="15.75">
      <c r="M1682" s="172"/>
      <c r="N1682" s="172"/>
      <c r="O1682" s="172"/>
      <c r="U1682" s="173"/>
    </row>
    <row r="1683" spans="13:21" s="104" customFormat="1" ht="15.75">
      <c r="M1683" s="172"/>
      <c r="N1683" s="172"/>
      <c r="O1683" s="172"/>
      <c r="U1683" s="173"/>
    </row>
    <row r="1684" spans="13:21" s="104" customFormat="1" ht="15.75">
      <c r="M1684" s="172"/>
      <c r="N1684" s="172"/>
      <c r="O1684" s="172"/>
      <c r="U1684" s="173"/>
    </row>
    <row r="1685" spans="13:21" s="104" customFormat="1" ht="15.75">
      <c r="M1685" s="172"/>
      <c r="N1685" s="172"/>
      <c r="O1685" s="172"/>
      <c r="U1685" s="173"/>
    </row>
    <row r="1686" spans="13:21" s="104" customFormat="1" ht="15.75">
      <c r="M1686" s="172"/>
      <c r="N1686" s="172"/>
      <c r="O1686" s="172"/>
      <c r="U1686" s="173"/>
    </row>
    <row r="1687" spans="13:21" s="104" customFormat="1" ht="15.75">
      <c r="M1687" s="172"/>
      <c r="N1687" s="172"/>
      <c r="O1687" s="172"/>
      <c r="U1687" s="173"/>
    </row>
    <row r="1688" spans="13:21" s="104" customFormat="1" ht="15.75">
      <c r="M1688" s="172"/>
      <c r="N1688" s="172"/>
      <c r="O1688" s="172"/>
      <c r="U1688" s="173"/>
    </row>
    <row r="1689" spans="13:21" s="104" customFormat="1" ht="15.75">
      <c r="M1689" s="172"/>
      <c r="N1689" s="172"/>
      <c r="O1689" s="172"/>
      <c r="U1689" s="173"/>
    </row>
    <row r="1690" spans="13:21" s="104" customFormat="1" ht="15.75">
      <c r="M1690" s="172"/>
      <c r="N1690" s="172"/>
      <c r="O1690" s="172"/>
      <c r="U1690" s="173"/>
    </row>
    <row r="1691" spans="13:21" s="104" customFormat="1" ht="15.75">
      <c r="M1691" s="172"/>
      <c r="N1691" s="172"/>
      <c r="O1691" s="172"/>
      <c r="U1691" s="173"/>
    </row>
    <row r="1692" spans="13:21" s="104" customFormat="1" ht="15.75">
      <c r="M1692" s="172"/>
      <c r="N1692" s="172"/>
      <c r="O1692" s="172"/>
      <c r="U1692" s="173"/>
    </row>
    <row r="1693" spans="13:21" s="104" customFormat="1" ht="15.75">
      <c r="M1693" s="172"/>
      <c r="N1693" s="172"/>
      <c r="O1693" s="172"/>
      <c r="U1693" s="173"/>
    </row>
    <row r="1694" spans="13:21" s="104" customFormat="1" ht="15.75">
      <c r="M1694" s="172"/>
      <c r="N1694" s="172"/>
      <c r="O1694" s="172"/>
      <c r="U1694" s="173"/>
    </row>
    <row r="1695" spans="13:21" s="104" customFormat="1" ht="15.75">
      <c r="M1695" s="172"/>
      <c r="N1695" s="172"/>
      <c r="O1695" s="172"/>
      <c r="U1695" s="173"/>
    </row>
    <row r="1696" spans="13:21" s="104" customFormat="1" ht="15.75">
      <c r="M1696" s="172"/>
      <c r="N1696" s="172"/>
      <c r="O1696" s="172"/>
      <c r="U1696" s="173"/>
    </row>
    <row r="1697" spans="13:21" s="104" customFormat="1" ht="15.75">
      <c r="M1697" s="172"/>
      <c r="N1697" s="172"/>
      <c r="O1697" s="172"/>
      <c r="U1697" s="173"/>
    </row>
    <row r="1698" spans="13:21" s="104" customFormat="1" ht="15.75">
      <c r="M1698" s="172"/>
      <c r="N1698" s="172"/>
      <c r="O1698" s="172"/>
      <c r="U1698" s="173"/>
    </row>
    <row r="1699" spans="13:21" s="104" customFormat="1" ht="15.75">
      <c r="M1699" s="172"/>
      <c r="N1699" s="172"/>
      <c r="O1699" s="172"/>
      <c r="U1699" s="173"/>
    </row>
    <row r="1700" spans="13:21" s="104" customFormat="1" ht="15.75">
      <c r="M1700" s="172"/>
      <c r="N1700" s="172"/>
      <c r="O1700" s="172"/>
      <c r="U1700" s="173"/>
    </row>
    <row r="1701" spans="13:21" s="104" customFormat="1" ht="15.75">
      <c r="M1701" s="172"/>
      <c r="N1701" s="172"/>
      <c r="O1701" s="172"/>
      <c r="U1701" s="173"/>
    </row>
    <row r="1702" spans="13:21" s="104" customFormat="1" ht="15.75">
      <c r="M1702" s="172"/>
      <c r="N1702" s="172"/>
      <c r="O1702" s="172"/>
      <c r="U1702" s="173"/>
    </row>
    <row r="1703" spans="13:21" s="104" customFormat="1" ht="15.75">
      <c r="M1703" s="172"/>
      <c r="N1703" s="172"/>
      <c r="O1703" s="172"/>
      <c r="U1703" s="173"/>
    </row>
    <row r="1704" spans="13:21" s="104" customFormat="1" ht="15.75">
      <c r="M1704" s="172"/>
      <c r="N1704" s="172"/>
      <c r="O1704" s="172"/>
      <c r="U1704" s="173"/>
    </row>
    <row r="1705" spans="13:21" s="104" customFormat="1" ht="15.75">
      <c r="M1705" s="172"/>
      <c r="N1705" s="172"/>
      <c r="O1705" s="172"/>
      <c r="U1705" s="173"/>
    </row>
    <row r="1706" spans="13:21" s="104" customFormat="1" ht="15.75">
      <c r="M1706" s="172"/>
      <c r="N1706" s="172"/>
      <c r="O1706" s="172"/>
      <c r="U1706" s="173"/>
    </row>
    <row r="1707" spans="13:21" s="104" customFormat="1" ht="15.75">
      <c r="M1707" s="172"/>
      <c r="N1707" s="172"/>
      <c r="O1707" s="172"/>
      <c r="U1707" s="173"/>
    </row>
    <row r="1708" spans="13:21" s="104" customFormat="1" ht="15.75">
      <c r="M1708" s="172"/>
      <c r="N1708" s="172"/>
      <c r="O1708" s="172"/>
      <c r="U1708" s="173"/>
    </row>
    <row r="1709" spans="13:21" s="104" customFormat="1" ht="15.75">
      <c r="M1709" s="172"/>
      <c r="N1709" s="172"/>
      <c r="O1709" s="172"/>
      <c r="U1709" s="173"/>
    </row>
    <row r="1710" spans="13:21" s="104" customFormat="1" ht="15.75">
      <c r="M1710" s="172"/>
      <c r="N1710" s="172"/>
      <c r="O1710" s="172"/>
      <c r="U1710" s="173"/>
    </row>
    <row r="1711" spans="13:21" s="104" customFormat="1" ht="15.75">
      <c r="M1711" s="172"/>
      <c r="N1711" s="172"/>
      <c r="O1711" s="172"/>
      <c r="U1711" s="173"/>
    </row>
    <row r="1712" spans="13:21" s="104" customFormat="1" ht="15.75">
      <c r="M1712" s="172"/>
      <c r="N1712" s="172"/>
      <c r="O1712" s="172"/>
      <c r="U1712" s="173"/>
    </row>
    <row r="1713" spans="13:21" s="104" customFormat="1" ht="15.75">
      <c r="M1713" s="172"/>
      <c r="N1713" s="172"/>
      <c r="O1713" s="172"/>
      <c r="U1713" s="173"/>
    </row>
    <row r="1714" spans="13:21" s="104" customFormat="1" ht="15.75">
      <c r="M1714" s="172"/>
      <c r="N1714" s="172"/>
      <c r="O1714" s="172"/>
      <c r="U1714" s="173"/>
    </row>
    <row r="1715" spans="13:21" s="104" customFormat="1" ht="15.75">
      <c r="M1715" s="172"/>
      <c r="N1715" s="172"/>
      <c r="O1715" s="172"/>
      <c r="U1715" s="173"/>
    </row>
    <row r="1716" spans="13:21" s="104" customFormat="1" ht="15.75">
      <c r="M1716" s="172"/>
      <c r="N1716" s="172"/>
      <c r="O1716" s="172"/>
      <c r="U1716" s="173"/>
    </row>
    <row r="1717" spans="13:21" s="104" customFormat="1" ht="15.75">
      <c r="M1717" s="172"/>
      <c r="N1717" s="172"/>
      <c r="O1717" s="172"/>
      <c r="U1717" s="173"/>
    </row>
    <row r="1718" spans="13:21" s="104" customFormat="1" ht="15.75">
      <c r="M1718" s="172"/>
      <c r="N1718" s="172"/>
      <c r="O1718" s="172"/>
      <c r="U1718" s="173"/>
    </row>
    <row r="1719" spans="13:21" s="104" customFormat="1" ht="15.75">
      <c r="M1719" s="172"/>
      <c r="N1719" s="172"/>
      <c r="O1719" s="172"/>
      <c r="U1719" s="173"/>
    </row>
    <row r="1720" spans="13:21" s="104" customFormat="1" ht="15.75">
      <c r="M1720" s="172"/>
      <c r="N1720" s="172"/>
      <c r="O1720" s="172"/>
      <c r="U1720" s="173"/>
    </row>
    <row r="1721" spans="13:21" s="104" customFormat="1" ht="15.75">
      <c r="M1721" s="172"/>
      <c r="N1721" s="172"/>
      <c r="O1721" s="172"/>
      <c r="U1721" s="173"/>
    </row>
    <row r="1722" spans="13:21" s="104" customFormat="1" ht="15.75">
      <c r="M1722" s="172"/>
      <c r="N1722" s="172"/>
      <c r="O1722" s="172"/>
      <c r="U1722" s="173"/>
    </row>
    <row r="1723" spans="13:21" s="104" customFormat="1" ht="15.75">
      <c r="M1723" s="172"/>
      <c r="N1723" s="172"/>
      <c r="O1723" s="172"/>
      <c r="U1723" s="173"/>
    </row>
    <row r="1724" spans="13:21" s="104" customFormat="1" ht="15.75">
      <c r="M1724" s="172"/>
      <c r="N1724" s="172"/>
      <c r="O1724" s="172"/>
      <c r="U1724" s="173"/>
    </row>
    <row r="1725" spans="13:21" s="104" customFormat="1" ht="15.75">
      <c r="M1725" s="172"/>
      <c r="N1725" s="172"/>
      <c r="O1725" s="172"/>
      <c r="U1725" s="173"/>
    </row>
    <row r="1726" spans="13:21" s="104" customFormat="1" ht="15.75">
      <c r="M1726" s="172"/>
      <c r="N1726" s="172"/>
      <c r="O1726" s="172"/>
      <c r="U1726" s="173"/>
    </row>
    <row r="1727" spans="13:21" s="104" customFormat="1" ht="15.75">
      <c r="M1727" s="172"/>
      <c r="N1727" s="172"/>
      <c r="O1727" s="172"/>
      <c r="U1727" s="173"/>
    </row>
    <row r="1728" spans="13:21" s="104" customFormat="1" ht="15.75">
      <c r="M1728" s="172"/>
      <c r="N1728" s="172"/>
      <c r="O1728" s="172"/>
      <c r="U1728" s="173"/>
    </row>
    <row r="1729" spans="13:21" s="104" customFormat="1" ht="15.75">
      <c r="M1729" s="172"/>
      <c r="N1729" s="172"/>
      <c r="O1729" s="172"/>
      <c r="U1729" s="173"/>
    </row>
    <row r="1730" spans="13:21" s="104" customFormat="1" ht="15.75">
      <c r="M1730" s="172"/>
      <c r="N1730" s="172"/>
      <c r="O1730" s="172"/>
      <c r="U1730" s="173"/>
    </row>
    <row r="1731" spans="13:21" s="104" customFormat="1" ht="15.75">
      <c r="M1731" s="172"/>
      <c r="N1731" s="172"/>
      <c r="O1731" s="172"/>
      <c r="U1731" s="173"/>
    </row>
    <row r="1732" spans="13:21" s="104" customFormat="1" ht="15.75">
      <c r="M1732" s="172"/>
      <c r="N1732" s="172"/>
      <c r="O1732" s="172"/>
      <c r="U1732" s="173"/>
    </row>
    <row r="1733" spans="13:21" s="104" customFormat="1" ht="15.75">
      <c r="M1733" s="172"/>
      <c r="N1733" s="172"/>
      <c r="O1733" s="172"/>
      <c r="U1733" s="173"/>
    </row>
    <row r="1734" spans="13:21" s="104" customFormat="1" ht="15.75">
      <c r="M1734" s="172"/>
      <c r="N1734" s="172"/>
      <c r="O1734" s="172"/>
      <c r="U1734" s="173"/>
    </row>
    <row r="1735" spans="13:21" s="104" customFormat="1" ht="15.75">
      <c r="M1735" s="172"/>
      <c r="N1735" s="172"/>
      <c r="O1735" s="172"/>
      <c r="U1735" s="173"/>
    </row>
    <row r="1736" spans="13:21" s="104" customFormat="1" ht="15.75">
      <c r="M1736" s="172"/>
      <c r="N1736" s="172"/>
      <c r="O1736" s="172"/>
      <c r="U1736" s="173"/>
    </row>
    <row r="1737" spans="13:21" s="104" customFormat="1" ht="15.75">
      <c r="M1737" s="172"/>
      <c r="N1737" s="172"/>
      <c r="O1737" s="172"/>
      <c r="U1737" s="173"/>
    </row>
    <row r="1738" spans="13:21" s="104" customFormat="1" ht="15.75">
      <c r="M1738" s="172"/>
      <c r="N1738" s="172"/>
      <c r="O1738" s="172"/>
      <c r="U1738" s="173"/>
    </row>
    <row r="1739" spans="13:21" s="104" customFormat="1" ht="15.75">
      <c r="M1739" s="172"/>
      <c r="N1739" s="172"/>
      <c r="O1739" s="172"/>
      <c r="U1739" s="173"/>
    </row>
    <row r="1740" spans="13:21" s="104" customFormat="1" ht="15.75">
      <c r="M1740" s="172"/>
      <c r="N1740" s="172"/>
      <c r="O1740" s="172"/>
      <c r="U1740" s="173"/>
    </row>
    <row r="1741" spans="13:21" s="104" customFormat="1" ht="15.75">
      <c r="M1741" s="172"/>
      <c r="N1741" s="172"/>
      <c r="O1741" s="172"/>
      <c r="U1741" s="173"/>
    </row>
    <row r="1742" spans="13:21" s="104" customFormat="1" ht="15.75">
      <c r="M1742" s="172"/>
      <c r="N1742" s="172"/>
      <c r="O1742" s="172"/>
      <c r="U1742" s="173"/>
    </row>
    <row r="1743" spans="13:21" s="104" customFormat="1" ht="15.75">
      <c r="M1743" s="172"/>
      <c r="N1743" s="172"/>
      <c r="O1743" s="172"/>
      <c r="U1743" s="173"/>
    </row>
    <row r="1744" spans="13:21" s="104" customFormat="1" ht="15.75">
      <c r="M1744" s="172"/>
      <c r="N1744" s="172"/>
      <c r="O1744" s="172"/>
      <c r="U1744" s="173"/>
    </row>
    <row r="1745" spans="13:21" s="104" customFormat="1" ht="15.75">
      <c r="M1745" s="172"/>
      <c r="N1745" s="172"/>
      <c r="O1745" s="172"/>
      <c r="U1745" s="173"/>
    </row>
    <row r="1746" spans="13:21" s="104" customFormat="1" ht="15.75">
      <c r="M1746" s="172"/>
      <c r="N1746" s="172"/>
      <c r="O1746" s="172"/>
      <c r="U1746" s="173"/>
    </row>
    <row r="1747" spans="13:21" s="104" customFormat="1" ht="15.75">
      <c r="M1747" s="172"/>
      <c r="N1747" s="172"/>
      <c r="O1747" s="172"/>
      <c r="U1747" s="173"/>
    </row>
    <row r="1748" spans="13:21" s="104" customFormat="1" ht="15.75">
      <c r="M1748" s="172"/>
      <c r="N1748" s="172"/>
      <c r="O1748" s="172"/>
      <c r="U1748" s="173"/>
    </row>
    <row r="1749" spans="13:21" s="104" customFormat="1" ht="15.75">
      <c r="M1749" s="172"/>
      <c r="N1749" s="172"/>
      <c r="O1749" s="172"/>
      <c r="U1749" s="173"/>
    </row>
    <row r="1750" spans="13:21" s="104" customFormat="1" ht="15.75">
      <c r="M1750" s="172"/>
      <c r="N1750" s="172"/>
      <c r="O1750" s="172"/>
      <c r="U1750" s="173"/>
    </row>
    <row r="1751" spans="13:21" s="104" customFormat="1" ht="15.75">
      <c r="M1751" s="172"/>
      <c r="N1751" s="172"/>
      <c r="O1751" s="172"/>
      <c r="U1751" s="173"/>
    </row>
    <row r="1752" spans="13:21" s="104" customFormat="1" ht="15.75">
      <c r="M1752" s="172"/>
      <c r="N1752" s="172"/>
      <c r="O1752" s="172"/>
      <c r="U1752" s="173"/>
    </row>
    <row r="1753" spans="13:21" s="104" customFormat="1" ht="15.75">
      <c r="M1753" s="172"/>
      <c r="N1753" s="172"/>
      <c r="O1753" s="172"/>
      <c r="U1753" s="173"/>
    </row>
    <row r="1754" spans="13:21" s="104" customFormat="1" ht="15.75">
      <c r="M1754" s="172"/>
      <c r="N1754" s="172"/>
      <c r="O1754" s="172"/>
      <c r="U1754" s="173"/>
    </row>
    <row r="1755" spans="13:21" s="104" customFormat="1" ht="15.75">
      <c r="M1755" s="172"/>
      <c r="N1755" s="172"/>
      <c r="O1755" s="172"/>
      <c r="U1755" s="173"/>
    </row>
    <row r="1756" spans="13:21" s="104" customFormat="1" ht="15.75">
      <c r="M1756" s="172"/>
      <c r="N1756" s="172"/>
      <c r="O1756" s="172"/>
      <c r="U1756" s="173"/>
    </row>
    <row r="1757" spans="13:21" s="104" customFormat="1" ht="15.75">
      <c r="M1757" s="172"/>
      <c r="N1757" s="172"/>
      <c r="O1757" s="172"/>
      <c r="U1757" s="173"/>
    </row>
    <row r="1758" spans="13:21" s="104" customFormat="1" ht="15.75">
      <c r="M1758" s="172"/>
      <c r="N1758" s="172"/>
      <c r="O1758" s="172"/>
      <c r="U1758" s="173"/>
    </row>
    <row r="1759" spans="13:21" s="104" customFormat="1" ht="15.75">
      <c r="M1759" s="172"/>
      <c r="N1759" s="172"/>
      <c r="O1759" s="172"/>
      <c r="U1759" s="173"/>
    </row>
    <row r="1760" spans="13:21" s="104" customFormat="1" ht="15.75">
      <c r="M1760" s="172"/>
      <c r="N1760" s="172"/>
      <c r="O1760" s="172"/>
      <c r="U1760" s="173"/>
    </row>
    <row r="1761" spans="13:21" s="104" customFormat="1" ht="15.75">
      <c r="M1761" s="172"/>
      <c r="N1761" s="172"/>
      <c r="O1761" s="172"/>
      <c r="U1761" s="173"/>
    </row>
    <row r="1762" spans="13:21" s="104" customFormat="1" ht="15.75">
      <c r="M1762" s="172"/>
      <c r="N1762" s="172"/>
      <c r="O1762" s="172"/>
      <c r="U1762" s="173"/>
    </row>
    <row r="1763" spans="13:21" s="104" customFormat="1" ht="15.75">
      <c r="M1763" s="172"/>
      <c r="N1763" s="172"/>
      <c r="O1763" s="172"/>
      <c r="U1763" s="173"/>
    </row>
    <row r="1764" spans="13:21" s="104" customFormat="1" ht="15.75">
      <c r="M1764" s="172"/>
      <c r="N1764" s="172"/>
      <c r="O1764" s="172"/>
      <c r="U1764" s="173"/>
    </row>
    <row r="1765" spans="13:21" s="104" customFormat="1" ht="15.75">
      <c r="M1765" s="172"/>
      <c r="N1765" s="172"/>
      <c r="O1765" s="172"/>
      <c r="U1765" s="173"/>
    </row>
    <row r="1766" spans="13:21" s="104" customFormat="1" ht="15.75">
      <c r="M1766" s="172"/>
      <c r="N1766" s="172"/>
      <c r="O1766" s="172"/>
      <c r="U1766" s="173"/>
    </row>
    <row r="1767" spans="13:21" s="104" customFormat="1" ht="15.75">
      <c r="M1767" s="172"/>
      <c r="N1767" s="172"/>
      <c r="O1767" s="172"/>
      <c r="U1767" s="173"/>
    </row>
    <row r="1768" spans="13:21" s="104" customFormat="1" ht="15.75">
      <c r="M1768" s="172"/>
      <c r="N1768" s="172"/>
      <c r="O1768" s="172"/>
      <c r="U1768" s="173"/>
    </row>
    <row r="1769" spans="13:21" s="104" customFormat="1" ht="15.75">
      <c r="M1769" s="172"/>
      <c r="N1769" s="172"/>
      <c r="O1769" s="172"/>
      <c r="U1769" s="173"/>
    </row>
    <row r="1770" spans="13:21" s="104" customFormat="1" ht="15.75">
      <c r="M1770" s="172"/>
      <c r="N1770" s="172"/>
      <c r="O1770" s="172"/>
      <c r="U1770" s="173"/>
    </row>
    <row r="1771" spans="13:21" s="104" customFormat="1" ht="15.75">
      <c r="M1771" s="172"/>
      <c r="N1771" s="172"/>
      <c r="O1771" s="172"/>
      <c r="U1771" s="173"/>
    </row>
    <row r="1772" spans="13:21" s="104" customFormat="1" ht="15.75">
      <c r="M1772" s="172"/>
      <c r="N1772" s="172"/>
      <c r="O1772" s="172"/>
      <c r="U1772" s="173"/>
    </row>
    <row r="1773" spans="13:21" s="104" customFormat="1" ht="15.75">
      <c r="M1773" s="172"/>
      <c r="N1773" s="172"/>
      <c r="O1773" s="172"/>
      <c r="U1773" s="173"/>
    </row>
    <row r="1774" spans="13:21" s="104" customFormat="1" ht="15.75">
      <c r="M1774" s="172"/>
      <c r="N1774" s="172"/>
      <c r="O1774" s="172"/>
      <c r="U1774" s="173"/>
    </row>
    <row r="1775" spans="13:21" s="104" customFormat="1" ht="15.75">
      <c r="M1775" s="172"/>
      <c r="N1775" s="172"/>
      <c r="O1775" s="172"/>
      <c r="U1775" s="173"/>
    </row>
    <row r="1776" spans="13:21" s="104" customFormat="1" ht="15.75">
      <c r="M1776" s="172"/>
      <c r="N1776" s="172"/>
      <c r="O1776" s="172"/>
      <c r="U1776" s="173"/>
    </row>
    <row r="1777" spans="13:21" s="104" customFormat="1" ht="15.75">
      <c r="M1777" s="172"/>
      <c r="N1777" s="172"/>
      <c r="O1777" s="172"/>
      <c r="U1777" s="173"/>
    </row>
    <row r="1778" spans="13:21" s="104" customFormat="1" ht="15.75">
      <c r="M1778" s="172"/>
      <c r="N1778" s="172"/>
      <c r="O1778" s="172"/>
      <c r="U1778" s="173"/>
    </row>
    <row r="1779" spans="13:21" s="104" customFormat="1" ht="15.75">
      <c r="M1779" s="172"/>
      <c r="N1779" s="172"/>
      <c r="O1779" s="172"/>
      <c r="U1779" s="173"/>
    </row>
    <row r="1780" spans="13:21" s="104" customFormat="1" ht="15.75">
      <c r="M1780" s="172"/>
      <c r="N1780" s="172"/>
      <c r="O1780" s="172"/>
      <c r="U1780" s="173"/>
    </row>
    <row r="1781" spans="13:21" s="104" customFormat="1" ht="15.75">
      <c r="M1781" s="172"/>
      <c r="N1781" s="172"/>
      <c r="O1781" s="172"/>
      <c r="U1781" s="173"/>
    </row>
    <row r="1782" spans="13:21" s="104" customFormat="1" ht="15.75">
      <c r="M1782" s="172"/>
      <c r="N1782" s="172"/>
      <c r="O1782" s="172"/>
      <c r="U1782" s="173"/>
    </row>
    <row r="1783" spans="13:21" s="104" customFormat="1" ht="15.75">
      <c r="M1783" s="172"/>
      <c r="N1783" s="172"/>
      <c r="O1783" s="172"/>
      <c r="U1783" s="173"/>
    </row>
    <row r="1784" spans="13:21" s="104" customFormat="1" ht="15.75">
      <c r="M1784" s="172"/>
      <c r="N1784" s="172"/>
      <c r="O1784" s="172"/>
      <c r="U1784" s="173"/>
    </row>
    <row r="1785" spans="13:21" s="104" customFormat="1" ht="15.75">
      <c r="M1785" s="172"/>
      <c r="N1785" s="172"/>
      <c r="O1785" s="172"/>
      <c r="U1785" s="173"/>
    </row>
    <row r="1786" spans="13:21" s="104" customFormat="1" ht="15.75">
      <c r="M1786" s="172"/>
      <c r="N1786" s="172"/>
      <c r="O1786" s="172"/>
      <c r="U1786" s="173"/>
    </row>
    <row r="1787" spans="13:21" s="104" customFormat="1" ht="15.75">
      <c r="M1787" s="172"/>
      <c r="N1787" s="172"/>
      <c r="O1787" s="172"/>
      <c r="U1787" s="173"/>
    </row>
    <row r="1788" spans="13:21" s="104" customFormat="1" ht="15.75">
      <c r="M1788" s="172"/>
      <c r="N1788" s="172"/>
      <c r="O1788" s="172"/>
      <c r="U1788" s="173"/>
    </row>
    <row r="1789" spans="13:21" s="104" customFormat="1" ht="15.75">
      <c r="M1789" s="172"/>
      <c r="N1789" s="172"/>
      <c r="O1789" s="172"/>
      <c r="U1789" s="173"/>
    </row>
    <row r="1790" spans="13:21" s="104" customFormat="1" ht="15.75">
      <c r="M1790" s="172"/>
      <c r="N1790" s="172"/>
      <c r="O1790" s="172"/>
      <c r="U1790" s="173"/>
    </row>
    <row r="1791" spans="13:21" s="104" customFormat="1" ht="15.75">
      <c r="M1791" s="172"/>
      <c r="N1791" s="172"/>
      <c r="O1791" s="172"/>
      <c r="U1791" s="173"/>
    </row>
    <row r="1792" spans="13:21" s="104" customFormat="1" ht="15.75">
      <c r="M1792" s="172"/>
      <c r="N1792" s="172"/>
      <c r="O1792" s="172"/>
      <c r="U1792" s="173"/>
    </row>
    <row r="1793" spans="13:21" s="104" customFormat="1" ht="15.75">
      <c r="M1793" s="172"/>
      <c r="N1793" s="172"/>
      <c r="O1793" s="172"/>
      <c r="U1793" s="173"/>
    </row>
    <row r="1794" spans="13:21" s="104" customFormat="1" ht="15.75">
      <c r="M1794" s="172"/>
      <c r="N1794" s="172"/>
      <c r="O1794" s="172"/>
      <c r="U1794" s="173"/>
    </row>
    <row r="1795" spans="13:21" s="104" customFormat="1" ht="15.75">
      <c r="M1795" s="172"/>
      <c r="N1795" s="172"/>
      <c r="O1795" s="172"/>
      <c r="U1795" s="173"/>
    </row>
    <row r="1796" spans="13:21" s="104" customFormat="1" ht="15.75">
      <c r="M1796" s="172"/>
      <c r="N1796" s="172"/>
      <c r="O1796" s="172"/>
      <c r="U1796" s="173"/>
    </row>
    <row r="1797" spans="13:21" s="104" customFormat="1" ht="15.75">
      <c r="M1797" s="172"/>
      <c r="N1797" s="172"/>
      <c r="O1797" s="172"/>
      <c r="U1797" s="173"/>
    </row>
    <row r="1798" spans="13:21" s="104" customFormat="1" ht="15.75">
      <c r="M1798" s="172"/>
      <c r="N1798" s="172"/>
      <c r="O1798" s="172"/>
      <c r="U1798" s="173"/>
    </row>
    <row r="1799" spans="13:21" s="104" customFormat="1" ht="15.75">
      <c r="M1799" s="172"/>
      <c r="N1799" s="172"/>
      <c r="O1799" s="172"/>
      <c r="U1799" s="173"/>
    </row>
    <row r="1800" spans="13:21" s="104" customFormat="1" ht="15.75">
      <c r="M1800" s="172"/>
      <c r="N1800" s="172"/>
      <c r="O1800" s="172"/>
      <c r="U1800" s="173"/>
    </row>
    <row r="1801" spans="13:21" s="104" customFormat="1" ht="15.75">
      <c r="M1801" s="172"/>
      <c r="N1801" s="172"/>
      <c r="O1801" s="172"/>
      <c r="U1801" s="173"/>
    </row>
    <row r="1802" spans="13:21" s="104" customFormat="1" ht="15.75">
      <c r="M1802" s="172"/>
      <c r="N1802" s="172"/>
      <c r="O1802" s="172"/>
      <c r="U1802" s="173"/>
    </row>
    <row r="1803" spans="13:21" s="104" customFormat="1" ht="15.75">
      <c r="M1803" s="172"/>
      <c r="N1803" s="172"/>
      <c r="O1803" s="172"/>
      <c r="U1803" s="173"/>
    </row>
    <row r="1804" spans="13:21" s="104" customFormat="1" ht="15.75">
      <c r="M1804" s="172"/>
      <c r="N1804" s="172"/>
      <c r="O1804" s="172"/>
      <c r="U1804" s="173"/>
    </row>
    <row r="1805" spans="13:21" s="104" customFormat="1" ht="15.75">
      <c r="M1805" s="172"/>
      <c r="N1805" s="172"/>
      <c r="O1805" s="172"/>
      <c r="U1805" s="173"/>
    </row>
    <row r="1806" spans="13:21" s="104" customFormat="1" ht="15.75">
      <c r="M1806" s="172"/>
      <c r="N1806" s="172"/>
      <c r="O1806" s="172"/>
      <c r="U1806" s="173"/>
    </row>
    <row r="1807" spans="13:21" s="104" customFormat="1" ht="15.75">
      <c r="M1807" s="172"/>
      <c r="N1807" s="172"/>
      <c r="O1807" s="172"/>
      <c r="U1807" s="173"/>
    </row>
    <row r="1808" spans="13:21" s="104" customFormat="1" ht="15.75">
      <c r="M1808" s="172"/>
      <c r="N1808" s="172"/>
      <c r="O1808" s="172"/>
      <c r="U1808" s="173"/>
    </row>
    <row r="1809" spans="13:21" s="104" customFormat="1" ht="15.75">
      <c r="M1809" s="172"/>
      <c r="N1809" s="172"/>
      <c r="O1809" s="172"/>
      <c r="U1809" s="173"/>
    </row>
    <row r="1810" spans="13:21" s="104" customFormat="1" ht="15.75">
      <c r="M1810" s="172"/>
      <c r="N1810" s="172"/>
      <c r="O1810" s="172"/>
      <c r="U1810" s="173"/>
    </row>
    <row r="1811" spans="13:21" s="104" customFormat="1" ht="15.75">
      <c r="M1811" s="172"/>
      <c r="N1811" s="172"/>
      <c r="O1811" s="172"/>
      <c r="U1811" s="173"/>
    </row>
    <row r="1812" spans="13:21" s="104" customFormat="1" ht="15.75">
      <c r="M1812" s="172"/>
      <c r="N1812" s="172"/>
      <c r="O1812" s="172"/>
      <c r="U1812" s="173"/>
    </row>
    <row r="1813" spans="13:21" s="104" customFormat="1" ht="15.75">
      <c r="M1813" s="172"/>
      <c r="N1813" s="172"/>
      <c r="O1813" s="172"/>
      <c r="U1813" s="173"/>
    </row>
    <row r="1814" spans="13:21" s="104" customFormat="1" ht="15.75">
      <c r="M1814" s="172"/>
      <c r="N1814" s="172"/>
      <c r="O1814" s="172"/>
      <c r="U1814" s="173"/>
    </row>
    <row r="1815" spans="13:21" s="104" customFormat="1" ht="15.75">
      <c r="M1815" s="172"/>
      <c r="N1815" s="172"/>
      <c r="O1815" s="172"/>
      <c r="U1815" s="173"/>
    </row>
    <row r="1816" spans="13:21" s="104" customFormat="1" ht="15.75">
      <c r="M1816" s="172"/>
      <c r="N1816" s="172"/>
      <c r="O1816" s="172"/>
      <c r="U1816" s="173"/>
    </row>
    <row r="1817" spans="13:21" s="104" customFormat="1" ht="15.75">
      <c r="M1817" s="172"/>
      <c r="N1817" s="172"/>
      <c r="O1817" s="172"/>
      <c r="U1817" s="173"/>
    </row>
    <row r="1818" spans="13:21" s="104" customFormat="1" ht="15.75">
      <c r="M1818" s="172"/>
      <c r="N1818" s="172"/>
      <c r="O1818" s="172"/>
      <c r="U1818" s="173"/>
    </row>
    <row r="1819" spans="13:21" s="104" customFormat="1" ht="15.75">
      <c r="M1819" s="172"/>
      <c r="N1819" s="172"/>
      <c r="O1819" s="172"/>
      <c r="U1819" s="173"/>
    </row>
    <row r="1820" spans="13:21" s="104" customFormat="1" ht="15.75">
      <c r="M1820" s="172"/>
      <c r="N1820" s="172"/>
      <c r="O1820" s="172"/>
      <c r="U1820" s="173"/>
    </row>
    <row r="1821" spans="13:21" s="104" customFormat="1" ht="15.75">
      <c r="M1821" s="172"/>
      <c r="N1821" s="172"/>
      <c r="O1821" s="172"/>
      <c r="U1821" s="173"/>
    </row>
    <row r="1822" spans="13:21" s="104" customFormat="1" ht="15.75">
      <c r="M1822" s="172"/>
      <c r="N1822" s="172"/>
      <c r="O1822" s="172"/>
      <c r="U1822" s="173"/>
    </row>
    <row r="1823" spans="13:21" s="104" customFormat="1" ht="15.75">
      <c r="M1823" s="172"/>
      <c r="N1823" s="172"/>
      <c r="O1823" s="172"/>
      <c r="U1823" s="173"/>
    </row>
    <row r="1824" spans="13:21" s="104" customFormat="1" ht="15.75">
      <c r="M1824" s="172"/>
      <c r="N1824" s="172"/>
      <c r="O1824" s="172"/>
      <c r="U1824" s="173"/>
    </row>
    <row r="1825" spans="13:21" s="104" customFormat="1" ht="15.75">
      <c r="M1825" s="172"/>
      <c r="N1825" s="172"/>
      <c r="O1825" s="172"/>
      <c r="U1825" s="173"/>
    </row>
    <row r="1826" spans="13:21" s="104" customFormat="1" ht="15.75">
      <c r="M1826" s="172"/>
      <c r="N1826" s="172"/>
      <c r="O1826" s="172"/>
      <c r="U1826" s="173"/>
    </row>
    <row r="1827" spans="13:21" s="104" customFormat="1" ht="15.75">
      <c r="M1827" s="172"/>
      <c r="N1827" s="172"/>
      <c r="O1827" s="172"/>
      <c r="U1827" s="173"/>
    </row>
    <row r="1828" spans="13:21" s="104" customFormat="1" ht="15.75">
      <c r="M1828" s="172"/>
      <c r="N1828" s="172"/>
      <c r="O1828" s="172"/>
      <c r="U1828" s="173"/>
    </row>
    <row r="1829" spans="13:21" s="104" customFormat="1" ht="15.75">
      <c r="M1829" s="172"/>
      <c r="N1829" s="172"/>
      <c r="O1829" s="172"/>
      <c r="U1829" s="173"/>
    </row>
    <row r="1830" spans="13:21" s="104" customFormat="1" ht="15.75">
      <c r="M1830" s="172"/>
      <c r="N1830" s="172"/>
      <c r="O1830" s="172"/>
      <c r="U1830" s="173"/>
    </row>
    <row r="1831" spans="13:21" s="104" customFormat="1" ht="15.75">
      <c r="M1831" s="172"/>
      <c r="N1831" s="172"/>
      <c r="O1831" s="172"/>
      <c r="U1831" s="173"/>
    </row>
    <row r="1832" spans="13:21" s="104" customFormat="1" ht="15.75">
      <c r="M1832" s="172"/>
      <c r="N1832" s="172"/>
      <c r="O1832" s="172"/>
      <c r="U1832" s="173"/>
    </row>
    <row r="1833" spans="13:21" s="104" customFormat="1" ht="15.75">
      <c r="M1833" s="172"/>
      <c r="N1833" s="172"/>
      <c r="O1833" s="172"/>
      <c r="U1833" s="173"/>
    </row>
    <row r="1834" spans="13:21" s="104" customFormat="1" ht="15.75">
      <c r="M1834" s="172"/>
      <c r="N1834" s="172"/>
      <c r="O1834" s="172"/>
      <c r="U1834" s="173"/>
    </row>
    <row r="1835" spans="13:21" s="104" customFormat="1" ht="15.75">
      <c r="M1835" s="172"/>
      <c r="N1835" s="172"/>
      <c r="O1835" s="172"/>
      <c r="U1835" s="173"/>
    </row>
    <row r="1836" spans="13:21" s="104" customFormat="1" ht="15.75">
      <c r="M1836" s="172"/>
      <c r="N1836" s="172"/>
      <c r="O1836" s="172"/>
      <c r="U1836" s="173"/>
    </row>
    <row r="1837" spans="13:21" s="104" customFormat="1" ht="15.75">
      <c r="M1837" s="172"/>
      <c r="N1837" s="172"/>
      <c r="O1837" s="172"/>
      <c r="U1837" s="173"/>
    </row>
    <row r="1838" spans="13:21" s="104" customFormat="1" ht="15.75">
      <c r="M1838" s="172"/>
      <c r="N1838" s="172"/>
      <c r="O1838" s="172"/>
      <c r="U1838" s="173"/>
    </row>
    <row r="1839" spans="13:21" s="104" customFormat="1" ht="15.75">
      <c r="M1839" s="172"/>
      <c r="N1839" s="172"/>
      <c r="O1839" s="172"/>
      <c r="U1839" s="173"/>
    </row>
    <row r="1840" spans="13:21" s="104" customFormat="1" ht="15.75">
      <c r="M1840" s="172"/>
      <c r="N1840" s="172"/>
      <c r="O1840" s="172"/>
      <c r="U1840" s="173"/>
    </row>
    <row r="1841" spans="13:21" s="104" customFormat="1" ht="15.75">
      <c r="M1841" s="172"/>
      <c r="N1841" s="172"/>
      <c r="O1841" s="172"/>
      <c r="U1841" s="173"/>
    </row>
    <row r="1842" spans="13:21" s="104" customFormat="1" ht="15.75">
      <c r="M1842" s="172"/>
      <c r="N1842" s="172"/>
      <c r="O1842" s="172"/>
      <c r="U1842" s="173"/>
    </row>
    <row r="1843" spans="13:21" s="104" customFormat="1" ht="15.75">
      <c r="M1843" s="172"/>
      <c r="N1843" s="172"/>
      <c r="O1843" s="172"/>
      <c r="U1843" s="173"/>
    </row>
    <row r="1844" spans="13:21" s="104" customFormat="1" ht="15.75">
      <c r="M1844" s="172"/>
      <c r="N1844" s="172"/>
      <c r="O1844" s="172"/>
      <c r="U1844" s="173"/>
    </row>
    <row r="1845" spans="13:21" s="104" customFormat="1" ht="15.75">
      <c r="M1845" s="172"/>
      <c r="N1845" s="172"/>
      <c r="O1845" s="172"/>
      <c r="U1845" s="173"/>
    </row>
    <row r="1846" spans="13:21" s="104" customFormat="1" ht="15.75">
      <c r="M1846" s="172"/>
      <c r="N1846" s="172"/>
      <c r="O1846" s="172"/>
      <c r="U1846" s="173"/>
    </row>
    <row r="1847" spans="13:21" s="104" customFormat="1" ht="15.75">
      <c r="M1847" s="172"/>
      <c r="N1847" s="172"/>
      <c r="O1847" s="172"/>
      <c r="U1847" s="173"/>
    </row>
    <row r="1848" spans="13:21" s="104" customFormat="1" ht="15.75">
      <c r="M1848" s="172"/>
      <c r="N1848" s="172"/>
      <c r="O1848" s="172"/>
      <c r="U1848" s="173"/>
    </row>
    <row r="1849" spans="13:21" s="104" customFormat="1" ht="15.75">
      <c r="M1849" s="172"/>
      <c r="N1849" s="172"/>
      <c r="O1849" s="172"/>
      <c r="U1849" s="173"/>
    </row>
    <row r="1850" spans="13:21" s="104" customFormat="1" ht="15.75">
      <c r="M1850" s="172"/>
      <c r="N1850" s="172"/>
      <c r="O1850" s="172"/>
      <c r="U1850" s="173"/>
    </row>
    <row r="1851" spans="13:21" s="104" customFormat="1" ht="15.75">
      <c r="M1851" s="172"/>
      <c r="N1851" s="172"/>
      <c r="O1851" s="172"/>
      <c r="U1851" s="173"/>
    </row>
    <row r="1852" spans="13:21" s="104" customFormat="1" ht="15.75">
      <c r="M1852" s="172"/>
      <c r="N1852" s="172"/>
      <c r="O1852" s="172"/>
      <c r="U1852" s="173"/>
    </row>
    <row r="1853" spans="13:21" s="104" customFormat="1" ht="15.75">
      <c r="M1853" s="172"/>
      <c r="N1853" s="172"/>
      <c r="O1853" s="172"/>
      <c r="U1853" s="173"/>
    </row>
    <row r="1854" spans="13:21" s="104" customFormat="1" ht="15.75">
      <c r="M1854" s="172"/>
      <c r="N1854" s="172"/>
      <c r="O1854" s="172"/>
      <c r="U1854" s="173"/>
    </row>
    <row r="1855" spans="13:21" s="104" customFormat="1" ht="15.75">
      <c r="M1855" s="172"/>
      <c r="N1855" s="172"/>
      <c r="O1855" s="172"/>
      <c r="U1855" s="173"/>
    </row>
    <row r="1856" spans="13:21" s="104" customFormat="1" ht="15.75">
      <c r="M1856" s="172"/>
      <c r="N1856" s="172"/>
      <c r="O1856" s="172"/>
      <c r="U1856" s="173"/>
    </row>
    <row r="1857" spans="13:21" s="104" customFormat="1" ht="15.75">
      <c r="M1857" s="172"/>
      <c r="N1857" s="172"/>
      <c r="O1857" s="172"/>
      <c r="U1857" s="173"/>
    </row>
    <row r="1858" spans="13:21" s="104" customFormat="1" ht="15.75">
      <c r="M1858" s="172"/>
      <c r="N1858" s="172"/>
      <c r="O1858" s="172"/>
      <c r="U1858" s="173"/>
    </row>
    <row r="1859" spans="13:21" s="104" customFormat="1" ht="15.75">
      <c r="M1859" s="172"/>
      <c r="N1859" s="172"/>
      <c r="O1859" s="172"/>
      <c r="U1859" s="173"/>
    </row>
    <row r="1860" spans="13:21" s="104" customFormat="1" ht="15.75">
      <c r="M1860" s="172"/>
      <c r="N1860" s="172"/>
      <c r="O1860" s="172"/>
      <c r="U1860" s="173"/>
    </row>
    <row r="1861" spans="13:21" s="104" customFormat="1" ht="15.75">
      <c r="M1861" s="172"/>
      <c r="N1861" s="172"/>
      <c r="O1861" s="172"/>
      <c r="U1861" s="173"/>
    </row>
    <row r="1862" spans="13:21" s="104" customFormat="1" ht="15.75">
      <c r="M1862" s="172"/>
      <c r="N1862" s="172"/>
      <c r="O1862" s="172"/>
      <c r="U1862" s="173"/>
    </row>
    <row r="1863" spans="13:21" s="104" customFormat="1" ht="15.75">
      <c r="M1863" s="172"/>
      <c r="N1863" s="172"/>
      <c r="O1863" s="172"/>
      <c r="U1863" s="173"/>
    </row>
    <row r="1864" spans="13:21" s="104" customFormat="1" ht="15.75">
      <c r="M1864" s="172"/>
      <c r="N1864" s="172"/>
      <c r="O1864" s="172"/>
      <c r="U1864" s="173"/>
    </row>
    <row r="1865" spans="13:21" s="104" customFormat="1" ht="15.75">
      <c r="M1865" s="172"/>
      <c r="N1865" s="172"/>
      <c r="O1865" s="172"/>
      <c r="U1865" s="173"/>
    </row>
    <row r="1866" spans="13:21" s="104" customFormat="1" ht="15.75">
      <c r="M1866" s="172"/>
      <c r="N1866" s="172"/>
      <c r="O1866" s="172"/>
      <c r="U1866" s="173"/>
    </row>
    <row r="1867" spans="13:21" s="104" customFormat="1" ht="15.75">
      <c r="M1867" s="172"/>
      <c r="N1867" s="172"/>
      <c r="O1867" s="172"/>
      <c r="U1867" s="173"/>
    </row>
    <row r="1868" spans="13:21" s="104" customFormat="1" ht="15.75">
      <c r="M1868" s="172"/>
      <c r="N1868" s="172"/>
      <c r="O1868" s="172"/>
      <c r="U1868" s="173"/>
    </row>
    <row r="1869" spans="13:21" s="104" customFormat="1" ht="15.75">
      <c r="M1869" s="172"/>
      <c r="N1869" s="172"/>
      <c r="O1869" s="172"/>
      <c r="U1869" s="173"/>
    </row>
    <row r="1870" spans="13:21" s="104" customFormat="1" ht="15.75">
      <c r="M1870" s="172"/>
      <c r="N1870" s="172"/>
      <c r="O1870" s="172"/>
      <c r="U1870" s="173"/>
    </row>
    <row r="1871" spans="13:21" s="104" customFormat="1" ht="15.75">
      <c r="M1871" s="172"/>
      <c r="N1871" s="172"/>
      <c r="O1871" s="172"/>
      <c r="U1871" s="173"/>
    </row>
    <row r="1872" spans="13:21" s="104" customFormat="1" ht="15.75">
      <c r="M1872" s="172"/>
      <c r="N1872" s="172"/>
      <c r="O1872" s="172"/>
      <c r="U1872" s="173"/>
    </row>
    <row r="1873" spans="13:21" s="104" customFormat="1" ht="15.75">
      <c r="M1873" s="172"/>
      <c r="N1873" s="172"/>
      <c r="O1873" s="172"/>
      <c r="U1873" s="173"/>
    </row>
    <row r="1874" spans="13:21" s="104" customFormat="1" ht="15.75">
      <c r="M1874" s="172"/>
      <c r="N1874" s="172"/>
      <c r="O1874" s="172"/>
      <c r="U1874" s="173"/>
    </row>
    <row r="1875" spans="13:21" s="104" customFormat="1" ht="15.75">
      <c r="M1875" s="172"/>
      <c r="N1875" s="172"/>
      <c r="O1875" s="172"/>
      <c r="U1875" s="173"/>
    </row>
    <row r="1876" spans="13:21" s="104" customFormat="1" ht="15.75">
      <c r="M1876" s="172"/>
      <c r="N1876" s="172"/>
      <c r="O1876" s="172"/>
      <c r="U1876" s="173"/>
    </row>
    <row r="1877" spans="13:21" s="104" customFormat="1" ht="15.75">
      <c r="M1877" s="172"/>
      <c r="N1877" s="172"/>
      <c r="O1877" s="172"/>
      <c r="U1877" s="173"/>
    </row>
    <row r="1878" spans="13:21" s="104" customFormat="1" ht="15.75">
      <c r="M1878" s="172"/>
      <c r="N1878" s="172"/>
      <c r="O1878" s="172"/>
      <c r="U1878" s="173"/>
    </row>
    <row r="1879" spans="13:21" s="104" customFormat="1" ht="15.75">
      <c r="M1879" s="172"/>
      <c r="N1879" s="172"/>
      <c r="O1879" s="172"/>
      <c r="U1879" s="173"/>
    </row>
    <row r="1880" spans="13:21" s="104" customFormat="1" ht="15.75">
      <c r="M1880" s="172"/>
      <c r="N1880" s="172"/>
      <c r="O1880" s="172"/>
      <c r="U1880" s="173"/>
    </row>
    <row r="1881" spans="13:21" s="104" customFormat="1" ht="15.75">
      <c r="M1881" s="172"/>
      <c r="N1881" s="172"/>
      <c r="O1881" s="172"/>
      <c r="U1881" s="173"/>
    </row>
    <row r="1882" spans="13:21" s="104" customFormat="1" ht="15.75">
      <c r="M1882" s="172"/>
      <c r="N1882" s="172"/>
      <c r="O1882" s="172"/>
      <c r="U1882" s="173"/>
    </row>
    <row r="1883" spans="13:21" s="104" customFormat="1" ht="15.75">
      <c r="M1883" s="172"/>
      <c r="N1883" s="172"/>
      <c r="O1883" s="172"/>
      <c r="U1883" s="173"/>
    </row>
    <row r="1884" spans="13:21" s="104" customFormat="1" ht="15.75">
      <c r="M1884" s="172"/>
      <c r="N1884" s="172"/>
      <c r="O1884" s="172"/>
      <c r="U1884" s="173"/>
    </row>
    <row r="1885" spans="13:21" s="104" customFormat="1" ht="15.75">
      <c r="M1885" s="172"/>
      <c r="N1885" s="172"/>
      <c r="O1885" s="172"/>
      <c r="U1885" s="173"/>
    </row>
    <row r="1886" spans="13:21" s="104" customFormat="1" ht="15.75">
      <c r="M1886" s="172"/>
      <c r="N1886" s="172"/>
      <c r="O1886" s="172"/>
      <c r="U1886" s="173"/>
    </row>
    <row r="1887" spans="13:21" s="104" customFormat="1" ht="15.75">
      <c r="M1887" s="172"/>
      <c r="N1887" s="172"/>
      <c r="O1887" s="172"/>
      <c r="U1887" s="173"/>
    </row>
    <row r="1888" spans="13:21" s="104" customFormat="1" ht="15.75">
      <c r="M1888" s="172"/>
      <c r="N1888" s="172"/>
      <c r="O1888" s="172"/>
      <c r="U1888" s="173"/>
    </row>
    <row r="1889" spans="13:21" s="104" customFormat="1" ht="15.75">
      <c r="M1889" s="172"/>
      <c r="N1889" s="172"/>
      <c r="O1889" s="172"/>
      <c r="U1889" s="173"/>
    </row>
    <row r="1890" spans="13:21" s="104" customFormat="1" ht="15.75">
      <c r="M1890" s="172"/>
      <c r="N1890" s="172"/>
      <c r="O1890" s="172"/>
      <c r="U1890" s="173"/>
    </row>
    <row r="1891" spans="13:21" s="104" customFormat="1" ht="15.75">
      <c r="M1891" s="172"/>
      <c r="N1891" s="172"/>
      <c r="O1891" s="172"/>
      <c r="U1891" s="173"/>
    </row>
    <row r="1892" spans="13:21" s="104" customFormat="1" ht="15.75">
      <c r="M1892" s="172"/>
      <c r="N1892" s="172"/>
      <c r="O1892" s="172"/>
      <c r="U1892" s="173"/>
    </row>
    <row r="1893" spans="13:21" s="104" customFormat="1" ht="15.75">
      <c r="M1893" s="172"/>
      <c r="N1893" s="172"/>
      <c r="O1893" s="172"/>
      <c r="U1893" s="173"/>
    </row>
    <row r="1894" spans="13:21" s="104" customFormat="1" ht="15.75">
      <c r="M1894" s="172"/>
      <c r="N1894" s="172"/>
      <c r="O1894" s="172"/>
      <c r="U1894" s="173"/>
    </row>
    <row r="1895" spans="13:21" s="104" customFormat="1" ht="15.75">
      <c r="M1895" s="172"/>
      <c r="N1895" s="172"/>
      <c r="O1895" s="172"/>
      <c r="U1895" s="173"/>
    </row>
    <row r="1896" spans="13:21" s="104" customFormat="1" ht="15.75">
      <c r="M1896" s="172"/>
      <c r="N1896" s="172"/>
      <c r="O1896" s="172"/>
      <c r="U1896" s="173"/>
    </row>
    <row r="1897" spans="13:21" s="104" customFormat="1" ht="15.75">
      <c r="M1897" s="172"/>
      <c r="N1897" s="172"/>
      <c r="O1897" s="172"/>
      <c r="U1897" s="173"/>
    </row>
    <row r="1898" spans="13:21" s="104" customFormat="1" ht="15.75">
      <c r="M1898" s="172"/>
      <c r="N1898" s="172"/>
      <c r="O1898" s="172"/>
      <c r="U1898" s="173"/>
    </row>
    <row r="1899" spans="13:21" s="104" customFormat="1" ht="15.75">
      <c r="M1899" s="172"/>
      <c r="N1899" s="172"/>
      <c r="O1899" s="172"/>
      <c r="U1899" s="173"/>
    </row>
    <row r="1900" spans="13:21" s="104" customFormat="1" ht="15.75">
      <c r="M1900" s="172"/>
      <c r="N1900" s="172"/>
      <c r="O1900" s="172"/>
      <c r="U1900" s="173"/>
    </row>
    <row r="1901" spans="13:21" s="104" customFormat="1" ht="15.75">
      <c r="M1901" s="172"/>
      <c r="N1901" s="172"/>
      <c r="O1901" s="172"/>
      <c r="U1901" s="173"/>
    </row>
    <row r="1902" spans="13:21" s="104" customFormat="1" ht="15.75">
      <c r="M1902" s="172"/>
      <c r="N1902" s="172"/>
      <c r="O1902" s="172"/>
      <c r="U1902" s="173"/>
    </row>
    <row r="1903" spans="13:21" s="104" customFormat="1" ht="15.75">
      <c r="M1903" s="172"/>
      <c r="N1903" s="172"/>
      <c r="O1903" s="172"/>
      <c r="U1903" s="173"/>
    </row>
    <row r="1904" spans="13:21" s="104" customFormat="1" ht="15.75">
      <c r="M1904" s="172"/>
      <c r="N1904" s="172"/>
      <c r="O1904" s="172"/>
      <c r="U1904" s="173"/>
    </row>
    <row r="1905" spans="13:21" s="104" customFormat="1" ht="15.75">
      <c r="M1905" s="172"/>
      <c r="N1905" s="172"/>
      <c r="O1905" s="172"/>
      <c r="U1905" s="173"/>
    </row>
    <row r="1906" spans="13:21" s="104" customFormat="1" ht="15.75">
      <c r="M1906" s="172"/>
      <c r="N1906" s="172"/>
      <c r="O1906" s="172"/>
      <c r="U1906" s="173"/>
    </row>
    <row r="1907" spans="13:21" s="104" customFormat="1" ht="15.75">
      <c r="M1907" s="172"/>
      <c r="N1907" s="172"/>
      <c r="O1907" s="172"/>
      <c r="U1907" s="173"/>
    </row>
    <row r="1908" spans="13:21" s="104" customFormat="1" ht="15.75">
      <c r="M1908" s="172"/>
      <c r="N1908" s="172"/>
      <c r="O1908" s="172"/>
      <c r="U1908" s="173"/>
    </row>
    <row r="1909" spans="13:21" s="104" customFormat="1" ht="15.75">
      <c r="M1909" s="172"/>
      <c r="N1909" s="172"/>
      <c r="O1909" s="172"/>
      <c r="U1909" s="173"/>
    </row>
    <row r="1910" spans="13:21" s="104" customFormat="1" ht="15.75">
      <c r="M1910" s="172"/>
      <c r="N1910" s="172"/>
      <c r="O1910" s="172"/>
      <c r="U1910" s="173"/>
    </row>
    <row r="1911" spans="13:21" s="104" customFormat="1" ht="15.75">
      <c r="M1911" s="172"/>
      <c r="N1911" s="172"/>
      <c r="O1911" s="172"/>
      <c r="U1911" s="173"/>
    </row>
    <row r="1912" spans="13:21" s="104" customFormat="1" ht="15.75">
      <c r="M1912" s="172"/>
      <c r="N1912" s="172"/>
      <c r="O1912" s="172"/>
      <c r="U1912" s="173"/>
    </row>
    <row r="1913" spans="13:21" s="104" customFormat="1" ht="15.75">
      <c r="M1913" s="172"/>
      <c r="N1913" s="172"/>
      <c r="O1913" s="172"/>
      <c r="U1913" s="173"/>
    </row>
    <row r="1914" spans="13:21" s="104" customFormat="1" ht="15.75">
      <c r="M1914" s="172"/>
      <c r="N1914" s="172"/>
      <c r="O1914" s="172"/>
      <c r="U1914" s="173"/>
    </row>
    <row r="1915" spans="13:21" s="104" customFormat="1" ht="15.75">
      <c r="M1915" s="172"/>
      <c r="N1915" s="172"/>
      <c r="O1915" s="172"/>
      <c r="U1915" s="173"/>
    </row>
    <row r="1916" spans="13:21" s="104" customFormat="1" ht="15.75">
      <c r="M1916" s="172"/>
      <c r="N1916" s="172"/>
      <c r="O1916" s="172"/>
      <c r="U1916" s="173"/>
    </row>
    <row r="1917" spans="13:21" s="104" customFormat="1" ht="15.75">
      <c r="M1917" s="172"/>
      <c r="N1917" s="172"/>
      <c r="O1917" s="172"/>
      <c r="U1917" s="173"/>
    </row>
    <row r="1918" spans="13:21" s="104" customFormat="1" ht="15.75">
      <c r="M1918" s="172"/>
      <c r="N1918" s="172"/>
      <c r="O1918" s="172"/>
      <c r="U1918" s="173"/>
    </row>
    <row r="1919" spans="13:21" s="104" customFormat="1" ht="15.75">
      <c r="M1919" s="172"/>
      <c r="N1919" s="172"/>
      <c r="O1919" s="172"/>
      <c r="U1919" s="173"/>
    </row>
    <row r="1920" spans="13:21" s="104" customFormat="1" ht="15.75">
      <c r="M1920" s="172"/>
      <c r="N1920" s="172"/>
      <c r="O1920" s="172"/>
      <c r="U1920" s="173"/>
    </row>
    <row r="1921" spans="13:21" s="104" customFormat="1" ht="15.75">
      <c r="M1921" s="172"/>
      <c r="N1921" s="172"/>
      <c r="O1921" s="172"/>
      <c r="U1921" s="173"/>
    </row>
    <row r="1922" spans="13:21" s="104" customFormat="1" ht="15.75">
      <c r="M1922" s="172"/>
      <c r="N1922" s="172"/>
      <c r="O1922" s="172"/>
      <c r="U1922" s="173"/>
    </row>
    <row r="1923" spans="13:21" s="104" customFormat="1" ht="15.75">
      <c r="M1923" s="172"/>
      <c r="N1923" s="172"/>
      <c r="O1923" s="172"/>
      <c r="U1923" s="173"/>
    </row>
    <row r="1924" spans="13:21" s="104" customFormat="1" ht="15.75">
      <c r="M1924" s="172"/>
      <c r="N1924" s="172"/>
      <c r="O1924" s="172"/>
      <c r="U1924" s="173"/>
    </row>
    <row r="1925" spans="13:21" s="104" customFormat="1" ht="15.75">
      <c r="M1925" s="172"/>
      <c r="N1925" s="172"/>
      <c r="O1925" s="172"/>
      <c r="U1925" s="173"/>
    </row>
    <row r="1926" spans="13:21" s="104" customFormat="1" ht="15.75">
      <c r="M1926" s="172"/>
      <c r="N1926" s="172"/>
      <c r="O1926" s="172"/>
      <c r="U1926" s="173"/>
    </row>
    <row r="1927" spans="13:21" s="104" customFormat="1" ht="15.75">
      <c r="M1927" s="172"/>
      <c r="N1927" s="172"/>
      <c r="O1927" s="172"/>
      <c r="U1927" s="173"/>
    </row>
    <row r="1928" spans="13:21" s="104" customFormat="1" ht="15.75">
      <c r="M1928" s="172"/>
      <c r="N1928" s="172"/>
      <c r="O1928" s="172"/>
      <c r="U1928" s="173"/>
    </row>
    <row r="1929" spans="13:21" s="104" customFormat="1" ht="15.75">
      <c r="M1929" s="172"/>
      <c r="N1929" s="172"/>
      <c r="O1929" s="172"/>
      <c r="U1929" s="173"/>
    </row>
    <row r="1930" spans="13:21" s="104" customFormat="1" ht="15.75">
      <c r="M1930" s="172"/>
      <c r="N1930" s="172"/>
      <c r="O1930" s="172"/>
      <c r="U1930" s="173"/>
    </row>
    <row r="1931" spans="13:21" s="104" customFormat="1" ht="15.75">
      <c r="M1931" s="172"/>
      <c r="N1931" s="172"/>
      <c r="O1931" s="172"/>
      <c r="U1931" s="173"/>
    </row>
    <row r="1932" spans="13:21" s="104" customFormat="1" ht="15.75">
      <c r="M1932" s="172"/>
      <c r="N1932" s="172"/>
      <c r="O1932" s="172"/>
      <c r="U1932" s="173"/>
    </row>
    <row r="1933" spans="13:21" s="104" customFormat="1" ht="15.75">
      <c r="M1933" s="172"/>
      <c r="N1933" s="172"/>
      <c r="O1933" s="172"/>
      <c r="U1933" s="173"/>
    </row>
    <row r="1934" spans="13:21" s="104" customFormat="1" ht="15.75">
      <c r="M1934" s="172"/>
      <c r="N1934" s="172"/>
      <c r="O1934" s="172"/>
      <c r="U1934" s="173"/>
    </row>
    <row r="1935" spans="13:21" s="104" customFormat="1" ht="15.75">
      <c r="M1935" s="172"/>
      <c r="N1935" s="172"/>
      <c r="O1935" s="172"/>
      <c r="U1935" s="173"/>
    </row>
    <row r="1936" spans="13:21" s="104" customFormat="1" ht="15.75">
      <c r="M1936" s="172"/>
      <c r="N1936" s="172"/>
      <c r="O1936" s="172"/>
      <c r="U1936" s="173"/>
    </row>
    <row r="1937" spans="13:21" s="104" customFormat="1" ht="15.75">
      <c r="M1937" s="172"/>
      <c r="N1937" s="172"/>
      <c r="O1937" s="172"/>
      <c r="U1937" s="173"/>
    </row>
    <row r="1938" spans="13:21" s="104" customFormat="1" ht="15.75">
      <c r="M1938" s="172"/>
      <c r="N1938" s="172"/>
      <c r="O1938" s="172"/>
      <c r="U1938" s="173"/>
    </row>
    <row r="1939" spans="13:21" s="104" customFormat="1" ht="15.75">
      <c r="M1939" s="172"/>
      <c r="N1939" s="172"/>
      <c r="O1939" s="172"/>
      <c r="U1939" s="173"/>
    </row>
    <row r="1940" spans="13:21" s="104" customFormat="1" ht="15.75">
      <c r="M1940" s="172"/>
      <c r="N1940" s="172"/>
      <c r="O1940" s="172"/>
      <c r="U1940" s="173"/>
    </row>
    <row r="1941" spans="13:21" s="104" customFormat="1" ht="15.75">
      <c r="M1941" s="172"/>
      <c r="N1941" s="172"/>
      <c r="O1941" s="172"/>
      <c r="U1941" s="173"/>
    </row>
    <row r="1942" spans="13:21" s="104" customFormat="1" ht="15.75">
      <c r="M1942" s="172"/>
      <c r="N1942" s="172"/>
      <c r="O1942" s="172"/>
      <c r="U1942" s="173"/>
    </row>
    <row r="1943" spans="13:21" s="104" customFormat="1" ht="15.75">
      <c r="M1943" s="172"/>
      <c r="N1943" s="172"/>
      <c r="O1943" s="172"/>
      <c r="U1943" s="173"/>
    </row>
    <row r="1944" spans="13:21" s="104" customFormat="1" ht="15.75">
      <c r="M1944" s="172"/>
      <c r="N1944" s="172"/>
      <c r="O1944" s="172"/>
      <c r="U1944" s="173"/>
    </row>
    <row r="1945" spans="13:21" s="104" customFormat="1" ht="15.75">
      <c r="M1945" s="172"/>
      <c r="N1945" s="172"/>
      <c r="O1945" s="172"/>
      <c r="U1945" s="173"/>
    </row>
    <row r="1946" spans="13:21" s="104" customFormat="1" ht="15.75">
      <c r="M1946" s="172"/>
      <c r="N1946" s="172"/>
      <c r="O1946" s="172"/>
      <c r="U1946" s="173"/>
    </row>
    <row r="1947" spans="13:21" s="104" customFormat="1" ht="15.75">
      <c r="M1947" s="172"/>
      <c r="N1947" s="172"/>
      <c r="O1947" s="172"/>
      <c r="U1947" s="173"/>
    </row>
    <row r="1948" spans="13:21" s="104" customFormat="1" ht="15.75">
      <c r="M1948" s="172"/>
      <c r="N1948" s="172"/>
      <c r="O1948" s="172"/>
      <c r="U1948" s="173"/>
    </row>
    <row r="1949" spans="13:21" s="104" customFormat="1" ht="15.75">
      <c r="M1949" s="172"/>
      <c r="N1949" s="172"/>
      <c r="O1949" s="172"/>
      <c r="U1949" s="173"/>
    </row>
    <row r="1950" spans="13:21" s="104" customFormat="1" ht="15.75">
      <c r="M1950" s="172"/>
      <c r="N1950" s="172"/>
      <c r="O1950" s="172"/>
      <c r="U1950" s="173"/>
    </row>
    <row r="1951" spans="13:21" s="104" customFormat="1" ht="15.75">
      <c r="M1951" s="172"/>
      <c r="N1951" s="172"/>
      <c r="O1951" s="172"/>
      <c r="U1951" s="173"/>
    </row>
    <row r="1952" spans="13:21" s="104" customFormat="1" ht="15.75">
      <c r="M1952" s="172"/>
      <c r="N1952" s="172"/>
      <c r="O1952" s="172"/>
      <c r="U1952" s="173"/>
    </row>
    <row r="1953" spans="13:21" s="104" customFormat="1" ht="15.75">
      <c r="M1953" s="172"/>
      <c r="N1953" s="172"/>
      <c r="O1953" s="172"/>
      <c r="U1953" s="173"/>
    </row>
    <row r="1954" spans="13:21" s="104" customFormat="1" ht="15.75">
      <c r="M1954" s="172"/>
      <c r="N1954" s="172"/>
      <c r="O1954" s="172"/>
      <c r="U1954" s="173"/>
    </row>
    <row r="1955" spans="13:21" s="104" customFormat="1" ht="15.75">
      <c r="M1955" s="172"/>
      <c r="N1955" s="172"/>
      <c r="O1955" s="172"/>
      <c r="U1955" s="173"/>
    </row>
    <row r="1956" spans="13:21" s="104" customFormat="1" ht="15.75">
      <c r="M1956" s="172"/>
      <c r="N1956" s="172"/>
      <c r="O1956" s="172"/>
      <c r="U1956" s="173"/>
    </row>
    <row r="1957" spans="13:21" s="104" customFormat="1" ht="15.75">
      <c r="M1957" s="172"/>
      <c r="N1957" s="172"/>
      <c r="O1957" s="172"/>
      <c r="U1957" s="173"/>
    </row>
    <row r="1958" spans="13:21" s="104" customFormat="1" ht="15.75">
      <c r="M1958" s="172"/>
      <c r="N1958" s="172"/>
      <c r="O1958" s="172"/>
      <c r="U1958" s="173"/>
    </row>
    <row r="1959" spans="13:21" s="104" customFormat="1" ht="15.75">
      <c r="M1959" s="172"/>
      <c r="N1959" s="172"/>
      <c r="O1959" s="172"/>
      <c r="U1959" s="173"/>
    </row>
    <row r="1960" spans="13:21" s="104" customFormat="1" ht="15.75">
      <c r="M1960" s="172"/>
      <c r="N1960" s="172"/>
      <c r="O1960" s="172"/>
      <c r="U1960" s="173"/>
    </row>
    <row r="1961" spans="13:21" s="104" customFormat="1" ht="15.75">
      <c r="M1961" s="172"/>
      <c r="N1961" s="172"/>
      <c r="O1961" s="172"/>
      <c r="U1961" s="173"/>
    </row>
    <row r="1962" spans="13:21" s="104" customFormat="1" ht="15.75">
      <c r="M1962" s="172"/>
      <c r="N1962" s="172"/>
      <c r="O1962" s="172"/>
      <c r="U1962" s="173"/>
    </row>
    <row r="1963" spans="13:21" s="104" customFormat="1" ht="15.75">
      <c r="M1963" s="172"/>
      <c r="N1963" s="172"/>
      <c r="O1963" s="172"/>
      <c r="U1963" s="173"/>
    </row>
    <row r="1964" spans="13:21" s="104" customFormat="1" ht="15.75">
      <c r="M1964" s="172"/>
      <c r="N1964" s="172"/>
      <c r="O1964" s="172"/>
      <c r="U1964" s="173"/>
    </row>
    <row r="1965" spans="13:21" s="104" customFormat="1" ht="15.75">
      <c r="M1965" s="172"/>
      <c r="N1965" s="172"/>
      <c r="O1965" s="172"/>
      <c r="U1965" s="173"/>
    </row>
    <row r="1966" spans="13:21" s="104" customFormat="1" ht="15.75">
      <c r="M1966" s="172"/>
      <c r="N1966" s="172"/>
      <c r="O1966" s="172"/>
      <c r="U1966" s="173"/>
    </row>
    <row r="1967" spans="13:21" s="104" customFormat="1" ht="15.75">
      <c r="M1967" s="172"/>
      <c r="N1967" s="172"/>
      <c r="O1967" s="172"/>
      <c r="U1967" s="173"/>
    </row>
    <row r="1968" spans="13:21" s="104" customFormat="1" ht="15.75">
      <c r="M1968" s="172"/>
      <c r="N1968" s="172"/>
      <c r="O1968" s="172"/>
      <c r="U1968" s="173"/>
    </row>
    <row r="1969" spans="13:21" s="104" customFormat="1" ht="15.75">
      <c r="M1969" s="172"/>
      <c r="N1969" s="172"/>
      <c r="O1969" s="172"/>
      <c r="U1969" s="173"/>
    </row>
    <row r="1970" spans="13:21" s="104" customFormat="1" ht="15.75">
      <c r="M1970" s="172"/>
      <c r="N1970" s="172"/>
      <c r="O1970" s="172"/>
      <c r="U1970" s="173"/>
    </row>
    <row r="1971" spans="13:21" s="104" customFormat="1" ht="15.75">
      <c r="M1971" s="172"/>
      <c r="N1971" s="172"/>
      <c r="O1971" s="172"/>
      <c r="U1971" s="173"/>
    </row>
    <row r="1972" spans="13:21" s="104" customFormat="1" ht="15.75">
      <c r="M1972" s="172"/>
      <c r="N1972" s="172"/>
      <c r="O1972" s="172"/>
      <c r="U1972" s="173"/>
    </row>
    <row r="1973" spans="13:21" s="104" customFormat="1" ht="15.75">
      <c r="M1973" s="172"/>
      <c r="N1973" s="172"/>
      <c r="O1973" s="172"/>
      <c r="U1973" s="173"/>
    </row>
    <row r="1974" spans="13:21" s="104" customFormat="1" ht="15.75">
      <c r="M1974" s="172"/>
      <c r="N1974" s="172"/>
      <c r="O1974" s="172"/>
      <c r="U1974" s="173"/>
    </row>
    <row r="1975" spans="13:21" s="104" customFormat="1" ht="15.75">
      <c r="M1975" s="172"/>
      <c r="N1975" s="172"/>
      <c r="O1975" s="172"/>
      <c r="U1975" s="173"/>
    </row>
    <row r="1976" spans="13:21" s="104" customFormat="1" ht="15.75">
      <c r="M1976" s="172"/>
      <c r="N1976" s="172"/>
      <c r="O1976" s="172"/>
      <c r="U1976" s="173"/>
    </row>
    <row r="1977" spans="13:21" s="104" customFormat="1" ht="15.75">
      <c r="M1977" s="172"/>
      <c r="N1977" s="172"/>
      <c r="O1977" s="172"/>
      <c r="U1977" s="173"/>
    </row>
    <row r="1978" spans="13:21" s="104" customFormat="1" ht="15.75">
      <c r="M1978" s="172"/>
      <c r="N1978" s="172"/>
      <c r="O1978" s="172"/>
      <c r="U1978" s="173"/>
    </row>
    <row r="1979" spans="13:21" s="104" customFormat="1" ht="15.75">
      <c r="M1979" s="172"/>
      <c r="N1979" s="172"/>
      <c r="O1979" s="172"/>
      <c r="U1979" s="173"/>
    </row>
    <row r="1980" spans="13:21" s="104" customFormat="1" ht="15.75">
      <c r="M1980" s="172"/>
      <c r="N1980" s="172"/>
      <c r="O1980" s="172"/>
      <c r="U1980" s="173"/>
    </row>
    <row r="1981" spans="13:21" s="104" customFormat="1" ht="15.75">
      <c r="M1981" s="172"/>
      <c r="N1981" s="172"/>
      <c r="O1981" s="172"/>
      <c r="U1981" s="173"/>
    </row>
    <row r="1982" spans="13:21" s="104" customFormat="1" ht="15.75">
      <c r="M1982" s="172"/>
      <c r="N1982" s="172"/>
      <c r="O1982" s="172"/>
      <c r="U1982" s="173"/>
    </row>
    <row r="1983" spans="13:21" s="104" customFormat="1" ht="15.75">
      <c r="M1983" s="172"/>
      <c r="N1983" s="172"/>
      <c r="O1983" s="172"/>
      <c r="U1983" s="173"/>
    </row>
    <row r="1984" spans="13:21" s="104" customFormat="1" ht="15.75">
      <c r="M1984" s="172"/>
      <c r="N1984" s="172"/>
      <c r="O1984" s="172"/>
      <c r="U1984" s="173"/>
    </row>
    <row r="1985" spans="13:21" s="104" customFormat="1" ht="15.75">
      <c r="M1985" s="172"/>
      <c r="N1985" s="172"/>
      <c r="O1985" s="172"/>
      <c r="U1985" s="173"/>
    </row>
    <row r="1986" spans="13:21" s="104" customFormat="1" ht="15.75">
      <c r="M1986" s="172"/>
      <c r="N1986" s="172"/>
      <c r="O1986" s="172"/>
      <c r="U1986" s="173"/>
    </row>
    <row r="1987" spans="13:21" s="104" customFormat="1" ht="15.75">
      <c r="M1987" s="172"/>
      <c r="N1987" s="172"/>
      <c r="O1987" s="172"/>
      <c r="U1987" s="173"/>
    </row>
    <row r="1988" spans="13:21" s="104" customFormat="1" ht="15.75">
      <c r="M1988" s="172"/>
      <c r="N1988" s="172"/>
      <c r="O1988" s="172"/>
      <c r="U1988" s="173"/>
    </row>
    <row r="1989" spans="13:21" s="104" customFormat="1" ht="15.75">
      <c r="M1989" s="172"/>
      <c r="N1989" s="172"/>
      <c r="O1989" s="172"/>
      <c r="U1989" s="173"/>
    </row>
    <row r="1990" spans="13:21" s="104" customFormat="1" ht="15.75">
      <c r="M1990" s="172"/>
      <c r="N1990" s="172"/>
      <c r="O1990" s="172"/>
      <c r="U1990" s="173"/>
    </row>
    <row r="1991" spans="13:21" s="104" customFormat="1" ht="15.75">
      <c r="M1991" s="172"/>
      <c r="N1991" s="172"/>
      <c r="O1991" s="172"/>
      <c r="U1991" s="173"/>
    </row>
    <row r="1992" spans="13:21" s="104" customFormat="1" ht="15.75">
      <c r="M1992" s="172"/>
      <c r="N1992" s="172"/>
      <c r="O1992" s="172"/>
      <c r="U1992" s="173"/>
    </row>
    <row r="1993" spans="13:21" s="104" customFormat="1" ht="15.75">
      <c r="M1993" s="172"/>
      <c r="N1993" s="172"/>
      <c r="O1993" s="172"/>
      <c r="U1993" s="173"/>
    </row>
    <row r="1994" spans="13:21" s="104" customFormat="1" ht="15.75">
      <c r="M1994" s="172"/>
      <c r="N1994" s="172"/>
      <c r="O1994" s="172"/>
      <c r="U1994" s="173"/>
    </row>
    <row r="1995" spans="13:21" s="104" customFormat="1" ht="15.75">
      <c r="M1995" s="172"/>
      <c r="N1995" s="172"/>
      <c r="O1995" s="172"/>
      <c r="U1995" s="173"/>
    </row>
    <row r="1996" spans="13:21" s="104" customFormat="1" ht="15.75">
      <c r="M1996" s="172"/>
      <c r="N1996" s="172"/>
      <c r="O1996" s="172"/>
      <c r="U1996" s="173"/>
    </row>
    <row r="1997" spans="13:21" s="104" customFormat="1" ht="15.75">
      <c r="M1997" s="172"/>
      <c r="N1997" s="172"/>
      <c r="O1997" s="172"/>
      <c r="U1997" s="173"/>
    </row>
    <row r="1998" spans="13:21" s="104" customFormat="1" ht="15.75">
      <c r="M1998" s="172"/>
      <c r="N1998" s="172"/>
      <c r="O1998" s="172"/>
      <c r="U1998" s="173"/>
    </row>
    <row r="1999" spans="13:21" s="104" customFormat="1" ht="15.75">
      <c r="M1999" s="172"/>
      <c r="N1999" s="172"/>
      <c r="O1999" s="172"/>
      <c r="U1999" s="173"/>
    </row>
    <row r="2000" spans="13:21" s="104" customFormat="1" ht="15.75">
      <c r="M2000" s="172"/>
      <c r="N2000" s="172"/>
      <c r="O2000" s="172"/>
      <c r="U2000" s="173"/>
    </row>
    <row r="2001" spans="13:21" s="104" customFormat="1" ht="15.75">
      <c r="M2001" s="172"/>
      <c r="N2001" s="172"/>
      <c r="O2001" s="172"/>
      <c r="U2001" s="173"/>
    </row>
    <row r="2002" spans="13:21" s="104" customFormat="1" ht="15.75">
      <c r="M2002" s="172"/>
      <c r="N2002" s="172"/>
      <c r="O2002" s="172"/>
      <c r="U2002" s="173"/>
    </row>
    <row r="2003" spans="13:21" s="104" customFormat="1" ht="15.75">
      <c r="M2003" s="172"/>
      <c r="N2003" s="172"/>
      <c r="O2003" s="172"/>
      <c r="U2003" s="173"/>
    </row>
    <row r="2004" spans="13:21" s="104" customFormat="1" ht="15.75">
      <c r="M2004" s="172"/>
      <c r="N2004" s="172"/>
      <c r="O2004" s="172"/>
      <c r="U2004" s="173"/>
    </row>
    <row r="2005" spans="13:21" s="104" customFormat="1" ht="15.75">
      <c r="M2005" s="172"/>
      <c r="N2005" s="172"/>
      <c r="O2005" s="172"/>
      <c r="U2005" s="173"/>
    </row>
    <row r="2006" spans="13:21" s="104" customFormat="1" ht="15.75">
      <c r="M2006" s="172"/>
      <c r="N2006" s="172"/>
      <c r="O2006" s="172"/>
      <c r="U2006" s="173"/>
    </row>
    <row r="2007" spans="13:21" s="104" customFormat="1" ht="15.75">
      <c r="M2007" s="172"/>
      <c r="N2007" s="172"/>
      <c r="O2007" s="172"/>
      <c r="U2007" s="173"/>
    </row>
    <row r="2008" spans="13:21" s="104" customFormat="1" ht="15.75">
      <c r="M2008" s="172"/>
      <c r="N2008" s="172"/>
      <c r="O2008" s="172"/>
      <c r="U2008" s="173"/>
    </row>
    <row r="2009" spans="13:21" s="104" customFormat="1" ht="15.75">
      <c r="M2009" s="172"/>
      <c r="N2009" s="172"/>
      <c r="O2009" s="172"/>
      <c r="U2009" s="173"/>
    </row>
    <row r="2010" spans="13:21" s="104" customFormat="1" ht="15.75">
      <c r="M2010" s="172"/>
      <c r="N2010" s="172"/>
      <c r="O2010" s="172"/>
      <c r="U2010" s="173"/>
    </row>
    <row r="2011" spans="13:21" s="104" customFormat="1" ht="15.75">
      <c r="M2011" s="172"/>
      <c r="N2011" s="172"/>
      <c r="O2011" s="172"/>
      <c r="U2011" s="173"/>
    </row>
    <row r="2012" spans="13:21" s="104" customFormat="1" ht="15.75">
      <c r="M2012" s="172"/>
      <c r="N2012" s="172"/>
      <c r="O2012" s="172"/>
      <c r="U2012" s="173"/>
    </row>
    <row r="2013" spans="13:21" s="104" customFormat="1" ht="15.75">
      <c r="M2013" s="172"/>
      <c r="N2013" s="172"/>
      <c r="O2013" s="172"/>
      <c r="U2013" s="173"/>
    </row>
    <row r="2014" spans="13:21" s="104" customFormat="1" ht="15.75">
      <c r="M2014" s="172"/>
      <c r="N2014" s="172"/>
      <c r="O2014" s="172"/>
      <c r="U2014" s="173"/>
    </row>
    <row r="2015" spans="13:21" s="104" customFormat="1" ht="15.75">
      <c r="M2015" s="172"/>
      <c r="N2015" s="172"/>
      <c r="O2015" s="172"/>
      <c r="U2015" s="173"/>
    </row>
    <row r="2016" spans="13:21" s="104" customFormat="1" ht="15.75">
      <c r="M2016" s="172"/>
      <c r="N2016" s="172"/>
      <c r="O2016" s="172"/>
      <c r="U2016" s="173"/>
    </row>
    <row r="2017" spans="13:21" s="104" customFormat="1" ht="15.75">
      <c r="M2017" s="172"/>
      <c r="N2017" s="172"/>
      <c r="O2017" s="172"/>
      <c r="U2017" s="173"/>
    </row>
    <row r="2018" spans="13:21" s="104" customFormat="1" ht="15.75">
      <c r="M2018" s="172"/>
      <c r="N2018" s="172"/>
      <c r="O2018" s="172"/>
      <c r="U2018" s="173"/>
    </row>
    <row r="2019" spans="13:21" s="104" customFormat="1" ht="15.75">
      <c r="M2019" s="172"/>
      <c r="N2019" s="172"/>
      <c r="O2019" s="172"/>
      <c r="U2019" s="173"/>
    </row>
    <row r="2020" spans="13:21" s="104" customFormat="1" ht="15.75">
      <c r="M2020" s="172"/>
      <c r="N2020" s="172"/>
      <c r="O2020" s="172"/>
      <c r="U2020" s="173"/>
    </row>
    <row r="2021" spans="13:21" s="104" customFormat="1" ht="15.75">
      <c r="M2021" s="172"/>
      <c r="N2021" s="172"/>
      <c r="O2021" s="172"/>
      <c r="U2021" s="173"/>
    </row>
    <row r="2022" spans="13:21" s="104" customFormat="1" ht="15.75">
      <c r="M2022" s="172"/>
      <c r="N2022" s="172"/>
      <c r="O2022" s="172"/>
      <c r="U2022" s="173"/>
    </row>
    <row r="2023" spans="13:21" s="104" customFormat="1" ht="15.75">
      <c r="M2023" s="172"/>
      <c r="N2023" s="172"/>
      <c r="O2023" s="172"/>
      <c r="U2023" s="173"/>
    </row>
    <row r="2024" spans="13:21" s="104" customFormat="1" ht="15.75">
      <c r="M2024" s="172"/>
      <c r="N2024" s="172"/>
      <c r="O2024" s="172"/>
      <c r="U2024" s="173"/>
    </row>
    <row r="2025" spans="13:21" s="104" customFormat="1" ht="15.75">
      <c r="M2025" s="172"/>
      <c r="N2025" s="172"/>
      <c r="O2025" s="172"/>
      <c r="U2025" s="173"/>
    </row>
    <row r="2026" spans="13:21" s="104" customFormat="1" ht="15.75">
      <c r="M2026" s="172"/>
      <c r="N2026" s="172"/>
      <c r="O2026" s="172"/>
      <c r="U2026" s="173"/>
    </row>
    <row r="2027" spans="13:21" s="104" customFormat="1" ht="15.75">
      <c r="M2027" s="172"/>
      <c r="N2027" s="172"/>
      <c r="O2027" s="172"/>
      <c r="U2027" s="173"/>
    </row>
    <row r="2028" spans="13:21" s="104" customFormat="1" ht="15.75">
      <c r="M2028" s="172"/>
      <c r="N2028" s="172"/>
      <c r="O2028" s="172"/>
      <c r="U2028" s="173"/>
    </row>
    <row r="2029" spans="13:21" s="104" customFormat="1" ht="15.75">
      <c r="M2029" s="172"/>
      <c r="N2029" s="172"/>
      <c r="O2029" s="172"/>
      <c r="U2029" s="173"/>
    </row>
    <row r="2030" spans="13:21" s="104" customFormat="1" ht="15.75">
      <c r="M2030" s="172"/>
      <c r="N2030" s="172"/>
      <c r="O2030" s="172"/>
      <c r="U2030" s="173"/>
    </row>
    <row r="2031" spans="13:21" s="104" customFormat="1" ht="15.75">
      <c r="M2031" s="172"/>
      <c r="N2031" s="172"/>
      <c r="O2031" s="172"/>
      <c r="U2031" s="173"/>
    </row>
    <row r="2032" spans="13:21" s="104" customFormat="1" ht="15.75">
      <c r="M2032" s="172"/>
      <c r="N2032" s="172"/>
      <c r="O2032" s="172"/>
      <c r="U2032" s="173"/>
    </row>
    <row r="2033" spans="13:21" s="104" customFormat="1" ht="15.75">
      <c r="M2033" s="172"/>
      <c r="N2033" s="172"/>
      <c r="O2033" s="172"/>
      <c r="U2033" s="173"/>
    </row>
    <row r="2034" spans="13:21" s="104" customFormat="1" ht="15.75">
      <c r="M2034" s="172"/>
      <c r="N2034" s="172"/>
      <c r="O2034" s="172"/>
      <c r="U2034" s="173"/>
    </row>
    <row r="2035" spans="13:21" s="104" customFormat="1" ht="15.75">
      <c r="M2035" s="172"/>
      <c r="N2035" s="172"/>
      <c r="O2035" s="172"/>
      <c r="U2035" s="173"/>
    </row>
    <row r="2036" spans="13:21" s="104" customFormat="1" ht="15.75">
      <c r="M2036" s="172"/>
      <c r="N2036" s="172"/>
      <c r="O2036" s="172"/>
      <c r="U2036" s="173"/>
    </row>
    <row r="2037" spans="13:21" s="104" customFormat="1" ht="15.75">
      <c r="M2037" s="172"/>
      <c r="N2037" s="172"/>
      <c r="O2037" s="172"/>
      <c r="U2037" s="173"/>
    </row>
    <row r="2038" spans="13:21" s="104" customFormat="1" ht="15.75">
      <c r="M2038" s="172"/>
      <c r="N2038" s="172"/>
      <c r="O2038" s="172"/>
      <c r="U2038" s="173"/>
    </row>
    <row r="2039" spans="13:21" s="104" customFormat="1" ht="15.75">
      <c r="M2039" s="172"/>
      <c r="N2039" s="172"/>
      <c r="O2039" s="172"/>
      <c r="U2039" s="173"/>
    </row>
    <row r="2040" spans="13:21" s="104" customFormat="1" ht="15.75">
      <c r="M2040" s="172"/>
      <c r="N2040" s="172"/>
      <c r="O2040" s="172"/>
      <c r="U2040" s="173"/>
    </row>
    <row r="2041" spans="13:21" s="104" customFormat="1" ht="15.75">
      <c r="M2041" s="172"/>
      <c r="N2041" s="172"/>
      <c r="O2041" s="172"/>
      <c r="U2041" s="173"/>
    </row>
    <row r="2042" spans="13:21" s="104" customFormat="1" ht="15.75">
      <c r="M2042" s="172"/>
      <c r="N2042" s="172"/>
      <c r="O2042" s="172"/>
      <c r="U2042" s="173"/>
    </row>
    <row r="2043" spans="13:21" s="104" customFormat="1" ht="15.75">
      <c r="M2043" s="172"/>
      <c r="N2043" s="172"/>
      <c r="O2043" s="172"/>
      <c r="U2043" s="173"/>
    </row>
    <row r="2044" spans="13:21" s="104" customFormat="1" ht="15.75">
      <c r="M2044" s="172"/>
      <c r="N2044" s="172"/>
      <c r="O2044" s="172"/>
      <c r="U2044" s="173"/>
    </row>
    <row r="2045" spans="13:21" s="104" customFormat="1" ht="15.75">
      <c r="M2045" s="172"/>
      <c r="N2045" s="172"/>
      <c r="O2045" s="172"/>
      <c r="U2045" s="173"/>
    </row>
    <row r="2046" spans="13:21" s="104" customFormat="1" ht="15.75">
      <c r="M2046" s="172"/>
      <c r="N2046" s="172"/>
      <c r="O2046" s="172"/>
      <c r="U2046" s="173"/>
    </row>
    <row r="2047" spans="13:21" s="104" customFormat="1" ht="15.75">
      <c r="M2047" s="172"/>
      <c r="N2047" s="172"/>
      <c r="O2047" s="172"/>
      <c r="U2047" s="173"/>
    </row>
    <row r="2048" spans="13:21" s="104" customFormat="1" ht="15.75">
      <c r="M2048" s="172"/>
      <c r="N2048" s="172"/>
      <c r="O2048" s="172"/>
      <c r="U2048" s="173"/>
    </row>
    <row r="2049" spans="13:21" s="104" customFormat="1" ht="15.75">
      <c r="M2049" s="172"/>
      <c r="N2049" s="172"/>
      <c r="O2049" s="172"/>
      <c r="U2049" s="173"/>
    </row>
    <row r="2050" spans="13:21" s="104" customFormat="1" ht="15.75">
      <c r="M2050" s="172"/>
      <c r="N2050" s="172"/>
      <c r="O2050" s="172"/>
      <c r="U2050" s="173"/>
    </row>
    <row r="2051" spans="13:21" s="104" customFormat="1" ht="15.75">
      <c r="M2051" s="172"/>
      <c r="N2051" s="172"/>
      <c r="O2051" s="172"/>
      <c r="U2051" s="173"/>
    </row>
    <row r="2052" spans="13:21" s="104" customFormat="1" ht="15.75">
      <c r="M2052" s="172"/>
      <c r="N2052" s="172"/>
      <c r="O2052" s="172"/>
      <c r="U2052" s="173"/>
    </row>
    <row r="2053" spans="13:21" s="104" customFormat="1" ht="15.75">
      <c r="M2053" s="172"/>
      <c r="N2053" s="172"/>
      <c r="O2053" s="172"/>
      <c r="U2053" s="173"/>
    </row>
    <row r="2054" spans="13:21" s="104" customFormat="1" ht="15.75">
      <c r="M2054" s="172"/>
      <c r="N2054" s="172"/>
      <c r="O2054" s="172"/>
      <c r="U2054" s="173"/>
    </row>
    <row r="2055" spans="13:21" s="104" customFormat="1" ht="15.75">
      <c r="M2055" s="172"/>
      <c r="N2055" s="172"/>
      <c r="O2055" s="172"/>
      <c r="U2055" s="173"/>
    </row>
    <row r="2056" spans="13:21" s="104" customFormat="1" ht="15.75">
      <c r="M2056" s="172"/>
      <c r="N2056" s="172"/>
      <c r="O2056" s="172"/>
      <c r="U2056" s="173"/>
    </row>
    <row r="2057" spans="13:21" s="104" customFormat="1" ht="15.75">
      <c r="M2057" s="172"/>
      <c r="N2057" s="172"/>
      <c r="O2057" s="172"/>
      <c r="U2057" s="173"/>
    </row>
    <row r="2058" spans="13:21" s="104" customFormat="1" ht="15.75">
      <c r="M2058" s="172"/>
      <c r="N2058" s="172"/>
      <c r="O2058" s="172"/>
      <c r="U2058" s="173"/>
    </row>
    <row r="2059" spans="13:21" s="104" customFormat="1" ht="15.75">
      <c r="M2059" s="172"/>
      <c r="N2059" s="172"/>
      <c r="O2059" s="172"/>
      <c r="U2059" s="173"/>
    </row>
    <row r="2060" spans="13:21" s="104" customFormat="1" ht="15.75">
      <c r="M2060" s="172"/>
      <c r="N2060" s="172"/>
      <c r="O2060" s="172"/>
      <c r="U2060" s="173"/>
    </row>
    <row r="2061" spans="13:21" s="104" customFormat="1" ht="15.75">
      <c r="M2061" s="172"/>
      <c r="N2061" s="172"/>
      <c r="O2061" s="172"/>
      <c r="U2061" s="173"/>
    </row>
    <row r="2062" spans="13:21" s="104" customFormat="1" ht="15.75">
      <c r="M2062" s="172"/>
      <c r="N2062" s="172"/>
      <c r="O2062" s="172"/>
      <c r="U2062" s="173"/>
    </row>
    <row r="2063" spans="13:21" s="104" customFormat="1" ht="15.75">
      <c r="M2063" s="172"/>
      <c r="N2063" s="172"/>
      <c r="O2063" s="172"/>
      <c r="U2063" s="173"/>
    </row>
    <row r="2064" spans="13:21" s="104" customFormat="1" ht="15.75">
      <c r="M2064" s="172"/>
      <c r="N2064" s="172"/>
      <c r="O2064" s="172"/>
      <c r="U2064" s="173"/>
    </row>
    <row r="2065" spans="13:21" s="104" customFormat="1" ht="15.75">
      <c r="M2065" s="172"/>
      <c r="N2065" s="172"/>
      <c r="O2065" s="172"/>
      <c r="U2065" s="173"/>
    </row>
    <row r="2066" spans="13:21" s="104" customFormat="1" ht="15.75">
      <c r="M2066" s="172"/>
      <c r="N2066" s="172"/>
      <c r="O2066" s="172"/>
      <c r="U2066" s="173"/>
    </row>
    <row r="2067" spans="13:21" s="104" customFormat="1" ht="15.75">
      <c r="M2067" s="172"/>
      <c r="N2067" s="172"/>
      <c r="O2067" s="172"/>
      <c r="U2067" s="173"/>
    </row>
    <row r="2068" spans="13:21" s="104" customFormat="1" ht="15.75">
      <c r="M2068" s="172"/>
      <c r="N2068" s="172"/>
      <c r="O2068" s="172"/>
      <c r="U2068" s="173"/>
    </row>
    <row r="2069" spans="13:21" s="104" customFormat="1" ht="15.75">
      <c r="M2069" s="172"/>
      <c r="N2069" s="172"/>
      <c r="O2069" s="172"/>
      <c r="U2069" s="173"/>
    </row>
    <row r="2070" spans="13:21" s="104" customFormat="1" ht="15.75">
      <c r="M2070" s="172"/>
      <c r="N2070" s="172"/>
      <c r="O2070" s="172"/>
      <c r="U2070" s="173"/>
    </row>
    <row r="2071" spans="13:21" s="104" customFormat="1" ht="15.75">
      <c r="M2071" s="172"/>
      <c r="N2071" s="172"/>
      <c r="O2071" s="172"/>
      <c r="U2071" s="173"/>
    </row>
    <row r="2072" spans="13:21" s="104" customFormat="1" ht="15.75">
      <c r="M2072" s="172"/>
      <c r="N2072" s="172"/>
      <c r="O2072" s="172"/>
      <c r="U2072" s="173"/>
    </row>
    <row r="2073" spans="13:21" s="104" customFormat="1" ht="15.75">
      <c r="M2073" s="172"/>
      <c r="N2073" s="172"/>
      <c r="O2073" s="172"/>
      <c r="U2073" s="173"/>
    </row>
    <row r="2074" spans="13:21" s="104" customFormat="1" ht="15.75">
      <c r="M2074" s="172"/>
      <c r="N2074" s="172"/>
      <c r="O2074" s="172"/>
      <c r="U2074" s="173"/>
    </row>
    <row r="2075" spans="13:21" s="104" customFormat="1" ht="15.75">
      <c r="M2075" s="172"/>
      <c r="N2075" s="172"/>
      <c r="O2075" s="172"/>
      <c r="U2075" s="173"/>
    </row>
    <row r="2076" spans="13:21" s="104" customFormat="1" ht="15.75">
      <c r="M2076" s="172"/>
      <c r="N2076" s="172"/>
      <c r="O2076" s="172"/>
      <c r="U2076" s="173"/>
    </row>
    <row r="2077" spans="13:21" s="104" customFormat="1" ht="15.75">
      <c r="M2077" s="172"/>
      <c r="N2077" s="172"/>
      <c r="O2077" s="172"/>
      <c r="U2077" s="173"/>
    </row>
    <row r="2078" spans="13:21" s="104" customFormat="1" ht="15.75">
      <c r="M2078" s="172"/>
      <c r="N2078" s="172"/>
      <c r="O2078" s="172"/>
      <c r="U2078" s="173"/>
    </row>
    <row r="2079" spans="13:21" s="104" customFormat="1" ht="15.75">
      <c r="M2079" s="172"/>
      <c r="N2079" s="172"/>
      <c r="O2079" s="172"/>
      <c r="U2079" s="173"/>
    </row>
    <row r="2080" spans="13:21" s="104" customFormat="1" ht="15.75">
      <c r="M2080" s="172"/>
      <c r="N2080" s="172"/>
      <c r="O2080" s="172"/>
      <c r="U2080" s="173"/>
    </row>
    <row r="2081" spans="13:21" s="104" customFormat="1" ht="15.75">
      <c r="M2081" s="172"/>
      <c r="N2081" s="172"/>
      <c r="O2081" s="172"/>
      <c r="U2081" s="173"/>
    </row>
    <row r="2082" spans="13:21" s="104" customFormat="1" ht="15.75">
      <c r="M2082" s="172"/>
      <c r="N2082" s="172"/>
      <c r="O2082" s="172"/>
      <c r="U2082" s="173"/>
    </row>
    <row r="2083" spans="13:21" s="104" customFormat="1" ht="15.75">
      <c r="M2083" s="172"/>
      <c r="N2083" s="172"/>
      <c r="O2083" s="172"/>
      <c r="U2083" s="173"/>
    </row>
    <row r="2084" spans="13:21" s="104" customFormat="1" ht="15.75">
      <c r="M2084" s="172"/>
      <c r="N2084" s="172"/>
      <c r="O2084" s="172"/>
      <c r="U2084" s="173"/>
    </row>
    <row r="2085" spans="13:21" s="104" customFormat="1" ht="15.75">
      <c r="M2085" s="172"/>
      <c r="N2085" s="172"/>
      <c r="O2085" s="172"/>
      <c r="U2085" s="173"/>
    </row>
    <row r="2086" spans="13:21" s="104" customFormat="1" ht="15.75">
      <c r="M2086" s="172"/>
      <c r="N2086" s="172"/>
      <c r="O2086" s="172"/>
      <c r="U2086" s="173"/>
    </row>
    <row r="2087" spans="13:21" s="104" customFormat="1" ht="15.75">
      <c r="M2087" s="172"/>
      <c r="N2087" s="172"/>
      <c r="O2087" s="172"/>
      <c r="U2087" s="173"/>
    </row>
    <row r="2088" spans="13:21" s="104" customFormat="1" ht="15.75">
      <c r="M2088" s="172"/>
      <c r="N2088" s="172"/>
      <c r="O2088" s="172"/>
      <c r="U2088" s="173"/>
    </row>
    <row r="2089" spans="13:21" s="104" customFormat="1" ht="15.75">
      <c r="M2089" s="172"/>
      <c r="N2089" s="172"/>
      <c r="O2089" s="172"/>
      <c r="U2089" s="173"/>
    </row>
    <row r="2090" spans="13:21" s="104" customFormat="1" ht="15.75">
      <c r="M2090" s="172"/>
      <c r="N2090" s="172"/>
      <c r="O2090" s="172"/>
      <c r="U2090" s="173"/>
    </row>
    <row r="2091" spans="13:21" s="104" customFormat="1" ht="15.75">
      <c r="M2091" s="172"/>
      <c r="N2091" s="172"/>
      <c r="O2091" s="172"/>
      <c r="U2091" s="173"/>
    </row>
    <row r="2092" spans="13:21" s="104" customFormat="1" ht="15.75">
      <c r="M2092" s="172"/>
      <c r="N2092" s="172"/>
      <c r="O2092" s="172"/>
      <c r="U2092" s="173"/>
    </row>
    <row r="2093" spans="13:21" s="104" customFormat="1" ht="15.75">
      <c r="M2093" s="172"/>
      <c r="N2093" s="172"/>
      <c r="O2093" s="172"/>
      <c r="U2093" s="173"/>
    </row>
    <row r="2094" spans="13:21" s="104" customFormat="1" ht="15.75">
      <c r="M2094" s="172"/>
      <c r="N2094" s="172"/>
      <c r="O2094" s="172"/>
      <c r="U2094" s="173"/>
    </row>
    <row r="2095" spans="13:21" s="104" customFormat="1" ht="15.75">
      <c r="M2095" s="172"/>
      <c r="N2095" s="172"/>
      <c r="O2095" s="172"/>
      <c r="U2095" s="173"/>
    </row>
    <row r="2096" spans="13:21" s="104" customFormat="1" ht="15.75">
      <c r="M2096" s="172"/>
      <c r="N2096" s="172"/>
      <c r="O2096" s="172"/>
      <c r="U2096" s="173"/>
    </row>
    <row r="2097" spans="13:21" s="104" customFormat="1" ht="15.75">
      <c r="M2097" s="172"/>
      <c r="N2097" s="172"/>
      <c r="O2097" s="172"/>
      <c r="U2097" s="173"/>
    </row>
    <row r="2098" spans="13:21" s="104" customFormat="1" ht="15.75">
      <c r="M2098" s="172"/>
      <c r="N2098" s="172"/>
      <c r="O2098" s="172"/>
      <c r="U2098" s="173"/>
    </row>
    <row r="2099" spans="13:21" s="104" customFormat="1" ht="15.75">
      <c r="M2099" s="172"/>
      <c r="N2099" s="172"/>
      <c r="O2099" s="172"/>
      <c r="U2099" s="173"/>
    </row>
    <row r="2100" spans="13:21" s="104" customFormat="1" ht="15.75">
      <c r="M2100" s="172"/>
      <c r="N2100" s="172"/>
      <c r="O2100" s="172"/>
      <c r="U2100" s="173"/>
    </row>
    <row r="2101" spans="13:21" s="104" customFormat="1" ht="15.75">
      <c r="M2101" s="172"/>
      <c r="N2101" s="172"/>
      <c r="O2101" s="172"/>
      <c r="U2101" s="173"/>
    </row>
    <row r="2102" spans="13:21" s="104" customFormat="1" ht="15.75">
      <c r="M2102" s="172"/>
      <c r="N2102" s="172"/>
      <c r="O2102" s="172"/>
      <c r="U2102" s="173"/>
    </row>
    <row r="2103" spans="13:21" s="104" customFormat="1" ht="15.75">
      <c r="M2103" s="172"/>
      <c r="N2103" s="172"/>
      <c r="O2103" s="172"/>
      <c r="U2103" s="173"/>
    </row>
    <row r="2104" spans="13:21" s="104" customFormat="1" ht="15.75">
      <c r="M2104" s="172"/>
      <c r="N2104" s="172"/>
      <c r="O2104" s="172"/>
      <c r="U2104" s="173"/>
    </row>
    <row r="2105" spans="13:21" s="104" customFormat="1" ht="15.75">
      <c r="M2105" s="172"/>
      <c r="N2105" s="172"/>
      <c r="O2105" s="172"/>
      <c r="U2105" s="173"/>
    </row>
    <row r="2106" spans="13:21" s="104" customFormat="1" ht="15.75">
      <c r="M2106" s="172"/>
      <c r="N2106" s="172"/>
      <c r="O2106" s="172"/>
      <c r="U2106" s="173"/>
    </row>
    <row r="2107" spans="13:21" s="104" customFormat="1" ht="15.75">
      <c r="M2107" s="172"/>
      <c r="N2107" s="172"/>
      <c r="O2107" s="172"/>
      <c r="U2107" s="173"/>
    </row>
    <row r="2108" spans="13:21" s="104" customFormat="1" ht="15.75">
      <c r="M2108" s="172"/>
      <c r="N2108" s="172"/>
      <c r="O2108" s="172"/>
      <c r="U2108" s="173"/>
    </row>
    <row r="2109" spans="13:21" s="104" customFormat="1" ht="15.75">
      <c r="M2109" s="172"/>
      <c r="N2109" s="172"/>
      <c r="O2109" s="172"/>
      <c r="U2109" s="173"/>
    </row>
    <row r="2110" spans="13:21" s="104" customFormat="1" ht="15.75">
      <c r="M2110" s="172"/>
      <c r="N2110" s="172"/>
      <c r="O2110" s="172"/>
      <c r="U2110" s="173"/>
    </row>
    <row r="2111" spans="13:21" s="104" customFormat="1" ht="15.75">
      <c r="M2111" s="172"/>
      <c r="N2111" s="172"/>
      <c r="O2111" s="172"/>
      <c r="U2111" s="173"/>
    </row>
    <row r="2112" spans="13:21" s="104" customFormat="1" ht="15.75">
      <c r="M2112" s="172"/>
      <c r="N2112" s="172"/>
      <c r="O2112" s="172"/>
      <c r="U2112" s="173"/>
    </row>
    <row r="2113" spans="13:21" s="104" customFormat="1" ht="15.75">
      <c r="M2113" s="172"/>
      <c r="N2113" s="172"/>
      <c r="O2113" s="172"/>
      <c r="U2113" s="173"/>
    </row>
    <row r="2114" spans="13:21" s="104" customFormat="1" ht="15.75">
      <c r="M2114" s="172"/>
      <c r="N2114" s="172"/>
      <c r="O2114" s="172"/>
      <c r="U2114" s="173"/>
    </row>
    <row r="2115" spans="13:21" s="104" customFormat="1" ht="15.75">
      <c r="M2115" s="172"/>
      <c r="N2115" s="172"/>
      <c r="O2115" s="172"/>
      <c r="U2115" s="173"/>
    </row>
    <row r="2116" spans="13:21" s="104" customFormat="1" ht="15.75">
      <c r="M2116" s="172"/>
      <c r="N2116" s="172"/>
      <c r="O2116" s="172"/>
      <c r="U2116" s="173"/>
    </row>
    <row r="2117" spans="13:21" s="104" customFormat="1" ht="15.75">
      <c r="M2117" s="172"/>
      <c r="N2117" s="172"/>
      <c r="O2117" s="172"/>
      <c r="U2117" s="173"/>
    </row>
    <row r="2118" spans="13:21" s="104" customFormat="1" ht="15.75">
      <c r="M2118" s="172"/>
      <c r="N2118" s="172"/>
      <c r="O2118" s="172"/>
      <c r="U2118" s="173"/>
    </row>
    <row r="2119" spans="13:21" s="104" customFormat="1" ht="15.75">
      <c r="M2119" s="172"/>
      <c r="N2119" s="172"/>
      <c r="O2119" s="172"/>
      <c r="U2119" s="173"/>
    </row>
    <row r="2120" spans="13:21" s="104" customFormat="1" ht="15.75">
      <c r="M2120" s="172"/>
      <c r="N2120" s="172"/>
      <c r="O2120" s="172"/>
      <c r="U2120" s="173"/>
    </row>
    <row r="2121" spans="13:21" s="104" customFormat="1" ht="15.75">
      <c r="M2121" s="172"/>
      <c r="N2121" s="172"/>
      <c r="O2121" s="172"/>
      <c r="U2121" s="173"/>
    </row>
    <row r="2122" spans="13:21" s="104" customFormat="1" ht="15.75">
      <c r="M2122" s="172"/>
      <c r="N2122" s="172"/>
      <c r="O2122" s="172"/>
      <c r="U2122" s="173"/>
    </row>
    <row r="2123" spans="13:21" s="104" customFormat="1" ht="15.75">
      <c r="M2123" s="172"/>
      <c r="N2123" s="172"/>
      <c r="O2123" s="172"/>
      <c r="U2123" s="173"/>
    </row>
    <row r="2124" spans="13:21" s="104" customFormat="1" ht="15.75">
      <c r="M2124" s="172"/>
      <c r="N2124" s="172"/>
      <c r="O2124" s="172"/>
      <c r="U2124" s="173"/>
    </row>
    <row r="2125" spans="13:21" s="104" customFormat="1" ht="15.75">
      <c r="M2125" s="172"/>
      <c r="N2125" s="172"/>
      <c r="O2125" s="172"/>
      <c r="U2125" s="173"/>
    </row>
    <row r="2126" spans="13:21" s="104" customFormat="1" ht="15.75">
      <c r="M2126" s="172"/>
      <c r="N2126" s="172"/>
      <c r="O2126" s="172"/>
      <c r="U2126" s="173"/>
    </row>
    <row r="2127" spans="13:21" s="104" customFormat="1" ht="15.75">
      <c r="M2127" s="172"/>
      <c r="N2127" s="172"/>
      <c r="O2127" s="172"/>
      <c r="U2127" s="173"/>
    </row>
    <row r="2128" spans="13:21" s="104" customFormat="1" ht="15.75">
      <c r="M2128" s="172"/>
      <c r="N2128" s="172"/>
      <c r="O2128" s="172"/>
      <c r="U2128" s="173"/>
    </row>
    <row r="2129" spans="13:21" s="104" customFormat="1" ht="15.75">
      <c r="M2129" s="172"/>
      <c r="N2129" s="172"/>
      <c r="O2129" s="172"/>
      <c r="U2129" s="173"/>
    </row>
    <row r="2130" spans="13:21" s="104" customFormat="1" ht="15.75">
      <c r="M2130" s="172"/>
      <c r="N2130" s="172"/>
      <c r="O2130" s="172"/>
      <c r="U2130" s="173"/>
    </row>
    <row r="2131" spans="13:21" s="104" customFormat="1" ht="15.75">
      <c r="M2131" s="172"/>
      <c r="N2131" s="172"/>
      <c r="O2131" s="172"/>
      <c r="U2131" s="173"/>
    </row>
    <row r="2132" spans="13:21" s="104" customFormat="1" ht="15.75">
      <c r="M2132" s="172"/>
      <c r="N2132" s="172"/>
      <c r="O2132" s="172"/>
      <c r="U2132" s="173"/>
    </row>
    <row r="2133" spans="13:21" s="104" customFormat="1" ht="15.75">
      <c r="M2133" s="172"/>
      <c r="N2133" s="172"/>
      <c r="O2133" s="172"/>
      <c r="U2133" s="173"/>
    </row>
    <row r="2134" spans="13:21" s="104" customFormat="1" ht="15.75">
      <c r="M2134" s="172"/>
      <c r="N2134" s="172"/>
      <c r="O2134" s="172"/>
      <c r="U2134" s="173"/>
    </row>
    <row r="2135" spans="13:21" s="104" customFormat="1" ht="15.75">
      <c r="M2135" s="172"/>
      <c r="N2135" s="172"/>
      <c r="O2135" s="172"/>
      <c r="U2135" s="173"/>
    </row>
    <row r="2136" spans="13:21" s="104" customFormat="1" ht="15.75">
      <c r="M2136" s="172"/>
      <c r="N2136" s="172"/>
      <c r="O2136" s="172"/>
      <c r="U2136" s="173"/>
    </row>
    <row r="2137" spans="13:21" s="104" customFormat="1" ht="15.75">
      <c r="M2137" s="172"/>
      <c r="N2137" s="172"/>
      <c r="O2137" s="172"/>
      <c r="U2137" s="173"/>
    </row>
    <row r="2138" spans="13:21" s="104" customFormat="1" ht="15.75">
      <c r="M2138" s="172"/>
      <c r="N2138" s="172"/>
      <c r="O2138" s="172"/>
      <c r="U2138" s="173"/>
    </row>
    <row r="2139" spans="13:21" s="104" customFormat="1" ht="15.75">
      <c r="M2139" s="172"/>
      <c r="N2139" s="172"/>
      <c r="O2139" s="172"/>
      <c r="U2139" s="173"/>
    </row>
    <row r="2140" spans="13:21" s="104" customFormat="1" ht="15.75">
      <c r="M2140" s="172"/>
      <c r="N2140" s="172"/>
      <c r="O2140" s="172"/>
      <c r="U2140" s="173"/>
    </row>
    <row r="2141" spans="13:21" s="104" customFormat="1" ht="15.75">
      <c r="M2141" s="172"/>
      <c r="N2141" s="172"/>
      <c r="O2141" s="172"/>
      <c r="U2141" s="173"/>
    </row>
    <row r="2142" spans="13:21" s="104" customFormat="1" ht="15.75">
      <c r="M2142" s="172"/>
      <c r="N2142" s="172"/>
      <c r="O2142" s="172"/>
      <c r="U2142" s="173"/>
    </row>
    <row r="2143" spans="13:21" s="104" customFormat="1" ht="15.75">
      <c r="M2143" s="172"/>
      <c r="N2143" s="172"/>
      <c r="O2143" s="172"/>
      <c r="U2143" s="173"/>
    </row>
    <row r="2144" spans="13:21" s="104" customFormat="1" ht="15.75">
      <c r="M2144" s="172"/>
      <c r="N2144" s="172"/>
      <c r="O2144" s="172"/>
      <c r="U2144" s="173"/>
    </row>
    <row r="2145" spans="13:21" s="104" customFormat="1" ht="15.75">
      <c r="M2145" s="172"/>
      <c r="N2145" s="172"/>
      <c r="O2145" s="172"/>
      <c r="U2145" s="173"/>
    </row>
    <row r="2146" spans="13:21" s="104" customFormat="1" ht="15.75">
      <c r="M2146" s="172"/>
      <c r="N2146" s="172"/>
      <c r="O2146" s="172"/>
      <c r="U2146" s="173"/>
    </row>
    <row r="2147" spans="13:21" s="104" customFormat="1" ht="15.75">
      <c r="M2147" s="172"/>
      <c r="N2147" s="172"/>
      <c r="O2147" s="172"/>
      <c r="U2147" s="173"/>
    </row>
    <row r="2148" spans="13:21" s="104" customFormat="1" ht="15.75">
      <c r="M2148" s="172"/>
      <c r="N2148" s="172"/>
      <c r="O2148" s="172"/>
      <c r="U2148" s="173"/>
    </row>
    <row r="2149" spans="13:21" s="104" customFormat="1" ht="15.75">
      <c r="M2149" s="172"/>
      <c r="N2149" s="172"/>
      <c r="O2149" s="172"/>
      <c r="U2149" s="173"/>
    </row>
    <row r="2150" spans="13:21" s="104" customFormat="1" ht="15.75">
      <c r="M2150" s="172"/>
      <c r="N2150" s="172"/>
      <c r="O2150" s="172"/>
      <c r="U2150" s="173"/>
    </row>
    <row r="2151" spans="13:21" s="104" customFormat="1" ht="15.75">
      <c r="M2151" s="172"/>
      <c r="N2151" s="172"/>
      <c r="O2151" s="172"/>
      <c r="U2151" s="173"/>
    </row>
    <row r="2152" spans="13:21" s="104" customFormat="1" ht="15.75">
      <c r="M2152" s="172"/>
      <c r="N2152" s="172"/>
      <c r="O2152" s="172"/>
      <c r="U2152" s="173"/>
    </row>
    <row r="2153" spans="13:21" s="104" customFormat="1" ht="15.75">
      <c r="M2153" s="172"/>
      <c r="N2153" s="172"/>
      <c r="O2153" s="172"/>
      <c r="U2153" s="173"/>
    </row>
    <row r="2154" spans="13:21" s="104" customFormat="1" ht="15.75">
      <c r="M2154" s="172"/>
      <c r="N2154" s="172"/>
      <c r="O2154" s="172"/>
      <c r="U2154" s="173"/>
    </row>
    <row r="2155" spans="13:21" s="104" customFormat="1" ht="15.75">
      <c r="M2155" s="172"/>
      <c r="N2155" s="172"/>
      <c r="O2155" s="172"/>
      <c r="U2155" s="173"/>
    </row>
    <row r="2156" spans="13:21" s="104" customFormat="1" ht="15.75">
      <c r="M2156" s="172"/>
      <c r="N2156" s="172"/>
      <c r="O2156" s="172"/>
      <c r="U2156" s="173"/>
    </row>
    <row r="2157" spans="13:21" s="104" customFormat="1" ht="15.75">
      <c r="M2157" s="172"/>
      <c r="N2157" s="172"/>
      <c r="O2157" s="172"/>
      <c r="U2157" s="173"/>
    </row>
    <row r="2158" spans="13:21" s="104" customFormat="1" ht="15.75">
      <c r="M2158" s="172"/>
      <c r="N2158" s="172"/>
      <c r="O2158" s="172"/>
      <c r="U2158" s="173"/>
    </row>
    <row r="2159" spans="13:21" s="104" customFormat="1" ht="15.75">
      <c r="M2159" s="172"/>
      <c r="N2159" s="172"/>
      <c r="O2159" s="172"/>
      <c r="U2159" s="173"/>
    </row>
    <row r="2160" spans="13:21" s="104" customFormat="1" ht="15.75">
      <c r="M2160" s="172"/>
      <c r="N2160" s="172"/>
      <c r="O2160" s="172"/>
      <c r="U2160" s="173"/>
    </row>
    <row r="2161" spans="13:21" s="104" customFormat="1" ht="15.75">
      <c r="M2161" s="172"/>
      <c r="N2161" s="172"/>
      <c r="O2161" s="172"/>
      <c r="U2161" s="173"/>
    </row>
    <row r="2162" spans="13:21" s="104" customFormat="1" ht="15.75">
      <c r="M2162" s="172"/>
      <c r="N2162" s="172"/>
      <c r="O2162" s="172"/>
      <c r="U2162" s="173"/>
    </row>
    <row r="2163" spans="13:21" s="104" customFormat="1" ht="15.75">
      <c r="M2163" s="172"/>
      <c r="N2163" s="172"/>
      <c r="O2163" s="172"/>
      <c r="U2163" s="173"/>
    </row>
    <row r="2164" spans="13:21" s="104" customFormat="1" ht="15.75">
      <c r="M2164" s="172"/>
      <c r="N2164" s="172"/>
      <c r="O2164" s="172"/>
      <c r="U2164" s="173"/>
    </row>
    <row r="2165" spans="13:21" s="104" customFormat="1" ht="15.75">
      <c r="M2165" s="172"/>
      <c r="N2165" s="172"/>
      <c r="O2165" s="172"/>
      <c r="U2165" s="173"/>
    </row>
    <row r="2166" spans="13:21" s="104" customFormat="1" ht="15.75">
      <c r="M2166" s="172"/>
      <c r="N2166" s="172"/>
      <c r="O2166" s="172"/>
      <c r="U2166" s="173"/>
    </row>
    <row r="2167" spans="13:21" s="104" customFormat="1" ht="15.75">
      <c r="M2167" s="172"/>
      <c r="N2167" s="172"/>
      <c r="O2167" s="172"/>
      <c r="U2167" s="173"/>
    </row>
    <row r="2168" spans="13:21" s="104" customFormat="1" ht="15.75">
      <c r="M2168" s="172"/>
      <c r="N2168" s="172"/>
      <c r="O2168" s="172"/>
      <c r="U2168" s="173"/>
    </row>
    <row r="2169" spans="13:21" s="104" customFormat="1" ht="15.75">
      <c r="M2169" s="172"/>
      <c r="N2169" s="172"/>
      <c r="O2169" s="172"/>
      <c r="U2169" s="173"/>
    </row>
    <row r="2170" spans="13:21" s="104" customFormat="1" ht="15.75">
      <c r="M2170" s="172"/>
      <c r="N2170" s="172"/>
      <c r="O2170" s="172"/>
      <c r="U2170" s="173"/>
    </row>
    <row r="2171" spans="13:21" s="104" customFormat="1" ht="15.75">
      <c r="M2171" s="172"/>
      <c r="N2171" s="172"/>
      <c r="O2171" s="172"/>
      <c r="U2171" s="173"/>
    </row>
    <row r="2172" spans="13:21" s="104" customFormat="1" ht="15.75">
      <c r="M2172" s="172"/>
      <c r="N2172" s="172"/>
      <c r="O2172" s="172"/>
      <c r="U2172" s="173"/>
    </row>
    <row r="2173" spans="13:21" s="104" customFormat="1" ht="15.75">
      <c r="M2173" s="172"/>
      <c r="N2173" s="172"/>
      <c r="O2173" s="172"/>
      <c r="U2173" s="173"/>
    </row>
    <row r="2174" spans="13:21" s="104" customFormat="1" ht="15.75">
      <c r="M2174" s="172"/>
      <c r="N2174" s="172"/>
      <c r="O2174" s="172"/>
      <c r="U2174" s="173"/>
    </row>
    <row r="2175" spans="13:21" s="104" customFormat="1" ht="15.75">
      <c r="M2175" s="172"/>
      <c r="N2175" s="172"/>
      <c r="O2175" s="172"/>
      <c r="U2175" s="173"/>
    </row>
    <row r="2176" spans="13:21" s="104" customFormat="1" ht="15.75">
      <c r="M2176" s="172"/>
      <c r="N2176" s="172"/>
      <c r="O2176" s="172"/>
      <c r="U2176" s="173"/>
    </row>
    <row r="2177" spans="13:21" s="104" customFormat="1" ht="15.75">
      <c r="M2177" s="172"/>
      <c r="N2177" s="172"/>
      <c r="O2177" s="172"/>
      <c r="U2177" s="173"/>
    </row>
    <row r="2178" spans="13:21" s="104" customFormat="1" ht="15.75">
      <c r="M2178" s="172"/>
      <c r="N2178" s="172"/>
      <c r="O2178" s="172"/>
      <c r="U2178" s="173"/>
    </row>
    <row r="2179" spans="13:21" s="104" customFormat="1" ht="15.75">
      <c r="M2179" s="172"/>
      <c r="N2179" s="172"/>
      <c r="O2179" s="172"/>
      <c r="U2179" s="173"/>
    </row>
    <row r="2180" spans="13:21" s="104" customFormat="1" ht="15.75">
      <c r="M2180" s="172"/>
      <c r="N2180" s="172"/>
      <c r="O2180" s="172"/>
      <c r="U2180" s="173"/>
    </row>
    <row r="2181" spans="13:21" s="104" customFormat="1" ht="15.75">
      <c r="M2181" s="172"/>
      <c r="N2181" s="172"/>
      <c r="O2181" s="172"/>
      <c r="U2181" s="173"/>
    </row>
    <row r="2182" spans="13:21" s="104" customFormat="1" ht="15.75">
      <c r="M2182" s="172"/>
      <c r="N2182" s="172"/>
      <c r="O2182" s="172"/>
      <c r="U2182" s="173"/>
    </row>
    <row r="2183" spans="13:21" s="104" customFormat="1" ht="15.75">
      <c r="M2183" s="172"/>
      <c r="N2183" s="172"/>
      <c r="O2183" s="172"/>
      <c r="U2183" s="173"/>
    </row>
    <row r="2184" spans="13:21" s="104" customFormat="1" ht="15.75">
      <c r="M2184" s="172"/>
      <c r="N2184" s="172"/>
      <c r="O2184" s="172"/>
      <c r="U2184" s="173"/>
    </row>
    <row r="2185" spans="13:21" s="104" customFormat="1" ht="15.75">
      <c r="M2185" s="172"/>
      <c r="N2185" s="172"/>
      <c r="O2185" s="172"/>
      <c r="U2185" s="173"/>
    </row>
    <row r="2186" spans="13:21" s="104" customFormat="1" ht="15.75">
      <c r="M2186" s="172"/>
      <c r="N2186" s="172"/>
      <c r="O2186" s="172"/>
      <c r="U2186" s="173"/>
    </row>
    <row r="2187" spans="13:21" s="104" customFormat="1" ht="15.75">
      <c r="M2187" s="172"/>
      <c r="N2187" s="172"/>
      <c r="O2187" s="172"/>
      <c r="U2187" s="173"/>
    </row>
    <row r="2188" spans="13:21" s="104" customFormat="1" ht="15.75">
      <c r="M2188" s="172"/>
      <c r="N2188" s="172"/>
      <c r="O2188" s="172"/>
      <c r="U2188" s="173"/>
    </row>
    <row r="2189" spans="13:21" s="104" customFormat="1" ht="15.75">
      <c r="M2189" s="172"/>
      <c r="N2189" s="172"/>
      <c r="O2189" s="172"/>
      <c r="U2189" s="173"/>
    </row>
    <row r="2190" spans="13:21" s="104" customFormat="1" ht="15.75">
      <c r="M2190" s="172"/>
      <c r="N2190" s="172"/>
      <c r="O2190" s="172"/>
      <c r="U2190" s="173"/>
    </row>
    <row r="2191" spans="13:21" s="104" customFormat="1" ht="15.75">
      <c r="M2191" s="172"/>
      <c r="N2191" s="172"/>
      <c r="O2191" s="172"/>
      <c r="U2191" s="173"/>
    </row>
    <row r="2192" spans="13:21" s="104" customFormat="1" ht="15.75">
      <c r="M2192" s="172"/>
      <c r="N2192" s="172"/>
      <c r="O2192" s="172"/>
      <c r="U2192" s="173"/>
    </row>
    <row r="2193" spans="13:21" s="104" customFormat="1" ht="15.75">
      <c r="M2193" s="172"/>
      <c r="N2193" s="172"/>
      <c r="O2193" s="172"/>
      <c r="U2193" s="173"/>
    </row>
    <row r="2194" spans="13:21" s="104" customFormat="1" ht="15.75">
      <c r="M2194" s="172"/>
      <c r="N2194" s="172"/>
      <c r="O2194" s="172"/>
      <c r="U2194" s="173"/>
    </row>
    <row r="2195" spans="13:21" s="104" customFormat="1" ht="15.75">
      <c r="M2195" s="172"/>
      <c r="N2195" s="172"/>
      <c r="O2195" s="172"/>
      <c r="U2195" s="173"/>
    </row>
    <row r="2196" spans="13:21" s="104" customFormat="1" ht="15.75">
      <c r="M2196" s="172"/>
      <c r="N2196" s="172"/>
      <c r="O2196" s="172"/>
      <c r="U2196" s="173"/>
    </row>
    <row r="2197" spans="13:21" s="104" customFormat="1" ht="15.75">
      <c r="M2197" s="172"/>
      <c r="N2197" s="172"/>
      <c r="O2197" s="172"/>
      <c r="U2197" s="173"/>
    </row>
    <row r="2198" spans="13:21" s="104" customFormat="1" ht="15.75">
      <c r="M2198" s="172"/>
      <c r="N2198" s="172"/>
      <c r="O2198" s="172"/>
      <c r="U2198" s="173"/>
    </row>
    <row r="2199" spans="13:21" s="104" customFormat="1" ht="15.75">
      <c r="M2199" s="172"/>
      <c r="N2199" s="172"/>
      <c r="O2199" s="172"/>
      <c r="U2199" s="173"/>
    </row>
    <row r="2200" spans="13:21" s="104" customFormat="1" ht="15.75">
      <c r="M2200" s="172"/>
      <c r="N2200" s="172"/>
      <c r="O2200" s="172"/>
      <c r="U2200" s="173"/>
    </row>
    <row r="2201" spans="13:21" s="104" customFormat="1" ht="15.75">
      <c r="M2201" s="172"/>
      <c r="N2201" s="172"/>
      <c r="O2201" s="172"/>
      <c r="U2201" s="173"/>
    </row>
    <row r="2202" spans="13:21" s="104" customFormat="1" ht="15.75">
      <c r="M2202" s="172"/>
      <c r="N2202" s="172"/>
      <c r="O2202" s="172"/>
      <c r="U2202" s="173"/>
    </row>
    <row r="2203" spans="13:21" s="104" customFormat="1" ht="15.75">
      <c r="M2203" s="172"/>
      <c r="N2203" s="172"/>
      <c r="O2203" s="172"/>
      <c r="U2203" s="173"/>
    </row>
    <row r="2204" spans="13:21" s="104" customFormat="1" ht="15.75">
      <c r="M2204" s="172"/>
      <c r="N2204" s="172"/>
      <c r="O2204" s="172"/>
      <c r="U2204" s="173"/>
    </row>
    <row r="2205" spans="13:21" s="104" customFormat="1" ht="15.75">
      <c r="M2205" s="172"/>
      <c r="N2205" s="172"/>
      <c r="O2205" s="172"/>
      <c r="U2205" s="173"/>
    </row>
    <row r="2206" spans="13:21" s="104" customFormat="1" ht="15.75">
      <c r="M2206" s="172"/>
      <c r="N2206" s="172"/>
      <c r="O2206" s="172"/>
      <c r="U2206" s="173"/>
    </row>
    <row r="2207" spans="13:21" s="104" customFormat="1" ht="15.75">
      <c r="M2207" s="172"/>
      <c r="N2207" s="172"/>
      <c r="O2207" s="172"/>
      <c r="U2207" s="173"/>
    </row>
    <row r="2208" spans="13:21" s="104" customFormat="1" ht="15.75">
      <c r="M2208" s="172"/>
      <c r="N2208" s="172"/>
      <c r="O2208" s="172"/>
      <c r="U2208" s="173"/>
    </row>
    <row r="2209" spans="13:21" s="104" customFormat="1" ht="15.75">
      <c r="M2209" s="172"/>
      <c r="N2209" s="172"/>
      <c r="O2209" s="172"/>
      <c r="U2209" s="173"/>
    </row>
    <row r="2210" spans="13:21" s="104" customFormat="1" ht="15.75">
      <c r="M2210" s="172"/>
      <c r="N2210" s="172"/>
      <c r="O2210" s="172"/>
      <c r="U2210" s="173"/>
    </row>
    <row r="2211" spans="13:21" s="104" customFormat="1" ht="15.75">
      <c r="M2211" s="172"/>
      <c r="N2211" s="172"/>
      <c r="O2211" s="172"/>
      <c r="U2211" s="173"/>
    </row>
    <row r="2212" spans="13:21" s="104" customFormat="1" ht="15.75">
      <c r="M2212" s="172"/>
      <c r="N2212" s="172"/>
      <c r="O2212" s="172"/>
      <c r="U2212" s="173"/>
    </row>
    <row r="2213" spans="13:21" s="104" customFormat="1" ht="15.75">
      <c r="M2213" s="172"/>
      <c r="N2213" s="172"/>
      <c r="O2213" s="172"/>
      <c r="U2213" s="173"/>
    </row>
    <row r="2214" spans="13:21" s="104" customFormat="1" ht="15.75">
      <c r="M2214" s="172"/>
      <c r="N2214" s="172"/>
      <c r="O2214" s="172"/>
      <c r="U2214" s="173"/>
    </row>
    <row r="2215" spans="13:21" s="104" customFormat="1" ht="15.75">
      <c r="M2215" s="172"/>
      <c r="N2215" s="172"/>
      <c r="O2215" s="172"/>
      <c r="U2215" s="173"/>
    </row>
    <row r="2216" spans="13:21" s="104" customFormat="1" ht="15.75">
      <c r="M2216" s="172"/>
      <c r="N2216" s="172"/>
      <c r="O2216" s="172"/>
      <c r="U2216" s="173"/>
    </row>
    <row r="2217" spans="13:21" s="104" customFormat="1" ht="15.75">
      <c r="M2217" s="172"/>
      <c r="N2217" s="172"/>
      <c r="O2217" s="172"/>
      <c r="U2217" s="173"/>
    </row>
    <row r="2218" spans="13:21" s="104" customFormat="1" ht="15.75">
      <c r="M2218" s="172"/>
      <c r="N2218" s="172"/>
      <c r="O2218" s="172"/>
      <c r="U2218" s="173"/>
    </row>
    <row r="2219" spans="13:21" s="104" customFormat="1" ht="15.75">
      <c r="M2219" s="172"/>
      <c r="N2219" s="172"/>
      <c r="O2219" s="172"/>
      <c r="U2219" s="173"/>
    </row>
    <row r="2220" spans="13:21" s="104" customFormat="1" ht="15.75">
      <c r="M2220" s="172"/>
      <c r="N2220" s="172"/>
      <c r="O2220" s="172"/>
      <c r="U2220" s="173"/>
    </row>
    <row r="2221" spans="13:21" s="104" customFormat="1" ht="15.75">
      <c r="M2221" s="172"/>
      <c r="N2221" s="172"/>
      <c r="O2221" s="172"/>
      <c r="U2221" s="173"/>
    </row>
    <row r="2222" spans="13:21" s="104" customFormat="1" ht="15.75">
      <c r="M2222" s="172"/>
      <c r="N2222" s="172"/>
      <c r="O2222" s="172"/>
      <c r="U2222" s="173"/>
    </row>
    <row r="2223" spans="13:21" s="104" customFormat="1" ht="15.75">
      <c r="M2223" s="172"/>
      <c r="N2223" s="172"/>
      <c r="O2223" s="172"/>
      <c r="U2223" s="173"/>
    </row>
    <row r="2224" spans="13:21" s="104" customFormat="1" ht="15.75">
      <c r="M2224" s="172"/>
      <c r="N2224" s="172"/>
      <c r="O2224" s="172"/>
      <c r="U2224" s="173"/>
    </row>
    <row r="2225" spans="13:21" s="104" customFormat="1" ht="15.75">
      <c r="M2225" s="172"/>
      <c r="N2225" s="172"/>
      <c r="O2225" s="172"/>
      <c r="U2225" s="173"/>
    </row>
    <row r="2226" spans="13:21" s="104" customFormat="1" ht="15.75">
      <c r="M2226" s="172"/>
      <c r="N2226" s="172"/>
      <c r="O2226" s="172"/>
      <c r="U2226" s="173"/>
    </row>
    <row r="2227" spans="13:21" s="104" customFormat="1" ht="15.75">
      <c r="M2227" s="172"/>
      <c r="N2227" s="172"/>
      <c r="O2227" s="172"/>
      <c r="U2227" s="173"/>
    </row>
    <row r="2228" spans="13:21" s="104" customFormat="1" ht="15.75">
      <c r="M2228" s="172"/>
      <c r="N2228" s="172"/>
      <c r="O2228" s="172"/>
      <c r="U2228" s="173"/>
    </row>
    <row r="2229" spans="13:21" s="104" customFormat="1" ht="15.75">
      <c r="M2229" s="172"/>
      <c r="N2229" s="172"/>
      <c r="O2229" s="172"/>
      <c r="U2229" s="173"/>
    </row>
    <row r="2230" spans="13:21" s="104" customFormat="1" ht="15.75">
      <c r="M2230" s="172"/>
      <c r="N2230" s="172"/>
      <c r="O2230" s="172"/>
      <c r="U2230" s="173"/>
    </row>
    <row r="2231" spans="13:21" s="104" customFormat="1" ht="15.75">
      <c r="M2231" s="172"/>
      <c r="N2231" s="172"/>
      <c r="O2231" s="172"/>
      <c r="U2231" s="173"/>
    </row>
    <row r="2232" spans="13:21" s="104" customFormat="1" ht="15.75">
      <c r="M2232" s="172"/>
      <c r="N2232" s="172"/>
      <c r="O2232" s="172"/>
      <c r="U2232" s="173"/>
    </row>
    <row r="2233" spans="13:21" s="104" customFormat="1" ht="15.75">
      <c r="M2233" s="172"/>
      <c r="N2233" s="172"/>
      <c r="O2233" s="172"/>
      <c r="U2233" s="173"/>
    </row>
    <row r="2234" spans="13:21" s="104" customFormat="1" ht="15.75">
      <c r="M2234" s="172"/>
      <c r="N2234" s="172"/>
      <c r="O2234" s="172"/>
      <c r="U2234" s="173"/>
    </row>
    <row r="2235" spans="13:21" s="104" customFormat="1" ht="15.75">
      <c r="M2235" s="172"/>
      <c r="N2235" s="172"/>
      <c r="O2235" s="172"/>
      <c r="U2235" s="173"/>
    </row>
    <row r="2236" spans="13:21" s="104" customFormat="1" ht="15.75">
      <c r="M2236" s="172"/>
      <c r="N2236" s="172"/>
      <c r="O2236" s="172"/>
      <c r="U2236" s="173"/>
    </row>
    <row r="2237" spans="13:21" s="104" customFormat="1" ht="15.75">
      <c r="M2237" s="172"/>
      <c r="N2237" s="172"/>
      <c r="O2237" s="172"/>
      <c r="U2237" s="173"/>
    </row>
    <row r="2238" spans="13:21" s="104" customFormat="1" ht="15.75">
      <c r="M2238" s="172"/>
      <c r="N2238" s="172"/>
      <c r="O2238" s="172"/>
      <c r="U2238" s="173"/>
    </row>
    <row r="2239" spans="13:21" s="104" customFormat="1" ht="15.75">
      <c r="M2239" s="172"/>
      <c r="N2239" s="172"/>
      <c r="O2239" s="172"/>
      <c r="U2239" s="173"/>
    </row>
    <row r="2240" spans="13:21" s="104" customFormat="1" ht="15.75">
      <c r="M2240" s="172"/>
      <c r="N2240" s="172"/>
      <c r="O2240" s="172"/>
      <c r="U2240" s="173"/>
    </row>
    <row r="2241" spans="13:21" s="104" customFormat="1" ht="15.75">
      <c r="M2241" s="172"/>
      <c r="N2241" s="172"/>
      <c r="O2241" s="172"/>
      <c r="U2241" s="173"/>
    </row>
    <row r="2242" spans="13:21" s="104" customFormat="1" ht="15.75">
      <c r="M2242" s="172"/>
      <c r="N2242" s="172"/>
      <c r="O2242" s="172"/>
      <c r="U2242" s="173"/>
    </row>
    <row r="2243" spans="13:21" s="104" customFormat="1" ht="15.75">
      <c r="M2243" s="172"/>
      <c r="N2243" s="172"/>
      <c r="O2243" s="172"/>
      <c r="U2243" s="173"/>
    </row>
    <row r="2244" spans="13:21" s="104" customFormat="1" ht="15.75">
      <c r="M2244" s="172"/>
      <c r="N2244" s="172"/>
      <c r="O2244" s="172"/>
      <c r="U2244" s="173"/>
    </row>
    <row r="2245" spans="13:21" s="104" customFormat="1" ht="15.75">
      <c r="M2245" s="172"/>
      <c r="N2245" s="172"/>
      <c r="O2245" s="172"/>
      <c r="U2245" s="173"/>
    </row>
    <row r="2246" spans="13:21" s="104" customFormat="1" ht="15.75">
      <c r="M2246" s="172"/>
      <c r="N2246" s="172"/>
      <c r="O2246" s="172"/>
      <c r="U2246" s="173"/>
    </row>
    <row r="2247" spans="13:21" s="104" customFormat="1" ht="15.75">
      <c r="M2247" s="172"/>
      <c r="N2247" s="172"/>
      <c r="O2247" s="172"/>
      <c r="U2247" s="173"/>
    </row>
    <row r="2248" spans="13:21" s="104" customFormat="1" ht="15.75">
      <c r="M2248" s="172"/>
      <c r="N2248" s="172"/>
      <c r="O2248" s="172"/>
      <c r="U2248" s="173"/>
    </row>
    <row r="2249" spans="13:21" s="104" customFormat="1" ht="15.75">
      <c r="M2249" s="172"/>
      <c r="N2249" s="172"/>
      <c r="O2249" s="172"/>
      <c r="U2249" s="173"/>
    </row>
    <row r="2250" spans="13:21" s="104" customFormat="1" ht="15.75">
      <c r="M2250" s="172"/>
      <c r="N2250" s="172"/>
      <c r="O2250" s="172"/>
      <c r="U2250" s="173"/>
    </row>
    <row r="2251" spans="13:21" s="104" customFormat="1" ht="15.75">
      <c r="M2251" s="172"/>
      <c r="N2251" s="172"/>
      <c r="O2251" s="172"/>
      <c r="U2251" s="173"/>
    </row>
    <row r="2252" spans="13:21" s="104" customFormat="1" ht="15.75">
      <c r="M2252" s="172"/>
      <c r="N2252" s="172"/>
      <c r="O2252" s="172"/>
      <c r="U2252" s="173"/>
    </row>
    <row r="2253" spans="13:21" s="104" customFormat="1" ht="15.75">
      <c r="M2253" s="172"/>
      <c r="N2253" s="172"/>
      <c r="O2253" s="172"/>
      <c r="U2253" s="173"/>
    </row>
    <row r="2254" spans="13:21" s="104" customFormat="1" ht="15.75">
      <c r="M2254" s="172"/>
      <c r="N2254" s="172"/>
      <c r="O2254" s="172"/>
      <c r="U2254" s="173"/>
    </row>
    <row r="2255" spans="13:21" s="104" customFormat="1" ht="15.75">
      <c r="M2255" s="172"/>
      <c r="N2255" s="172"/>
      <c r="O2255" s="172"/>
      <c r="U2255" s="173"/>
    </row>
    <row r="2256" spans="13:21" s="104" customFormat="1" ht="15.75">
      <c r="M2256" s="172"/>
      <c r="N2256" s="172"/>
      <c r="O2256" s="172"/>
      <c r="U2256" s="173"/>
    </row>
    <row r="2257" spans="13:21" s="104" customFormat="1" ht="15.75">
      <c r="M2257" s="172"/>
      <c r="N2257" s="172"/>
      <c r="O2257" s="172"/>
      <c r="U2257" s="173"/>
    </row>
    <row r="2258" spans="13:21" s="104" customFormat="1" ht="15.75">
      <c r="M2258" s="172"/>
      <c r="N2258" s="172"/>
      <c r="O2258" s="172"/>
      <c r="U2258" s="173"/>
    </row>
    <row r="2259" spans="13:21" s="104" customFormat="1" ht="15.75">
      <c r="M2259" s="172"/>
      <c r="N2259" s="172"/>
      <c r="O2259" s="172"/>
      <c r="U2259" s="173"/>
    </row>
    <row r="2260" spans="13:21" s="104" customFormat="1" ht="15.75">
      <c r="M2260" s="172"/>
      <c r="N2260" s="172"/>
      <c r="O2260" s="172"/>
      <c r="U2260" s="173"/>
    </row>
    <row r="2261" spans="13:21" s="104" customFormat="1" ht="15.75">
      <c r="M2261" s="172"/>
      <c r="N2261" s="172"/>
      <c r="O2261" s="172"/>
      <c r="U2261" s="173"/>
    </row>
    <row r="2262" spans="13:21" s="104" customFormat="1" ht="15.75">
      <c r="M2262" s="172"/>
      <c r="N2262" s="172"/>
      <c r="O2262" s="172"/>
      <c r="U2262" s="173"/>
    </row>
    <row r="2263" spans="13:21" s="104" customFormat="1" ht="15.75">
      <c r="M2263" s="172"/>
      <c r="N2263" s="172"/>
      <c r="O2263" s="172"/>
      <c r="U2263" s="173"/>
    </row>
    <row r="2264" spans="13:21" s="104" customFormat="1" ht="15.75">
      <c r="M2264" s="172"/>
      <c r="N2264" s="172"/>
      <c r="O2264" s="172"/>
      <c r="U2264" s="173"/>
    </row>
    <row r="2265" spans="13:21" s="104" customFormat="1" ht="15.75">
      <c r="M2265" s="172"/>
      <c r="N2265" s="172"/>
      <c r="O2265" s="172"/>
      <c r="U2265" s="173"/>
    </row>
    <row r="2266" spans="13:21" s="104" customFormat="1" ht="15.75">
      <c r="M2266" s="172"/>
      <c r="N2266" s="172"/>
      <c r="O2266" s="172"/>
      <c r="U2266" s="173"/>
    </row>
    <row r="2267" spans="13:21" s="104" customFormat="1" ht="15.75">
      <c r="M2267" s="172"/>
      <c r="N2267" s="172"/>
      <c r="O2267" s="172"/>
      <c r="U2267" s="173"/>
    </row>
    <row r="2268" spans="13:21" s="104" customFormat="1" ht="15.75">
      <c r="M2268" s="172"/>
      <c r="N2268" s="172"/>
      <c r="O2268" s="172"/>
      <c r="U2268" s="173"/>
    </row>
    <row r="2269" spans="13:21" s="104" customFormat="1" ht="15.75">
      <c r="M2269" s="172"/>
      <c r="N2269" s="172"/>
      <c r="O2269" s="172"/>
      <c r="U2269" s="173"/>
    </row>
    <row r="2270" spans="13:21" s="104" customFormat="1" ht="15.75">
      <c r="M2270" s="172"/>
      <c r="N2270" s="172"/>
      <c r="O2270" s="172"/>
      <c r="U2270" s="173"/>
    </row>
    <row r="2271" spans="13:21" s="104" customFormat="1" ht="15.75">
      <c r="M2271" s="172"/>
      <c r="N2271" s="172"/>
      <c r="O2271" s="172"/>
      <c r="U2271" s="173"/>
    </row>
    <row r="2272" spans="13:21" s="104" customFormat="1" ht="15.75">
      <c r="M2272" s="172"/>
      <c r="N2272" s="172"/>
      <c r="O2272" s="172"/>
      <c r="U2272" s="173"/>
    </row>
    <row r="2273" spans="13:21" s="104" customFormat="1" ht="15.75">
      <c r="M2273" s="172"/>
      <c r="N2273" s="172"/>
      <c r="O2273" s="172"/>
      <c r="U2273" s="173"/>
    </row>
    <row r="2274" spans="13:21" s="104" customFormat="1" ht="15.75">
      <c r="M2274" s="172"/>
      <c r="N2274" s="172"/>
      <c r="O2274" s="172"/>
      <c r="U2274" s="173"/>
    </row>
    <row r="2275" spans="13:21" s="104" customFormat="1" ht="15.75">
      <c r="M2275" s="172"/>
      <c r="N2275" s="172"/>
      <c r="O2275" s="172"/>
      <c r="U2275" s="173"/>
    </row>
    <row r="2276" spans="13:21" s="104" customFormat="1" ht="15.75">
      <c r="M2276" s="172"/>
      <c r="N2276" s="172"/>
      <c r="O2276" s="172"/>
      <c r="U2276" s="173"/>
    </row>
    <row r="2277" spans="13:21" s="104" customFormat="1" ht="15.75">
      <c r="M2277" s="172"/>
      <c r="N2277" s="172"/>
      <c r="O2277" s="172"/>
      <c r="U2277" s="173"/>
    </row>
    <row r="2278" spans="13:21" s="104" customFormat="1" ht="15.75">
      <c r="M2278" s="172"/>
      <c r="N2278" s="172"/>
      <c r="O2278" s="172"/>
      <c r="U2278" s="173"/>
    </row>
    <row r="2279" spans="13:21" s="104" customFormat="1" ht="15.75">
      <c r="M2279" s="172"/>
      <c r="N2279" s="172"/>
      <c r="O2279" s="172"/>
      <c r="U2279" s="173"/>
    </row>
    <row r="2280" spans="13:21" s="104" customFormat="1" ht="15.75">
      <c r="M2280" s="172"/>
      <c r="N2280" s="172"/>
      <c r="O2280" s="172"/>
      <c r="U2280" s="173"/>
    </row>
    <row r="2281" spans="13:21" s="104" customFormat="1" ht="15.75">
      <c r="M2281" s="172"/>
      <c r="N2281" s="172"/>
      <c r="O2281" s="172"/>
      <c r="U2281" s="173"/>
    </row>
    <row r="2282" spans="13:21" s="104" customFormat="1" ht="15.75">
      <c r="M2282" s="172"/>
      <c r="N2282" s="172"/>
      <c r="O2282" s="172"/>
      <c r="U2282" s="173"/>
    </row>
    <row r="2283" spans="13:21" s="104" customFormat="1" ht="15.75">
      <c r="M2283" s="172"/>
      <c r="N2283" s="172"/>
      <c r="O2283" s="172"/>
      <c r="U2283" s="173"/>
    </row>
    <row r="2284" spans="13:21" s="104" customFormat="1" ht="15.75">
      <c r="M2284" s="172"/>
      <c r="N2284" s="172"/>
      <c r="O2284" s="172"/>
      <c r="U2284" s="173"/>
    </row>
    <row r="2285" spans="13:21" s="104" customFormat="1" ht="15.75">
      <c r="M2285" s="172"/>
      <c r="N2285" s="172"/>
      <c r="O2285" s="172"/>
      <c r="U2285" s="173"/>
    </row>
    <row r="2286" spans="13:21" s="104" customFormat="1" ht="15.75">
      <c r="M2286" s="172"/>
      <c r="N2286" s="172"/>
      <c r="O2286" s="172"/>
      <c r="U2286" s="173"/>
    </row>
    <row r="2287" spans="13:21" s="104" customFormat="1" ht="15.75">
      <c r="M2287" s="172"/>
      <c r="N2287" s="172"/>
      <c r="O2287" s="172"/>
      <c r="U2287" s="173"/>
    </row>
    <row r="2288" spans="13:21" s="104" customFormat="1" ht="15.75">
      <c r="M2288" s="172"/>
      <c r="N2288" s="172"/>
      <c r="O2288" s="172"/>
      <c r="U2288" s="173"/>
    </row>
    <row r="2289" spans="13:21" s="104" customFormat="1" ht="15.75">
      <c r="M2289" s="172"/>
      <c r="N2289" s="172"/>
      <c r="O2289" s="172"/>
      <c r="U2289" s="173"/>
    </row>
    <row r="2290" spans="13:21" s="104" customFormat="1" ht="15.75">
      <c r="M2290" s="172"/>
      <c r="N2290" s="172"/>
      <c r="O2290" s="172"/>
      <c r="U2290" s="173"/>
    </row>
    <row r="2291" spans="13:21" s="104" customFormat="1" ht="15.75">
      <c r="M2291" s="172"/>
      <c r="N2291" s="172"/>
      <c r="O2291" s="172"/>
      <c r="U2291" s="173"/>
    </row>
    <row r="2292" spans="13:21" s="104" customFormat="1" ht="15.75">
      <c r="M2292" s="172"/>
      <c r="N2292" s="172"/>
      <c r="O2292" s="172"/>
      <c r="U2292" s="173"/>
    </row>
    <row r="2293" spans="13:21" s="104" customFormat="1" ht="15.75">
      <c r="M2293" s="172"/>
      <c r="N2293" s="172"/>
      <c r="O2293" s="172"/>
      <c r="U2293" s="173"/>
    </row>
    <row r="2294" spans="13:21" s="104" customFormat="1" ht="15.75">
      <c r="M2294" s="172"/>
      <c r="N2294" s="172"/>
      <c r="O2294" s="172"/>
      <c r="U2294" s="173"/>
    </row>
    <row r="2295" spans="13:21" s="104" customFormat="1" ht="15.75">
      <c r="M2295" s="172"/>
      <c r="N2295" s="172"/>
      <c r="O2295" s="172"/>
      <c r="U2295" s="173"/>
    </row>
    <row r="2296" spans="13:21" s="104" customFormat="1" ht="15.75">
      <c r="M2296" s="172"/>
      <c r="N2296" s="172"/>
      <c r="O2296" s="172"/>
      <c r="U2296" s="173"/>
    </row>
    <row r="2297" spans="13:21" s="104" customFormat="1" ht="15.75">
      <c r="M2297" s="172"/>
      <c r="N2297" s="172"/>
      <c r="O2297" s="172"/>
      <c r="U2297" s="173"/>
    </row>
    <row r="2298" spans="13:21" s="104" customFormat="1" ht="15.75">
      <c r="M2298" s="172"/>
      <c r="N2298" s="172"/>
      <c r="O2298" s="172"/>
      <c r="U2298" s="173"/>
    </row>
    <row r="2299" spans="13:21" s="104" customFormat="1" ht="15.75">
      <c r="M2299" s="172"/>
      <c r="N2299" s="172"/>
      <c r="O2299" s="172"/>
      <c r="U2299" s="173"/>
    </row>
    <row r="2300" spans="13:21" s="104" customFormat="1" ht="15.75">
      <c r="M2300" s="172"/>
      <c r="N2300" s="172"/>
      <c r="O2300" s="172"/>
      <c r="U2300" s="173"/>
    </row>
    <row r="2301" spans="13:21" s="104" customFormat="1" ht="15.75">
      <c r="M2301" s="172"/>
      <c r="N2301" s="172"/>
      <c r="O2301" s="172"/>
      <c r="U2301" s="173"/>
    </row>
    <row r="2302" spans="13:21" s="104" customFormat="1" ht="15.75">
      <c r="M2302" s="172"/>
      <c r="N2302" s="172"/>
      <c r="O2302" s="172"/>
      <c r="U2302" s="173"/>
    </row>
    <row r="2303" spans="13:21" s="104" customFormat="1" ht="15.75">
      <c r="M2303" s="172"/>
      <c r="N2303" s="172"/>
      <c r="O2303" s="172"/>
      <c r="U2303" s="173"/>
    </row>
    <row r="2304" spans="13:21" s="104" customFormat="1" ht="15.75">
      <c r="M2304" s="172"/>
      <c r="N2304" s="172"/>
      <c r="O2304" s="172"/>
      <c r="U2304" s="173"/>
    </row>
    <row r="2305" spans="13:21" s="104" customFormat="1" ht="15.75">
      <c r="M2305" s="172"/>
      <c r="N2305" s="172"/>
      <c r="O2305" s="172"/>
      <c r="U2305" s="173"/>
    </row>
    <row r="2306" spans="13:21" s="104" customFormat="1" ht="15.75">
      <c r="M2306" s="172"/>
      <c r="N2306" s="172"/>
      <c r="O2306" s="172"/>
      <c r="U2306" s="173"/>
    </row>
    <row r="2307" spans="13:21" s="104" customFormat="1" ht="15.75">
      <c r="M2307" s="172"/>
      <c r="N2307" s="172"/>
      <c r="O2307" s="172"/>
      <c r="U2307" s="173"/>
    </row>
    <row r="2308" spans="13:21" s="104" customFormat="1" ht="15.75">
      <c r="M2308" s="172"/>
      <c r="N2308" s="172"/>
      <c r="O2308" s="172"/>
      <c r="U2308" s="173"/>
    </row>
    <row r="2309" spans="13:21" s="104" customFormat="1" ht="15.75">
      <c r="M2309" s="172"/>
      <c r="N2309" s="172"/>
      <c r="O2309" s="172"/>
      <c r="U2309" s="173"/>
    </row>
    <row r="2310" spans="13:21" s="104" customFormat="1" ht="15.75">
      <c r="M2310" s="172"/>
      <c r="N2310" s="172"/>
      <c r="O2310" s="172"/>
      <c r="U2310" s="173"/>
    </row>
    <row r="2311" spans="13:21" s="104" customFormat="1" ht="15.75">
      <c r="M2311" s="172"/>
      <c r="N2311" s="172"/>
      <c r="O2311" s="172"/>
      <c r="U2311" s="173"/>
    </row>
    <row r="2312" spans="13:21" s="104" customFormat="1" ht="15.75">
      <c r="M2312" s="172"/>
      <c r="N2312" s="172"/>
      <c r="O2312" s="172"/>
      <c r="U2312" s="173"/>
    </row>
    <row r="2313" spans="13:21" s="104" customFormat="1" ht="15.75">
      <c r="M2313" s="172"/>
      <c r="N2313" s="172"/>
      <c r="O2313" s="172"/>
      <c r="U2313" s="173"/>
    </row>
    <row r="2314" spans="13:21" s="104" customFormat="1" ht="15.75">
      <c r="M2314" s="172"/>
      <c r="N2314" s="172"/>
      <c r="O2314" s="172"/>
      <c r="U2314" s="173"/>
    </row>
    <row r="2315" spans="13:21" s="104" customFormat="1" ht="15.75">
      <c r="M2315" s="172"/>
      <c r="N2315" s="172"/>
      <c r="O2315" s="172"/>
      <c r="U2315" s="173"/>
    </row>
    <row r="2316" spans="13:21" s="104" customFormat="1" ht="15.75">
      <c r="M2316" s="172"/>
      <c r="N2316" s="172"/>
      <c r="O2316" s="172"/>
      <c r="U2316" s="173"/>
    </row>
    <row r="2317" spans="13:21" s="104" customFormat="1" ht="15.75">
      <c r="M2317" s="172"/>
      <c r="N2317" s="172"/>
      <c r="O2317" s="172"/>
      <c r="U2317" s="173"/>
    </row>
    <row r="2318" spans="13:21" s="104" customFormat="1" ht="15.75">
      <c r="M2318" s="172"/>
      <c r="N2318" s="172"/>
      <c r="O2318" s="172"/>
      <c r="U2318" s="173"/>
    </row>
    <row r="2319" spans="13:21" s="104" customFormat="1" ht="15.75">
      <c r="M2319" s="172"/>
      <c r="N2319" s="172"/>
      <c r="O2319" s="172"/>
      <c r="U2319" s="173"/>
    </row>
    <row r="2320" spans="13:21" s="104" customFormat="1" ht="15.75">
      <c r="M2320" s="172"/>
      <c r="N2320" s="172"/>
      <c r="O2320" s="172"/>
      <c r="U2320" s="173"/>
    </row>
    <row r="2321" spans="13:21" s="104" customFormat="1" ht="15.75">
      <c r="M2321" s="172"/>
      <c r="N2321" s="172"/>
      <c r="O2321" s="172"/>
      <c r="U2321" s="173"/>
    </row>
    <row r="2322" spans="13:21" s="104" customFormat="1" ht="15.75">
      <c r="M2322" s="172"/>
      <c r="N2322" s="172"/>
      <c r="O2322" s="172"/>
      <c r="U2322" s="173"/>
    </row>
    <row r="2323" spans="13:21" s="104" customFormat="1" ht="15.75">
      <c r="M2323" s="172"/>
      <c r="N2323" s="172"/>
      <c r="O2323" s="172"/>
      <c r="U2323" s="173"/>
    </row>
    <row r="2324" spans="13:21" s="104" customFormat="1" ht="15.75">
      <c r="M2324" s="172"/>
      <c r="N2324" s="172"/>
      <c r="O2324" s="172"/>
      <c r="U2324" s="173"/>
    </row>
    <row r="2325" spans="13:21" s="104" customFormat="1" ht="15.75">
      <c r="M2325" s="172"/>
      <c r="N2325" s="172"/>
      <c r="O2325" s="172"/>
      <c r="U2325" s="173"/>
    </row>
    <row r="2326" spans="13:21" s="104" customFormat="1" ht="15.75">
      <c r="M2326" s="172"/>
      <c r="N2326" s="172"/>
      <c r="O2326" s="172"/>
      <c r="U2326" s="173"/>
    </row>
    <row r="2327" spans="13:21" s="104" customFormat="1" ht="15.75">
      <c r="M2327" s="172"/>
      <c r="N2327" s="172"/>
      <c r="O2327" s="172"/>
      <c r="U2327" s="173"/>
    </row>
    <row r="2328" spans="13:21" s="104" customFormat="1" ht="15.75">
      <c r="M2328" s="172"/>
      <c r="N2328" s="172"/>
      <c r="O2328" s="172"/>
      <c r="U2328" s="173"/>
    </row>
    <row r="2329" spans="13:21" s="104" customFormat="1" ht="15.75">
      <c r="M2329" s="172"/>
      <c r="N2329" s="172"/>
      <c r="O2329" s="172"/>
      <c r="U2329" s="173"/>
    </row>
    <row r="2330" spans="13:21" s="104" customFormat="1" ht="15.75">
      <c r="M2330" s="172"/>
      <c r="N2330" s="172"/>
      <c r="O2330" s="172"/>
      <c r="U2330" s="173"/>
    </row>
    <row r="2331" spans="13:21" s="104" customFormat="1" ht="15.75">
      <c r="M2331" s="172"/>
      <c r="N2331" s="172"/>
      <c r="O2331" s="172"/>
      <c r="U2331" s="173"/>
    </row>
    <row r="2332" spans="13:21" s="104" customFormat="1" ht="15.75">
      <c r="M2332" s="172"/>
      <c r="N2332" s="172"/>
      <c r="O2332" s="172"/>
      <c r="U2332" s="173"/>
    </row>
    <row r="2333" spans="13:21" s="104" customFormat="1" ht="15.75">
      <c r="M2333" s="172"/>
      <c r="N2333" s="172"/>
      <c r="O2333" s="172"/>
      <c r="U2333" s="173"/>
    </row>
    <row r="2334" spans="13:21" s="104" customFormat="1" ht="15.75">
      <c r="M2334" s="172"/>
      <c r="N2334" s="172"/>
      <c r="O2334" s="172"/>
      <c r="U2334" s="173"/>
    </row>
    <row r="2335" spans="13:21" s="104" customFormat="1" ht="15.75">
      <c r="M2335" s="172"/>
      <c r="N2335" s="172"/>
      <c r="O2335" s="172"/>
      <c r="U2335" s="173"/>
    </row>
    <row r="2336" spans="13:21" s="104" customFormat="1" ht="15.75">
      <c r="M2336" s="172"/>
      <c r="N2336" s="172"/>
      <c r="O2336" s="172"/>
      <c r="U2336" s="173"/>
    </row>
    <row r="2337" spans="13:21" s="104" customFormat="1" ht="15.75">
      <c r="M2337" s="172"/>
      <c r="N2337" s="172"/>
      <c r="O2337" s="172"/>
      <c r="U2337" s="173"/>
    </row>
    <row r="2338" spans="13:21" s="104" customFormat="1" ht="15.75">
      <c r="M2338" s="172"/>
      <c r="N2338" s="172"/>
      <c r="O2338" s="172"/>
      <c r="U2338" s="173"/>
    </row>
    <row r="2339" spans="13:21" s="104" customFormat="1" ht="15.75">
      <c r="M2339" s="172"/>
      <c r="N2339" s="172"/>
      <c r="O2339" s="172"/>
      <c r="U2339" s="173"/>
    </row>
    <row r="2340" spans="13:21" s="104" customFormat="1" ht="15.75">
      <c r="M2340" s="172"/>
      <c r="N2340" s="172"/>
      <c r="O2340" s="172"/>
      <c r="U2340" s="173"/>
    </row>
    <row r="2341" spans="13:21" s="104" customFormat="1" ht="15.75">
      <c r="M2341" s="172"/>
      <c r="N2341" s="172"/>
      <c r="O2341" s="172"/>
      <c r="U2341" s="173"/>
    </row>
    <row r="2342" spans="13:21" s="104" customFormat="1" ht="15.75">
      <c r="M2342" s="172"/>
      <c r="N2342" s="172"/>
      <c r="O2342" s="172"/>
      <c r="U2342" s="173"/>
    </row>
    <row r="2343" spans="13:21" s="104" customFormat="1" ht="15.75">
      <c r="M2343" s="172"/>
      <c r="N2343" s="172"/>
      <c r="O2343" s="172"/>
      <c r="U2343" s="173"/>
    </row>
    <row r="2344" spans="13:21" s="104" customFormat="1" ht="15.75">
      <c r="M2344" s="172"/>
      <c r="N2344" s="172"/>
      <c r="O2344" s="172"/>
      <c r="U2344" s="173"/>
    </row>
    <row r="2345" spans="13:21" s="104" customFormat="1" ht="15.75">
      <c r="M2345" s="172"/>
      <c r="N2345" s="172"/>
      <c r="O2345" s="172"/>
      <c r="U2345" s="173"/>
    </row>
    <row r="2346" spans="13:21" s="104" customFormat="1" ht="15.75">
      <c r="M2346" s="172"/>
      <c r="N2346" s="172"/>
      <c r="O2346" s="172"/>
      <c r="U2346" s="173"/>
    </row>
    <row r="2347" spans="13:21" s="104" customFormat="1" ht="15.75">
      <c r="M2347" s="172"/>
      <c r="N2347" s="172"/>
      <c r="O2347" s="172"/>
      <c r="U2347" s="173"/>
    </row>
    <row r="2348" spans="13:21" s="104" customFormat="1" ht="15.75">
      <c r="M2348" s="172"/>
      <c r="N2348" s="172"/>
      <c r="O2348" s="172"/>
      <c r="U2348" s="173"/>
    </row>
    <row r="2349" spans="13:21" s="104" customFormat="1" ht="15.75">
      <c r="M2349" s="172"/>
      <c r="N2349" s="172"/>
      <c r="O2349" s="172"/>
      <c r="U2349" s="173"/>
    </row>
    <row r="2350" spans="13:21" s="104" customFormat="1" ht="15.75">
      <c r="M2350" s="172"/>
      <c r="N2350" s="172"/>
      <c r="O2350" s="172"/>
      <c r="U2350" s="173"/>
    </row>
    <row r="2351" spans="13:21" s="104" customFormat="1" ht="15.75">
      <c r="M2351" s="172"/>
      <c r="N2351" s="172"/>
      <c r="O2351" s="172"/>
      <c r="U2351" s="173"/>
    </row>
    <row r="2352" spans="13:21" s="104" customFormat="1" ht="15.75">
      <c r="M2352" s="172"/>
      <c r="N2352" s="172"/>
      <c r="O2352" s="172"/>
      <c r="U2352" s="173"/>
    </row>
    <row r="2353" spans="13:21" s="104" customFormat="1" ht="15.75">
      <c r="M2353" s="172"/>
      <c r="N2353" s="172"/>
      <c r="O2353" s="172"/>
      <c r="U2353" s="173"/>
    </row>
    <row r="2354" spans="13:21" s="104" customFormat="1" ht="15.75">
      <c r="M2354" s="172"/>
      <c r="N2354" s="172"/>
      <c r="O2354" s="172"/>
      <c r="U2354" s="173"/>
    </row>
    <row r="2355" spans="13:21" s="104" customFormat="1" ht="15.75">
      <c r="M2355" s="172"/>
      <c r="N2355" s="172"/>
      <c r="O2355" s="172"/>
      <c r="U2355" s="173"/>
    </row>
    <row r="2356" spans="13:21" s="104" customFormat="1" ht="15.75">
      <c r="M2356" s="172"/>
      <c r="N2356" s="172"/>
      <c r="O2356" s="172"/>
      <c r="U2356" s="173"/>
    </row>
    <row r="2357" spans="13:21" s="104" customFormat="1" ht="15.75">
      <c r="M2357" s="172"/>
      <c r="N2357" s="172"/>
      <c r="O2357" s="172"/>
      <c r="U2357" s="173"/>
    </row>
    <row r="2358" spans="13:21" s="104" customFormat="1" ht="15.75">
      <c r="M2358" s="172"/>
      <c r="N2358" s="172"/>
      <c r="O2358" s="172"/>
      <c r="U2358" s="173"/>
    </row>
    <row r="2359" spans="13:21" s="104" customFormat="1" ht="15.75">
      <c r="M2359" s="172"/>
      <c r="N2359" s="172"/>
      <c r="O2359" s="172"/>
      <c r="U2359" s="173"/>
    </row>
    <row r="2360" spans="13:21" s="104" customFormat="1" ht="15.75">
      <c r="M2360" s="172"/>
      <c r="N2360" s="172"/>
      <c r="O2360" s="172"/>
      <c r="U2360" s="173"/>
    </row>
    <row r="2361" spans="13:21" s="104" customFormat="1" ht="15.75">
      <c r="M2361" s="172"/>
      <c r="N2361" s="172"/>
      <c r="O2361" s="172"/>
      <c r="U2361" s="173"/>
    </row>
    <row r="2362" spans="13:21" s="104" customFormat="1" ht="15.75">
      <c r="M2362" s="172"/>
      <c r="N2362" s="172"/>
      <c r="O2362" s="172"/>
      <c r="U2362" s="173"/>
    </row>
    <row r="2363" spans="13:21" s="104" customFormat="1" ht="15.75">
      <c r="M2363" s="172"/>
      <c r="N2363" s="172"/>
      <c r="O2363" s="172"/>
      <c r="U2363" s="173"/>
    </row>
    <row r="2364" spans="13:21" s="104" customFormat="1" ht="15.75">
      <c r="M2364" s="172"/>
      <c r="N2364" s="172"/>
      <c r="O2364" s="172"/>
      <c r="U2364" s="173"/>
    </row>
    <row r="2365" spans="13:21" s="104" customFormat="1" ht="15.75">
      <c r="M2365" s="172"/>
      <c r="N2365" s="172"/>
      <c r="O2365" s="172"/>
      <c r="U2365" s="173"/>
    </row>
    <row r="2366" spans="13:21" s="104" customFormat="1" ht="15.75">
      <c r="M2366" s="172"/>
      <c r="N2366" s="172"/>
      <c r="O2366" s="172"/>
      <c r="U2366" s="173"/>
    </row>
    <row r="2367" spans="13:21" s="104" customFormat="1" ht="15.75">
      <c r="M2367" s="172"/>
      <c r="N2367" s="172"/>
      <c r="O2367" s="172"/>
      <c r="U2367" s="173"/>
    </row>
    <row r="2368" spans="13:21" s="104" customFormat="1" ht="15.75">
      <c r="M2368" s="172"/>
      <c r="N2368" s="172"/>
      <c r="O2368" s="172"/>
      <c r="U2368" s="173"/>
    </row>
    <row r="2369" spans="13:21" s="104" customFormat="1" ht="15.75">
      <c r="M2369" s="172"/>
      <c r="N2369" s="172"/>
      <c r="O2369" s="172"/>
      <c r="U2369" s="173"/>
    </row>
    <row r="2370" spans="13:21" s="104" customFormat="1" ht="15.75">
      <c r="M2370" s="172"/>
      <c r="N2370" s="172"/>
      <c r="O2370" s="172"/>
      <c r="U2370" s="173"/>
    </row>
    <row r="2371" spans="13:21" s="104" customFormat="1" ht="15.75">
      <c r="M2371" s="172"/>
      <c r="N2371" s="172"/>
      <c r="O2371" s="172"/>
      <c r="U2371" s="173"/>
    </row>
    <row r="2372" spans="13:21" s="104" customFormat="1" ht="15.75">
      <c r="M2372" s="172"/>
      <c r="N2372" s="172"/>
      <c r="O2372" s="172"/>
      <c r="U2372" s="173"/>
    </row>
    <row r="2373" spans="13:21" s="104" customFormat="1" ht="15.75">
      <c r="M2373" s="172"/>
      <c r="N2373" s="172"/>
      <c r="O2373" s="172"/>
      <c r="U2373" s="173"/>
    </row>
    <row r="2374" spans="13:21" s="104" customFormat="1" ht="15.75">
      <c r="M2374" s="172"/>
      <c r="N2374" s="172"/>
      <c r="O2374" s="172"/>
      <c r="U2374" s="173"/>
    </row>
    <row r="2375" spans="13:21" s="104" customFormat="1" ht="15.75">
      <c r="M2375" s="172"/>
      <c r="N2375" s="172"/>
      <c r="O2375" s="172"/>
      <c r="U2375" s="173"/>
    </row>
    <row r="2376" spans="13:21" s="104" customFormat="1" ht="15.75">
      <c r="M2376" s="172"/>
      <c r="N2376" s="172"/>
      <c r="O2376" s="172"/>
      <c r="U2376" s="173"/>
    </row>
    <row r="2377" spans="13:21" s="104" customFormat="1" ht="15.75">
      <c r="M2377" s="172"/>
      <c r="N2377" s="172"/>
      <c r="O2377" s="172"/>
      <c r="U2377" s="173"/>
    </row>
    <row r="2378" spans="13:21" s="104" customFormat="1" ht="15.75">
      <c r="M2378" s="172"/>
      <c r="N2378" s="172"/>
      <c r="O2378" s="172"/>
      <c r="U2378" s="173"/>
    </row>
    <row r="2379" spans="13:21" s="104" customFormat="1" ht="15.75">
      <c r="M2379" s="172"/>
      <c r="N2379" s="172"/>
      <c r="O2379" s="172"/>
      <c r="U2379" s="173"/>
    </row>
    <row r="2380" spans="13:21" s="104" customFormat="1" ht="15.75">
      <c r="M2380" s="172"/>
      <c r="N2380" s="172"/>
      <c r="O2380" s="172"/>
      <c r="U2380" s="173"/>
    </row>
    <row r="2381" spans="13:21" s="104" customFormat="1" ht="15.75">
      <c r="M2381" s="172"/>
      <c r="N2381" s="172"/>
      <c r="O2381" s="172"/>
      <c r="U2381" s="173"/>
    </row>
    <row r="2382" spans="13:21" s="104" customFormat="1" ht="15.75">
      <c r="M2382" s="172"/>
      <c r="N2382" s="172"/>
      <c r="O2382" s="172"/>
      <c r="U2382" s="173"/>
    </row>
    <row r="2383" spans="13:21" s="104" customFormat="1" ht="15.75">
      <c r="M2383" s="172"/>
      <c r="N2383" s="172"/>
      <c r="O2383" s="172"/>
      <c r="U2383" s="173"/>
    </row>
    <row r="2384" spans="13:21" s="104" customFormat="1" ht="15.75">
      <c r="M2384" s="172"/>
      <c r="N2384" s="172"/>
      <c r="O2384" s="172"/>
      <c r="U2384" s="173"/>
    </row>
    <row r="2385" spans="13:21" s="104" customFormat="1" ht="15.75">
      <c r="M2385" s="172"/>
      <c r="N2385" s="172"/>
      <c r="O2385" s="172"/>
      <c r="U2385" s="173"/>
    </row>
    <row r="2386" spans="13:21" s="104" customFormat="1" ht="15.75">
      <c r="M2386" s="172"/>
      <c r="N2386" s="172"/>
      <c r="O2386" s="172"/>
      <c r="U2386" s="173"/>
    </row>
    <row r="2387" spans="13:21" s="104" customFormat="1" ht="15.75">
      <c r="M2387" s="172"/>
      <c r="N2387" s="172"/>
      <c r="O2387" s="172"/>
      <c r="U2387" s="173"/>
    </row>
    <row r="2388" spans="13:21" s="104" customFormat="1" ht="15.75">
      <c r="M2388" s="172"/>
      <c r="N2388" s="172"/>
      <c r="O2388" s="172"/>
      <c r="U2388" s="173"/>
    </row>
    <row r="2389" spans="13:21" s="104" customFormat="1" ht="15.75">
      <c r="M2389" s="172"/>
      <c r="N2389" s="172"/>
      <c r="O2389" s="172"/>
      <c r="U2389" s="173"/>
    </row>
    <row r="2390" spans="13:21" s="104" customFormat="1" ht="15.75">
      <c r="M2390" s="172"/>
      <c r="N2390" s="172"/>
      <c r="O2390" s="172"/>
      <c r="U2390" s="173"/>
    </row>
    <row r="2391" spans="13:21" s="104" customFormat="1" ht="15.75">
      <c r="M2391" s="172"/>
      <c r="N2391" s="172"/>
      <c r="O2391" s="172"/>
      <c r="U2391" s="173"/>
    </row>
    <row r="2392" spans="13:21" s="104" customFormat="1" ht="15.75">
      <c r="M2392" s="172"/>
      <c r="N2392" s="172"/>
      <c r="O2392" s="172"/>
      <c r="U2392" s="173"/>
    </row>
    <row r="2393" spans="13:21" s="104" customFormat="1" ht="15.75">
      <c r="M2393" s="172"/>
      <c r="N2393" s="172"/>
      <c r="O2393" s="172"/>
      <c r="U2393" s="173"/>
    </row>
    <row r="2394" spans="13:21" s="104" customFormat="1" ht="15.75">
      <c r="M2394" s="172"/>
      <c r="N2394" s="172"/>
      <c r="O2394" s="172"/>
      <c r="U2394" s="173"/>
    </row>
    <row r="2395" spans="13:21" s="104" customFormat="1" ht="15.75">
      <c r="M2395" s="172"/>
      <c r="N2395" s="172"/>
      <c r="O2395" s="172"/>
      <c r="U2395" s="173"/>
    </row>
    <row r="2396" spans="13:21" s="104" customFormat="1" ht="15.75">
      <c r="M2396" s="172"/>
      <c r="N2396" s="172"/>
      <c r="O2396" s="172"/>
      <c r="U2396" s="173"/>
    </row>
    <row r="2397" spans="13:21" s="104" customFormat="1" ht="15.75">
      <c r="M2397" s="172"/>
      <c r="N2397" s="172"/>
      <c r="O2397" s="172"/>
      <c r="U2397" s="173"/>
    </row>
    <row r="2398" spans="13:21" s="104" customFormat="1" ht="15.75">
      <c r="M2398" s="172"/>
      <c r="N2398" s="172"/>
      <c r="O2398" s="172"/>
      <c r="U2398" s="173"/>
    </row>
    <row r="2399" spans="13:21" s="104" customFormat="1" ht="15.75">
      <c r="M2399" s="172"/>
      <c r="N2399" s="172"/>
      <c r="O2399" s="172"/>
      <c r="U2399" s="173"/>
    </row>
    <row r="2400" spans="13:21" s="104" customFormat="1" ht="15.75">
      <c r="M2400" s="172"/>
      <c r="N2400" s="172"/>
      <c r="O2400" s="172"/>
      <c r="U2400" s="173"/>
    </row>
    <row r="2401" spans="13:21" s="104" customFormat="1" ht="15.75">
      <c r="M2401" s="172"/>
      <c r="N2401" s="172"/>
      <c r="O2401" s="172"/>
      <c r="U2401" s="173"/>
    </row>
    <row r="2402" spans="13:21" s="104" customFormat="1" ht="15.75">
      <c r="M2402" s="172"/>
      <c r="N2402" s="172"/>
      <c r="O2402" s="172"/>
      <c r="U2402" s="173"/>
    </row>
    <row r="2403" spans="13:21" s="104" customFormat="1" ht="15.75">
      <c r="M2403" s="172"/>
      <c r="N2403" s="172"/>
      <c r="O2403" s="172"/>
      <c r="U2403" s="173"/>
    </row>
    <row r="2404" spans="13:21" s="104" customFormat="1" ht="15.75">
      <c r="M2404" s="172"/>
      <c r="N2404" s="172"/>
      <c r="O2404" s="172"/>
      <c r="U2404" s="173"/>
    </row>
    <row r="2405" spans="13:21" s="104" customFormat="1" ht="15.75">
      <c r="M2405" s="172"/>
      <c r="N2405" s="172"/>
      <c r="O2405" s="172"/>
      <c r="U2405" s="173"/>
    </row>
    <row r="2406" spans="13:21" s="104" customFormat="1" ht="15.75">
      <c r="M2406" s="172"/>
      <c r="N2406" s="172"/>
      <c r="O2406" s="172"/>
      <c r="U2406" s="173"/>
    </row>
    <row r="2407" spans="13:21" s="104" customFormat="1" ht="15.75">
      <c r="M2407" s="172"/>
      <c r="N2407" s="172"/>
      <c r="O2407" s="172"/>
      <c r="U2407" s="173"/>
    </row>
    <row r="2408" spans="13:21" s="104" customFormat="1" ht="15.75">
      <c r="M2408" s="172"/>
      <c r="N2408" s="172"/>
      <c r="O2408" s="172"/>
      <c r="U2408" s="173"/>
    </row>
    <row r="2409" spans="13:21" s="104" customFormat="1" ht="15.75">
      <c r="M2409" s="172"/>
      <c r="N2409" s="172"/>
      <c r="O2409" s="172"/>
      <c r="U2409" s="173"/>
    </row>
    <row r="2410" spans="13:21" s="104" customFormat="1" ht="15.75">
      <c r="M2410" s="172"/>
      <c r="N2410" s="172"/>
      <c r="O2410" s="172"/>
      <c r="U2410" s="173"/>
    </row>
    <row r="2411" spans="13:21" s="104" customFormat="1" ht="15.75">
      <c r="M2411" s="172"/>
      <c r="N2411" s="172"/>
      <c r="O2411" s="172"/>
      <c r="U2411" s="173"/>
    </row>
    <row r="2412" spans="13:21" s="104" customFormat="1" ht="15.75">
      <c r="M2412" s="172"/>
      <c r="N2412" s="172"/>
      <c r="O2412" s="172"/>
      <c r="U2412" s="173"/>
    </row>
    <row r="2413" spans="13:21" s="104" customFormat="1" ht="15.75">
      <c r="M2413" s="172"/>
      <c r="N2413" s="172"/>
      <c r="O2413" s="172"/>
      <c r="U2413" s="173"/>
    </row>
    <row r="2414" spans="13:21" s="104" customFormat="1" ht="15.75">
      <c r="M2414" s="172"/>
      <c r="N2414" s="172"/>
      <c r="O2414" s="172"/>
      <c r="U2414" s="173"/>
    </row>
    <row r="2415" spans="13:21" s="104" customFormat="1" ht="15.75">
      <c r="M2415" s="172"/>
      <c r="N2415" s="172"/>
      <c r="O2415" s="172"/>
      <c r="U2415" s="173"/>
    </row>
    <row r="2416" spans="13:21" s="104" customFormat="1" ht="15.75">
      <c r="M2416" s="172"/>
      <c r="N2416" s="172"/>
      <c r="O2416" s="172"/>
      <c r="U2416" s="173"/>
    </row>
    <row r="2417" spans="13:21" s="104" customFormat="1" ht="15.75">
      <c r="M2417" s="172"/>
      <c r="N2417" s="172"/>
      <c r="O2417" s="172"/>
      <c r="U2417" s="173"/>
    </row>
    <row r="2418" spans="13:21" s="104" customFormat="1" ht="15.75">
      <c r="M2418" s="172"/>
      <c r="N2418" s="172"/>
      <c r="O2418" s="172"/>
      <c r="U2418" s="173"/>
    </row>
    <row r="2419" spans="13:21" s="104" customFormat="1" ht="15.75">
      <c r="M2419" s="172"/>
      <c r="N2419" s="172"/>
      <c r="O2419" s="172"/>
      <c r="U2419" s="173"/>
    </row>
    <row r="2420" spans="13:21" s="104" customFormat="1" ht="15.75">
      <c r="M2420" s="172"/>
      <c r="N2420" s="172"/>
      <c r="O2420" s="172"/>
      <c r="U2420" s="173"/>
    </row>
    <row r="2421" spans="13:21" s="104" customFormat="1" ht="15.75">
      <c r="M2421" s="172"/>
      <c r="N2421" s="172"/>
      <c r="O2421" s="172"/>
      <c r="U2421" s="173"/>
    </row>
    <row r="2422" spans="13:21" s="104" customFormat="1" ht="15.75">
      <c r="M2422" s="172"/>
      <c r="N2422" s="172"/>
      <c r="O2422" s="172"/>
      <c r="U2422" s="173"/>
    </row>
    <row r="2423" spans="13:21" s="104" customFormat="1" ht="15.75">
      <c r="M2423" s="172"/>
      <c r="N2423" s="172"/>
      <c r="O2423" s="172"/>
      <c r="U2423" s="173"/>
    </row>
    <row r="2424" spans="13:21" s="104" customFormat="1" ht="15.75">
      <c r="M2424" s="172"/>
      <c r="N2424" s="172"/>
      <c r="O2424" s="172"/>
      <c r="U2424" s="173"/>
    </row>
    <row r="2425" spans="13:21" s="104" customFormat="1" ht="15.75">
      <c r="M2425" s="172"/>
      <c r="N2425" s="172"/>
      <c r="O2425" s="172"/>
      <c r="U2425" s="173"/>
    </row>
    <row r="2426" spans="13:21" s="104" customFormat="1" ht="15.75">
      <c r="M2426" s="172"/>
      <c r="N2426" s="172"/>
      <c r="O2426" s="172"/>
      <c r="U2426" s="173"/>
    </row>
    <row r="2427" spans="13:21" s="104" customFormat="1" ht="15.75">
      <c r="M2427" s="172"/>
      <c r="N2427" s="172"/>
      <c r="O2427" s="172"/>
      <c r="U2427" s="173"/>
    </row>
    <row r="2428" spans="13:21" s="104" customFormat="1" ht="15.75">
      <c r="M2428" s="172"/>
      <c r="N2428" s="172"/>
      <c r="O2428" s="172"/>
      <c r="U2428" s="173"/>
    </row>
    <row r="2429" spans="13:21" s="104" customFormat="1" ht="15.75">
      <c r="M2429" s="172"/>
      <c r="N2429" s="172"/>
      <c r="O2429" s="172"/>
      <c r="U2429" s="173"/>
    </row>
    <row r="2430" spans="13:21" s="104" customFormat="1" ht="15.75">
      <c r="M2430" s="172"/>
      <c r="N2430" s="172"/>
      <c r="O2430" s="172"/>
      <c r="U2430" s="173"/>
    </row>
    <row r="2431" spans="13:21" s="104" customFormat="1" ht="15.75">
      <c r="M2431" s="172"/>
      <c r="N2431" s="172"/>
      <c r="O2431" s="172"/>
      <c r="U2431" s="173"/>
    </row>
    <row r="2432" spans="13:21" s="104" customFormat="1" ht="15.75">
      <c r="M2432" s="172"/>
      <c r="N2432" s="172"/>
      <c r="O2432" s="172"/>
      <c r="U2432" s="173"/>
    </row>
    <row r="2433" spans="13:21" s="104" customFormat="1" ht="15.75">
      <c r="M2433" s="172"/>
      <c r="N2433" s="172"/>
      <c r="O2433" s="172"/>
      <c r="U2433" s="173"/>
    </row>
    <row r="2434" spans="13:21" s="104" customFormat="1" ht="15.75">
      <c r="M2434" s="172"/>
      <c r="N2434" s="172"/>
      <c r="O2434" s="172"/>
      <c r="U2434" s="173"/>
    </row>
    <row r="2435" spans="13:21" s="104" customFormat="1" ht="15.75">
      <c r="M2435" s="172"/>
      <c r="N2435" s="172"/>
      <c r="O2435" s="172"/>
      <c r="U2435" s="173"/>
    </row>
    <row r="2436" spans="13:21" s="104" customFormat="1" ht="15.75">
      <c r="M2436" s="172"/>
      <c r="N2436" s="172"/>
      <c r="O2436" s="172"/>
      <c r="U2436" s="173"/>
    </row>
    <row r="2437" spans="13:21" s="104" customFormat="1" ht="15.75">
      <c r="M2437" s="172"/>
      <c r="N2437" s="172"/>
      <c r="O2437" s="172"/>
      <c r="U2437" s="173"/>
    </row>
    <row r="2438" spans="13:21" s="104" customFormat="1" ht="15.75">
      <c r="M2438" s="172"/>
      <c r="N2438" s="172"/>
      <c r="O2438" s="172"/>
      <c r="U2438" s="173"/>
    </row>
    <row r="2439" spans="13:21" s="104" customFormat="1" ht="15.75">
      <c r="M2439" s="172"/>
      <c r="N2439" s="172"/>
      <c r="O2439" s="172"/>
      <c r="U2439" s="173"/>
    </row>
    <row r="2440" spans="13:21" s="104" customFormat="1" ht="15.75">
      <c r="M2440" s="172"/>
      <c r="N2440" s="172"/>
      <c r="O2440" s="172"/>
      <c r="U2440" s="173"/>
    </row>
    <row r="2441" spans="13:21" s="104" customFormat="1" ht="15.75">
      <c r="M2441" s="172"/>
      <c r="N2441" s="172"/>
      <c r="O2441" s="172"/>
      <c r="U2441" s="173"/>
    </row>
    <row r="2442" spans="13:21" s="104" customFormat="1" ht="15.75">
      <c r="M2442" s="172"/>
      <c r="N2442" s="172"/>
      <c r="O2442" s="172"/>
      <c r="U2442" s="173"/>
    </row>
    <row r="2443" spans="13:21" s="104" customFormat="1" ht="15.75">
      <c r="M2443" s="172"/>
      <c r="N2443" s="172"/>
      <c r="O2443" s="172"/>
      <c r="U2443" s="173"/>
    </row>
    <row r="2444" spans="13:21" s="104" customFormat="1" ht="15.75">
      <c r="M2444" s="172"/>
      <c r="N2444" s="172"/>
      <c r="O2444" s="172"/>
      <c r="U2444" s="173"/>
    </row>
    <row r="2445" spans="13:21" s="104" customFormat="1" ht="15.75">
      <c r="M2445" s="172"/>
      <c r="N2445" s="172"/>
      <c r="O2445" s="172"/>
      <c r="U2445" s="173"/>
    </row>
    <row r="2446" spans="13:21" s="104" customFormat="1" ht="15.75">
      <c r="M2446" s="172"/>
      <c r="N2446" s="172"/>
      <c r="O2446" s="172"/>
      <c r="U2446" s="173"/>
    </row>
    <row r="2447" spans="13:21" s="104" customFormat="1" ht="15.75">
      <c r="M2447" s="172"/>
      <c r="N2447" s="172"/>
      <c r="O2447" s="172"/>
      <c r="U2447" s="173"/>
    </row>
    <row r="2448" spans="13:21" s="104" customFormat="1" ht="15.75">
      <c r="M2448" s="172"/>
      <c r="N2448" s="172"/>
      <c r="O2448" s="172"/>
      <c r="U2448" s="173"/>
    </row>
    <row r="2449" spans="13:21" s="104" customFormat="1" ht="15.75">
      <c r="M2449" s="172"/>
      <c r="N2449" s="172"/>
      <c r="O2449" s="172"/>
      <c r="U2449" s="173"/>
    </row>
    <row r="2450" spans="13:21" s="104" customFormat="1" ht="15.75">
      <c r="M2450" s="172"/>
      <c r="N2450" s="172"/>
      <c r="O2450" s="172"/>
      <c r="U2450" s="173"/>
    </row>
    <row r="2451" spans="13:21" s="104" customFormat="1" ht="15.75">
      <c r="M2451" s="172"/>
      <c r="N2451" s="172"/>
      <c r="O2451" s="172"/>
      <c r="U2451" s="173"/>
    </row>
    <row r="2452" spans="13:21" s="104" customFormat="1" ht="15.75">
      <c r="M2452" s="172"/>
      <c r="N2452" s="172"/>
      <c r="O2452" s="172"/>
      <c r="U2452" s="173"/>
    </row>
    <row r="2453" spans="13:21" s="104" customFormat="1" ht="15.75">
      <c r="M2453" s="172"/>
      <c r="N2453" s="172"/>
      <c r="O2453" s="172"/>
      <c r="U2453" s="173"/>
    </row>
    <row r="2454" spans="13:21" s="104" customFormat="1" ht="15.75">
      <c r="M2454" s="172"/>
      <c r="N2454" s="172"/>
      <c r="O2454" s="172"/>
      <c r="U2454" s="173"/>
    </row>
    <row r="2455" spans="13:21" s="104" customFormat="1" ht="15.75">
      <c r="M2455" s="172"/>
      <c r="N2455" s="172"/>
      <c r="O2455" s="172"/>
      <c r="U2455" s="173"/>
    </row>
    <row r="2456" spans="13:21" s="104" customFormat="1" ht="15.75">
      <c r="M2456" s="172"/>
      <c r="N2456" s="172"/>
      <c r="O2456" s="172"/>
      <c r="U2456" s="173"/>
    </row>
    <row r="2457" spans="13:21" s="104" customFormat="1" ht="15.75">
      <c r="M2457" s="172"/>
      <c r="N2457" s="172"/>
      <c r="O2457" s="172"/>
      <c r="U2457" s="173"/>
    </row>
    <row r="2458" spans="13:21" s="104" customFormat="1" ht="15.75">
      <c r="M2458" s="172"/>
      <c r="N2458" s="172"/>
      <c r="O2458" s="172"/>
      <c r="U2458" s="173"/>
    </row>
    <row r="2459" spans="13:21" s="104" customFormat="1" ht="15.75">
      <c r="M2459" s="172"/>
      <c r="N2459" s="172"/>
      <c r="O2459" s="172"/>
      <c r="U2459" s="173"/>
    </row>
    <row r="2460" spans="13:21" s="104" customFormat="1" ht="15.75">
      <c r="M2460" s="172"/>
      <c r="N2460" s="172"/>
      <c r="O2460" s="172"/>
      <c r="U2460" s="173"/>
    </row>
    <row r="2461" spans="13:21" s="104" customFormat="1" ht="15.75">
      <c r="M2461" s="172"/>
      <c r="N2461" s="172"/>
      <c r="O2461" s="172"/>
      <c r="U2461" s="173"/>
    </row>
    <row r="2462" spans="13:21" s="104" customFormat="1" ht="15.75">
      <c r="M2462" s="172"/>
      <c r="N2462" s="172"/>
      <c r="O2462" s="172"/>
      <c r="U2462" s="173"/>
    </row>
    <row r="2463" spans="13:21" s="104" customFormat="1" ht="15.75">
      <c r="M2463" s="172"/>
      <c r="N2463" s="172"/>
      <c r="O2463" s="172"/>
      <c r="U2463" s="173"/>
    </row>
    <row r="2464" spans="13:21" s="104" customFormat="1" ht="15.75">
      <c r="M2464" s="172"/>
      <c r="N2464" s="172"/>
      <c r="O2464" s="172"/>
      <c r="U2464" s="173"/>
    </row>
    <row r="2465" spans="13:21" s="104" customFormat="1" ht="15.75">
      <c r="M2465" s="172"/>
      <c r="N2465" s="172"/>
      <c r="O2465" s="172"/>
      <c r="U2465" s="173"/>
    </row>
    <row r="2466" spans="13:21" s="104" customFormat="1" ht="15.75">
      <c r="M2466" s="172"/>
      <c r="N2466" s="172"/>
      <c r="O2466" s="172"/>
      <c r="U2466" s="173"/>
    </row>
    <row r="2467" spans="13:21" s="104" customFormat="1" ht="15.75">
      <c r="M2467" s="172"/>
      <c r="N2467" s="172"/>
      <c r="O2467" s="172"/>
      <c r="U2467" s="173"/>
    </row>
    <row r="2468" spans="13:21" s="104" customFormat="1" ht="15.75">
      <c r="M2468" s="172"/>
      <c r="N2468" s="172"/>
      <c r="O2468" s="172"/>
      <c r="U2468" s="173"/>
    </row>
    <row r="2469" spans="13:21" s="104" customFormat="1" ht="15.75">
      <c r="M2469" s="172"/>
      <c r="N2469" s="172"/>
      <c r="O2469" s="172"/>
      <c r="U2469" s="173"/>
    </row>
    <row r="2470" spans="13:21" s="104" customFormat="1" ht="15.75">
      <c r="M2470" s="172"/>
      <c r="N2470" s="172"/>
      <c r="O2470" s="172"/>
      <c r="U2470" s="173"/>
    </row>
    <row r="2471" spans="13:21" s="104" customFormat="1" ht="15.75">
      <c r="M2471" s="172"/>
      <c r="N2471" s="172"/>
      <c r="O2471" s="172"/>
      <c r="U2471" s="173"/>
    </row>
    <row r="2472" spans="13:21" s="104" customFormat="1" ht="15.75">
      <c r="M2472" s="172"/>
      <c r="N2472" s="172"/>
      <c r="O2472" s="172"/>
      <c r="U2472" s="173"/>
    </row>
    <row r="2473" spans="13:21" s="104" customFormat="1" ht="15.75">
      <c r="M2473" s="172"/>
      <c r="N2473" s="172"/>
      <c r="O2473" s="172"/>
      <c r="U2473" s="173"/>
    </row>
    <row r="2474" spans="13:21" s="104" customFormat="1" ht="15.75">
      <c r="M2474" s="172"/>
      <c r="N2474" s="172"/>
      <c r="O2474" s="172"/>
      <c r="U2474" s="173"/>
    </row>
    <row r="2475" spans="13:21" s="104" customFormat="1" ht="15.75">
      <c r="M2475" s="172"/>
      <c r="N2475" s="172"/>
      <c r="O2475" s="172"/>
      <c r="U2475" s="173"/>
    </row>
    <row r="2476" spans="13:21" s="104" customFormat="1" ht="15.75">
      <c r="M2476" s="172"/>
      <c r="N2476" s="172"/>
      <c r="O2476" s="172"/>
      <c r="U2476" s="173"/>
    </row>
    <row r="2477" spans="13:21" s="104" customFormat="1" ht="15.75">
      <c r="M2477" s="172"/>
      <c r="N2477" s="172"/>
      <c r="O2477" s="172"/>
      <c r="U2477" s="173"/>
    </row>
    <row r="2478" spans="13:21" s="104" customFormat="1" ht="15.75">
      <c r="M2478" s="172"/>
      <c r="N2478" s="172"/>
      <c r="O2478" s="172"/>
      <c r="U2478" s="173"/>
    </row>
    <row r="2479" spans="13:21" s="104" customFormat="1" ht="15.75">
      <c r="M2479" s="172"/>
      <c r="N2479" s="172"/>
      <c r="O2479" s="172"/>
      <c r="U2479" s="173"/>
    </row>
    <row r="2480" spans="13:21" s="104" customFormat="1" ht="15.75">
      <c r="M2480" s="172"/>
      <c r="N2480" s="172"/>
      <c r="O2480" s="172"/>
      <c r="U2480" s="173"/>
    </row>
    <row r="2481" spans="13:21" s="104" customFormat="1" ht="15.75">
      <c r="M2481" s="172"/>
      <c r="N2481" s="172"/>
      <c r="O2481" s="172"/>
      <c r="U2481" s="173"/>
    </row>
    <row r="2482" spans="13:21" s="104" customFormat="1" ht="15.75">
      <c r="M2482" s="172"/>
      <c r="N2482" s="172"/>
      <c r="O2482" s="172"/>
      <c r="U2482" s="173"/>
    </row>
    <row r="2483" spans="13:21" s="104" customFormat="1" ht="15.75">
      <c r="M2483" s="172"/>
      <c r="N2483" s="172"/>
      <c r="O2483" s="172"/>
      <c r="U2483" s="173"/>
    </row>
    <row r="2484" spans="13:21" s="104" customFormat="1" ht="15.75">
      <c r="M2484" s="172"/>
      <c r="N2484" s="172"/>
      <c r="O2484" s="172"/>
      <c r="U2484" s="173"/>
    </row>
    <row r="2485" spans="13:21" s="104" customFormat="1" ht="15.75">
      <c r="M2485" s="172"/>
      <c r="N2485" s="172"/>
      <c r="O2485" s="172"/>
      <c r="U2485" s="173"/>
    </row>
    <row r="2486" spans="13:21" s="104" customFormat="1" ht="15.75">
      <c r="M2486" s="172"/>
      <c r="N2486" s="172"/>
      <c r="O2486" s="172"/>
      <c r="U2486" s="173"/>
    </row>
    <row r="2487" spans="13:21" s="104" customFormat="1" ht="15.75">
      <c r="M2487" s="172"/>
      <c r="N2487" s="172"/>
      <c r="O2487" s="172"/>
      <c r="U2487" s="173"/>
    </row>
    <row r="2488" spans="13:21" s="104" customFormat="1" ht="15.75">
      <c r="M2488" s="172"/>
      <c r="N2488" s="172"/>
      <c r="O2488" s="172"/>
      <c r="U2488" s="173"/>
    </row>
    <row r="2489" spans="13:21" s="104" customFormat="1" ht="15.75">
      <c r="M2489" s="172"/>
      <c r="N2489" s="172"/>
      <c r="O2489" s="172"/>
      <c r="U2489" s="173"/>
    </row>
    <row r="2490" spans="13:21" s="104" customFormat="1" ht="15.75">
      <c r="M2490" s="172"/>
      <c r="N2490" s="172"/>
      <c r="O2490" s="172"/>
      <c r="U2490" s="173"/>
    </row>
    <row r="2491" spans="13:21" s="104" customFormat="1" ht="15.75">
      <c r="M2491" s="172"/>
      <c r="N2491" s="172"/>
      <c r="O2491" s="172"/>
      <c r="U2491" s="173"/>
    </row>
    <row r="2492" spans="13:21" s="104" customFormat="1" ht="15.75">
      <c r="M2492" s="172"/>
      <c r="N2492" s="172"/>
      <c r="O2492" s="172"/>
      <c r="U2492" s="173"/>
    </row>
    <row r="2493" spans="13:21" s="104" customFormat="1" ht="15.75">
      <c r="M2493" s="172"/>
      <c r="N2493" s="172"/>
      <c r="O2493" s="172"/>
      <c r="U2493" s="173"/>
    </row>
    <row r="2494" spans="13:21" s="104" customFormat="1" ht="15.75">
      <c r="M2494" s="172"/>
      <c r="N2494" s="172"/>
      <c r="O2494" s="172"/>
      <c r="U2494" s="173"/>
    </row>
    <row r="2495" spans="13:21" s="104" customFormat="1" ht="15.75">
      <c r="M2495" s="172"/>
      <c r="N2495" s="172"/>
      <c r="O2495" s="172"/>
      <c r="U2495" s="173"/>
    </row>
    <row r="2496" spans="13:21" s="104" customFormat="1" ht="15.75">
      <c r="M2496" s="172"/>
      <c r="N2496" s="172"/>
      <c r="O2496" s="172"/>
      <c r="U2496" s="173"/>
    </row>
    <row r="2497" spans="13:21" s="104" customFormat="1" ht="15.75">
      <c r="M2497" s="172"/>
      <c r="N2497" s="172"/>
      <c r="O2497" s="172"/>
      <c r="U2497" s="173"/>
    </row>
    <row r="2498" spans="13:21" s="104" customFormat="1" ht="15.75">
      <c r="M2498" s="172"/>
      <c r="N2498" s="172"/>
      <c r="O2498" s="172"/>
      <c r="U2498" s="173"/>
    </row>
    <row r="2499" spans="13:21" s="104" customFormat="1" ht="15.75">
      <c r="M2499" s="172"/>
      <c r="N2499" s="172"/>
      <c r="O2499" s="172"/>
      <c r="U2499" s="173"/>
    </row>
    <row r="2500" spans="13:21" s="104" customFormat="1" ht="15.75">
      <c r="M2500" s="172"/>
      <c r="N2500" s="172"/>
      <c r="O2500" s="172"/>
      <c r="U2500" s="173"/>
    </row>
    <row r="2501" spans="13:21" s="104" customFormat="1" ht="15.75">
      <c r="M2501" s="172"/>
      <c r="N2501" s="172"/>
      <c r="O2501" s="172"/>
      <c r="U2501" s="173"/>
    </row>
    <row r="2502" spans="13:21" s="104" customFormat="1" ht="15.75">
      <c r="M2502" s="172"/>
      <c r="N2502" s="172"/>
      <c r="O2502" s="172"/>
      <c r="U2502" s="173"/>
    </row>
    <row r="2503" spans="13:21" s="104" customFormat="1" ht="15.75">
      <c r="M2503" s="172"/>
      <c r="N2503" s="172"/>
      <c r="O2503" s="172"/>
      <c r="U2503" s="173"/>
    </row>
    <row r="2504" spans="13:21" s="104" customFormat="1" ht="15.75">
      <c r="M2504" s="172"/>
      <c r="N2504" s="172"/>
      <c r="O2504" s="172"/>
      <c r="U2504" s="173"/>
    </row>
    <row r="2505" spans="13:21" s="104" customFormat="1" ht="15.75">
      <c r="M2505" s="172"/>
      <c r="N2505" s="172"/>
      <c r="O2505" s="172"/>
      <c r="U2505" s="173"/>
    </row>
    <row r="2506" spans="13:21" s="104" customFormat="1" ht="15.75">
      <c r="M2506" s="172"/>
      <c r="N2506" s="172"/>
      <c r="O2506" s="172"/>
      <c r="U2506" s="173"/>
    </row>
    <row r="2507" spans="13:21" s="104" customFormat="1" ht="15.75">
      <c r="M2507" s="172"/>
      <c r="N2507" s="172"/>
      <c r="O2507" s="172"/>
      <c r="U2507" s="173"/>
    </row>
    <row r="2508" spans="13:21" s="104" customFormat="1" ht="15.75">
      <c r="M2508" s="172"/>
      <c r="N2508" s="172"/>
      <c r="O2508" s="172"/>
      <c r="U2508" s="173"/>
    </row>
    <row r="2509" spans="13:21" s="104" customFormat="1" ht="15.75">
      <c r="M2509" s="172"/>
      <c r="N2509" s="172"/>
      <c r="O2509" s="172"/>
      <c r="U2509" s="173"/>
    </row>
    <row r="2510" spans="13:21" s="104" customFormat="1" ht="15.75">
      <c r="M2510" s="172"/>
      <c r="N2510" s="172"/>
      <c r="O2510" s="172"/>
      <c r="U2510" s="173"/>
    </row>
    <row r="2511" spans="13:21" s="104" customFormat="1" ht="15.75">
      <c r="M2511" s="172"/>
      <c r="N2511" s="172"/>
      <c r="O2511" s="172"/>
      <c r="U2511" s="173"/>
    </row>
    <row r="2512" spans="13:21" s="104" customFormat="1" ht="15.75">
      <c r="M2512" s="172"/>
      <c r="N2512" s="172"/>
      <c r="O2512" s="172"/>
      <c r="U2512" s="173"/>
    </row>
    <row r="2513" spans="13:21" s="104" customFormat="1" ht="15.75">
      <c r="M2513" s="172"/>
      <c r="N2513" s="172"/>
      <c r="O2513" s="172"/>
      <c r="U2513" s="173"/>
    </row>
    <row r="2514" spans="13:21" s="104" customFormat="1" ht="15.75">
      <c r="M2514" s="172"/>
      <c r="N2514" s="172"/>
      <c r="O2514" s="172"/>
      <c r="U2514" s="173"/>
    </row>
    <row r="2515" spans="13:21" s="104" customFormat="1" ht="15.75">
      <c r="M2515" s="172"/>
      <c r="N2515" s="172"/>
      <c r="O2515" s="172"/>
      <c r="U2515" s="173"/>
    </row>
    <row r="2516" spans="13:21" s="104" customFormat="1" ht="15.75">
      <c r="M2516" s="172"/>
      <c r="N2516" s="172"/>
      <c r="O2516" s="172"/>
      <c r="U2516" s="173"/>
    </row>
    <row r="2517" spans="13:21" s="104" customFormat="1" ht="15.75">
      <c r="M2517" s="172"/>
      <c r="N2517" s="172"/>
      <c r="O2517" s="172"/>
      <c r="U2517" s="173"/>
    </row>
    <row r="2518" spans="13:21" s="104" customFormat="1" ht="15.75">
      <c r="M2518" s="172"/>
      <c r="N2518" s="172"/>
      <c r="O2518" s="172"/>
      <c r="U2518" s="173"/>
    </row>
    <row r="2519" spans="13:21" s="104" customFormat="1" ht="15.75">
      <c r="M2519" s="172"/>
      <c r="N2519" s="172"/>
      <c r="O2519" s="172"/>
      <c r="U2519" s="173"/>
    </row>
    <row r="2520" spans="13:21" s="104" customFormat="1" ht="15.75">
      <c r="M2520" s="172"/>
      <c r="N2520" s="172"/>
      <c r="O2520" s="172"/>
      <c r="U2520" s="173"/>
    </row>
    <row r="2521" spans="13:21" s="104" customFormat="1" ht="15.75">
      <c r="M2521" s="172"/>
      <c r="N2521" s="172"/>
      <c r="O2521" s="172"/>
      <c r="U2521" s="173"/>
    </row>
    <row r="2522" spans="13:21" s="104" customFormat="1" ht="15.75">
      <c r="M2522" s="172"/>
      <c r="N2522" s="172"/>
      <c r="O2522" s="172"/>
      <c r="U2522" s="173"/>
    </row>
    <row r="2523" spans="13:21" s="104" customFormat="1" ht="15.75">
      <c r="M2523" s="172"/>
      <c r="N2523" s="172"/>
      <c r="O2523" s="172"/>
      <c r="U2523" s="173"/>
    </row>
    <row r="2524" spans="13:21" s="104" customFormat="1" ht="15.75">
      <c r="M2524" s="172"/>
      <c r="N2524" s="172"/>
      <c r="O2524" s="172"/>
      <c r="U2524" s="173"/>
    </row>
    <row r="2525" spans="13:21" s="104" customFormat="1" ht="15.75">
      <c r="M2525" s="172"/>
      <c r="N2525" s="172"/>
      <c r="O2525" s="172"/>
      <c r="U2525" s="173"/>
    </row>
    <row r="2526" spans="13:21" s="104" customFormat="1" ht="15.75">
      <c r="M2526" s="172"/>
      <c r="N2526" s="172"/>
      <c r="O2526" s="172"/>
      <c r="U2526" s="173"/>
    </row>
    <row r="2527" spans="13:21" s="104" customFormat="1" ht="15.75">
      <c r="M2527" s="172"/>
      <c r="N2527" s="172"/>
      <c r="O2527" s="172"/>
      <c r="U2527" s="173"/>
    </row>
    <row r="2528" spans="13:21" s="104" customFormat="1" ht="15.75">
      <c r="M2528" s="172"/>
      <c r="N2528" s="172"/>
      <c r="O2528" s="172"/>
      <c r="U2528" s="173"/>
    </row>
    <row r="2529" spans="13:21" s="104" customFormat="1" ht="15.75">
      <c r="M2529" s="172"/>
      <c r="N2529" s="172"/>
      <c r="O2529" s="172"/>
      <c r="U2529" s="173"/>
    </row>
    <row r="2530" spans="13:21" s="104" customFormat="1" ht="15.75">
      <c r="M2530" s="172"/>
      <c r="N2530" s="172"/>
      <c r="O2530" s="172"/>
      <c r="U2530" s="173"/>
    </row>
    <row r="2531" spans="13:21" s="104" customFormat="1" ht="15.75">
      <c r="M2531" s="172"/>
      <c r="N2531" s="172"/>
      <c r="O2531" s="172"/>
      <c r="U2531" s="173"/>
    </row>
    <row r="2532" spans="13:21" s="104" customFormat="1" ht="15.75">
      <c r="M2532" s="172"/>
      <c r="N2532" s="172"/>
      <c r="O2532" s="172"/>
      <c r="U2532" s="173"/>
    </row>
    <row r="2533" spans="13:21" s="104" customFormat="1" ht="15.75">
      <c r="M2533" s="172"/>
      <c r="N2533" s="172"/>
      <c r="O2533" s="172"/>
      <c r="U2533" s="173"/>
    </row>
    <row r="2534" spans="13:21" s="104" customFormat="1" ht="15.75">
      <c r="M2534" s="172"/>
      <c r="N2534" s="172"/>
      <c r="O2534" s="172"/>
      <c r="U2534" s="173"/>
    </row>
    <row r="2535" spans="13:21" s="104" customFormat="1" ht="15.75">
      <c r="M2535" s="172"/>
      <c r="N2535" s="172"/>
      <c r="O2535" s="172"/>
      <c r="U2535" s="173"/>
    </row>
    <row r="2536" spans="13:21" s="104" customFormat="1" ht="15.75">
      <c r="M2536" s="172"/>
      <c r="N2536" s="172"/>
      <c r="O2536" s="172"/>
      <c r="U2536" s="173"/>
    </row>
    <row r="2537" spans="13:21" s="104" customFormat="1" ht="15.75">
      <c r="M2537" s="172"/>
      <c r="N2537" s="172"/>
      <c r="O2537" s="172"/>
      <c r="U2537" s="173"/>
    </row>
    <row r="2538" spans="13:21" s="104" customFormat="1" ht="15.75">
      <c r="M2538" s="172"/>
      <c r="N2538" s="172"/>
      <c r="O2538" s="172"/>
      <c r="U2538" s="173"/>
    </row>
    <row r="2539" spans="13:21" s="104" customFormat="1" ht="15.75">
      <c r="M2539" s="172"/>
      <c r="N2539" s="172"/>
      <c r="O2539" s="172"/>
      <c r="U2539" s="173"/>
    </row>
    <row r="2540" spans="13:21" s="104" customFormat="1" ht="15.75">
      <c r="M2540" s="172"/>
      <c r="N2540" s="172"/>
      <c r="O2540" s="172"/>
      <c r="U2540" s="173"/>
    </row>
    <row r="2541" spans="13:21" s="104" customFormat="1" ht="15.75">
      <c r="M2541" s="172"/>
      <c r="N2541" s="172"/>
      <c r="O2541" s="172"/>
      <c r="U2541" s="173"/>
    </row>
    <row r="2542" spans="13:21" s="104" customFormat="1" ht="15.75">
      <c r="M2542" s="172"/>
      <c r="N2542" s="172"/>
      <c r="O2542" s="172"/>
      <c r="U2542" s="173"/>
    </row>
    <row r="2543" spans="13:21" s="104" customFormat="1" ht="15.75">
      <c r="M2543" s="172"/>
      <c r="N2543" s="172"/>
      <c r="O2543" s="172"/>
      <c r="U2543" s="173"/>
    </row>
    <row r="2544" spans="13:21" s="104" customFormat="1" ht="15.75">
      <c r="M2544" s="172"/>
      <c r="N2544" s="172"/>
      <c r="O2544" s="172"/>
      <c r="U2544" s="173"/>
    </row>
    <row r="2545" spans="13:21" s="104" customFormat="1" ht="15.75">
      <c r="M2545" s="172"/>
      <c r="N2545" s="172"/>
      <c r="O2545" s="172"/>
      <c r="U2545" s="173"/>
    </row>
    <row r="2546" spans="13:21" s="104" customFormat="1" ht="15.75">
      <c r="M2546" s="172"/>
      <c r="N2546" s="172"/>
      <c r="O2546" s="172"/>
      <c r="U2546" s="173"/>
    </row>
    <row r="2547" spans="13:21" s="104" customFormat="1" ht="15.75">
      <c r="M2547" s="172"/>
      <c r="N2547" s="172"/>
      <c r="O2547" s="172"/>
      <c r="U2547" s="173"/>
    </row>
    <row r="2548" spans="13:21" s="104" customFormat="1" ht="15.75">
      <c r="M2548" s="172"/>
      <c r="N2548" s="172"/>
      <c r="O2548" s="172"/>
      <c r="U2548" s="173"/>
    </row>
    <row r="2549" spans="13:21" s="104" customFormat="1" ht="15.75">
      <c r="M2549" s="172"/>
      <c r="N2549" s="172"/>
      <c r="O2549" s="172"/>
      <c r="U2549" s="173"/>
    </row>
    <row r="2550" spans="13:21" s="104" customFormat="1" ht="15.75">
      <c r="M2550" s="172"/>
      <c r="N2550" s="172"/>
      <c r="O2550" s="172"/>
      <c r="U2550" s="173"/>
    </row>
    <row r="2551" spans="13:21" s="104" customFormat="1" ht="15.75">
      <c r="M2551" s="172"/>
      <c r="N2551" s="172"/>
      <c r="O2551" s="172"/>
      <c r="U2551" s="173"/>
    </row>
    <row r="2552" spans="13:21" s="104" customFormat="1" ht="15.75">
      <c r="M2552" s="172"/>
      <c r="N2552" s="172"/>
      <c r="O2552" s="172"/>
      <c r="U2552" s="173"/>
    </row>
    <row r="2553" spans="13:21" s="104" customFormat="1" ht="15.75">
      <c r="M2553" s="172"/>
      <c r="N2553" s="172"/>
      <c r="O2553" s="172"/>
      <c r="U2553" s="173"/>
    </row>
    <row r="2554" spans="13:21" s="104" customFormat="1" ht="15.75">
      <c r="M2554" s="172"/>
      <c r="N2554" s="172"/>
      <c r="O2554" s="172"/>
      <c r="U2554" s="173"/>
    </row>
    <row r="2555" spans="13:21" s="104" customFormat="1" ht="15.75">
      <c r="M2555" s="172"/>
      <c r="N2555" s="172"/>
      <c r="O2555" s="172"/>
      <c r="U2555" s="173"/>
    </row>
    <row r="2556" spans="13:21" s="104" customFormat="1" ht="15.75">
      <c r="M2556" s="172"/>
      <c r="N2556" s="172"/>
      <c r="O2556" s="172"/>
      <c r="U2556" s="173"/>
    </row>
    <row r="2557" spans="13:21" s="104" customFormat="1" ht="15.75">
      <c r="M2557" s="172"/>
      <c r="N2557" s="172"/>
      <c r="O2557" s="172"/>
      <c r="U2557" s="173"/>
    </row>
    <row r="2558" spans="13:21" s="104" customFormat="1" ht="15.75">
      <c r="M2558" s="172"/>
      <c r="N2558" s="172"/>
      <c r="O2558" s="172"/>
      <c r="U2558" s="173"/>
    </row>
    <row r="2559" spans="13:21" s="104" customFormat="1" ht="15.75">
      <c r="M2559" s="172"/>
      <c r="N2559" s="172"/>
      <c r="O2559" s="172"/>
      <c r="U2559" s="173"/>
    </row>
    <row r="2560" spans="13:21" s="104" customFormat="1" ht="15.75">
      <c r="M2560" s="172"/>
      <c r="N2560" s="172"/>
      <c r="O2560" s="172"/>
      <c r="U2560" s="173"/>
    </row>
    <row r="2561" spans="13:21" s="104" customFormat="1" ht="15.75">
      <c r="M2561" s="172"/>
      <c r="N2561" s="172"/>
      <c r="O2561" s="172"/>
      <c r="U2561" s="173"/>
    </row>
    <row r="2562" spans="13:21" s="104" customFormat="1" ht="15.75">
      <c r="M2562" s="172"/>
      <c r="N2562" s="172"/>
      <c r="O2562" s="172"/>
      <c r="U2562" s="173"/>
    </row>
    <row r="2563" spans="13:21" s="104" customFormat="1" ht="15.75">
      <c r="M2563" s="172"/>
      <c r="N2563" s="172"/>
      <c r="O2563" s="172"/>
      <c r="U2563" s="173"/>
    </row>
    <row r="2564" spans="13:21" s="104" customFormat="1" ht="15.75">
      <c r="M2564" s="172"/>
      <c r="N2564" s="172"/>
      <c r="O2564" s="172"/>
      <c r="U2564" s="173"/>
    </row>
    <row r="2565" spans="13:21" s="104" customFormat="1" ht="15.75">
      <c r="M2565" s="172"/>
      <c r="N2565" s="172"/>
      <c r="O2565" s="172"/>
      <c r="U2565" s="173"/>
    </row>
    <row r="2566" spans="13:21" s="104" customFormat="1" ht="15.75">
      <c r="M2566" s="172"/>
      <c r="N2566" s="172"/>
      <c r="O2566" s="172"/>
      <c r="U2566" s="173"/>
    </row>
    <row r="2567" spans="13:21" s="104" customFormat="1" ht="15.75">
      <c r="M2567" s="172"/>
      <c r="N2567" s="172"/>
      <c r="O2567" s="172"/>
      <c r="U2567" s="173"/>
    </row>
    <row r="2568" spans="13:21" s="104" customFormat="1" ht="15.75">
      <c r="M2568" s="172"/>
      <c r="N2568" s="172"/>
      <c r="O2568" s="172"/>
      <c r="U2568" s="173"/>
    </row>
    <row r="2569" spans="13:21" s="104" customFormat="1" ht="15.75">
      <c r="M2569" s="172"/>
      <c r="N2569" s="172"/>
      <c r="O2569" s="172"/>
      <c r="U2569" s="173"/>
    </row>
    <row r="2570" spans="13:21" s="104" customFormat="1" ht="15.75">
      <c r="M2570" s="172"/>
      <c r="N2570" s="172"/>
      <c r="O2570" s="172"/>
      <c r="U2570" s="173"/>
    </row>
    <row r="2571" spans="13:21" s="104" customFormat="1" ht="15.75">
      <c r="M2571" s="172"/>
      <c r="N2571" s="172"/>
      <c r="O2571" s="172"/>
      <c r="U2571" s="173"/>
    </row>
    <row r="2572" spans="13:21" s="104" customFormat="1" ht="15.75">
      <c r="M2572" s="172"/>
      <c r="N2572" s="172"/>
      <c r="O2572" s="172"/>
      <c r="U2572" s="173"/>
    </row>
    <row r="2573" spans="13:21" s="104" customFormat="1" ht="15.75">
      <c r="M2573" s="172"/>
      <c r="N2573" s="172"/>
      <c r="O2573" s="172"/>
      <c r="U2573" s="173"/>
    </row>
    <row r="2574" spans="13:21" s="104" customFormat="1" ht="15.75">
      <c r="M2574" s="172"/>
      <c r="N2574" s="172"/>
      <c r="O2574" s="172"/>
      <c r="U2574" s="173"/>
    </row>
    <row r="2575" spans="13:21" s="104" customFormat="1" ht="15.75">
      <c r="M2575" s="172"/>
      <c r="N2575" s="172"/>
      <c r="O2575" s="172"/>
      <c r="U2575" s="173"/>
    </row>
    <row r="2576" spans="13:21" s="104" customFormat="1" ht="15.75">
      <c r="M2576" s="172"/>
      <c r="N2576" s="172"/>
      <c r="O2576" s="172"/>
      <c r="U2576" s="173"/>
    </row>
    <row r="2577" spans="13:21" s="104" customFormat="1" ht="15.75">
      <c r="M2577" s="172"/>
      <c r="N2577" s="172"/>
      <c r="O2577" s="172"/>
      <c r="U2577" s="173"/>
    </row>
    <row r="2578" spans="13:21" s="104" customFormat="1" ht="15.75">
      <c r="M2578" s="172"/>
      <c r="N2578" s="172"/>
      <c r="O2578" s="172"/>
      <c r="U2578" s="173"/>
    </row>
    <row r="2579" spans="13:21" s="104" customFormat="1" ht="15.75">
      <c r="M2579" s="172"/>
      <c r="N2579" s="172"/>
      <c r="O2579" s="172"/>
      <c r="U2579" s="173"/>
    </row>
    <row r="2580" spans="13:21" s="104" customFormat="1" ht="15.75">
      <c r="M2580" s="172"/>
      <c r="N2580" s="172"/>
      <c r="O2580" s="172"/>
      <c r="U2580" s="173"/>
    </row>
    <row r="2581" spans="13:21" s="104" customFormat="1" ht="15.75">
      <c r="M2581" s="172"/>
      <c r="N2581" s="172"/>
      <c r="O2581" s="172"/>
      <c r="U2581" s="173"/>
    </row>
    <row r="2582" spans="13:21" s="104" customFormat="1" ht="15.75">
      <c r="M2582" s="172"/>
      <c r="N2582" s="172"/>
      <c r="O2582" s="172"/>
      <c r="U2582" s="173"/>
    </row>
    <row r="2583" spans="13:21" s="104" customFormat="1" ht="15.75">
      <c r="M2583" s="172"/>
      <c r="N2583" s="172"/>
      <c r="O2583" s="172"/>
      <c r="U2583" s="173"/>
    </row>
    <row r="2584" spans="13:21" s="104" customFormat="1" ht="15.75">
      <c r="M2584" s="172"/>
      <c r="N2584" s="172"/>
      <c r="O2584" s="172"/>
      <c r="U2584" s="173"/>
    </row>
    <row r="2585" spans="13:21" s="104" customFormat="1" ht="15.75">
      <c r="M2585" s="172"/>
      <c r="N2585" s="172"/>
      <c r="O2585" s="172"/>
      <c r="U2585" s="173"/>
    </row>
    <row r="2586" spans="13:21" s="104" customFormat="1" ht="15.75">
      <c r="M2586" s="172"/>
      <c r="N2586" s="172"/>
      <c r="O2586" s="172"/>
      <c r="U2586" s="173"/>
    </row>
    <row r="2587" spans="13:21" s="104" customFormat="1" ht="15.75">
      <c r="M2587" s="172"/>
      <c r="N2587" s="172"/>
      <c r="O2587" s="172"/>
      <c r="U2587" s="173"/>
    </row>
    <row r="2588" spans="13:21" s="104" customFormat="1" ht="15.75">
      <c r="M2588" s="172"/>
      <c r="N2588" s="172"/>
      <c r="O2588" s="172"/>
      <c r="U2588" s="173"/>
    </row>
    <row r="2589" spans="13:21" s="104" customFormat="1" ht="15.75">
      <c r="M2589" s="172"/>
      <c r="N2589" s="172"/>
      <c r="O2589" s="172"/>
      <c r="U2589" s="173"/>
    </row>
    <row r="2590" spans="13:21" s="104" customFormat="1" ht="15.75">
      <c r="M2590" s="172"/>
      <c r="N2590" s="172"/>
      <c r="O2590" s="172"/>
      <c r="U2590" s="173"/>
    </row>
    <row r="2591" spans="13:21" s="104" customFormat="1" ht="15.75">
      <c r="M2591" s="172"/>
      <c r="N2591" s="172"/>
      <c r="O2591" s="172"/>
      <c r="U2591" s="173"/>
    </row>
    <row r="2592" spans="13:21" s="104" customFormat="1" ht="15.75">
      <c r="M2592" s="172"/>
      <c r="N2592" s="172"/>
      <c r="O2592" s="172"/>
      <c r="U2592" s="173"/>
    </row>
    <row r="2593" spans="13:21" s="104" customFormat="1" ht="15.75">
      <c r="M2593" s="172"/>
      <c r="N2593" s="172"/>
      <c r="O2593" s="172"/>
      <c r="U2593" s="173"/>
    </row>
    <row r="2594" spans="13:21" s="104" customFormat="1" ht="15.75">
      <c r="M2594" s="172"/>
      <c r="N2594" s="172"/>
      <c r="O2594" s="172"/>
      <c r="U2594" s="173"/>
    </row>
    <row r="2595" spans="13:21" s="104" customFormat="1" ht="15.75">
      <c r="M2595" s="172"/>
      <c r="N2595" s="172"/>
      <c r="O2595" s="172"/>
      <c r="U2595" s="173"/>
    </row>
    <row r="2596" spans="13:21" s="104" customFormat="1" ht="15.75">
      <c r="M2596" s="172"/>
      <c r="N2596" s="172"/>
      <c r="O2596" s="172"/>
      <c r="U2596" s="173"/>
    </row>
    <row r="2597" spans="13:21" s="104" customFormat="1" ht="15.75">
      <c r="M2597" s="172"/>
      <c r="N2597" s="172"/>
      <c r="O2597" s="172"/>
      <c r="U2597" s="173"/>
    </row>
    <row r="2598" spans="13:21" s="104" customFormat="1" ht="15.75">
      <c r="M2598" s="172"/>
      <c r="N2598" s="172"/>
      <c r="O2598" s="172"/>
      <c r="U2598" s="173"/>
    </row>
    <row r="2599" spans="13:21" s="104" customFormat="1" ht="15.75">
      <c r="M2599" s="172"/>
      <c r="N2599" s="172"/>
      <c r="O2599" s="172"/>
      <c r="U2599" s="173"/>
    </row>
    <row r="2600" spans="13:21" s="104" customFormat="1" ht="15.75">
      <c r="M2600" s="172"/>
      <c r="N2600" s="172"/>
      <c r="O2600" s="172"/>
      <c r="U2600" s="173"/>
    </row>
    <row r="2601" spans="13:21" s="104" customFormat="1" ht="15.75">
      <c r="M2601" s="172"/>
      <c r="N2601" s="172"/>
      <c r="O2601" s="172"/>
      <c r="U2601" s="173"/>
    </row>
    <row r="2602" spans="13:21" s="104" customFormat="1" ht="15.75">
      <c r="M2602" s="172"/>
      <c r="N2602" s="172"/>
      <c r="O2602" s="172"/>
      <c r="U2602" s="173"/>
    </row>
    <row r="2603" spans="13:21" s="104" customFormat="1" ht="15.75">
      <c r="M2603" s="172"/>
      <c r="N2603" s="172"/>
      <c r="O2603" s="172"/>
      <c r="U2603" s="173"/>
    </row>
    <row r="2604" spans="13:21" s="104" customFormat="1" ht="15.75">
      <c r="M2604" s="172"/>
      <c r="N2604" s="172"/>
      <c r="O2604" s="172"/>
      <c r="U2604" s="173"/>
    </row>
    <row r="2605" spans="13:21" s="104" customFormat="1" ht="15.75">
      <c r="M2605" s="172"/>
      <c r="N2605" s="172"/>
      <c r="O2605" s="172"/>
      <c r="U2605" s="173"/>
    </row>
    <row r="2606" spans="13:21" s="104" customFormat="1" ht="15.75">
      <c r="M2606" s="172"/>
      <c r="N2606" s="172"/>
      <c r="O2606" s="172"/>
      <c r="U2606" s="173"/>
    </row>
    <row r="2607" spans="13:21" s="104" customFormat="1" ht="15.75">
      <c r="M2607" s="172"/>
      <c r="N2607" s="172"/>
      <c r="O2607" s="172"/>
      <c r="U2607" s="173"/>
    </row>
    <row r="2608" spans="13:21" s="104" customFormat="1" ht="15.75">
      <c r="M2608" s="172"/>
      <c r="N2608" s="172"/>
      <c r="O2608" s="172"/>
      <c r="U2608" s="173"/>
    </row>
    <row r="2609" spans="13:21" s="104" customFormat="1" ht="15.75">
      <c r="M2609" s="172"/>
      <c r="N2609" s="172"/>
      <c r="O2609" s="172"/>
      <c r="U2609" s="173"/>
    </row>
    <row r="2610" spans="13:21" s="104" customFormat="1" ht="15.75">
      <c r="M2610" s="172"/>
      <c r="N2610" s="172"/>
      <c r="O2610" s="172"/>
      <c r="U2610" s="173"/>
    </row>
    <row r="2611" spans="13:21" s="104" customFormat="1" ht="15.75">
      <c r="M2611" s="172"/>
      <c r="N2611" s="172"/>
      <c r="O2611" s="172"/>
      <c r="U2611" s="173"/>
    </row>
    <row r="2612" spans="13:21" s="104" customFormat="1" ht="15.75">
      <c r="M2612" s="172"/>
      <c r="N2612" s="172"/>
      <c r="O2612" s="172"/>
      <c r="U2612" s="173"/>
    </row>
    <row r="2613" spans="13:21" s="104" customFormat="1" ht="15.75">
      <c r="M2613" s="172"/>
      <c r="N2613" s="172"/>
      <c r="O2613" s="172"/>
      <c r="U2613" s="173"/>
    </row>
    <row r="2614" spans="13:21" s="104" customFormat="1" ht="15.75">
      <c r="M2614" s="172"/>
      <c r="N2614" s="172"/>
      <c r="O2614" s="172"/>
      <c r="U2614" s="173"/>
    </row>
    <row r="2615" spans="13:21" s="104" customFormat="1" ht="15.75">
      <c r="M2615" s="172"/>
      <c r="N2615" s="172"/>
      <c r="O2615" s="172"/>
      <c r="U2615" s="173"/>
    </row>
    <row r="2616" spans="13:21" s="104" customFormat="1" ht="15.75">
      <c r="M2616" s="172"/>
      <c r="N2616" s="172"/>
      <c r="O2616" s="172"/>
      <c r="U2616" s="173"/>
    </row>
    <row r="2617" spans="13:21" s="104" customFormat="1" ht="15.75">
      <c r="M2617" s="172"/>
      <c r="N2617" s="172"/>
      <c r="O2617" s="172"/>
      <c r="U2617" s="173"/>
    </row>
    <row r="2618" spans="13:21" s="104" customFormat="1" ht="15.75">
      <c r="M2618" s="172"/>
      <c r="N2618" s="172"/>
      <c r="O2618" s="172"/>
      <c r="U2618" s="173"/>
    </row>
    <row r="2619" spans="13:21" s="104" customFormat="1" ht="15.75">
      <c r="M2619" s="172"/>
      <c r="N2619" s="172"/>
      <c r="O2619" s="172"/>
      <c r="U2619" s="173"/>
    </row>
    <row r="2620" spans="13:21" s="104" customFormat="1" ht="15.75">
      <c r="M2620" s="172"/>
      <c r="N2620" s="172"/>
      <c r="O2620" s="172"/>
      <c r="U2620" s="173"/>
    </row>
    <row r="2621" spans="13:21" s="104" customFormat="1" ht="15.75">
      <c r="M2621" s="172"/>
      <c r="N2621" s="172"/>
      <c r="O2621" s="172"/>
      <c r="U2621" s="173"/>
    </row>
    <row r="2622" spans="13:21" s="104" customFormat="1" ht="15.75">
      <c r="M2622" s="172"/>
      <c r="N2622" s="172"/>
      <c r="O2622" s="172"/>
      <c r="U2622" s="173"/>
    </row>
    <row r="2623" spans="13:21" s="104" customFormat="1" ht="15.75">
      <c r="M2623" s="172"/>
      <c r="N2623" s="172"/>
      <c r="O2623" s="172"/>
      <c r="U2623" s="173"/>
    </row>
    <row r="2624" spans="13:21" s="104" customFormat="1" ht="15.75">
      <c r="M2624" s="172"/>
      <c r="N2624" s="172"/>
      <c r="O2624" s="172"/>
      <c r="U2624" s="173"/>
    </row>
    <row r="2625" spans="13:21" s="104" customFormat="1" ht="15.75">
      <c r="M2625" s="172"/>
      <c r="N2625" s="172"/>
      <c r="O2625" s="172"/>
      <c r="U2625" s="173"/>
    </row>
    <row r="2626" spans="13:21" s="104" customFormat="1" ht="15.75">
      <c r="M2626" s="172"/>
      <c r="N2626" s="172"/>
      <c r="O2626" s="172"/>
      <c r="U2626" s="173"/>
    </row>
    <row r="2627" spans="13:21" s="104" customFormat="1" ht="15.75">
      <c r="M2627" s="172"/>
      <c r="N2627" s="172"/>
      <c r="O2627" s="172"/>
      <c r="U2627" s="173"/>
    </row>
    <row r="2628" spans="13:21" s="104" customFormat="1" ht="15.75">
      <c r="M2628" s="172"/>
      <c r="N2628" s="172"/>
      <c r="O2628" s="172"/>
      <c r="U2628" s="173"/>
    </row>
    <row r="2629" spans="13:21" s="104" customFormat="1" ht="15.75">
      <c r="M2629" s="172"/>
      <c r="N2629" s="172"/>
      <c r="O2629" s="172"/>
      <c r="U2629" s="173"/>
    </row>
    <row r="2630" spans="13:21" s="104" customFormat="1" ht="15.75">
      <c r="M2630" s="172"/>
      <c r="N2630" s="172"/>
      <c r="O2630" s="172"/>
      <c r="U2630" s="173"/>
    </row>
    <row r="2631" spans="13:21" s="104" customFormat="1" ht="15.75">
      <c r="M2631" s="172"/>
      <c r="N2631" s="172"/>
      <c r="O2631" s="172"/>
      <c r="U2631" s="173"/>
    </row>
    <row r="2632" spans="13:21" s="104" customFormat="1" ht="15.75">
      <c r="M2632" s="172"/>
      <c r="N2632" s="172"/>
      <c r="O2632" s="172"/>
      <c r="U2632" s="173"/>
    </row>
    <row r="2633" spans="13:21" s="104" customFormat="1" ht="15.75">
      <c r="M2633" s="172"/>
      <c r="N2633" s="172"/>
      <c r="O2633" s="172"/>
      <c r="U2633" s="173"/>
    </row>
    <row r="2634" spans="13:21" s="104" customFormat="1" ht="15.75">
      <c r="M2634" s="172"/>
      <c r="N2634" s="172"/>
      <c r="O2634" s="172"/>
      <c r="U2634" s="173"/>
    </row>
    <row r="2635" spans="13:21" s="104" customFormat="1" ht="15.75">
      <c r="M2635" s="172"/>
      <c r="N2635" s="172"/>
      <c r="O2635" s="172"/>
      <c r="U2635" s="173"/>
    </row>
    <row r="2636" spans="13:21" s="104" customFormat="1" ht="15.75">
      <c r="M2636" s="172"/>
      <c r="N2636" s="172"/>
      <c r="O2636" s="172"/>
      <c r="U2636" s="173"/>
    </row>
    <row r="2637" spans="13:21" s="104" customFormat="1" ht="15.75">
      <c r="M2637" s="172"/>
      <c r="N2637" s="172"/>
      <c r="O2637" s="172"/>
      <c r="U2637" s="173"/>
    </row>
    <row r="2638" spans="13:21" s="104" customFormat="1" ht="15.75">
      <c r="M2638" s="172"/>
      <c r="N2638" s="172"/>
      <c r="O2638" s="172"/>
      <c r="U2638" s="173"/>
    </row>
    <row r="2639" spans="13:21" s="104" customFormat="1" ht="15.75">
      <c r="M2639" s="172"/>
      <c r="N2639" s="172"/>
      <c r="O2639" s="172"/>
      <c r="U2639" s="173"/>
    </row>
    <row r="2640" spans="13:21" s="104" customFormat="1" ht="15.75">
      <c r="M2640" s="172"/>
      <c r="N2640" s="172"/>
      <c r="O2640" s="172"/>
      <c r="U2640" s="173"/>
    </row>
    <row r="2641" spans="13:21" s="104" customFormat="1" ht="15.75">
      <c r="M2641" s="172"/>
      <c r="N2641" s="172"/>
      <c r="O2641" s="172"/>
      <c r="U2641" s="173"/>
    </row>
    <row r="2642" spans="13:21" s="104" customFormat="1" ht="15.75">
      <c r="M2642" s="172"/>
      <c r="N2642" s="172"/>
      <c r="O2642" s="172"/>
      <c r="U2642" s="173"/>
    </row>
    <row r="2643" spans="13:21" s="104" customFormat="1" ht="15.75">
      <c r="M2643" s="172"/>
      <c r="N2643" s="172"/>
      <c r="O2643" s="172"/>
      <c r="U2643" s="173"/>
    </row>
    <row r="2644" spans="13:21" s="104" customFormat="1" ht="15.75">
      <c r="M2644" s="172"/>
      <c r="N2644" s="172"/>
      <c r="O2644" s="172"/>
      <c r="U2644" s="173"/>
    </row>
    <row r="2645" spans="13:21" s="104" customFormat="1" ht="15.75">
      <c r="M2645" s="172"/>
      <c r="N2645" s="172"/>
      <c r="O2645" s="172"/>
      <c r="U2645" s="173"/>
    </row>
    <row r="2646" spans="13:21" s="104" customFormat="1" ht="15.75">
      <c r="M2646" s="172"/>
      <c r="N2646" s="172"/>
      <c r="O2646" s="172"/>
      <c r="U2646" s="173"/>
    </row>
    <row r="2647" spans="13:21" s="104" customFormat="1" ht="15.75">
      <c r="M2647" s="172"/>
      <c r="N2647" s="172"/>
      <c r="O2647" s="172"/>
      <c r="U2647" s="173"/>
    </row>
    <row r="2648" spans="13:21" s="104" customFormat="1" ht="15.75">
      <c r="M2648" s="172"/>
      <c r="N2648" s="172"/>
      <c r="O2648" s="172"/>
      <c r="U2648" s="173"/>
    </row>
    <row r="2649" spans="13:21" s="104" customFormat="1" ht="15.75">
      <c r="M2649" s="172"/>
      <c r="N2649" s="172"/>
      <c r="O2649" s="172"/>
      <c r="U2649" s="173"/>
    </row>
    <row r="2650" spans="13:21" s="104" customFormat="1" ht="15.75">
      <c r="M2650" s="172"/>
      <c r="N2650" s="172"/>
      <c r="O2650" s="172"/>
      <c r="U2650" s="173"/>
    </row>
    <row r="2651" spans="13:21" s="104" customFormat="1" ht="15.75">
      <c r="M2651" s="172"/>
      <c r="N2651" s="172"/>
      <c r="O2651" s="172"/>
      <c r="U2651" s="173"/>
    </row>
    <row r="2652" spans="13:21" s="104" customFormat="1" ht="15.75">
      <c r="M2652" s="172"/>
      <c r="N2652" s="172"/>
      <c r="O2652" s="172"/>
      <c r="U2652" s="173"/>
    </row>
    <row r="2653" spans="13:21" s="104" customFormat="1" ht="15.75">
      <c r="M2653" s="172"/>
      <c r="N2653" s="172"/>
      <c r="O2653" s="172"/>
      <c r="U2653" s="173"/>
    </row>
    <row r="2654" spans="13:21" s="104" customFormat="1" ht="15.75">
      <c r="M2654" s="172"/>
      <c r="N2654" s="172"/>
      <c r="O2654" s="172"/>
      <c r="U2654" s="173"/>
    </row>
    <row r="2655" spans="13:21" s="104" customFormat="1" ht="15.75">
      <c r="M2655" s="172"/>
      <c r="N2655" s="172"/>
      <c r="O2655" s="172"/>
      <c r="U2655" s="173"/>
    </row>
    <row r="2656" spans="13:21" s="104" customFormat="1" ht="15.75">
      <c r="M2656" s="172"/>
      <c r="N2656" s="172"/>
      <c r="O2656" s="172"/>
      <c r="U2656" s="173"/>
    </row>
    <row r="2657" spans="13:21" s="104" customFormat="1" ht="15.75">
      <c r="M2657" s="172"/>
      <c r="N2657" s="172"/>
      <c r="O2657" s="172"/>
      <c r="U2657" s="173"/>
    </row>
    <row r="2658" spans="13:21" s="104" customFormat="1" ht="15.75">
      <c r="M2658" s="172"/>
      <c r="N2658" s="172"/>
      <c r="O2658" s="172"/>
      <c r="U2658" s="173"/>
    </row>
    <row r="2659" spans="13:21" s="104" customFormat="1" ht="15.75">
      <c r="M2659" s="172"/>
      <c r="N2659" s="172"/>
      <c r="O2659" s="172"/>
      <c r="U2659" s="173"/>
    </row>
    <row r="2660" spans="13:21" s="104" customFormat="1" ht="15.75">
      <c r="M2660" s="172"/>
      <c r="N2660" s="172"/>
      <c r="O2660" s="172"/>
      <c r="U2660" s="173"/>
    </row>
    <row r="2661" spans="13:21" s="104" customFormat="1" ht="15.75">
      <c r="M2661" s="172"/>
      <c r="N2661" s="172"/>
      <c r="O2661" s="172"/>
      <c r="U2661" s="173"/>
    </row>
    <row r="2662" spans="13:21" s="104" customFormat="1" ht="15.75">
      <c r="M2662" s="172"/>
      <c r="N2662" s="172"/>
      <c r="O2662" s="172"/>
      <c r="U2662" s="173"/>
    </row>
    <row r="2663" spans="13:21" s="104" customFormat="1" ht="15.75">
      <c r="M2663" s="172"/>
      <c r="N2663" s="172"/>
      <c r="O2663" s="172"/>
      <c r="U2663" s="173"/>
    </row>
    <row r="2664" spans="13:21" s="104" customFormat="1" ht="15.75">
      <c r="M2664" s="172"/>
      <c r="N2664" s="172"/>
      <c r="O2664" s="172"/>
      <c r="U2664" s="173"/>
    </row>
    <row r="2665" spans="13:21" s="104" customFormat="1" ht="15.75">
      <c r="M2665" s="172"/>
      <c r="N2665" s="172"/>
      <c r="O2665" s="172"/>
      <c r="U2665" s="173"/>
    </row>
    <row r="2666" spans="13:21" s="104" customFormat="1" ht="15.75">
      <c r="M2666" s="172"/>
      <c r="N2666" s="172"/>
      <c r="O2666" s="172"/>
      <c r="U2666" s="173"/>
    </row>
    <row r="2667" spans="13:21" s="104" customFormat="1" ht="15.75">
      <c r="M2667" s="172"/>
      <c r="N2667" s="172"/>
      <c r="O2667" s="172"/>
      <c r="U2667" s="173"/>
    </row>
    <row r="2668" spans="13:21" s="104" customFormat="1" ht="15.75">
      <c r="M2668" s="172"/>
      <c r="N2668" s="172"/>
      <c r="O2668" s="172"/>
      <c r="U2668" s="173"/>
    </row>
    <row r="2669" spans="13:21" s="104" customFormat="1" ht="15.75">
      <c r="M2669" s="172"/>
      <c r="N2669" s="172"/>
      <c r="O2669" s="172"/>
      <c r="U2669" s="173"/>
    </row>
    <row r="2670" spans="13:21" s="104" customFormat="1" ht="15.75">
      <c r="M2670" s="172"/>
      <c r="N2670" s="172"/>
      <c r="O2670" s="172"/>
      <c r="U2670" s="173"/>
    </row>
    <row r="2671" spans="13:21" s="104" customFormat="1" ht="15.75">
      <c r="M2671" s="172"/>
      <c r="N2671" s="172"/>
      <c r="O2671" s="172"/>
      <c r="U2671" s="173"/>
    </row>
    <row r="2672" spans="13:21" s="104" customFormat="1" ht="15.75">
      <c r="M2672" s="172"/>
      <c r="N2672" s="172"/>
      <c r="O2672" s="172"/>
      <c r="U2672" s="173"/>
    </row>
    <row r="2673" spans="13:21" s="104" customFormat="1" ht="15.75">
      <c r="M2673" s="172"/>
      <c r="N2673" s="172"/>
      <c r="O2673" s="172"/>
      <c r="U2673" s="173"/>
    </row>
    <row r="2674" spans="13:21" s="104" customFormat="1" ht="15.75">
      <c r="M2674" s="172"/>
      <c r="N2674" s="172"/>
      <c r="O2674" s="172"/>
      <c r="U2674" s="173"/>
    </row>
    <row r="2675" spans="13:21" s="104" customFormat="1" ht="15.75">
      <c r="M2675" s="172"/>
      <c r="N2675" s="172"/>
      <c r="O2675" s="172"/>
      <c r="U2675" s="173"/>
    </row>
    <row r="2676" spans="13:21" s="104" customFormat="1" ht="15.75">
      <c r="M2676" s="172"/>
      <c r="N2676" s="172"/>
      <c r="O2676" s="172"/>
      <c r="U2676" s="173"/>
    </row>
    <row r="2677" spans="13:21" s="104" customFormat="1" ht="15.75">
      <c r="M2677" s="172"/>
      <c r="N2677" s="172"/>
      <c r="O2677" s="172"/>
      <c r="U2677" s="173"/>
    </row>
    <row r="2678" spans="13:21" s="104" customFormat="1" ht="15.75">
      <c r="M2678" s="172"/>
      <c r="N2678" s="172"/>
      <c r="O2678" s="172"/>
      <c r="U2678" s="173"/>
    </row>
    <row r="2679" spans="13:21" s="104" customFormat="1" ht="15.75">
      <c r="M2679" s="172"/>
      <c r="N2679" s="172"/>
      <c r="O2679" s="172"/>
      <c r="U2679" s="173"/>
    </row>
    <row r="2680" spans="13:21" s="104" customFormat="1" ht="15.75">
      <c r="M2680" s="172"/>
      <c r="N2680" s="172"/>
      <c r="O2680" s="172"/>
      <c r="U2680" s="173"/>
    </row>
    <row r="2681" spans="13:21" s="104" customFormat="1" ht="15.75">
      <c r="M2681" s="172"/>
      <c r="N2681" s="172"/>
      <c r="O2681" s="172"/>
      <c r="U2681" s="173"/>
    </row>
    <row r="2682" spans="13:21" s="104" customFormat="1" ht="15.75">
      <c r="M2682" s="172"/>
      <c r="N2682" s="172"/>
      <c r="O2682" s="172"/>
      <c r="U2682" s="173"/>
    </row>
    <row r="2683" spans="13:21" s="104" customFormat="1" ht="15.75">
      <c r="M2683" s="172"/>
      <c r="N2683" s="172"/>
      <c r="O2683" s="172"/>
      <c r="U2683" s="173"/>
    </row>
    <row r="2684" spans="13:21" s="104" customFormat="1" ht="15.75">
      <c r="M2684" s="172"/>
      <c r="N2684" s="172"/>
      <c r="O2684" s="172"/>
      <c r="U2684" s="173"/>
    </row>
    <row r="2685" spans="13:21" s="104" customFormat="1" ht="15.75">
      <c r="M2685" s="172"/>
      <c r="N2685" s="172"/>
      <c r="O2685" s="172"/>
      <c r="U2685" s="173"/>
    </row>
    <row r="2686" spans="13:21" s="104" customFormat="1" ht="15.75">
      <c r="M2686" s="172"/>
      <c r="N2686" s="172"/>
      <c r="O2686" s="172"/>
      <c r="U2686" s="173"/>
    </row>
    <row r="2687" spans="13:21" s="104" customFormat="1" ht="15.75">
      <c r="M2687" s="172"/>
      <c r="N2687" s="172"/>
      <c r="O2687" s="172"/>
      <c r="U2687" s="173"/>
    </row>
    <row r="2688" spans="13:21" s="104" customFormat="1" ht="15.75">
      <c r="M2688" s="172"/>
      <c r="N2688" s="172"/>
      <c r="O2688" s="172"/>
      <c r="U2688" s="173"/>
    </row>
    <row r="2689" spans="13:21" s="104" customFormat="1" ht="15.75">
      <c r="M2689" s="172"/>
      <c r="N2689" s="172"/>
      <c r="O2689" s="172"/>
      <c r="U2689" s="173"/>
    </row>
    <row r="2690" spans="13:21" s="104" customFormat="1" ht="15.75">
      <c r="M2690" s="172"/>
      <c r="N2690" s="172"/>
      <c r="O2690" s="172"/>
      <c r="U2690" s="173"/>
    </row>
    <row r="2691" spans="13:21" s="104" customFormat="1" ht="15.75">
      <c r="M2691" s="172"/>
      <c r="N2691" s="172"/>
      <c r="O2691" s="172"/>
      <c r="U2691" s="173"/>
    </row>
    <row r="2692" spans="13:21" s="104" customFormat="1" ht="15.75">
      <c r="M2692" s="172"/>
      <c r="N2692" s="172"/>
      <c r="O2692" s="172"/>
      <c r="U2692" s="173"/>
    </row>
    <row r="2693" spans="13:21" s="104" customFormat="1" ht="15.75">
      <c r="M2693" s="172"/>
      <c r="N2693" s="172"/>
      <c r="O2693" s="172"/>
      <c r="U2693" s="173"/>
    </row>
    <row r="2694" spans="13:21" s="104" customFormat="1" ht="15.75">
      <c r="M2694" s="172"/>
      <c r="N2694" s="172"/>
      <c r="O2694" s="172"/>
      <c r="U2694" s="173"/>
    </row>
    <row r="2695" spans="13:21" s="104" customFormat="1" ht="15.75">
      <c r="M2695" s="172"/>
      <c r="N2695" s="172"/>
      <c r="O2695" s="172"/>
      <c r="U2695" s="173"/>
    </row>
    <row r="2696" spans="13:21" s="104" customFormat="1" ht="15.75">
      <c r="M2696" s="172"/>
      <c r="N2696" s="172"/>
      <c r="O2696" s="172"/>
      <c r="U2696" s="173"/>
    </row>
    <row r="2697" spans="13:21" s="104" customFormat="1" ht="15.75">
      <c r="M2697" s="172"/>
      <c r="N2697" s="172"/>
      <c r="O2697" s="172"/>
      <c r="U2697" s="173"/>
    </row>
    <row r="2698" spans="13:21" s="104" customFormat="1" ht="15.75">
      <c r="M2698" s="172"/>
      <c r="N2698" s="172"/>
      <c r="O2698" s="172"/>
      <c r="U2698" s="173"/>
    </row>
    <row r="2699" spans="13:21" s="104" customFormat="1" ht="15.75">
      <c r="M2699" s="172"/>
      <c r="N2699" s="172"/>
      <c r="O2699" s="172"/>
      <c r="U2699" s="173"/>
    </row>
    <row r="2700" spans="13:21" s="104" customFormat="1" ht="15.75">
      <c r="M2700" s="172"/>
      <c r="N2700" s="172"/>
      <c r="O2700" s="172"/>
      <c r="U2700" s="173"/>
    </row>
    <row r="2701" spans="13:21" s="104" customFormat="1" ht="15.75">
      <c r="M2701" s="172"/>
      <c r="N2701" s="172"/>
      <c r="O2701" s="172"/>
      <c r="U2701" s="173"/>
    </row>
    <row r="2702" spans="13:21" s="104" customFormat="1" ht="15.75">
      <c r="M2702" s="172"/>
      <c r="N2702" s="172"/>
      <c r="O2702" s="172"/>
      <c r="U2702" s="173"/>
    </row>
    <row r="2703" spans="13:21" s="104" customFormat="1" ht="15.75">
      <c r="M2703" s="172"/>
      <c r="N2703" s="172"/>
      <c r="O2703" s="172"/>
      <c r="U2703" s="173"/>
    </row>
    <row r="2704" spans="13:21" s="104" customFormat="1" ht="15.75">
      <c r="M2704" s="172"/>
      <c r="N2704" s="172"/>
      <c r="O2704" s="172"/>
      <c r="U2704" s="173"/>
    </row>
    <row r="2705" spans="13:21" s="104" customFormat="1" ht="15.75">
      <c r="M2705" s="172"/>
      <c r="N2705" s="172"/>
      <c r="O2705" s="172"/>
      <c r="U2705" s="173"/>
    </row>
    <row r="2706" spans="13:21" s="104" customFormat="1" ht="15.75">
      <c r="M2706" s="172"/>
      <c r="N2706" s="172"/>
      <c r="O2706" s="172"/>
      <c r="U2706" s="173"/>
    </row>
    <row r="2707" spans="13:21" s="104" customFormat="1" ht="15.75">
      <c r="M2707" s="172"/>
      <c r="N2707" s="172"/>
      <c r="O2707" s="172"/>
      <c r="U2707" s="173"/>
    </row>
    <row r="2708" spans="13:21" s="104" customFormat="1" ht="15.75">
      <c r="M2708" s="172"/>
      <c r="N2708" s="172"/>
      <c r="O2708" s="172"/>
      <c r="U2708" s="173"/>
    </row>
    <row r="2709" spans="13:21" s="104" customFormat="1" ht="15.75">
      <c r="M2709" s="172"/>
      <c r="N2709" s="172"/>
      <c r="O2709" s="172"/>
      <c r="U2709" s="173"/>
    </row>
    <row r="2710" spans="13:21" s="104" customFormat="1" ht="15.75">
      <c r="M2710" s="172"/>
      <c r="N2710" s="172"/>
      <c r="O2710" s="172"/>
      <c r="U2710" s="173"/>
    </row>
    <row r="2711" spans="13:21" s="104" customFormat="1" ht="15.75">
      <c r="M2711" s="172"/>
      <c r="N2711" s="172"/>
      <c r="O2711" s="172"/>
      <c r="U2711" s="173"/>
    </row>
    <row r="2712" spans="13:21" s="104" customFormat="1" ht="15.75">
      <c r="M2712" s="172"/>
      <c r="N2712" s="172"/>
      <c r="O2712" s="172"/>
      <c r="U2712" s="173"/>
    </row>
    <row r="2713" spans="13:21" s="104" customFormat="1" ht="15.75">
      <c r="M2713" s="172"/>
      <c r="N2713" s="172"/>
      <c r="O2713" s="172"/>
      <c r="U2713" s="173"/>
    </row>
    <row r="2714" spans="13:21" s="104" customFormat="1" ht="15.75">
      <c r="M2714" s="172"/>
      <c r="N2714" s="172"/>
      <c r="O2714" s="172"/>
      <c r="U2714" s="173"/>
    </row>
    <row r="2715" spans="13:21" s="104" customFormat="1" ht="15.75">
      <c r="M2715" s="172"/>
      <c r="N2715" s="172"/>
      <c r="O2715" s="172"/>
      <c r="U2715" s="173"/>
    </row>
    <row r="2716" spans="13:21" s="104" customFormat="1" ht="15.75">
      <c r="M2716" s="172"/>
      <c r="N2716" s="172"/>
      <c r="O2716" s="172"/>
      <c r="U2716" s="173"/>
    </row>
    <row r="2717" spans="13:21" s="104" customFormat="1" ht="15.75">
      <c r="M2717" s="172"/>
      <c r="N2717" s="172"/>
      <c r="O2717" s="172"/>
      <c r="U2717" s="173"/>
    </row>
    <row r="2718" spans="13:21" s="104" customFormat="1" ht="15.75">
      <c r="M2718" s="172"/>
      <c r="N2718" s="172"/>
      <c r="O2718" s="172"/>
      <c r="U2718" s="173"/>
    </row>
    <row r="2719" spans="13:21" s="104" customFormat="1" ht="15.75">
      <c r="M2719" s="172"/>
      <c r="N2719" s="172"/>
      <c r="O2719" s="172"/>
      <c r="U2719" s="173"/>
    </row>
    <row r="2720" spans="13:21" s="104" customFormat="1" ht="15.75">
      <c r="M2720" s="172"/>
      <c r="N2720" s="172"/>
      <c r="O2720" s="172"/>
      <c r="U2720" s="173"/>
    </row>
    <row r="2721" spans="13:21" s="104" customFormat="1" ht="15.75">
      <c r="M2721" s="172"/>
      <c r="N2721" s="172"/>
      <c r="O2721" s="172"/>
      <c r="U2721" s="173"/>
    </row>
    <row r="2722" spans="13:21" s="104" customFormat="1" ht="15.75">
      <c r="M2722" s="172"/>
      <c r="N2722" s="172"/>
      <c r="O2722" s="172"/>
      <c r="U2722" s="173"/>
    </row>
    <row r="2723" spans="13:21" s="104" customFormat="1" ht="15.75">
      <c r="M2723" s="172"/>
      <c r="N2723" s="172"/>
      <c r="O2723" s="172"/>
      <c r="U2723" s="173"/>
    </row>
    <row r="2724" spans="13:21" s="104" customFormat="1" ht="15.75">
      <c r="M2724" s="172"/>
      <c r="N2724" s="172"/>
      <c r="O2724" s="172"/>
      <c r="U2724" s="173"/>
    </row>
    <row r="2725" spans="13:21" s="104" customFormat="1" ht="15.75">
      <c r="M2725" s="172"/>
      <c r="N2725" s="172"/>
      <c r="O2725" s="172"/>
      <c r="U2725" s="173"/>
    </row>
    <row r="2726" spans="13:21" s="104" customFormat="1" ht="15.75">
      <c r="M2726" s="172"/>
      <c r="N2726" s="172"/>
      <c r="O2726" s="172"/>
      <c r="U2726" s="173"/>
    </row>
    <row r="2727" spans="13:21" s="104" customFormat="1" ht="15.75">
      <c r="M2727" s="172"/>
      <c r="N2727" s="172"/>
      <c r="O2727" s="172"/>
      <c r="U2727" s="173"/>
    </row>
    <row r="2728" spans="13:21" s="104" customFormat="1" ht="15.75">
      <c r="M2728" s="172"/>
      <c r="N2728" s="172"/>
      <c r="O2728" s="172"/>
      <c r="U2728" s="173"/>
    </row>
    <row r="2729" spans="13:21" s="104" customFormat="1" ht="15.75">
      <c r="M2729" s="172"/>
      <c r="N2729" s="172"/>
      <c r="O2729" s="172"/>
      <c r="U2729" s="173"/>
    </row>
    <row r="2730" spans="13:21" s="104" customFormat="1" ht="15.75">
      <c r="M2730" s="172"/>
      <c r="N2730" s="172"/>
      <c r="O2730" s="172"/>
      <c r="U2730" s="173"/>
    </row>
    <row r="2731" spans="13:21" s="104" customFormat="1" ht="15.75">
      <c r="M2731" s="172"/>
      <c r="N2731" s="172"/>
      <c r="O2731" s="172"/>
      <c r="U2731" s="173"/>
    </row>
    <row r="2732" spans="13:21" s="104" customFormat="1" ht="15.75">
      <c r="M2732" s="172"/>
      <c r="N2732" s="172"/>
      <c r="O2732" s="172"/>
      <c r="U2732" s="173"/>
    </row>
    <row r="2733" spans="13:21" s="104" customFormat="1" ht="15.75">
      <c r="M2733" s="172"/>
      <c r="N2733" s="172"/>
      <c r="O2733" s="172"/>
      <c r="U2733" s="173"/>
    </row>
    <row r="2734" spans="13:21" s="104" customFormat="1" ht="15.75">
      <c r="M2734" s="172"/>
      <c r="N2734" s="172"/>
      <c r="O2734" s="172"/>
      <c r="U2734" s="173"/>
    </row>
    <row r="2735" spans="13:21" s="104" customFormat="1" ht="15.75">
      <c r="M2735" s="172"/>
      <c r="N2735" s="172"/>
      <c r="O2735" s="172"/>
      <c r="U2735" s="173"/>
    </row>
    <row r="2736" spans="13:21" s="104" customFormat="1" ht="15.75">
      <c r="M2736" s="172"/>
      <c r="N2736" s="172"/>
      <c r="O2736" s="172"/>
      <c r="U2736" s="173"/>
    </row>
    <row r="2737" spans="13:21" s="104" customFormat="1" ht="15.75">
      <c r="M2737" s="172"/>
      <c r="N2737" s="172"/>
      <c r="O2737" s="172"/>
      <c r="U2737" s="173"/>
    </row>
    <row r="2738" spans="13:21" s="104" customFormat="1" ht="15.75">
      <c r="M2738" s="172"/>
      <c r="N2738" s="172"/>
      <c r="O2738" s="172"/>
      <c r="U2738" s="173"/>
    </row>
    <row r="2739" spans="13:21" s="104" customFormat="1" ht="15.75">
      <c r="M2739" s="172"/>
      <c r="N2739" s="172"/>
      <c r="O2739" s="172"/>
      <c r="U2739" s="173"/>
    </row>
    <row r="2740" spans="13:21" s="104" customFormat="1" ht="15.75">
      <c r="M2740" s="172"/>
      <c r="N2740" s="172"/>
      <c r="O2740" s="172"/>
      <c r="U2740" s="173"/>
    </row>
    <row r="2741" spans="13:21" s="104" customFormat="1" ht="15.75">
      <c r="M2741" s="172"/>
      <c r="N2741" s="172"/>
      <c r="O2741" s="172"/>
      <c r="U2741" s="173"/>
    </row>
    <row r="2742" spans="13:21" s="104" customFormat="1" ht="15.75">
      <c r="M2742" s="172"/>
      <c r="N2742" s="172"/>
      <c r="O2742" s="172"/>
      <c r="U2742" s="173"/>
    </row>
    <row r="2743" spans="13:21" s="104" customFormat="1" ht="15.75">
      <c r="M2743" s="172"/>
      <c r="N2743" s="172"/>
      <c r="O2743" s="172"/>
      <c r="U2743" s="173"/>
    </row>
    <row r="2744" spans="13:21" s="104" customFormat="1" ht="15.75">
      <c r="M2744" s="172"/>
      <c r="N2744" s="172"/>
      <c r="O2744" s="172"/>
      <c r="U2744" s="173"/>
    </row>
    <row r="2745" spans="13:21" s="104" customFormat="1" ht="15.75">
      <c r="M2745" s="172"/>
      <c r="N2745" s="172"/>
      <c r="O2745" s="172"/>
      <c r="U2745" s="173"/>
    </row>
    <row r="2746" spans="13:21" s="104" customFormat="1" ht="15.75">
      <c r="M2746" s="172"/>
      <c r="N2746" s="172"/>
      <c r="O2746" s="172"/>
      <c r="U2746" s="173"/>
    </row>
    <row r="2747" spans="13:21" s="104" customFormat="1" ht="15.75">
      <c r="M2747" s="172"/>
      <c r="N2747" s="172"/>
      <c r="O2747" s="172"/>
      <c r="U2747" s="173"/>
    </row>
    <row r="2748" spans="13:21" s="104" customFormat="1" ht="15.75">
      <c r="M2748" s="172"/>
      <c r="N2748" s="172"/>
      <c r="O2748" s="172"/>
      <c r="U2748" s="173"/>
    </row>
    <row r="2749" spans="13:21" s="104" customFormat="1" ht="15.75">
      <c r="M2749" s="172"/>
      <c r="N2749" s="172"/>
      <c r="O2749" s="172"/>
      <c r="U2749" s="173"/>
    </row>
    <row r="2750" spans="13:21" s="104" customFormat="1" ht="15.75">
      <c r="M2750" s="172"/>
      <c r="N2750" s="172"/>
      <c r="O2750" s="172"/>
      <c r="U2750" s="173"/>
    </row>
    <row r="2751" spans="13:21" s="104" customFormat="1" ht="15.75">
      <c r="M2751" s="172"/>
      <c r="N2751" s="172"/>
      <c r="O2751" s="172"/>
      <c r="U2751" s="173"/>
    </row>
    <row r="2752" spans="13:21" s="104" customFormat="1" ht="15.75">
      <c r="M2752" s="172"/>
      <c r="N2752" s="172"/>
      <c r="O2752" s="172"/>
      <c r="U2752" s="173"/>
    </row>
    <row r="2753" spans="13:21" s="104" customFormat="1" ht="15.75">
      <c r="M2753" s="172"/>
      <c r="N2753" s="172"/>
      <c r="O2753" s="172"/>
      <c r="U2753" s="173"/>
    </row>
    <row r="2754" spans="13:21" s="104" customFormat="1" ht="15.75">
      <c r="M2754" s="172"/>
      <c r="N2754" s="172"/>
      <c r="O2754" s="172"/>
      <c r="U2754" s="173"/>
    </row>
    <row r="2755" spans="13:21" s="104" customFormat="1" ht="15.75">
      <c r="M2755" s="172"/>
      <c r="N2755" s="172"/>
      <c r="O2755" s="172"/>
      <c r="U2755" s="173"/>
    </row>
    <row r="2756" spans="13:21" s="104" customFormat="1" ht="15.75">
      <c r="M2756" s="172"/>
      <c r="N2756" s="172"/>
      <c r="O2756" s="172"/>
      <c r="U2756" s="173"/>
    </row>
    <row r="2757" spans="13:21" s="104" customFormat="1" ht="15.75">
      <c r="M2757" s="172"/>
      <c r="N2757" s="172"/>
      <c r="O2757" s="172"/>
      <c r="U2757" s="173"/>
    </row>
    <row r="2758" spans="13:21" s="104" customFormat="1" ht="15.75">
      <c r="M2758" s="172"/>
      <c r="N2758" s="172"/>
      <c r="O2758" s="172"/>
      <c r="U2758" s="173"/>
    </row>
    <row r="2759" spans="13:21" s="104" customFormat="1" ht="15.75">
      <c r="M2759" s="172"/>
      <c r="N2759" s="172"/>
      <c r="O2759" s="172"/>
      <c r="U2759" s="173"/>
    </row>
    <row r="2760" spans="13:21" s="104" customFormat="1" ht="15.75">
      <c r="M2760" s="172"/>
      <c r="N2760" s="172"/>
      <c r="O2760" s="172"/>
      <c r="U2760" s="173"/>
    </row>
    <row r="2761" spans="13:21" s="104" customFormat="1" ht="15.75">
      <c r="M2761" s="172"/>
      <c r="N2761" s="172"/>
      <c r="O2761" s="172"/>
      <c r="U2761" s="173"/>
    </row>
    <row r="2762" spans="13:21" s="104" customFormat="1" ht="15.75">
      <c r="M2762" s="172"/>
      <c r="N2762" s="172"/>
      <c r="O2762" s="172"/>
      <c r="U2762" s="173"/>
    </row>
    <row r="2763" spans="13:21" s="104" customFormat="1" ht="15.75">
      <c r="M2763" s="172"/>
      <c r="N2763" s="172"/>
      <c r="O2763" s="172"/>
      <c r="U2763" s="173"/>
    </row>
    <row r="2764" spans="13:21" s="104" customFormat="1" ht="15.75">
      <c r="M2764" s="172"/>
      <c r="N2764" s="172"/>
      <c r="O2764" s="172"/>
      <c r="U2764" s="173"/>
    </row>
    <row r="2765" spans="13:21" s="104" customFormat="1" ht="15.75">
      <c r="M2765" s="172"/>
      <c r="N2765" s="172"/>
      <c r="O2765" s="172"/>
      <c r="U2765" s="173"/>
    </row>
    <row r="2766" spans="13:21" s="104" customFormat="1" ht="15.75">
      <c r="M2766" s="172"/>
      <c r="N2766" s="172"/>
      <c r="O2766" s="172"/>
      <c r="U2766" s="173"/>
    </row>
    <row r="2767" spans="13:21" s="104" customFormat="1" ht="15.75">
      <c r="M2767" s="172"/>
      <c r="N2767" s="172"/>
      <c r="O2767" s="172"/>
      <c r="U2767" s="173"/>
    </row>
    <row r="2768" spans="13:21" s="104" customFormat="1" ht="15.75">
      <c r="M2768" s="172"/>
      <c r="N2768" s="172"/>
      <c r="O2768" s="172"/>
      <c r="U2768" s="173"/>
    </row>
    <row r="2769" spans="13:21" s="104" customFormat="1" ht="15.75">
      <c r="M2769" s="172"/>
      <c r="N2769" s="172"/>
      <c r="O2769" s="172"/>
      <c r="U2769" s="173"/>
    </row>
    <row r="2770" spans="13:21" s="104" customFormat="1" ht="15.75">
      <c r="M2770" s="172"/>
      <c r="N2770" s="172"/>
      <c r="O2770" s="172"/>
      <c r="U2770" s="173"/>
    </row>
    <row r="2771" spans="13:21" s="104" customFormat="1" ht="15.75">
      <c r="M2771" s="172"/>
      <c r="N2771" s="172"/>
      <c r="O2771" s="172"/>
      <c r="U2771" s="173"/>
    </row>
    <row r="2772" spans="13:21" s="104" customFormat="1" ht="15.75">
      <c r="M2772" s="172"/>
      <c r="N2772" s="172"/>
      <c r="O2772" s="172"/>
      <c r="U2772" s="173"/>
    </row>
    <row r="2773" spans="13:21" s="104" customFormat="1" ht="15.75">
      <c r="M2773" s="172"/>
      <c r="N2773" s="172"/>
      <c r="O2773" s="172"/>
      <c r="U2773" s="173"/>
    </row>
    <row r="2774" spans="13:21" s="104" customFormat="1" ht="15.75">
      <c r="M2774" s="172"/>
      <c r="N2774" s="172"/>
      <c r="O2774" s="172"/>
      <c r="U2774" s="173"/>
    </row>
    <row r="2775" spans="13:21" s="104" customFormat="1" ht="15.75">
      <c r="M2775" s="172"/>
      <c r="N2775" s="172"/>
      <c r="O2775" s="172"/>
      <c r="U2775" s="173"/>
    </row>
    <row r="2776" spans="13:21" s="104" customFormat="1" ht="15.75">
      <c r="M2776" s="172"/>
      <c r="N2776" s="172"/>
      <c r="O2776" s="172"/>
      <c r="U2776" s="173"/>
    </row>
    <row r="2777" spans="13:21" s="104" customFormat="1" ht="15.75">
      <c r="M2777" s="172"/>
      <c r="N2777" s="172"/>
      <c r="O2777" s="172"/>
      <c r="U2777" s="173"/>
    </row>
    <row r="2778" spans="13:21" s="104" customFormat="1" ht="15.75">
      <c r="M2778" s="172"/>
      <c r="N2778" s="172"/>
      <c r="O2778" s="172"/>
      <c r="U2778" s="173"/>
    </row>
    <row r="2779" spans="13:21" s="104" customFormat="1" ht="15.75">
      <c r="M2779" s="172"/>
      <c r="N2779" s="172"/>
      <c r="O2779" s="172"/>
      <c r="U2779" s="173"/>
    </row>
    <row r="2780" spans="13:21" s="104" customFormat="1" ht="15.75">
      <c r="M2780" s="172"/>
      <c r="N2780" s="172"/>
      <c r="O2780" s="172"/>
      <c r="U2780" s="173"/>
    </row>
    <row r="2781" spans="13:21" s="104" customFormat="1" ht="15.75">
      <c r="M2781" s="172"/>
      <c r="N2781" s="172"/>
      <c r="O2781" s="172"/>
      <c r="U2781" s="173"/>
    </row>
    <row r="2782" spans="13:21" s="104" customFormat="1" ht="15.75">
      <c r="M2782" s="172"/>
      <c r="N2782" s="172"/>
      <c r="O2782" s="172"/>
      <c r="U2782" s="173"/>
    </row>
    <row r="2783" spans="13:21" s="104" customFormat="1" ht="15.75">
      <c r="M2783" s="172"/>
      <c r="N2783" s="172"/>
      <c r="O2783" s="172"/>
      <c r="U2783" s="173"/>
    </row>
    <row r="2784" spans="13:21" s="104" customFormat="1" ht="15.75">
      <c r="M2784" s="172"/>
      <c r="N2784" s="172"/>
      <c r="O2784" s="172"/>
      <c r="U2784" s="173"/>
    </row>
    <row r="2785" spans="13:21" s="104" customFormat="1" ht="15.75">
      <c r="M2785" s="172"/>
      <c r="N2785" s="172"/>
      <c r="O2785" s="172"/>
      <c r="U2785" s="173"/>
    </row>
    <row r="2786" spans="13:21" s="104" customFormat="1" ht="15.75">
      <c r="M2786" s="172"/>
      <c r="N2786" s="172"/>
      <c r="O2786" s="172"/>
      <c r="U2786" s="173"/>
    </row>
    <row r="2787" spans="13:21" s="104" customFormat="1" ht="15.75">
      <c r="M2787" s="172"/>
      <c r="N2787" s="172"/>
      <c r="O2787" s="172"/>
      <c r="U2787" s="173"/>
    </row>
    <row r="2788" spans="13:21" s="104" customFormat="1" ht="15.75">
      <c r="M2788" s="172"/>
      <c r="N2788" s="172"/>
      <c r="O2788" s="172"/>
      <c r="U2788" s="173"/>
    </row>
    <row r="2789" spans="13:21" s="104" customFormat="1" ht="15.75">
      <c r="M2789" s="172"/>
      <c r="N2789" s="172"/>
      <c r="O2789" s="172"/>
      <c r="U2789" s="173"/>
    </row>
    <row r="2790" spans="13:21" s="104" customFormat="1" ht="15.75">
      <c r="M2790" s="172"/>
      <c r="N2790" s="172"/>
      <c r="O2790" s="172"/>
      <c r="U2790" s="173"/>
    </row>
    <row r="2791" spans="13:21" s="104" customFormat="1" ht="15.75">
      <c r="M2791" s="172"/>
      <c r="N2791" s="172"/>
      <c r="O2791" s="172"/>
      <c r="U2791" s="173"/>
    </row>
    <row r="2792" spans="13:21" s="104" customFormat="1" ht="15.75">
      <c r="M2792" s="172"/>
      <c r="N2792" s="172"/>
      <c r="O2792" s="172"/>
      <c r="U2792" s="173"/>
    </row>
    <row r="2793" spans="13:21" s="104" customFormat="1" ht="15.75">
      <c r="M2793" s="172"/>
      <c r="N2793" s="172"/>
      <c r="O2793" s="172"/>
      <c r="U2793" s="173"/>
    </row>
    <row r="2794" spans="13:21" s="104" customFormat="1" ht="15.75">
      <c r="M2794" s="172"/>
      <c r="N2794" s="172"/>
      <c r="O2794" s="172"/>
      <c r="U2794" s="173"/>
    </row>
    <row r="2795" spans="13:21" s="104" customFormat="1" ht="15.75">
      <c r="M2795" s="172"/>
      <c r="N2795" s="172"/>
      <c r="O2795" s="172"/>
      <c r="U2795" s="173"/>
    </row>
    <row r="2796" spans="13:21" s="104" customFormat="1" ht="15.75">
      <c r="M2796" s="172"/>
      <c r="N2796" s="172"/>
      <c r="O2796" s="172"/>
      <c r="U2796" s="173"/>
    </row>
    <row r="2797" spans="13:21" s="104" customFormat="1" ht="15.75">
      <c r="M2797" s="172"/>
      <c r="N2797" s="172"/>
      <c r="O2797" s="172"/>
      <c r="U2797" s="173"/>
    </row>
    <row r="2798" spans="13:21" s="104" customFormat="1" ht="15.75">
      <c r="M2798" s="172"/>
      <c r="N2798" s="172"/>
      <c r="O2798" s="172"/>
      <c r="U2798" s="173"/>
    </row>
    <row r="2799" spans="13:21" s="104" customFormat="1" ht="15.75">
      <c r="M2799" s="172"/>
      <c r="N2799" s="172"/>
      <c r="O2799" s="172"/>
      <c r="U2799" s="173"/>
    </row>
    <row r="2800" spans="13:21" s="104" customFormat="1" ht="15.75">
      <c r="M2800" s="172"/>
      <c r="N2800" s="172"/>
      <c r="O2800" s="172"/>
      <c r="U2800" s="173"/>
    </row>
    <row r="2801" spans="13:21" s="104" customFormat="1" ht="15.75">
      <c r="M2801" s="172"/>
      <c r="N2801" s="172"/>
      <c r="O2801" s="172"/>
      <c r="U2801" s="173"/>
    </row>
    <row r="2802" spans="13:21" s="104" customFormat="1" ht="15.75">
      <c r="M2802" s="172"/>
      <c r="N2802" s="172"/>
      <c r="O2802" s="172"/>
      <c r="U2802" s="173"/>
    </row>
    <row r="2803" spans="13:21" s="104" customFormat="1" ht="15.75">
      <c r="M2803" s="172"/>
      <c r="N2803" s="172"/>
      <c r="O2803" s="172"/>
      <c r="U2803" s="173"/>
    </row>
    <row r="2804" spans="13:21" s="104" customFormat="1" ht="15.75">
      <c r="M2804" s="172"/>
      <c r="N2804" s="172"/>
      <c r="O2804" s="172"/>
      <c r="U2804" s="173"/>
    </row>
    <row r="2805" spans="13:21" s="104" customFormat="1" ht="15.75">
      <c r="M2805" s="172"/>
      <c r="N2805" s="172"/>
      <c r="O2805" s="172"/>
      <c r="U2805" s="173"/>
    </row>
    <row r="2806" spans="13:21" s="104" customFormat="1" ht="15.75">
      <c r="M2806" s="172"/>
      <c r="N2806" s="172"/>
      <c r="O2806" s="172"/>
      <c r="U2806" s="173"/>
    </row>
    <row r="2807" spans="13:21" s="104" customFormat="1" ht="15.75">
      <c r="M2807" s="172"/>
      <c r="N2807" s="172"/>
      <c r="O2807" s="172"/>
      <c r="U2807" s="173"/>
    </row>
    <row r="2808" spans="13:21" s="104" customFormat="1" ht="15.75">
      <c r="M2808" s="172"/>
      <c r="N2808" s="172"/>
      <c r="O2808" s="172"/>
      <c r="U2808" s="173"/>
    </row>
    <row r="2809" spans="13:21" s="104" customFormat="1" ht="15.75">
      <c r="M2809" s="172"/>
      <c r="N2809" s="172"/>
      <c r="O2809" s="172"/>
      <c r="U2809" s="173"/>
    </row>
    <row r="2810" spans="13:21" s="104" customFormat="1" ht="15.75">
      <c r="M2810" s="172"/>
      <c r="N2810" s="172"/>
      <c r="O2810" s="172"/>
      <c r="U2810" s="173"/>
    </row>
    <row r="2811" spans="13:21" s="104" customFormat="1" ht="15.75">
      <c r="M2811" s="172"/>
      <c r="N2811" s="172"/>
      <c r="O2811" s="172"/>
      <c r="U2811" s="173"/>
    </row>
    <row r="2812" spans="13:21" s="104" customFormat="1" ht="15.75">
      <c r="M2812" s="172"/>
      <c r="N2812" s="172"/>
      <c r="O2812" s="172"/>
      <c r="U2812" s="173"/>
    </row>
    <row r="2813" spans="13:21" s="104" customFormat="1" ht="15.75">
      <c r="M2813" s="172"/>
      <c r="N2813" s="172"/>
      <c r="O2813" s="172"/>
      <c r="U2813" s="173"/>
    </row>
    <row r="2814" spans="13:21" s="104" customFormat="1" ht="15.75">
      <c r="M2814" s="172"/>
      <c r="N2814" s="172"/>
      <c r="O2814" s="172"/>
      <c r="U2814" s="173"/>
    </row>
    <row r="2815" spans="13:21" s="104" customFormat="1" ht="15.75">
      <c r="M2815" s="172"/>
      <c r="N2815" s="172"/>
      <c r="O2815" s="172"/>
      <c r="U2815" s="173"/>
    </row>
    <row r="2816" spans="13:21" s="104" customFormat="1" ht="15.75">
      <c r="M2816" s="172"/>
      <c r="N2816" s="172"/>
      <c r="O2816" s="172"/>
      <c r="U2816" s="173"/>
    </row>
    <row r="2817" spans="13:21" s="104" customFormat="1" ht="15.75">
      <c r="M2817" s="172"/>
      <c r="N2817" s="172"/>
      <c r="O2817" s="172"/>
      <c r="U2817" s="173"/>
    </row>
    <row r="2818" spans="13:21" s="104" customFormat="1" ht="15.75">
      <c r="M2818" s="172"/>
      <c r="N2818" s="172"/>
      <c r="O2818" s="172"/>
      <c r="U2818" s="173"/>
    </row>
    <row r="2819" spans="13:21" s="104" customFormat="1" ht="15.75">
      <c r="M2819" s="172"/>
      <c r="N2819" s="172"/>
      <c r="O2819" s="172"/>
      <c r="U2819" s="173"/>
    </row>
    <row r="2820" spans="13:21" s="104" customFormat="1" ht="15.75">
      <c r="M2820" s="172"/>
      <c r="N2820" s="172"/>
      <c r="O2820" s="172"/>
      <c r="U2820" s="173"/>
    </row>
    <row r="2821" spans="13:21" s="104" customFormat="1" ht="15.75">
      <c r="M2821" s="172"/>
      <c r="N2821" s="172"/>
      <c r="O2821" s="172"/>
      <c r="U2821" s="173"/>
    </row>
    <row r="2822" spans="13:21" s="104" customFormat="1" ht="15.75">
      <c r="M2822" s="172"/>
      <c r="N2822" s="172"/>
      <c r="O2822" s="172"/>
      <c r="U2822" s="173"/>
    </row>
    <row r="2823" spans="13:21" s="104" customFormat="1" ht="15.75">
      <c r="M2823" s="172"/>
      <c r="N2823" s="172"/>
      <c r="O2823" s="172"/>
      <c r="U2823" s="173"/>
    </row>
    <row r="2824" spans="13:21" s="104" customFormat="1" ht="15.75">
      <c r="M2824" s="172"/>
      <c r="N2824" s="172"/>
      <c r="O2824" s="172"/>
      <c r="U2824" s="173"/>
    </row>
    <row r="2825" spans="13:21" s="104" customFormat="1" ht="15.75">
      <c r="M2825" s="172"/>
      <c r="N2825" s="172"/>
      <c r="O2825" s="172"/>
      <c r="U2825" s="173"/>
    </row>
    <row r="2826" spans="13:21" s="104" customFormat="1" ht="15.75">
      <c r="M2826" s="172"/>
      <c r="N2826" s="172"/>
      <c r="O2826" s="172"/>
      <c r="U2826" s="173"/>
    </row>
    <row r="2827" spans="13:21" s="104" customFormat="1" ht="15.75">
      <c r="M2827" s="172"/>
      <c r="N2827" s="172"/>
      <c r="O2827" s="172"/>
      <c r="U2827" s="173"/>
    </row>
    <row r="2828" spans="13:21" s="104" customFormat="1" ht="15.75">
      <c r="M2828" s="172"/>
      <c r="N2828" s="172"/>
      <c r="O2828" s="172"/>
      <c r="U2828" s="173"/>
    </row>
    <row r="2829" spans="13:21" s="104" customFormat="1" ht="15.75">
      <c r="M2829" s="172"/>
      <c r="N2829" s="172"/>
      <c r="O2829" s="172"/>
      <c r="U2829" s="173"/>
    </row>
    <row r="2830" spans="13:21" s="104" customFormat="1" ht="15.75">
      <c r="M2830" s="172"/>
      <c r="N2830" s="172"/>
      <c r="O2830" s="172"/>
      <c r="U2830" s="173"/>
    </row>
    <row r="2831" spans="13:21" s="104" customFormat="1" ht="15.75">
      <c r="M2831" s="172"/>
      <c r="N2831" s="172"/>
      <c r="O2831" s="172"/>
      <c r="U2831" s="173"/>
    </row>
    <row r="2832" spans="13:21" s="104" customFormat="1" ht="15.75">
      <c r="M2832" s="172"/>
      <c r="N2832" s="172"/>
      <c r="O2832" s="172"/>
      <c r="U2832" s="173"/>
    </row>
    <row r="2833" spans="13:21" s="104" customFormat="1" ht="15.75">
      <c r="M2833" s="172"/>
      <c r="N2833" s="172"/>
      <c r="O2833" s="172"/>
      <c r="U2833" s="173"/>
    </row>
    <row r="2834" spans="13:21" s="104" customFormat="1" ht="15.75">
      <c r="M2834" s="172"/>
      <c r="N2834" s="172"/>
      <c r="O2834" s="172"/>
      <c r="U2834" s="173"/>
    </row>
    <row r="2835" spans="13:21" s="104" customFormat="1" ht="15.75">
      <c r="M2835" s="172"/>
      <c r="N2835" s="172"/>
      <c r="O2835" s="172"/>
      <c r="U2835" s="173"/>
    </row>
    <row r="2836" spans="13:21" s="104" customFormat="1" ht="15.75">
      <c r="M2836" s="172"/>
      <c r="N2836" s="172"/>
      <c r="O2836" s="172"/>
      <c r="U2836" s="173"/>
    </row>
    <row r="2837" spans="13:21" s="104" customFormat="1" ht="15.75">
      <c r="M2837" s="172"/>
      <c r="N2837" s="172"/>
      <c r="O2837" s="172"/>
      <c r="U2837" s="173"/>
    </row>
    <row r="2838" spans="13:21" s="104" customFormat="1" ht="15.75">
      <c r="M2838" s="172"/>
      <c r="N2838" s="172"/>
      <c r="O2838" s="172"/>
      <c r="U2838" s="173"/>
    </row>
    <row r="2839" spans="13:21" s="104" customFormat="1" ht="15.75">
      <c r="M2839" s="172"/>
      <c r="N2839" s="172"/>
      <c r="O2839" s="172"/>
      <c r="U2839" s="173"/>
    </row>
    <row r="2840" spans="13:21" s="104" customFormat="1" ht="15.75">
      <c r="M2840" s="172"/>
      <c r="N2840" s="172"/>
      <c r="O2840" s="172"/>
      <c r="U2840" s="173"/>
    </row>
    <row r="2841" spans="13:21" s="104" customFormat="1" ht="15.75">
      <c r="M2841" s="172"/>
      <c r="N2841" s="172"/>
      <c r="O2841" s="172"/>
      <c r="U2841" s="173"/>
    </row>
    <row r="2842" spans="13:21" s="104" customFormat="1" ht="15.75">
      <c r="M2842" s="172"/>
      <c r="N2842" s="172"/>
      <c r="O2842" s="172"/>
      <c r="U2842" s="173"/>
    </row>
    <row r="2843" spans="13:21" s="104" customFormat="1" ht="15.75">
      <c r="M2843" s="172"/>
      <c r="N2843" s="172"/>
      <c r="O2843" s="172"/>
      <c r="U2843" s="173"/>
    </row>
    <row r="2844" spans="13:21" s="104" customFormat="1" ht="15.75">
      <c r="M2844" s="172"/>
      <c r="N2844" s="172"/>
      <c r="O2844" s="172"/>
      <c r="U2844" s="173"/>
    </row>
    <row r="2845" spans="13:21" s="104" customFormat="1" ht="15.75">
      <c r="M2845" s="172"/>
      <c r="N2845" s="172"/>
      <c r="O2845" s="172"/>
      <c r="U2845" s="173"/>
    </row>
    <row r="2846" spans="13:21" s="104" customFormat="1" ht="15.75">
      <c r="M2846" s="172"/>
      <c r="N2846" s="172"/>
      <c r="O2846" s="172"/>
      <c r="U2846" s="173"/>
    </row>
    <row r="2847" spans="13:21" s="104" customFormat="1" ht="15.75">
      <c r="M2847" s="172"/>
      <c r="N2847" s="172"/>
      <c r="O2847" s="172"/>
      <c r="U2847" s="173"/>
    </row>
    <row r="2848" spans="13:21" s="104" customFormat="1" ht="15.75">
      <c r="M2848" s="172"/>
      <c r="N2848" s="172"/>
      <c r="O2848" s="172"/>
      <c r="U2848" s="173"/>
    </row>
    <row r="2849" spans="13:21" s="104" customFormat="1" ht="15.75">
      <c r="M2849" s="172"/>
      <c r="N2849" s="172"/>
      <c r="O2849" s="172"/>
      <c r="U2849" s="173"/>
    </row>
    <row r="2850" spans="13:21" s="104" customFormat="1" ht="15.75">
      <c r="M2850" s="172"/>
      <c r="N2850" s="172"/>
      <c r="O2850" s="172"/>
      <c r="U2850" s="173"/>
    </row>
    <row r="2851" spans="13:21" s="104" customFormat="1" ht="15.75">
      <c r="M2851" s="172"/>
      <c r="N2851" s="172"/>
      <c r="O2851" s="172"/>
      <c r="U2851" s="173"/>
    </row>
    <row r="2852" spans="13:21" s="104" customFormat="1" ht="15.75">
      <c r="M2852" s="172"/>
      <c r="N2852" s="172"/>
      <c r="O2852" s="172"/>
      <c r="U2852" s="173"/>
    </row>
    <row r="2853" spans="13:21" s="104" customFormat="1" ht="15.75">
      <c r="M2853" s="172"/>
      <c r="N2853" s="172"/>
      <c r="O2853" s="172"/>
      <c r="U2853" s="173"/>
    </row>
    <row r="2854" spans="13:21" s="104" customFormat="1" ht="15.75">
      <c r="M2854" s="172"/>
      <c r="N2854" s="172"/>
      <c r="O2854" s="172"/>
      <c r="U2854" s="173"/>
    </row>
    <row r="2855" spans="13:21" s="104" customFormat="1" ht="15.75">
      <c r="M2855" s="172"/>
      <c r="N2855" s="172"/>
      <c r="O2855" s="172"/>
      <c r="U2855" s="173"/>
    </row>
    <row r="2856" spans="13:21" s="104" customFormat="1" ht="15.75">
      <c r="M2856" s="172"/>
      <c r="N2856" s="172"/>
      <c r="O2856" s="172"/>
      <c r="U2856" s="173"/>
    </row>
    <row r="2857" spans="13:21" s="104" customFormat="1" ht="15.75">
      <c r="M2857" s="172"/>
      <c r="N2857" s="172"/>
      <c r="O2857" s="172"/>
      <c r="U2857" s="173"/>
    </row>
    <row r="2858" spans="13:21" s="104" customFormat="1" ht="15.75">
      <c r="M2858" s="172"/>
      <c r="N2858" s="172"/>
      <c r="O2858" s="172"/>
      <c r="U2858" s="173"/>
    </row>
    <row r="2859" spans="13:21" s="104" customFormat="1" ht="15.75">
      <c r="M2859" s="172"/>
      <c r="N2859" s="172"/>
      <c r="O2859" s="172"/>
      <c r="U2859" s="173"/>
    </row>
    <row r="2860" spans="13:21" s="104" customFormat="1" ht="15.75">
      <c r="M2860" s="172"/>
      <c r="N2860" s="172"/>
      <c r="O2860" s="172"/>
      <c r="U2860" s="173"/>
    </row>
    <row r="2861" spans="13:21" s="104" customFormat="1" ht="15.75">
      <c r="M2861" s="172"/>
      <c r="N2861" s="172"/>
      <c r="O2861" s="172"/>
      <c r="U2861" s="173"/>
    </row>
    <row r="2862" spans="13:21" s="104" customFormat="1" ht="15.75">
      <c r="M2862" s="172"/>
      <c r="N2862" s="172"/>
      <c r="O2862" s="172"/>
      <c r="U2862" s="173"/>
    </row>
    <row r="2863" spans="13:21" s="104" customFormat="1" ht="15.75">
      <c r="M2863" s="172"/>
      <c r="N2863" s="172"/>
      <c r="O2863" s="172"/>
      <c r="U2863" s="173"/>
    </row>
    <row r="2864" spans="13:21" s="104" customFormat="1" ht="15.75">
      <c r="M2864" s="172"/>
      <c r="N2864" s="172"/>
      <c r="O2864" s="172"/>
      <c r="U2864" s="173"/>
    </row>
    <row r="2865" spans="13:21" s="104" customFormat="1" ht="15.75">
      <c r="M2865" s="172"/>
      <c r="N2865" s="172"/>
      <c r="O2865" s="172"/>
      <c r="U2865" s="173"/>
    </row>
    <row r="2866" spans="13:21" s="104" customFormat="1" ht="15.75">
      <c r="M2866" s="172"/>
      <c r="N2866" s="172"/>
      <c r="O2866" s="172"/>
      <c r="U2866" s="173"/>
    </row>
    <row r="2867" spans="13:21" s="104" customFormat="1" ht="15.75">
      <c r="M2867" s="172"/>
      <c r="N2867" s="172"/>
      <c r="O2867" s="172"/>
      <c r="U2867" s="173"/>
    </row>
    <row r="2868" spans="13:21" s="104" customFormat="1" ht="15.75">
      <c r="M2868" s="172"/>
      <c r="N2868" s="172"/>
      <c r="O2868" s="172"/>
      <c r="U2868" s="173"/>
    </row>
    <row r="2869" spans="13:21" s="104" customFormat="1" ht="15.75">
      <c r="M2869" s="172"/>
      <c r="N2869" s="172"/>
      <c r="O2869" s="172"/>
      <c r="U2869" s="173"/>
    </row>
    <row r="2870" spans="13:21" s="104" customFormat="1" ht="15.75">
      <c r="M2870" s="172"/>
      <c r="N2870" s="172"/>
      <c r="O2870" s="172"/>
      <c r="U2870" s="173"/>
    </row>
    <row r="2871" spans="13:21" s="104" customFormat="1" ht="15.75">
      <c r="M2871" s="172"/>
      <c r="N2871" s="172"/>
      <c r="O2871" s="172"/>
      <c r="U2871" s="173"/>
    </row>
    <row r="2872" spans="13:21" s="104" customFormat="1" ht="15.75">
      <c r="M2872" s="172"/>
      <c r="N2872" s="172"/>
      <c r="O2872" s="172"/>
      <c r="U2872" s="173"/>
    </row>
    <row r="2873" spans="13:21" s="104" customFormat="1" ht="15.75">
      <c r="M2873" s="172"/>
      <c r="N2873" s="172"/>
      <c r="O2873" s="172"/>
      <c r="U2873" s="173"/>
    </row>
    <row r="2874" spans="13:21" s="104" customFormat="1" ht="15.75">
      <c r="M2874" s="172"/>
      <c r="N2874" s="172"/>
      <c r="O2874" s="172"/>
      <c r="U2874" s="173"/>
    </row>
    <row r="2875" spans="13:21" s="104" customFormat="1" ht="15.75">
      <c r="M2875" s="172"/>
      <c r="N2875" s="172"/>
      <c r="O2875" s="172"/>
      <c r="U2875" s="173"/>
    </row>
    <row r="2876" spans="13:21" s="104" customFormat="1" ht="15.75">
      <c r="M2876" s="172"/>
      <c r="N2876" s="172"/>
      <c r="O2876" s="172"/>
      <c r="U2876" s="173"/>
    </row>
    <row r="2877" spans="13:21" s="104" customFormat="1" ht="15.75">
      <c r="M2877" s="172"/>
      <c r="N2877" s="172"/>
      <c r="O2877" s="172"/>
      <c r="U2877" s="173"/>
    </row>
    <row r="2878" spans="13:21" s="104" customFormat="1" ht="15.75">
      <c r="M2878" s="172"/>
      <c r="N2878" s="172"/>
      <c r="O2878" s="172"/>
      <c r="U2878" s="173"/>
    </row>
    <row r="2879" spans="13:21" s="104" customFormat="1" ht="15.75">
      <c r="M2879" s="172"/>
      <c r="N2879" s="172"/>
      <c r="O2879" s="172"/>
      <c r="U2879" s="173"/>
    </row>
    <row r="2880" spans="13:21" s="104" customFormat="1" ht="15.75">
      <c r="M2880" s="172"/>
      <c r="N2880" s="172"/>
      <c r="O2880" s="172"/>
      <c r="U2880" s="173"/>
    </row>
    <row r="2881" spans="13:21" s="104" customFormat="1" ht="15.75">
      <c r="M2881" s="172"/>
      <c r="N2881" s="172"/>
      <c r="O2881" s="172"/>
      <c r="U2881" s="173"/>
    </row>
    <row r="2882" spans="13:21" s="104" customFormat="1" ht="15.75">
      <c r="M2882" s="172"/>
      <c r="N2882" s="172"/>
      <c r="O2882" s="172"/>
      <c r="U2882" s="173"/>
    </row>
    <row r="2883" spans="13:21" s="104" customFormat="1" ht="15.75">
      <c r="M2883" s="172"/>
      <c r="N2883" s="172"/>
      <c r="O2883" s="172"/>
      <c r="U2883" s="173"/>
    </row>
    <row r="2884" spans="13:21" s="104" customFormat="1" ht="15.75">
      <c r="M2884" s="172"/>
      <c r="N2884" s="172"/>
      <c r="O2884" s="172"/>
      <c r="U2884" s="173"/>
    </row>
    <row r="2885" spans="13:21" s="104" customFormat="1" ht="15.75">
      <c r="M2885" s="172"/>
      <c r="N2885" s="172"/>
      <c r="O2885" s="172"/>
      <c r="U2885" s="173"/>
    </row>
    <row r="2886" spans="13:21" s="104" customFormat="1" ht="15.75">
      <c r="M2886" s="172"/>
      <c r="N2886" s="172"/>
      <c r="O2886" s="172"/>
      <c r="U2886" s="173"/>
    </row>
    <row r="2887" spans="13:21" s="104" customFormat="1" ht="15.75">
      <c r="M2887" s="172"/>
      <c r="N2887" s="172"/>
      <c r="O2887" s="172"/>
      <c r="U2887" s="173"/>
    </row>
    <row r="2888" spans="13:21" s="104" customFormat="1" ht="15.75">
      <c r="M2888" s="172"/>
      <c r="N2888" s="172"/>
      <c r="O2888" s="172"/>
      <c r="U2888" s="173"/>
    </row>
    <row r="2889" spans="13:21" s="104" customFormat="1" ht="15.75">
      <c r="M2889" s="172"/>
      <c r="N2889" s="172"/>
      <c r="O2889" s="172"/>
      <c r="U2889" s="173"/>
    </row>
    <row r="2890" spans="13:21" s="104" customFormat="1" ht="15.75">
      <c r="M2890" s="172"/>
      <c r="N2890" s="172"/>
      <c r="O2890" s="172"/>
      <c r="U2890" s="173"/>
    </row>
    <row r="2891" spans="13:21" s="104" customFormat="1" ht="15.75">
      <c r="M2891" s="172"/>
      <c r="N2891" s="172"/>
      <c r="O2891" s="172"/>
      <c r="U2891" s="173"/>
    </row>
    <row r="2892" spans="13:21" s="104" customFormat="1" ht="15.75">
      <c r="M2892" s="172"/>
      <c r="N2892" s="172"/>
      <c r="O2892" s="172"/>
      <c r="U2892" s="173"/>
    </row>
    <row r="2893" spans="13:21" s="104" customFormat="1" ht="15.75">
      <c r="M2893" s="172"/>
      <c r="N2893" s="172"/>
      <c r="O2893" s="172"/>
      <c r="U2893" s="173"/>
    </row>
    <row r="2894" spans="13:21" s="104" customFormat="1" ht="15.75">
      <c r="M2894" s="172"/>
      <c r="N2894" s="172"/>
      <c r="O2894" s="172"/>
      <c r="U2894" s="173"/>
    </row>
    <row r="2895" spans="13:21" s="104" customFormat="1" ht="15.75">
      <c r="M2895" s="172"/>
      <c r="N2895" s="172"/>
      <c r="O2895" s="172"/>
      <c r="U2895" s="173"/>
    </row>
    <row r="2896" spans="13:21" s="104" customFormat="1" ht="15.75">
      <c r="M2896" s="172"/>
      <c r="N2896" s="172"/>
      <c r="O2896" s="172"/>
      <c r="U2896" s="173"/>
    </row>
    <row r="2897" spans="13:21" s="104" customFormat="1" ht="15.75">
      <c r="M2897" s="172"/>
      <c r="N2897" s="172"/>
      <c r="O2897" s="172"/>
      <c r="U2897" s="173"/>
    </row>
    <row r="2898" spans="13:21" s="104" customFormat="1" ht="15.75">
      <c r="M2898" s="172"/>
      <c r="N2898" s="172"/>
      <c r="O2898" s="172"/>
      <c r="U2898" s="173"/>
    </row>
    <row r="2899" spans="13:21" s="104" customFormat="1" ht="15.75">
      <c r="M2899" s="172"/>
      <c r="N2899" s="172"/>
      <c r="O2899" s="172"/>
      <c r="U2899" s="173"/>
    </row>
    <row r="2900" spans="13:21" s="104" customFormat="1" ht="15.75">
      <c r="M2900" s="172"/>
      <c r="N2900" s="172"/>
      <c r="O2900" s="172"/>
      <c r="U2900" s="173"/>
    </row>
    <row r="2901" spans="13:21" s="104" customFormat="1" ht="15.75">
      <c r="M2901" s="172"/>
      <c r="N2901" s="172"/>
      <c r="O2901" s="172"/>
      <c r="U2901" s="173"/>
    </row>
    <row r="2902" spans="13:21" s="104" customFormat="1" ht="15.75">
      <c r="M2902" s="172"/>
      <c r="N2902" s="172"/>
      <c r="O2902" s="172"/>
      <c r="U2902" s="173"/>
    </row>
    <row r="2903" spans="13:21" s="104" customFormat="1" ht="15.75">
      <c r="M2903" s="172"/>
      <c r="N2903" s="172"/>
      <c r="O2903" s="172"/>
      <c r="U2903" s="173"/>
    </row>
    <row r="2904" spans="13:21" s="104" customFormat="1" ht="15.75">
      <c r="M2904" s="172"/>
      <c r="N2904" s="172"/>
      <c r="O2904" s="172"/>
      <c r="U2904" s="173"/>
    </row>
    <row r="2905" spans="13:21" s="104" customFormat="1" ht="15.75">
      <c r="M2905" s="172"/>
      <c r="N2905" s="172"/>
      <c r="O2905" s="172"/>
      <c r="U2905" s="173"/>
    </row>
    <row r="2906" spans="13:21" s="104" customFormat="1" ht="15.75">
      <c r="M2906" s="172"/>
      <c r="N2906" s="172"/>
      <c r="O2906" s="172"/>
      <c r="U2906" s="173"/>
    </row>
    <row r="2907" spans="13:21" s="104" customFormat="1" ht="15.75">
      <c r="M2907" s="172"/>
      <c r="N2907" s="172"/>
      <c r="O2907" s="172"/>
      <c r="U2907" s="173"/>
    </row>
    <row r="2908" spans="13:21" s="104" customFormat="1" ht="15.75">
      <c r="M2908" s="172"/>
      <c r="N2908" s="172"/>
      <c r="O2908" s="172"/>
      <c r="U2908" s="173"/>
    </row>
    <row r="2909" spans="13:21" s="104" customFormat="1" ht="15.75">
      <c r="M2909" s="172"/>
      <c r="N2909" s="172"/>
      <c r="O2909" s="172"/>
      <c r="U2909" s="173"/>
    </row>
    <row r="2910" spans="13:21" s="104" customFormat="1" ht="15.75">
      <c r="M2910" s="172"/>
      <c r="N2910" s="172"/>
      <c r="O2910" s="172"/>
      <c r="U2910" s="173"/>
    </row>
    <row r="2911" spans="13:21" s="104" customFormat="1" ht="15.75">
      <c r="M2911" s="172"/>
      <c r="N2911" s="172"/>
      <c r="O2911" s="172"/>
      <c r="U2911" s="173"/>
    </row>
    <row r="2912" spans="13:21" s="104" customFormat="1" ht="15.75">
      <c r="M2912" s="172"/>
      <c r="N2912" s="172"/>
      <c r="O2912" s="172"/>
      <c r="U2912" s="173"/>
    </row>
    <row r="2913" spans="13:21" s="104" customFormat="1" ht="15.75">
      <c r="M2913" s="172"/>
      <c r="N2913" s="172"/>
      <c r="O2913" s="172"/>
      <c r="U2913" s="173"/>
    </row>
    <row r="2914" spans="13:21" s="104" customFormat="1" ht="15.75">
      <c r="M2914" s="172"/>
      <c r="N2914" s="172"/>
      <c r="O2914" s="172"/>
      <c r="U2914" s="173"/>
    </row>
    <row r="2915" spans="13:21" s="104" customFormat="1" ht="15.75">
      <c r="M2915" s="172"/>
      <c r="N2915" s="172"/>
      <c r="O2915" s="172"/>
      <c r="U2915" s="173"/>
    </row>
    <row r="2916" spans="13:21" s="104" customFormat="1" ht="15.75">
      <c r="M2916" s="172"/>
      <c r="N2916" s="172"/>
      <c r="O2916" s="172"/>
      <c r="U2916" s="173"/>
    </row>
    <row r="2917" spans="13:21" s="104" customFormat="1" ht="15.75">
      <c r="M2917" s="172"/>
      <c r="N2917" s="172"/>
      <c r="O2917" s="172"/>
      <c r="U2917" s="173"/>
    </row>
    <row r="2918" spans="13:21" s="104" customFormat="1" ht="15.75">
      <c r="M2918" s="172"/>
      <c r="N2918" s="172"/>
      <c r="O2918" s="172"/>
      <c r="U2918" s="173"/>
    </row>
    <row r="2919" spans="13:21" s="104" customFormat="1" ht="15.75">
      <c r="M2919" s="172"/>
      <c r="N2919" s="172"/>
      <c r="O2919" s="172"/>
      <c r="U2919" s="173"/>
    </row>
    <row r="2920" spans="13:21" s="104" customFormat="1" ht="15.75">
      <c r="M2920" s="172"/>
      <c r="N2920" s="172"/>
      <c r="O2920" s="172"/>
      <c r="U2920" s="173"/>
    </row>
    <row r="2921" spans="13:21" s="104" customFormat="1" ht="15.75">
      <c r="M2921" s="172"/>
      <c r="N2921" s="172"/>
      <c r="O2921" s="172"/>
      <c r="U2921" s="173"/>
    </row>
    <row r="2922" spans="13:21" s="104" customFormat="1" ht="15.75">
      <c r="M2922" s="172"/>
      <c r="N2922" s="172"/>
      <c r="O2922" s="172"/>
      <c r="U2922" s="173"/>
    </row>
    <row r="2923" spans="13:21" s="104" customFormat="1" ht="15.75">
      <c r="M2923" s="172"/>
      <c r="N2923" s="172"/>
      <c r="O2923" s="172"/>
      <c r="U2923" s="173"/>
    </row>
    <row r="2924" spans="13:21" s="104" customFormat="1" ht="15.75">
      <c r="M2924" s="172"/>
      <c r="N2924" s="172"/>
      <c r="O2924" s="172"/>
      <c r="U2924" s="173"/>
    </row>
    <row r="2925" spans="13:21" s="104" customFormat="1" ht="15.75">
      <c r="M2925" s="172"/>
      <c r="N2925" s="172"/>
      <c r="O2925" s="172"/>
      <c r="U2925" s="173"/>
    </row>
    <row r="2926" spans="13:21" s="104" customFormat="1" ht="15.75">
      <c r="M2926" s="172"/>
      <c r="N2926" s="172"/>
      <c r="O2926" s="172"/>
      <c r="U2926" s="173"/>
    </row>
    <row r="2927" spans="13:21" s="104" customFormat="1" ht="15.75">
      <c r="M2927" s="172"/>
      <c r="N2927" s="172"/>
      <c r="O2927" s="172"/>
      <c r="U2927" s="173"/>
    </row>
    <row r="2928" spans="13:21" s="104" customFormat="1" ht="15.75">
      <c r="M2928" s="172"/>
      <c r="N2928" s="172"/>
      <c r="O2928" s="172"/>
      <c r="U2928" s="173"/>
    </row>
    <row r="2929" spans="13:21" s="104" customFormat="1" ht="15.75">
      <c r="M2929" s="172"/>
      <c r="N2929" s="172"/>
      <c r="O2929" s="172"/>
      <c r="U2929" s="173"/>
    </row>
    <row r="2930" spans="13:21" s="104" customFormat="1" ht="15.75">
      <c r="M2930" s="172"/>
      <c r="N2930" s="172"/>
      <c r="O2930" s="172"/>
      <c r="U2930" s="173"/>
    </row>
    <row r="2931" spans="13:21" s="104" customFormat="1" ht="15.75">
      <c r="M2931" s="172"/>
      <c r="N2931" s="172"/>
      <c r="O2931" s="172"/>
      <c r="U2931" s="173"/>
    </row>
    <row r="2932" spans="13:21" s="104" customFormat="1" ht="15.75">
      <c r="M2932" s="172"/>
      <c r="N2932" s="172"/>
      <c r="O2932" s="172"/>
      <c r="U2932" s="173"/>
    </row>
    <row r="2933" spans="13:21" s="104" customFormat="1" ht="15.75">
      <c r="M2933" s="172"/>
      <c r="N2933" s="172"/>
      <c r="O2933" s="172"/>
      <c r="U2933" s="173"/>
    </row>
    <row r="2934" spans="13:21" s="104" customFormat="1" ht="15.75">
      <c r="M2934" s="172"/>
      <c r="N2934" s="172"/>
      <c r="O2934" s="172"/>
      <c r="U2934" s="173"/>
    </row>
    <row r="2935" spans="13:21" s="104" customFormat="1" ht="15.75">
      <c r="M2935" s="172"/>
      <c r="N2935" s="172"/>
      <c r="O2935" s="172"/>
      <c r="U2935" s="173"/>
    </row>
    <row r="2936" spans="13:21" s="104" customFormat="1" ht="15.75">
      <c r="M2936" s="172"/>
      <c r="N2936" s="172"/>
      <c r="O2936" s="172"/>
      <c r="U2936" s="173"/>
    </row>
    <row r="2937" spans="13:21" s="104" customFormat="1" ht="15.75">
      <c r="M2937" s="172"/>
      <c r="N2937" s="172"/>
      <c r="O2937" s="172"/>
      <c r="U2937" s="173"/>
    </row>
    <row r="2938" spans="13:21" s="104" customFormat="1" ht="15.75">
      <c r="M2938" s="172"/>
      <c r="N2938" s="172"/>
      <c r="O2938" s="172"/>
      <c r="U2938" s="173"/>
    </row>
    <row r="2939" spans="13:21" s="104" customFormat="1" ht="15.75">
      <c r="M2939" s="172"/>
      <c r="N2939" s="172"/>
      <c r="O2939" s="172"/>
      <c r="U2939" s="173"/>
    </row>
    <row r="2940" spans="13:21" s="104" customFormat="1" ht="15.75">
      <c r="M2940" s="172"/>
      <c r="N2940" s="172"/>
      <c r="O2940" s="172"/>
      <c r="U2940" s="173"/>
    </row>
    <row r="2941" spans="13:21" s="104" customFormat="1" ht="15.75">
      <c r="M2941" s="172"/>
      <c r="N2941" s="172"/>
      <c r="O2941" s="172"/>
      <c r="U2941" s="173"/>
    </row>
    <row r="2942" spans="13:21" s="104" customFormat="1" ht="15.75">
      <c r="M2942" s="172"/>
      <c r="N2942" s="172"/>
      <c r="O2942" s="172"/>
      <c r="U2942" s="173"/>
    </row>
    <row r="2943" spans="13:21" s="104" customFormat="1" ht="15.75">
      <c r="M2943" s="172"/>
      <c r="N2943" s="172"/>
      <c r="O2943" s="172"/>
      <c r="U2943" s="173"/>
    </row>
    <row r="2944" spans="13:21" s="104" customFormat="1" ht="15.75">
      <c r="M2944" s="172"/>
      <c r="N2944" s="172"/>
      <c r="O2944" s="172"/>
      <c r="U2944" s="173"/>
    </row>
    <row r="2945" spans="13:21" s="104" customFormat="1" ht="15.75">
      <c r="M2945" s="172"/>
      <c r="N2945" s="172"/>
      <c r="O2945" s="172"/>
      <c r="U2945" s="173"/>
    </row>
    <row r="2946" spans="13:21" s="104" customFormat="1" ht="15.75">
      <c r="M2946" s="172"/>
      <c r="N2946" s="172"/>
      <c r="O2946" s="172"/>
      <c r="U2946" s="173"/>
    </row>
    <row r="2947" spans="13:21" s="104" customFormat="1" ht="15.75">
      <c r="M2947" s="172"/>
      <c r="N2947" s="172"/>
      <c r="O2947" s="172"/>
      <c r="U2947" s="173"/>
    </row>
    <row r="2948" spans="13:21" s="104" customFormat="1" ht="15.75">
      <c r="M2948" s="172"/>
      <c r="N2948" s="172"/>
      <c r="O2948" s="172"/>
      <c r="U2948" s="173"/>
    </row>
    <row r="2949" spans="13:21" s="104" customFormat="1" ht="15.75">
      <c r="M2949" s="172"/>
      <c r="N2949" s="172"/>
      <c r="O2949" s="172"/>
      <c r="U2949" s="173"/>
    </row>
    <row r="2950" spans="13:21" s="104" customFormat="1" ht="15.75">
      <c r="M2950" s="172"/>
      <c r="N2950" s="172"/>
      <c r="O2950" s="172"/>
      <c r="U2950" s="173"/>
    </row>
    <row r="2951" spans="13:21" s="104" customFormat="1" ht="15.75">
      <c r="M2951" s="172"/>
      <c r="N2951" s="172"/>
      <c r="O2951" s="172"/>
      <c r="U2951" s="173"/>
    </row>
    <row r="2952" spans="13:21" s="104" customFormat="1" ht="15.75">
      <c r="M2952" s="172"/>
      <c r="N2952" s="172"/>
      <c r="O2952" s="172"/>
      <c r="U2952" s="173"/>
    </row>
    <row r="2953" spans="13:21" s="104" customFormat="1" ht="15.75">
      <c r="M2953" s="172"/>
      <c r="N2953" s="172"/>
      <c r="O2953" s="172"/>
      <c r="U2953" s="173"/>
    </row>
    <row r="2954" spans="13:21" s="104" customFormat="1" ht="15.75">
      <c r="M2954" s="172"/>
      <c r="N2954" s="172"/>
      <c r="O2954" s="172"/>
      <c r="U2954" s="173"/>
    </row>
    <row r="2955" spans="13:21" s="104" customFormat="1" ht="15.75">
      <c r="M2955" s="172"/>
      <c r="N2955" s="172"/>
      <c r="O2955" s="172"/>
      <c r="U2955" s="173"/>
    </row>
    <row r="2956" spans="13:21" s="104" customFormat="1" ht="15.75">
      <c r="M2956" s="172"/>
      <c r="N2956" s="172"/>
      <c r="O2956" s="172"/>
      <c r="U2956" s="173"/>
    </row>
    <row r="2957" spans="13:21" s="104" customFormat="1" ht="15.75">
      <c r="M2957" s="172"/>
      <c r="N2957" s="172"/>
      <c r="O2957" s="172"/>
      <c r="U2957" s="173"/>
    </row>
    <row r="2958" spans="13:21" s="104" customFormat="1" ht="15.75">
      <c r="M2958" s="172"/>
      <c r="N2958" s="172"/>
      <c r="O2958" s="172"/>
      <c r="U2958" s="173"/>
    </row>
    <row r="2959" spans="13:21" s="104" customFormat="1" ht="15.75">
      <c r="M2959" s="172"/>
      <c r="N2959" s="172"/>
      <c r="O2959" s="172"/>
      <c r="U2959" s="173"/>
    </row>
    <row r="2960" spans="13:21" s="104" customFormat="1" ht="15.75">
      <c r="M2960" s="172"/>
      <c r="N2960" s="172"/>
      <c r="O2960" s="172"/>
      <c r="U2960" s="173"/>
    </row>
    <row r="2961" spans="13:21" s="104" customFormat="1" ht="15.75">
      <c r="M2961" s="172"/>
      <c r="N2961" s="172"/>
      <c r="O2961" s="172"/>
      <c r="U2961" s="173"/>
    </row>
    <row r="2962" spans="13:21" s="104" customFormat="1" ht="15.75">
      <c r="M2962" s="172"/>
      <c r="N2962" s="172"/>
      <c r="O2962" s="172"/>
      <c r="U2962" s="173"/>
    </row>
    <row r="2963" spans="13:21" s="104" customFormat="1" ht="15.75">
      <c r="M2963" s="172"/>
      <c r="N2963" s="172"/>
      <c r="O2963" s="172"/>
      <c r="U2963" s="173"/>
    </row>
    <row r="2964" spans="13:21" s="104" customFormat="1" ht="15.75">
      <c r="M2964" s="172"/>
      <c r="N2964" s="172"/>
      <c r="O2964" s="172"/>
      <c r="U2964" s="173"/>
    </row>
    <row r="2965" spans="13:21" s="104" customFormat="1" ht="15.75">
      <c r="M2965" s="172"/>
      <c r="N2965" s="172"/>
      <c r="O2965" s="172"/>
      <c r="U2965" s="173"/>
    </row>
    <row r="2966" spans="13:21" s="104" customFormat="1" ht="15.75">
      <c r="M2966" s="172"/>
      <c r="N2966" s="172"/>
      <c r="O2966" s="172"/>
      <c r="U2966" s="173"/>
    </row>
    <row r="2967" spans="13:21" s="104" customFormat="1" ht="15.75">
      <c r="M2967" s="172"/>
      <c r="N2967" s="172"/>
      <c r="O2967" s="172"/>
      <c r="U2967" s="173"/>
    </row>
    <row r="2968" spans="13:21" s="104" customFormat="1" ht="15.75">
      <c r="M2968" s="172"/>
      <c r="N2968" s="172"/>
      <c r="O2968" s="172"/>
      <c r="U2968" s="173"/>
    </row>
    <row r="2969" spans="13:21" s="104" customFormat="1" ht="15.75">
      <c r="M2969" s="172"/>
      <c r="N2969" s="172"/>
      <c r="O2969" s="172"/>
      <c r="U2969" s="173"/>
    </row>
    <row r="2970" spans="13:21" s="104" customFormat="1" ht="15.75">
      <c r="M2970" s="172"/>
      <c r="N2970" s="172"/>
      <c r="O2970" s="172"/>
      <c r="U2970" s="173"/>
    </row>
    <row r="2971" spans="13:21" s="104" customFormat="1" ht="15.75">
      <c r="M2971" s="172"/>
      <c r="N2971" s="172"/>
      <c r="O2971" s="172"/>
      <c r="U2971" s="173"/>
    </row>
    <row r="2972" spans="13:21" s="104" customFormat="1" ht="15.75">
      <c r="M2972" s="172"/>
      <c r="N2972" s="172"/>
      <c r="O2972" s="172"/>
      <c r="U2972" s="173"/>
    </row>
    <row r="2973" spans="13:21" s="104" customFormat="1" ht="15.75">
      <c r="M2973" s="172"/>
      <c r="N2973" s="172"/>
      <c r="O2973" s="172"/>
      <c r="U2973" s="173"/>
    </row>
    <row r="2974" spans="13:21" s="104" customFormat="1" ht="15.75">
      <c r="M2974" s="172"/>
      <c r="N2974" s="172"/>
      <c r="O2974" s="172"/>
      <c r="U2974" s="173"/>
    </row>
    <row r="2975" spans="13:21" s="104" customFormat="1" ht="15.75">
      <c r="M2975" s="172"/>
      <c r="N2975" s="172"/>
      <c r="O2975" s="172"/>
      <c r="U2975" s="173"/>
    </row>
    <row r="2976" spans="13:21" s="104" customFormat="1" ht="15.75">
      <c r="M2976" s="172"/>
      <c r="N2976" s="172"/>
      <c r="O2976" s="172"/>
      <c r="U2976" s="173"/>
    </row>
    <row r="2977" spans="13:21" s="104" customFormat="1" ht="15.75">
      <c r="M2977" s="172"/>
      <c r="N2977" s="172"/>
      <c r="O2977" s="172"/>
      <c r="U2977" s="173"/>
    </row>
    <row r="2978" spans="13:21" s="104" customFormat="1" ht="15.75">
      <c r="M2978" s="172"/>
      <c r="N2978" s="172"/>
      <c r="O2978" s="172"/>
      <c r="U2978" s="173"/>
    </row>
    <row r="2979" spans="13:21" s="104" customFormat="1" ht="15.75">
      <c r="M2979" s="172"/>
      <c r="N2979" s="172"/>
      <c r="O2979" s="172"/>
      <c r="U2979" s="173"/>
    </row>
    <row r="2980" spans="13:21" s="104" customFormat="1" ht="15.75">
      <c r="M2980" s="172"/>
      <c r="N2980" s="172"/>
      <c r="O2980" s="172"/>
      <c r="U2980" s="173"/>
    </row>
    <row r="2981" spans="13:21" s="104" customFormat="1" ht="15.75">
      <c r="M2981" s="172"/>
      <c r="N2981" s="172"/>
      <c r="O2981" s="172"/>
      <c r="U2981" s="173"/>
    </row>
    <row r="2982" spans="13:21" s="104" customFormat="1" ht="15.75">
      <c r="M2982" s="172"/>
      <c r="N2982" s="172"/>
      <c r="O2982" s="172"/>
      <c r="U2982" s="173"/>
    </row>
    <row r="2983" spans="13:21" s="104" customFormat="1" ht="15.75">
      <c r="M2983" s="172"/>
      <c r="N2983" s="172"/>
      <c r="O2983" s="172"/>
      <c r="U2983" s="173"/>
    </row>
    <row r="2984" spans="13:21" s="104" customFormat="1" ht="15.75">
      <c r="M2984" s="172"/>
      <c r="N2984" s="172"/>
      <c r="O2984" s="172"/>
      <c r="U2984" s="173"/>
    </row>
    <row r="2985" spans="13:21" s="104" customFormat="1" ht="15.75">
      <c r="M2985" s="172"/>
      <c r="N2985" s="172"/>
      <c r="O2985" s="172"/>
      <c r="U2985" s="173"/>
    </row>
    <row r="2986" spans="13:21" s="104" customFormat="1" ht="15.75">
      <c r="M2986" s="172"/>
      <c r="N2986" s="172"/>
      <c r="O2986" s="172"/>
      <c r="U2986" s="173"/>
    </row>
    <row r="2987" spans="13:21" s="104" customFormat="1" ht="15.75">
      <c r="M2987" s="172"/>
      <c r="N2987" s="172"/>
      <c r="O2987" s="172"/>
      <c r="U2987" s="173"/>
    </row>
    <row r="2988" spans="13:21" s="104" customFormat="1" ht="15.75">
      <c r="M2988" s="172"/>
      <c r="N2988" s="172"/>
      <c r="O2988" s="172"/>
      <c r="U2988" s="173"/>
    </row>
    <row r="2989" spans="13:21" s="104" customFormat="1" ht="15.75">
      <c r="M2989" s="172"/>
      <c r="N2989" s="172"/>
      <c r="O2989" s="172"/>
      <c r="U2989" s="173"/>
    </row>
    <row r="2990" spans="13:21" s="104" customFormat="1" ht="15.75">
      <c r="M2990" s="172"/>
      <c r="N2990" s="172"/>
      <c r="O2990" s="172"/>
      <c r="U2990" s="173"/>
    </row>
    <row r="2991" spans="13:21" s="104" customFormat="1" ht="15.75">
      <c r="M2991" s="172"/>
      <c r="N2991" s="172"/>
      <c r="O2991" s="172"/>
      <c r="U2991" s="173"/>
    </row>
    <row r="2992" spans="13:21" s="104" customFormat="1" ht="15.75">
      <c r="M2992" s="172"/>
      <c r="N2992" s="172"/>
      <c r="O2992" s="172"/>
      <c r="U2992" s="173"/>
    </row>
    <row r="2993" spans="13:21" s="104" customFormat="1" ht="15.75">
      <c r="M2993" s="172"/>
      <c r="N2993" s="172"/>
      <c r="O2993" s="172"/>
      <c r="U2993" s="173"/>
    </row>
    <row r="2994" spans="13:21" s="104" customFormat="1" ht="15.75">
      <c r="M2994" s="172"/>
      <c r="N2994" s="172"/>
      <c r="O2994" s="172"/>
      <c r="U2994" s="173"/>
    </row>
    <row r="2995" spans="13:21" s="104" customFormat="1" ht="15.75">
      <c r="M2995" s="172"/>
      <c r="N2995" s="172"/>
      <c r="O2995" s="172"/>
      <c r="U2995" s="173"/>
    </row>
    <row r="2996" spans="13:21" s="104" customFormat="1" ht="15.75">
      <c r="M2996" s="172"/>
      <c r="N2996" s="172"/>
      <c r="O2996" s="172"/>
      <c r="U2996" s="173"/>
    </row>
    <row r="2997" spans="13:21" s="104" customFormat="1" ht="15.75">
      <c r="M2997" s="172"/>
      <c r="N2997" s="172"/>
      <c r="O2997" s="172"/>
      <c r="U2997" s="173"/>
    </row>
    <row r="2998" spans="13:21" s="104" customFormat="1" ht="15.75">
      <c r="M2998" s="172"/>
      <c r="N2998" s="172"/>
      <c r="O2998" s="172"/>
      <c r="U2998" s="173"/>
    </row>
    <row r="2999" spans="13:21" s="104" customFormat="1" ht="15.75">
      <c r="M2999" s="172"/>
      <c r="N2999" s="172"/>
      <c r="O2999" s="172"/>
      <c r="U2999" s="173"/>
    </row>
    <row r="3000" spans="13:21" s="104" customFormat="1" ht="15.75">
      <c r="M3000" s="172"/>
      <c r="N3000" s="172"/>
      <c r="O3000" s="172"/>
      <c r="U3000" s="173"/>
    </row>
    <row r="3001" spans="13:21" s="104" customFormat="1" ht="15.75">
      <c r="M3001" s="172"/>
      <c r="N3001" s="172"/>
      <c r="O3001" s="172"/>
      <c r="U3001" s="173"/>
    </row>
    <row r="3002" spans="13:21" s="104" customFormat="1" ht="15.75">
      <c r="M3002" s="172"/>
      <c r="N3002" s="172"/>
      <c r="O3002" s="172"/>
      <c r="U3002" s="173"/>
    </row>
    <row r="3003" spans="13:21" s="104" customFormat="1" ht="15.75">
      <c r="M3003" s="172"/>
      <c r="N3003" s="172"/>
      <c r="O3003" s="172"/>
      <c r="U3003" s="173"/>
    </row>
    <row r="3004" spans="13:21" s="104" customFormat="1" ht="15.75">
      <c r="M3004" s="172"/>
      <c r="N3004" s="172"/>
      <c r="O3004" s="172"/>
      <c r="U3004" s="173"/>
    </row>
    <row r="3005" spans="13:21" s="104" customFormat="1" ht="15.75">
      <c r="M3005" s="172"/>
      <c r="N3005" s="172"/>
      <c r="O3005" s="172"/>
      <c r="U3005" s="173"/>
    </row>
    <row r="3006" spans="13:21" s="104" customFormat="1" ht="15.75">
      <c r="M3006" s="172"/>
      <c r="N3006" s="172"/>
      <c r="O3006" s="172"/>
      <c r="U3006" s="173"/>
    </row>
    <row r="3007" spans="13:21" s="104" customFormat="1" ht="15.75">
      <c r="M3007" s="172"/>
      <c r="N3007" s="172"/>
      <c r="O3007" s="172"/>
      <c r="U3007" s="173"/>
    </row>
    <row r="3008" spans="13:21" s="104" customFormat="1" ht="15.75">
      <c r="M3008" s="172"/>
      <c r="N3008" s="172"/>
      <c r="O3008" s="172"/>
      <c r="U3008" s="173"/>
    </row>
    <row r="3009" spans="13:21" s="104" customFormat="1" ht="15.75">
      <c r="M3009" s="172"/>
      <c r="N3009" s="172"/>
      <c r="O3009" s="172"/>
      <c r="U3009" s="173"/>
    </row>
    <row r="3010" spans="13:21" s="104" customFormat="1" ht="15.75">
      <c r="M3010" s="172"/>
      <c r="N3010" s="172"/>
      <c r="O3010" s="172"/>
      <c r="U3010" s="173"/>
    </row>
    <row r="3011" spans="13:21" s="104" customFormat="1" ht="15.75">
      <c r="M3011" s="172"/>
      <c r="N3011" s="172"/>
      <c r="O3011" s="172"/>
      <c r="U3011" s="173"/>
    </row>
    <row r="3012" spans="13:21" s="104" customFormat="1" ht="15.75">
      <c r="M3012" s="172"/>
      <c r="N3012" s="172"/>
      <c r="O3012" s="172"/>
      <c r="U3012" s="173"/>
    </row>
    <row r="3013" spans="13:21" s="104" customFormat="1" ht="15.75">
      <c r="M3013" s="172"/>
      <c r="N3013" s="172"/>
      <c r="O3013" s="172"/>
      <c r="U3013" s="173"/>
    </row>
    <row r="3014" spans="13:21" s="104" customFormat="1" ht="15.75">
      <c r="M3014" s="172"/>
      <c r="N3014" s="172"/>
      <c r="O3014" s="172"/>
      <c r="U3014" s="173"/>
    </row>
    <row r="3015" spans="13:21" s="104" customFormat="1" ht="15.75">
      <c r="M3015" s="172"/>
      <c r="N3015" s="172"/>
      <c r="O3015" s="172"/>
      <c r="U3015" s="173"/>
    </row>
    <row r="3016" spans="13:21" s="104" customFormat="1" ht="15.75">
      <c r="M3016" s="172"/>
      <c r="N3016" s="172"/>
      <c r="O3016" s="172"/>
      <c r="U3016" s="173"/>
    </row>
    <row r="3017" spans="13:21" s="104" customFormat="1" ht="15.75">
      <c r="M3017" s="172"/>
      <c r="N3017" s="172"/>
      <c r="O3017" s="172"/>
      <c r="U3017" s="173"/>
    </row>
    <row r="3018" spans="13:21" s="104" customFormat="1" ht="15.75">
      <c r="M3018" s="172"/>
      <c r="N3018" s="172"/>
      <c r="O3018" s="172"/>
      <c r="U3018" s="173"/>
    </row>
    <row r="3019" spans="13:21" s="104" customFormat="1" ht="15.75">
      <c r="M3019" s="172"/>
      <c r="N3019" s="172"/>
      <c r="O3019" s="172"/>
      <c r="U3019" s="173"/>
    </row>
    <row r="3020" spans="13:21" s="104" customFormat="1" ht="15.75">
      <c r="M3020" s="172"/>
      <c r="N3020" s="172"/>
      <c r="O3020" s="172"/>
      <c r="U3020" s="173"/>
    </row>
    <row r="3021" spans="13:21" s="104" customFormat="1" ht="15.75">
      <c r="M3021" s="172"/>
      <c r="N3021" s="172"/>
      <c r="O3021" s="172"/>
      <c r="U3021" s="173"/>
    </row>
    <row r="3022" spans="13:21" s="104" customFormat="1" ht="15.75">
      <c r="M3022" s="172"/>
      <c r="N3022" s="172"/>
      <c r="O3022" s="172"/>
      <c r="U3022" s="173"/>
    </row>
    <row r="3023" spans="13:21" s="104" customFormat="1" ht="15.75">
      <c r="M3023" s="172"/>
      <c r="N3023" s="172"/>
      <c r="O3023" s="172"/>
      <c r="U3023" s="173"/>
    </row>
    <row r="3024" spans="13:21" s="104" customFormat="1" ht="15.75">
      <c r="M3024" s="172"/>
      <c r="N3024" s="172"/>
      <c r="O3024" s="172"/>
      <c r="U3024" s="173"/>
    </row>
    <row r="3025" spans="13:21" s="104" customFormat="1" ht="15.75">
      <c r="M3025" s="172"/>
      <c r="N3025" s="172"/>
      <c r="O3025" s="172"/>
      <c r="U3025" s="173"/>
    </row>
    <row r="3026" spans="13:21" s="104" customFormat="1" ht="15.75">
      <c r="M3026" s="172"/>
      <c r="N3026" s="172"/>
      <c r="O3026" s="172"/>
      <c r="U3026" s="173"/>
    </row>
    <row r="3027" spans="13:21" s="104" customFormat="1" ht="15.75">
      <c r="M3027" s="172"/>
      <c r="N3027" s="172"/>
      <c r="O3027" s="172"/>
      <c r="U3027" s="173"/>
    </row>
    <row r="3028" spans="13:21" s="104" customFormat="1" ht="15.75">
      <c r="M3028" s="172"/>
      <c r="N3028" s="172"/>
      <c r="O3028" s="172"/>
      <c r="U3028" s="173"/>
    </row>
    <row r="3029" spans="13:21" s="104" customFormat="1" ht="15.75">
      <c r="M3029" s="172"/>
      <c r="N3029" s="172"/>
      <c r="O3029" s="172"/>
      <c r="U3029" s="173"/>
    </row>
    <row r="3030" spans="13:21" s="104" customFormat="1" ht="15.75">
      <c r="M3030" s="172"/>
      <c r="N3030" s="172"/>
      <c r="O3030" s="172"/>
      <c r="U3030" s="173"/>
    </row>
    <row r="3031" spans="13:21" s="104" customFormat="1" ht="15.75">
      <c r="M3031" s="172"/>
      <c r="N3031" s="172"/>
      <c r="O3031" s="172"/>
      <c r="U3031" s="173"/>
    </row>
    <row r="3032" spans="13:21" s="104" customFormat="1" ht="15.75">
      <c r="M3032" s="172"/>
      <c r="N3032" s="172"/>
      <c r="O3032" s="172"/>
      <c r="U3032" s="173"/>
    </row>
    <row r="3033" spans="13:21" s="104" customFormat="1" ht="15.75">
      <c r="M3033" s="172"/>
      <c r="N3033" s="172"/>
      <c r="O3033" s="172"/>
      <c r="U3033" s="173"/>
    </row>
    <row r="3034" spans="13:21" s="104" customFormat="1" ht="15.75">
      <c r="M3034" s="172"/>
      <c r="N3034" s="172"/>
      <c r="O3034" s="172"/>
      <c r="U3034" s="173"/>
    </row>
    <row r="3035" spans="13:21" s="104" customFormat="1" ht="15.75">
      <c r="M3035" s="172"/>
      <c r="N3035" s="172"/>
      <c r="O3035" s="172"/>
      <c r="U3035" s="173"/>
    </row>
    <row r="3036" spans="13:21" s="104" customFormat="1" ht="15.75">
      <c r="M3036" s="172"/>
      <c r="N3036" s="172"/>
      <c r="O3036" s="172"/>
      <c r="U3036" s="173"/>
    </row>
    <row r="3037" spans="13:21" s="104" customFormat="1" ht="15.75">
      <c r="M3037" s="172"/>
      <c r="N3037" s="172"/>
      <c r="O3037" s="172"/>
      <c r="U3037" s="173"/>
    </row>
    <row r="3038" spans="13:21" s="104" customFormat="1" ht="15.75">
      <c r="M3038" s="172"/>
      <c r="N3038" s="172"/>
      <c r="O3038" s="172"/>
      <c r="U3038" s="173"/>
    </row>
    <row r="3039" spans="13:21" s="104" customFormat="1" ht="15.75">
      <c r="M3039" s="172"/>
      <c r="N3039" s="172"/>
      <c r="O3039" s="172"/>
      <c r="U3039" s="173"/>
    </row>
    <row r="3040" spans="13:21" s="104" customFormat="1" ht="15.75">
      <c r="M3040" s="172"/>
      <c r="N3040" s="172"/>
      <c r="O3040" s="172"/>
      <c r="U3040" s="173"/>
    </row>
    <row r="3041" spans="13:21" s="104" customFormat="1" ht="15.75">
      <c r="M3041" s="172"/>
      <c r="N3041" s="172"/>
      <c r="O3041" s="172"/>
      <c r="U3041" s="173"/>
    </row>
    <row r="3042" spans="13:21" s="104" customFormat="1" ht="15.75">
      <c r="M3042" s="172"/>
      <c r="N3042" s="172"/>
      <c r="O3042" s="172"/>
      <c r="U3042" s="173"/>
    </row>
    <row r="3043" spans="13:21" s="104" customFormat="1" ht="15.75">
      <c r="M3043" s="172"/>
      <c r="N3043" s="172"/>
      <c r="O3043" s="172"/>
      <c r="U3043" s="173"/>
    </row>
    <row r="3044" spans="13:21" s="104" customFormat="1" ht="15.75">
      <c r="M3044" s="172"/>
      <c r="N3044" s="172"/>
      <c r="O3044" s="172"/>
      <c r="U3044" s="173"/>
    </row>
    <row r="3045" spans="13:21" s="104" customFormat="1" ht="15.75">
      <c r="M3045" s="172"/>
      <c r="N3045" s="172"/>
      <c r="O3045" s="172"/>
      <c r="U3045" s="173"/>
    </row>
    <row r="3046" spans="13:21" s="104" customFormat="1" ht="15.75">
      <c r="M3046" s="172"/>
      <c r="N3046" s="172"/>
      <c r="O3046" s="172"/>
      <c r="U3046" s="173"/>
    </row>
    <row r="3047" spans="13:21" s="104" customFormat="1" ht="15.75">
      <c r="M3047" s="172"/>
      <c r="N3047" s="172"/>
      <c r="O3047" s="172"/>
      <c r="U3047" s="173"/>
    </row>
    <row r="3048" spans="13:21" s="104" customFormat="1" ht="15.75">
      <c r="M3048" s="172"/>
      <c r="N3048" s="172"/>
      <c r="O3048" s="172"/>
      <c r="U3048" s="173"/>
    </row>
    <row r="3049" spans="13:21" s="104" customFormat="1" ht="15.75">
      <c r="M3049" s="172"/>
      <c r="N3049" s="172"/>
      <c r="O3049" s="172"/>
      <c r="U3049" s="173"/>
    </row>
    <row r="3050" spans="13:21" s="104" customFormat="1" ht="15.75">
      <c r="M3050" s="172"/>
      <c r="N3050" s="172"/>
      <c r="O3050" s="172"/>
      <c r="U3050" s="173"/>
    </row>
    <row r="3051" spans="13:21" s="104" customFormat="1" ht="15.75">
      <c r="M3051" s="172"/>
      <c r="N3051" s="172"/>
      <c r="O3051" s="172"/>
      <c r="U3051" s="173"/>
    </row>
    <row r="3052" spans="13:21" s="104" customFormat="1" ht="15.75">
      <c r="M3052" s="172"/>
      <c r="N3052" s="172"/>
      <c r="O3052" s="172"/>
      <c r="U3052" s="173"/>
    </row>
    <row r="3053" spans="13:21" s="104" customFormat="1" ht="15.75">
      <c r="M3053" s="172"/>
      <c r="N3053" s="172"/>
      <c r="O3053" s="172"/>
      <c r="U3053" s="173"/>
    </row>
    <row r="3054" spans="13:21" s="104" customFormat="1" ht="15.75">
      <c r="M3054" s="172"/>
      <c r="N3054" s="172"/>
      <c r="O3054" s="172"/>
      <c r="U3054" s="173"/>
    </row>
    <row r="3055" spans="13:21" s="104" customFormat="1" ht="15.75">
      <c r="M3055" s="172"/>
      <c r="N3055" s="172"/>
      <c r="O3055" s="172"/>
      <c r="U3055" s="173"/>
    </row>
    <row r="3056" spans="13:21" s="104" customFormat="1" ht="15.75">
      <c r="M3056" s="172"/>
      <c r="N3056" s="172"/>
      <c r="O3056" s="172"/>
      <c r="U3056" s="173"/>
    </row>
    <row r="3057" spans="13:21" s="104" customFormat="1" ht="15.75">
      <c r="M3057" s="172"/>
      <c r="N3057" s="172"/>
      <c r="O3057" s="172"/>
      <c r="U3057" s="173"/>
    </row>
    <row r="3058" spans="13:21" s="104" customFormat="1" ht="15.75">
      <c r="M3058" s="172"/>
      <c r="N3058" s="172"/>
      <c r="O3058" s="172"/>
      <c r="U3058" s="173"/>
    </row>
    <row r="3059" spans="13:21" s="104" customFormat="1" ht="15.75">
      <c r="M3059" s="172"/>
      <c r="N3059" s="172"/>
      <c r="O3059" s="172"/>
      <c r="U3059" s="173"/>
    </row>
    <row r="3060" spans="13:21" s="104" customFormat="1" ht="15.75">
      <c r="M3060" s="172"/>
      <c r="N3060" s="172"/>
      <c r="O3060" s="172"/>
      <c r="U3060" s="173"/>
    </row>
    <row r="3061" spans="13:21" s="104" customFormat="1" ht="15.75">
      <c r="M3061" s="172"/>
      <c r="N3061" s="172"/>
      <c r="O3061" s="172"/>
      <c r="U3061" s="173"/>
    </row>
    <row r="3062" spans="13:21" s="104" customFormat="1" ht="15.75">
      <c r="M3062" s="172"/>
      <c r="N3062" s="172"/>
      <c r="O3062" s="172"/>
      <c r="U3062" s="173"/>
    </row>
    <row r="3063" spans="13:21" s="104" customFormat="1" ht="15.75">
      <c r="M3063" s="172"/>
      <c r="N3063" s="172"/>
      <c r="O3063" s="172"/>
      <c r="U3063" s="173"/>
    </row>
    <row r="3064" spans="13:21" s="104" customFormat="1" ht="15.75">
      <c r="M3064" s="172"/>
      <c r="N3064" s="172"/>
      <c r="O3064" s="172"/>
      <c r="U3064" s="173"/>
    </row>
    <row r="3065" spans="13:21" s="104" customFormat="1" ht="15.75">
      <c r="M3065" s="172"/>
      <c r="N3065" s="172"/>
      <c r="O3065" s="172"/>
      <c r="U3065" s="173"/>
    </row>
    <row r="3066" spans="13:21" s="104" customFormat="1" ht="15.75">
      <c r="M3066" s="172"/>
      <c r="N3066" s="172"/>
      <c r="O3066" s="172"/>
      <c r="U3066" s="173"/>
    </row>
    <row r="3067" spans="13:21" s="104" customFormat="1" ht="15.75">
      <c r="M3067" s="172"/>
      <c r="N3067" s="172"/>
      <c r="O3067" s="172"/>
      <c r="U3067" s="173"/>
    </row>
    <row r="3068" spans="13:21" s="104" customFormat="1" ht="15.75">
      <c r="M3068" s="172"/>
      <c r="N3068" s="172"/>
      <c r="O3068" s="172"/>
      <c r="U3068" s="173"/>
    </row>
    <row r="3069" spans="13:21" s="104" customFormat="1" ht="15.75">
      <c r="M3069" s="172"/>
      <c r="N3069" s="172"/>
      <c r="O3069" s="172"/>
      <c r="U3069" s="173"/>
    </row>
    <row r="3070" spans="13:21" s="104" customFormat="1" ht="15.75">
      <c r="M3070" s="172"/>
      <c r="N3070" s="172"/>
      <c r="O3070" s="172"/>
      <c r="U3070" s="173"/>
    </row>
    <row r="3071" spans="13:21" s="104" customFormat="1" ht="15.75">
      <c r="M3071" s="172"/>
      <c r="N3071" s="172"/>
      <c r="O3071" s="172"/>
      <c r="U3071" s="173"/>
    </row>
    <row r="3072" spans="13:21" s="104" customFormat="1" ht="15.75">
      <c r="M3072" s="172"/>
      <c r="N3072" s="172"/>
      <c r="O3072" s="172"/>
      <c r="U3072" s="173"/>
    </row>
    <row r="3073" spans="13:21" s="104" customFormat="1" ht="15.75">
      <c r="M3073" s="172"/>
      <c r="N3073" s="172"/>
      <c r="O3073" s="172"/>
      <c r="U3073" s="173"/>
    </row>
    <row r="3074" spans="13:21" s="104" customFormat="1" ht="15.75">
      <c r="M3074" s="172"/>
      <c r="N3074" s="172"/>
      <c r="O3074" s="172"/>
      <c r="U3074" s="173"/>
    </row>
    <row r="3075" spans="13:21" s="104" customFormat="1" ht="15.75">
      <c r="M3075" s="172"/>
      <c r="N3075" s="172"/>
      <c r="O3075" s="172"/>
      <c r="U3075" s="173"/>
    </row>
    <row r="3076" spans="13:21" s="104" customFormat="1" ht="15.75">
      <c r="M3076" s="172"/>
      <c r="N3076" s="172"/>
      <c r="O3076" s="172"/>
      <c r="U3076" s="173"/>
    </row>
    <row r="3077" spans="13:21" s="104" customFormat="1" ht="15.75">
      <c r="M3077" s="172"/>
      <c r="N3077" s="172"/>
      <c r="O3077" s="172"/>
      <c r="U3077" s="173"/>
    </row>
    <row r="3078" spans="13:21" s="104" customFormat="1" ht="15.75">
      <c r="M3078" s="172"/>
      <c r="N3078" s="172"/>
      <c r="O3078" s="172"/>
      <c r="U3078" s="173"/>
    </row>
    <row r="3079" spans="13:21" s="104" customFormat="1" ht="15.75">
      <c r="M3079" s="172"/>
      <c r="N3079" s="172"/>
      <c r="O3079" s="172"/>
      <c r="U3079" s="173"/>
    </row>
    <row r="3080" spans="13:21" s="104" customFormat="1" ht="15.75">
      <c r="M3080" s="172"/>
      <c r="N3080" s="172"/>
      <c r="O3080" s="172"/>
      <c r="U3080" s="173"/>
    </row>
    <row r="3081" spans="13:21" s="104" customFormat="1" ht="15.75">
      <c r="M3081" s="172"/>
      <c r="N3081" s="172"/>
      <c r="O3081" s="172"/>
      <c r="U3081" s="173"/>
    </row>
    <row r="3082" spans="13:21" s="104" customFormat="1" ht="15.75">
      <c r="M3082" s="172"/>
      <c r="N3082" s="172"/>
      <c r="O3082" s="172"/>
      <c r="U3082" s="173"/>
    </row>
    <row r="3083" spans="13:21" s="104" customFormat="1" ht="15.75">
      <c r="M3083" s="172"/>
      <c r="N3083" s="172"/>
      <c r="O3083" s="172"/>
      <c r="U3083" s="173"/>
    </row>
    <row r="3084" spans="13:21" s="104" customFormat="1" ht="15.75">
      <c r="M3084" s="172"/>
      <c r="N3084" s="172"/>
      <c r="O3084" s="172"/>
      <c r="U3084" s="173"/>
    </row>
    <row r="3085" spans="13:21" s="104" customFormat="1" ht="15.75">
      <c r="M3085" s="172"/>
      <c r="N3085" s="172"/>
      <c r="O3085" s="172"/>
      <c r="U3085" s="173"/>
    </row>
    <row r="3086" spans="13:21" s="104" customFormat="1" ht="15.75">
      <c r="M3086" s="172"/>
      <c r="N3086" s="172"/>
      <c r="O3086" s="172"/>
      <c r="U3086" s="173"/>
    </row>
    <row r="3087" spans="13:21" s="104" customFormat="1" ht="15.75">
      <c r="M3087" s="172"/>
      <c r="N3087" s="172"/>
      <c r="O3087" s="172"/>
      <c r="U3087" s="173"/>
    </row>
    <row r="3088" spans="13:21" s="104" customFormat="1" ht="15.75">
      <c r="M3088" s="172"/>
      <c r="N3088" s="172"/>
      <c r="O3088" s="172"/>
      <c r="U3088" s="173"/>
    </row>
    <row r="3089" spans="13:21" s="104" customFormat="1" ht="15.75">
      <c r="M3089" s="172"/>
      <c r="N3089" s="172"/>
      <c r="O3089" s="172"/>
      <c r="U3089" s="173"/>
    </row>
    <row r="3090" spans="13:21" s="104" customFormat="1" ht="15.75">
      <c r="M3090" s="172"/>
      <c r="N3090" s="172"/>
      <c r="O3090" s="172"/>
      <c r="U3090" s="173"/>
    </row>
    <row r="3091" spans="13:21" s="104" customFormat="1" ht="15.75">
      <c r="M3091" s="172"/>
      <c r="N3091" s="172"/>
      <c r="O3091" s="172"/>
      <c r="U3091" s="173"/>
    </row>
    <row r="3092" spans="13:21" s="104" customFormat="1" ht="15.75">
      <c r="M3092" s="172"/>
      <c r="N3092" s="172"/>
      <c r="O3092" s="172"/>
      <c r="U3092" s="173"/>
    </row>
    <row r="3093" spans="13:21" s="104" customFormat="1" ht="15.75">
      <c r="M3093" s="172"/>
      <c r="N3093" s="172"/>
      <c r="O3093" s="172"/>
      <c r="U3093" s="173"/>
    </row>
    <row r="3094" spans="13:21" s="104" customFormat="1" ht="15.75">
      <c r="M3094" s="172"/>
      <c r="N3094" s="172"/>
      <c r="O3094" s="172"/>
      <c r="U3094" s="173"/>
    </row>
    <row r="3095" spans="13:21" s="104" customFormat="1" ht="15.75">
      <c r="M3095" s="172"/>
      <c r="N3095" s="172"/>
      <c r="O3095" s="172"/>
      <c r="U3095" s="173"/>
    </row>
    <row r="3096" spans="13:21" s="104" customFormat="1" ht="15.75">
      <c r="M3096" s="172"/>
      <c r="N3096" s="172"/>
      <c r="O3096" s="172"/>
      <c r="U3096" s="173"/>
    </row>
    <row r="3097" spans="13:21" s="104" customFormat="1" ht="15.75">
      <c r="M3097" s="172"/>
      <c r="N3097" s="172"/>
      <c r="O3097" s="172"/>
      <c r="U3097" s="173"/>
    </row>
    <row r="3098" spans="13:21" s="104" customFormat="1" ht="15.75">
      <c r="M3098" s="172"/>
      <c r="N3098" s="172"/>
      <c r="O3098" s="172"/>
      <c r="U3098" s="173"/>
    </row>
    <row r="3099" spans="13:21" s="104" customFormat="1" ht="15.75">
      <c r="M3099" s="172"/>
      <c r="N3099" s="172"/>
      <c r="O3099" s="172"/>
      <c r="U3099" s="173"/>
    </row>
    <row r="3100" spans="13:21" s="104" customFormat="1" ht="15.75">
      <c r="M3100" s="172"/>
      <c r="N3100" s="172"/>
      <c r="O3100" s="172"/>
      <c r="U3100" s="173"/>
    </row>
    <row r="3101" spans="13:21" s="104" customFormat="1" ht="15.75">
      <c r="M3101" s="172"/>
      <c r="N3101" s="172"/>
      <c r="O3101" s="172"/>
      <c r="U3101" s="173"/>
    </row>
    <row r="3102" spans="13:21" s="104" customFormat="1" ht="15.75">
      <c r="M3102" s="172"/>
      <c r="N3102" s="172"/>
      <c r="O3102" s="172"/>
      <c r="U3102" s="173"/>
    </row>
    <row r="3103" spans="13:21" s="104" customFormat="1" ht="15.75">
      <c r="M3103" s="172"/>
      <c r="N3103" s="172"/>
      <c r="O3103" s="172"/>
      <c r="U3103" s="173"/>
    </row>
    <row r="3104" spans="13:21" s="104" customFormat="1" ht="15.75">
      <c r="M3104" s="172"/>
      <c r="N3104" s="172"/>
      <c r="O3104" s="172"/>
      <c r="U3104" s="173"/>
    </row>
    <row r="3105" spans="13:21" s="104" customFormat="1" ht="15.75">
      <c r="M3105" s="172"/>
      <c r="N3105" s="172"/>
      <c r="O3105" s="172"/>
      <c r="U3105" s="173"/>
    </row>
    <row r="3106" spans="13:21" s="104" customFormat="1" ht="15.75">
      <c r="M3106" s="172"/>
      <c r="N3106" s="172"/>
      <c r="O3106" s="172"/>
      <c r="U3106" s="173"/>
    </row>
    <row r="3107" spans="13:21" s="104" customFormat="1" ht="15.75">
      <c r="M3107" s="172"/>
      <c r="N3107" s="172"/>
      <c r="O3107" s="172"/>
      <c r="U3107" s="173"/>
    </row>
    <row r="3108" spans="13:21" s="104" customFormat="1" ht="15.75">
      <c r="M3108" s="172"/>
      <c r="N3108" s="172"/>
      <c r="O3108" s="172"/>
      <c r="U3108" s="173"/>
    </row>
    <row r="3109" spans="13:21" s="104" customFormat="1" ht="15.75">
      <c r="M3109" s="172"/>
      <c r="N3109" s="172"/>
      <c r="O3109" s="172"/>
      <c r="U3109" s="173"/>
    </row>
    <row r="3110" spans="13:21" s="104" customFormat="1" ht="15.75">
      <c r="M3110" s="172"/>
      <c r="N3110" s="172"/>
      <c r="O3110" s="172"/>
      <c r="U3110" s="173"/>
    </row>
    <row r="3111" spans="13:21" s="104" customFormat="1" ht="15.75">
      <c r="M3111" s="172"/>
      <c r="N3111" s="172"/>
      <c r="O3111" s="172"/>
      <c r="U3111" s="173"/>
    </row>
    <row r="3112" spans="13:21" s="104" customFormat="1" ht="15.75">
      <c r="M3112" s="172"/>
      <c r="N3112" s="172"/>
      <c r="O3112" s="172"/>
      <c r="U3112" s="173"/>
    </row>
    <row r="3113" spans="13:21" s="104" customFormat="1" ht="15.75">
      <c r="M3113" s="172"/>
      <c r="N3113" s="172"/>
      <c r="O3113" s="172"/>
      <c r="U3113" s="173"/>
    </row>
    <row r="3114" spans="13:21" s="104" customFormat="1" ht="15.75">
      <c r="M3114" s="172"/>
      <c r="N3114" s="172"/>
      <c r="O3114" s="172"/>
      <c r="U3114" s="173"/>
    </row>
    <row r="3115" spans="13:21" s="104" customFormat="1" ht="15.75">
      <c r="M3115" s="172"/>
      <c r="N3115" s="172"/>
      <c r="O3115" s="172"/>
      <c r="U3115" s="173"/>
    </row>
    <row r="3116" spans="13:21" s="104" customFormat="1" ht="15.75">
      <c r="M3116" s="172"/>
      <c r="N3116" s="172"/>
      <c r="O3116" s="172"/>
      <c r="U3116" s="173"/>
    </row>
    <row r="3117" spans="13:21" s="104" customFormat="1" ht="15.75">
      <c r="M3117" s="172"/>
      <c r="N3117" s="172"/>
      <c r="O3117" s="172"/>
      <c r="U3117" s="173"/>
    </row>
    <row r="3118" spans="13:21" s="104" customFormat="1" ht="15.75">
      <c r="M3118" s="172"/>
      <c r="N3118" s="172"/>
      <c r="O3118" s="172"/>
      <c r="U3118" s="173"/>
    </row>
    <row r="3119" spans="13:21" s="104" customFormat="1" ht="15.75">
      <c r="M3119" s="172"/>
      <c r="N3119" s="172"/>
      <c r="O3119" s="172"/>
      <c r="U3119" s="173"/>
    </row>
    <row r="3120" spans="13:21" s="104" customFormat="1" ht="15.75">
      <c r="M3120" s="172"/>
      <c r="N3120" s="172"/>
      <c r="O3120" s="172"/>
      <c r="U3120" s="173"/>
    </row>
    <row r="3121" spans="13:21" s="104" customFormat="1" ht="15.75">
      <c r="M3121" s="172"/>
      <c r="N3121" s="172"/>
      <c r="O3121" s="172"/>
      <c r="U3121" s="173"/>
    </row>
    <row r="3122" spans="13:21" s="104" customFormat="1" ht="15.75">
      <c r="M3122" s="172"/>
      <c r="N3122" s="172"/>
      <c r="O3122" s="172"/>
      <c r="U3122" s="173"/>
    </row>
    <row r="3123" spans="13:21" s="104" customFormat="1" ht="15.75">
      <c r="M3123" s="172"/>
      <c r="N3123" s="172"/>
      <c r="O3123" s="172"/>
      <c r="U3123" s="173"/>
    </row>
    <row r="3124" spans="13:21" s="104" customFormat="1" ht="15.75">
      <c r="M3124" s="172"/>
      <c r="N3124" s="172"/>
      <c r="O3124" s="172"/>
      <c r="U3124" s="173"/>
    </row>
    <row r="3125" spans="13:21" s="104" customFormat="1" ht="15.75">
      <c r="M3125" s="172"/>
      <c r="N3125" s="172"/>
      <c r="O3125" s="172"/>
      <c r="U3125" s="173"/>
    </row>
    <row r="3126" spans="13:21" s="104" customFormat="1" ht="15.75">
      <c r="M3126" s="172"/>
      <c r="N3126" s="172"/>
      <c r="O3126" s="172"/>
      <c r="U3126" s="173"/>
    </row>
    <row r="3127" spans="13:21" s="104" customFormat="1" ht="15.75">
      <c r="M3127" s="172"/>
      <c r="N3127" s="172"/>
      <c r="O3127" s="172"/>
      <c r="U3127" s="173"/>
    </row>
    <row r="3128" spans="13:21" s="104" customFormat="1" ht="15.75">
      <c r="M3128" s="172"/>
      <c r="N3128" s="172"/>
      <c r="O3128" s="172"/>
      <c r="U3128" s="173"/>
    </row>
    <row r="3129" spans="13:21" s="104" customFormat="1" ht="15.75">
      <c r="M3129" s="172"/>
      <c r="N3129" s="172"/>
      <c r="O3129" s="172"/>
      <c r="U3129" s="173"/>
    </row>
    <row r="3130" spans="13:21" s="104" customFormat="1" ht="15.75">
      <c r="M3130" s="172"/>
      <c r="N3130" s="172"/>
      <c r="O3130" s="172"/>
      <c r="U3130" s="173"/>
    </row>
    <row r="3131" spans="13:21" s="104" customFormat="1" ht="15.75">
      <c r="M3131" s="172"/>
      <c r="N3131" s="172"/>
      <c r="O3131" s="172"/>
      <c r="U3131" s="173"/>
    </row>
    <row r="3132" spans="13:21" s="104" customFormat="1" ht="15.75">
      <c r="M3132" s="172"/>
      <c r="N3132" s="172"/>
      <c r="O3132" s="172"/>
      <c r="U3132" s="173"/>
    </row>
    <row r="3133" spans="13:21" s="104" customFormat="1" ht="15.75">
      <c r="M3133" s="172"/>
      <c r="N3133" s="172"/>
      <c r="O3133" s="172"/>
      <c r="U3133" s="173"/>
    </row>
    <row r="3134" spans="13:21" s="104" customFormat="1" ht="15.75">
      <c r="M3134" s="172"/>
      <c r="N3134" s="172"/>
      <c r="O3134" s="172"/>
      <c r="U3134" s="173"/>
    </row>
    <row r="3135" spans="13:21" s="104" customFormat="1" ht="15.75">
      <c r="M3135" s="172"/>
      <c r="N3135" s="172"/>
      <c r="O3135" s="172"/>
      <c r="U3135" s="173"/>
    </row>
    <row r="3136" spans="13:21" s="104" customFormat="1" ht="15.75">
      <c r="M3136" s="172"/>
      <c r="N3136" s="172"/>
      <c r="O3136" s="172"/>
      <c r="U3136" s="173"/>
    </row>
    <row r="3137" spans="13:21" s="104" customFormat="1" ht="15.75">
      <c r="M3137" s="172"/>
      <c r="N3137" s="172"/>
      <c r="O3137" s="172"/>
      <c r="U3137" s="173"/>
    </row>
    <row r="3138" spans="13:21" s="104" customFormat="1" ht="15.75">
      <c r="M3138" s="172"/>
      <c r="N3138" s="172"/>
      <c r="O3138" s="172"/>
      <c r="U3138" s="173"/>
    </row>
    <row r="3139" spans="13:21" s="104" customFormat="1" ht="15.75">
      <c r="M3139" s="172"/>
      <c r="N3139" s="172"/>
      <c r="O3139" s="172"/>
      <c r="U3139" s="173"/>
    </row>
    <row r="3140" spans="13:21" s="104" customFormat="1" ht="15.75">
      <c r="M3140" s="172"/>
      <c r="N3140" s="172"/>
      <c r="O3140" s="172"/>
      <c r="U3140" s="173"/>
    </row>
    <row r="3141" spans="13:21" s="104" customFormat="1" ht="15.75">
      <c r="M3141" s="172"/>
      <c r="N3141" s="172"/>
      <c r="O3141" s="172"/>
      <c r="U3141" s="173"/>
    </row>
    <row r="3142" spans="13:21" s="104" customFormat="1" ht="15.75">
      <c r="M3142" s="172"/>
      <c r="N3142" s="172"/>
      <c r="O3142" s="172"/>
      <c r="U3142" s="173"/>
    </row>
    <row r="3143" spans="13:21" s="104" customFormat="1" ht="15.75">
      <c r="M3143" s="172"/>
      <c r="N3143" s="172"/>
      <c r="O3143" s="172"/>
      <c r="U3143" s="173"/>
    </row>
    <row r="3144" spans="13:21" s="104" customFormat="1" ht="15.75">
      <c r="M3144" s="172"/>
      <c r="N3144" s="172"/>
      <c r="O3144" s="172"/>
      <c r="U3144" s="173"/>
    </row>
    <row r="3145" spans="13:21" s="104" customFormat="1" ht="15.75">
      <c r="M3145" s="172"/>
      <c r="N3145" s="172"/>
      <c r="O3145" s="172"/>
      <c r="U3145" s="173"/>
    </row>
    <row r="3146" spans="13:21" s="104" customFormat="1" ht="15.75">
      <c r="M3146" s="172"/>
      <c r="N3146" s="172"/>
      <c r="O3146" s="172"/>
      <c r="U3146" s="173"/>
    </row>
    <row r="3147" spans="13:21" s="104" customFormat="1" ht="15.75">
      <c r="M3147" s="172"/>
      <c r="N3147" s="172"/>
      <c r="O3147" s="172"/>
      <c r="U3147" s="173"/>
    </row>
    <row r="3148" spans="13:21" s="104" customFormat="1" ht="15.75">
      <c r="M3148" s="172"/>
      <c r="N3148" s="172"/>
      <c r="O3148" s="172"/>
      <c r="U3148" s="173"/>
    </row>
    <row r="3149" spans="13:21" s="104" customFormat="1" ht="15.75">
      <c r="M3149" s="172"/>
      <c r="N3149" s="172"/>
      <c r="O3149" s="172"/>
      <c r="U3149" s="173"/>
    </row>
    <row r="3150" spans="13:21" s="104" customFormat="1" ht="15.75">
      <c r="M3150" s="172"/>
      <c r="N3150" s="172"/>
      <c r="O3150" s="172"/>
      <c r="U3150" s="173"/>
    </row>
    <row r="3151" spans="13:21" s="104" customFormat="1" ht="15.75">
      <c r="M3151" s="172"/>
      <c r="N3151" s="172"/>
      <c r="O3151" s="172"/>
      <c r="U3151" s="173"/>
    </row>
    <row r="3152" spans="13:21" s="104" customFormat="1" ht="15.75">
      <c r="M3152" s="172"/>
      <c r="N3152" s="172"/>
      <c r="O3152" s="172"/>
      <c r="U3152" s="173"/>
    </row>
    <row r="3153" spans="13:21" s="104" customFormat="1" ht="15.75">
      <c r="M3153" s="172"/>
      <c r="N3153" s="172"/>
      <c r="O3153" s="172"/>
      <c r="U3153" s="173"/>
    </row>
    <row r="3154" spans="13:21" s="104" customFormat="1" ht="15.75">
      <c r="M3154" s="172"/>
      <c r="N3154" s="172"/>
      <c r="O3154" s="172"/>
      <c r="U3154" s="173"/>
    </row>
    <row r="3155" spans="13:21" s="104" customFormat="1" ht="15.75">
      <c r="M3155" s="172"/>
      <c r="N3155" s="172"/>
      <c r="O3155" s="172"/>
      <c r="U3155" s="173"/>
    </row>
    <row r="3156" spans="13:21" s="104" customFormat="1" ht="15.75">
      <c r="M3156" s="172"/>
      <c r="N3156" s="172"/>
      <c r="O3156" s="172"/>
      <c r="U3156" s="173"/>
    </row>
    <row r="3157" spans="13:21" s="104" customFormat="1" ht="15.75">
      <c r="M3157" s="172"/>
      <c r="N3157" s="172"/>
      <c r="O3157" s="172"/>
      <c r="U3157" s="173"/>
    </row>
    <row r="3158" spans="13:21" s="104" customFormat="1" ht="15.75">
      <c r="M3158" s="172"/>
      <c r="N3158" s="172"/>
      <c r="O3158" s="172"/>
      <c r="U3158" s="173"/>
    </row>
    <row r="3159" spans="13:21" s="104" customFormat="1" ht="15.75">
      <c r="M3159" s="172"/>
      <c r="N3159" s="172"/>
      <c r="O3159" s="172"/>
      <c r="U3159" s="173"/>
    </row>
    <row r="3160" spans="13:21" s="104" customFormat="1" ht="15.75">
      <c r="M3160" s="172"/>
      <c r="N3160" s="172"/>
      <c r="O3160" s="172"/>
      <c r="U3160" s="173"/>
    </row>
    <row r="3161" spans="13:21" s="104" customFormat="1" ht="15.75">
      <c r="M3161" s="172"/>
      <c r="N3161" s="172"/>
      <c r="O3161" s="172"/>
      <c r="U3161" s="173"/>
    </row>
    <row r="3162" spans="13:21" s="104" customFormat="1" ht="15.75">
      <c r="M3162" s="172"/>
      <c r="N3162" s="172"/>
      <c r="O3162" s="172"/>
      <c r="U3162" s="173"/>
    </row>
    <row r="3163" spans="13:21" s="104" customFormat="1" ht="15.75">
      <c r="M3163" s="172"/>
      <c r="N3163" s="172"/>
      <c r="O3163" s="172"/>
      <c r="U3163" s="173"/>
    </row>
    <row r="3164" spans="13:21" s="104" customFormat="1" ht="15.75">
      <c r="M3164" s="172"/>
      <c r="N3164" s="172"/>
      <c r="O3164" s="172"/>
      <c r="U3164" s="173"/>
    </row>
    <row r="3165" spans="13:21" s="104" customFormat="1" ht="15.75">
      <c r="M3165" s="172"/>
      <c r="N3165" s="172"/>
      <c r="O3165" s="172"/>
      <c r="U3165" s="173"/>
    </row>
    <row r="3166" spans="13:21" s="104" customFormat="1" ht="15.75">
      <c r="M3166" s="172"/>
      <c r="N3166" s="172"/>
      <c r="O3166" s="172"/>
      <c r="U3166" s="173"/>
    </row>
    <row r="3167" spans="13:21" s="104" customFormat="1" ht="15.75">
      <c r="M3167" s="172"/>
      <c r="N3167" s="172"/>
      <c r="O3167" s="172"/>
      <c r="U3167" s="173"/>
    </row>
    <row r="3168" spans="13:21" s="104" customFormat="1" ht="15.75">
      <c r="M3168" s="172"/>
      <c r="N3168" s="172"/>
      <c r="O3168" s="172"/>
      <c r="U3168" s="173"/>
    </row>
    <row r="3169" spans="13:21" s="104" customFormat="1" ht="15.75">
      <c r="M3169" s="172"/>
      <c r="N3169" s="172"/>
      <c r="O3169" s="172"/>
      <c r="U3169" s="173"/>
    </row>
    <row r="3170" spans="13:21" s="104" customFormat="1" ht="15.75">
      <c r="M3170" s="172"/>
      <c r="N3170" s="172"/>
      <c r="O3170" s="172"/>
      <c r="U3170" s="173"/>
    </row>
    <row r="3171" spans="13:21" s="104" customFormat="1" ht="15.75">
      <c r="M3171" s="172"/>
      <c r="N3171" s="172"/>
      <c r="O3171" s="172"/>
      <c r="U3171" s="173"/>
    </row>
    <row r="3172" spans="13:21" s="104" customFormat="1" ht="15.75">
      <c r="M3172" s="172"/>
      <c r="N3172" s="172"/>
      <c r="O3172" s="172"/>
      <c r="U3172" s="173"/>
    </row>
    <row r="3173" spans="13:21" s="104" customFormat="1" ht="15.75">
      <c r="M3173" s="172"/>
      <c r="N3173" s="172"/>
      <c r="O3173" s="172"/>
      <c r="U3173" s="173"/>
    </row>
    <row r="3174" spans="13:21" s="104" customFormat="1" ht="15.75">
      <c r="M3174" s="172"/>
      <c r="N3174" s="172"/>
      <c r="O3174" s="172"/>
      <c r="U3174" s="173"/>
    </row>
    <row r="3175" spans="13:21" s="104" customFormat="1" ht="15.75">
      <c r="M3175" s="172"/>
      <c r="N3175" s="172"/>
      <c r="O3175" s="172"/>
      <c r="U3175" s="173"/>
    </row>
    <row r="3176" spans="13:21" s="104" customFormat="1" ht="15.75">
      <c r="M3176" s="172"/>
      <c r="N3176" s="172"/>
      <c r="O3176" s="172"/>
      <c r="U3176" s="173"/>
    </row>
    <row r="3177" spans="13:21" s="104" customFormat="1" ht="15.75">
      <c r="M3177" s="172"/>
      <c r="N3177" s="172"/>
      <c r="O3177" s="172"/>
      <c r="U3177" s="173"/>
    </row>
    <row r="3178" spans="13:21" s="104" customFormat="1" ht="15.75">
      <c r="M3178" s="172"/>
      <c r="N3178" s="172"/>
      <c r="O3178" s="172"/>
      <c r="U3178" s="173"/>
    </row>
    <row r="3179" spans="13:21" s="104" customFormat="1" ht="15.75">
      <c r="M3179" s="172"/>
      <c r="N3179" s="172"/>
      <c r="O3179" s="172"/>
      <c r="U3179" s="173"/>
    </row>
    <row r="3180" spans="13:21" s="104" customFormat="1" ht="15.75">
      <c r="M3180" s="172"/>
      <c r="N3180" s="172"/>
      <c r="O3180" s="172"/>
      <c r="U3180" s="173"/>
    </row>
    <row r="3181" spans="13:21" s="104" customFormat="1" ht="15.75">
      <c r="M3181" s="172"/>
      <c r="N3181" s="172"/>
      <c r="O3181" s="172"/>
      <c r="U3181" s="173"/>
    </row>
    <row r="3182" spans="13:21" s="104" customFormat="1" ht="15.75">
      <c r="M3182" s="172"/>
      <c r="N3182" s="172"/>
      <c r="O3182" s="172"/>
      <c r="U3182" s="173"/>
    </row>
    <row r="3183" spans="13:21" s="104" customFormat="1" ht="15.75">
      <c r="M3183" s="172"/>
      <c r="N3183" s="172"/>
      <c r="O3183" s="172"/>
      <c r="U3183" s="173"/>
    </row>
    <row r="3184" spans="13:21" s="104" customFormat="1" ht="15.75">
      <c r="M3184" s="172"/>
      <c r="N3184" s="172"/>
      <c r="O3184" s="172"/>
      <c r="U3184" s="173"/>
    </row>
    <row r="3185" spans="13:21" s="104" customFormat="1" ht="15.75">
      <c r="M3185" s="172"/>
      <c r="N3185" s="172"/>
      <c r="O3185" s="172"/>
      <c r="U3185" s="173"/>
    </row>
    <row r="3186" spans="13:21" s="104" customFormat="1" ht="15.75">
      <c r="M3186" s="172"/>
      <c r="N3186" s="172"/>
      <c r="O3186" s="172"/>
      <c r="U3186" s="173"/>
    </row>
    <row r="3187" spans="13:21" s="104" customFormat="1" ht="15.75">
      <c r="M3187" s="172"/>
      <c r="N3187" s="172"/>
      <c r="O3187" s="172"/>
      <c r="U3187" s="173"/>
    </row>
    <row r="3188" spans="13:21" s="104" customFormat="1" ht="15.75">
      <c r="M3188" s="172"/>
      <c r="N3188" s="172"/>
      <c r="O3188" s="172"/>
      <c r="U3188" s="173"/>
    </row>
    <row r="3189" spans="13:21" s="104" customFormat="1" ht="15.75">
      <c r="M3189" s="172"/>
      <c r="N3189" s="172"/>
      <c r="O3189" s="172"/>
      <c r="U3189" s="173"/>
    </row>
    <row r="3190" spans="13:21" s="104" customFormat="1" ht="15.75">
      <c r="M3190" s="172"/>
      <c r="N3190" s="172"/>
      <c r="O3190" s="172"/>
      <c r="U3190" s="173"/>
    </row>
    <row r="3191" spans="13:21" s="104" customFormat="1" ht="15.75">
      <c r="M3191" s="172"/>
      <c r="N3191" s="172"/>
      <c r="O3191" s="172"/>
      <c r="U3191" s="173"/>
    </row>
    <row r="3192" spans="13:21" s="104" customFormat="1" ht="15.75">
      <c r="M3192" s="172"/>
      <c r="N3192" s="172"/>
      <c r="O3192" s="172"/>
      <c r="U3192" s="173"/>
    </row>
    <row r="3193" spans="13:21" s="104" customFormat="1" ht="15.75">
      <c r="M3193" s="172"/>
      <c r="N3193" s="172"/>
      <c r="O3193" s="172"/>
      <c r="U3193" s="173"/>
    </row>
    <row r="3194" spans="13:21" s="104" customFormat="1" ht="15.75">
      <c r="M3194" s="172"/>
      <c r="N3194" s="172"/>
      <c r="O3194" s="172"/>
      <c r="U3194" s="173"/>
    </row>
    <row r="3195" spans="13:21" s="104" customFormat="1" ht="15.75">
      <c r="M3195" s="172"/>
      <c r="N3195" s="172"/>
      <c r="O3195" s="172"/>
      <c r="U3195" s="173"/>
    </row>
    <row r="3196" spans="13:21" s="104" customFormat="1" ht="15.75">
      <c r="M3196" s="172"/>
      <c r="N3196" s="172"/>
      <c r="O3196" s="172"/>
      <c r="U3196" s="173"/>
    </row>
    <row r="3197" spans="13:21" s="104" customFormat="1" ht="15.75">
      <c r="M3197" s="172"/>
      <c r="N3197" s="172"/>
      <c r="O3197" s="172"/>
      <c r="U3197" s="173"/>
    </row>
    <row r="3198" spans="13:21" s="104" customFormat="1" ht="15.75">
      <c r="M3198" s="172"/>
      <c r="N3198" s="172"/>
      <c r="O3198" s="172"/>
      <c r="U3198" s="173"/>
    </row>
    <row r="3199" spans="13:21" s="104" customFormat="1" ht="15.75">
      <c r="M3199" s="172"/>
      <c r="N3199" s="172"/>
      <c r="O3199" s="172"/>
      <c r="U3199" s="173"/>
    </row>
    <row r="3200" spans="13:21" s="104" customFormat="1" ht="15.75">
      <c r="M3200" s="172"/>
      <c r="N3200" s="172"/>
      <c r="O3200" s="172"/>
      <c r="U3200" s="173"/>
    </row>
    <row r="3201" spans="13:21" s="104" customFormat="1" ht="15.75">
      <c r="M3201" s="172"/>
      <c r="N3201" s="172"/>
      <c r="O3201" s="172"/>
      <c r="U3201" s="173"/>
    </row>
    <row r="3202" spans="13:21" s="104" customFormat="1" ht="15.75">
      <c r="M3202" s="172"/>
      <c r="N3202" s="172"/>
      <c r="O3202" s="172"/>
      <c r="U3202" s="173"/>
    </row>
    <row r="3203" spans="13:21" s="104" customFormat="1" ht="15.75">
      <c r="M3203" s="172"/>
      <c r="N3203" s="172"/>
      <c r="O3203" s="172"/>
      <c r="U3203" s="173"/>
    </row>
    <row r="3204" spans="13:21" s="104" customFormat="1" ht="15.75">
      <c r="M3204" s="172"/>
      <c r="N3204" s="172"/>
      <c r="O3204" s="172"/>
      <c r="U3204" s="173"/>
    </row>
    <row r="3205" spans="13:21" s="104" customFormat="1" ht="15.75">
      <c r="M3205" s="172"/>
      <c r="N3205" s="172"/>
      <c r="O3205" s="172"/>
      <c r="U3205" s="173"/>
    </row>
    <row r="3206" spans="13:21" s="104" customFormat="1" ht="15.75">
      <c r="M3206" s="172"/>
      <c r="N3206" s="172"/>
      <c r="O3206" s="172"/>
      <c r="U3206" s="173"/>
    </row>
    <row r="3207" spans="13:21" s="104" customFormat="1" ht="15.75">
      <c r="M3207" s="172"/>
      <c r="N3207" s="172"/>
      <c r="O3207" s="172"/>
      <c r="U3207" s="173"/>
    </row>
    <row r="3208" spans="13:21" s="104" customFormat="1" ht="15.75">
      <c r="M3208" s="172"/>
      <c r="N3208" s="172"/>
      <c r="O3208" s="172"/>
      <c r="U3208" s="173"/>
    </row>
    <row r="3209" spans="13:21" s="104" customFormat="1" ht="15.75">
      <c r="M3209" s="172"/>
      <c r="N3209" s="172"/>
      <c r="O3209" s="172"/>
      <c r="U3209" s="173"/>
    </row>
    <row r="3210" spans="13:21" s="104" customFormat="1" ht="15.75">
      <c r="M3210" s="172"/>
      <c r="N3210" s="172"/>
      <c r="O3210" s="172"/>
      <c r="U3210" s="173"/>
    </row>
    <row r="3211" spans="13:21" s="104" customFormat="1" ht="15.75">
      <c r="M3211" s="172"/>
      <c r="N3211" s="172"/>
      <c r="O3211" s="172"/>
      <c r="U3211" s="173"/>
    </row>
    <row r="3212" spans="13:21" s="104" customFormat="1" ht="15.75">
      <c r="M3212" s="172"/>
      <c r="N3212" s="172"/>
      <c r="O3212" s="172"/>
      <c r="U3212" s="173"/>
    </row>
    <row r="3213" spans="13:21" s="104" customFormat="1" ht="15.75">
      <c r="M3213" s="172"/>
      <c r="N3213" s="172"/>
      <c r="O3213" s="172"/>
      <c r="U3213" s="173"/>
    </row>
    <row r="3214" spans="13:21" s="104" customFormat="1" ht="15.75">
      <c r="M3214" s="172"/>
      <c r="N3214" s="172"/>
      <c r="O3214" s="172"/>
      <c r="U3214" s="173"/>
    </row>
    <row r="3215" spans="13:21" s="104" customFormat="1" ht="15.75">
      <c r="M3215" s="172"/>
      <c r="N3215" s="172"/>
      <c r="O3215" s="172"/>
      <c r="U3215" s="173"/>
    </row>
    <row r="3216" spans="13:21" s="104" customFormat="1" ht="15.75">
      <c r="M3216" s="172"/>
      <c r="N3216" s="172"/>
      <c r="O3216" s="172"/>
      <c r="U3216" s="173"/>
    </row>
    <row r="3217" spans="13:21" s="104" customFormat="1" ht="15.75">
      <c r="M3217" s="172"/>
      <c r="N3217" s="172"/>
      <c r="O3217" s="172"/>
      <c r="U3217" s="173"/>
    </row>
    <row r="3218" spans="13:21" s="104" customFormat="1" ht="15.75">
      <c r="M3218" s="172"/>
      <c r="N3218" s="172"/>
      <c r="O3218" s="172"/>
      <c r="U3218" s="173"/>
    </row>
    <row r="3219" spans="13:21" s="104" customFormat="1" ht="15.75">
      <c r="M3219" s="172"/>
      <c r="N3219" s="172"/>
      <c r="O3219" s="172"/>
      <c r="U3219" s="173"/>
    </row>
    <row r="3220" spans="13:21" s="104" customFormat="1" ht="15.75">
      <c r="M3220" s="172"/>
      <c r="N3220" s="172"/>
      <c r="O3220" s="172"/>
      <c r="U3220" s="173"/>
    </row>
    <row r="3221" spans="13:21" s="104" customFormat="1" ht="15.75">
      <c r="M3221" s="172"/>
      <c r="N3221" s="172"/>
      <c r="O3221" s="172"/>
      <c r="U3221" s="173"/>
    </row>
    <row r="3222" spans="13:21" s="104" customFormat="1" ht="15.75">
      <c r="M3222" s="172"/>
      <c r="N3222" s="172"/>
      <c r="O3222" s="172"/>
      <c r="U3222" s="173"/>
    </row>
    <row r="3223" spans="13:21" s="104" customFormat="1" ht="15.75">
      <c r="M3223" s="172"/>
      <c r="N3223" s="172"/>
      <c r="O3223" s="172"/>
      <c r="U3223" s="173"/>
    </row>
    <row r="3224" spans="13:21" s="104" customFormat="1" ht="15.75">
      <c r="M3224" s="172"/>
      <c r="N3224" s="172"/>
      <c r="O3224" s="172"/>
      <c r="U3224" s="173"/>
    </row>
    <row r="3225" spans="13:21" s="104" customFormat="1" ht="15.75">
      <c r="M3225" s="172"/>
      <c r="N3225" s="172"/>
      <c r="O3225" s="172"/>
      <c r="U3225" s="173"/>
    </row>
    <row r="3226" spans="13:21" s="104" customFormat="1" ht="15.75">
      <c r="M3226" s="172"/>
      <c r="N3226" s="172"/>
      <c r="O3226" s="172"/>
      <c r="U3226" s="173"/>
    </row>
    <row r="3227" spans="13:21" s="104" customFormat="1" ht="15.75">
      <c r="M3227" s="172"/>
      <c r="N3227" s="172"/>
      <c r="O3227" s="172"/>
      <c r="U3227" s="173"/>
    </row>
    <row r="3228" spans="13:21" s="104" customFormat="1" ht="15.75">
      <c r="M3228" s="172"/>
      <c r="N3228" s="172"/>
      <c r="O3228" s="172"/>
      <c r="U3228" s="173"/>
    </row>
    <row r="3229" spans="13:21" s="104" customFormat="1" ht="15.75">
      <c r="M3229" s="172"/>
      <c r="N3229" s="172"/>
      <c r="O3229" s="172"/>
      <c r="U3229" s="173"/>
    </row>
    <row r="3230" spans="13:21" s="104" customFormat="1" ht="15.75">
      <c r="M3230" s="172"/>
      <c r="N3230" s="172"/>
      <c r="O3230" s="172"/>
      <c r="U3230" s="173"/>
    </row>
    <row r="3231" spans="13:21" s="104" customFormat="1" ht="15.75">
      <c r="M3231" s="172"/>
      <c r="N3231" s="172"/>
      <c r="O3231" s="172"/>
      <c r="U3231" s="173"/>
    </row>
    <row r="3232" spans="13:21" s="104" customFormat="1" ht="15.75">
      <c r="M3232" s="172"/>
      <c r="N3232" s="172"/>
      <c r="O3232" s="172"/>
      <c r="U3232" s="173"/>
    </row>
    <row r="3233" spans="13:21" s="104" customFormat="1" ht="15.75">
      <c r="M3233" s="172"/>
      <c r="N3233" s="172"/>
      <c r="O3233" s="172"/>
      <c r="U3233" s="173"/>
    </row>
    <row r="3234" spans="13:21" s="104" customFormat="1" ht="15.75">
      <c r="M3234" s="172"/>
      <c r="N3234" s="172"/>
      <c r="O3234" s="172"/>
      <c r="U3234" s="173"/>
    </row>
    <row r="3235" spans="13:21" s="104" customFormat="1" ht="15.75">
      <c r="M3235" s="172"/>
      <c r="N3235" s="172"/>
      <c r="O3235" s="172"/>
      <c r="U3235" s="173"/>
    </row>
    <row r="3236" spans="13:21" s="104" customFormat="1" ht="15.75">
      <c r="M3236" s="172"/>
      <c r="N3236" s="172"/>
      <c r="O3236" s="172"/>
      <c r="U3236" s="173"/>
    </row>
    <row r="3237" spans="13:21" s="104" customFormat="1" ht="15.75">
      <c r="M3237" s="172"/>
      <c r="N3237" s="172"/>
      <c r="O3237" s="172"/>
      <c r="U3237" s="173"/>
    </row>
    <row r="3238" spans="13:21" s="104" customFormat="1" ht="15.75">
      <c r="M3238" s="172"/>
      <c r="N3238" s="172"/>
      <c r="O3238" s="172"/>
      <c r="U3238" s="173"/>
    </row>
    <row r="3239" spans="13:21" s="104" customFormat="1" ht="15.75">
      <c r="M3239" s="172"/>
      <c r="N3239" s="172"/>
      <c r="O3239" s="172"/>
      <c r="U3239" s="173"/>
    </row>
    <row r="3240" spans="13:21" s="104" customFormat="1" ht="15.75">
      <c r="M3240" s="172"/>
      <c r="N3240" s="172"/>
      <c r="O3240" s="172"/>
      <c r="U3240" s="173"/>
    </row>
    <row r="3241" spans="13:21" s="104" customFormat="1" ht="15.75">
      <c r="M3241" s="172"/>
      <c r="N3241" s="172"/>
      <c r="O3241" s="172"/>
      <c r="U3241" s="173"/>
    </row>
    <row r="3242" spans="13:21" s="104" customFormat="1" ht="15.75">
      <c r="M3242" s="172"/>
      <c r="N3242" s="172"/>
      <c r="O3242" s="172"/>
      <c r="U3242" s="173"/>
    </row>
    <row r="3243" spans="13:21" s="104" customFormat="1" ht="15.75">
      <c r="M3243" s="172"/>
      <c r="N3243" s="172"/>
      <c r="O3243" s="172"/>
      <c r="U3243" s="173"/>
    </row>
    <row r="3244" spans="13:21" s="104" customFormat="1" ht="15.75">
      <c r="M3244" s="172"/>
      <c r="N3244" s="172"/>
      <c r="O3244" s="172"/>
      <c r="U3244" s="173"/>
    </row>
    <row r="3245" spans="13:21" s="104" customFormat="1" ht="15.75">
      <c r="M3245" s="172"/>
      <c r="N3245" s="172"/>
      <c r="O3245" s="172"/>
      <c r="U3245" s="173"/>
    </row>
    <row r="3246" spans="13:21" s="104" customFormat="1" ht="15.75">
      <c r="M3246" s="172"/>
      <c r="N3246" s="172"/>
      <c r="O3246" s="172"/>
      <c r="U3246" s="173"/>
    </row>
    <row r="3247" spans="13:21" s="104" customFormat="1" ht="15.75">
      <c r="M3247" s="172"/>
      <c r="N3247" s="172"/>
      <c r="O3247" s="172"/>
      <c r="U3247" s="173"/>
    </row>
    <row r="3248" spans="13:21" s="104" customFormat="1" ht="15.75">
      <c r="M3248" s="172"/>
      <c r="N3248" s="172"/>
      <c r="O3248" s="172"/>
      <c r="U3248" s="173"/>
    </row>
    <row r="3249" spans="13:21" s="104" customFormat="1" ht="15.75">
      <c r="M3249" s="172"/>
      <c r="N3249" s="172"/>
      <c r="O3249" s="172"/>
      <c r="U3249" s="173"/>
    </row>
    <row r="3250" spans="13:21" s="104" customFormat="1" ht="15.75">
      <c r="M3250" s="172"/>
      <c r="N3250" s="172"/>
      <c r="O3250" s="172"/>
      <c r="U3250" s="173"/>
    </row>
    <row r="3251" spans="13:21" s="104" customFormat="1" ht="15.75">
      <c r="M3251" s="172"/>
      <c r="N3251" s="172"/>
      <c r="O3251" s="172"/>
      <c r="U3251" s="173"/>
    </row>
    <row r="3252" spans="13:21" s="104" customFormat="1" ht="15.75">
      <c r="M3252" s="172"/>
      <c r="N3252" s="172"/>
      <c r="O3252" s="172"/>
      <c r="U3252" s="173"/>
    </row>
    <row r="3253" spans="13:21" s="104" customFormat="1" ht="15.75">
      <c r="M3253" s="172"/>
      <c r="N3253" s="172"/>
      <c r="O3253" s="172"/>
      <c r="U3253" s="173"/>
    </row>
    <row r="3254" spans="13:21" s="104" customFormat="1" ht="15.75">
      <c r="M3254" s="172"/>
      <c r="N3254" s="172"/>
      <c r="O3254" s="172"/>
      <c r="U3254" s="173"/>
    </row>
    <row r="3255" spans="13:21" s="104" customFormat="1" ht="15.75">
      <c r="M3255" s="172"/>
      <c r="N3255" s="172"/>
      <c r="O3255" s="172"/>
      <c r="U3255" s="173"/>
    </row>
    <row r="3256" spans="13:21" s="104" customFormat="1" ht="15.75">
      <c r="M3256" s="172"/>
      <c r="N3256" s="172"/>
      <c r="O3256" s="172"/>
      <c r="U3256" s="173"/>
    </row>
    <row r="3257" spans="13:21" s="104" customFormat="1" ht="15.75">
      <c r="M3257" s="172"/>
      <c r="N3257" s="172"/>
      <c r="O3257" s="172"/>
      <c r="U3257" s="173"/>
    </row>
    <row r="3258" spans="13:21" s="104" customFormat="1" ht="15.75">
      <c r="M3258" s="172"/>
      <c r="N3258" s="172"/>
      <c r="O3258" s="172"/>
      <c r="U3258" s="173"/>
    </row>
    <row r="3259" spans="13:21" s="104" customFormat="1" ht="15.75">
      <c r="M3259" s="172"/>
      <c r="N3259" s="172"/>
      <c r="O3259" s="172"/>
      <c r="U3259" s="173"/>
    </row>
    <row r="3260" spans="13:21" s="104" customFormat="1" ht="15.75">
      <c r="M3260" s="172"/>
      <c r="N3260" s="172"/>
      <c r="O3260" s="172"/>
      <c r="U3260" s="173"/>
    </row>
    <row r="3261" spans="13:21" s="104" customFormat="1" ht="15.75">
      <c r="M3261" s="172"/>
      <c r="N3261" s="172"/>
      <c r="O3261" s="172"/>
      <c r="U3261" s="173"/>
    </row>
    <row r="3262" spans="13:21" s="104" customFormat="1" ht="15.75">
      <c r="M3262" s="172"/>
      <c r="N3262" s="172"/>
      <c r="O3262" s="172"/>
      <c r="U3262" s="173"/>
    </row>
    <row r="3263" spans="13:21" s="104" customFormat="1" ht="15.75">
      <c r="M3263" s="172"/>
      <c r="N3263" s="172"/>
      <c r="O3263" s="172"/>
      <c r="U3263" s="173"/>
    </row>
    <row r="3264" spans="13:21" s="104" customFormat="1" ht="15.75">
      <c r="M3264" s="172"/>
      <c r="N3264" s="172"/>
      <c r="O3264" s="172"/>
      <c r="U3264" s="173"/>
    </row>
    <row r="3265" spans="13:21" s="104" customFormat="1" ht="15.75">
      <c r="M3265" s="172"/>
      <c r="N3265" s="172"/>
      <c r="O3265" s="172"/>
      <c r="U3265" s="173"/>
    </row>
    <row r="3266" spans="13:21" s="104" customFormat="1" ht="15.75">
      <c r="M3266" s="172"/>
      <c r="N3266" s="172"/>
      <c r="O3266" s="172"/>
      <c r="U3266" s="173"/>
    </row>
    <row r="3267" spans="13:21" s="104" customFormat="1" ht="15.75">
      <c r="M3267" s="172"/>
      <c r="N3267" s="172"/>
      <c r="O3267" s="172"/>
      <c r="U3267" s="173"/>
    </row>
    <row r="3268" spans="13:21" s="104" customFormat="1" ht="15.75">
      <c r="M3268" s="172"/>
      <c r="N3268" s="172"/>
      <c r="O3268" s="172"/>
      <c r="U3268" s="173"/>
    </row>
    <row r="3269" spans="13:21" s="104" customFormat="1" ht="15.75">
      <c r="M3269" s="172"/>
      <c r="N3269" s="172"/>
      <c r="O3269" s="172"/>
      <c r="U3269" s="173"/>
    </row>
    <row r="3270" spans="13:21" s="104" customFormat="1" ht="15.75">
      <c r="M3270" s="172"/>
      <c r="N3270" s="172"/>
      <c r="O3270" s="172"/>
      <c r="U3270" s="173"/>
    </row>
    <row r="3271" spans="13:21" s="104" customFormat="1" ht="15.75">
      <c r="M3271" s="172"/>
      <c r="N3271" s="172"/>
      <c r="O3271" s="172"/>
      <c r="U3271" s="173"/>
    </row>
    <row r="3272" spans="13:21" s="104" customFormat="1" ht="15.75">
      <c r="M3272" s="172"/>
      <c r="N3272" s="172"/>
      <c r="O3272" s="172"/>
      <c r="U3272" s="173"/>
    </row>
    <row r="3273" spans="13:21" s="104" customFormat="1" ht="15.75">
      <c r="M3273" s="172"/>
      <c r="N3273" s="172"/>
      <c r="O3273" s="172"/>
      <c r="U3273" s="173"/>
    </row>
    <row r="3274" spans="13:21" s="104" customFormat="1" ht="15.75">
      <c r="M3274" s="172"/>
      <c r="N3274" s="172"/>
      <c r="O3274" s="172"/>
      <c r="U3274" s="173"/>
    </row>
    <row r="3275" spans="13:21" s="104" customFormat="1" ht="15.75">
      <c r="M3275" s="172"/>
      <c r="N3275" s="172"/>
      <c r="O3275" s="172"/>
      <c r="U3275" s="173"/>
    </row>
    <row r="3276" spans="13:21" s="104" customFormat="1" ht="15.75">
      <c r="M3276" s="172"/>
      <c r="N3276" s="172"/>
      <c r="O3276" s="172"/>
      <c r="U3276" s="173"/>
    </row>
    <row r="3277" spans="13:21" s="104" customFormat="1" ht="15.75">
      <c r="M3277" s="172"/>
      <c r="N3277" s="172"/>
      <c r="O3277" s="172"/>
      <c r="U3277" s="173"/>
    </row>
    <row r="3278" spans="13:21" s="104" customFormat="1" ht="15.75">
      <c r="M3278" s="172"/>
      <c r="N3278" s="172"/>
      <c r="O3278" s="172"/>
      <c r="U3278" s="173"/>
    </row>
    <row r="3279" spans="13:21" s="104" customFormat="1" ht="15.75">
      <c r="M3279" s="172"/>
      <c r="N3279" s="172"/>
      <c r="O3279" s="172"/>
      <c r="U3279" s="173"/>
    </row>
    <row r="3280" spans="13:21" s="104" customFormat="1" ht="15.75">
      <c r="M3280" s="172"/>
      <c r="N3280" s="172"/>
      <c r="O3280" s="172"/>
      <c r="U3280" s="173"/>
    </row>
    <row r="3281" spans="13:21" s="104" customFormat="1" ht="15.75">
      <c r="M3281" s="172"/>
      <c r="N3281" s="172"/>
      <c r="O3281" s="172"/>
      <c r="U3281" s="173"/>
    </row>
    <row r="3282" spans="13:21" s="104" customFormat="1" ht="15.75">
      <c r="M3282" s="172"/>
      <c r="N3282" s="172"/>
      <c r="O3282" s="172"/>
      <c r="U3282" s="173"/>
    </row>
    <row r="3283" spans="13:21" s="104" customFormat="1" ht="15.75">
      <c r="M3283" s="172"/>
      <c r="N3283" s="172"/>
      <c r="O3283" s="172"/>
      <c r="U3283" s="173"/>
    </row>
    <row r="3284" spans="13:21" s="104" customFormat="1" ht="15.75">
      <c r="M3284" s="172"/>
      <c r="N3284" s="172"/>
      <c r="O3284" s="172"/>
      <c r="U3284" s="173"/>
    </row>
    <row r="3285" spans="13:21" s="104" customFormat="1" ht="15.75">
      <c r="M3285" s="172"/>
      <c r="N3285" s="172"/>
      <c r="O3285" s="172"/>
      <c r="U3285" s="173"/>
    </row>
    <row r="3286" spans="13:21" s="104" customFormat="1" ht="15.75">
      <c r="M3286" s="172"/>
      <c r="N3286" s="172"/>
      <c r="O3286" s="172"/>
      <c r="U3286" s="173"/>
    </row>
    <row r="3287" spans="13:21" s="104" customFormat="1" ht="15.75">
      <c r="M3287" s="172"/>
      <c r="N3287" s="172"/>
      <c r="O3287" s="172"/>
      <c r="U3287" s="173"/>
    </row>
    <row r="3288" spans="13:21" s="104" customFormat="1" ht="15.75">
      <c r="M3288" s="172"/>
      <c r="N3288" s="172"/>
      <c r="O3288" s="172"/>
      <c r="U3288" s="173"/>
    </row>
    <row r="3289" spans="13:21" s="104" customFormat="1" ht="15.75">
      <c r="M3289" s="172"/>
      <c r="N3289" s="172"/>
      <c r="O3289" s="172"/>
      <c r="U3289" s="173"/>
    </row>
    <row r="3290" spans="13:21" s="104" customFormat="1" ht="15.75">
      <c r="M3290" s="172"/>
      <c r="N3290" s="172"/>
      <c r="O3290" s="172"/>
      <c r="U3290" s="173"/>
    </row>
    <row r="3291" spans="13:21" s="104" customFormat="1" ht="15.75">
      <c r="M3291" s="172"/>
      <c r="N3291" s="172"/>
      <c r="O3291" s="172"/>
      <c r="U3291" s="173"/>
    </row>
    <row r="3292" spans="13:21" s="104" customFormat="1" ht="15.75">
      <c r="M3292" s="172"/>
      <c r="N3292" s="172"/>
      <c r="O3292" s="172"/>
      <c r="U3292" s="173"/>
    </row>
    <row r="3293" spans="13:21" s="104" customFormat="1" ht="15.75">
      <c r="M3293" s="172"/>
      <c r="N3293" s="172"/>
      <c r="O3293" s="172"/>
      <c r="U3293" s="173"/>
    </row>
    <row r="3294" spans="13:21" s="104" customFormat="1" ht="15.75">
      <c r="M3294" s="172"/>
      <c r="N3294" s="172"/>
      <c r="O3294" s="172"/>
      <c r="U3294" s="173"/>
    </row>
    <row r="3295" spans="13:21" s="104" customFormat="1" ht="15.75">
      <c r="M3295" s="172"/>
      <c r="N3295" s="172"/>
      <c r="O3295" s="172"/>
      <c r="U3295" s="173"/>
    </row>
    <row r="3296" spans="13:21" s="104" customFormat="1" ht="15.75">
      <c r="M3296" s="172"/>
      <c r="N3296" s="172"/>
      <c r="O3296" s="172"/>
      <c r="U3296" s="173"/>
    </row>
    <row r="3297" spans="13:21" s="104" customFormat="1" ht="15.75">
      <c r="M3297" s="172"/>
      <c r="N3297" s="172"/>
      <c r="O3297" s="172"/>
      <c r="U3297" s="173"/>
    </row>
    <row r="3298" spans="13:21" s="104" customFormat="1" ht="15.75">
      <c r="M3298" s="172"/>
      <c r="N3298" s="172"/>
      <c r="O3298" s="172"/>
      <c r="U3298" s="173"/>
    </row>
    <row r="3299" spans="13:21" s="104" customFormat="1" ht="15.75">
      <c r="M3299" s="172"/>
      <c r="N3299" s="172"/>
      <c r="O3299" s="172"/>
      <c r="U3299" s="173"/>
    </row>
    <row r="3300" spans="13:21" s="104" customFormat="1" ht="15.75">
      <c r="M3300" s="172"/>
      <c r="N3300" s="172"/>
      <c r="O3300" s="172"/>
      <c r="U3300" s="173"/>
    </row>
    <row r="3301" spans="13:21" s="104" customFormat="1" ht="15.75">
      <c r="M3301" s="172"/>
      <c r="N3301" s="172"/>
      <c r="O3301" s="172"/>
      <c r="U3301" s="173"/>
    </row>
    <row r="3302" spans="13:21" s="104" customFormat="1" ht="15.75">
      <c r="M3302" s="172"/>
      <c r="N3302" s="172"/>
      <c r="O3302" s="172"/>
      <c r="U3302" s="173"/>
    </row>
    <row r="3303" spans="13:21" s="104" customFormat="1" ht="15.75">
      <c r="M3303" s="172"/>
      <c r="N3303" s="172"/>
      <c r="O3303" s="172"/>
      <c r="U3303" s="173"/>
    </row>
    <row r="3304" spans="13:21" s="104" customFormat="1" ht="15.75">
      <c r="M3304" s="172"/>
      <c r="N3304" s="172"/>
      <c r="O3304" s="172"/>
      <c r="U3304" s="173"/>
    </row>
    <row r="3305" spans="13:21" s="104" customFormat="1" ht="15.75">
      <c r="M3305" s="172"/>
      <c r="N3305" s="172"/>
      <c r="O3305" s="172"/>
      <c r="U3305" s="173"/>
    </row>
    <row r="3306" spans="13:21" s="104" customFormat="1" ht="15.75">
      <c r="M3306" s="172"/>
      <c r="N3306" s="172"/>
      <c r="O3306" s="172"/>
      <c r="U3306" s="173"/>
    </row>
    <row r="3307" spans="13:21" s="104" customFormat="1" ht="15.75">
      <c r="M3307" s="172"/>
      <c r="N3307" s="172"/>
      <c r="O3307" s="172"/>
      <c r="U3307" s="173"/>
    </row>
    <row r="3308" spans="13:21" s="104" customFormat="1" ht="15.75">
      <c r="M3308" s="172"/>
      <c r="N3308" s="172"/>
      <c r="O3308" s="172"/>
      <c r="U3308" s="173"/>
    </row>
    <row r="3309" spans="13:21" s="104" customFormat="1" ht="15.75">
      <c r="M3309" s="172"/>
      <c r="N3309" s="172"/>
      <c r="O3309" s="172"/>
      <c r="U3309" s="173"/>
    </row>
    <row r="3310" spans="13:21" s="104" customFormat="1" ht="15.75">
      <c r="M3310" s="172"/>
      <c r="N3310" s="172"/>
      <c r="O3310" s="172"/>
      <c r="U3310" s="173"/>
    </row>
    <row r="3311" spans="13:21" s="104" customFormat="1" ht="15.75">
      <c r="M3311" s="172"/>
      <c r="N3311" s="172"/>
      <c r="O3311" s="172"/>
      <c r="U3311" s="173"/>
    </row>
    <row r="3312" spans="13:21" s="104" customFormat="1" ht="15.75">
      <c r="M3312" s="172"/>
      <c r="N3312" s="172"/>
      <c r="O3312" s="172"/>
      <c r="U3312" s="173"/>
    </row>
    <row r="3313" spans="13:21" s="104" customFormat="1" ht="15.75">
      <c r="M3313" s="172"/>
      <c r="N3313" s="172"/>
      <c r="O3313" s="172"/>
      <c r="U3313" s="173"/>
    </row>
    <row r="3314" spans="13:21" s="104" customFormat="1" ht="15.75">
      <c r="M3314" s="172"/>
      <c r="N3314" s="172"/>
      <c r="O3314" s="172"/>
      <c r="U3314" s="173"/>
    </row>
    <row r="3315" spans="13:21" s="104" customFormat="1" ht="15.75">
      <c r="M3315" s="172"/>
      <c r="N3315" s="172"/>
      <c r="O3315" s="172"/>
      <c r="U3315" s="173"/>
    </row>
    <row r="3316" spans="13:21" s="104" customFormat="1" ht="15.75">
      <c r="M3316" s="172"/>
      <c r="N3316" s="172"/>
      <c r="O3316" s="172"/>
      <c r="U3316" s="173"/>
    </row>
    <row r="3317" spans="13:21" s="104" customFormat="1" ht="15.75">
      <c r="M3317" s="172"/>
      <c r="N3317" s="172"/>
      <c r="O3317" s="172"/>
      <c r="U3317" s="173"/>
    </row>
    <row r="3318" spans="13:21" s="104" customFormat="1" ht="15.75">
      <c r="M3318" s="172"/>
      <c r="N3318" s="172"/>
      <c r="O3318" s="172"/>
      <c r="U3318" s="173"/>
    </row>
    <row r="3319" spans="13:21" s="104" customFormat="1" ht="15.75">
      <c r="M3319" s="172"/>
      <c r="N3319" s="172"/>
      <c r="O3319" s="172"/>
      <c r="U3319" s="173"/>
    </row>
    <row r="3320" spans="13:21" s="104" customFormat="1" ht="15.75">
      <c r="M3320" s="172"/>
      <c r="N3320" s="172"/>
      <c r="O3320" s="172"/>
      <c r="U3320" s="173"/>
    </row>
    <row r="3321" spans="13:21" s="104" customFormat="1" ht="15.75">
      <c r="M3321" s="172"/>
      <c r="N3321" s="172"/>
      <c r="O3321" s="172"/>
      <c r="U3321" s="173"/>
    </row>
    <row r="3322" spans="13:21" s="104" customFormat="1" ht="15.75">
      <c r="M3322" s="172"/>
      <c r="N3322" s="172"/>
      <c r="O3322" s="172"/>
      <c r="U3322" s="173"/>
    </row>
    <row r="3323" spans="13:21" s="104" customFormat="1" ht="15.75">
      <c r="M3323" s="172"/>
      <c r="N3323" s="172"/>
      <c r="O3323" s="172"/>
      <c r="U3323" s="173"/>
    </row>
    <row r="3324" spans="13:21" s="104" customFormat="1" ht="15.75">
      <c r="M3324" s="172"/>
      <c r="N3324" s="172"/>
      <c r="O3324" s="172"/>
      <c r="U3324" s="173"/>
    </row>
    <row r="3325" spans="13:21" s="104" customFormat="1" ht="15.75">
      <c r="M3325" s="172"/>
      <c r="N3325" s="172"/>
      <c r="O3325" s="172"/>
      <c r="U3325" s="173"/>
    </row>
    <row r="3326" spans="13:21" s="104" customFormat="1" ht="15.75">
      <c r="M3326" s="172"/>
      <c r="N3326" s="172"/>
      <c r="O3326" s="172"/>
      <c r="U3326" s="173"/>
    </row>
    <row r="3327" spans="13:21" s="104" customFormat="1" ht="15.75">
      <c r="M3327" s="172"/>
      <c r="N3327" s="172"/>
      <c r="O3327" s="172"/>
      <c r="U3327" s="173"/>
    </row>
    <row r="3328" spans="13:21" s="104" customFormat="1" ht="15.75">
      <c r="M3328" s="172"/>
      <c r="N3328" s="172"/>
      <c r="O3328" s="172"/>
      <c r="U3328" s="173"/>
    </row>
    <row r="3329" spans="13:21" s="104" customFormat="1" ht="15.75">
      <c r="M3329" s="172"/>
      <c r="N3329" s="172"/>
      <c r="O3329" s="172"/>
      <c r="U3329" s="173"/>
    </row>
    <row r="3330" spans="13:21" s="104" customFormat="1" ht="15.75">
      <c r="M3330" s="172"/>
      <c r="N3330" s="172"/>
      <c r="O3330" s="172"/>
      <c r="U3330" s="173"/>
    </row>
    <row r="3331" spans="13:21" s="104" customFormat="1" ht="15.75">
      <c r="M3331" s="172"/>
      <c r="N3331" s="172"/>
      <c r="O3331" s="172"/>
      <c r="U3331" s="173"/>
    </row>
    <row r="3332" spans="13:21" s="104" customFormat="1" ht="15.75">
      <c r="M3332" s="172"/>
      <c r="N3332" s="172"/>
      <c r="O3332" s="172"/>
      <c r="U3332" s="173"/>
    </row>
    <row r="3333" spans="13:21" s="104" customFormat="1" ht="15.75">
      <c r="M3333" s="172"/>
      <c r="N3333" s="172"/>
      <c r="O3333" s="172"/>
      <c r="U3333" s="173"/>
    </row>
    <row r="3334" spans="13:21" s="104" customFormat="1" ht="15.75">
      <c r="M3334" s="172"/>
      <c r="N3334" s="172"/>
      <c r="O3334" s="172"/>
      <c r="U3334" s="173"/>
    </row>
    <row r="3335" spans="13:21" s="104" customFormat="1" ht="15.75">
      <c r="M3335" s="172"/>
      <c r="N3335" s="172"/>
      <c r="O3335" s="172"/>
      <c r="U3335" s="173"/>
    </row>
    <row r="3336" spans="13:21" s="104" customFormat="1" ht="15.75">
      <c r="M3336" s="172"/>
      <c r="N3336" s="172"/>
      <c r="O3336" s="172"/>
      <c r="U3336" s="173"/>
    </row>
    <row r="3337" spans="13:21" s="104" customFormat="1" ht="15.75">
      <c r="M3337" s="172"/>
      <c r="N3337" s="172"/>
      <c r="O3337" s="172"/>
      <c r="U3337" s="173"/>
    </row>
    <row r="3338" spans="13:21" s="104" customFormat="1" ht="15.75">
      <c r="M3338" s="172"/>
      <c r="N3338" s="172"/>
      <c r="O3338" s="172"/>
      <c r="U3338" s="173"/>
    </row>
    <row r="3339" spans="13:21" s="104" customFormat="1" ht="15.75">
      <c r="M3339" s="172"/>
      <c r="N3339" s="172"/>
      <c r="O3339" s="172"/>
      <c r="U3339" s="173"/>
    </row>
    <row r="3340" spans="13:21" s="104" customFormat="1" ht="15.75">
      <c r="M3340" s="172"/>
      <c r="N3340" s="172"/>
      <c r="O3340" s="172"/>
      <c r="U3340" s="173"/>
    </row>
    <row r="3341" spans="13:21" s="104" customFormat="1" ht="15.75">
      <c r="M3341" s="172"/>
      <c r="N3341" s="172"/>
      <c r="O3341" s="172"/>
      <c r="U3341" s="173"/>
    </row>
    <row r="3342" spans="13:21" s="104" customFormat="1" ht="15.75">
      <c r="M3342" s="172"/>
      <c r="N3342" s="172"/>
      <c r="O3342" s="172"/>
      <c r="U3342" s="173"/>
    </row>
    <row r="3343" spans="13:21" s="104" customFormat="1" ht="15.75">
      <c r="M3343" s="172"/>
      <c r="N3343" s="172"/>
      <c r="O3343" s="172"/>
      <c r="U3343" s="173"/>
    </row>
    <row r="3344" spans="13:21" s="104" customFormat="1" ht="15.75">
      <c r="M3344" s="172"/>
      <c r="N3344" s="172"/>
      <c r="O3344" s="172"/>
      <c r="U3344" s="173"/>
    </row>
    <row r="3345" spans="13:21" s="104" customFormat="1" ht="15.75">
      <c r="M3345" s="172"/>
      <c r="N3345" s="172"/>
      <c r="O3345" s="172"/>
      <c r="U3345" s="173"/>
    </row>
    <row r="3346" spans="13:21" s="104" customFormat="1" ht="15.75">
      <c r="M3346" s="172"/>
      <c r="N3346" s="172"/>
      <c r="O3346" s="172"/>
      <c r="U3346" s="173"/>
    </row>
    <row r="3347" spans="13:21" s="104" customFormat="1" ht="15.75">
      <c r="M3347" s="172"/>
      <c r="N3347" s="172"/>
      <c r="O3347" s="172"/>
      <c r="U3347" s="173"/>
    </row>
    <row r="3348" spans="13:21" s="104" customFormat="1" ht="15.75">
      <c r="M3348" s="172"/>
      <c r="N3348" s="172"/>
      <c r="O3348" s="172"/>
      <c r="U3348" s="173"/>
    </row>
    <row r="3349" spans="13:21" s="104" customFormat="1" ht="15.75">
      <c r="M3349" s="172"/>
      <c r="N3349" s="172"/>
      <c r="O3349" s="172"/>
      <c r="U3349" s="173"/>
    </row>
    <row r="3350" spans="13:21" s="104" customFormat="1" ht="15.75">
      <c r="M3350" s="172"/>
      <c r="N3350" s="172"/>
      <c r="O3350" s="172"/>
      <c r="U3350" s="173"/>
    </row>
    <row r="3351" spans="13:21" s="104" customFormat="1" ht="15.75">
      <c r="M3351" s="172"/>
      <c r="N3351" s="172"/>
      <c r="O3351" s="172"/>
      <c r="U3351" s="173"/>
    </row>
    <row r="3352" spans="13:21" s="104" customFormat="1" ht="15.75">
      <c r="M3352" s="172"/>
      <c r="N3352" s="172"/>
      <c r="O3352" s="172"/>
      <c r="U3352" s="173"/>
    </row>
    <row r="3353" spans="13:21" s="104" customFormat="1" ht="15.75">
      <c r="M3353" s="172"/>
      <c r="N3353" s="172"/>
      <c r="O3353" s="172"/>
      <c r="U3353" s="173"/>
    </row>
    <row r="3354" spans="13:21" s="104" customFormat="1" ht="15.75">
      <c r="M3354" s="172"/>
      <c r="N3354" s="172"/>
      <c r="O3354" s="172"/>
      <c r="U3354" s="173"/>
    </row>
    <row r="3355" spans="13:21" s="104" customFormat="1" ht="15.75">
      <c r="M3355" s="172"/>
      <c r="N3355" s="172"/>
      <c r="O3355" s="172"/>
      <c r="U3355" s="173"/>
    </row>
    <row r="3356" spans="13:21" s="104" customFormat="1" ht="15.75">
      <c r="M3356" s="172"/>
      <c r="N3356" s="172"/>
      <c r="O3356" s="172"/>
      <c r="U3356" s="173"/>
    </row>
    <row r="3357" spans="13:21" s="104" customFormat="1" ht="15.75">
      <c r="M3357" s="172"/>
      <c r="N3357" s="172"/>
      <c r="O3357" s="172"/>
      <c r="U3357" s="173"/>
    </row>
    <row r="3358" spans="13:21" s="104" customFormat="1" ht="15.75">
      <c r="M3358" s="172"/>
      <c r="N3358" s="172"/>
      <c r="O3358" s="172"/>
      <c r="U3358" s="173"/>
    </row>
    <row r="3359" spans="13:21" s="104" customFormat="1" ht="15.75">
      <c r="M3359" s="172"/>
      <c r="N3359" s="172"/>
      <c r="O3359" s="172"/>
      <c r="U3359" s="173"/>
    </row>
    <row r="3360" spans="13:21" s="104" customFormat="1" ht="15.75">
      <c r="M3360" s="172"/>
      <c r="N3360" s="172"/>
      <c r="O3360" s="172"/>
      <c r="U3360" s="173"/>
    </row>
    <row r="3361" spans="13:21" s="104" customFormat="1" ht="15.75">
      <c r="M3361" s="172"/>
      <c r="N3361" s="172"/>
      <c r="O3361" s="172"/>
      <c r="U3361" s="173"/>
    </row>
    <row r="3362" spans="13:21" s="104" customFormat="1" ht="15.75">
      <c r="M3362" s="172"/>
      <c r="N3362" s="172"/>
      <c r="O3362" s="172"/>
      <c r="U3362" s="173"/>
    </row>
    <row r="3363" spans="13:21" s="104" customFormat="1" ht="15.75">
      <c r="M3363" s="172"/>
      <c r="N3363" s="172"/>
      <c r="O3363" s="172"/>
      <c r="U3363" s="173"/>
    </row>
    <row r="3364" spans="13:21" s="104" customFormat="1" ht="15.75">
      <c r="M3364" s="172"/>
      <c r="N3364" s="172"/>
      <c r="O3364" s="172"/>
      <c r="U3364" s="173"/>
    </row>
    <row r="3365" spans="13:21" s="104" customFormat="1" ht="15.75">
      <c r="M3365" s="172"/>
      <c r="N3365" s="172"/>
      <c r="O3365" s="172"/>
      <c r="U3365" s="173"/>
    </row>
    <row r="3366" spans="13:21" s="104" customFormat="1" ht="15.75">
      <c r="M3366" s="172"/>
      <c r="N3366" s="172"/>
      <c r="O3366" s="172"/>
      <c r="U3366" s="173"/>
    </row>
    <row r="3367" spans="13:21" s="104" customFormat="1" ht="15.75">
      <c r="M3367" s="172"/>
      <c r="N3367" s="172"/>
      <c r="O3367" s="172"/>
      <c r="U3367" s="173"/>
    </row>
    <row r="3368" spans="13:21" s="104" customFormat="1" ht="15.75">
      <c r="M3368" s="172"/>
      <c r="N3368" s="172"/>
      <c r="O3368" s="172"/>
      <c r="U3368" s="173"/>
    </row>
    <row r="3369" spans="13:21" s="104" customFormat="1" ht="15.75">
      <c r="M3369" s="172"/>
      <c r="N3369" s="172"/>
      <c r="O3369" s="172"/>
      <c r="U3369" s="173"/>
    </row>
    <row r="3370" spans="13:21" s="104" customFormat="1" ht="15.75">
      <c r="M3370" s="172"/>
      <c r="N3370" s="172"/>
      <c r="O3370" s="172"/>
      <c r="U3370" s="173"/>
    </row>
    <row r="3371" spans="13:21" s="104" customFormat="1" ht="15.75">
      <c r="M3371" s="172"/>
      <c r="N3371" s="172"/>
      <c r="O3371" s="172"/>
      <c r="U3371" s="173"/>
    </row>
    <row r="3372" spans="13:21" s="104" customFormat="1" ht="15.75">
      <c r="M3372" s="172"/>
      <c r="N3372" s="172"/>
      <c r="O3372" s="172"/>
      <c r="U3372" s="173"/>
    </row>
    <row r="3373" spans="13:21" s="104" customFormat="1" ht="15.75">
      <c r="M3373" s="172"/>
      <c r="N3373" s="172"/>
      <c r="O3373" s="172"/>
      <c r="U3373" s="173"/>
    </row>
    <row r="3374" spans="13:21" s="104" customFormat="1" ht="15.75">
      <c r="M3374" s="172"/>
      <c r="N3374" s="172"/>
      <c r="O3374" s="172"/>
      <c r="U3374" s="173"/>
    </row>
    <row r="3375" spans="13:21" s="104" customFormat="1" ht="15.75">
      <c r="M3375" s="172"/>
      <c r="N3375" s="172"/>
      <c r="O3375" s="172"/>
      <c r="U3375" s="173"/>
    </row>
    <row r="3376" spans="13:21" s="104" customFormat="1" ht="15.75">
      <c r="M3376" s="172"/>
      <c r="N3376" s="172"/>
      <c r="O3376" s="172"/>
      <c r="U3376" s="173"/>
    </row>
    <row r="3377" spans="13:21" s="104" customFormat="1" ht="15.75">
      <c r="M3377" s="172"/>
      <c r="N3377" s="172"/>
      <c r="O3377" s="172"/>
      <c r="U3377" s="173"/>
    </row>
    <row r="3378" spans="13:21" s="104" customFormat="1" ht="15.75">
      <c r="M3378" s="172"/>
      <c r="N3378" s="172"/>
      <c r="O3378" s="172"/>
      <c r="U3378" s="173"/>
    </row>
    <row r="3379" spans="13:21" s="104" customFormat="1" ht="15.75">
      <c r="M3379" s="172"/>
      <c r="N3379" s="172"/>
      <c r="O3379" s="172"/>
      <c r="U3379" s="173"/>
    </row>
    <row r="3380" spans="13:21" s="104" customFormat="1" ht="15.75">
      <c r="M3380" s="172"/>
      <c r="N3380" s="172"/>
      <c r="O3380" s="172"/>
      <c r="U3380" s="173"/>
    </row>
    <row r="3381" spans="13:21" s="104" customFormat="1" ht="15.75">
      <c r="M3381" s="172"/>
      <c r="N3381" s="172"/>
      <c r="O3381" s="172"/>
      <c r="U3381" s="173"/>
    </row>
    <row r="3382" spans="13:21" s="104" customFormat="1" ht="15.75">
      <c r="M3382" s="172"/>
      <c r="N3382" s="172"/>
      <c r="O3382" s="172"/>
      <c r="U3382" s="173"/>
    </row>
    <row r="3383" spans="13:21" s="104" customFormat="1" ht="15.75">
      <c r="M3383" s="172"/>
      <c r="N3383" s="172"/>
      <c r="O3383" s="172"/>
      <c r="U3383" s="173"/>
    </row>
    <row r="3384" spans="13:21" s="104" customFormat="1" ht="15.75">
      <c r="M3384" s="172"/>
      <c r="N3384" s="172"/>
      <c r="O3384" s="172"/>
      <c r="U3384" s="173"/>
    </row>
    <row r="3385" spans="13:21" s="104" customFormat="1" ht="15.75">
      <c r="M3385" s="172"/>
      <c r="N3385" s="172"/>
      <c r="O3385" s="172"/>
      <c r="U3385" s="173"/>
    </row>
    <row r="3386" spans="13:21" s="104" customFormat="1" ht="15.75">
      <c r="M3386" s="172"/>
      <c r="N3386" s="172"/>
      <c r="O3386" s="172"/>
      <c r="U3386" s="173"/>
    </row>
    <row r="3387" spans="13:21" s="104" customFormat="1" ht="15.75">
      <c r="M3387" s="172"/>
      <c r="N3387" s="172"/>
      <c r="O3387" s="172"/>
      <c r="U3387" s="173"/>
    </row>
    <row r="3388" spans="13:21" s="104" customFormat="1" ht="15.75">
      <c r="M3388" s="172"/>
      <c r="N3388" s="172"/>
      <c r="O3388" s="172"/>
      <c r="U3388" s="173"/>
    </row>
    <row r="3389" spans="13:21" s="104" customFormat="1" ht="15.75">
      <c r="M3389" s="172"/>
      <c r="N3389" s="172"/>
      <c r="O3389" s="172"/>
      <c r="U3389" s="173"/>
    </row>
    <row r="3390" spans="13:21" s="104" customFormat="1" ht="15.75">
      <c r="M3390" s="172"/>
      <c r="N3390" s="172"/>
      <c r="O3390" s="172"/>
      <c r="U3390" s="173"/>
    </row>
    <row r="3391" spans="13:21" s="104" customFormat="1" ht="15.75">
      <c r="M3391" s="172"/>
      <c r="N3391" s="172"/>
      <c r="O3391" s="172"/>
      <c r="U3391" s="173"/>
    </row>
    <row r="3392" spans="13:21" s="104" customFormat="1" ht="15.75">
      <c r="M3392" s="172"/>
      <c r="N3392" s="172"/>
      <c r="O3392" s="172"/>
      <c r="U3392" s="173"/>
    </row>
    <row r="3393" spans="13:21" s="104" customFormat="1" ht="15.75">
      <c r="M3393" s="172"/>
      <c r="N3393" s="172"/>
      <c r="O3393" s="172"/>
      <c r="U3393" s="173"/>
    </row>
    <row r="3394" spans="13:21" s="104" customFormat="1" ht="15.75">
      <c r="M3394" s="172"/>
      <c r="N3394" s="172"/>
      <c r="O3394" s="172"/>
      <c r="U3394" s="173"/>
    </row>
    <row r="3395" spans="13:21" s="104" customFormat="1" ht="15.75">
      <c r="M3395" s="172"/>
      <c r="N3395" s="172"/>
      <c r="O3395" s="172"/>
      <c r="U3395" s="173"/>
    </row>
    <row r="3396" spans="13:21" s="104" customFormat="1" ht="15.75">
      <c r="M3396" s="172"/>
      <c r="N3396" s="172"/>
      <c r="O3396" s="172"/>
      <c r="U3396" s="173"/>
    </row>
    <row r="3397" spans="13:21" s="104" customFormat="1" ht="15.75">
      <c r="M3397" s="172"/>
      <c r="N3397" s="172"/>
      <c r="O3397" s="172"/>
      <c r="U3397" s="173"/>
    </row>
    <row r="3398" spans="13:21" s="104" customFormat="1" ht="15.75">
      <c r="M3398" s="172"/>
      <c r="N3398" s="172"/>
      <c r="O3398" s="172"/>
      <c r="U3398" s="173"/>
    </row>
    <row r="3399" spans="13:21" s="104" customFormat="1" ht="15.75">
      <c r="M3399" s="172"/>
      <c r="N3399" s="172"/>
      <c r="O3399" s="172"/>
      <c r="U3399" s="173"/>
    </row>
    <row r="3400" spans="13:21" s="104" customFormat="1" ht="15.75">
      <c r="M3400" s="172"/>
      <c r="N3400" s="172"/>
      <c r="O3400" s="172"/>
      <c r="U3400" s="173"/>
    </row>
    <row r="3401" spans="13:21" s="104" customFormat="1" ht="15.75">
      <c r="M3401" s="172"/>
      <c r="N3401" s="172"/>
      <c r="O3401" s="172"/>
      <c r="U3401" s="173"/>
    </row>
    <row r="3402" spans="13:21" s="104" customFormat="1" ht="15.75">
      <c r="M3402" s="172"/>
      <c r="N3402" s="172"/>
      <c r="O3402" s="172"/>
      <c r="U3402" s="173"/>
    </row>
    <row r="3403" spans="13:21" s="104" customFormat="1" ht="15.75">
      <c r="M3403" s="172"/>
      <c r="N3403" s="172"/>
      <c r="O3403" s="172"/>
      <c r="U3403" s="173"/>
    </row>
    <row r="3404" spans="13:21" s="104" customFormat="1" ht="15.75">
      <c r="M3404" s="172"/>
      <c r="N3404" s="172"/>
      <c r="O3404" s="172"/>
      <c r="U3404" s="173"/>
    </row>
    <row r="3405" spans="13:21" s="104" customFormat="1" ht="15.75">
      <c r="M3405" s="172"/>
      <c r="N3405" s="172"/>
      <c r="O3405" s="172"/>
      <c r="U3405" s="173"/>
    </row>
    <row r="3406" spans="13:21" s="104" customFormat="1" ht="15.75">
      <c r="M3406" s="172"/>
      <c r="N3406" s="172"/>
      <c r="O3406" s="172"/>
      <c r="U3406" s="173"/>
    </row>
    <row r="3407" spans="13:21" s="104" customFormat="1" ht="15.75">
      <c r="M3407" s="172"/>
      <c r="N3407" s="172"/>
      <c r="O3407" s="172"/>
      <c r="U3407" s="173"/>
    </row>
    <row r="3408" spans="13:21" s="104" customFormat="1" ht="15.75">
      <c r="M3408" s="172"/>
      <c r="N3408" s="172"/>
      <c r="O3408" s="172"/>
      <c r="U3408" s="173"/>
    </row>
    <row r="3409" spans="13:21" s="104" customFormat="1" ht="15.75">
      <c r="M3409" s="172"/>
      <c r="N3409" s="172"/>
      <c r="O3409" s="172"/>
      <c r="U3409" s="173"/>
    </row>
    <row r="3410" spans="13:21" s="104" customFormat="1" ht="15.75">
      <c r="M3410" s="172"/>
      <c r="N3410" s="172"/>
      <c r="O3410" s="172"/>
      <c r="U3410" s="173"/>
    </row>
    <row r="3411" spans="13:21" s="104" customFormat="1" ht="15.75">
      <c r="M3411" s="172"/>
      <c r="N3411" s="172"/>
      <c r="O3411" s="172"/>
      <c r="U3411" s="173"/>
    </row>
    <row r="3412" spans="13:21" s="104" customFormat="1" ht="15.75">
      <c r="M3412" s="172"/>
      <c r="N3412" s="172"/>
      <c r="O3412" s="172"/>
      <c r="U3412" s="173"/>
    </row>
    <row r="3413" spans="13:21" s="104" customFormat="1" ht="15.75">
      <c r="M3413" s="172"/>
      <c r="N3413" s="172"/>
      <c r="O3413" s="172"/>
      <c r="U3413" s="173"/>
    </row>
    <row r="3414" spans="13:21" s="104" customFormat="1" ht="15.75">
      <c r="M3414" s="172"/>
      <c r="N3414" s="172"/>
      <c r="O3414" s="172"/>
      <c r="U3414" s="173"/>
    </row>
    <row r="3415" spans="13:21" s="104" customFormat="1" ht="15.75">
      <c r="M3415" s="172"/>
      <c r="N3415" s="172"/>
      <c r="O3415" s="172"/>
      <c r="U3415" s="173"/>
    </row>
    <row r="3416" spans="13:21" s="104" customFormat="1" ht="15.75">
      <c r="M3416" s="172"/>
      <c r="N3416" s="172"/>
      <c r="O3416" s="172"/>
      <c r="U3416" s="173"/>
    </row>
    <row r="3417" spans="13:21" s="104" customFormat="1" ht="15.75">
      <c r="M3417" s="172"/>
      <c r="N3417" s="172"/>
      <c r="O3417" s="172"/>
      <c r="U3417" s="173"/>
    </row>
    <row r="3418" spans="13:21" s="104" customFormat="1" ht="15.75">
      <c r="M3418" s="172"/>
      <c r="N3418" s="172"/>
      <c r="O3418" s="172"/>
      <c r="U3418" s="173"/>
    </row>
    <row r="3419" spans="13:21" s="104" customFormat="1" ht="15.75">
      <c r="M3419" s="172"/>
      <c r="N3419" s="172"/>
      <c r="O3419" s="172"/>
      <c r="U3419" s="173"/>
    </row>
    <row r="3420" spans="13:21" s="104" customFormat="1" ht="15.75">
      <c r="M3420" s="172"/>
      <c r="N3420" s="172"/>
      <c r="O3420" s="172"/>
      <c r="U3420" s="173"/>
    </row>
    <row r="3421" spans="13:21" s="104" customFormat="1" ht="15.75">
      <c r="M3421" s="172"/>
      <c r="N3421" s="172"/>
      <c r="O3421" s="172"/>
      <c r="U3421" s="173"/>
    </row>
    <row r="3422" spans="13:21" s="104" customFormat="1" ht="15.75">
      <c r="M3422" s="172"/>
      <c r="N3422" s="172"/>
      <c r="O3422" s="172"/>
      <c r="U3422" s="173"/>
    </row>
    <row r="3423" spans="13:21" s="104" customFormat="1" ht="15.75">
      <c r="M3423" s="172"/>
      <c r="N3423" s="172"/>
      <c r="O3423" s="172"/>
      <c r="U3423" s="173"/>
    </row>
    <row r="3424" spans="13:21" s="104" customFormat="1" ht="15.75">
      <c r="M3424" s="172"/>
      <c r="N3424" s="172"/>
      <c r="O3424" s="172"/>
      <c r="U3424" s="173"/>
    </row>
    <row r="3425" spans="13:21" s="104" customFormat="1" ht="15.75">
      <c r="M3425" s="172"/>
      <c r="N3425" s="172"/>
      <c r="O3425" s="172"/>
      <c r="U3425" s="173"/>
    </row>
    <row r="3426" spans="13:21" s="104" customFormat="1" ht="15.75">
      <c r="M3426" s="172"/>
      <c r="N3426" s="172"/>
      <c r="O3426" s="172"/>
      <c r="U3426" s="173"/>
    </row>
    <row r="3427" spans="13:21" s="104" customFormat="1" ht="15.75">
      <c r="M3427" s="172"/>
      <c r="N3427" s="172"/>
      <c r="O3427" s="172"/>
      <c r="U3427" s="173"/>
    </row>
    <row r="3428" spans="13:21" s="104" customFormat="1" ht="15.75">
      <c r="M3428" s="172"/>
      <c r="N3428" s="172"/>
      <c r="O3428" s="172"/>
      <c r="U3428" s="173"/>
    </row>
    <row r="3429" spans="13:21" s="104" customFormat="1" ht="15.75">
      <c r="M3429" s="172"/>
      <c r="N3429" s="172"/>
      <c r="O3429" s="172"/>
      <c r="U3429" s="173"/>
    </row>
    <row r="3430" spans="13:21" s="104" customFormat="1" ht="15.75">
      <c r="M3430" s="172"/>
      <c r="N3430" s="172"/>
      <c r="O3430" s="172"/>
      <c r="U3430" s="173"/>
    </row>
    <row r="3431" spans="13:21" s="104" customFormat="1" ht="15.75">
      <c r="M3431" s="172"/>
      <c r="N3431" s="172"/>
      <c r="O3431" s="172"/>
      <c r="U3431" s="173"/>
    </row>
    <row r="3432" spans="13:21" s="104" customFormat="1" ht="15.75">
      <c r="M3432" s="172"/>
      <c r="N3432" s="172"/>
      <c r="O3432" s="172"/>
      <c r="U3432" s="173"/>
    </row>
    <row r="3433" spans="13:21" s="104" customFormat="1" ht="15.75">
      <c r="M3433" s="172"/>
      <c r="N3433" s="172"/>
      <c r="O3433" s="172"/>
      <c r="U3433" s="173"/>
    </row>
    <row r="3434" spans="13:21" s="104" customFormat="1" ht="15.75">
      <c r="M3434" s="172"/>
      <c r="N3434" s="172"/>
      <c r="O3434" s="172"/>
      <c r="U3434" s="173"/>
    </row>
    <row r="3435" spans="13:21" s="104" customFormat="1" ht="15.75">
      <c r="M3435" s="172"/>
      <c r="N3435" s="172"/>
      <c r="O3435" s="172"/>
      <c r="U3435" s="173"/>
    </row>
    <row r="3436" spans="13:21" s="104" customFormat="1" ht="15.75">
      <c r="M3436" s="172"/>
      <c r="N3436" s="172"/>
      <c r="O3436" s="172"/>
      <c r="U3436" s="173"/>
    </row>
    <row r="3437" spans="13:21" s="104" customFormat="1" ht="15.75">
      <c r="M3437" s="172"/>
      <c r="N3437" s="172"/>
      <c r="O3437" s="172"/>
      <c r="U3437" s="173"/>
    </row>
    <row r="3438" spans="13:21" s="104" customFormat="1" ht="15.75">
      <c r="M3438" s="172"/>
      <c r="N3438" s="172"/>
      <c r="O3438" s="172"/>
      <c r="U3438" s="173"/>
    </row>
    <row r="3439" spans="13:21" s="104" customFormat="1" ht="15.75">
      <c r="M3439" s="172"/>
      <c r="N3439" s="172"/>
      <c r="O3439" s="172"/>
      <c r="U3439" s="173"/>
    </row>
    <row r="3440" spans="13:21" s="104" customFormat="1" ht="15.75">
      <c r="M3440" s="172"/>
      <c r="N3440" s="172"/>
      <c r="O3440" s="172"/>
      <c r="U3440" s="173"/>
    </row>
    <row r="3441" spans="13:21" s="104" customFormat="1" ht="15.75">
      <c r="M3441" s="172"/>
      <c r="N3441" s="172"/>
      <c r="O3441" s="172"/>
      <c r="U3441" s="173"/>
    </row>
    <row r="3442" spans="13:21" s="104" customFormat="1" ht="15.75">
      <c r="M3442" s="172"/>
      <c r="N3442" s="172"/>
      <c r="O3442" s="172"/>
      <c r="U3442" s="173"/>
    </row>
    <row r="3443" spans="13:21" s="104" customFormat="1" ht="15.75">
      <c r="M3443" s="172"/>
      <c r="N3443" s="172"/>
      <c r="O3443" s="172"/>
      <c r="U3443" s="173"/>
    </row>
    <row r="3444" spans="13:21" s="104" customFormat="1" ht="15.75">
      <c r="M3444" s="172"/>
      <c r="N3444" s="172"/>
      <c r="O3444" s="172"/>
      <c r="U3444" s="173"/>
    </row>
    <row r="3445" spans="13:21" s="104" customFormat="1" ht="15.75">
      <c r="M3445" s="172"/>
      <c r="N3445" s="172"/>
      <c r="O3445" s="172"/>
      <c r="U3445" s="173"/>
    </row>
    <row r="3446" spans="13:21" s="104" customFormat="1" ht="15.75">
      <c r="M3446" s="172"/>
      <c r="N3446" s="172"/>
      <c r="O3446" s="172"/>
      <c r="U3446" s="173"/>
    </row>
    <row r="3447" spans="13:21" s="104" customFormat="1" ht="15.75">
      <c r="M3447" s="172"/>
      <c r="N3447" s="172"/>
      <c r="O3447" s="172"/>
      <c r="U3447" s="173"/>
    </row>
    <row r="3448" spans="13:21" s="104" customFormat="1" ht="15.75">
      <c r="M3448" s="172"/>
      <c r="N3448" s="172"/>
      <c r="O3448" s="172"/>
      <c r="U3448" s="173"/>
    </row>
    <row r="3449" spans="13:21" s="104" customFormat="1" ht="15.75">
      <c r="M3449" s="172"/>
      <c r="N3449" s="172"/>
      <c r="O3449" s="172"/>
      <c r="U3449" s="173"/>
    </row>
    <row r="3450" spans="13:21" s="104" customFormat="1" ht="15.75">
      <c r="M3450" s="172"/>
      <c r="N3450" s="172"/>
      <c r="O3450" s="172"/>
      <c r="U3450" s="173"/>
    </row>
    <row r="3451" spans="13:21" s="104" customFormat="1" ht="15.75">
      <c r="M3451" s="172"/>
      <c r="N3451" s="172"/>
      <c r="O3451" s="172"/>
      <c r="U3451" s="173"/>
    </row>
    <row r="3452" spans="13:21" s="104" customFormat="1" ht="15.75">
      <c r="M3452" s="172"/>
      <c r="N3452" s="172"/>
      <c r="O3452" s="172"/>
      <c r="U3452" s="173"/>
    </row>
    <row r="3453" spans="13:21" s="104" customFormat="1" ht="15.75">
      <c r="M3453" s="172"/>
      <c r="N3453" s="172"/>
      <c r="O3453" s="172"/>
      <c r="U3453" s="173"/>
    </row>
    <row r="3454" spans="13:21" s="104" customFormat="1" ht="15.75">
      <c r="M3454" s="172"/>
      <c r="N3454" s="172"/>
      <c r="O3454" s="172"/>
      <c r="U3454" s="173"/>
    </row>
    <row r="3455" spans="13:21" s="104" customFormat="1" ht="15.75">
      <c r="M3455" s="172"/>
      <c r="N3455" s="172"/>
      <c r="O3455" s="172"/>
      <c r="U3455" s="173"/>
    </row>
    <row r="3456" spans="13:21" s="104" customFormat="1" ht="15.75">
      <c r="M3456" s="172"/>
      <c r="N3456" s="172"/>
      <c r="O3456" s="172"/>
      <c r="U3456" s="173"/>
    </row>
    <row r="3457" spans="13:21" s="104" customFormat="1" ht="15.75">
      <c r="M3457" s="172"/>
      <c r="N3457" s="172"/>
      <c r="O3457" s="172"/>
      <c r="U3457" s="173"/>
    </row>
    <row r="3458" spans="13:21" s="104" customFormat="1" ht="15.75">
      <c r="M3458" s="172"/>
      <c r="N3458" s="172"/>
      <c r="O3458" s="172"/>
      <c r="U3458" s="173"/>
    </row>
    <row r="3459" spans="13:21" s="104" customFormat="1" ht="15.75">
      <c r="M3459" s="172"/>
      <c r="N3459" s="172"/>
      <c r="O3459" s="172"/>
      <c r="U3459" s="173"/>
    </row>
    <row r="3460" spans="13:21" s="104" customFormat="1" ht="15.75">
      <c r="M3460" s="172"/>
      <c r="N3460" s="172"/>
      <c r="O3460" s="172"/>
      <c r="U3460" s="173"/>
    </row>
    <row r="3461" spans="13:21" s="104" customFormat="1" ht="15.75">
      <c r="M3461" s="172"/>
      <c r="N3461" s="172"/>
      <c r="O3461" s="172"/>
      <c r="U3461" s="173"/>
    </row>
    <row r="3462" spans="13:21" s="104" customFormat="1" ht="15.75">
      <c r="M3462" s="172"/>
      <c r="N3462" s="172"/>
      <c r="O3462" s="172"/>
      <c r="U3462" s="173"/>
    </row>
    <row r="3463" spans="13:21" s="104" customFormat="1" ht="15.75">
      <c r="M3463" s="172"/>
      <c r="N3463" s="172"/>
      <c r="O3463" s="172"/>
      <c r="U3463" s="173"/>
    </row>
    <row r="3464" spans="13:21" s="104" customFormat="1" ht="15.75">
      <c r="M3464" s="172"/>
      <c r="N3464" s="172"/>
      <c r="O3464" s="172"/>
      <c r="U3464" s="173"/>
    </row>
    <row r="3465" spans="13:21" s="104" customFormat="1" ht="15.75">
      <c r="M3465" s="172"/>
      <c r="N3465" s="172"/>
      <c r="O3465" s="172"/>
      <c r="U3465" s="173"/>
    </row>
    <row r="3466" spans="13:21" s="104" customFormat="1" ht="15.75">
      <c r="M3466" s="172"/>
      <c r="N3466" s="172"/>
      <c r="O3466" s="172"/>
      <c r="U3466" s="173"/>
    </row>
    <row r="3467" spans="13:21" s="104" customFormat="1" ht="15.75">
      <c r="M3467" s="172"/>
      <c r="N3467" s="172"/>
      <c r="O3467" s="172"/>
      <c r="U3467" s="173"/>
    </row>
    <row r="3468" spans="13:21" s="104" customFormat="1" ht="15.75">
      <c r="M3468" s="172"/>
      <c r="N3468" s="172"/>
      <c r="O3468" s="172"/>
      <c r="U3468" s="173"/>
    </row>
    <row r="3469" spans="13:21" s="104" customFormat="1" ht="15.75">
      <c r="M3469" s="172"/>
      <c r="N3469" s="172"/>
      <c r="O3469" s="172"/>
      <c r="U3469" s="173"/>
    </row>
    <row r="3470" spans="13:21" s="104" customFormat="1" ht="15.75">
      <c r="M3470" s="172"/>
      <c r="N3470" s="172"/>
      <c r="O3470" s="172"/>
      <c r="U3470" s="173"/>
    </row>
    <row r="3471" spans="13:21" s="104" customFormat="1" ht="15.75">
      <c r="M3471" s="172"/>
      <c r="N3471" s="172"/>
      <c r="O3471" s="172"/>
      <c r="U3471" s="173"/>
    </row>
    <row r="3472" spans="13:21" s="104" customFormat="1" ht="15.75">
      <c r="M3472" s="172"/>
      <c r="N3472" s="172"/>
      <c r="O3472" s="172"/>
      <c r="U3472" s="173"/>
    </row>
    <row r="3473" spans="13:21" s="104" customFormat="1" ht="15.75">
      <c r="M3473" s="172"/>
      <c r="N3473" s="172"/>
      <c r="O3473" s="172"/>
      <c r="U3473" s="173"/>
    </row>
    <row r="3474" spans="13:21" s="104" customFormat="1" ht="15.75">
      <c r="M3474" s="172"/>
      <c r="N3474" s="172"/>
      <c r="O3474" s="172"/>
      <c r="U3474" s="173"/>
    </row>
    <row r="3475" spans="13:21" s="104" customFormat="1" ht="15.75">
      <c r="M3475" s="172"/>
      <c r="N3475" s="172"/>
      <c r="O3475" s="172"/>
      <c r="U3475" s="173"/>
    </row>
    <row r="3476" spans="13:21" s="104" customFormat="1" ht="15.75">
      <c r="M3476" s="172"/>
      <c r="N3476" s="172"/>
      <c r="O3476" s="172"/>
      <c r="U3476" s="173"/>
    </row>
    <row r="3477" spans="13:21" s="104" customFormat="1" ht="15.75">
      <c r="M3477" s="172"/>
      <c r="N3477" s="172"/>
      <c r="O3477" s="172"/>
      <c r="U3477" s="173"/>
    </row>
    <row r="3478" spans="13:21" s="104" customFormat="1" ht="15.75">
      <c r="M3478" s="172"/>
      <c r="N3478" s="172"/>
      <c r="O3478" s="172"/>
      <c r="U3478" s="173"/>
    </row>
    <row r="3479" spans="13:21" s="104" customFormat="1" ht="15.75">
      <c r="M3479" s="172"/>
      <c r="N3479" s="172"/>
      <c r="O3479" s="172"/>
      <c r="U3479" s="173"/>
    </row>
    <row r="3480" spans="13:21" s="104" customFormat="1" ht="15.75">
      <c r="M3480" s="172"/>
      <c r="N3480" s="172"/>
      <c r="O3480" s="172"/>
      <c r="U3480" s="173"/>
    </row>
    <row r="3481" spans="13:21" s="104" customFormat="1" ht="15.75">
      <c r="M3481" s="172"/>
      <c r="N3481" s="172"/>
      <c r="O3481" s="172"/>
      <c r="U3481" s="173"/>
    </row>
    <row r="3482" spans="13:21" s="104" customFormat="1" ht="15.75">
      <c r="M3482" s="172"/>
      <c r="N3482" s="172"/>
      <c r="O3482" s="172"/>
      <c r="U3482" s="173"/>
    </row>
    <row r="3483" spans="13:21" s="104" customFormat="1" ht="15.75">
      <c r="M3483" s="172"/>
      <c r="N3483" s="172"/>
      <c r="O3483" s="172"/>
      <c r="U3483" s="173"/>
    </row>
    <row r="3484" spans="13:21" s="104" customFormat="1" ht="15.75">
      <c r="M3484" s="172"/>
      <c r="N3484" s="172"/>
      <c r="O3484" s="172"/>
      <c r="U3484" s="173"/>
    </row>
    <row r="3485" spans="13:21" s="104" customFormat="1" ht="15.75">
      <c r="M3485" s="172"/>
      <c r="N3485" s="172"/>
      <c r="O3485" s="172"/>
      <c r="U3485" s="173"/>
    </row>
    <row r="3486" spans="13:21" s="104" customFormat="1" ht="15.75">
      <c r="M3486" s="172"/>
      <c r="N3486" s="172"/>
      <c r="O3486" s="172"/>
      <c r="U3486" s="173"/>
    </row>
    <row r="3487" spans="13:21" s="104" customFormat="1" ht="15.75">
      <c r="M3487" s="172"/>
      <c r="N3487" s="172"/>
      <c r="O3487" s="172"/>
      <c r="U3487" s="173"/>
    </row>
    <row r="3488" spans="13:21" s="104" customFormat="1" ht="15.75">
      <c r="M3488" s="172"/>
      <c r="N3488" s="172"/>
      <c r="O3488" s="172"/>
      <c r="U3488" s="173"/>
    </row>
    <row r="3489" spans="13:21" s="104" customFormat="1" ht="15.75">
      <c r="M3489" s="172"/>
      <c r="N3489" s="172"/>
      <c r="O3489" s="172"/>
      <c r="U3489" s="173"/>
    </row>
    <row r="3490" spans="13:21" s="104" customFormat="1" ht="15.75">
      <c r="M3490" s="172"/>
      <c r="N3490" s="172"/>
      <c r="O3490" s="172"/>
      <c r="U3490" s="173"/>
    </row>
    <row r="3491" spans="13:21" s="104" customFormat="1" ht="15.75">
      <c r="M3491" s="172"/>
      <c r="N3491" s="172"/>
      <c r="O3491" s="172"/>
      <c r="U3491" s="173"/>
    </row>
    <row r="3492" spans="13:21" s="104" customFormat="1" ht="15.75">
      <c r="M3492" s="172"/>
      <c r="N3492" s="172"/>
      <c r="O3492" s="172"/>
      <c r="U3492" s="173"/>
    </row>
    <row r="3493" spans="13:21" s="104" customFormat="1" ht="15.75">
      <c r="M3493" s="172"/>
      <c r="N3493" s="172"/>
      <c r="O3493" s="172"/>
      <c r="U3493" s="173"/>
    </row>
    <row r="3494" spans="13:21" s="104" customFormat="1" ht="15.75">
      <c r="M3494" s="172"/>
      <c r="N3494" s="172"/>
      <c r="O3494" s="172"/>
      <c r="U3494" s="173"/>
    </row>
    <row r="3495" spans="13:21" s="104" customFormat="1" ht="15.75">
      <c r="M3495" s="172"/>
      <c r="N3495" s="172"/>
      <c r="O3495" s="172"/>
      <c r="U3495" s="173"/>
    </row>
    <row r="3496" spans="13:21" s="104" customFormat="1" ht="15.75">
      <c r="M3496" s="172"/>
      <c r="N3496" s="172"/>
      <c r="O3496" s="172"/>
      <c r="U3496" s="173"/>
    </row>
    <row r="3497" spans="13:21" s="104" customFormat="1" ht="15.75">
      <c r="M3497" s="172"/>
      <c r="N3497" s="172"/>
      <c r="O3497" s="172"/>
      <c r="U3497" s="173"/>
    </row>
    <row r="3498" spans="13:21" s="104" customFormat="1" ht="15.75">
      <c r="M3498" s="172"/>
      <c r="N3498" s="172"/>
      <c r="O3498" s="172"/>
      <c r="U3498" s="173"/>
    </row>
    <row r="3499" spans="13:21" s="104" customFormat="1" ht="15.75">
      <c r="M3499" s="172"/>
      <c r="N3499" s="172"/>
      <c r="O3499" s="172"/>
      <c r="U3499" s="173"/>
    </row>
    <row r="3500" spans="13:21" s="104" customFormat="1" ht="15.75">
      <c r="M3500" s="172"/>
      <c r="N3500" s="172"/>
      <c r="O3500" s="172"/>
      <c r="U3500" s="173"/>
    </row>
    <row r="3501" spans="13:21" s="104" customFormat="1" ht="15.75">
      <c r="M3501" s="172"/>
      <c r="N3501" s="172"/>
      <c r="O3501" s="172"/>
      <c r="U3501" s="173"/>
    </row>
    <row r="3502" spans="13:21" s="104" customFormat="1" ht="15.75">
      <c r="M3502" s="172"/>
      <c r="N3502" s="172"/>
      <c r="O3502" s="172"/>
      <c r="U3502" s="173"/>
    </row>
    <row r="3503" spans="13:21" s="104" customFormat="1" ht="15.75">
      <c r="M3503" s="172"/>
      <c r="N3503" s="172"/>
      <c r="O3503" s="172"/>
      <c r="U3503" s="173"/>
    </row>
    <row r="3504" spans="13:21" s="104" customFormat="1" ht="15.75">
      <c r="M3504" s="172"/>
      <c r="N3504" s="172"/>
      <c r="O3504" s="172"/>
      <c r="U3504" s="173"/>
    </row>
    <row r="3505" spans="13:21" s="104" customFormat="1" ht="15.75">
      <c r="M3505" s="172"/>
      <c r="N3505" s="172"/>
      <c r="O3505" s="172"/>
      <c r="U3505" s="173"/>
    </row>
    <row r="3506" spans="13:21" s="104" customFormat="1" ht="15.75">
      <c r="M3506" s="172"/>
      <c r="N3506" s="172"/>
      <c r="O3506" s="172"/>
      <c r="U3506" s="173"/>
    </row>
    <row r="3507" spans="13:21" s="104" customFormat="1" ht="15.75">
      <c r="M3507" s="172"/>
      <c r="N3507" s="172"/>
      <c r="O3507" s="172"/>
      <c r="U3507" s="173"/>
    </row>
    <row r="3508" spans="13:21" s="104" customFormat="1" ht="15.75">
      <c r="M3508" s="172"/>
      <c r="N3508" s="172"/>
      <c r="O3508" s="172"/>
      <c r="U3508" s="173"/>
    </row>
    <row r="3509" spans="13:21" s="104" customFormat="1" ht="15.75">
      <c r="M3509" s="172"/>
      <c r="N3509" s="172"/>
      <c r="O3509" s="172"/>
      <c r="U3509" s="173"/>
    </row>
    <row r="3510" spans="13:21" s="104" customFormat="1" ht="15.75">
      <c r="M3510" s="172"/>
      <c r="N3510" s="172"/>
      <c r="O3510" s="172"/>
      <c r="U3510" s="173"/>
    </row>
    <row r="3511" spans="13:21" s="104" customFormat="1" ht="15.75">
      <c r="M3511" s="172"/>
      <c r="N3511" s="172"/>
      <c r="O3511" s="172"/>
      <c r="U3511" s="173"/>
    </row>
    <row r="3512" spans="13:21" s="104" customFormat="1" ht="15.75">
      <c r="M3512" s="172"/>
      <c r="N3512" s="172"/>
      <c r="O3512" s="172"/>
      <c r="U3512" s="173"/>
    </row>
    <row r="3513" spans="13:21" s="104" customFormat="1" ht="15.75">
      <c r="M3513" s="172"/>
      <c r="N3513" s="172"/>
      <c r="O3513" s="172"/>
      <c r="U3513" s="173"/>
    </row>
    <row r="3514" spans="13:21" s="104" customFormat="1" ht="15.75">
      <c r="M3514" s="172"/>
      <c r="N3514" s="172"/>
      <c r="O3514" s="172"/>
      <c r="U3514" s="173"/>
    </row>
    <row r="3515" spans="13:21" s="104" customFormat="1" ht="15.75">
      <c r="M3515" s="172"/>
      <c r="N3515" s="172"/>
      <c r="O3515" s="172"/>
      <c r="U3515" s="173"/>
    </row>
    <row r="3516" spans="13:21" s="104" customFormat="1" ht="15.75">
      <c r="M3516" s="172"/>
      <c r="N3516" s="172"/>
      <c r="O3516" s="172"/>
      <c r="U3516" s="173"/>
    </row>
    <row r="3517" spans="13:21" s="104" customFormat="1" ht="15.75">
      <c r="M3517" s="172"/>
      <c r="N3517" s="172"/>
      <c r="O3517" s="172"/>
      <c r="U3517" s="173"/>
    </row>
    <row r="3518" spans="13:21" s="104" customFormat="1" ht="15.75">
      <c r="M3518" s="172"/>
      <c r="N3518" s="172"/>
      <c r="O3518" s="172"/>
      <c r="U3518" s="173"/>
    </row>
    <row r="3519" spans="13:21" s="104" customFormat="1" ht="15.75">
      <c r="M3519" s="172"/>
      <c r="N3519" s="172"/>
      <c r="O3519" s="172"/>
      <c r="U3519" s="173"/>
    </row>
    <row r="3520" spans="13:21" s="104" customFormat="1" ht="15.75">
      <c r="M3520" s="172"/>
      <c r="N3520" s="172"/>
      <c r="O3520" s="172"/>
      <c r="U3520" s="173"/>
    </row>
    <row r="3521" spans="13:21" s="104" customFormat="1" ht="15.75">
      <c r="M3521" s="172"/>
      <c r="N3521" s="172"/>
      <c r="O3521" s="172"/>
      <c r="U3521" s="173"/>
    </row>
    <row r="3522" spans="13:21" s="104" customFormat="1" ht="15.75">
      <c r="M3522" s="172"/>
      <c r="N3522" s="172"/>
      <c r="O3522" s="172"/>
      <c r="U3522" s="173"/>
    </row>
    <row r="3523" spans="13:21" s="104" customFormat="1" ht="15.75">
      <c r="M3523" s="172"/>
      <c r="N3523" s="172"/>
      <c r="O3523" s="172"/>
      <c r="U3523" s="173"/>
    </row>
    <row r="3524" spans="13:21" s="104" customFormat="1" ht="15.75">
      <c r="M3524" s="172"/>
      <c r="N3524" s="172"/>
      <c r="O3524" s="172"/>
      <c r="U3524" s="173"/>
    </row>
    <row r="3525" spans="13:21" s="104" customFormat="1" ht="15.75">
      <c r="M3525" s="172"/>
      <c r="N3525" s="172"/>
      <c r="O3525" s="172"/>
      <c r="U3525" s="173"/>
    </row>
    <row r="3526" spans="13:21" s="104" customFormat="1" ht="15.75">
      <c r="M3526" s="172"/>
      <c r="N3526" s="172"/>
      <c r="O3526" s="172"/>
      <c r="U3526" s="173"/>
    </row>
    <row r="3527" spans="13:21" s="104" customFormat="1" ht="15.75">
      <c r="M3527" s="172"/>
      <c r="N3527" s="172"/>
      <c r="O3527" s="172"/>
      <c r="U3527" s="173"/>
    </row>
    <row r="3528" spans="13:21" s="104" customFormat="1" ht="15.75">
      <c r="M3528" s="172"/>
      <c r="N3528" s="172"/>
      <c r="O3528" s="172"/>
      <c r="U3528" s="173"/>
    </row>
    <row r="3529" spans="13:21" s="104" customFormat="1" ht="15.75">
      <c r="M3529" s="172"/>
      <c r="N3529" s="172"/>
      <c r="O3529" s="172"/>
      <c r="U3529" s="173"/>
    </row>
    <row r="3530" spans="13:21" s="104" customFormat="1" ht="15.75">
      <c r="M3530" s="172"/>
      <c r="N3530" s="172"/>
      <c r="O3530" s="172"/>
      <c r="U3530" s="173"/>
    </row>
    <row r="3531" spans="13:21" s="104" customFormat="1" ht="15.75">
      <c r="M3531" s="172"/>
      <c r="N3531" s="172"/>
      <c r="O3531" s="172"/>
      <c r="U3531" s="173"/>
    </row>
    <row r="3532" spans="13:21" s="104" customFormat="1" ht="15.75">
      <c r="M3532" s="172"/>
      <c r="N3532" s="172"/>
      <c r="O3532" s="172"/>
      <c r="U3532" s="173"/>
    </row>
    <row r="3533" spans="13:21" s="104" customFormat="1" ht="15.75">
      <c r="M3533" s="172"/>
      <c r="N3533" s="172"/>
      <c r="O3533" s="172"/>
      <c r="U3533" s="173"/>
    </row>
    <row r="3534" spans="13:21" s="104" customFormat="1" ht="15.75">
      <c r="M3534" s="172"/>
      <c r="N3534" s="172"/>
      <c r="O3534" s="172"/>
      <c r="U3534" s="173"/>
    </row>
    <row r="3535" spans="13:21" s="104" customFormat="1" ht="15.75">
      <c r="M3535" s="172"/>
      <c r="N3535" s="172"/>
      <c r="O3535" s="172"/>
      <c r="U3535" s="173"/>
    </row>
    <row r="3536" spans="13:21" s="104" customFormat="1" ht="15.75">
      <c r="M3536" s="172"/>
      <c r="N3536" s="172"/>
      <c r="O3536" s="172"/>
      <c r="U3536" s="173"/>
    </row>
    <row r="3537" spans="13:21" s="104" customFormat="1" ht="15.75">
      <c r="M3537" s="172"/>
      <c r="N3537" s="172"/>
      <c r="O3537" s="172"/>
      <c r="U3537" s="173"/>
    </row>
    <row r="3538" spans="13:21" s="104" customFormat="1" ht="15.75">
      <c r="M3538" s="172"/>
      <c r="N3538" s="172"/>
      <c r="O3538" s="172"/>
      <c r="U3538" s="173"/>
    </row>
    <row r="3539" spans="13:21" s="104" customFormat="1" ht="15.75">
      <c r="M3539" s="172"/>
      <c r="N3539" s="172"/>
      <c r="O3539" s="172"/>
      <c r="U3539" s="173"/>
    </row>
    <row r="3540" spans="13:21" s="104" customFormat="1" ht="15.75">
      <c r="M3540" s="172"/>
      <c r="N3540" s="172"/>
      <c r="O3540" s="172"/>
      <c r="U3540" s="173"/>
    </row>
    <row r="3541" spans="13:21" s="104" customFormat="1" ht="15.75">
      <c r="M3541" s="172"/>
      <c r="N3541" s="172"/>
      <c r="O3541" s="172"/>
      <c r="U3541" s="173"/>
    </row>
    <row r="3542" spans="13:21" s="104" customFormat="1" ht="15.75">
      <c r="M3542" s="172"/>
      <c r="N3542" s="172"/>
      <c r="O3542" s="172"/>
      <c r="U3542" s="173"/>
    </row>
    <row r="3543" spans="13:21" s="104" customFormat="1" ht="15.75">
      <c r="M3543" s="172"/>
      <c r="N3543" s="172"/>
      <c r="O3543" s="172"/>
      <c r="U3543" s="173"/>
    </row>
    <row r="3544" spans="13:21" s="104" customFormat="1" ht="15.75">
      <c r="M3544" s="172"/>
      <c r="N3544" s="172"/>
      <c r="O3544" s="172"/>
      <c r="U3544" s="173"/>
    </row>
    <row r="3545" spans="13:21" s="104" customFormat="1" ht="15.75">
      <c r="M3545" s="172"/>
      <c r="N3545" s="172"/>
      <c r="O3545" s="172"/>
      <c r="U3545" s="173"/>
    </row>
    <row r="3546" spans="13:21" s="104" customFormat="1" ht="15.75">
      <c r="M3546" s="172"/>
      <c r="N3546" s="172"/>
      <c r="O3546" s="172"/>
      <c r="U3546" s="173"/>
    </row>
    <row r="3547" spans="13:21" s="104" customFormat="1" ht="15.75">
      <c r="M3547" s="172"/>
      <c r="N3547" s="172"/>
      <c r="O3547" s="172"/>
      <c r="U3547" s="173"/>
    </row>
    <row r="3548" spans="13:21" s="104" customFormat="1" ht="15.75">
      <c r="M3548" s="172"/>
      <c r="N3548" s="172"/>
      <c r="O3548" s="172"/>
      <c r="U3548" s="173"/>
    </row>
    <row r="3549" spans="13:21" s="104" customFormat="1" ht="15.75">
      <c r="M3549" s="172"/>
      <c r="N3549" s="172"/>
      <c r="O3549" s="172"/>
      <c r="U3549" s="173"/>
    </row>
    <row r="3550" spans="13:21" s="104" customFormat="1" ht="15.75">
      <c r="M3550" s="172"/>
      <c r="N3550" s="172"/>
      <c r="O3550" s="172"/>
      <c r="U3550" s="173"/>
    </row>
    <row r="3551" spans="13:21" s="104" customFormat="1" ht="15.75">
      <c r="M3551" s="172"/>
      <c r="N3551" s="172"/>
      <c r="O3551" s="172"/>
      <c r="U3551" s="173"/>
    </row>
    <row r="3552" spans="13:21" s="104" customFormat="1" ht="15.75">
      <c r="M3552" s="172"/>
      <c r="N3552" s="172"/>
      <c r="O3552" s="172"/>
      <c r="U3552" s="173"/>
    </row>
    <row r="3553" spans="13:21" s="104" customFormat="1" ht="15.75">
      <c r="M3553" s="172"/>
      <c r="N3553" s="172"/>
      <c r="O3553" s="172"/>
      <c r="U3553" s="173"/>
    </row>
    <row r="3554" spans="13:21" s="104" customFormat="1" ht="15.75">
      <c r="M3554" s="172"/>
      <c r="N3554" s="172"/>
      <c r="O3554" s="172"/>
      <c r="U3554" s="173"/>
    </row>
    <row r="3555" spans="13:21" s="104" customFormat="1" ht="15.75">
      <c r="M3555" s="172"/>
      <c r="N3555" s="172"/>
      <c r="O3555" s="172"/>
      <c r="U3555" s="173"/>
    </row>
    <row r="3556" spans="13:21" s="104" customFormat="1" ht="15.75">
      <c r="M3556" s="172"/>
      <c r="N3556" s="172"/>
      <c r="O3556" s="172"/>
      <c r="U3556" s="173"/>
    </row>
    <row r="3557" spans="13:21" s="104" customFormat="1" ht="15.75">
      <c r="M3557" s="172"/>
      <c r="N3557" s="172"/>
      <c r="O3557" s="172"/>
      <c r="U3557" s="173"/>
    </row>
    <row r="3558" spans="13:21" s="104" customFormat="1" ht="15.75">
      <c r="M3558" s="172"/>
      <c r="N3558" s="172"/>
      <c r="O3558" s="172"/>
      <c r="U3558" s="173"/>
    </row>
    <row r="3559" spans="13:21" s="104" customFormat="1" ht="15.75">
      <c r="M3559" s="172"/>
      <c r="N3559" s="172"/>
      <c r="O3559" s="172"/>
      <c r="U3559" s="173"/>
    </row>
    <row r="3560" spans="13:21" s="104" customFormat="1" ht="15.75">
      <c r="M3560" s="172"/>
      <c r="N3560" s="172"/>
      <c r="O3560" s="172"/>
      <c r="U3560" s="173"/>
    </row>
    <row r="3561" spans="13:21" s="104" customFormat="1" ht="15.75">
      <c r="M3561" s="172"/>
      <c r="N3561" s="172"/>
      <c r="O3561" s="172"/>
      <c r="U3561" s="173"/>
    </row>
    <row r="3562" spans="13:21" s="104" customFormat="1" ht="15.75">
      <c r="M3562" s="172"/>
      <c r="N3562" s="172"/>
      <c r="O3562" s="172"/>
      <c r="U3562" s="173"/>
    </row>
    <row r="3563" spans="13:21" s="104" customFormat="1" ht="15.75">
      <c r="M3563" s="172"/>
      <c r="N3563" s="172"/>
      <c r="O3563" s="172"/>
      <c r="U3563" s="173"/>
    </row>
    <row r="3564" spans="13:21" s="104" customFormat="1" ht="15.75">
      <c r="M3564" s="172"/>
      <c r="N3564" s="172"/>
      <c r="O3564" s="172"/>
      <c r="U3564" s="173"/>
    </row>
    <row r="3565" spans="13:21" s="104" customFormat="1" ht="15.75">
      <c r="M3565" s="172"/>
      <c r="N3565" s="172"/>
      <c r="O3565" s="172"/>
      <c r="U3565" s="173"/>
    </row>
    <row r="3566" spans="13:21" s="104" customFormat="1" ht="15.75">
      <c r="M3566" s="172"/>
      <c r="N3566" s="172"/>
      <c r="O3566" s="172"/>
      <c r="U3566" s="173"/>
    </row>
    <row r="3567" spans="13:21" s="104" customFormat="1" ht="15.75">
      <c r="M3567" s="172"/>
      <c r="N3567" s="172"/>
      <c r="O3567" s="172"/>
      <c r="U3567" s="173"/>
    </row>
    <row r="3568" spans="13:21" s="104" customFormat="1" ht="15.75">
      <c r="M3568" s="172"/>
      <c r="N3568" s="172"/>
      <c r="O3568" s="172"/>
      <c r="U3568" s="173"/>
    </row>
    <row r="3569" spans="13:21" s="104" customFormat="1" ht="15.75">
      <c r="M3569" s="172"/>
      <c r="N3569" s="172"/>
      <c r="O3569" s="172"/>
      <c r="U3569" s="173"/>
    </row>
    <row r="3570" spans="13:21" s="104" customFormat="1" ht="15.75">
      <c r="M3570" s="172"/>
      <c r="N3570" s="172"/>
      <c r="O3570" s="172"/>
      <c r="U3570" s="173"/>
    </row>
    <row r="3571" spans="13:21" s="104" customFormat="1" ht="15.75">
      <c r="M3571" s="172"/>
      <c r="N3571" s="172"/>
      <c r="O3571" s="172"/>
      <c r="U3571" s="173"/>
    </row>
    <row r="3572" spans="13:21" s="104" customFormat="1" ht="15.75">
      <c r="M3572" s="172"/>
      <c r="N3572" s="172"/>
      <c r="O3572" s="172"/>
      <c r="U3572" s="173"/>
    </row>
    <row r="3573" spans="13:21" s="104" customFormat="1" ht="15.75">
      <c r="M3573" s="172"/>
      <c r="N3573" s="172"/>
      <c r="O3573" s="172"/>
      <c r="U3573" s="173"/>
    </row>
    <row r="3574" spans="13:21" s="104" customFormat="1" ht="15.75">
      <c r="M3574" s="172"/>
      <c r="N3574" s="172"/>
      <c r="O3574" s="172"/>
      <c r="U3574" s="173"/>
    </row>
    <row r="3575" spans="13:21" s="104" customFormat="1" ht="15.75">
      <c r="M3575" s="172"/>
      <c r="N3575" s="172"/>
      <c r="O3575" s="172"/>
      <c r="U3575" s="173"/>
    </row>
    <row r="3576" spans="13:21" s="104" customFormat="1" ht="15.75">
      <c r="M3576" s="172"/>
      <c r="N3576" s="172"/>
      <c r="O3576" s="172"/>
      <c r="U3576" s="173"/>
    </row>
    <row r="3577" spans="13:21" s="104" customFormat="1" ht="15.75">
      <c r="M3577" s="172"/>
      <c r="N3577" s="172"/>
      <c r="O3577" s="172"/>
      <c r="U3577" s="173"/>
    </row>
    <row r="3578" spans="13:21" s="104" customFormat="1" ht="15.75">
      <c r="M3578" s="172"/>
      <c r="N3578" s="172"/>
      <c r="O3578" s="172"/>
      <c r="U3578" s="173"/>
    </row>
    <row r="3579" spans="13:21" s="104" customFormat="1" ht="15.75">
      <c r="M3579" s="172"/>
      <c r="N3579" s="172"/>
      <c r="O3579" s="172"/>
      <c r="U3579" s="173"/>
    </row>
    <row r="3580" spans="13:21" s="104" customFormat="1" ht="15.75">
      <c r="M3580" s="172"/>
      <c r="N3580" s="172"/>
      <c r="O3580" s="172"/>
      <c r="U3580" s="173"/>
    </row>
    <row r="3581" spans="13:21" s="104" customFormat="1" ht="15.75">
      <c r="M3581" s="172"/>
      <c r="N3581" s="172"/>
      <c r="O3581" s="172"/>
      <c r="U3581" s="173"/>
    </row>
    <row r="3582" spans="13:21" s="104" customFormat="1" ht="15.75">
      <c r="M3582" s="172"/>
      <c r="N3582" s="172"/>
      <c r="O3582" s="172"/>
      <c r="U3582" s="173"/>
    </row>
    <row r="3583" spans="13:21" s="104" customFormat="1" ht="15.75">
      <c r="M3583" s="172"/>
      <c r="N3583" s="172"/>
      <c r="O3583" s="172"/>
      <c r="U3583" s="173"/>
    </row>
    <row r="3584" spans="13:21" s="104" customFormat="1" ht="15.75">
      <c r="M3584" s="172"/>
      <c r="N3584" s="172"/>
      <c r="O3584" s="172"/>
      <c r="U3584" s="173"/>
    </row>
    <row r="3585" spans="13:21" s="104" customFormat="1" ht="15.75">
      <c r="M3585" s="172"/>
      <c r="N3585" s="172"/>
      <c r="O3585" s="172"/>
      <c r="U3585" s="173"/>
    </row>
    <row r="3586" spans="13:21" s="104" customFormat="1" ht="15.75">
      <c r="M3586" s="172"/>
      <c r="N3586" s="172"/>
      <c r="O3586" s="172"/>
      <c r="U3586" s="173"/>
    </row>
    <row r="3587" spans="13:21" s="104" customFormat="1" ht="15.75">
      <c r="M3587" s="172"/>
      <c r="N3587" s="172"/>
      <c r="O3587" s="172"/>
      <c r="U3587" s="173"/>
    </row>
    <row r="3588" spans="13:21" s="104" customFormat="1" ht="15.75">
      <c r="M3588" s="172"/>
      <c r="N3588" s="172"/>
      <c r="O3588" s="172"/>
      <c r="U3588" s="173"/>
    </row>
    <row r="3589" spans="13:21" s="104" customFormat="1" ht="15.75">
      <c r="M3589" s="172"/>
      <c r="N3589" s="172"/>
      <c r="O3589" s="172"/>
      <c r="U3589" s="173"/>
    </row>
    <row r="3590" spans="13:21" s="104" customFormat="1" ht="15.75">
      <c r="M3590" s="172"/>
      <c r="N3590" s="172"/>
      <c r="O3590" s="172"/>
      <c r="U3590" s="173"/>
    </row>
    <row r="3591" spans="13:21" s="104" customFormat="1" ht="15.75">
      <c r="M3591" s="172"/>
      <c r="N3591" s="172"/>
      <c r="O3591" s="172"/>
      <c r="U3591" s="173"/>
    </row>
    <row r="3592" spans="13:21" s="104" customFormat="1" ht="15.75">
      <c r="M3592" s="172"/>
      <c r="N3592" s="172"/>
      <c r="O3592" s="172"/>
      <c r="U3592" s="173"/>
    </row>
    <row r="3593" spans="13:21" s="104" customFormat="1" ht="15.75">
      <c r="M3593" s="172"/>
      <c r="N3593" s="172"/>
      <c r="O3593" s="172"/>
      <c r="U3593" s="173"/>
    </row>
    <row r="3594" spans="13:21" s="104" customFormat="1" ht="15.75">
      <c r="M3594" s="172"/>
      <c r="N3594" s="172"/>
      <c r="O3594" s="172"/>
      <c r="U3594" s="173"/>
    </row>
    <row r="3595" spans="13:21" s="104" customFormat="1" ht="15.75">
      <c r="M3595" s="172"/>
      <c r="N3595" s="172"/>
      <c r="O3595" s="172"/>
      <c r="U3595" s="173"/>
    </row>
    <row r="3596" spans="13:21" s="104" customFormat="1" ht="15.75">
      <c r="M3596" s="172"/>
      <c r="N3596" s="172"/>
      <c r="O3596" s="172"/>
      <c r="U3596" s="173"/>
    </row>
    <row r="3597" spans="13:21" s="104" customFormat="1" ht="15.75">
      <c r="M3597" s="172"/>
      <c r="N3597" s="172"/>
      <c r="O3597" s="172"/>
      <c r="U3597" s="173"/>
    </row>
    <row r="3598" spans="13:21" s="104" customFormat="1" ht="15.75">
      <c r="M3598" s="172"/>
      <c r="N3598" s="172"/>
      <c r="O3598" s="172"/>
      <c r="U3598" s="173"/>
    </row>
    <row r="3599" spans="13:21" s="104" customFormat="1" ht="15.75">
      <c r="M3599" s="172"/>
      <c r="N3599" s="172"/>
      <c r="O3599" s="172"/>
      <c r="U3599" s="173"/>
    </row>
    <row r="3600" spans="13:21" s="104" customFormat="1" ht="15.75">
      <c r="M3600" s="172"/>
      <c r="N3600" s="172"/>
      <c r="O3600" s="172"/>
      <c r="U3600" s="173"/>
    </row>
    <row r="3601" spans="13:21" s="104" customFormat="1" ht="15.75">
      <c r="M3601" s="172"/>
      <c r="N3601" s="172"/>
      <c r="O3601" s="172"/>
      <c r="U3601" s="173"/>
    </row>
    <row r="3602" spans="13:21" s="104" customFormat="1" ht="15.75">
      <c r="M3602" s="172"/>
      <c r="N3602" s="172"/>
      <c r="O3602" s="172"/>
      <c r="U3602" s="173"/>
    </row>
    <row r="3603" spans="13:21" s="104" customFormat="1" ht="15.75">
      <c r="M3603" s="172"/>
      <c r="N3603" s="172"/>
      <c r="O3603" s="172"/>
      <c r="U3603" s="173"/>
    </row>
    <row r="3604" spans="13:21" s="104" customFormat="1" ht="15.75">
      <c r="M3604" s="172"/>
      <c r="N3604" s="172"/>
      <c r="O3604" s="172"/>
      <c r="U3604" s="173"/>
    </row>
    <row r="3605" spans="13:21" s="104" customFormat="1" ht="15.75">
      <c r="M3605" s="172"/>
      <c r="N3605" s="172"/>
      <c r="O3605" s="172"/>
      <c r="U3605" s="173"/>
    </row>
    <row r="3606" spans="13:21" s="104" customFormat="1" ht="15.75">
      <c r="M3606" s="172"/>
      <c r="N3606" s="172"/>
      <c r="O3606" s="172"/>
      <c r="U3606" s="173"/>
    </row>
    <row r="3607" spans="13:21" s="104" customFormat="1" ht="15.75">
      <c r="M3607" s="172"/>
      <c r="N3607" s="172"/>
      <c r="O3607" s="172"/>
      <c r="U3607" s="173"/>
    </row>
    <row r="3608" spans="13:21" s="104" customFormat="1" ht="15.75">
      <c r="M3608" s="172"/>
      <c r="N3608" s="172"/>
      <c r="O3608" s="172"/>
      <c r="U3608" s="173"/>
    </row>
    <row r="3609" spans="13:21" s="104" customFormat="1" ht="15.75">
      <c r="M3609" s="172"/>
      <c r="N3609" s="172"/>
      <c r="O3609" s="172"/>
      <c r="U3609" s="173"/>
    </row>
    <row r="3610" spans="13:21" s="104" customFormat="1" ht="15.75">
      <c r="M3610" s="172"/>
      <c r="N3610" s="172"/>
      <c r="O3610" s="172"/>
      <c r="U3610" s="173"/>
    </row>
    <row r="3611" spans="13:21" s="104" customFormat="1" ht="15.75">
      <c r="M3611" s="172"/>
      <c r="N3611" s="172"/>
      <c r="O3611" s="172"/>
      <c r="U3611" s="173"/>
    </row>
    <row r="3612" spans="13:21" s="104" customFormat="1" ht="15.75">
      <c r="M3612" s="172"/>
      <c r="N3612" s="172"/>
      <c r="O3612" s="172"/>
      <c r="U3612" s="173"/>
    </row>
    <row r="3613" spans="13:21" s="104" customFormat="1" ht="15.75">
      <c r="M3613" s="172"/>
      <c r="N3613" s="172"/>
      <c r="O3613" s="172"/>
      <c r="U3613" s="173"/>
    </row>
    <row r="3614" spans="13:21" s="104" customFormat="1" ht="15.75">
      <c r="M3614" s="172"/>
      <c r="N3614" s="172"/>
      <c r="O3614" s="172"/>
      <c r="U3614" s="173"/>
    </row>
    <row r="3615" spans="13:21" s="104" customFormat="1" ht="15.75">
      <c r="M3615" s="172"/>
      <c r="N3615" s="172"/>
      <c r="O3615" s="172"/>
      <c r="U3615" s="173"/>
    </row>
    <row r="3616" spans="13:21" s="104" customFormat="1" ht="15.75">
      <c r="M3616" s="172"/>
      <c r="N3616" s="172"/>
      <c r="O3616" s="172"/>
      <c r="U3616" s="173"/>
    </row>
    <row r="3617" spans="13:21" s="104" customFormat="1" ht="15.75">
      <c r="M3617" s="172"/>
      <c r="N3617" s="172"/>
      <c r="O3617" s="172"/>
      <c r="U3617" s="173"/>
    </row>
    <row r="3618" spans="13:21" s="104" customFormat="1" ht="15.75">
      <c r="M3618" s="172"/>
      <c r="N3618" s="172"/>
      <c r="O3618" s="172"/>
      <c r="U3618" s="173"/>
    </row>
    <row r="3619" spans="13:21" s="104" customFormat="1" ht="15.75">
      <c r="M3619" s="172"/>
      <c r="N3619" s="172"/>
      <c r="O3619" s="172"/>
      <c r="U3619" s="173"/>
    </row>
    <row r="3620" spans="13:21" s="104" customFormat="1" ht="15.75">
      <c r="M3620" s="172"/>
      <c r="N3620" s="172"/>
      <c r="O3620" s="172"/>
      <c r="U3620" s="173"/>
    </row>
    <row r="3621" spans="13:21" s="104" customFormat="1" ht="15.75">
      <c r="M3621" s="172"/>
      <c r="N3621" s="172"/>
      <c r="O3621" s="172"/>
      <c r="U3621" s="173"/>
    </row>
    <row r="3622" spans="13:21" s="104" customFormat="1" ht="15.75">
      <c r="M3622" s="172"/>
      <c r="N3622" s="172"/>
      <c r="O3622" s="172"/>
      <c r="U3622" s="173"/>
    </row>
    <row r="3623" spans="13:21" s="104" customFormat="1" ht="15.75">
      <c r="M3623" s="172"/>
      <c r="N3623" s="172"/>
      <c r="O3623" s="172"/>
      <c r="U3623" s="173"/>
    </row>
    <row r="3624" spans="13:21" s="104" customFormat="1" ht="15.75">
      <c r="M3624" s="172"/>
      <c r="N3624" s="172"/>
      <c r="O3624" s="172"/>
      <c r="U3624" s="173"/>
    </row>
    <row r="3625" spans="13:21" s="104" customFormat="1" ht="15.75">
      <c r="M3625" s="172"/>
      <c r="N3625" s="172"/>
      <c r="O3625" s="172"/>
      <c r="U3625" s="173"/>
    </row>
    <row r="3626" spans="13:21" s="104" customFormat="1" ht="15.75">
      <c r="M3626" s="172"/>
      <c r="N3626" s="172"/>
      <c r="O3626" s="172"/>
      <c r="U3626" s="173"/>
    </row>
    <row r="3627" spans="13:21" s="104" customFormat="1" ht="15.75">
      <c r="M3627" s="172"/>
      <c r="N3627" s="172"/>
      <c r="O3627" s="172"/>
      <c r="U3627" s="173"/>
    </row>
    <row r="3628" spans="13:21" s="104" customFormat="1" ht="15.75">
      <c r="M3628" s="172"/>
      <c r="N3628" s="172"/>
      <c r="O3628" s="172"/>
      <c r="U3628" s="173"/>
    </row>
    <row r="3629" spans="13:21" s="104" customFormat="1" ht="15.75">
      <c r="M3629" s="172"/>
      <c r="N3629" s="172"/>
      <c r="O3629" s="172"/>
      <c r="U3629" s="173"/>
    </row>
    <row r="3630" spans="13:21" s="104" customFormat="1" ht="15.75">
      <c r="M3630" s="172"/>
      <c r="N3630" s="172"/>
      <c r="O3630" s="172"/>
      <c r="U3630" s="173"/>
    </row>
    <row r="3631" spans="13:21" s="104" customFormat="1" ht="15.75">
      <c r="M3631" s="172"/>
      <c r="N3631" s="172"/>
      <c r="O3631" s="172"/>
      <c r="U3631" s="173"/>
    </row>
    <row r="3632" spans="13:21" s="104" customFormat="1" ht="15.75">
      <c r="M3632" s="172"/>
      <c r="N3632" s="172"/>
      <c r="O3632" s="172"/>
      <c r="U3632" s="173"/>
    </row>
    <row r="3633" spans="13:21" s="104" customFormat="1" ht="15.75">
      <c r="M3633" s="172"/>
      <c r="N3633" s="172"/>
      <c r="O3633" s="172"/>
      <c r="U3633" s="173"/>
    </row>
    <row r="3634" spans="13:21" s="104" customFormat="1" ht="15.75">
      <c r="M3634" s="172"/>
      <c r="N3634" s="172"/>
      <c r="O3634" s="172"/>
      <c r="U3634" s="173"/>
    </row>
    <row r="3635" spans="13:21" s="104" customFormat="1" ht="15.75">
      <c r="M3635" s="172"/>
      <c r="N3635" s="172"/>
      <c r="O3635" s="172"/>
      <c r="U3635" s="173"/>
    </row>
    <row r="3636" spans="13:21" s="104" customFormat="1" ht="15.75">
      <c r="M3636" s="172"/>
      <c r="N3636" s="172"/>
      <c r="O3636" s="172"/>
      <c r="U3636" s="173"/>
    </row>
    <row r="3637" spans="13:21" s="104" customFormat="1" ht="15.75">
      <c r="M3637" s="172"/>
      <c r="N3637" s="172"/>
      <c r="O3637" s="172"/>
      <c r="U3637" s="173"/>
    </row>
    <row r="3638" spans="13:21" s="104" customFormat="1" ht="15.75">
      <c r="M3638" s="172"/>
      <c r="N3638" s="172"/>
      <c r="O3638" s="172"/>
      <c r="U3638" s="173"/>
    </row>
    <row r="3639" spans="13:21" s="104" customFormat="1" ht="15.75">
      <c r="M3639" s="172"/>
      <c r="N3639" s="172"/>
      <c r="O3639" s="172"/>
      <c r="U3639" s="173"/>
    </row>
    <row r="3640" spans="13:21" s="104" customFormat="1" ht="15.75">
      <c r="M3640" s="172"/>
      <c r="N3640" s="172"/>
      <c r="O3640" s="172"/>
      <c r="U3640" s="173"/>
    </row>
    <row r="3641" spans="13:21" s="104" customFormat="1" ht="15.75">
      <c r="M3641" s="172"/>
      <c r="N3641" s="172"/>
      <c r="O3641" s="172"/>
      <c r="U3641" s="173"/>
    </row>
    <row r="3642" spans="13:21" s="104" customFormat="1" ht="15.75">
      <c r="M3642" s="172"/>
      <c r="N3642" s="172"/>
      <c r="O3642" s="172"/>
      <c r="U3642" s="173"/>
    </row>
    <row r="3643" spans="13:21" s="104" customFormat="1" ht="15.75">
      <c r="M3643" s="172"/>
      <c r="N3643" s="172"/>
      <c r="O3643" s="172"/>
      <c r="U3643" s="173"/>
    </row>
    <row r="3644" spans="13:21" s="104" customFormat="1" ht="15.75">
      <c r="M3644" s="172"/>
      <c r="N3644" s="172"/>
      <c r="O3644" s="172"/>
      <c r="U3644" s="173"/>
    </row>
    <row r="3645" spans="13:21" s="104" customFormat="1" ht="15.75">
      <c r="M3645" s="172"/>
      <c r="N3645" s="172"/>
      <c r="O3645" s="172"/>
      <c r="U3645" s="173"/>
    </row>
    <row r="3646" spans="13:21" s="104" customFormat="1" ht="15.75">
      <c r="M3646" s="172"/>
      <c r="N3646" s="172"/>
      <c r="O3646" s="172"/>
      <c r="U3646" s="173"/>
    </row>
    <row r="3647" spans="13:21" s="104" customFormat="1" ht="15.75">
      <c r="M3647" s="172"/>
      <c r="N3647" s="172"/>
      <c r="O3647" s="172"/>
      <c r="U3647" s="173"/>
    </row>
    <row r="3648" spans="13:21" s="104" customFormat="1" ht="15.75">
      <c r="M3648" s="172"/>
      <c r="N3648" s="172"/>
      <c r="O3648" s="172"/>
      <c r="U3648" s="173"/>
    </row>
    <row r="3649" spans="13:21" s="104" customFormat="1" ht="15.75">
      <c r="M3649" s="172"/>
      <c r="N3649" s="172"/>
      <c r="O3649" s="172"/>
      <c r="U3649" s="173"/>
    </row>
    <row r="3650" spans="13:21" s="104" customFormat="1" ht="15.75">
      <c r="M3650" s="172"/>
      <c r="N3650" s="172"/>
      <c r="O3650" s="172"/>
      <c r="U3650" s="173"/>
    </row>
    <row r="3651" spans="13:21" s="104" customFormat="1" ht="15.75">
      <c r="M3651" s="172"/>
      <c r="N3651" s="172"/>
      <c r="O3651" s="172"/>
      <c r="U3651" s="173"/>
    </row>
    <row r="3652" spans="13:21" s="104" customFormat="1" ht="15.75">
      <c r="M3652" s="172"/>
      <c r="N3652" s="172"/>
      <c r="O3652" s="172"/>
      <c r="U3652" s="173"/>
    </row>
    <row r="3653" spans="13:21" s="104" customFormat="1" ht="15.75">
      <c r="M3653" s="172"/>
      <c r="N3653" s="172"/>
      <c r="O3653" s="172"/>
      <c r="U3653" s="173"/>
    </row>
    <row r="3654" spans="13:21" s="104" customFormat="1" ht="15.75">
      <c r="M3654" s="172"/>
      <c r="N3654" s="172"/>
      <c r="O3654" s="172"/>
      <c r="U3654" s="173"/>
    </row>
    <row r="3655" spans="13:21" s="104" customFormat="1" ht="15.75">
      <c r="M3655" s="172"/>
      <c r="N3655" s="172"/>
      <c r="O3655" s="172"/>
      <c r="U3655" s="173"/>
    </row>
    <row r="3656" spans="13:21" s="104" customFormat="1" ht="15.75">
      <c r="M3656" s="172"/>
      <c r="N3656" s="172"/>
      <c r="O3656" s="172"/>
      <c r="U3656" s="173"/>
    </row>
    <row r="3657" spans="13:21" s="104" customFormat="1" ht="15.75">
      <c r="M3657" s="172"/>
      <c r="N3657" s="172"/>
      <c r="O3657" s="172"/>
      <c r="U3657" s="173"/>
    </row>
    <row r="3658" spans="13:21" s="104" customFormat="1" ht="15.75">
      <c r="M3658" s="172"/>
      <c r="N3658" s="172"/>
      <c r="O3658" s="172"/>
      <c r="U3658" s="173"/>
    </row>
    <row r="3659" spans="13:21" s="104" customFormat="1" ht="15.75">
      <c r="M3659" s="172"/>
      <c r="N3659" s="172"/>
      <c r="O3659" s="172"/>
      <c r="U3659" s="173"/>
    </row>
    <row r="3660" spans="13:21" s="104" customFormat="1" ht="15.75">
      <c r="M3660" s="172"/>
      <c r="N3660" s="172"/>
      <c r="O3660" s="172"/>
      <c r="U3660" s="173"/>
    </row>
    <row r="3661" spans="13:21" s="104" customFormat="1" ht="15.75">
      <c r="M3661" s="172"/>
      <c r="N3661" s="172"/>
      <c r="O3661" s="172"/>
      <c r="U3661" s="173"/>
    </row>
    <row r="3662" spans="13:21" s="104" customFormat="1" ht="15.75">
      <c r="M3662" s="172"/>
      <c r="N3662" s="172"/>
      <c r="O3662" s="172"/>
      <c r="U3662" s="173"/>
    </row>
    <row r="3663" spans="13:21" s="104" customFormat="1" ht="15.75">
      <c r="M3663" s="172"/>
      <c r="N3663" s="172"/>
      <c r="O3663" s="172"/>
      <c r="U3663" s="173"/>
    </row>
    <row r="3664" spans="13:21" s="104" customFormat="1" ht="15.75">
      <c r="M3664" s="172"/>
      <c r="N3664" s="172"/>
      <c r="O3664" s="172"/>
      <c r="U3664" s="173"/>
    </row>
    <row r="3665" spans="13:21" s="104" customFormat="1" ht="15.75">
      <c r="M3665" s="172"/>
      <c r="N3665" s="172"/>
      <c r="O3665" s="172"/>
      <c r="U3665" s="173"/>
    </row>
    <row r="3666" spans="13:21" s="104" customFormat="1" ht="15.75">
      <c r="M3666" s="172"/>
      <c r="N3666" s="172"/>
      <c r="O3666" s="172"/>
      <c r="U3666" s="173"/>
    </row>
    <row r="3667" spans="13:21" s="104" customFormat="1" ht="15.75">
      <c r="M3667" s="172"/>
      <c r="N3667" s="172"/>
      <c r="O3667" s="172"/>
      <c r="U3667" s="173"/>
    </row>
    <row r="3668" spans="13:21" s="104" customFormat="1" ht="15.75">
      <c r="M3668" s="172"/>
      <c r="N3668" s="172"/>
      <c r="O3668" s="172"/>
      <c r="U3668" s="173"/>
    </row>
    <row r="3669" spans="13:21" s="104" customFormat="1" ht="15.75">
      <c r="M3669" s="172"/>
      <c r="N3669" s="172"/>
      <c r="O3669" s="172"/>
      <c r="U3669" s="173"/>
    </row>
    <row r="3670" spans="13:21" s="104" customFormat="1" ht="15.75">
      <c r="M3670" s="172"/>
      <c r="N3670" s="172"/>
      <c r="O3670" s="172"/>
      <c r="U3670" s="173"/>
    </row>
    <row r="3671" spans="13:21" s="104" customFormat="1" ht="15.75">
      <c r="M3671" s="172"/>
      <c r="N3671" s="172"/>
      <c r="O3671" s="172"/>
      <c r="U3671" s="173"/>
    </row>
    <row r="3672" spans="13:21" s="104" customFormat="1" ht="15.75">
      <c r="M3672" s="172"/>
      <c r="N3672" s="172"/>
      <c r="O3672" s="172"/>
      <c r="U3672" s="173"/>
    </row>
    <row r="3673" spans="13:21" s="104" customFormat="1" ht="15.75">
      <c r="M3673" s="172"/>
      <c r="N3673" s="172"/>
      <c r="O3673" s="172"/>
      <c r="U3673" s="173"/>
    </row>
    <row r="3674" spans="13:21" s="104" customFormat="1" ht="15.75">
      <c r="M3674" s="172"/>
      <c r="N3674" s="172"/>
      <c r="O3674" s="172"/>
      <c r="U3674" s="173"/>
    </row>
    <row r="3675" spans="13:21" s="104" customFormat="1" ht="15.75">
      <c r="M3675" s="172"/>
      <c r="N3675" s="172"/>
      <c r="O3675" s="172"/>
      <c r="U3675" s="173"/>
    </row>
    <row r="3676" spans="13:21" s="104" customFormat="1" ht="15.75">
      <c r="M3676" s="172"/>
      <c r="N3676" s="172"/>
      <c r="O3676" s="172"/>
      <c r="U3676" s="173"/>
    </row>
    <row r="3677" spans="13:21" s="104" customFormat="1" ht="15.75">
      <c r="M3677" s="172"/>
      <c r="N3677" s="172"/>
      <c r="O3677" s="172"/>
      <c r="U3677" s="173"/>
    </row>
    <row r="3678" spans="13:21" s="104" customFormat="1" ht="15.75">
      <c r="M3678" s="172"/>
      <c r="N3678" s="172"/>
      <c r="O3678" s="172"/>
      <c r="U3678" s="173"/>
    </row>
    <row r="3679" spans="13:21" s="104" customFormat="1" ht="15.75">
      <c r="M3679" s="172"/>
      <c r="N3679" s="172"/>
      <c r="O3679" s="172"/>
      <c r="U3679" s="173"/>
    </row>
    <row r="3680" spans="13:21" s="104" customFormat="1" ht="15.75">
      <c r="M3680" s="172"/>
      <c r="N3680" s="172"/>
      <c r="O3680" s="172"/>
      <c r="U3680" s="173"/>
    </row>
    <row r="3681" spans="13:21" s="104" customFormat="1" ht="15.75">
      <c r="M3681" s="172"/>
      <c r="N3681" s="172"/>
      <c r="O3681" s="172"/>
      <c r="U3681" s="173"/>
    </row>
    <row r="3682" spans="13:21" s="104" customFormat="1" ht="15.75">
      <c r="M3682" s="172"/>
      <c r="N3682" s="172"/>
      <c r="O3682" s="172"/>
      <c r="U3682" s="173"/>
    </row>
    <row r="3683" spans="13:21" s="104" customFormat="1" ht="15.75">
      <c r="M3683" s="172"/>
      <c r="N3683" s="172"/>
      <c r="O3683" s="172"/>
      <c r="U3683" s="173"/>
    </row>
    <row r="3684" spans="13:21" s="104" customFormat="1" ht="15.75">
      <c r="M3684" s="172"/>
      <c r="N3684" s="172"/>
      <c r="O3684" s="172"/>
      <c r="U3684" s="173"/>
    </row>
    <row r="3685" spans="13:21" s="104" customFormat="1" ht="15.75">
      <c r="M3685" s="172"/>
      <c r="N3685" s="172"/>
      <c r="O3685" s="172"/>
      <c r="U3685" s="173"/>
    </row>
    <row r="3686" spans="13:21" s="104" customFormat="1" ht="15.75">
      <c r="M3686" s="172"/>
      <c r="N3686" s="172"/>
      <c r="O3686" s="172"/>
      <c r="U3686" s="173"/>
    </row>
    <row r="3687" spans="13:21" s="104" customFormat="1" ht="15.75">
      <c r="M3687" s="172"/>
      <c r="N3687" s="172"/>
      <c r="O3687" s="172"/>
      <c r="U3687" s="173"/>
    </row>
    <row r="3688" spans="13:21" s="104" customFormat="1" ht="15.75">
      <c r="M3688" s="172"/>
      <c r="N3688" s="172"/>
      <c r="O3688" s="172"/>
      <c r="U3688" s="173"/>
    </row>
    <row r="3689" spans="13:21" s="104" customFormat="1" ht="15.75">
      <c r="M3689" s="172"/>
      <c r="N3689" s="172"/>
      <c r="O3689" s="172"/>
      <c r="U3689" s="173"/>
    </row>
    <row r="3690" spans="13:21" s="104" customFormat="1" ht="15.75">
      <c r="M3690" s="172"/>
      <c r="N3690" s="172"/>
      <c r="O3690" s="172"/>
      <c r="U3690" s="173"/>
    </row>
    <row r="3691" spans="13:21" s="104" customFormat="1" ht="15.75">
      <c r="M3691" s="172"/>
      <c r="N3691" s="172"/>
      <c r="O3691" s="172"/>
      <c r="U3691" s="173"/>
    </row>
    <row r="3692" spans="13:21" s="104" customFormat="1" ht="15.75">
      <c r="M3692" s="172"/>
      <c r="N3692" s="172"/>
      <c r="O3692" s="172"/>
      <c r="U3692" s="173"/>
    </row>
    <row r="3693" spans="13:21" s="104" customFormat="1" ht="15.75">
      <c r="M3693" s="172"/>
      <c r="N3693" s="172"/>
      <c r="O3693" s="172"/>
      <c r="U3693" s="173"/>
    </row>
    <row r="3694" spans="13:21" s="104" customFormat="1" ht="15.75">
      <c r="M3694" s="172"/>
      <c r="N3694" s="172"/>
      <c r="O3694" s="172"/>
      <c r="U3694" s="173"/>
    </row>
    <row r="3695" spans="13:21" s="104" customFormat="1" ht="15.75">
      <c r="M3695" s="172"/>
      <c r="N3695" s="172"/>
      <c r="O3695" s="172"/>
      <c r="U3695" s="173"/>
    </row>
    <row r="3696" spans="13:21" s="104" customFormat="1" ht="15.75">
      <c r="M3696" s="172"/>
      <c r="N3696" s="172"/>
      <c r="O3696" s="172"/>
      <c r="U3696" s="173"/>
    </row>
    <row r="3697" spans="13:21" s="104" customFormat="1" ht="15.75">
      <c r="M3697" s="172"/>
      <c r="N3697" s="172"/>
      <c r="O3697" s="172"/>
      <c r="U3697" s="173"/>
    </row>
    <row r="3698" spans="13:21" s="104" customFormat="1" ht="15.75">
      <c r="M3698" s="172"/>
      <c r="N3698" s="172"/>
      <c r="O3698" s="172"/>
      <c r="U3698" s="173"/>
    </row>
    <row r="3699" spans="13:21" s="104" customFormat="1" ht="15.75">
      <c r="M3699" s="172"/>
      <c r="N3699" s="172"/>
      <c r="O3699" s="172"/>
      <c r="U3699" s="173"/>
    </row>
    <row r="3700" spans="13:21" s="104" customFormat="1" ht="15.75">
      <c r="M3700" s="172"/>
      <c r="N3700" s="172"/>
      <c r="O3700" s="172"/>
      <c r="U3700" s="173"/>
    </row>
    <row r="3701" spans="13:21" s="104" customFormat="1" ht="15.75">
      <c r="M3701" s="172"/>
      <c r="N3701" s="172"/>
      <c r="O3701" s="172"/>
      <c r="U3701" s="173"/>
    </row>
    <row r="3702" spans="13:21" s="104" customFormat="1" ht="15.75">
      <c r="M3702" s="172"/>
      <c r="N3702" s="172"/>
      <c r="O3702" s="172"/>
      <c r="U3702" s="173"/>
    </row>
    <row r="3703" spans="13:21" s="104" customFormat="1" ht="15.75">
      <c r="M3703" s="172"/>
      <c r="N3703" s="172"/>
      <c r="O3703" s="172"/>
      <c r="U3703" s="173"/>
    </row>
    <row r="3704" spans="13:21" s="104" customFormat="1" ht="15.75">
      <c r="M3704" s="172"/>
      <c r="N3704" s="172"/>
      <c r="O3704" s="172"/>
      <c r="U3704" s="173"/>
    </row>
    <row r="3705" spans="13:21" s="104" customFormat="1" ht="15.75">
      <c r="M3705" s="172"/>
      <c r="N3705" s="172"/>
      <c r="O3705" s="172"/>
      <c r="U3705" s="173"/>
    </row>
    <row r="3706" spans="13:21" s="104" customFormat="1" ht="15.75">
      <c r="M3706" s="172"/>
      <c r="N3706" s="172"/>
      <c r="O3706" s="172"/>
      <c r="U3706" s="173"/>
    </row>
    <row r="3707" spans="13:21" s="104" customFormat="1" ht="15.75">
      <c r="M3707" s="172"/>
      <c r="N3707" s="172"/>
      <c r="O3707" s="172"/>
      <c r="U3707" s="173"/>
    </row>
    <row r="3708" spans="13:21" s="104" customFormat="1" ht="15.75">
      <c r="M3708" s="172"/>
      <c r="N3708" s="172"/>
      <c r="O3708" s="172"/>
      <c r="U3708" s="173"/>
    </row>
    <row r="3709" spans="13:21" s="104" customFormat="1" ht="15.75">
      <c r="M3709" s="172"/>
      <c r="N3709" s="172"/>
      <c r="O3709" s="172"/>
      <c r="U3709" s="173"/>
    </row>
    <row r="3710" spans="13:21" s="104" customFormat="1" ht="15.75">
      <c r="M3710" s="172"/>
      <c r="N3710" s="172"/>
      <c r="O3710" s="172"/>
      <c r="U3710" s="173"/>
    </row>
    <row r="3711" spans="13:21" s="104" customFormat="1" ht="15.75">
      <c r="M3711" s="172"/>
      <c r="N3711" s="172"/>
      <c r="O3711" s="172"/>
      <c r="U3711" s="173"/>
    </row>
    <row r="3712" spans="13:21" s="104" customFormat="1" ht="15.75">
      <c r="M3712" s="172"/>
      <c r="N3712" s="172"/>
      <c r="O3712" s="172"/>
      <c r="U3712" s="173"/>
    </row>
    <row r="3713" spans="13:21" s="104" customFormat="1" ht="15.75">
      <c r="M3713" s="172"/>
      <c r="N3713" s="172"/>
      <c r="O3713" s="172"/>
      <c r="U3713" s="173"/>
    </row>
    <row r="3714" spans="13:21" s="104" customFormat="1" ht="15.75">
      <c r="M3714" s="172"/>
      <c r="N3714" s="172"/>
      <c r="O3714" s="172"/>
      <c r="U3714" s="173"/>
    </row>
    <row r="3715" spans="13:21" s="104" customFormat="1" ht="15.75">
      <c r="M3715" s="172"/>
      <c r="N3715" s="172"/>
      <c r="O3715" s="172"/>
      <c r="U3715" s="173"/>
    </row>
    <row r="3716" spans="13:21" s="104" customFormat="1" ht="15.75">
      <c r="M3716" s="172"/>
      <c r="N3716" s="172"/>
      <c r="O3716" s="172"/>
      <c r="U3716" s="173"/>
    </row>
    <row r="3717" spans="13:21" s="104" customFormat="1" ht="15.75">
      <c r="M3717" s="172"/>
      <c r="N3717" s="172"/>
      <c r="O3717" s="172"/>
      <c r="U3717" s="173"/>
    </row>
    <row r="3718" spans="13:21" s="104" customFormat="1" ht="15.75">
      <c r="M3718" s="172"/>
      <c r="N3718" s="172"/>
      <c r="O3718" s="172"/>
      <c r="U3718" s="173"/>
    </row>
    <row r="3719" spans="13:21" s="104" customFormat="1" ht="15.75">
      <c r="M3719" s="172"/>
      <c r="N3719" s="172"/>
      <c r="O3719" s="172"/>
      <c r="U3719" s="173"/>
    </row>
    <row r="3720" spans="13:21" s="104" customFormat="1" ht="15.75">
      <c r="M3720" s="172"/>
      <c r="N3720" s="172"/>
      <c r="O3720" s="172"/>
      <c r="U3720" s="173"/>
    </row>
    <row r="3721" spans="13:21" s="104" customFormat="1" ht="15.75">
      <c r="M3721" s="172"/>
      <c r="N3721" s="172"/>
      <c r="O3721" s="172"/>
      <c r="U3721" s="173"/>
    </row>
    <row r="3722" spans="13:21" s="104" customFormat="1" ht="15.75">
      <c r="M3722" s="172"/>
      <c r="N3722" s="172"/>
      <c r="O3722" s="172"/>
      <c r="U3722" s="173"/>
    </row>
    <row r="3723" spans="13:21" s="104" customFormat="1" ht="15.75">
      <c r="M3723" s="172"/>
      <c r="N3723" s="172"/>
      <c r="O3723" s="172"/>
      <c r="U3723" s="173"/>
    </row>
    <row r="3724" spans="13:21" s="104" customFormat="1" ht="15.75">
      <c r="M3724" s="172"/>
      <c r="N3724" s="172"/>
      <c r="O3724" s="172"/>
      <c r="U3724" s="173"/>
    </row>
    <row r="3725" spans="13:21" s="104" customFormat="1" ht="15.75">
      <c r="M3725" s="172"/>
      <c r="N3725" s="172"/>
      <c r="O3725" s="172"/>
      <c r="U3725" s="173"/>
    </row>
    <row r="3726" spans="13:21" s="104" customFormat="1" ht="15.75">
      <c r="M3726" s="172"/>
      <c r="N3726" s="172"/>
      <c r="O3726" s="172"/>
      <c r="U3726" s="173"/>
    </row>
    <row r="3727" spans="13:21" s="104" customFormat="1" ht="15.75">
      <c r="M3727" s="172"/>
      <c r="N3727" s="172"/>
      <c r="O3727" s="172"/>
      <c r="U3727" s="173"/>
    </row>
    <row r="3728" spans="13:21" s="104" customFormat="1" ht="15.75">
      <c r="M3728" s="172"/>
      <c r="N3728" s="172"/>
      <c r="O3728" s="172"/>
      <c r="U3728" s="173"/>
    </row>
    <row r="3729" spans="13:21" s="104" customFormat="1" ht="15.75">
      <c r="M3729" s="172"/>
      <c r="N3729" s="172"/>
      <c r="O3729" s="172"/>
      <c r="U3729" s="173"/>
    </row>
    <row r="3730" spans="13:21" s="104" customFormat="1" ht="15.75">
      <c r="M3730" s="172"/>
      <c r="N3730" s="172"/>
      <c r="O3730" s="172"/>
      <c r="U3730" s="173"/>
    </row>
    <row r="3731" spans="13:21" s="104" customFormat="1" ht="15.75">
      <c r="M3731" s="172"/>
      <c r="N3731" s="172"/>
      <c r="O3731" s="172"/>
      <c r="U3731" s="173"/>
    </row>
    <row r="3732" spans="13:21" s="104" customFormat="1" ht="15.75">
      <c r="M3732" s="172"/>
      <c r="N3732" s="172"/>
      <c r="O3732" s="172"/>
      <c r="U3732" s="173"/>
    </row>
    <row r="3733" spans="13:21" s="104" customFormat="1" ht="15.75">
      <c r="M3733" s="172"/>
      <c r="N3733" s="172"/>
      <c r="O3733" s="172"/>
      <c r="U3733" s="173"/>
    </row>
    <row r="3734" spans="13:21" s="104" customFormat="1" ht="15.75">
      <c r="M3734" s="172"/>
      <c r="N3734" s="172"/>
      <c r="O3734" s="172"/>
      <c r="U3734" s="173"/>
    </row>
    <row r="3735" spans="13:21" s="104" customFormat="1" ht="15.75">
      <c r="M3735" s="172"/>
      <c r="N3735" s="172"/>
      <c r="O3735" s="172"/>
      <c r="U3735" s="173"/>
    </row>
    <row r="3736" spans="13:21" s="104" customFormat="1" ht="15.75">
      <c r="M3736" s="172"/>
      <c r="N3736" s="172"/>
      <c r="O3736" s="172"/>
      <c r="U3736" s="173"/>
    </row>
    <row r="3737" spans="13:21" s="104" customFormat="1" ht="15.75">
      <c r="M3737" s="172"/>
      <c r="N3737" s="172"/>
      <c r="O3737" s="172"/>
      <c r="U3737" s="173"/>
    </row>
    <row r="3738" spans="13:21" s="104" customFormat="1" ht="15.75">
      <c r="M3738" s="172"/>
      <c r="N3738" s="172"/>
      <c r="O3738" s="172"/>
      <c r="U3738" s="173"/>
    </row>
    <row r="3739" spans="13:21" s="104" customFormat="1" ht="15.75">
      <c r="M3739" s="172"/>
      <c r="N3739" s="172"/>
      <c r="O3739" s="172"/>
      <c r="U3739" s="173"/>
    </row>
    <row r="3740" spans="13:21" s="104" customFormat="1" ht="15.75">
      <c r="M3740" s="172"/>
      <c r="N3740" s="172"/>
      <c r="O3740" s="172"/>
      <c r="U3740" s="173"/>
    </row>
    <row r="3741" spans="13:21" s="104" customFormat="1" ht="15.75">
      <c r="M3741" s="172"/>
      <c r="N3741" s="172"/>
      <c r="O3741" s="172"/>
      <c r="U3741" s="173"/>
    </row>
    <row r="3742" spans="13:21" s="104" customFormat="1" ht="15.75">
      <c r="M3742" s="172"/>
      <c r="N3742" s="172"/>
      <c r="O3742" s="172"/>
      <c r="U3742" s="173"/>
    </row>
    <row r="3743" spans="13:21" s="104" customFormat="1" ht="15.75">
      <c r="M3743" s="172"/>
      <c r="N3743" s="172"/>
      <c r="O3743" s="172"/>
      <c r="U3743" s="173"/>
    </row>
    <row r="3744" spans="13:21" s="104" customFormat="1" ht="15.75">
      <c r="M3744" s="172"/>
      <c r="N3744" s="172"/>
      <c r="O3744" s="172"/>
      <c r="U3744" s="173"/>
    </row>
    <row r="3745" spans="13:21" s="104" customFormat="1" ht="15.75">
      <c r="M3745" s="172"/>
      <c r="N3745" s="172"/>
      <c r="O3745" s="172"/>
      <c r="U3745" s="173"/>
    </row>
    <row r="3746" spans="13:21" s="104" customFormat="1" ht="15.75">
      <c r="M3746" s="172"/>
      <c r="N3746" s="172"/>
      <c r="O3746" s="172"/>
      <c r="U3746" s="173"/>
    </row>
    <row r="3747" spans="13:21" s="104" customFormat="1" ht="15.75">
      <c r="M3747" s="172"/>
      <c r="N3747" s="172"/>
      <c r="O3747" s="172"/>
      <c r="U3747" s="173"/>
    </row>
    <row r="3748" spans="13:21" s="104" customFormat="1" ht="15.75">
      <c r="M3748" s="172"/>
      <c r="N3748" s="172"/>
      <c r="O3748" s="172"/>
      <c r="U3748" s="173"/>
    </row>
    <row r="3749" spans="13:21" s="104" customFormat="1" ht="15.75">
      <c r="M3749" s="172"/>
      <c r="N3749" s="172"/>
      <c r="O3749" s="172"/>
      <c r="U3749" s="173"/>
    </row>
    <row r="3750" spans="13:21" s="104" customFormat="1" ht="15.75">
      <c r="M3750" s="172"/>
      <c r="N3750" s="172"/>
      <c r="O3750" s="172"/>
      <c r="U3750" s="173"/>
    </row>
    <row r="3751" spans="13:21" s="104" customFormat="1" ht="15.75">
      <c r="M3751" s="172"/>
      <c r="N3751" s="172"/>
      <c r="O3751" s="172"/>
      <c r="U3751" s="173"/>
    </row>
    <row r="3752" spans="13:21" s="104" customFormat="1" ht="15.75">
      <c r="M3752" s="172"/>
      <c r="N3752" s="172"/>
      <c r="O3752" s="172"/>
      <c r="U3752" s="173"/>
    </row>
    <row r="3753" spans="13:21" s="104" customFormat="1" ht="15.75">
      <c r="M3753" s="172"/>
      <c r="N3753" s="172"/>
      <c r="O3753" s="172"/>
      <c r="U3753" s="173"/>
    </row>
    <row r="3754" spans="13:21" s="104" customFormat="1" ht="15.75">
      <c r="M3754" s="172"/>
      <c r="N3754" s="172"/>
      <c r="O3754" s="172"/>
      <c r="U3754" s="173"/>
    </row>
    <row r="3755" spans="13:21" s="104" customFormat="1" ht="15.75">
      <c r="M3755" s="172"/>
      <c r="N3755" s="172"/>
      <c r="O3755" s="172"/>
      <c r="U3755" s="173"/>
    </row>
    <row r="3756" spans="13:21" s="104" customFormat="1" ht="15.75">
      <c r="M3756" s="172"/>
      <c r="N3756" s="172"/>
      <c r="O3756" s="172"/>
      <c r="U3756" s="173"/>
    </row>
    <row r="3757" spans="13:21" s="104" customFormat="1" ht="15.75">
      <c r="M3757" s="172"/>
      <c r="N3757" s="172"/>
      <c r="O3757" s="172"/>
      <c r="U3757" s="173"/>
    </row>
    <row r="3758" spans="13:21" s="104" customFormat="1" ht="15.75">
      <c r="M3758" s="172"/>
      <c r="N3758" s="172"/>
      <c r="O3758" s="172"/>
      <c r="U3758" s="173"/>
    </row>
    <row r="3759" spans="13:21" s="104" customFormat="1" ht="15.75">
      <c r="M3759" s="172"/>
      <c r="N3759" s="172"/>
      <c r="O3759" s="172"/>
      <c r="U3759" s="173"/>
    </row>
    <row r="3760" spans="13:21" s="104" customFormat="1" ht="15.75">
      <c r="M3760" s="172"/>
      <c r="N3760" s="172"/>
      <c r="O3760" s="172"/>
      <c r="U3760" s="173"/>
    </row>
    <row r="3761" spans="13:21" s="104" customFormat="1" ht="15.75">
      <c r="M3761" s="172"/>
      <c r="N3761" s="172"/>
      <c r="O3761" s="172"/>
      <c r="U3761" s="173"/>
    </row>
    <row r="3762" spans="13:21" s="104" customFormat="1" ht="15.75">
      <c r="M3762" s="172"/>
      <c r="N3762" s="172"/>
      <c r="O3762" s="172"/>
      <c r="U3762" s="173"/>
    </row>
    <row r="3763" spans="13:21" s="104" customFormat="1" ht="15.75">
      <c r="M3763" s="172"/>
      <c r="N3763" s="172"/>
      <c r="O3763" s="172"/>
      <c r="U3763" s="173"/>
    </row>
    <row r="3764" spans="13:21" s="104" customFormat="1" ht="15.75">
      <c r="M3764" s="172"/>
      <c r="N3764" s="172"/>
      <c r="O3764" s="172"/>
      <c r="U3764" s="173"/>
    </row>
    <row r="3765" spans="13:21" s="104" customFormat="1" ht="15.75">
      <c r="M3765" s="172"/>
      <c r="N3765" s="172"/>
      <c r="O3765" s="172"/>
      <c r="U3765" s="173"/>
    </row>
    <row r="3766" spans="13:21" s="104" customFormat="1" ht="15.75">
      <c r="M3766" s="172"/>
      <c r="N3766" s="172"/>
      <c r="O3766" s="172"/>
      <c r="U3766" s="173"/>
    </row>
    <row r="3767" spans="13:21" s="104" customFormat="1" ht="15.75">
      <c r="M3767" s="172"/>
      <c r="N3767" s="172"/>
      <c r="O3767" s="172"/>
      <c r="U3767" s="173"/>
    </row>
    <row r="3768" spans="13:21" s="104" customFormat="1" ht="15.75">
      <c r="M3768" s="172"/>
      <c r="N3768" s="172"/>
      <c r="O3768" s="172"/>
      <c r="U3768" s="173"/>
    </row>
    <row r="3769" spans="13:21" s="104" customFormat="1" ht="15.75">
      <c r="M3769" s="172"/>
      <c r="N3769" s="172"/>
      <c r="O3769" s="172"/>
      <c r="U3769" s="173"/>
    </row>
    <row r="3770" spans="13:21" s="104" customFormat="1" ht="15.75">
      <c r="M3770" s="172"/>
      <c r="N3770" s="172"/>
      <c r="O3770" s="172"/>
      <c r="U3770" s="173"/>
    </row>
    <row r="3771" spans="13:21" s="104" customFormat="1" ht="15.75">
      <c r="M3771" s="172"/>
      <c r="N3771" s="172"/>
      <c r="O3771" s="172"/>
      <c r="U3771" s="173"/>
    </row>
    <row r="3772" spans="13:21" s="104" customFormat="1" ht="15.75">
      <c r="M3772" s="172"/>
      <c r="N3772" s="172"/>
      <c r="O3772" s="172"/>
      <c r="U3772" s="173"/>
    </row>
    <row r="3773" spans="13:21" s="104" customFormat="1" ht="15.75">
      <c r="M3773" s="172"/>
      <c r="N3773" s="172"/>
      <c r="O3773" s="172"/>
      <c r="U3773" s="173"/>
    </row>
    <row r="3774" spans="13:21" s="104" customFormat="1" ht="15.75">
      <c r="M3774" s="172"/>
      <c r="N3774" s="172"/>
      <c r="O3774" s="172"/>
      <c r="U3774" s="173"/>
    </row>
    <row r="3775" spans="13:21" s="104" customFormat="1" ht="15.75">
      <c r="M3775" s="172"/>
      <c r="N3775" s="172"/>
      <c r="O3775" s="172"/>
      <c r="U3775" s="173"/>
    </row>
    <row r="3776" spans="13:21" s="104" customFormat="1" ht="15.75">
      <c r="M3776" s="172"/>
      <c r="N3776" s="172"/>
      <c r="O3776" s="172"/>
      <c r="U3776" s="173"/>
    </row>
    <row r="3777" spans="13:21" s="104" customFormat="1" ht="15.75">
      <c r="M3777" s="172"/>
      <c r="N3777" s="172"/>
      <c r="O3777" s="172"/>
      <c r="U3777" s="173"/>
    </row>
    <row r="3778" spans="13:21" s="104" customFormat="1" ht="15.75">
      <c r="M3778" s="172"/>
      <c r="N3778" s="172"/>
      <c r="O3778" s="172"/>
      <c r="U3778" s="173"/>
    </row>
    <row r="3779" spans="13:21" s="104" customFormat="1" ht="15.75">
      <c r="M3779" s="172"/>
      <c r="N3779" s="172"/>
      <c r="O3779" s="172"/>
      <c r="U3779" s="173"/>
    </row>
    <row r="3780" spans="13:21" s="104" customFormat="1" ht="15.75">
      <c r="M3780" s="172"/>
      <c r="N3780" s="172"/>
      <c r="O3780" s="172"/>
      <c r="U3780" s="173"/>
    </row>
    <row r="3781" spans="13:21" s="104" customFormat="1" ht="15.75">
      <c r="M3781" s="172"/>
      <c r="N3781" s="172"/>
      <c r="O3781" s="172"/>
      <c r="U3781" s="173"/>
    </row>
    <row r="3782" spans="13:21" s="104" customFormat="1" ht="15.75">
      <c r="M3782" s="172"/>
      <c r="N3782" s="172"/>
      <c r="O3782" s="172"/>
      <c r="U3782" s="173"/>
    </row>
    <row r="3783" spans="13:21" s="104" customFormat="1" ht="15.75">
      <c r="M3783" s="172"/>
      <c r="N3783" s="172"/>
      <c r="O3783" s="172"/>
      <c r="U3783" s="173"/>
    </row>
    <row r="3784" spans="13:21" s="104" customFormat="1" ht="15.75">
      <c r="M3784" s="172"/>
      <c r="N3784" s="172"/>
      <c r="O3784" s="172"/>
      <c r="U3784" s="173"/>
    </row>
    <row r="3785" spans="13:21" s="104" customFormat="1" ht="15.75">
      <c r="M3785" s="172"/>
      <c r="N3785" s="172"/>
      <c r="O3785" s="172"/>
      <c r="U3785" s="173"/>
    </row>
    <row r="3786" spans="13:21" s="104" customFormat="1" ht="15.75">
      <c r="M3786" s="172"/>
      <c r="N3786" s="172"/>
      <c r="O3786" s="172"/>
      <c r="U3786" s="173"/>
    </row>
    <row r="3787" spans="13:21" s="104" customFormat="1" ht="15.75">
      <c r="M3787" s="172"/>
      <c r="N3787" s="172"/>
      <c r="O3787" s="172"/>
      <c r="U3787" s="173"/>
    </row>
    <row r="3788" spans="13:21" s="104" customFormat="1" ht="15.75">
      <c r="M3788" s="172"/>
      <c r="N3788" s="172"/>
      <c r="O3788" s="172"/>
      <c r="U3788" s="173"/>
    </row>
    <row r="3789" spans="13:21" s="104" customFormat="1" ht="15.75">
      <c r="M3789" s="172"/>
      <c r="N3789" s="172"/>
      <c r="O3789" s="172"/>
      <c r="U3789" s="173"/>
    </row>
    <row r="3790" spans="13:21" s="104" customFormat="1" ht="15.75">
      <c r="M3790" s="172"/>
      <c r="N3790" s="172"/>
      <c r="O3790" s="172"/>
      <c r="U3790" s="173"/>
    </row>
    <row r="3791" spans="13:21" s="104" customFormat="1" ht="15.75">
      <c r="M3791" s="172"/>
      <c r="N3791" s="172"/>
      <c r="O3791" s="172"/>
      <c r="U3791" s="173"/>
    </row>
    <row r="3792" spans="13:21" s="104" customFormat="1" ht="15.75">
      <c r="M3792" s="172"/>
      <c r="N3792" s="172"/>
      <c r="O3792" s="172"/>
      <c r="U3792" s="173"/>
    </row>
    <row r="3793" spans="13:21" s="104" customFormat="1" ht="15.75">
      <c r="M3793" s="172"/>
      <c r="N3793" s="172"/>
      <c r="O3793" s="172"/>
      <c r="U3793" s="173"/>
    </row>
    <row r="3794" spans="13:21" s="104" customFormat="1" ht="15.75">
      <c r="M3794" s="172"/>
      <c r="N3794" s="172"/>
      <c r="O3794" s="172"/>
      <c r="U3794" s="173"/>
    </row>
    <row r="3795" spans="13:21" s="104" customFormat="1" ht="15.75">
      <c r="M3795" s="172"/>
      <c r="N3795" s="172"/>
      <c r="O3795" s="172"/>
      <c r="U3795" s="173"/>
    </row>
    <row r="3796" spans="13:21" s="104" customFormat="1" ht="15.75">
      <c r="M3796" s="172"/>
      <c r="N3796" s="172"/>
      <c r="O3796" s="172"/>
      <c r="U3796" s="173"/>
    </row>
    <row r="3797" spans="13:21" s="104" customFormat="1" ht="15.75">
      <c r="M3797" s="172"/>
      <c r="N3797" s="172"/>
      <c r="O3797" s="172"/>
      <c r="U3797" s="173"/>
    </row>
    <row r="3798" spans="13:21" s="104" customFormat="1" ht="15.75">
      <c r="M3798" s="172"/>
      <c r="N3798" s="172"/>
      <c r="O3798" s="172"/>
      <c r="U3798" s="173"/>
    </row>
    <row r="3799" spans="13:21" s="104" customFormat="1" ht="15.75">
      <c r="M3799" s="172"/>
      <c r="N3799" s="172"/>
      <c r="O3799" s="172"/>
      <c r="U3799" s="173"/>
    </row>
    <row r="3800" spans="13:21" s="104" customFormat="1" ht="15.75">
      <c r="M3800" s="172"/>
      <c r="N3800" s="172"/>
      <c r="O3800" s="172"/>
      <c r="U3800" s="173"/>
    </row>
    <row r="3801" spans="13:21" s="104" customFormat="1" ht="15.75">
      <c r="M3801" s="172"/>
      <c r="N3801" s="172"/>
      <c r="O3801" s="172"/>
      <c r="U3801" s="173"/>
    </row>
    <row r="3802" spans="13:21" s="104" customFormat="1" ht="15.75">
      <c r="M3802" s="172"/>
      <c r="N3802" s="172"/>
      <c r="O3802" s="172"/>
      <c r="U3802" s="173"/>
    </row>
    <row r="3803" spans="13:21" s="104" customFormat="1" ht="15.75">
      <c r="M3803" s="172"/>
      <c r="N3803" s="172"/>
      <c r="O3803" s="172"/>
      <c r="U3803" s="173"/>
    </row>
    <row r="3804" spans="13:21" s="104" customFormat="1" ht="15.75">
      <c r="M3804" s="172"/>
      <c r="N3804" s="172"/>
      <c r="O3804" s="172"/>
      <c r="U3804" s="173"/>
    </row>
    <row r="3805" spans="13:21" s="104" customFormat="1" ht="15.75">
      <c r="M3805" s="172"/>
      <c r="N3805" s="172"/>
      <c r="O3805" s="172"/>
      <c r="U3805" s="173"/>
    </row>
    <row r="3806" spans="13:21" s="104" customFormat="1" ht="15.75">
      <c r="M3806" s="172"/>
      <c r="N3806" s="172"/>
      <c r="O3806" s="172"/>
      <c r="U3806" s="173"/>
    </row>
    <row r="3807" spans="13:21" s="104" customFormat="1" ht="15.75">
      <c r="M3807" s="172"/>
      <c r="N3807" s="172"/>
      <c r="O3807" s="172"/>
      <c r="U3807" s="173"/>
    </row>
    <row r="3808" spans="13:21" s="104" customFormat="1" ht="15.75">
      <c r="M3808" s="172"/>
      <c r="N3808" s="172"/>
      <c r="O3808" s="172"/>
      <c r="U3808" s="173"/>
    </row>
    <row r="3809" spans="13:21" s="104" customFormat="1" ht="15.75">
      <c r="M3809" s="172"/>
      <c r="N3809" s="172"/>
      <c r="O3809" s="172"/>
      <c r="U3809" s="173"/>
    </row>
    <row r="3810" spans="13:21" s="104" customFormat="1" ht="15.75">
      <c r="M3810" s="172"/>
      <c r="N3810" s="172"/>
      <c r="O3810" s="172"/>
      <c r="U3810" s="173"/>
    </row>
    <row r="3811" spans="13:21" s="104" customFormat="1" ht="15.75">
      <c r="M3811" s="172"/>
      <c r="N3811" s="172"/>
      <c r="O3811" s="172"/>
      <c r="U3811" s="173"/>
    </row>
    <row r="3812" spans="13:21" s="104" customFormat="1" ht="15.75">
      <c r="M3812" s="172"/>
      <c r="N3812" s="172"/>
      <c r="O3812" s="172"/>
      <c r="U3812" s="173"/>
    </row>
    <row r="3813" spans="13:21" s="104" customFormat="1" ht="15.75">
      <c r="M3813" s="172"/>
      <c r="N3813" s="172"/>
      <c r="O3813" s="172"/>
      <c r="U3813" s="173"/>
    </row>
    <row r="3814" spans="13:21" s="104" customFormat="1" ht="15.75">
      <c r="M3814" s="172"/>
      <c r="N3814" s="172"/>
      <c r="O3814" s="172"/>
      <c r="U3814" s="173"/>
    </row>
    <row r="3815" spans="13:21" s="104" customFormat="1" ht="15.75">
      <c r="M3815" s="172"/>
      <c r="N3815" s="172"/>
      <c r="O3815" s="172"/>
      <c r="U3815" s="173"/>
    </row>
    <row r="3816" spans="13:21" s="104" customFormat="1" ht="15.75">
      <c r="M3816" s="172"/>
      <c r="N3816" s="172"/>
      <c r="O3816" s="172"/>
      <c r="U3816" s="173"/>
    </row>
    <row r="3817" spans="13:21" s="104" customFormat="1" ht="15.75">
      <c r="M3817" s="172"/>
      <c r="N3817" s="172"/>
      <c r="O3817" s="172"/>
      <c r="U3817" s="173"/>
    </row>
    <row r="3818" spans="13:21" s="104" customFormat="1" ht="15.75">
      <c r="M3818" s="172"/>
      <c r="N3818" s="172"/>
      <c r="O3818" s="172"/>
      <c r="U3818" s="173"/>
    </row>
    <row r="3819" spans="13:21" s="104" customFormat="1" ht="15.75">
      <c r="M3819" s="172"/>
      <c r="N3819" s="172"/>
      <c r="O3819" s="172"/>
      <c r="U3819" s="173"/>
    </row>
    <row r="3820" spans="13:21" s="104" customFormat="1" ht="15.75">
      <c r="M3820" s="172"/>
      <c r="N3820" s="172"/>
      <c r="O3820" s="172"/>
      <c r="U3820" s="173"/>
    </row>
    <row r="3821" spans="13:21" s="104" customFormat="1" ht="15.75">
      <c r="M3821" s="172"/>
      <c r="N3821" s="172"/>
      <c r="O3821" s="172"/>
      <c r="U3821" s="173"/>
    </row>
    <row r="3822" spans="13:21" s="104" customFormat="1" ht="15.75">
      <c r="M3822" s="172"/>
      <c r="N3822" s="172"/>
      <c r="O3822" s="172"/>
      <c r="U3822" s="173"/>
    </row>
    <row r="3823" spans="13:21" s="104" customFormat="1" ht="15.75">
      <c r="M3823" s="172"/>
      <c r="N3823" s="172"/>
      <c r="O3823" s="172"/>
      <c r="U3823" s="173"/>
    </row>
    <row r="3824" spans="13:21" s="104" customFormat="1" ht="15.75">
      <c r="M3824" s="172"/>
      <c r="N3824" s="172"/>
      <c r="O3824" s="172"/>
      <c r="U3824" s="173"/>
    </row>
    <row r="3825" spans="13:21" s="104" customFormat="1" ht="15.75">
      <c r="M3825" s="172"/>
      <c r="N3825" s="172"/>
      <c r="O3825" s="172"/>
      <c r="U3825" s="173"/>
    </row>
    <row r="3826" spans="13:21" s="104" customFormat="1" ht="15.75">
      <c r="M3826" s="172"/>
      <c r="N3826" s="172"/>
      <c r="O3826" s="172"/>
      <c r="U3826" s="173"/>
    </row>
    <row r="3827" spans="13:21" s="104" customFormat="1" ht="15.75">
      <c r="M3827" s="172"/>
      <c r="N3827" s="172"/>
      <c r="O3827" s="172"/>
      <c r="U3827" s="173"/>
    </row>
    <row r="3828" spans="13:21" s="104" customFormat="1" ht="15.75">
      <c r="M3828" s="172"/>
      <c r="N3828" s="172"/>
      <c r="O3828" s="172"/>
      <c r="U3828" s="173"/>
    </row>
    <row r="3829" spans="13:21" s="104" customFormat="1" ht="15.75">
      <c r="M3829" s="172"/>
      <c r="N3829" s="172"/>
      <c r="O3829" s="172"/>
      <c r="U3829" s="173"/>
    </row>
    <row r="3830" spans="13:21" s="104" customFormat="1" ht="15.75">
      <c r="M3830" s="172"/>
      <c r="N3830" s="172"/>
      <c r="O3830" s="172"/>
      <c r="U3830" s="173"/>
    </row>
    <row r="3831" spans="13:21" s="104" customFormat="1" ht="15.75">
      <c r="M3831" s="172"/>
      <c r="N3831" s="172"/>
      <c r="O3831" s="172"/>
      <c r="U3831" s="173"/>
    </row>
    <row r="3832" spans="13:21" s="104" customFormat="1" ht="15.75">
      <c r="M3832" s="172"/>
      <c r="N3832" s="172"/>
      <c r="O3832" s="172"/>
      <c r="U3832" s="173"/>
    </row>
    <row r="3833" spans="13:21" s="104" customFormat="1" ht="15.75">
      <c r="M3833" s="172"/>
      <c r="N3833" s="172"/>
      <c r="O3833" s="172"/>
      <c r="U3833" s="173"/>
    </row>
    <row r="3834" spans="13:21" s="104" customFormat="1" ht="15.75">
      <c r="M3834" s="172"/>
      <c r="N3834" s="172"/>
      <c r="O3834" s="172"/>
      <c r="U3834" s="173"/>
    </row>
    <row r="3835" spans="13:21" s="104" customFormat="1" ht="15.75">
      <c r="M3835" s="172"/>
      <c r="N3835" s="172"/>
      <c r="O3835" s="172"/>
      <c r="U3835" s="173"/>
    </row>
    <row r="3836" spans="13:21" s="104" customFormat="1" ht="15.75">
      <c r="M3836" s="172"/>
      <c r="N3836" s="172"/>
      <c r="O3836" s="172"/>
      <c r="U3836" s="173"/>
    </row>
    <row r="3837" spans="13:21" s="104" customFormat="1" ht="15.75">
      <c r="M3837" s="172"/>
      <c r="N3837" s="172"/>
      <c r="O3837" s="172"/>
      <c r="U3837" s="173"/>
    </row>
    <row r="3838" spans="13:21" s="104" customFormat="1" ht="15.75">
      <c r="M3838" s="172"/>
      <c r="N3838" s="172"/>
      <c r="O3838" s="172"/>
      <c r="U3838" s="173"/>
    </row>
    <row r="3839" spans="13:21" s="104" customFormat="1" ht="15.75">
      <c r="M3839" s="172"/>
      <c r="N3839" s="172"/>
      <c r="O3839" s="172"/>
      <c r="U3839" s="173"/>
    </row>
    <row r="3840" spans="13:21" s="104" customFormat="1" ht="15.75">
      <c r="M3840" s="172"/>
      <c r="N3840" s="172"/>
      <c r="O3840" s="172"/>
      <c r="U3840" s="173"/>
    </row>
    <row r="3841" spans="13:21" s="104" customFormat="1" ht="15.75">
      <c r="M3841" s="172"/>
      <c r="N3841" s="172"/>
      <c r="O3841" s="172"/>
      <c r="U3841" s="173"/>
    </row>
    <row r="3842" spans="13:21" s="104" customFormat="1" ht="15.75">
      <c r="M3842" s="172"/>
      <c r="N3842" s="172"/>
      <c r="O3842" s="172"/>
      <c r="U3842" s="173"/>
    </row>
    <row r="3843" spans="13:21" s="104" customFormat="1" ht="15.75">
      <c r="M3843" s="172"/>
      <c r="N3843" s="172"/>
      <c r="O3843" s="172"/>
      <c r="U3843" s="173"/>
    </row>
    <row r="3844" spans="13:21" s="104" customFormat="1" ht="15.75">
      <c r="M3844" s="172"/>
      <c r="N3844" s="172"/>
      <c r="O3844" s="172"/>
      <c r="U3844" s="173"/>
    </row>
    <row r="3845" spans="13:21" s="104" customFormat="1" ht="15.75">
      <c r="M3845" s="172"/>
      <c r="N3845" s="172"/>
      <c r="O3845" s="172"/>
      <c r="U3845" s="173"/>
    </row>
    <row r="3846" spans="13:21" s="104" customFormat="1" ht="15.75">
      <c r="M3846" s="172"/>
      <c r="N3846" s="172"/>
      <c r="O3846" s="172"/>
      <c r="U3846" s="173"/>
    </row>
    <row r="3847" spans="13:21" s="104" customFormat="1" ht="15.75">
      <c r="M3847" s="172"/>
      <c r="N3847" s="172"/>
      <c r="O3847" s="172"/>
      <c r="U3847" s="173"/>
    </row>
    <row r="3848" spans="13:21" s="104" customFormat="1" ht="15.75">
      <c r="M3848" s="172"/>
      <c r="N3848" s="172"/>
      <c r="O3848" s="172"/>
      <c r="U3848" s="173"/>
    </row>
    <row r="3849" spans="13:21" s="104" customFormat="1" ht="15.75">
      <c r="M3849" s="172"/>
      <c r="N3849" s="172"/>
      <c r="O3849" s="172"/>
      <c r="U3849" s="173"/>
    </row>
    <row r="3850" spans="13:21" s="104" customFormat="1" ht="15.75">
      <c r="M3850" s="172"/>
      <c r="N3850" s="172"/>
      <c r="O3850" s="172"/>
      <c r="U3850" s="173"/>
    </row>
    <row r="3851" spans="13:21" s="104" customFormat="1" ht="15.75">
      <c r="M3851" s="172"/>
      <c r="N3851" s="172"/>
      <c r="O3851" s="172"/>
      <c r="U3851" s="173"/>
    </row>
    <row r="3852" spans="13:21" s="104" customFormat="1" ht="15.75">
      <c r="M3852" s="172"/>
      <c r="N3852" s="172"/>
      <c r="O3852" s="172"/>
      <c r="U3852" s="173"/>
    </row>
    <row r="3853" spans="13:21" s="104" customFormat="1" ht="15.75">
      <c r="M3853" s="172"/>
      <c r="N3853" s="172"/>
      <c r="O3853" s="172"/>
      <c r="U3853" s="173"/>
    </row>
    <row r="3854" spans="13:21" s="104" customFormat="1" ht="15.75">
      <c r="M3854" s="172"/>
      <c r="N3854" s="172"/>
      <c r="O3854" s="172"/>
      <c r="U3854" s="173"/>
    </row>
    <row r="3855" spans="13:21" s="104" customFormat="1" ht="15.75">
      <c r="M3855" s="172"/>
      <c r="N3855" s="172"/>
      <c r="O3855" s="172"/>
      <c r="U3855" s="173"/>
    </row>
    <row r="3856" spans="13:21" s="104" customFormat="1" ht="15.75">
      <c r="M3856" s="172"/>
      <c r="N3856" s="172"/>
      <c r="O3856" s="172"/>
      <c r="U3856" s="173"/>
    </row>
    <row r="3857" spans="13:21" s="104" customFormat="1" ht="15.75">
      <c r="M3857" s="172"/>
      <c r="N3857" s="172"/>
      <c r="O3857" s="172"/>
      <c r="U3857" s="173"/>
    </row>
    <row r="3858" spans="13:21" s="104" customFormat="1" ht="15.75">
      <c r="M3858" s="172"/>
      <c r="N3858" s="172"/>
      <c r="O3858" s="172"/>
      <c r="U3858" s="173"/>
    </row>
    <row r="3859" spans="13:21" s="104" customFormat="1" ht="15.75">
      <c r="M3859" s="172"/>
      <c r="N3859" s="172"/>
      <c r="O3859" s="172"/>
      <c r="U3859" s="173"/>
    </row>
    <row r="3860" spans="13:21" s="104" customFormat="1" ht="15.75">
      <c r="M3860" s="172"/>
      <c r="N3860" s="172"/>
      <c r="O3860" s="172"/>
      <c r="U3860" s="173"/>
    </row>
    <row r="3861" spans="13:21" s="104" customFormat="1" ht="15.75">
      <c r="M3861" s="172"/>
      <c r="N3861" s="172"/>
      <c r="O3861" s="172"/>
      <c r="U3861" s="173"/>
    </row>
    <row r="3862" spans="13:21" s="104" customFormat="1" ht="15.75">
      <c r="M3862" s="172"/>
      <c r="N3862" s="172"/>
      <c r="O3862" s="172"/>
      <c r="U3862" s="173"/>
    </row>
    <row r="3863" spans="13:21" s="104" customFormat="1" ht="15.75">
      <c r="M3863" s="172"/>
      <c r="N3863" s="172"/>
      <c r="O3863" s="172"/>
      <c r="U3863" s="173"/>
    </row>
    <row r="3864" spans="13:21" s="104" customFormat="1" ht="15.75">
      <c r="M3864" s="172"/>
      <c r="N3864" s="172"/>
      <c r="O3864" s="172"/>
      <c r="U3864" s="173"/>
    </row>
    <row r="3865" spans="13:21" s="104" customFormat="1" ht="15.75">
      <c r="M3865" s="172"/>
      <c r="N3865" s="172"/>
      <c r="O3865" s="172"/>
      <c r="U3865" s="173"/>
    </row>
    <row r="3866" spans="13:21" s="104" customFormat="1" ht="15.75">
      <c r="M3866" s="172"/>
      <c r="N3866" s="172"/>
      <c r="O3866" s="172"/>
      <c r="U3866" s="173"/>
    </row>
    <row r="3867" spans="13:21" s="104" customFormat="1" ht="15.75">
      <c r="M3867" s="172"/>
      <c r="N3867" s="172"/>
      <c r="O3867" s="172"/>
      <c r="U3867" s="173"/>
    </row>
    <row r="3868" spans="13:21" s="104" customFormat="1" ht="15.75">
      <c r="M3868" s="172"/>
      <c r="N3868" s="172"/>
      <c r="O3868" s="172"/>
      <c r="U3868" s="173"/>
    </row>
    <row r="3869" spans="13:21" s="104" customFormat="1" ht="15.75">
      <c r="M3869" s="172"/>
      <c r="N3869" s="172"/>
      <c r="O3869" s="172"/>
      <c r="U3869" s="173"/>
    </row>
    <row r="3870" spans="13:21" s="104" customFormat="1" ht="15.75">
      <c r="M3870" s="172"/>
      <c r="N3870" s="172"/>
      <c r="O3870" s="172"/>
      <c r="U3870" s="173"/>
    </row>
    <row r="3871" spans="13:21" s="104" customFormat="1" ht="15.75">
      <c r="M3871" s="172"/>
      <c r="N3871" s="172"/>
      <c r="O3871" s="172"/>
      <c r="U3871" s="173"/>
    </row>
    <row r="3872" spans="13:21" s="104" customFormat="1" ht="15.75">
      <c r="M3872" s="172"/>
      <c r="N3872" s="172"/>
      <c r="O3872" s="172"/>
      <c r="U3872" s="173"/>
    </row>
    <row r="3873" spans="13:21" s="104" customFormat="1" ht="15.75">
      <c r="M3873" s="172"/>
      <c r="N3873" s="172"/>
      <c r="O3873" s="172"/>
      <c r="U3873" s="173"/>
    </row>
    <row r="3874" spans="13:21" s="104" customFormat="1" ht="15.75">
      <c r="M3874" s="172"/>
      <c r="N3874" s="172"/>
      <c r="O3874" s="172"/>
      <c r="U3874" s="173"/>
    </row>
    <row r="3875" spans="13:21" s="104" customFormat="1" ht="15.75">
      <c r="M3875" s="172"/>
      <c r="N3875" s="172"/>
      <c r="O3875" s="172"/>
      <c r="U3875" s="173"/>
    </row>
    <row r="3876" spans="13:21" s="104" customFormat="1" ht="15.75">
      <c r="M3876" s="172"/>
      <c r="N3876" s="172"/>
      <c r="O3876" s="172"/>
      <c r="U3876" s="173"/>
    </row>
    <row r="3877" spans="13:21" s="104" customFormat="1" ht="15.75">
      <c r="M3877" s="172"/>
      <c r="N3877" s="172"/>
      <c r="O3877" s="172"/>
      <c r="U3877" s="173"/>
    </row>
    <row r="3878" spans="13:21" s="104" customFormat="1" ht="15.75">
      <c r="M3878" s="172"/>
      <c r="N3878" s="172"/>
      <c r="O3878" s="172"/>
      <c r="U3878" s="173"/>
    </row>
    <row r="3879" spans="13:21" s="104" customFormat="1" ht="15.75">
      <c r="M3879" s="172"/>
      <c r="N3879" s="172"/>
      <c r="O3879" s="172"/>
      <c r="U3879" s="173"/>
    </row>
    <row r="3880" spans="13:21" s="104" customFormat="1" ht="15.75">
      <c r="M3880" s="172"/>
      <c r="N3880" s="172"/>
      <c r="O3880" s="172"/>
      <c r="U3880" s="173"/>
    </row>
    <row r="3881" spans="13:21" s="104" customFormat="1" ht="15.75">
      <c r="M3881" s="172"/>
      <c r="N3881" s="172"/>
      <c r="O3881" s="172"/>
      <c r="U3881" s="173"/>
    </row>
    <row r="3882" spans="13:21" s="104" customFormat="1" ht="15.75">
      <c r="M3882" s="172"/>
      <c r="N3882" s="172"/>
      <c r="O3882" s="172"/>
      <c r="U3882" s="173"/>
    </row>
    <row r="3883" spans="13:21" s="104" customFormat="1" ht="15.75">
      <c r="M3883" s="172"/>
      <c r="N3883" s="172"/>
      <c r="O3883" s="172"/>
      <c r="U3883" s="173"/>
    </row>
    <row r="3884" spans="13:21" s="104" customFormat="1" ht="15.75">
      <c r="M3884" s="172"/>
      <c r="N3884" s="172"/>
      <c r="O3884" s="172"/>
      <c r="U3884" s="173"/>
    </row>
    <row r="3885" spans="13:21" s="104" customFormat="1" ht="15.75">
      <c r="M3885" s="172"/>
      <c r="N3885" s="172"/>
      <c r="O3885" s="172"/>
      <c r="U3885" s="173"/>
    </row>
    <row r="3886" spans="13:21" s="104" customFormat="1" ht="15.75">
      <c r="M3886" s="172"/>
      <c r="N3886" s="172"/>
      <c r="O3886" s="172"/>
      <c r="U3886" s="173"/>
    </row>
    <row r="3887" spans="13:21" s="104" customFormat="1" ht="15.75">
      <c r="M3887" s="172"/>
      <c r="N3887" s="172"/>
      <c r="O3887" s="172"/>
      <c r="U3887" s="173"/>
    </row>
    <row r="3888" spans="13:21" s="104" customFormat="1" ht="15.75">
      <c r="M3888" s="172"/>
      <c r="N3888" s="172"/>
      <c r="O3888" s="172"/>
      <c r="U3888" s="173"/>
    </row>
    <row r="3889" spans="13:21" s="104" customFormat="1" ht="15.75">
      <c r="M3889" s="172"/>
      <c r="N3889" s="172"/>
      <c r="O3889" s="172"/>
      <c r="U3889" s="173"/>
    </row>
    <row r="3890" spans="13:21" s="104" customFormat="1" ht="15.75">
      <c r="M3890" s="172"/>
      <c r="N3890" s="172"/>
      <c r="O3890" s="172"/>
      <c r="U3890" s="173"/>
    </row>
    <row r="3891" spans="13:21" s="104" customFormat="1" ht="15.75">
      <c r="M3891" s="172"/>
      <c r="N3891" s="172"/>
      <c r="O3891" s="172"/>
      <c r="U3891" s="173"/>
    </row>
    <row r="3892" spans="13:21" s="104" customFormat="1" ht="15.75">
      <c r="M3892" s="172"/>
      <c r="N3892" s="172"/>
      <c r="O3892" s="172"/>
      <c r="U3892" s="173"/>
    </row>
    <row r="3893" spans="13:21" s="104" customFormat="1" ht="15.75">
      <c r="M3893" s="172"/>
      <c r="N3893" s="172"/>
      <c r="O3893" s="172"/>
      <c r="U3893" s="173"/>
    </row>
    <row r="3894" spans="13:21" s="104" customFormat="1" ht="15.75">
      <c r="M3894" s="172"/>
      <c r="N3894" s="172"/>
      <c r="O3894" s="172"/>
      <c r="U3894" s="173"/>
    </row>
    <row r="3895" spans="13:21" s="104" customFormat="1" ht="15.75">
      <c r="M3895" s="172"/>
      <c r="N3895" s="172"/>
      <c r="O3895" s="172"/>
      <c r="U3895" s="173"/>
    </row>
    <row r="3896" spans="13:21" s="104" customFormat="1" ht="15.75">
      <c r="M3896" s="172"/>
      <c r="N3896" s="172"/>
      <c r="O3896" s="172"/>
      <c r="U3896" s="173"/>
    </row>
    <row r="3897" spans="13:21" s="104" customFormat="1" ht="15.75">
      <c r="M3897" s="172"/>
      <c r="N3897" s="172"/>
      <c r="O3897" s="172"/>
      <c r="U3897" s="173"/>
    </row>
    <row r="3898" spans="13:21" s="104" customFormat="1" ht="15.75">
      <c r="M3898" s="172"/>
      <c r="N3898" s="172"/>
      <c r="O3898" s="172"/>
      <c r="U3898" s="173"/>
    </row>
    <row r="3899" spans="13:21" s="104" customFormat="1" ht="15.75">
      <c r="M3899" s="172"/>
      <c r="N3899" s="172"/>
      <c r="O3899" s="172"/>
      <c r="U3899" s="173"/>
    </row>
    <row r="3900" spans="13:21" s="104" customFormat="1" ht="15.75">
      <c r="M3900" s="172"/>
      <c r="N3900" s="172"/>
      <c r="O3900" s="172"/>
      <c r="U3900" s="173"/>
    </row>
    <row r="3901" spans="13:21" s="104" customFormat="1" ht="15.75">
      <c r="M3901" s="172"/>
      <c r="N3901" s="172"/>
      <c r="O3901" s="172"/>
      <c r="U3901" s="173"/>
    </row>
    <row r="3902" spans="13:21" s="104" customFormat="1" ht="15.75">
      <c r="M3902" s="172"/>
      <c r="N3902" s="172"/>
      <c r="O3902" s="172"/>
      <c r="U3902" s="173"/>
    </row>
    <row r="3903" spans="13:21" s="104" customFormat="1" ht="15.75">
      <c r="M3903" s="172"/>
      <c r="N3903" s="172"/>
      <c r="O3903" s="172"/>
      <c r="U3903" s="173"/>
    </row>
    <row r="3904" spans="13:21" s="104" customFormat="1" ht="15.75">
      <c r="M3904" s="172"/>
      <c r="N3904" s="172"/>
      <c r="O3904" s="172"/>
      <c r="U3904" s="173"/>
    </row>
    <row r="3905" spans="13:21" s="104" customFormat="1" ht="15.75">
      <c r="M3905" s="172"/>
      <c r="N3905" s="172"/>
      <c r="O3905" s="172"/>
      <c r="U3905" s="173"/>
    </row>
    <row r="3906" spans="13:21" s="104" customFormat="1" ht="15.75">
      <c r="M3906" s="172"/>
      <c r="N3906" s="172"/>
      <c r="O3906" s="172"/>
      <c r="U3906" s="173"/>
    </row>
    <row r="3907" spans="13:21" s="104" customFormat="1" ht="15.75">
      <c r="M3907" s="172"/>
      <c r="N3907" s="172"/>
      <c r="O3907" s="172"/>
      <c r="U3907" s="173"/>
    </row>
    <row r="3908" spans="13:21" s="104" customFormat="1" ht="15.75">
      <c r="M3908" s="172"/>
      <c r="N3908" s="172"/>
      <c r="O3908" s="172"/>
      <c r="U3908" s="173"/>
    </row>
    <row r="3909" spans="13:21" s="104" customFormat="1" ht="15.75">
      <c r="M3909" s="172"/>
      <c r="N3909" s="172"/>
      <c r="O3909" s="172"/>
      <c r="U3909" s="173"/>
    </row>
    <row r="3910" spans="13:21" s="104" customFormat="1" ht="15.75">
      <c r="M3910" s="172"/>
      <c r="N3910" s="172"/>
      <c r="O3910" s="172"/>
      <c r="U3910" s="173"/>
    </row>
    <row r="3911" spans="13:21" s="104" customFormat="1" ht="15.75">
      <c r="M3911" s="172"/>
      <c r="N3911" s="172"/>
      <c r="O3911" s="172"/>
      <c r="U3911" s="173"/>
    </row>
    <row r="3912" spans="13:21" s="104" customFormat="1" ht="15.75">
      <c r="M3912" s="172"/>
      <c r="N3912" s="172"/>
      <c r="O3912" s="172"/>
      <c r="U3912" s="173"/>
    </row>
    <row r="3913" spans="13:21" s="104" customFormat="1" ht="15.75">
      <c r="M3913" s="172"/>
      <c r="N3913" s="172"/>
      <c r="O3913" s="172"/>
      <c r="U3913" s="173"/>
    </row>
    <row r="3914" spans="13:21" s="104" customFormat="1" ht="15.75">
      <c r="M3914" s="172"/>
      <c r="N3914" s="172"/>
      <c r="O3914" s="172"/>
      <c r="U3914" s="173"/>
    </row>
    <row r="3915" spans="13:21" s="104" customFormat="1" ht="15.75">
      <c r="M3915" s="172"/>
      <c r="N3915" s="172"/>
      <c r="O3915" s="172"/>
      <c r="U3915" s="173"/>
    </row>
    <row r="3916" spans="13:21" s="104" customFormat="1" ht="15.75">
      <c r="M3916" s="172"/>
      <c r="N3916" s="172"/>
      <c r="O3916" s="172"/>
      <c r="U3916" s="173"/>
    </row>
    <row r="3917" spans="13:21" s="104" customFormat="1" ht="15.75">
      <c r="M3917" s="172"/>
      <c r="N3917" s="172"/>
      <c r="O3917" s="172"/>
      <c r="U3917" s="173"/>
    </row>
    <row r="3918" spans="13:21" s="104" customFormat="1" ht="15.75">
      <c r="M3918" s="172"/>
      <c r="N3918" s="172"/>
      <c r="O3918" s="172"/>
      <c r="U3918" s="173"/>
    </row>
    <row r="3919" spans="13:21" s="104" customFormat="1" ht="15.75">
      <c r="M3919" s="172"/>
      <c r="N3919" s="172"/>
      <c r="O3919" s="172"/>
      <c r="U3919" s="173"/>
    </row>
    <row r="3920" spans="13:21" s="104" customFormat="1" ht="15.75">
      <c r="M3920" s="172"/>
      <c r="N3920" s="172"/>
      <c r="O3920" s="172"/>
      <c r="U3920" s="173"/>
    </row>
    <row r="3921" spans="13:21" s="104" customFormat="1" ht="15.75">
      <c r="M3921" s="172"/>
      <c r="N3921" s="172"/>
      <c r="O3921" s="172"/>
      <c r="U3921" s="173"/>
    </row>
    <row r="3922" spans="13:21" s="104" customFormat="1" ht="15.75">
      <c r="M3922" s="172"/>
      <c r="N3922" s="172"/>
      <c r="O3922" s="172"/>
      <c r="U3922" s="173"/>
    </row>
    <row r="3923" spans="13:21" s="104" customFormat="1" ht="15.75">
      <c r="M3923" s="172"/>
      <c r="N3923" s="172"/>
      <c r="O3923" s="172"/>
      <c r="U3923" s="173"/>
    </row>
    <row r="3924" spans="13:21" s="104" customFormat="1" ht="15.75">
      <c r="M3924" s="172"/>
      <c r="N3924" s="172"/>
      <c r="O3924" s="172"/>
      <c r="U3924" s="173"/>
    </row>
    <row r="3925" spans="13:21" s="104" customFormat="1" ht="15.75">
      <c r="M3925" s="172"/>
      <c r="N3925" s="172"/>
      <c r="O3925" s="172"/>
      <c r="U3925" s="173"/>
    </row>
    <row r="3926" spans="13:21" s="104" customFormat="1" ht="15.75">
      <c r="M3926" s="172"/>
      <c r="N3926" s="172"/>
      <c r="O3926" s="172"/>
      <c r="U3926" s="173"/>
    </row>
    <row r="3927" spans="13:21" s="104" customFormat="1" ht="15.75">
      <c r="M3927" s="172"/>
      <c r="N3927" s="172"/>
      <c r="O3927" s="172"/>
      <c r="U3927" s="173"/>
    </row>
    <row r="3928" spans="13:21" s="104" customFormat="1" ht="15.75">
      <c r="M3928" s="172"/>
      <c r="N3928" s="172"/>
      <c r="O3928" s="172"/>
      <c r="U3928" s="173"/>
    </row>
    <row r="3929" spans="13:21" s="104" customFormat="1" ht="15.75">
      <c r="M3929" s="172"/>
      <c r="N3929" s="172"/>
      <c r="O3929" s="172"/>
      <c r="U3929" s="173"/>
    </row>
    <row r="3930" spans="13:21" s="104" customFormat="1" ht="15.75">
      <c r="M3930" s="172"/>
      <c r="N3930" s="172"/>
      <c r="O3930" s="172"/>
      <c r="U3930" s="173"/>
    </row>
    <row r="3931" spans="13:21" s="104" customFormat="1" ht="15.75">
      <c r="M3931" s="172"/>
      <c r="N3931" s="172"/>
      <c r="O3931" s="172"/>
      <c r="U3931" s="173"/>
    </row>
    <row r="3932" spans="13:21" s="104" customFormat="1" ht="15.75">
      <c r="M3932" s="172"/>
      <c r="N3932" s="172"/>
      <c r="O3932" s="172"/>
      <c r="U3932" s="173"/>
    </row>
    <row r="3933" spans="13:21" s="104" customFormat="1" ht="15.75">
      <c r="M3933" s="172"/>
      <c r="N3933" s="172"/>
      <c r="O3933" s="172"/>
      <c r="U3933" s="173"/>
    </row>
    <row r="3934" spans="13:21" s="104" customFormat="1" ht="15.75">
      <c r="M3934" s="172"/>
      <c r="N3934" s="172"/>
      <c r="O3934" s="172"/>
      <c r="U3934" s="173"/>
    </row>
    <row r="3935" spans="13:21" s="104" customFormat="1" ht="15.75">
      <c r="M3935" s="172"/>
      <c r="N3935" s="172"/>
      <c r="O3935" s="172"/>
      <c r="U3935" s="173"/>
    </row>
    <row r="3936" spans="13:21" s="104" customFormat="1" ht="15.75">
      <c r="M3936" s="172"/>
      <c r="N3936" s="172"/>
      <c r="O3936" s="172"/>
      <c r="U3936" s="173"/>
    </row>
    <row r="3937" spans="13:21" s="104" customFormat="1" ht="15.75">
      <c r="M3937" s="172"/>
      <c r="N3937" s="172"/>
      <c r="O3937" s="172"/>
      <c r="U3937" s="173"/>
    </row>
    <row r="3938" spans="13:21" s="104" customFormat="1" ht="15.75">
      <c r="M3938" s="172"/>
      <c r="N3938" s="172"/>
      <c r="O3938" s="172"/>
      <c r="U3938" s="173"/>
    </row>
    <row r="3939" spans="13:21" s="104" customFormat="1" ht="15.75">
      <c r="M3939" s="172"/>
      <c r="N3939" s="172"/>
      <c r="O3939" s="172"/>
      <c r="U3939" s="173"/>
    </row>
    <row r="3940" spans="13:21" s="104" customFormat="1" ht="15.75">
      <c r="M3940" s="172"/>
      <c r="N3940" s="172"/>
      <c r="O3940" s="172"/>
      <c r="U3940" s="173"/>
    </row>
    <row r="3941" spans="13:21" s="104" customFormat="1" ht="15.75">
      <c r="M3941" s="172"/>
      <c r="N3941" s="172"/>
      <c r="O3941" s="172"/>
      <c r="U3941" s="173"/>
    </row>
    <row r="3942" spans="13:21" s="104" customFormat="1" ht="15.75">
      <c r="M3942" s="172"/>
      <c r="N3942" s="172"/>
      <c r="O3942" s="172"/>
      <c r="U3942" s="173"/>
    </row>
    <row r="3943" spans="13:21" s="104" customFormat="1" ht="15.75">
      <c r="M3943" s="172"/>
      <c r="N3943" s="172"/>
      <c r="O3943" s="172"/>
      <c r="U3943" s="173"/>
    </row>
    <row r="3944" spans="13:21" s="104" customFormat="1" ht="15.75">
      <c r="M3944" s="172"/>
      <c r="N3944" s="172"/>
      <c r="O3944" s="172"/>
      <c r="U3944" s="173"/>
    </row>
    <row r="3945" spans="13:21" s="104" customFormat="1" ht="15.75">
      <c r="M3945" s="172"/>
      <c r="N3945" s="172"/>
      <c r="O3945" s="172"/>
      <c r="U3945" s="173"/>
    </row>
    <row r="3946" spans="13:21" s="104" customFormat="1" ht="15.75">
      <c r="M3946" s="172"/>
      <c r="N3946" s="172"/>
      <c r="O3946" s="172"/>
      <c r="U3946" s="173"/>
    </row>
    <row r="3947" spans="13:21" s="104" customFormat="1" ht="15.75">
      <c r="M3947" s="172"/>
      <c r="N3947" s="172"/>
      <c r="O3947" s="172"/>
      <c r="U3947" s="173"/>
    </row>
    <row r="3948" spans="13:21" s="104" customFormat="1" ht="15.75">
      <c r="M3948" s="172"/>
      <c r="N3948" s="172"/>
      <c r="O3948" s="172"/>
      <c r="U3948" s="173"/>
    </row>
    <row r="3949" spans="13:21" s="104" customFormat="1" ht="15.75">
      <c r="M3949" s="172"/>
      <c r="N3949" s="172"/>
      <c r="O3949" s="172"/>
      <c r="U3949" s="173"/>
    </row>
    <row r="3950" spans="13:21" s="104" customFormat="1" ht="15.75">
      <c r="M3950" s="172"/>
      <c r="N3950" s="172"/>
      <c r="O3950" s="172"/>
      <c r="U3950" s="173"/>
    </row>
    <row r="3951" spans="13:21" s="104" customFormat="1" ht="15.75">
      <c r="M3951" s="172"/>
      <c r="N3951" s="172"/>
      <c r="O3951" s="172"/>
      <c r="U3951" s="173"/>
    </row>
    <row r="3952" spans="13:21" s="104" customFormat="1" ht="15.75">
      <c r="M3952" s="172"/>
      <c r="N3952" s="172"/>
      <c r="O3952" s="172"/>
      <c r="U3952" s="173"/>
    </row>
    <row r="3953" spans="13:21" s="104" customFormat="1" ht="15.75">
      <c r="M3953" s="172"/>
      <c r="N3953" s="172"/>
      <c r="O3953" s="172"/>
      <c r="U3953" s="173"/>
    </row>
    <row r="3954" spans="13:21" s="104" customFormat="1" ht="15.75">
      <c r="M3954" s="172"/>
      <c r="N3954" s="172"/>
      <c r="O3954" s="172"/>
      <c r="U3954" s="173"/>
    </row>
    <row r="3955" spans="13:21" s="104" customFormat="1" ht="15.75">
      <c r="M3955" s="172"/>
      <c r="N3955" s="172"/>
      <c r="O3955" s="172"/>
      <c r="U3955" s="173"/>
    </row>
    <row r="3956" spans="13:21" s="104" customFormat="1" ht="15.75">
      <c r="M3956" s="172"/>
      <c r="N3956" s="172"/>
      <c r="O3956" s="172"/>
      <c r="U3956" s="173"/>
    </row>
    <row r="3957" spans="13:21" s="104" customFormat="1" ht="15.75">
      <c r="M3957" s="172"/>
      <c r="N3957" s="172"/>
      <c r="O3957" s="172"/>
      <c r="U3957" s="173"/>
    </row>
    <row r="3958" spans="13:21" s="104" customFormat="1" ht="15.75">
      <c r="M3958" s="172"/>
      <c r="N3958" s="172"/>
      <c r="O3958" s="172"/>
      <c r="U3958" s="173"/>
    </row>
    <row r="3959" spans="13:21" s="104" customFormat="1" ht="15.75">
      <c r="M3959" s="172"/>
      <c r="N3959" s="172"/>
      <c r="O3959" s="172"/>
      <c r="U3959" s="173"/>
    </row>
    <row r="3960" spans="13:21" s="104" customFormat="1" ht="15.75">
      <c r="M3960" s="172"/>
      <c r="N3960" s="172"/>
      <c r="O3960" s="172"/>
      <c r="U3960" s="173"/>
    </row>
    <row r="3961" spans="13:21" s="104" customFormat="1" ht="15.75">
      <c r="M3961" s="172"/>
      <c r="N3961" s="172"/>
      <c r="O3961" s="172"/>
      <c r="U3961" s="173"/>
    </row>
    <row r="3962" spans="13:21" s="104" customFormat="1" ht="15.75">
      <c r="M3962" s="172"/>
      <c r="N3962" s="172"/>
      <c r="O3962" s="172"/>
      <c r="U3962" s="173"/>
    </row>
    <row r="3963" spans="13:21" s="104" customFormat="1" ht="15.75">
      <c r="M3963" s="172"/>
      <c r="N3963" s="172"/>
      <c r="O3963" s="172"/>
      <c r="U3963" s="173"/>
    </row>
    <row r="3964" spans="13:21" s="104" customFormat="1" ht="15.75">
      <c r="M3964" s="172"/>
      <c r="N3964" s="172"/>
      <c r="O3964" s="172"/>
      <c r="U3964" s="173"/>
    </row>
    <row r="3965" spans="13:21" s="104" customFormat="1" ht="15.75">
      <c r="M3965" s="172"/>
      <c r="N3965" s="172"/>
      <c r="O3965" s="172"/>
      <c r="U3965" s="173"/>
    </row>
    <row r="3966" spans="13:21" s="104" customFormat="1" ht="15.75">
      <c r="M3966" s="172"/>
      <c r="N3966" s="172"/>
      <c r="O3966" s="172"/>
      <c r="U3966" s="173"/>
    </row>
    <row r="3967" spans="13:21" s="104" customFormat="1" ht="15.75">
      <c r="M3967" s="172"/>
      <c r="N3967" s="172"/>
      <c r="O3967" s="172"/>
      <c r="U3967" s="173"/>
    </row>
    <row r="3968" spans="13:21" s="104" customFormat="1" ht="15.75">
      <c r="M3968" s="172"/>
      <c r="N3968" s="172"/>
      <c r="O3968" s="172"/>
      <c r="U3968" s="173"/>
    </row>
    <row r="3969" spans="13:21" s="104" customFormat="1" ht="15.75">
      <c r="M3969" s="172"/>
      <c r="N3969" s="172"/>
      <c r="O3969" s="172"/>
      <c r="U3969" s="173"/>
    </row>
    <row r="3970" spans="13:21" s="104" customFormat="1" ht="15.75">
      <c r="M3970" s="172"/>
      <c r="N3970" s="172"/>
      <c r="O3970" s="172"/>
      <c r="U3970" s="173"/>
    </row>
    <row r="3971" spans="13:21" s="104" customFormat="1" ht="15.75">
      <c r="M3971" s="172"/>
      <c r="N3971" s="172"/>
      <c r="O3971" s="172"/>
      <c r="U3971" s="173"/>
    </row>
    <row r="3972" spans="13:21" s="104" customFormat="1" ht="15.75">
      <c r="M3972" s="172"/>
      <c r="N3972" s="172"/>
      <c r="O3972" s="172"/>
      <c r="U3972" s="173"/>
    </row>
    <row r="3973" spans="13:21" s="104" customFormat="1" ht="15.75">
      <c r="M3973" s="172"/>
      <c r="N3973" s="172"/>
      <c r="O3973" s="172"/>
      <c r="U3973" s="173"/>
    </row>
    <row r="3974" spans="13:21" s="104" customFormat="1" ht="15.75">
      <c r="M3974" s="172"/>
      <c r="N3974" s="172"/>
      <c r="O3974" s="172"/>
      <c r="U3974" s="173"/>
    </row>
    <row r="3975" spans="13:21" s="104" customFormat="1" ht="15.75">
      <c r="M3975" s="172"/>
      <c r="N3975" s="172"/>
      <c r="O3975" s="172"/>
      <c r="U3975" s="173"/>
    </row>
    <row r="3976" spans="13:21" s="104" customFormat="1" ht="15.75">
      <c r="M3976" s="172"/>
      <c r="N3976" s="172"/>
      <c r="O3976" s="172"/>
      <c r="U3976" s="173"/>
    </row>
    <row r="3977" spans="13:21" s="104" customFormat="1" ht="15.75">
      <c r="M3977" s="172"/>
      <c r="N3977" s="172"/>
      <c r="O3977" s="172"/>
      <c r="U3977" s="173"/>
    </row>
    <row r="3978" spans="13:21" s="104" customFormat="1" ht="15.75">
      <c r="M3978" s="172"/>
      <c r="N3978" s="172"/>
      <c r="O3978" s="172"/>
      <c r="U3978" s="173"/>
    </row>
    <row r="3979" spans="13:21" s="104" customFormat="1" ht="15.75">
      <c r="M3979" s="172"/>
      <c r="N3979" s="172"/>
      <c r="O3979" s="172"/>
      <c r="U3979" s="173"/>
    </row>
    <row r="3980" spans="13:21" s="104" customFormat="1" ht="15.75">
      <c r="M3980" s="172"/>
      <c r="N3980" s="172"/>
      <c r="O3980" s="172"/>
      <c r="U3980" s="173"/>
    </row>
    <row r="3981" spans="13:21" s="104" customFormat="1" ht="15.75">
      <c r="M3981" s="172"/>
      <c r="N3981" s="172"/>
      <c r="O3981" s="172"/>
      <c r="U3981" s="173"/>
    </row>
    <row r="3982" spans="13:21" s="104" customFormat="1" ht="15.75">
      <c r="M3982" s="172"/>
      <c r="N3982" s="172"/>
      <c r="O3982" s="172"/>
      <c r="U3982" s="173"/>
    </row>
    <row r="3983" spans="13:21" s="104" customFormat="1" ht="15.75">
      <c r="M3983" s="172"/>
      <c r="N3983" s="172"/>
      <c r="O3983" s="172"/>
      <c r="U3983" s="173"/>
    </row>
    <row r="3984" spans="13:21" s="104" customFormat="1" ht="15.75">
      <c r="M3984" s="172"/>
      <c r="N3984" s="172"/>
      <c r="O3984" s="172"/>
      <c r="U3984" s="173"/>
    </row>
    <row r="3985" spans="13:21" s="104" customFormat="1" ht="15.75">
      <c r="M3985" s="172"/>
      <c r="N3985" s="172"/>
      <c r="O3985" s="172"/>
      <c r="U3985" s="173"/>
    </row>
    <row r="3986" spans="13:21" s="104" customFormat="1" ht="15.75">
      <c r="M3986" s="172"/>
      <c r="N3986" s="172"/>
      <c r="O3986" s="172"/>
      <c r="U3986" s="173"/>
    </row>
    <row r="3987" spans="13:21" s="104" customFormat="1" ht="15.75">
      <c r="M3987" s="172"/>
      <c r="N3987" s="172"/>
      <c r="O3987" s="172"/>
      <c r="U3987" s="173"/>
    </row>
    <row r="3988" spans="13:21" s="104" customFormat="1" ht="15.75">
      <c r="M3988" s="172"/>
      <c r="N3988" s="172"/>
      <c r="O3988" s="172"/>
      <c r="U3988" s="173"/>
    </row>
    <row r="3989" spans="13:21" s="104" customFormat="1" ht="15.75">
      <c r="M3989" s="172"/>
      <c r="N3989" s="172"/>
      <c r="O3989" s="172"/>
      <c r="U3989" s="173"/>
    </row>
    <row r="3990" spans="13:21" s="104" customFormat="1" ht="15.75">
      <c r="M3990" s="172"/>
      <c r="N3990" s="172"/>
      <c r="O3990" s="172"/>
      <c r="U3990" s="173"/>
    </row>
    <row r="3991" spans="13:21" s="104" customFormat="1" ht="15.75">
      <c r="M3991" s="172"/>
      <c r="N3991" s="172"/>
      <c r="O3991" s="172"/>
      <c r="U3991" s="173"/>
    </row>
    <row r="3992" spans="13:21" s="104" customFormat="1" ht="15.75">
      <c r="M3992" s="172"/>
      <c r="N3992" s="172"/>
      <c r="O3992" s="172"/>
      <c r="U3992" s="173"/>
    </row>
    <row r="3993" spans="13:21" s="104" customFormat="1" ht="15.75">
      <c r="M3993" s="172"/>
      <c r="N3993" s="172"/>
      <c r="O3993" s="172"/>
      <c r="U3993" s="173"/>
    </row>
    <row r="3994" spans="13:21" s="104" customFormat="1" ht="15.75">
      <c r="M3994" s="172"/>
      <c r="N3994" s="172"/>
      <c r="O3994" s="172"/>
      <c r="U3994" s="173"/>
    </row>
    <row r="3995" spans="13:21" s="104" customFormat="1" ht="15.75">
      <c r="M3995" s="172"/>
      <c r="N3995" s="172"/>
      <c r="O3995" s="172"/>
      <c r="U3995" s="173"/>
    </row>
    <row r="3996" spans="13:21" s="104" customFormat="1" ht="15.75">
      <c r="M3996" s="172"/>
      <c r="N3996" s="172"/>
      <c r="O3996" s="172"/>
      <c r="U3996" s="173"/>
    </row>
    <row r="3997" spans="13:21" s="104" customFormat="1" ht="15.75">
      <c r="M3997" s="172"/>
      <c r="N3997" s="172"/>
      <c r="O3997" s="172"/>
      <c r="U3997" s="173"/>
    </row>
    <row r="3998" spans="13:21" s="104" customFormat="1" ht="15.75">
      <c r="M3998" s="172"/>
      <c r="N3998" s="172"/>
      <c r="O3998" s="172"/>
      <c r="U3998" s="173"/>
    </row>
    <row r="3999" spans="13:21" s="104" customFormat="1" ht="15.75">
      <c r="M3999" s="172"/>
      <c r="N3999" s="172"/>
      <c r="O3999" s="172"/>
      <c r="U3999" s="173"/>
    </row>
    <row r="4000" spans="13:21" s="104" customFormat="1" ht="15.75">
      <c r="M4000" s="172"/>
      <c r="N4000" s="172"/>
      <c r="O4000" s="172"/>
      <c r="U4000" s="173"/>
    </row>
    <row r="4001" spans="13:21" s="104" customFormat="1" ht="15.75">
      <c r="M4001" s="172"/>
      <c r="N4001" s="172"/>
      <c r="O4001" s="172"/>
      <c r="U4001" s="173"/>
    </row>
    <row r="4002" spans="13:21" s="104" customFormat="1" ht="15.75">
      <c r="M4002" s="172"/>
      <c r="N4002" s="172"/>
      <c r="O4002" s="172"/>
      <c r="U4002" s="173"/>
    </row>
    <row r="4003" spans="13:21" s="104" customFormat="1" ht="15.75">
      <c r="M4003" s="172"/>
      <c r="N4003" s="172"/>
      <c r="O4003" s="172"/>
      <c r="U4003" s="173"/>
    </row>
    <row r="4004" spans="13:21" s="104" customFormat="1" ht="15.75">
      <c r="M4004" s="172"/>
      <c r="N4004" s="172"/>
      <c r="O4004" s="172"/>
      <c r="U4004" s="173"/>
    </row>
    <row r="4005" spans="13:21" s="104" customFormat="1" ht="15.75">
      <c r="M4005" s="172"/>
      <c r="N4005" s="172"/>
      <c r="O4005" s="172"/>
      <c r="U4005" s="173"/>
    </row>
    <row r="4006" spans="13:21" s="104" customFormat="1" ht="15.75">
      <c r="M4006" s="172"/>
      <c r="N4006" s="172"/>
      <c r="O4006" s="172"/>
      <c r="U4006" s="173"/>
    </row>
    <row r="4007" spans="13:21" s="104" customFormat="1" ht="15.75">
      <c r="M4007" s="172"/>
      <c r="N4007" s="172"/>
      <c r="O4007" s="172"/>
      <c r="U4007" s="173"/>
    </row>
    <row r="4008" spans="13:21" s="104" customFormat="1" ht="15.75">
      <c r="M4008" s="172"/>
      <c r="N4008" s="172"/>
      <c r="O4008" s="172"/>
      <c r="U4008" s="173"/>
    </row>
    <row r="4009" spans="13:21" s="104" customFormat="1" ht="15.75">
      <c r="M4009" s="172"/>
      <c r="N4009" s="172"/>
      <c r="O4009" s="172"/>
      <c r="U4009" s="173"/>
    </row>
    <row r="4010" spans="13:21" s="104" customFormat="1" ht="15.75">
      <c r="M4010" s="172"/>
      <c r="N4010" s="172"/>
      <c r="O4010" s="172"/>
      <c r="U4010" s="173"/>
    </row>
    <row r="4011" spans="13:21" s="104" customFormat="1" ht="15.75">
      <c r="M4011" s="172"/>
      <c r="N4011" s="172"/>
      <c r="O4011" s="172"/>
      <c r="U4011" s="173"/>
    </row>
    <row r="4012" spans="13:21" s="104" customFormat="1" ht="15.75">
      <c r="M4012" s="172"/>
      <c r="N4012" s="172"/>
      <c r="O4012" s="172"/>
      <c r="U4012" s="173"/>
    </row>
    <row r="4013" spans="13:21" s="104" customFormat="1" ht="15.75">
      <c r="M4013" s="172"/>
      <c r="N4013" s="172"/>
      <c r="O4013" s="172"/>
      <c r="U4013" s="173"/>
    </row>
    <row r="4014" spans="13:21" s="104" customFormat="1" ht="15.75">
      <c r="M4014" s="172"/>
      <c r="N4014" s="172"/>
      <c r="O4014" s="172"/>
      <c r="U4014" s="173"/>
    </row>
    <row r="4015" spans="13:21" s="104" customFormat="1" ht="15.75">
      <c r="M4015" s="172"/>
      <c r="N4015" s="172"/>
      <c r="O4015" s="172"/>
      <c r="U4015" s="173"/>
    </row>
    <row r="4016" spans="13:21" s="104" customFormat="1" ht="15.75">
      <c r="M4016" s="172"/>
      <c r="N4016" s="172"/>
      <c r="O4016" s="172"/>
      <c r="U4016" s="173"/>
    </row>
    <row r="4017" spans="13:21" s="104" customFormat="1" ht="15.75">
      <c r="M4017" s="172"/>
      <c r="N4017" s="172"/>
      <c r="O4017" s="172"/>
      <c r="U4017" s="173"/>
    </row>
    <row r="4018" spans="13:21" s="104" customFormat="1" ht="15.75">
      <c r="M4018" s="172"/>
      <c r="N4018" s="172"/>
      <c r="O4018" s="172"/>
      <c r="U4018" s="173"/>
    </row>
    <row r="4019" spans="13:21" s="104" customFormat="1" ht="15.75">
      <c r="M4019" s="172"/>
      <c r="N4019" s="172"/>
      <c r="O4019" s="172"/>
      <c r="U4019" s="173"/>
    </row>
    <row r="4020" spans="13:21" s="104" customFormat="1" ht="15.75">
      <c r="M4020" s="172"/>
      <c r="N4020" s="172"/>
      <c r="O4020" s="172"/>
      <c r="U4020" s="173"/>
    </row>
    <row r="4021" spans="13:21" s="104" customFormat="1" ht="15.75">
      <c r="M4021" s="172"/>
      <c r="N4021" s="172"/>
      <c r="O4021" s="172"/>
      <c r="U4021" s="173"/>
    </row>
    <row r="4022" spans="13:21" s="104" customFormat="1" ht="15.75">
      <c r="M4022" s="172"/>
      <c r="N4022" s="172"/>
      <c r="O4022" s="172"/>
      <c r="U4022" s="173"/>
    </row>
    <row r="4023" spans="13:21" s="104" customFormat="1" ht="15.75">
      <c r="M4023" s="172"/>
      <c r="N4023" s="172"/>
      <c r="O4023" s="172"/>
      <c r="U4023" s="173"/>
    </row>
    <row r="4024" spans="13:21" s="104" customFormat="1" ht="15.75">
      <c r="M4024" s="172"/>
      <c r="N4024" s="172"/>
      <c r="O4024" s="172"/>
      <c r="U4024" s="173"/>
    </row>
    <row r="4025" spans="13:21" s="104" customFormat="1" ht="15.75">
      <c r="M4025" s="172"/>
      <c r="N4025" s="172"/>
      <c r="O4025" s="172"/>
      <c r="U4025" s="173"/>
    </row>
    <row r="4026" spans="13:21" s="104" customFormat="1" ht="15.75">
      <c r="M4026" s="172"/>
      <c r="N4026" s="172"/>
      <c r="O4026" s="172"/>
      <c r="U4026" s="173"/>
    </row>
    <row r="4027" spans="13:21" s="104" customFormat="1" ht="15.75">
      <c r="M4027" s="172"/>
      <c r="N4027" s="172"/>
      <c r="O4027" s="172"/>
      <c r="U4027" s="173"/>
    </row>
    <row r="4028" spans="13:21" s="104" customFormat="1" ht="15.75">
      <c r="M4028" s="172"/>
      <c r="N4028" s="172"/>
      <c r="O4028" s="172"/>
      <c r="U4028" s="173"/>
    </row>
    <row r="4029" spans="13:21" s="104" customFormat="1" ht="15.75">
      <c r="M4029" s="172"/>
      <c r="N4029" s="172"/>
      <c r="O4029" s="172"/>
      <c r="U4029" s="173"/>
    </row>
    <row r="4030" spans="13:21" s="104" customFormat="1" ht="15.75">
      <c r="M4030" s="172"/>
      <c r="N4030" s="172"/>
      <c r="O4030" s="172"/>
      <c r="U4030" s="173"/>
    </row>
    <row r="4031" spans="13:21" s="104" customFormat="1" ht="15.75">
      <c r="M4031" s="172"/>
      <c r="N4031" s="172"/>
      <c r="O4031" s="172"/>
      <c r="U4031" s="173"/>
    </row>
    <row r="4032" spans="13:21" s="104" customFormat="1" ht="15.75">
      <c r="M4032" s="172"/>
      <c r="N4032" s="172"/>
      <c r="O4032" s="172"/>
      <c r="U4032" s="173"/>
    </row>
    <row r="4033" spans="13:21" s="104" customFormat="1" ht="15.75">
      <c r="M4033" s="172"/>
      <c r="N4033" s="172"/>
      <c r="O4033" s="172"/>
      <c r="U4033" s="173"/>
    </row>
    <row r="4034" spans="13:21" s="104" customFormat="1" ht="15.75">
      <c r="M4034" s="172"/>
      <c r="N4034" s="172"/>
      <c r="O4034" s="172"/>
      <c r="U4034" s="173"/>
    </row>
    <row r="4035" spans="13:21" s="104" customFormat="1" ht="15.75">
      <c r="M4035" s="172"/>
      <c r="N4035" s="172"/>
      <c r="O4035" s="172"/>
      <c r="U4035" s="173"/>
    </row>
    <row r="4036" spans="13:21" s="104" customFormat="1" ht="15.75">
      <c r="M4036" s="172"/>
      <c r="N4036" s="172"/>
      <c r="O4036" s="172"/>
      <c r="U4036" s="173"/>
    </row>
    <row r="4037" spans="13:21" s="104" customFormat="1" ht="15.75">
      <c r="M4037" s="172"/>
      <c r="N4037" s="172"/>
      <c r="O4037" s="172"/>
      <c r="U4037" s="173"/>
    </row>
    <row r="4038" spans="13:21" s="104" customFormat="1" ht="15.75">
      <c r="M4038" s="172"/>
      <c r="N4038" s="172"/>
      <c r="O4038" s="172"/>
      <c r="U4038" s="173"/>
    </row>
    <row r="4039" spans="13:21" s="104" customFormat="1" ht="15.75">
      <c r="M4039" s="172"/>
      <c r="N4039" s="172"/>
      <c r="O4039" s="172"/>
      <c r="U4039" s="173"/>
    </row>
    <row r="4040" spans="13:21" s="104" customFormat="1" ht="15.75">
      <c r="M4040" s="172"/>
      <c r="N4040" s="172"/>
      <c r="O4040" s="172"/>
      <c r="U4040" s="173"/>
    </row>
    <row r="4041" spans="13:21" s="104" customFormat="1" ht="15.75">
      <c r="M4041" s="172"/>
      <c r="N4041" s="172"/>
      <c r="O4041" s="172"/>
      <c r="U4041" s="173"/>
    </row>
    <row r="4042" spans="13:21" s="104" customFormat="1" ht="15.75">
      <c r="M4042" s="172"/>
      <c r="N4042" s="172"/>
      <c r="O4042" s="172"/>
      <c r="U4042" s="173"/>
    </row>
    <row r="4043" spans="13:21" s="104" customFormat="1" ht="15.75">
      <c r="M4043" s="172"/>
      <c r="N4043" s="172"/>
      <c r="O4043" s="172"/>
      <c r="U4043" s="173"/>
    </row>
    <row r="4044" spans="13:21" s="104" customFormat="1" ht="15.75">
      <c r="M4044" s="172"/>
      <c r="N4044" s="172"/>
      <c r="O4044" s="172"/>
      <c r="U4044" s="173"/>
    </row>
    <row r="4045" spans="13:21" s="104" customFormat="1" ht="15.75">
      <c r="M4045" s="172"/>
      <c r="N4045" s="172"/>
      <c r="O4045" s="172"/>
      <c r="U4045" s="173"/>
    </row>
    <row r="4046" spans="13:21" s="104" customFormat="1" ht="15.75">
      <c r="M4046" s="172"/>
      <c r="N4046" s="172"/>
      <c r="O4046" s="172"/>
      <c r="U4046" s="173"/>
    </row>
    <row r="4047" spans="13:21" s="104" customFormat="1" ht="15.75">
      <c r="M4047" s="172"/>
      <c r="N4047" s="172"/>
      <c r="O4047" s="172"/>
      <c r="U4047" s="173"/>
    </row>
    <row r="4048" spans="13:21" s="104" customFormat="1" ht="15.75">
      <c r="M4048" s="172"/>
      <c r="N4048" s="172"/>
      <c r="O4048" s="172"/>
      <c r="U4048" s="173"/>
    </row>
    <row r="4049" spans="13:21" s="104" customFormat="1" ht="15.75">
      <c r="M4049" s="172"/>
      <c r="N4049" s="172"/>
      <c r="O4049" s="172"/>
      <c r="U4049" s="173"/>
    </row>
    <row r="4050" spans="13:21" s="104" customFormat="1" ht="15.75">
      <c r="M4050" s="172"/>
      <c r="N4050" s="172"/>
      <c r="O4050" s="172"/>
      <c r="U4050" s="173"/>
    </row>
    <row r="4051" spans="13:21" s="104" customFormat="1" ht="15.75">
      <c r="M4051" s="172"/>
      <c r="N4051" s="172"/>
      <c r="O4051" s="172"/>
      <c r="U4051" s="173"/>
    </row>
    <row r="4052" spans="13:21" s="104" customFormat="1" ht="15.75">
      <c r="M4052" s="172"/>
      <c r="N4052" s="172"/>
      <c r="O4052" s="172"/>
      <c r="U4052" s="173"/>
    </row>
    <row r="4053" spans="13:21" s="104" customFormat="1" ht="15.75">
      <c r="M4053" s="172"/>
      <c r="N4053" s="172"/>
      <c r="O4053" s="172"/>
      <c r="U4053" s="173"/>
    </row>
    <row r="4054" spans="13:21" s="104" customFormat="1" ht="15.75">
      <c r="M4054" s="172"/>
      <c r="N4054" s="172"/>
      <c r="O4054" s="172"/>
      <c r="U4054" s="173"/>
    </row>
    <row r="4055" spans="13:21" s="104" customFormat="1" ht="15.75">
      <c r="M4055" s="172"/>
      <c r="N4055" s="172"/>
      <c r="O4055" s="172"/>
      <c r="U4055" s="173"/>
    </row>
    <row r="4056" spans="13:21" s="104" customFormat="1" ht="15.75">
      <c r="M4056" s="172"/>
      <c r="N4056" s="172"/>
      <c r="O4056" s="172"/>
      <c r="U4056" s="173"/>
    </row>
    <row r="4057" spans="13:21" s="104" customFormat="1" ht="15.75">
      <c r="M4057" s="172"/>
      <c r="N4057" s="172"/>
      <c r="O4057" s="172"/>
      <c r="U4057" s="173"/>
    </row>
    <row r="4058" spans="13:21" s="104" customFormat="1" ht="15.75">
      <c r="M4058" s="172"/>
      <c r="N4058" s="172"/>
      <c r="O4058" s="172"/>
      <c r="U4058" s="173"/>
    </row>
    <row r="4059" spans="13:21" s="104" customFormat="1" ht="15.75">
      <c r="M4059" s="172"/>
      <c r="N4059" s="172"/>
      <c r="O4059" s="172"/>
      <c r="U4059" s="173"/>
    </row>
    <row r="4060" spans="13:21" s="104" customFormat="1" ht="15.75">
      <c r="M4060" s="172"/>
      <c r="N4060" s="172"/>
      <c r="O4060" s="172"/>
      <c r="U4060" s="173"/>
    </row>
    <row r="4061" spans="13:21" s="104" customFormat="1" ht="15.75">
      <c r="M4061" s="172"/>
      <c r="N4061" s="172"/>
      <c r="O4061" s="172"/>
      <c r="U4061" s="173"/>
    </row>
    <row r="4062" spans="13:21" s="104" customFormat="1" ht="15.75">
      <c r="M4062" s="172"/>
      <c r="N4062" s="172"/>
      <c r="O4062" s="172"/>
      <c r="U4062" s="173"/>
    </row>
    <row r="4063" spans="13:21" s="104" customFormat="1" ht="15.75">
      <c r="M4063" s="172"/>
      <c r="N4063" s="172"/>
      <c r="O4063" s="172"/>
      <c r="U4063" s="173"/>
    </row>
    <row r="4064" spans="13:21" s="104" customFormat="1" ht="15.75">
      <c r="M4064" s="172"/>
      <c r="N4064" s="172"/>
      <c r="O4064" s="172"/>
      <c r="U4064" s="173"/>
    </row>
    <row r="4065" spans="13:21" s="104" customFormat="1" ht="15.75">
      <c r="M4065" s="172"/>
      <c r="N4065" s="172"/>
      <c r="O4065" s="172"/>
      <c r="U4065" s="173"/>
    </row>
    <row r="4066" spans="13:21" s="104" customFormat="1" ht="15.75">
      <c r="M4066" s="172"/>
      <c r="N4066" s="172"/>
      <c r="O4066" s="172"/>
      <c r="U4066" s="173"/>
    </row>
    <row r="4067" spans="13:21" s="104" customFormat="1" ht="15.75">
      <c r="M4067" s="172"/>
      <c r="N4067" s="172"/>
      <c r="O4067" s="172"/>
      <c r="U4067" s="173"/>
    </row>
    <row r="4068" spans="13:21" s="104" customFormat="1" ht="15.75">
      <c r="M4068" s="172"/>
      <c r="N4068" s="172"/>
      <c r="O4068" s="172"/>
      <c r="U4068" s="173"/>
    </row>
    <row r="4069" spans="13:21" s="104" customFormat="1" ht="15.75">
      <c r="M4069" s="172"/>
      <c r="N4069" s="172"/>
      <c r="O4069" s="172"/>
      <c r="U4069" s="173"/>
    </row>
    <row r="4070" spans="13:21" s="104" customFormat="1" ht="15.75">
      <c r="M4070" s="172"/>
      <c r="N4070" s="172"/>
      <c r="O4070" s="172"/>
      <c r="U4070" s="173"/>
    </row>
    <row r="4071" spans="13:21" s="104" customFormat="1" ht="15.75">
      <c r="M4071" s="172"/>
      <c r="N4071" s="172"/>
      <c r="O4071" s="172"/>
      <c r="U4071" s="173"/>
    </row>
    <row r="4072" spans="13:21" s="104" customFormat="1" ht="15.75">
      <c r="M4072" s="172"/>
      <c r="N4072" s="172"/>
      <c r="O4072" s="172"/>
      <c r="U4072" s="173"/>
    </row>
    <row r="4073" spans="13:21" s="104" customFormat="1" ht="15.75">
      <c r="M4073" s="172"/>
      <c r="N4073" s="172"/>
      <c r="O4073" s="172"/>
      <c r="U4073" s="173"/>
    </row>
    <row r="4074" spans="13:21" s="104" customFormat="1" ht="15.75">
      <c r="M4074" s="172"/>
      <c r="N4074" s="172"/>
      <c r="O4074" s="172"/>
      <c r="U4074" s="173"/>
    </row>
    <row r="4075" spans="13:21" s="104" customFormat="1" ht="15.75">
      <c r="M4075" s="172"/>
      <c r="N4075" s="172"/>
      <c r="O4075" s="172"/>
      <c r="U4075" s="173"/>
    </row>
    <row r="4076" spans="13:21" s="104" customFormat="1" ht="15.75">
      <c r="M4076" s="172"/>
      <c r="N4076" s="172"/>
      <c r="O4076" s="172"/>
      <c r="U4076" s="173"/>
    </row>
    <row r="4077" spans="13:21" s="104" customFormat="1" ht="15.75">
      <c r="M4077" s="172"/>
      <c r="N4077" s="172"/>
      <c r="O4077" s="172"/>
      <c r="U4077" s="173"/>
    </row>
    <row r="4078" spans="13:21" s="104" customFormat="1" ht="15.75">
      <c r="M4078" s="172"/>
      <c r="N4078" s="172"/>
      <c r="O4078" s="172"/>
      <c r="U4078" s="173"/>
    </row>
    <row r="4079" spans="13:21" s="104" customFormat="1" ht="15.75">
      <c r="M4079" s="172"/>
      <c r="N4079" s="172"/>
      <c r="O4079" s="172"/>
      <c r="U4079" s="173"/>
    </row>
    <row r="4080" spans="13:21" s="104" customFormat="1" ht="15.75">
      <c r="M4080" s="172"/>
      <c r="N4080" s="172"/>
      <c r="O4080" s="172"/>
      <c r="U4080" s="173"/>
    </row>
    <row r="4081" spans="13:21" s="104" customFormat="1" ht="15.75">
      <c r="M4081" s="172"/>
      <c r="N4081" s="172"/>
      <c r="O4081" s="172"/>
      <c r="U4081" s="173"/>
    </row>
    <row r="4082" spans="13:21" s="104" customFormat="1" ht="15.75">
      <c r="M4082" s="172"/>
      <c r="N4082" s="172"/>
      <c r="O4082" s="172"/>
      <c r="U4082" s="173"/>
    </row>
    <row r="4083" spans="13:21" s="104" customFormat="1" ht="15.75">
      <c r="M4083" s="172"/>
      <c r="N4083" s="172"/>
      <c r="O4083" s="172"/>
      <c r="U4083" s="173"/>
    </row>
    <row r="4084" spans="13:21" s="104" customFormat="1" ht="15.75">
      <c r="M4084" s="172"/>
      <c r="N4084" s="172"/>
      <c r="O4084" s="172"/>
      <c r="U4084" s="173"/>
    </row>
    <row r="4085" spans="13:21" s="104" customFormat="1" ht="15.75">
      <c r="M4085" s="172"/>
      <c r="N4085" s="172"/>
      <c r="O4085" s="172"/>
      <c r="U4085" s="173"/>
    </row>
    <row r="4086" spans="13:21" s="104" customFormat="1" ht="15.75">
      <c r="M4086" s="172"/>
      <c r="N4086" s="172"/>
      <c r="O4086" s="172"/>
      <c r="U4086" s="173"/>
    </row>
    <row r="4087" spans="13:21" s="104" customFormat="1" ht="15.75">
      <c r="M4087" s="172"/>
      <c r="N4087" s="172"/>
      <c r="O4087" s="172"/>
      <c r="U4087" s="173"/>
    </row>
    <row r="4088" spans="13:21" s="104" customFormat="1" ht="15.75">
      <c r="M4088" s="172"/>
      <c r="N4088" s="172"/>
      <c r="O4088" s="172"/>
      <c r="U4088" s="173"/>
    </row>
    <row r="4089" spans="13:21" s="104" customFormat="1" ht="15.75">
      <c r="M4089" s="172"/>
      <c r="N4089" s="172"/>
      <c r="O4089" s="172"/>
      <c r="U4089" s="173"/>
    </row>
    <row r="4090" spans="13:21" s="104" customFormat="1" ht="15.75">
      <c r="M4090" s="172"/>
      <c r="N4090" s="172"/>
      <c r="O4090" s="172"/>
      <c r="U4090" s="173"/>
    </row>
    <row r="4091" spans="13:21" s="104" customFormat="1" ht="15.75">
      <c r="M4091" s="172"/>
      <c r="N4091" s="172"/>
      <c r="O4091" s="172"/>
      <c r="U4091" s="173"/>
    </row>
    <row r="4092" spans="13:21" s="104" customFormat="1" ht="15.75">
      <c r="M4092" s="172"/>
      <c r="N4092" s="172"/>
      <c r="O4092" s="172"/>
      <c r="U4092" s="173"/>
    </row>
    <row r="4093" spans="13:21" s="104" customFormat="1" ht="15.75">
      <c r="M4093" s="172"/>
      <c r="N4093" s="172"/>
      <c r="O4093" s="172"/>
      <c r="U4093" s="173"/>
    </row>
    <row r="4094" spans="13:21" s="104" customFormat="1" ht="15.75">
      <c r="M4094" s="172"/>
      <c r="N4094" s="172"/>
      <c r="O4094" s="172"/>
      <c r="U4094" s="173"/>
    </row>
    <row r="4095" spans="13:21" s="104" customFormat="1" ht="15.75">
      <c r="M4095" s="172"/>
      <c r="N4095" s="172"/>
      <c r="O4095" s="172"/>
      <c r="U4095" s="173"/>
    </row>
    <row r="4096" spans="13:21" s="104" customFormat="1" ht="15.75">
      <c r="M4096" s="172"/>
      <c r="N4096" s="172"/>
      <c r="O4096" s="172"/>
      <c r="U4096" s="173"/>
    </row>
    <row r="4097" spans="13:21" s="104" customFormat="1" ht="15.75">
      <c r="M4097" s="172"/>
      <c r="N4097" s="172"/>
      <c r="O4097" s="172"/>
      <c r="U4097" s="173"/>
    </row>
    <row r="4098" spans="13:21" s="104" customFormat="1" ht="15.75">
      <c r="M4098" s="172"/>
      <c r="N4098" s="172"/>
      <c r="O4098" s="172"/>
      <c r="U4098" s="173"/>
    </row>
    <row r="4099" spans="13:21" s="104" customFormat="1" ht="15.75">
      <c r="M4099" s="172"/>
      <c r="N4099" s="172"/>
      <c r="O4099" s="172"/>
      <c r="U4099" s="173"/>
    </row>
    <row r="4100" spans="13:21" s="104" customFormat="1" ht="15.75">
      <c r="M4100" s="172"/>
      <c r="N4100" s="172"/>
      <c r="O4100" s="172"/>
      <c r="U4100" s="173"/>
    </row>
    <row r="4101" spans="13:21" s="104" customFormat="1" ht="15.75">
      <c r="M4101" s="172"/>
      <c r="N4101" s="172"/>
      <c r="O4101" s="172"/>
      <c r="U4101" s="173"/>
    </row>
    <row r="4102" spans="13:21" s="104" customFormat="1" ht="15.75">
      <c r="M4102" s="172"/>
      <c r="N4102" s="172"/>
      <c r="O4102" s="172"/>
      <c r="U4102" s="173"/>
    </row>
    <row r="4103" spans="13:21" s="104" customFormat="1" ht="15.75">
      <c r="M4103" s="172"/>
      <c r="N4103" s="172"/>
      <c r="O4103" s="172"/>
      <c r="U4103" s="173"/>
    </row>
    <row r="4104" spans="13:21" s="104" customFormat="1" ht="15.75">
      <c r="M4104" s="172"/>
      <c r="N4104" s="172"/>
      <c r="O4104" s="172"/>
      <c r="U4104" s="173"/>
    </row>
    <row r="4105" spans="13:21" s="104" customFormat="1" ht="15.75">
      <c r="M4105" s="172"/>
      <c r="N4105" s="172"/>
      <c r="O4105" s="172"/>
      <c r="U4105" s="173"/>
    </row>
    <row r="4106" spans="13:21" s="104" customFormat="1" ht="15.75">
      <c r="M4106" s="172"/>
      <c r="N4106" s="172"/>
      <c r="O4106" s="172"/>
      <c r="U4106" s="173"/>
    </row>
    <row r="4107" spans="13:21" s="104" customFormat="1" ht="15.75">
      <c r="M4107" s="172"/>
      <c r="N4107" s="172"/>
      <c r="O4107" s="172"/>
      <c r="U4107" s="173"/>
    </row>
    <row r="4108" spans="13:21" s="104" customFormat="1" ht="15.75">
      <c r="M4108" s="172"/>
      <c r="N4108" s="172"/>
      <c r="O4108" s="172"/>
      <c r="U4108" s="173"/>
    </row>
    <row r="4109" spans="13:21" s="104" customFormat="1" ht="15.75">
      <c r="M4109" s="172"/>
      <c r="N4109" s="172"/>
      <c r="O4109" s="172"/>
      <c r="U4109" s="173"/>
    </row>
    <row r="4110" spans="13:21" s="104" customFormat="1" ht="15.75">
      <c r="M4110" s="172"/>
      <c r="N4110" s="172"/>
      <c r="O4110" s="172"/>
      <c r="U4110" s="173"/>
    </row>
    <row r="4111" spans="13:21" s="104" customFormat="1" ht="15.75">
      <c r="M4111" s="172"/>
      <c r="N4111" s="172"/>
      <c r="O4111" s="172"/>
      <c r="U4111" s="173"/>
    </row>
    <row r="4112" spans="13:21" s="104" customFormat="1" ht="15.75">
      <c r="M4112" s="172"/>
      <c r="N4112" s="172"/>
      <c r="O4112" s="172"/>
      <c r="U4112" s="173"/>
    </row>
    <row r="4113" spans="13:21" s="104" customFormat="1" ht="15.75">
      <c r="M4113" s="172"/>
      <c r="N4113" s="172"/>
      <c r="O4113" s="172"/>
      <c r="U4113" s="173"/>
    </row>
    <row r="4114" spans="13:21" s="104" customFormat="1" ht="15.75">
      <c r="M4114" s="172"/>
      <c r="N4114" s="172"/>
      <c r="O4114" s="172"/>
      <c r="U4114" s="173"/>
    </row>
    <row r="4115" spans="13:21" s="104" customFormat="1" ht="15.75">
      <c r="M4115" s="172"/>
      <c r="N4115" s="172"/>
      <c r="O4115" s="172"/>
      <c r="U4115" s="173"/>
    </row>
    <row r="4116" spans="13:21" s="104" customFormat="1" ht="15.75">
      <c r="M4116" s="172"/>
      <c r="N4116" s="172"/>
      <c r="O4116" s="172"/>
      <c r="U4116" s="173"/>
    </row>
    <row r="4117" spans="13:21" s="104" customFormat="1" ht="15.75">
      <c r="M4117" s="172"/>
      <c r="N4117" s="172"/>
      <c r="O4117" s="172"/>
      <c r="U4117" s="173"/>
    </row>
    <row r="4118" spans="13:21" s="104" customFormat="1" ht="15.75">
      <c r="M4118" s="172"/>
      <c r="N4118" s="172"/>
      <c r="O4118" s="172"/>
      <c r="U4118" s="173"/>
    </row>
    <row r="4119" spans="13:21" s="104" customFormat="1" ht="15.75">
      <c r="M4119" s="172"/>
      <c r="N4119" s="172"/>
      <c r="O4119" s="172"/>
      <c r="U4119" s="173"/>
    </row>
    <row r="4120" spans="13:21" s="104" customFormat="1" ht="15.75">
      <c r="M4120" s="172"/>
      <c r="N4120" s="172"/>
      <c r="O4120" s="172"/>
      <c r="U4120" s="173"/>
    </row>
    <row r="4121" spans="13:21" s="104" customFormat="1" ht="15.75">
      <c r="M4121" s="172"/>
      <c r="N4121" s="172"/>
      <c r="O4121" s="172"/>
      <c r="U4121" s="173"/>
    </row>
    <row r="4122" spans="13:21" s="104" customFormat="1" ht="15.75">
      <c r="M4122" s="172"/>
      <c r="N4122" s="172"/>
      <c r="O4122" s="172"/>
      <c r="U4122" s="173"/>
    </row>
    <row r="4123" spans="13:21" s="104" customFormat="1" ht="15.75">
      <c r="M4123" s="172"/>
      <c r="N4123" s="172"/>
      <c r="O4123" s="172"/>
      <c r="U4123" s="173"/>
    </row>
    <row r="4124" spans="13:21" s="104" customFormat="1" ht="15.75">
      <c r="M4124" s="172"/>
      <c r="N4124" s="172"/>
      <c r="O4124" s="172"/>
      <c r="U4124" s="173"/>
    </row>
    <row r="4125" spans="13:21" s="104" customFormat="1" ht="15.75">
      <c r="M4125" s="172"/>
      <c r="N4125" s="172"/>
      <c r="O4125" s="172"/>
      <c r="U4125" s="173"/>
    </row>
    <row r="4126" spans="13:21" s="104" customFormat="1" ht="15.75">
      <c r="M4126" s="172"/>
      <c r="N4126" s="172"/>
      <c r="O4126" s="172"/>
      <c r="U4126" s="173"/>
    </row>
    <row r="4127" spans="13:21" s="104" customFormat="1" ht="15.75">
      <c r="M4127" s="172"/>
      <c r="N4127" s="172"/>
      <c r="O4127" s="172"/>
      <c r="U4127" s="173"/>
    </row>
    <row r="4128" spans="13:21" s="104" customFormat="1" ht="15.75">
      <c r="M4128" s="172"/>
      <c r="N4128" s="172"/>
      <c r="O4128" s="172"/>
      <c r="U4128" s="173"/>
    </row>
    <row r="4129" spans="13:21" s="104" customFormat="1" ht="15.75">
      <c r="M4129" s="172"/>
      <c r="N4129" s="172"/>
      <c r="O4129" s="172"/>
      <c r="U4129" s="173"/>
    </row>
    <row r="4130" spans="13:21" s="104" customFormat="1" ht="15.75">
      <c r="M4130" s="172"/>
      <c r="N4130" s="172"/>
      <c r="O4130" s="172"/>
      <c r="U4130" s="173"/>
    </row>
    <row r="4131" spans="13:21" s="104" customFormat="1" ht="15.75">
      <c r="M4131" s="172"/>
      <c r="N4131" s="172"/>
      <c r="O4131" s="172"/>
      <c r="U4131" s="173"/>
    </row>
    <row r="4132" spans="13:21" s="104" customFormat="1" ht="15.75">
      <c r="M4132" s="172"/>
      <c r="N4132" s="172"/>
      <c r="O4132" s="172"/>
      <c r="U4132" s="173"/>
    </row>
    <row r="4133" spans="13:21" s="104" customFormat="1" ht="15.75">
      <c r="M4133" s="172"/>
      <c r="N4133" s="172"/>
      <c r="O4133" s="172"/>
      <c r="U4133" s="173"/>
    </row>
    <row r="4134" spans="13:21" s="104" customFormat="1" ht="15.75">
      <c r="M4134" s="172"/>
      <c r="N4134" s="172"/>
      <c r="O4134" s="172"/>
      <c r="U4134" s="173"/>
    </row>
    <row r="4135" spans="13:21" s="104" customFormat="1" ht="15.75">
      <c r="M4135" s="172"/>
      <c r="N4135" s="172"/>
      <c r="O4135" s="172"/>
      <c r="U4135" s="173"/>
    </row>
    <row r="4136" spans="13:21" s="104" customFormat="1" ht="15.75">
      <c r="M4136" s="172"/>
      <c r="N4136" s="172"/>
      <c r="O4136" s="172"/>
      <c r="U4136" s="173"/>
    </row>
    <row r="4137" spans="13:21" s="104" customFormat="1" ht="15.75">
      <c r="M4137" s="172"/>
      <c r="N4137" s="172"/>
      <c r="O4137" s="172"/>
      <c r="U4137" s="173"/>
    </row>
    <row r="4138" spans="13:21" s="104" customFormat="1" ht="15.75">
      <c r="M4138" s="172"/>
      <c r="N4138" s="172"/>
      <c r="O4138" s="172"/>
      <c r="U4138" s="173"/>
    </row>
    <row r="4139" spans="13:21" s="104" customFormat="1" ht="15.75">
      <c r="M4139" s="172"/>
      <c r="N4139" s="172"/>
      <c r="O4139" s="172"/>
      <c r="U4139" s="173"/>
    </row>
    <row r="4140" spans="13:21" s="104" customFormat="1" ht="15.75">
      <c r="M4140" s="172"/>
      <c r="N4140" s="172"/>
      <c r="O4140" s="172"/>
      <c r="U4140" s="173"/>
    </row>
    <row r="4141" spans="13:21" s="104" customFormat="1" ht="15.75">
      <c r="M4141" s="172"/>
      <c r="N4141" s="172"/>
      <c r="O4141" s="172"/>
      <c r="U4141" s="173"/>
    </row>
    <row r="4142" spans="13:21" s="104" customFormat="1" ht="15.75">
      <c r="M4142" s="172"/>
      <c r="N4142" s="172"/>
      <c r="O4142" s="172"/>
      <c r="U4142" s="173"/>
    </row>
    <row r="4143" spans="13:21" s="104" customFormat="1" ht="15.75">
      <c r="M4143" s="172"/>
      <c r="N4143" s="172"/>
      <c r="O4143" s="172"/>
      <c r="U4143" s="173"/>
    </row>
    <row r="4144" spans="13:21" s="104" customFormat="1" ht="15.75">
      <c r="M4144" s="172"/>
      <c r="N4144" s="172"/>
      <c r="O4144" s="172"/>
      <c r="U4144" s="173"/>
    </row>
    <row r="4145" spans="13:21" s="104" customFormat="1" ht="15.75">
      <c r="M4145" s="172"/>
      <c r="N4145" s="172"/>
      <c r="O4145" s="172"/>
      <c r="U4145" s="173"/>
    </row>
    <row r="4146" spans="13:21" s="104" customFormat="1" ht="15.75">
      <c r="M4146" s="172"/>
      <c r="N4146" s="172"/>
      <c r="O4146" s="172"/>
      <c r="U4146" s="173"/>
    </row>
    <row r="4147" spans="13:21" s="104" customFormat="1" ht="15.75">
      <c r="M4147" s="172"/>
      <c r="N4147" s="172"/>
      <c r="O4147" s="172"/>
      <c r="U4147" s="173"/>
    </row>
    <row r="4148" spans="13:21" s="104" customFormat="1" ht="15.75">
      <c r="M4148" s="172"/>
      <c r="N4148" s="172"/>
      <c r="O4148" s="172"/>
      <c r="U4148" s="173"/>
    </row>
    <row r="4149" spans="13:21" s="104" customFormat="1" ht="15.75">
      <c r="M4149" s="172"/>
      <c r="N4149" s="172"/>
      <c r="O4149" s="172"/>
      <c r="U4149" s="173"/>
    </row>
    <row r="4150" spans="13:21" s="104" customFormat="1" ht="15.75">
      <c r="M4150" s="172"/>
      <c r="N4150" s="172"/>
      <c r="O4150" s="172"/>
      <c r="U4150" s="173"/>
    </row>
    <row r="4151" spans="13:21" s="104" customFormat="1" ht="15.75">
      <c r="M4151" s="172"/>
      <c r="N4151" s="172"/>
      <c r="O4151" s="172"/>
      <c r="U4151" s="173"/>
    </row>
    <row r="4152" spans="13:21" s="104" customFormat="1" ht="15.75">
      <c r="M4152" s="172"/>
      <c r="N4152" s="172"/>
      <c r="O4152" s="172"/>
      <c r="U4152" s="173"/>
    </row>
    <row r="4153" spans="13:21" s="104" customFormat="1" ht="15.75">
      <c r="M4153" s="172"/>
      <c r="N4153" s="172"/>
      <c r="O4153" s="172"/>
      <c r="U4153" s="173"/>
    </row>
    <row r="4154" spans="13:21" s="104" customFormat="1" ht="15.75">
      <c r="M4154" s="172"/>
      <c r="N4154" s="172"/>
      <c r="O4154" s="172"/>
      <c r="U4154" s="173"/>
    </row>
    <row r="4155" spans="13:21" s="104" customFormat="1" ht="15.75">
      <c r="M4155" s="172"/>
      <c r="N4155" s="172"/>
      <c r="O4155" s="172"/>
      <c r="U4155" s="173"/>
    </row>
    <row r="4156" spans="13:21" s="104" customFormat="1" ht="15.75">
      <c r="M4156" s="172"/>
      <c r="N4156" s="172"/>
      <c r="O4156" s="172"/>
      <c r="U4156" s="173"/>
    </row>
    <row r="4157" spans="13:21" s="104" customFormat="1" ht="15.75">
      <c r="M4157" s="172"/>
      <c r="N4157" s="172"/>
      <c r="O4157" s="172"/>
      <c r="U4157" s="173"/>
    </row>
    <row r="4158" spans="13:21" s="104" customFormat="1" ht="15.75">
      <c r="M4158" s="172"/>
      <c r="N4158" s="172"/>
      <c r="O4158" s="172"/>
      <c r="U4158" s="173"/>
    </row>
    <row r="4159" spans="13:21" s="104" customFormat="1" ht="15.75">
      <c r="M4159" s="172"/>
      <c r="N4159" s="172"/>
      <c r="O4159" s="172"/>
      <c r="U4159" s="173"/>
    </row>
    <row r="4160" spans="13:21" s="104" customFormat="1" ht="15.75">
      <c r="M4160" s="172"/>
      <c r="N4160" s="172"/>
      <c r="O4160" s="172"/>
      <c r="U4160" s="173"/>
    </row>
    <row r="4161" spans="13:21" s="104" customFormat="1" ht="15.75">
      <c r="M4161" s="172"/>
      <c r="N4161" s="172"/>
      <c r="O4161" s="172"/>
      <c r="U4161" s="173"/>
    </row>
    <row r="4162" spans="13:21" s="104" customFormat="1" ht="15.75">
      <c r="M4162" s="172"/>
      <c r="N4162" s="172"/>
      <c r="O4162" s="172"/>
      <c r="U4162" s="173"/>
    </row>
    <row r="4163" spans="13:21" s="104" customFormat="1" ht="15.75">
      <c r="M4163" s="172"/>
      <c r="N4163" s="172"/>
      <c r="O4163" s="172"/>
      <c r="U4163" s="173"/>
    </row>
    <row r="4164" spans="13:21" s="104" customFormat="1" ht="15.75">
      <c r="M4164" s="172"/>
      <c r="N4164" s="172"/>
      <c r="O4164" s="172"/>
      <c r="U4164" s="173"/>
    </row>
    <row r="4165" spans="13:21" s="104" customFormat="1" ht="15.75">
      <c r="M4165" s="172"/>
      <c r="N4165" s="172"/>
      <c r="O4165" s="172"/>
      <c r="U4165" s="173"/>
    </row>
    <row r="4166" spans="13:21" s="104" customFormat="1" ht="15.75">
      <c r="M4166" s="172"/>
      <c r="N4166" s="172"/>
      <c r="O4166" s="172"/>
      <c r="U4166" s="173"/>
    </row>
    <row r="4167" spans="13:21" s="104" customFormat="1" ht="15.75">
      <c r="M4167" s="172"/>
      <c r="N4167" s="172"/>
      <c r="O4167" s="172"/>
      <c r="U4167" s="173"/>
    </row>
    <row r="4168" spans="13:21" s="104" customFormat="1" ht="15.75">
      <c r="M4168" s="172"/>
      <c r="N4168" s="172"/>
      <c r="O4168" s="172"/>
      <c r="U4168" s="173"/>
    </row>
    <row r="4169" spans="13:21" s="104" customFormat="1" ht="15.75">
      <c r="M4169" s="172"/>
      <c r="N4169" s="172"/>
      <c r="O4169" s="172"/>
      <c r="U4169" s="173"/>
    </row>
    <row r="4170" spans="13:21" s="104" customFormat="1" ht="15.75">
      <c r="M4170" s="172"/>
      <c r="N4170" s="172"/>
      <c r="O4170" s="172"/>
      <c r="U4170" s="173"/>
    </row>
    <row r="4171" spans="13:21" s="104" customFormat="1" ht="15.75">
      <c r="M4171" s="172"/>
      <c r="N4171" s="172"/>
      <c r="O4171" s="172"/>
      <c r="U4171" s="173"/>
    </row>
    <row r="4172" spans="13:21" s="104" customFormat="1" ht="15.75">
      <c r="M4172" s="172"/>
      <c r="N4172" s="172"/>
      <c r="O4172" s="172"/>
      <c r="U4172" s="173"/>
    </row>
    <row r="4173" spans="13:21" s="104" customFormat="1" ht="15.75">
      <c r="M4173" s="172"/>
      <c r="N4173" s="172"/>
      <c r="O4173" s="172"/>
      <c r="U4173" s="173"/>
    </row>
    <row r="4174" spans="13:21" s="104" customFormat="1" ht="15.75">
      <c r="M4174" s="172"/>
      <c r="N4174" s="172"/>
      <c r="O4174" s="172"/>
      <c r="U4174" s="173"/>
    </row>
    <row r="4175" spans="13:21" s="104" customFormat="1" ht="15.75">
      <c r="M4175" s="172"/>
      <c r="N4175" s="172"/>
      <c r="O4175" s="172"/>
      <c r="U4175" s="173"/>
    </row>
    <row r="4176" spans="13:21" s="104" customFormat="1" ht="15.75">
      <c r="M4176" s="172"/>
      <c r="N4176" s="172"/>
      <c r="O4176" s="172"/>
      <c r="U4176" s="173"/>
    </row>
    <row r="4177" spans="13:21" s="104" customFormat="1" ht="15.75">
      <c r="M4177" s="172"/>
      <c r="N4177" s="172"/>
      <c r="O4177" s="172"/>
      <c r="U4177" s="173"/>
    </row>
    <row r="4178" spans="13:21" s="104" customFormat="1" ht="15.75">
      <c r="M4178" s="172"/>
      <c r="N4178" s="172"/>
      <c r="O4178" s="172"/>
      <c r="U4178" s="173"/>
    </row>
    <row r="4179" spans="13:21" s="104" customFormat="1" ht="15.75">
      <c r="M4179" s="172"/>
      <c r="N4179" s="172"/>
      <c r="O4179" s="172"/>
      <c r="U4179" s="173"/>
    </row>
    <row r="4180" spans="13:21" s="104" customFormat="1" ht="15.75">
      <c r="M4180" s="172"/>
      <c r="N4180" s="172"/>
      <c r="O4180" s="172"/>
      <c r="U4180" s="173"/>
    </row>
    <row r="4181" spans="13:21" s="104" customFormat="1" ht="15.75">
      <c r="M4181" s="172"/>
      <c r="N4181" s="172"/>
      <c r="O4181" s="172"/>
      <c r="U4181" s="173"/>
    </row>
    <row r="4182" spans="13:21" s="104" customFormat="1" ht="15.75">
      <c r="M4182" s="172"/>
      <c r="N4182" s="172"/>
      <c r="O4182" s="172"/>
      <c r="U4182" s="173"/>
    </row>
    <row r="4183" spans="13:21" s="104" customFormat="1" ht="15.75">
      <c r="M4183" s="172"/>
      <c r="N4183" s="172"/>
      <c r="O4183" s="172"/>
      <c r="U4183" s="173"/>
    </row>
    <row r="4184" spans="13:21" s="104" customFormat="1" ht="15.75">
      <c r="M4184" s="172"/>
      <c r="N4184" s="172"/>
      <c r="O4184" s="172"/>
      <c r="U4184" s="173"/>
    </row>
    <row r="4185" spans="13:21" s="104" customFormat="1" ht="15.75">
      <c r="M4185" s="172"/>
      <c r="N4185" s="172"/>
      <c r="O4185" s="172"/>
      <c r="U4185" s="173"/>
    </row>
    <row r="4186" spans="13:21" s="104" customFormat="1" ht="15.75">
      <c r="M4186" s="172"/>
      <c r="N4186" s="172"/>
      <c r="O4186" s="172"/>
      <c r="U4186" s="173"/>
    </row>
    <row r="4187" spans="13:21" s="104" customFormat="1" ht="15.75">
      <c r="M4187" s="172"/>
      <c r="N4187" s="172"/>
      <c r="O4187" s="172"/>
      <c r="U4187" s="173"/>
    </row>
    <row r="4188" spans="13:21" s="104" customFormat="1" ht="15.75">
      <c r="M4188" s="172"/>
      <c r="N4188" s="172"/>
      <c r="O4188" s="172"/>
      <c r="U4188" s="173"/>
    </row>
    <row r="4189" spans="13:21" s="104" customFormat="1" ht="15.75">
      <c r="M4189" s="172"/>
      <c r="N4189" s="172"/>
      <c r="O4189" s="172"/>
      <c r="U4189" s="173"/>
    </row>
    <row r="4190" spans="13:21" s="104" customFormat="1" ht="15.75">
      <c r="M4190" s="172"/>
      <c r="N4190" s="172"/>
      <c r="O4190" s="172"/>
      <c r="U4190" s="173"/>
    </row>
    <row r="4191" spans="13:21" s="104" customFormat="1" ht="15.75">
      <c r="M4191" s="172"/>
      <c r="N4191" s="172"/>
      <c r="O4191" s="172"/>
      <c r="U4191" s="173"/>
    </row>
    <row r="4192" spans="13:21" s="104" customFormat="1" ht="15.75">
      <c r="M4192" s="172"/>
      <c r="N4192" s="172"/>
      <c r="O4192" s="172"/>
      <c r="U4192" s="173"/>
    </row>
    <row r="4193" spans="13:21" s="104" customFormat="1" ht="15.75">
      <c r="M4193" s="172"/>
      <c r="N4193" s="172"/>
      <c r="O4193" s="172"/>
      <c r="U4193" s="173"/>
    </row>
    <row r="4194" spans="13:21" s="104" customFormat="1" ht="15.75">
      <c r="M4194" s="172"/>
      <c r="N4194" s="172"/>
      <c r="O4194" s="172"/>
      <c r="U4194" s="173"/>
    </row>
    <row r="4195" spans="13:21" s="104" customFormat="1" ht="15.75">
      <c r="M4195" s="172"/>
      <c r="N4195" s="172"/>
      <c r="O4195" s="172"/>
      <c r="U4195" s="173"/>
    </row>
    <row r="4196" spans="13:21" s="104" customFormat="1" ht="15.75">
      <c r="M4196" s="172"/>
      <c r="N4196" s="172"/>
      <c r="O4196" s="172"/>
      <c r="U4196" s="173"/>
    </row>
    <row r="4197" spans="13:21" s="104" customFormat="1" ht="15.75">
      <c r="M4197" s="172"/>
      <c r="N4197" s="172"/>
      <c r="O4197" s="172"/>
      <c r="U4197" s="173"/>
    </row>
    <row r="4198" spans="13:21" s="104" customFormat="1" ht="15.75">
      <c r="M4198" s="172"/>
      <c r="N4198" s="172"/>
      <c r="O4198" s="172"/>
      <c r="U4198" s="173"/>
    </row>
    <row r="4199" spans="13:21" s="104" customFormat="1" ht="15.75">
      <c r="M4199" s="172"/>
      <c r="N4199" s="172"/>
      <c r="O4199" s="172"/>
      <c r="U4199" s="173"/>
    </row>
    <row r="4200" spans="13:21" s="104" customFormat="1" ht="15.75">
      <c r="M4200" s="172"/>
      <c r="N4200" s="172"/>
      <c r="O4200" s="172"/>
      <c r="U4200" s="173"/>
    </row>
    <row r="4201" spans="13:21" s="104" customFormat="1" ht="15.75">
      <c r="M4201" s="172"/>
      <c r="N4201" s="172"/>
      <c r="O4201" s="172"/>
      <c r="U4201" s="173"/>
    </row>
    <row r="4202" spans="13:21" s="104" customFormat="1" ht="15.75">
      <c r="M4202" s="172"/>
      <c r="N4202" s="172"/>
      <c r="O4202" s="172"/>
      <c r="U4202" s="173"/>
    </row>
    <row r="4203" spans="13:21" s="104" customFormat="1" ht="15.75">
      <c r="M4203" s="172"/>
      <c r="N4203" s="172"/>
      <c r="O4203" s="172"/>
      <c r="U4203" s="173"/>
    </row>
    <row r="4204" spans="13:21" s="104" customFormat="1" ht="15.75">
      <c r="M4204" s="172"/>
      <c r="N4204" s="172"/>
      <c r="O4204" s="172"/>
      <c r="U4204" s="173"/>
    </row>
    <row r="4205" spans="13:21" s="104" customFormat="1" ht="15.75">
      <c r="M4205" s="172"/>
      <c r="N4205" s="172"/>
      <c r="O4205" s="172"/>
      <c r="U4205" s="173"/>
    </row>
    <row r="4206" spans="13:21" s="104" customFormat="1" ht="15.75">
      <c r="M4206" s="172"/>
      <c r="N4206" s="172"/>
      <c r="O4206" s="172"/>
      <c r="U4206" s="173"/>
    </row>
    <row r="4207" spans="13:21" s="104" customFormat="1" ht="15.75">
      <c r="M4207" s="172"/>
      <c r="N4207" s="172"/>
      <c r="O4207" s="172"/>
      <c r="U4207" s="173"/>
    </row>
    <row r="4208" spans="13:21" s="104" customFormat="1" ht="15.75">
      <c r="M4208" s="172"/>
      <c r="N4208" s="172"/>
      <c r="O4208" s="172"/>
      <c r="U4208" s="173"/>
    </row>
    <row r="4209" spans="13:21" s="104" customFormat="1" ht="15.75">
      <c r="M4209" s="172"/>
      <c r="N4209" s="172"/>
      <c r="O4209" s="172"/>
      <c r="U4209" s="173"/>
    </row>
    <row r="4210" spans="13:21" s="104" customFormat="1" ht="15.75">
      <c r="M4210" s="172"/>
      <c r="N4210" s="172"/>
      <c r="O4210" s="172"/>
      <c r="U4210" s="173"/>
    </row>
    <row r="4211" spans="13:21" s="104" customFormat="1" ht="15.75">
      <c r="M4211" s="172"/>
      <c r="N4211" s="172"/>
      <c r="O4211" s="172"/>
      <c r="U4211" s="173"/>
    </row>
    <row r="4212" spans="13:21" s="104" customFormat="1" ht="15.75">
      <c r="M4212" s="172"/>
      <c r="N4212" s="172"/>
      <c r="O4212" s="172"/>
      <c r="U4212" s="173"/>
    </row>
    <row r="4213" spans="13:21" s="104" customFormat="1" ht="15.75">
      <c r="M4213" s="172"/>
      <c r="N4213" s="172"/>
      <c r="O4213" s="172"/>
      <c r="U4213" s="173"/>
    </row>
    <row r="4214" spans="13:21" s="104" customFormat="1" ht="15.75">
      <c r="M4214" s="172"/>
      <c r="N4214" s="172"/>
      <c r="O4214" s="172"/>
      <c r="U4214" s="173"/>
    </row>
    <row r="4215" spans="13:21" s="104" customFormat="1" ht="15.75">
      <c r="M4215" s="172"/>
      <c r="N4215" s="172"/>
      <c r="O4215" s="172"/>
      <c r="U4215" s="173"/>
    </row>
    <row r="4216" spans="13:21" s="104" customFormat="1" ht="15.75">
      <c r="M4216" s="172"/>
      <c r="N4216" s="172"/>
      <c r="O4216" s="172"/>
      <c r="U4216" s="173"/>
    </row>
    <row r="4217" spans="13:21" s="104" customFormat="1" ht="15.75">
      <c r="M4217" s="172"/>
      <c r="N4217" s="172"/>
      <c r="O4217" s="172"/>
      <c r="U4217" s="173"/>
    </row>
    <row r="4218" spans="13:21" s="104" customFormat="1" ht="15.75">
      <c r="M4218" s="172"/>
      <c r="N4218" s="172"/>
      <c r="O4218" s="172"/>
      <c r="U4218" s="173"/>
    </row>
    <row r="4219" spans="13:21" s="104" customFormat="1" ht="15.75">
      <c r="M4219" s="172"/>
      <c r="N4219" s="172"/>
      <c r="O4219" s="172"/>
      <c r="U4219" s="173"/>
    </row>
    <row r="4220" spans="13:21" s="104" customFormat="1" ht="15.75">
      <c r="M4220" s="172"/>
      <c r="N4220" s="172"/>
      <c r="O4220" s="172"/>
      <c r="U4220" s="173"/>
    </row>
    <row r="4221" spans="13:21" s="104" customFormat="1" ht="15.75">
      <c r="M4221" s="172"/>
      <c r="N4221" s="172"/>
      <c r="O4221" s="172"/>
      <c r="U4221" s="173"/>
    </row>
    <row r="4222" spans="13:21" s="104" customFormat="1" ht="15.75">
      <c r="M4222" s="172"/>
      <c r="N4222" s="172"/>
      <c r="O4222" s="172"/>
      <c r="U4222" s="173"/>
    </row>
    <row r="4223" spans="13:21" s="104" customFormat="1" ht="15.75">
      <c r="M4223" s="172"/>
      <c r="N4223" s="172"/>
      <c r="O4223" s="172"/>
      <c r="U4223" s="173"/>
    </row>
    <row r="4224" spans="13:21" s="104" customFormat="1" ht="15.75">
      <c r="M4224" s="172"/>
      <c r="N4224" s="172"/>
      <c r="O4224" s="172"/>
      <c r="U4224" s="173"/>
    </row>
    <row r="4225" spans="13:21" s="104" customFormat="1" ht="15.75">
      <c r="M4225" s="172"/>
      <c r="N4225" s="172"/>
      <c r="O4225" s="172"/>
      <c r="U4225" s="173"/>
    </row>
    <row r="4226" spans="13:21" s="104" customFormat="1" ht="15.75">
      <c r="M4226" s="172"/>
      <c r="N4226" s="172"/>
      <c r="O4226" s="172"/>
      <c r="U4226" s="173"/>
    </row>
    <row r="4227" spans="13:21" s="104" customFormat="1" ht="15.75">
      <c r="M4227" s="172"/>
      <c r="N4227" s="172"/>
      <c r="O4227" s="172"/>
      <c r="U4227" s="173"/>
    </row>
    <row r="4228" spans="13:21" s="104" customFormat="1" ht="15.75">
      <c r="M4228" s="172"/>
      <c r="N4228" s="172"/>
      <c r="O4228" s="172"/>
      <c r="U4228" s="173"/>
    </row>
    <row r="4229" spans="13:21" s="104" customFormat="1" ht="15.75">
      <c r="M4229" s="172"/>
      <c r="N4229" s="172"/>
      <c r="O4229" s="172"/>
      <c r="U4229" s="173"/>
    </row>
    <row r="4230" spans="13:21" s="104" customFormat="1" ht="15.75">
      <c r="M4230" s="172"/>
      <c r="N4230" s="172"/>
      <c r="O4230" s="172"/>
      <c r="U4230" s="173"/>
    </row>
    <row r="4231" spans="13:21" s="104" customFormat="1" ht="15.75">
      <c r="M4231" s="172"/>
      <c r="N4231" s="172"/>
      <c r="O4231" s="172"/>
      <c r="U4231" s="173"/>
    </row>
    <row r="4232" spans="13:21" s="104" customFormat="1" ht="15.75">
      <c r="M4232" s="172"/>
      <c r="N4232" s="172"/>
      <c r="O4232" s="172"/>
      <c r="U4232" s="173"/>
    </row>
    <row r="4233" spans="13:21" s="104" customFormat="1" ht="15.75">
      <c r="M4233" s="172"/>
      <c r="N4233" s="172"/>
      <c r="O4233" s="172"/>
      <c r="U4233" s="173"/>
    </row>
    <row r="4234" spans="13:21" s="104" customFormat="1" ht="15.75">
      <c r="M4234" s="172"/>
      <c r="N4234" s="172"/>
      <c r="O4234" s="172"/>
      <c r="U4234" s="173"/>
    </row>
    <row r="4235" spans="13:21" s="104" customFormat="1" ht="15.75">
      <c r="M4235" s="172"/>
      <c r="N4235" s="172"/>
      <c r="O4235" s="172"/>
      <c r="U4235" s="173"/>
    </row>
    <row r="4236" spans="13:21" s="104" customFormat="1" ht="15.75">
      <c r="M4236" s="172"/>
      <c r="N4236" s="172"/>
      <c r="O4236" s="172"/>
      <c r="U4236" s="173"/>
    </row>
    <row r="4237" spans="13:21" s="104" customFormat="1" ht="15.75">
      <c r="M4237" s="172"/>
      <c r="N4237" s="172"/>
      <c r="O4237" s="172"/>
      <c r="U4237" s="173"/>
    </row>
    <row r="4238" spans="13:21" s="104" customFormat="1" ht="15.75">
      <c r="M4238" s="172"/>
      <c r="N4238" s="172"/>
      <c r="O4238" s="172"/>
      <c r="U4238" s="173"/>
    </row>
    <row r="4239" spans="13:21" s="104" customFormat="1" ht="15.75">
      <c r="M4239" s="172"/>
      <c r="N4239" s="172"/>
      <c r="O4239" s="172"/>
      <c r="U4239" s="173"/>
    </row>
    <row r="4240" spans="13:21" s="104" customFormat="1" ht="15.75">
      <c r="M4240" s="172"/>
      <c r="N4240" s="172"/>
      <c r="O4240" s="172"/>
      <c r="U4240" s="173"/>
    </row>
    <row r="4241" spans="13:21" s="104" customFormat="1" ht="15.75">
      <c r="M4241" s="172"/>
      <c r="N4241" s="172"/>
      <c r="O4241" s="172"/>
      <c r="U4241" s="173"/>
    </row>
    <row r="4242" spans="13:21" s="104" customFormat="1" ht="15.75">
      <c r="M4242" s="172"/>
      <c r="N4242" s="172"/>
      <c r="O4242" s="172"/>
      <c r="U4242" s="173"/>
    </row>
    <row r="4243" spans="13:21" s="104" customFormat="1" ht="15.75">
      <c r="M4243" s="172"/>
      <c r="N4243" s="172"/>
      <c r="O4243" s="172"/>
      <c r="U4243" s="173"/>
    </row>
    <row r="4244" spans="13:21" s="104" customFormat="1" ht="15.75">
      <c r="M4244" s="172"/>
      <c r="N4244" s="172"/>
      <c r="O4244" s="172"/>
      <c r="U4244" s="173"/>
    </row>
    <row r="4245" spans="13:21" s="104" customFormat="1" ht="15.75">
      <c r="M4245" s="172"/>
      <c r="N4245" s="172"/>
      <c r="O4245" s="172"/>
      <c r="U4245" s="173"/>
    </row>
    <row r="4246" spans="13:21" s="104" customFormat="1" ht="15.75">
      <c r="M4246" s="172"/>
      <c r="N4246" s="172"/>
      <c r="O4246" s="172"/>
      <c r="U4246" s="173"/>
    </row>
    <row r="4247" spans="13:21" s="104" customFormat="1" ht="15.75">
      <c r="M4247" s="172"/>
      <c r="N4247" s="172"/>
      <c r="O4247" s="172"/>
      <c r="U4247" s="173"/>
    </row>
    <row r="4248" spans="13:21" s="104" customFormat="1" ht="15.75">
      <c r="M4248" s="172"/>
      <c r="N4248" s="172"/>
      <c r="O4248" s="172"/>
      <c r="U4248" s="173"/>
    </row>
    <row r="4249" spans="13:21" s="104" customFormat="1" ht="15.75">
      <c r="M4249" s="172"/>
      <c r="N4249" s="172"/>
      <c r="O4249" s="172"/>
      <c r="U4249" s="173"/>
    </row>
    <row r="4250" spans="13:21" s="104" customFormat="1" ht="15.75">
      <c r="M4250" s="172"/>
      <c r="N4250" s="172"/>
      <c r="O4250" s="172"/>
      <c r="U4250" s="173"/>
    </row>
    <row r="4251" spans="13:21" s="104" customFormat="1" ht="15.75">
      <c r="M4251" s="172"/>
      <c r="N4251" s="172"/>
      <c r="O4251" s="172"/>
      <c r="U4251" s="173"/>
    </row>
    <row r="4252" spans="13:21" s="104" customFormat="1" ht="15.75">
      <c r="M4252" s="172"/>
      <c r="N4252" s="172"/>
      <c r="O4252" s="172"/>
      <c r="U4252" s="173"/>
    </row>
    <row r="4253" spans="13:21" s="104" customFormat="1" ht="15.75">
      <c r="M4253" s="172"/>
      <c r="N4253" s="172"/>
      <c r="O4253" s="172"/>
      <c r="U4253" s="173"/>
    </row>
    <row r="4254" spans="13:21" s="104" customFormat="1" ht="15.75">
      <c r="M4254" s="172"/>
      <c r="N4254" s="172"/>
      <c r="O4254" s="172"/>
      <c r="U4254" s="173"/>
    </row>
    <row r="4255" spans="13:21" s="104" customFormat="1" ht="15.75">
      <c r="M4255" s="172"/>
      <c r="N4255" s="172"/>
      <c r="O4255" s="172"/>
      <c r="U4255" s="173"/>
    </row>
    <row r="4256" spans="13:21" s="104" customFormat="1" ht="15.75">
      <c r="M4256" s="172"/>
      <c r="N4256" s="172"/>
      <c r="O4256" s="172"/>
      <c r="U4256" s="173"/>
    </row>
    <row r="4257" spans="13:21" s="104" customFormat="1" ht="15.75">
      <c r="M4257" s="172"/>
      <c r="N4257" s="172"/>
      <c r="O4257" s="172"/>
      <c r="U4257" s="173"/>
    </row>
    <row r="4258" spans="13:21" s="104" customFormat="1" ht="15.75">
      <c r="M4258" s="172"/>
      <c r="N4258" s="172"/>
      <c r="O4258" s="172"/>
      <c r="U4258" s="173"/>
    </row>
    <row r="4259" spans="13:21" s="104" customFormat="1" ht="15.75">
      <c r="M4259" s="172"/>
      <c r="N4259" s="172"/>
      <c r="O4259" s="172"/>
      <c r="U4259" s="173"/>
    </row>
    <row r="4260" spans="13:21" s="104" customFormat="1" ht="15.75">
      <c r="M4260" s="172"/>
      <c r="N4260" s="172"/>
      <c r="O4260" s="172"/>
      <c r="U4260" s="173"/>
    </row>
    <row r="4261" spans="13:21" s="104" customFormat="1" ht="15.75">
      <c r="M4261" s="172"/>
      <c r="N4261" s="172"/>
      <c r="O4261" s="172"/>
      <c r="U4261" s="173"/>
    </row>
    <row r="4262" spans="13:21" s="104" customFormat="1" ht="15.75">
      <c r="M4262" s="172"/>
      <c r="N4262" s="172"/>
      <c r="O4262" s="172"/>
      <c r="U4262" s="173"/>
    </row>
    <row r="4263" spans="13:21" s="104" customFormat="1" ht="15.75">
      <c r="M4263" s="172"/>
      <c r="N4263" s="172"/>
      <c r="O4263" s="172"/>
      <c r="U4263" s="173"/>
    </row>
    <row r="4264" spans="13:21" s="104" customFormat="1" ht="15.75">
      <c r="M4264" s="172"/>
      <c r="N4264" s="172"/>
      <c r="O4264" s="172"/>
      <c r="U4264" s="173"/>
    </row>
    <row r="4265" spans="13:21" s="104" customFormat="1" ht="15.75">
      <c r="M4265" s="172"/>
      <c r="N4265" s="172"/>
      <c r="O4265" s="172"/>
      <c r="U4265" s="173"/>
    </row>
    <row r="4266" spans="13:21" s="104" customFormat="1" ht="15.75">
      <c r="M4266" s="172"/>
      <c r="N4266" s="172"/>
      <c r="O4266" s="172"/>
      <c r="U4266" s="173"/>
    </row>
    <row r="4267" spans="13:21" s="104" customFormat="1" ht="15.75">
      <c r="M4267" s="172"/>
      <c r="N4267" s="172"/>
      <c r="O4267" s="172"/>
      <c r="U4267" s="173"/>
    </row>
    <row r="4268" spans="13:21" s="104" customFormat="1" ht="15.75">
      <c r="M4268" s="172"/>
      <c r="N4268" s="172"/>
      <c r="O4268" s="172"/>
      <c r="U4268" s="173"/>
    </row>
    <row r="4269" spans="13:21" s="104" customFormat="1" ht="15.75">
      <c r="M4269" s="172"/>
      <c r="N4269" s="172"/>
      <c r="O4269" s="172"/>
      <c r="U4269" s="173"/>
    </row>
    <row r="4270" spans="13:21" s="104" customFormat="1" ht="15.75">
      <c r="M4270" s="172"/>
      <c r="N4270" s="172"/>
      <c r="O4270" s="172"/>
      <c r="U4270" s="173"/>
    </row>
    <row r="4271" spans="13:21" s="104" customFormat="1" ht="15.75">
      <c r="M4271" s="172"/>
      <c r="N4271" s="172"/>
      <c r="O4271" s="172"/>
      <c r="U4271" s="173"/>
    </row>
    <row r="4272" spans="13:21" s="104" customFormat="1" ht="15.75">
      <c r="M4272" s="172"/>
      <c r="N4272" s="172"/>
      <c r="O4272" s="172"/>
      <c r="U4272" s="173"/>
    </row>
    <row r="4273" spans="13:21" s="104" customFormat="1" ht="15.75">
      <c r="M4273" s="172"/>
      <c r="N4273" s="172"/>
      <c r="O4273" s="172"/>
      <c r="U4273" s="173"/>
    </row>
    <row r="4274" spans="13:21" s="104" customFormat="1" ht="15.75">
      <c r="M4274" s="172"/>
      <c r="N4274" s="172"/>
      <c r="O4274" s="172"/>
      <c r="U4274" s="173"/>
    </row>
    <row r="4275" spans="13:21" s="104" customFormat="1" ht="15.75">
      <c r="M4275" s="172"/>
      <c r="N4275" s="172"/>
      <c r="O4275" s="172"/>
      <c r="U4275" s="173"/>
    </row>
    <row r="4276" spans="13:21" s="104" customFormat="1" ht="15.75">
      <c r="M4276" s="172"/>
      <c r="N4276" s="172"/>
      <c r="O4276" s="172"/>
      <c r="U4276" s="173"/>
    </row>
    <row r="4277" spans="13:21" s="104" customFormat="1" ht="15.75">
      <c r="M4277" s="172"/>
      <c r="N4277" s="172"/>
      <c r="O4277" s="172"/>
      <c r="U4277" s="173"/>
    </row>
    <row r="4278" spans="13:21" s="104" customFormat="1" ht="15.75">
      <c r="M4278" s="172"/>
      <c r="N4278" s="172"/>
      <c r="O4278" s="172"/>
      <c r="U4278" s="173"/>
    </row>
    <row r="4279" spans="13:21" s="104" customFormat="1" ht="15.75">
      <c r="M4279" s="172"/>
      <c r="N4279" s="172"/>
      <c r="O4279" s="172"/>
      <c r="U4279" s="173"/>
    </row>
    <row r="4280" spans="13:21" s="104" customFormat="1" ht="15.75">
      <c r="M4280" s="172"/>
      <c r="N4280" s="172"/>
      <c r="O4280" s="172"/>
      <c r="U4280" s="173"/>
    </row>
    <row r="4281" spans="13:21" s="104" customFormat="1" ht="15.75">
      <c r="M4281" s="172"/>
      <c r="N4281" s="172"/>
      <c r="O4281" s="172"/>
      <c r="U4281" s="173"/>
    </row>
    <row r="4282" spans="13:21" s="104" customFormat="1" ht="15.75">
      <c r="M4282" s="172"/>
      <c r="N4282" s="172"/>
      <c r="O4282" s="172"/>
      <c r="U4282" s="173"/>
    </row>
    <row r="4283" spans="13:21" s="104" customFormat="1" ht="15.75">
      <c r="M4283" s="172"/>
      <c r="N4283" s="172"/>
      <c r="O4283" s="172"/>
      <c r="U4283" s="173"/>
    </row>
    <row r="4284" spans="13:21" s="104" customFormat="1" ht="15.75">
      <c r="M4284" s="172"/>
      <c r="N4284" s="172"/>
      <c r="O4284" s="172"/>
      <c r="U4284" s="173"/>
    </row>
    <row r="4285" spans="13:21" s="104" customFormat="1" ht="15.75">
      <c r="M4285" s="172"/>
      <c r="N4285" s="172"/>
      <c r="O4285" s="172"/>
      <c r="U4285" s="173"/>
    </row>
    <row r="4286" spans="13:21" s="104" customFormat="1" ht="15.75">
      <c r="M4286" s="172"/>
      <c r="N4286" s="172"/>
      <c r="O4286" s="172"/>
      <c r="U4286" s="173"/>
    </row>
    <row r="4287" spans="13:21" s="104" customFormat="1" ht="15.75">
      <c r="M4287" s="172"/>
      <c r="N4287" s="172"/>
      <c r="O4287" s="172"/>
      <c r="U4287" s="173"/>
    </row>
    <row r="4288" spans="13:21" s="104" customFormat="1" ht="15.75">
      <c r="M4288" s="172"/>
      <c r="N4288" s="172"/>
      <c r="O4288" s="172"/>
      <c r="U4288" s="173"/>
    </row>
    <row r="4289" spans="13:21" s="104" customFormat="1" ht="15.75">
      <c r="M4289" s="172"/>
      <c r="N4289" s="172"/>
      <c r="O4289" s="172"/>
      <c r="U4289" s="173"/>
    </row>
    <row r="4290" spans="13:21" s="104" customFormat="1" ht="15.75">
      <c r="M4290" s="172"/>
      <c r="N4290" s="172"/>
      <c r="O4290" s="172"/>
      <c r="U4290" s="173"/>
    </row>
    <row r="4291" spans="13:21" s="104" customFormat="1" ht="15.75">
      <c r="M4291" s="172"/>
      <c r="N4291" s="172"/>
      <c r="O4291" s="172"/>
      <c r="U4291" s="173"/>
    </row>
    <row r="4292" spans="13:21" s="104" customFormat="1" ht="15.75">
      <c r="M4292" s="172"/>
      <c r="N4292" s="172"/>
      <c r="O4292" s="172"/>
      <c r="U4292" s="173"/>
    </row>
    <row r="4293" spans="13:21" s="104" customFormat="1" ht="15.75">
      <c r="M4293" s="172"/>
      <c r="N4293" s="172"/>
      <c r="O4293" s="172"/>
      <c r="U4293" s="173"/>
    </row>
    <row r="4294" spans="13:21" s="104" customFormat="1" ht="15.75">
      <c r="M4294" s="172"/>
      <c r="N4294" s="172"/>
      <c r="O4294" s="172"/>
      <c r="U4294" s="173"/>
    </row>
    <row r="4295" spans="13:21" s="104" customFormat="1" ht="15.75">
      <c r="M4295" s="172"/>
      <c r="N4295" s="172"/>
      <c r="O4295" s="172"/>
      <c r="U4295" s="173"/>
    </row>
    <row r="4296" spans="13:21" s="104" customFormat="1" ht="15.75">
      <c r="M4296" s="172"/>
      <c r="N4296" s="172"/>
      <c r="O4296" s="172"/>
      <c r="U4296" s="173"/>
    </row>
    <row r="4297" spans="13:21" s="104" customFormat="1" ht="15.75">
      <c r="M4297" s="172"/>
      <c r="N4297" s="172"/>
      <c r="O4297" s="172"/>
      <c r="U4297" s="173"/>
    </row>
    <row r="4298" spans="13:21" s="104" customFormat="1" ht="15.75">
      <c r="M4298" s="172"/>
      <c r="N4298" s="172"/>
      <c r="O4298" s="172"/>
      <c r="U4298" s="173"/>
    </row>
    <row r="4299" spans="13:21" s="104" customFormat="1" ht="15.75">
      <c r="M4299" s="172"/>
      <c r="N4299" s="172"/>
      <c r="O4299" s="172"/>
      <c r="U4299" s="173"/>
    </row>
    <row r="4300" spans="13:21" s="104" customFormat="1" ht="15.75">
      <c r="M4300" s="172"/>
      <c r="N4300" s="172"/>
      <c r="O4300" s="172"/>
      <c r="U4300" s="173"/>
    </row>
    <row r="4301" spans="13:21" s="104" customFormat="1" ht="15.75">
      <c r="M4301" s="172"/>
      <c r="N4301" s="172"/>
      <c r="O4301" s="172"/>
      <c r="U4301" s="173"/>
    </row>
    <row r="4302" spans="13:21" s="104" customFormat="1" ht="15.75">
      <c r="M4302" s="172"/>
      <c r="N4302" s="172"/>
      <c r="O4302" s="172"/>
      <c r="U4302" s="173"/>
    </row>
    <row r="4303" spans="13:21" s="104" customFormat="1" ht="15.75">
      <c r="M4303" s="172"/>
      <c r="N4303" s="172"/>
      <c r="O4303" s="172"/>
      <c r="U4303" s="173"/>
    </row>
    <row r="4304" spans="13:21" s="104" customFormat="1" ht="15.75">
      <c r="M4304" s="172"/>
      <c r="N4304" s="172"/>
      <c r="O4304" s="172"/>
      <c r="U4304" s="173"/>
    </row>
    <row r="4305" spans="13:21" s="104" customFormat="1" ht="15.75">
      <c r="M4305" s="172"/>
      <c r="N4305" s="172"/>
      <c r="O4305" s="172"/>
      <c r="U4305" s="173"/>
    </row>
    <row r="4306" spans="13:21" s="104" customFormat="1" ht="15.75">
      <c r="M4306" s="172"/>
      <c r="N4306" s="172"/>
      <c r="O4306" s="172"/>
      <c r="U4306" s="173"/>
    </row>
    <row r="4307" spans="13:21" s="104" customFormat="1" ht="15.75">
      <c r="M4307" s="172"/>
      <c r="N4307" s="172"/>
      <c r="O4307" s="172"/>
      <c r="U4307" s="173"/>
    </row>
    <row r="4308" spans="13:21" s="104" customFormat="1" ht="15.75">
      <c r="M4308" s="172"/>
      <c r="N4308" s="172"/>
      <c r="O4308" s="172"/>
      <c r="U4308" s="173"/>
    </row>
    <row r="4309" spans="13:21" s="104" customFormat="1" ht="15.75">
      <c r="M4309" s="172"/>
      <c r="N4309" s="172"/>
      <c r="O4309" s="172"/>
      <c r="U4309" s="173"/>
    </row>
    <row r="4310" spans="13:21" s="104" customFormat="1" ht="15.75">
      <c r="M4310" s="172"/>
      <c r="N4310" s="172"/>
      <c r="O4310" s="172"/>
      <c r="U4310" s="173"/>
    </row>
    <row r="4311" spans="13:21" s="104" customFormat="1" ht="15.75">
      <c r="M4311" s="172"/>
      <c r="N4311" s="172"/>
      <c r="O4311" s="172"/>
      <c r="U4311" s="173"/>
    </row>
    <row r="4312" spans="13:21" s="104" customFormat="1" ht="15.75">
      <c r="M4312" s="172"/>
      <c r="N4312" s="172"/>
      <c r="O4312" s="172"/>
      <c r="U4312" s="173"/>
    </row>
    <row r="4313" spans="13:21" s="104" customFormat="1" ht="15.75">
      <c r="M4313" s="172"/>
      <c r="N4313" s="172"/>
      <c r="O4313" s="172"/>
      <c r="U4313" s="173"/>
    </row>
    <row r="4314" spans="13:21" s="104" customFormat="1" ht="15.75">
      <c r="M4314" s="172"/>
      <c r="N4314" s="172"/>
      <c r="O4314" s="172"/>
      <c r="U4314" s="173"/>
    </row>
    <row r="4315" spans="13:21" s="104" customFormat="1" ht="15.75">
      <c r="M4315" s="172"/>
      <c r="N4315" s="172"/>
      <c r="O4315" s="172"/>
      <c r="U4315" s="173"/>
    </row>
    <row r="4316" spans="13:21" s="104" customFormat="1" ht="15.75">
      <c r="M4316" s="172"/>
      <c r="N4316" s="172"/>
      <c r="O4316" s="172"/>
      <c r="U4316" s="173"/>
    </row>
    <row r="4317" spans="13:21" s="104" customFormat="1" ht="15.75">
      <c r="M4317" s="172"/>
      <c r="N4317" s="172"/>
      <c r="O4317" s="172"/>
      <c r="U4317" s="173"/>
    </row>
    <row r="4318" spans="13:21" s="104" customFormat="1" ht="15.75">
      <c r="M4318" s="172"/>
      <c r="N4318" s="172"/>
      <c r="O4318" s="172"/>
      <c r="U4318" s="173"/>
    </row>
    <row r="4319" spans="13:21" s="104" customFormat="1" ht="15.75">
      <c r="M4319" s="172"/>
      <c r="N4319" s="172"/>
      <c r="O4319" s="172"/>
      <c r="U4319" s="173"/>
    </row>
    <row r="4320" spans="13:21" s="104" customFormat="1" ht="15.75">
      <c r="M4320" s="172"/>
      <c r="N4320" s="172"/>
      <c r="O4320" s="172"/>
      <c r="U4320" s="173"/>
    </row>
    <row r="4321" spans="13:21" s="104" customFormat="1" ht="15.75">
      <c r="M4321" s="172"/>
      <c r="N4321" s="172"/>
      <c r="O4321" s="172"/>
      <c r="U4321" s="173"/>
    </row>
    <row r="4322" spans="13:21" s="104" customFormat="1" ht="15.75">
      <c r="M4322" s="172"/>
      <c r="N4322" s="172"/>
      <c r="O4322" s="172"/>
      <c r="U4322" s="173"/>
    </row>
    <row r="4323" spans="13:21" s="104" customFormat="1" ht="15.75">
      <c r="M4323" s="172"/>
      <c r="N4323" s="172"/>
      <c r="O4323" s="172"/>
      <c r="U4323" s="173"/>
    </row>
    <row r="4324" spans="13:21" s="104" customFormat="1" ht="15.75">
      <c r="M4324" s="172"/>
      <c r="N4324" s="172"/>
      <c r="O4324" s="172"/>
      <c r="U4324" s="173"/>
    </row>
    <row r="4325" spans="13:21" s="104" customFormat="1" ht="15.75">
      <c r="M4325" s="172"/>
      <c r="N4325" s="172"/>
      <c r="O4325" s="172"/>
      <c r="U4325" s="173"/>
    </row>
    <row r="4326" spans="13:21" s="104" customFormat="1" ht="15.75">
      <c r="M4326" s="172"/>
      <c r="N4326" s="172"/>
      <c r="O4326" s="172"/>
      <c r="U4326" s="173"/>
    </row>
    <row r="4327" spans="13:21" s="104" customFormat="1" ht="15.75">
      <c r="M4327" s="172"/>
      <c r="N4327" s="172"/>
      <c r="O4327" s="172"/>
      <c r="U4327" s="173"/>
    </row>
    <row r="4328" spans="13:21" s="104" customFormat="1" ht="15.75">
      <c r="M4328" s="172"/>
      <c r="N4328" s="172"/>
      <c r="O4328" s="172"/>
      <c r="U4328" s="173"/>
    </row>
    <row r="4329" spans="13:21" s="104" customFormat="1" ht="15.75">
      <c r="M4329" s="172"/>
      <c r="N4329" s="172"/>
      <c r="O4329" s="172"/>
      <c r="U4329" s="173"/>
    </row>
    <row r="4330" spans="13:21" s="104" customFormat="1" ht="15.75">
      <c r="M4330" s="172"/>
      <c r="N4330" s="172"/>
      <c r="O4330" s="172"/>
      <c r="U4330" s="173"/>
    </row>
    <row r="4331" spans="13:21" s="104" customFormat="1" ht="15.75">
      <c r="M4331" s="172"/>
      <c r="N4331" s="172"/>
      <c r="O4331" s="172"/>
      <c r="U4331" s="173"/>
    </row>
    <row r="4332" spans="13:21" s="104" customFormat="1" ht="15.75">
      <c r="M4332" s="172"/>
      <c r="N4332" s="172"/>
      <c r="O4332" s="172"/>
      <c r="U4332" s="173"/>
    </row>
    <row r="4333" spans="13:21" s="104" customFormat="1" ht="15.75">
      <c r="M4333" s="172"/>
      <c r="N4333" s="172"/>
      <c r="O4333" s="172"/>
      <c r="U4333" s="173"/>
    </row>
    <row r="4334" spans="13:21" s="104" customFormat="1" ht="15.75">
      <c r="M4334" s="172"/>
      <c r="N4334" s="172"/>
      <c r="O4334" s="172"/>
      <c r="U4334" s="173"/>
    </row>
    <row r="4335" spans="13:21" s="104" customFormat="1" ht="15.75">
      <c r="M4335" s="172"/>
      <c r="N4335" s="172"/>
      <c r="O4335" s="172"/>
      <c r="U4335" s="173"/>
    </row>
    <row r="4336" spans="13:21" s="104" customFormat="1" ht="15.75">
      <c r="M4336" s="172"/>
      <c r="N4336" s="172"/>
      <c r="O4336" s="172"/>
      <c r="U4336" s="173"/>
    </row>
    <row r="4337" spans="13:21" s="104" customFormat="1" ht="15.75">
      <c r="M4337" s="172"/>
      <c r="N4337" s="172"/>
      <c r="O4337" s="172"/>
      <c r="U4337" s="173"/>
    </row>
    <row r="4338" spans="13:21" s="104" customFormat="1" ht="15.75">
      <c r="M4338" s="172"/>
      <c r="N4338" s="172"/>
      <c r="O4338" s="172"/>
      <c r="U4338" s="173"/>
    </row>
    <row r="4339" spans="13:21" s="104" customFormat="1" ht="15.75">
      <c r="M4339" s="172"/>
      <c r="N4339" s="172"/>
      <c r="O4339" s="172"/>
      <c r="U4339" s="173"/>
    </row>
    <row r="4340" spans="13:21" s="104" customFormat="1" ht="15.75">
      <c r="M4340" s="172"/>
      <c r="N4340" s="172"/>
      <c r="O4340" s="172"/>
      <c r="U4340" s="173"/>
    </row>
    <row r="4341" spans="13:21" s="104" customFormat="1" ht="15.75">
      <c r="M4341" s="172"/>
      <c r="N4341" s="172"/>
      <c r="O4341" s="172"/>
      <c r="U4341" s="173"/>
    </row>
    <row r="4342" spans="13:21" s="104" customFormat="1" ht="15.75">
      <c r="M4342" s="172"/>
      <c r="N4342" s="172"/>
      <c r="O4342" s="172"/>
      <c r="U4342" s="173"/>
    </row>
    <row r="4343" spans="13:21" s="104" customFormat="1" ht="15.75">
      <c r="M4343" s="172"/>
      <c r="N4343" s="172"/>
      <c r="O4343" s="172"/>
      <c r="U4343" s="173"/>
    </row>
    <row r="4344" spans="13:21" s="104" customFormat="1" ht="15.75">
      <c r="M4344" s="172"/>
      <c r="N4344" s="172"/>
      <c r="O4344" s="172"/>
      <c r="U4344" s="173"/>
    </row>
    <row r="4345" spans="13:21" s="104" customFormat="1" ht="15.75">
      <c r="M4345" s="172"/>
      <c r="N4345" s="172"/>
      <c r="O4345" s="172"/>
      <c r="U4345" s="173"/>
    </row>
    <row r="4346" spans="13:21" s="104" customFormat="1" ht="15.75">
      <c r="M4346" s="172"/>
      <c r="N4346" s="172"/>
      <c r="O4346" s="172"/>
      <c r="U4346" s="173"/>
    </row>
    <row r="4347" spans="13:21" s="104" customFormat="1" ht="15.75">
      <c r="M4347" s="172"/>
      <c r="N4347" s="172"/>
      <c r="O4347" s="172"/>
      <c r="U4347" s="173"/>
    </row>
    <row r="4348" spans="13:21" s="104" customFormat="1" ht="15.75">
      <c r="M4348" s="172"/>
      <c r="N4348" s="172"/>
      <c r="O4348" s="172"/>
      <c r="U4348" s="173"/>
    </row>
    <row r="4349" spans="13:21" s="104" customFormat="1" ht="15.75">
      <c r="M4349" s="172"/>
      <c r="N4349" s="172"/>
      <c r="O4349" s="172"/>
      <c r="U4349" s="173"/>
    </row>
    <row r="4350" spans="13:21" s="104" customFormat="1" ht="15.75">
      <c r="M4350" s="172"/>
      <c r="N4350" s="172"/>
      <c r="O4350" s="172"/>
      <c r="U4350" s="173"/>
    </row>
    <row r="4351" spans="13:21" s="104" customFormat="1" ht="15.75">
      <c r="M4351" s="172"/>
      <c r="N4351" s="172"/>
      <c r="O4351" s="172"/>
      <c r="U4351" s="173"/>
    </row>
    <row r="4352" spans="13:21" s="104" customFormat="1" ht="15.75">
      <c r="M4352" s="172"/>
      <c r="N4352" s="172"/>
      <c r="O4352" s="172"/>
      <c r="U4352" s="173"/>
    </row>
    <row r="4353" spans="13:21" s="104" customFormat="1" ht="15.75">
      <c r="M4353" s="172"/>
      <c r="N4353" s="172"/>
      <c r="O4353" s="172"/>
      <c r="U4353" s="173"/>
    </row>
    <row r="4354" spans="13:21" s="104" customFormat="1" ht="15.75">
      <c r="M4354" s="172"/>
      <c r="N4354" s="172"/>
      <c r="O4354" s="172"/>
      <c r="U4354" s="173"/>
    </row>
    <row r="4355" spans="13:21" s="104" customFormat="1" ht="15.75">
      <c r="M4355" s="172"/>
      <c r="N4355" s="172"/>
      <c r="O4355" s="172"/>
      <c r="U4355" s="173"/>
    </row>
    <row r="4356" spans="13:21" s="104" customFormat="1" ht="15.75">
      <c r="M4356" s="172"/>
      <c r="N4356" s="172"/>
      <c r="O4356" s="172"/>
      <c r="U4356" s="173"/>
    </row>
    <row r="4357" spans="13:21" s="104" customFormat="1" ht="15.75">
      <c r="M4357" s="172"/>
      <c r="N4357" s="172"/>
      <c r="O4357" s="172"/>
      <c r="U4357" s="173"/>
    </row>
    <row r="4358" spans="13:21" s="104" customFormat="1" ht="15.75">
      <c r="M4358" s="172"/>
      <c r="N4358" s="172"/>
      <c r="O4358" s="172"/>
      <c r="U4358" s="173"/>
    </row>
    <row r="4359" spans="13:21" s="104" customFormat="1" ht="15.75">
      <c r="M4359" s="172"/>
      <c r="N4359" s="172"/>
      <c r="O4359" s="172"/>
      <c r="U4359" s="173"/>
    </row>
    <row r="4360" spans="13:21" s="104" customFormat="1" ht="15.75">
      <c r="M4360" s="172"/>
      <c r="N4360" s="172"/>
      <c r="O4360" s="172"/>
      <c r="U4360" s="173"/>
    </row>
    <row r="4361" spans="13:21" s="104" customFormat="1" ht="15.75">
      <c r="M4361" s="172"/>
      <c r="N4361" s="172"/>
      <c r="O4361" s="172"/>
      <c r="U4361" s="173"/>
    </row>
    <row r="4362" spans="13:21" s="104" customFormat="1" ht="15.75">
      <c r="M4362" s="172"/>
      <c r="N4362" s="172"/>
      <c r="O4362" s="172"/>
      <c r="U4362" s="173"/>
    </row>
    <row r="4363" spans="13:21" s="104" customFormat="1" ht="15.75">
      <c r="M4363" s="172"/>
      <c r="N4363" s="172"/>
      <c r="O4363" s="172"/>
      <c r="U4363" s="173"/>
    </row>
    <row r="4364" spans="13:21" s="104" customFormat="1" ht="15.75">
      <c r="M4364" s="172"/>
      <c r="N4364" s="172"/>
      <c r="O4364" s="172"/>
      <c r="U4364" s="173"/>
    </row>
    <row r="4365" spans="13:21" s="104" customFormat="1" ht="15.75">
      <c r="M4365" s="172"/>
      <c r="N4365" s="172"/>
      <c r="O4365" s="172"/>
      <c r="U4365" s="173"/>
    </row>
    <row r="4366" spans="13:21" s="104" customFormat="1" ht="15.75">
      <c r="M4366" s="172"/>
      <c r="N4366" s="172"/>
      <c r="O4366" s="172"/>
      <c r="U4366" s="173"/>
    </row>
    <row r="4367" spans="13:21" s="104" customFormat="1" ht="15.75">
      <c r="M4367" s="172"/>
      <c r="N4367" s="172"/>
      <c r="O4367" s="172"/>
      <c r="U4367" s="173"/>
    </row>
    <row r="4368" spans="13:21" s="104" customFormat="1" ht="15.75">
      <c r="M4368" s="172"/>
      <c r="N4368" s="172"/>
      <c r="O4368" s="172"/>
      <c r="U4368" s="173"/>
    </row>
    <row r="4369" spans="13:21" s="104" customFormat="1" ht="15.75">
      <c r="M4369" s="172"/>
      <c r="N4369" s="172"/>
      <c r="O4369" s="172"/>
      <c r="U4369" s="173"/>
    </row>
    <row r="4370" spans="13:21" s="104" customFormat="1" ht="15.75">
      <c r="M4370" s="172"/>
      <c r="N4370" s="172"/>
      <c r="O4370" s="172"/>
      <c r="U4370" s="173"/>
    </row>
    <row r="4371" spans="13:21" s="104" customFormat="1" ht="15.75">
      <c r="M4371" s="172"/>
      <c r="N4371" s="172"/>
      <c r="O4371" s="172"/>
      <c r="U4371" s="173"/>
    </row>
    <row r="4372" spans="13:21" s="104" customFormat="1" ht="15.75">
      <c r="M4372" s="172"/>
      <c r="N4372" s="172"/>
      <c r="O4372" s="172"/>
      <c r="U4372" s="173"/>
    </row>
    <row r="4373" spans="13:21" s="104" customFormat="1" ht="15.75">
      <c r="M4373" s="172"/>
      <c r="N4373" s="172"/>
      <c r="O4373" s="172"/>
      <c r="U4373" s="173"/>
    </row>
    <row r="4374" spans="13:21" s="104" customFormat="1" ht="15.75">
      <c r="M4374" s="172"/>
      <c r="N4374" s="172"/>
      <c r="O4374" s="172"/>
      <c r="U4374" s="173"/>
    </row>
    <row r="4375" spans="13:21" s="104" customFormat="1" ht="15.75">
      <c r="M4375" s="172"/>
      <c r="N4375" s="172"/>
      <c r="O4375" s="172"/>
      <c r="U4375" s="173"/>
    </row>
    <row r="4376" spans="13:21" s="104" customFormat="1" ht="15.75">
      <c r="M4376" s="172"/>
      <c r="N4376" s="172"/>
      <c r="O4376" s="172"/>
      <c r="U4376" s="173"/>
    </row>
    <row r="4377" spans="13:21" s="104" customFormat="1" ht="15.75">
      <c r="M4377" s="172"/>
      <c r="N4377" s="172"/>
      <c r="O4377" s="172"/>
      <c r="U4377" s="173"/>
    </row>
    <row r="4378" spans="13:21" s="104" customFormat="1" ht="15.75">
      <c r="M4378" s="172"/>
      <c r="N4378" s="172"/>
      <c r="O4378" s="172"/>
      <c r="U4378" s="173"/>
    </row>
    <row r="4379" spans="13:21" s="104" customFormat="1" ht="15.75">
      <c r="M4379" s="172"/>
      <c r="N4379" s="172"/>
      <c r="O4379" s="172"/>
      <c r="U4379" s="173"/>
    </row>
    <row r="4380" spans="13:21" s="104" customFormat="1" ht="15.75">
      <c r="M4380" s="172"/>
      <c r="N4380" s="172"/>
      <c r="O4380" s="172"/>
      <c r="U4380" s="173"/>
    </row>
    <row r="4381" spans="13:21" s="104" customFormat="1" ht="15.75">
      <c r="M4381" s="172"/>
      <c r="N4381" s="172"/>
      <c r="O4381" s="172"/>
      <c r="U4381" s="173"/>
    </row>
    <row r="4382" spans="13:21" s="104" customFormat="1" ht="15.75">
      <c r="M4382" s="172"/>
      <c r="N4382" s="172"/>
      <c r="O4382" s="172"/>
      <c r="U4382" s="173"/>
    </row>
    <row r="4383" spans="13:21" s="104" customFormat="1" ht="15.75">
      <c r="M4383" s="172"/>
      <c r="N4383" s="172"/>
      <c r="O4383" s="172"/>
      <c r="U4383" s="173"/>
    </row>
    <row r="4384" spans="13:21" s="104" customFormat="1" ht="15.75">
      <c r="M4384" s="172"/>
      <c r="N4384" s="172"/>
      <c r="O4384" s="172"/>
      <c r="U4384" s="173"/>
    </row>
    <row r="4385" spans="13:21" s="104" customFormat="1" ht="15.75">
      <c r="M4385" s="172"/>
      <c r="N4385" s="172"/>
      <c r="O4385" s="172"/>
      <c r="U4385" s="173"/>
    </row>
    <row r="4386" spans="13:21" s="104" customFormat="1" ht="15.75">
      <c r="M4386" s="172"/>
      <c r="N4386" s="172"/>
      <c r="O4386" s="172"/>
      <c r="U4386" s="173"/>
    </row>
    <row r="4387" spans="13:21" s="104" customFormat="1" ht="15.75">
      <c r="M4387" s="172"/>
      <c r="N4387" s="172"/>
      <c r="O4387" s="172"/>
      <c r="U4387" s="173"/>
    </row>
    <row r="4388" spans="13:21" s="104" customFormat="1" ht="15.75">
      <c r="M4388" s="172"/>
      <c r="N4388" s="172"/>
      <c r="O4388" s="172"/>
      <c r="U4388" s="173"/>
    </row>
    <row r="4389" spans="13:21" s="104" customFormat="1" ht="15.75">
      <c r="M4389" s="172"/>
      <c r="N4389" s="172"/>
      <c r="O4389" s="172"/>
      <c r="U4389" s="173"/>
    </row>
    <row r="4390" spans="13:21" s="104" customFormat="1" ht="15.75">
      <c r="M4390" s="172"/>
      <c r="N4390" s="172"/>
      <c r="O4390" s="172"/>
      <c r="U4390" s="173"/>
    </row>
    <row r="4391" spans="13:21" s="104" customFormat="1" ht="15.75">
      <c r="M4391" s="172"/>
      <c r="N4391" s="172"/>
      <c r="O4391" s="172"/>
      <c r="U4391" s="173"/>
    </row>
    <row r="4392" spans="13:21" s="104" customFormat="1" ht="15.75">
      <c r="M4392" s="172"/>
      <c r="N4392" s="172"/>
      <c r="O4392" s="172"/>
      <c r="U4392" s="173"/>
    </row>
    <row r="4393" spans="13:21" s="104" customFormat="1" ht="15.75">
      <c r="M4393" s="172"/>
      <c r="N4393" s="172"/>
      <c r="O4393" s="172"/>
      <c r="U4393" s="173"/>
    </row>
    <row r="4394" spans="13:21" s="104" customFormat="1" ht="15.75">
      <c r="M4394" s="172"/>
      <c r="N4394" s="172"/>
      <c r="O4394" s="172"/>
      <c r="U4394" s="173"/>
    </row>
    <row r="4395" spans="13:21" s="104" customFormat="1" ht="15.75">
      <c r="M4395" s="172"/>
      <c r="N4395" s="172"/>
      <c r="O4395" s="172"/>
      <c r="U4395" s="173"/>
    </row>
    <row r="4396" spans="13:21" s="104" customFormat="1" ht="15.75">
      <c r="M4396" s="172"/>
      <c r="N4396" s="172"/>
      <c r="O4396" s="172"/>
      <c r="U4396" s="173"/>
    </row>
    <row r="4397" spans="13:21" s="104" customFormat="1" ht="15.75">
      <c r="M4397" s="172"/>
      <c r="N4397" s="172"/>
      <c r="O4397" s="172"/>
      <c r="U4397" s="173"/>
    </row>
    <row r="4398" spans="13:21" s="104" customFormat="1" ht="15.75">
      <c r="M4398" s="172"/>
      <c r="N4398" s="172"/>
      <c r="O4398" s="172"/>
      <c r="U4398" s="173"/>
    </row>
    <row r="4399" spans="13:21" s="104" customFormat="1" ht="15.75">
      <c r="M4399" s="172"/>
      <c r="N4399" s="172"/>
      <c r="O4399" s="172"/>
      <c r="U4399" s="173"/>
    </row>
    <row r="4400" spans="13:21" s="104" customFormat="1" ht="15.75">
      <c r="M4400" s="172"/>
      <c r="N4400" s="172"/>
      <c r="O4400" s="172"/>
      <c r="U4400" s="173"/>
    </row>
    <row r="4401" spans="13:21" s="104" customFormat="1" ht="15.75">
      <c r="M4401" s="172"/>
      <c r="N4401" s="172"/>
      <c r="O4401" s="172"/>
      <c r="U4401" s="173"/>
    </row>
    <row r="4402" spans="13:21" s="104" customFormat="1" ht="15.75">
      <c r="M4402" s="172"/>
      <c r="N4402" s="172"/>
      <c r="O4402" s="172"/>
      <c r="U4402" s="173"/>
    </row>
    <row r="4403" spans="13:21" s="104" customFormat="1" ht="15.75">
      <c r="M4403" s="172"/>
      <c r="N4403" s="172"/>
      <c r="O4403" s="172"/>
      <c r="U4403" s="173"/>
    </row>
    <row r="4404" spans="13:21" s="104" customFormat="1" ht="15.75">
      <c r="M4404" s="172"/>
      <c r="N4404" s="172"/>
      <c r="O4404" s="172"/>
      <c r="U4404" s="173"/>
    </row>
    <row r="4405" spans="13:21" s="104" customFormat="1" ht="15.75">
      <c r="M4405" s="172"/>
      <c r="N4405" s="172"/>
      <c r="O4405" s="172"/>
      <c r="U4405" s="173"/>
    </row>
    <row r="4406" spans="13:21" s="104" customFormat="1" ht="15.75">
      <c r="M4406" s="172"/>
      <c r="N4406" s="172"/>
      <c r="O4406" s="172"/>
      <c r="U4406" s="173"/>
    </row>
    <row r="4407" spans="13:21" s="104" customFormat="1" ht="15.75">
      <c r="M4407" s="172"/>
      <c r="N4407" s="172"/>
      <c r="O4407" s="172"/>
      <c r="U4407" s="173"/>
    </row>
    <row r="4408" spans="13:21" s="104" customFormat="1" ht="15.75">
      <c r="M4408" s="172"/>
      <c r="N4408" s="172"/>
      <c r="O4408" s="172"/>
      <c r="U4408" s="173"/>
    </row>
    <row r="4409" spans="13:21" s="104" customFormat="1" ht="15.75">
      <c r="M4409" s="172"/>
      <c r="N4409" s="172"/>
      <c r="O4409" s="172"/>
      <c r="U4409" s="173"/>
    </row>
    <row r="4410" spans="13:21" s="104" customFormat="1" ht="15.75">
      <c r="M4410" s="172"/>
      <c r="N4410" s="172"/>
      <c r="O4410" s="172"/>
      <c r="U4410" s="173"/>
    </row>
    <row r="4411" spans="13:21" s="104" customFormat="1" ht="15.75">
      <c r="M4411" s="172"/>
      <c r="N4411" s="172"/>
      <c r="O4411" s="172"/>
      <c r="U4411" s="173"/>
    </row>
    <row r="4412" spans="13:21" s="104" customFormat="1" ht="15.75">
      <c r="M4412" s="172"/>
      <c r="N4412" s="172"/>
      <c r="O4412" s="172"/>
      <c r="U4412" s="173"/>
    </row>
    <row r="4413" spans="13:21" s="104" customFormat="1" ht="15.75">
      <c r="M4413" s="172"/>
      <c r="N4413" s="172"/>
      <c r="O4413" s="172"/>
      <c r="U4413" s="173"/>
    </row>
    <row r="4414" spans="13:21" s="104" customFormat="1" ht="15.75">
      <c r="M4414" s="172"/>
      <c r="N4414" s="172"/>
      <c r="O4414" s="172"/>
      <c r="U4414" s="173"/>
    </row>
    <row r="4415" spans="13:21" s="104" customFormat="1" ht="15.75">
      <c r="M4415" s="172"/>
      <c r="N4415" s="172"/>
      <c r="O4415" s="172"/>
      <c r="U4415" s="173"/>
    </row>
    <row r="4416" spans="13:21" s="104" customFormat="1" ht="15.75">
      <c r="M4416" s="172"/>
      <c r="N4416" s="172"/>
      <c r="O4416" s="172"/>
      <c r="U4416" s="173"/>
    </row>
    <row r="4417" spans="13:21" s="104" customFormat="1" ht="15.75">
      <c r="M4417" s="172"/>
      <c r="N4417" s="172"/>
      <c r="O4417" s="172"/>
      <c r="U4417" s="173"/>
    </row>
    <row r="4418" spans="13:21" s="104" customFormat="1" ht="15.75">
      <c r="M4418" s="172"/>
      <c r="N4418" s="172"/>
      <c r="O4418" s="172"/>
      <c r="U4418" s="173"/>
    </row>
    <row r="4419" spans="13:21" s="104" customFormat="1" ht="15.75">
      <c r="M4419" s="172"/>
      <c r="N4419" s="172"/>
      <c r="O4419" s="172"/>
      <c r="U4419" s="173"/>
    </row>
    <row r="4420" spans="13:21" s="104" customFormat="1" ht="15.75">
      <c r="M4420" s="172"/>
      <c r="N4420" s="172"/>
      <c r="O4420" s="172"/>
      <c r="U4420" s="173"/>
    </row>
    <row r="4421" spans="13:21" s="104" customFormat="1" ht="15.75">
      <c r="M4421" s="172"/>
      <c r="N4421" s="172"/>
      <c r="O4421" s="172"/>
      <c r="U4421" s="173"/>
    </row>
    <row r="4422" spans="13:21" s="104" customFormat="1" ht="15.75">
      <c r="M4422" s="172"/>
      <c r="N4422" s="172"/>
      <c r="O4422" s="172"/>
      <c r="U4422" s="173"/>
    </row>
    <row r="4423" spans="13:21" s="104" customFormat="1" ht="15.75">
      <c r="M4423" s="172"/>
      <c r="N4423" s="172"/>
      <c r="O4423" s="172"/>
      <c r="U4423" s="173"/>
    </row>
    <row r="4424" spans="13:21" s="104" customFormat="1" ht="15.75">
      <c r="M4424" s="172"/>
      <c r="N4424" s="172"/>
      <c r="O4424" s="172"/>
      <c r="U4424" s="173"/>
    </row>
    <row r="4425" spans="13:21" s="104" customFormat="1" ht="15.75">
      <c r="M4425" s="172"/>
      <c r="N4425" s="172"/>
      <c r="O4425" s="172"/>
      <c r="U4425" s="173"/>
    </row>
    <row r="4426" spans="13:21" s="104" customFormat="1" ht="15.75">
      <c r="M4426" s="172"/>
      <c r="N4426" s="172"/>
      <c r="O4426" s="172"/>
      <c r="U4426" s="173"/>
    </row>
    <row r="4427" spans="13:21" s="104" customFormat="1" ht="15.75">
      <c r="M4427" s="172"/>
      <c r="N4427" s="172"/>
      <c r="O4427" s="172"/>
      <c r="U4427" s="173"/>
    </row>
    <row r="4428" spans="13:21" s="104" customFormat="1" ht="15.75">
      <c r="M4428" s="172"/>
      <c r="N4428" s="172"/>
      <c r="O4428" s="172"/>
      <c r="U4428" s="173"/>
    </row>
    <row r="4429" spans="13:21" s="104" customFormat="1" ht="15.75">
      <c r="M4429" s="172"/>
      <c r="N4429" s="172"/>
      <c r="O4429" s="172"/>
      <c r="U4429" s="173"/>
    </row>
    <row r="4430" spans="13:21" s="104" customFormat="1" ht="15.75">
      <c r="M4430" s="172"/>
      <c r="N4430" s="172"/>
      <c r="O4430" s="172"/>
      <c r="U4430" s="173"/>
    </row>
    <row r="4431" spans="13:21" s="104" customFormat="1" ht="15.75">
      <c r="M4431" s="172"/>
      <c r="N4431" s="172"/>
      <c r="O4431" s="172"/>
      <c r="U4431" s="173"/>
    </row>
    <row r="4432" spans="13:21" s="104" customFormat="1" ht="15.75">
      <c r="M4432" s="172"/>
      <c r="N4432" s="172"/>
      <c r="O4432" s="172"/>
      <c r="U4432" s="173"/>
    </row>
    <row r="4433" spans="13:21" s="104" customFormat="1" ht="15.75">
      <c r="M4433" s="172"/>
      <c r="N4433" s="172"/>
      <c r="O4433" s="172"/>
      <c r="U4433" s="173"/>
    </row>
    <row r="4434" spans="13:21" s="104" customFormat="1" ht="15.75">
      <c r="M4434" s="172"/>
      <c r="N4434" s="172"/>
      <c r="O4434" s="172"/>
      <c r="U4434" s="173"/>
    </row>
    <row r="4435" spans="13:21" s="104" customFormat="1" ht="15.75">
      <c r="M4435" s="172"/>
      <c r="N4435" s="172"/>
      <c r="O4435" s="172"/>
      <c r="U4435" s="173"/>
    </row>
    <row r="4436" spans="13:21" s="104" customFormat="1" ht="15.75">
      <c r="M4436" s="172"/>
      <c r="N4436" s="172"/>
      <c r="O4436" s="172"/>
      <c r="U4436" s="173"/>
    </row>
    <row r="4437" spans="13:21" s="104" customFormat="1" ht="15.75">
      <c r="M4437" s="172"/>
      <c r="N4437" s="172"/>
      <c r="O4437" s="172"/>
      <c r="U4437" s="173"/>
    </row>
    <row r="4438" spans="13:21" s="104" customFormat="1" ht="15.75">
      <c r="M4438" s="172"/>
      <c r="N4438" s="172"/>
      <c r="O4438" s="172"/>
      <c r="U4438" s="173"/>
    </row>
    <row r="4439" spans="13:21" s="104" customFormat="1" ht="15.75">
      <c r="M4439" s="172"/>
      <c r="N4439" s="172"/>
      <c r="O4439" s="172"/>
      <c r="U4439" s="173"/>
    </row>
    <row r="4440" spans="13:21" s="104" customFormat="1" ht="15.75">
      <c r="M4440" s="172"/>
      <c r="N4440" s="172"/>
      <c r="O4440" s="172"/>
      <c r="U4440" s="173"/>
    </row>
    <row r="4441" spans="13:21" s="104" customFormat="1" ht="15.75">
      <c r="M4441" s="172"/>
      <c r="N4441" s="172"/>
      <c r="O4441" s="172"/>
      <c r="U4441" s="173"/>
    </row>
    <row r="4442" spans="13:21" s="104" customFormat="1" ht="15.75">
      <c r="M4442" s="172"/>
      <c r="N4442" s="172"/>
      <c r="O4442" s="172"/>
      <c r="U4442" s="173"/>
    </row>
    <row r="4443" spans="13:21" s="104" customFormat="1" ht="15.75">
      <c r="M4443" s="172"/>
      <c r="N4443" s="172"/>
      <c r="O4443" s="172"/>
      <c r="U4443" s="173"/>
    </row>
    <row r="4444" spans="13:21" s="104" customFormat="1" ht="15.75">
      <c r="M4444" s="172"/>
      <c r="N4444" s="172"/>
      <c r="O4444" s="172"/>
      <c r="U4444" s="173"/>
    </row>
    <row r="4445" spans="13:21" s="104" customFormat="1" ht="15.75">
      <c r="M4445" s="172"/>
      <c r="N4445" s="172"/>
      <c r="O4445" s="172"/>
      <c r="U4445" s="173"/>
    </row>
    <row r="4446" spans="13:21" s="104" customFormat="1" ht="15.75">
      <c r="M4446" s="172"/>
      <c r="N4446" s="172"/>
      <c r="O4446" s="172"/>
      <c r="U4446" s="173"/>
    </row>
    <row r="4447" spans="13:21" s="104" customFormat="1" ht="15.75">
      <c r="M4447" s="172"/>
      <c r="N4447" s="172"/>
      <c r="O4447" s="172"/>
      <c r="U4447" s="173"/>
    </row>
    <row r="4448" spans="13:21" s="104" customFormat="1" ht="15.75">
      <c r="M4448" s="172"/>
      <c r="N4448" s="172"/>
      <c r="O4448" s="172"/>
      <c r="U4448" s="173"/>
    </row>
    <row r="4449" spans="13:21" s="104" customFormat="1" ht="15.75">
      <c r="M4449" s="172"/>
      <c r="N4449" s="172"/>
      <c r="O4449" s="172"/>
      <c r="U4449" s="173"/>
    </row>
    <row r="4450" spans="13:21" s="104" customFormat="1" ht="15.75">
      <c r="M4450" s="172"/>
      <c r="N4450" s="172"/>
      <c r="O4450" s="172"/>
      <c r="U4450" s="173"/>
    </row>
    <row r="4451" spans="13:21" s="104" customFormat="1" ht="15.75">
      <c r="M4451" s="172"/>
      <c r="N4451" s="172"/>
      <c r="O4451" s="172"/>
      <c r="U4451" s="173"/>
    </row>
    <row r="4452" spans="13:21" s="104" customFormat="1" ht="15.75">
      <c r="M4452" s="172"/>
      <c r="N4452" s="172"/>
      <c r="O4452" s="172"/>
      <c r="U4452" s="173"/>
    </row>
    <row r="4453" spans="13:21" s="104" customFormat="1" ht="15.75">
      <c r="M4453" s="172"/>
      <c r="N4453" s="172"/>
      <c r="O4453" s="172"/>
      <c r="U4453" s="173"/>
    </row>
    <row r="4454" spans="13:21" s="104" customFormat="1" ht="15.75">
      <c r="M4454" s="172"/>
      <c r="N4454" s="172"/>
      <c r="O4454" s="172"/>
      <c r="U4454" s="173"/>
    </row>
    <row r="4455" spans="13:21" s="104" customFormat="1" ht="15.75">
      <c r="M4455" s="172"/>
      <c r="N4455" s="172"/>
      <c r="O4455" s="172"/>
      <c r="U4455" s="173"/>
    </row>
    <row r="4456" spans="13:21" s="104" customFormat="1" ht="15.75">
      <c r="M4456" s="172"/>
      <c r="N4456" s="172"/>
      <c r="O4456" s="172"/>
      <c r="U4456" s="173"/>
    </row>
    <row r="4457" spans="13:21" s="104" customFormat="1" ht="15.75">
      <c r="M4457" s="172"/>
      <c r="N4457" s="172"/>
      <c r="O4457" s="172"/>
      <c r="U4457" s="173"/>
    </row>
    <row r="4458" spans="13:21" s="104" customFormat="1" ht="15.75">
      <c r="M4458" s="172"/>
      <c r="N4458" s="172"/>
      <c r="O4458" s="172"/>
      <c r="U4458" s="173"/>
    </row>
    <row r="4459" spans="13:21" s="104" customFormat="1" ht="15.75">
      <c r="M4459" s="172"/>
      <c r="N4459" s="172"/>
      <c r="O4459" s="172"/>
      <c r="U4459" s="173"/>
    </row>
    <row r="4460" spans="13:21" s="104" customFormat="1" ht="15.75">
      <c r="M4460" s="172"/>
      <c r="N4460" s="172"/>
      <c r="O4460" s="172"/>
      <c r="U4460" s="173"/>
    </row>
    <row r="4461" spans="13:21" s="104" customFormat="1" ht="15.75">
      <c r="M4461" s="172"/>
      <c r="N4461" s="172"/>
      <c r="O4461" s="172"/>
      <c r="U4461" s="173"/>
    </row>
    <row r="4462" spans="13:21" s="104" customFormat="1" ht="15.75">
      <c r="M4462" s="172"/>
      <c r="N4462" s="172"/>
      <c r="O4462" s="172"/>
      <c r="U4462" s="173"/>
    </row>
    <row r="4463" spans="13:21" s="104" customFormat="1" ht="15.75">
      <c r="M4463" s="172"/>
      <c r="N4463" s="172"/>
      <c r="O4463" s="172"/>
      <c r="U4463" s="173"/>
    </row>
    <row r="4464" spans="13:21" s="104" customFormat="1" ht="15.75">
      <c r="M4464" s="172"/>
      <c r="N4464" s="172"/>
      <c r="O4464" s="172"/>
      <c r="U4464" s="173"/>
    </row>
    <row r="4465" spans="13:21" s="104" customFormat="1" ht="15.75">
      <c r="M4465" s="172"/>
      <c r="N4465" s="172"/>
      <c r="O4465" s="172"/>
      <c r="U4465" s="173"/>
    </row>
    <row r="4466" spans="13:21" s="104" customFormat="1" ht="15.75">
      <c r="M4466" s="172"/>
      <c r="N4466" s="172"/>
      <c r="O4466" s="172"/>
      <c r="U4466" s="173"/>
    </row>
    <row r="4467" spans="13:21" s="104" customFormat="1" ht="15.75">
      <c r="M4467" s="172"/>
      <c r="N4467" s="172"/>
      <c r="O4467" s="172"/>
      <c r="U4467" s="173"/>
    </row>
    <row r="4468" spans="13:21" s="104" customFormat="1" ht="15.75">
      <c r="M4468" s="172"/>
      <c r="N4468" s="172"/>
      <c r="O4468" s="172"/>
      <c r="U4468" s="173"/>
    </row>
    <row r="4469" spans="13:21" s="104" customFormat="1" ht="15.75">
      <c r="M4469" s="172"/>
      <c r="N4469" s="172"/>
      <c r="O4469" s="172"/>
      <c r="U4469" s="173"/>
    </row>
    <row r="4470" spans="13:21" s="104" customFormat="1" ht="15.75">
      <c r="M4470" s="172"/>
      <c r="N4470" s="172"/>
      <c r="O4470" s="172"/>
      <c r="U4470" s="173"/>
    </row>
    <row r="4471" spans="13:21" s="104" customFormat="1" ht="15.75">
      <c r="M4471" s="172"/>
      <c r="N4471" s="172"/>
      <c r="O4471" s="172"/>
      <c r="U4471" s="173"/>
    </row>
    <row r="4472" spans="13:21" s="104" customFormat="1" ht="15.75">
      <c r="M4472" s="172"/>
      <c r="N4472" s="172"/>
      <c r="O4472" s="172"/>
      <c r="U4472" s="173"/>
    </row>
    <row r="4473" spans="13:21" s="104" customFormat="1" ht="15.75">
      <c r="M4473" s="172"/>
      <c r="N4473" s="172"/>
      <c r="O4473" s="172"/>
      <c r="U4473" s="173"/>
    </row>
    <row r="4474" spans="13:21" s="104" customFormat="1" ht="15.75">
      <c r="M4474" s="172"/>
      <c r="N4474" s="172"/>
      <c r="O4474" s="172"/>
      <c r="U4474" s="173"/>
    </row>
    <row r="4475" spans="13:21" s="104" customFormat="1" ht="15.75">
      <c r="M4475" s="172"/>
      <c r="N4475" s="172"/>
      <c r="O4475" s="172"/>
      <c r="U4475" s="173"/>
    </row>
    <row r="4476" spans="13:21" s="104" customFormat="1" ht="15.75">
      <c r="M4476" s="172"/>
      <c r="N4476" s="172"/>
      <c r="O4476" s="172"/>
      <c r="U4476" s="173"/>
    </row>
    <row r="4477" spans="13:21" s="104" customFormat="1" ht="15.75">
      <c r="M4477" s="172"/>
      <c r="N4477" s="172"/>
      <c r="O4477" s="172"/>
      <c r="U4477" s="173"/>
    </row>
    <row r="4478" spans="13:21" s="104" customFormat="1" ht="15.75">
      <c r="M4478" s="172"/>
      <c r="N4478" s="172"/>
      <c r="O4478" s="172"/>
      <c r="U4478" s="173"/>
    </row>
    <row r="4479" spans="13:21" s="104" customFormat="1" ht="15.75">
      <c r="M4479" s="172"/>
      <c r="N4479" s="172"/>
      <c r="O4479" s="172"/>
      <c r="U4479" s="173"/>
    </row>
    <row r="4480" spans="13:21" s="104" customFormat="1" ht="15.75">
      <c r="M4480" s="172"/>
      <c r="N4480" s="172"/>
      <c r="O4480" s="172"/>
      <c r="U4480" s="173"/>
    </row>
    <row r="4481" spans="13:21" s="104" customFormat="1" ht="15.75">
      <c r="M4481" s="172"/>
      <c r="N4481" s="172"/>
      <c r="O4481" s="172"/>
      <c r="U4481" s="173"/>
    </row>
    <row r="4482" spans="13:21" s="104" customFormat="1" ht="15.75">
      <c r="M4482" s="172"/>
      <c r="N4482" s="172"/>
      <c r="O4482" s="172"/>
      <c r="U4482" s="173"/>
    </row>
    <row r="4483" spans="13:21" s="104" customFormat="1" ht="15.75">
      <c r="M4483" s="172"/>
      <c r="N4483" s="172"/>
      <c r="O4483" s="172"/>
      <c r="U4483" s="173"/>
    </row>
    <row r="4484" spans="13:21" s="104" customFormat="1" ht="15.75">
      <c r="M4484" s="172"/>
      <c r="N4484" s="172"/>
      <c r="O4484" s="172"/>
      <c r="U4484" s="173"/>
    </row>
    <row r="4485" spans="13:21" s="104" customFormat="1" ht="15.75">
      <c r="M4485" s="172"/>
      <c r="N4485" s="172"/>
      <c r="O4485" s="172"/>
      <c r="U4485" s="173"/>
    </row>
    <row r="4486" spans="13:21" s="104" customFormat="1" ht="15.75">
      <c r="M4486" s="172"/>
      <c r="N4486" s="172"/>
      <c r="O4486" s="172"/>
      <c r="U4486" s="173"/>
    </row>
    <row r="4487" spans="13:21" s="104" customFormat="1" ht="15.75">
      <c r="M4487" s="172"/>
      <c r="N4487" s="172"/>
      <c r="O4487" s="172"/>
      <c r="U4487" s="173"/>
    </row>
    <row r="4488" spans="13:21" s="104" customFormat="1" ht="15.75">
      <c r="M4488" s="172"/>
      <c r="N4488" s="172"/>
      <c r="O4488" s="172"/>
      <c r="U4488" s="173"/>
    </row>
    <row r="4489" spans="13:21" s="104" customFormat="1" ht="15.75">
      <c r="M4489" s="172"/>
      <c r="N4489" s="172"/>
      <c r="O4489" s="172"/>
      <c r="U4489" s="173"/>
    </row>
    <row r="4490" spans="13:21" s="104" customFormat="1" ht="15.75">
      <c r="M4490" s="172"/>
      <c r="N4490" s="172"/>
      <c r="O4490" s="172"/>
      <c r="U4490" s="173"/>
    </row>
    <row r="4491" spans="13:21" s="104" customFormat="1" ht="15.75">
      <c r="M4491" s="172"/>
      <c r="N4491" s="172"/>
      <c r="O4491" s="172"/>
      <c r="U4491" s="173"/>
    </row>
    <row r="4492" spans="13:21" s="104" customFormat="1" ht="15.75">
      <c r="M4492" s="172"/>
      <c r="N4492" s="172"/>
      <c r="O4492" s="172"/>
      <c r="U4492" s="173"/>
    </row>
    <row r="4493" spans="13:21" s="104" customFormat="1" ht="15.75">
      <c r="M4493" s="172"/>
      <c r="N4493" s="172"/>
      <c r="O4493" s="172"/>
      <c r="U4493" s="173"/>
    </row>
    <row r="4494" spans="13:21" s="104" customFormat="1" ht="15.75">
      <c r="M4494" s="172"/>
      <c r="N4494" s="172"/>
      <c r="O4494" s="172"/>
      <c r="U4494" s="173"/>
    </row>
    <row r="4495" spans="13:21" s="104" customFormat="1" ht="15.75">
      <c r="M4495" s="172"/>
      <c r="N4495" s="172"/>
      <c r="O4495" s="172"/>
      <c r="U4495" s="173"/>
    </row>
    <row r="4496" spans="13:21" s="104" customFormat="1" ht="15.75">
      <c r="M4496" s="172"/>
      <c r="N4496" s="172"/>
      <c r="O4496" s="172"/>
      <c r="U4496" s="173"/>
    </row>
    <row r="4497" spans="13:21" s="104" customFormat="1" ht="15.75">
      <c r="M4497" s="172"/>
      <c r="N4497" s="172"/>
      <c r="O4497" s="172"/>
      <c r="U4497" s="173"/>
    </row>
    <row r="4498" spans="13:21" s="104" customFormat="1" ht="15.75">
      <c r="M4498" s="172"/>
      <c r="N4498" s="172"/>
      <c r="O4498" s="172"/>
      <c r="U4498" s="173"/>
    </row>
    <row r="4499" spans="13:21" s="104" customFormat="1" ht="15.75">
      <c r="M4499" s="172"/>
      <c r="N4499" s="172"/>
      <c r="O4499" s="172"/>
      <c r="U4499" s="173"/>
    </row>
    <row r="4500" spans="13:21" s="104" customFormat="1" ht="15.75">
      <c r="M4500" s="172"/>
      <c r="N4500" s="172"/>
      <c r="O4500" s="172"/>
      <c r="U4500" s="173"/>
    </row>
    <row r="4501" spans="13:21" s="104" customFormat="1" ht="15.75">
      <c r="M4501" s="172"/>
      <c r="N4501" s="172"/>
      <c r="O4501" s="172"/>
      <c r="U4501" s="173"/>
    </row>
    <row r="4502" spans="13:21" s="104" customFormat="1" ht="15.75">
      <c r="M4502" s="172"/>
      <c r="N4502" s="172"/>
      <c r="O4502" s="172"/>
      <c r="U4502" s="173"/>
    </row>
    <row r="4503" spans="13:21" s="104" customFormat="1" ht="15.75">
      <c r="M4503" s="172"/>
      <c r="N4503" s="172"/>
      <c r="O4503" s="172"/>
      <c r="U4503" s="173"/>
    </row>
    <row r="4504" spans="13:21" s="104" customFormat="1" ht="15.75">
      <c r="M4504" s="172"/>
      <c r="N4504" s="172"/>
      <c r="O4504" s="172"/>
      <c r="U4504" s="173"/>
    </row>
    <row r="4505" spans="13:21" s="104" customFormat="1" ht="15.75">
      <c r="M4505" s="172"/>
      <c r="N4505" s="172"/>
      <c r="O4505" s="172"/>
      <c r="U4505" s="173"/>
    </row>
    <row r="4506" spans="13:21" s="104" customFormat="1" ht="15.75">
      <c r="M4506" s="172"/>
      <c r="N4506" s="172"/>
      <c r="O4506" s="172"/>
      <c r="U4506" s="173"/>
    </row>
    <row r="4507" spans="13:21" s="104" customFormat="1" ht="15.75">
      <c r="M4507" s="172"/>
      <c r="N4507" s="172"/>
      <c r="O4507" s="172"/>
      <c r="U4507" s="173"/>
    </row>
    <row r="4508" spans="13:21" s="104" customFormat="1" ht="15.75">
      <c r="M4508" s="172"/>
      <c r="N4508" s="172"/>
      <c r="O4508" s="172"/>
      <c r="U4508" s="173"/>
    </row>
    <row r="4509" spans="13:21" s="104" customFormat="1" ht="15.75">
      <c r="M4509" s="172"/>
      <c r="N4509" s="172"/>
      <c r="O4509" s="172"/>
      <c r="U4509" s="173"/>
    </row>
    <row r="4510" spans="13:21" s="104" customFormat="1" ht="15.75">
      <c r="M4510" s="172"/>
      <c r="N4510" s="172"/>
      <c r="O4510" s="172"/>
      <c r="U4510" s="173"/>
    </row>
    <row r="4511" spans="13:21" s="104" customFormat="1" ht="15.75">
      <c r="M4511" s="172"/>
      <c r="N4511" s="172"/>
      <c r="O4511" s="172"/>
      <c r="U4511" s="173"/>
    </row>
    <row r="4512" spans="13:21" s="104" customFormat="1" ht="15.75">
      <c r="M4512" s="172"/>
      <c r="N4512" s="172"/>
      <c r="O4512" s="172"/>
      <c r="U4512" s="173"/>
    </row>
    <row r="4513" spans="13:21" s="104" customFormat="1" ht="15.75">
      <c r="M4513" s="172"/>
      <c r="N4513" s="172"/>
      <c r="O4513" s="172"/>
      <c r="U4513" s="173"/>
    </row>
    <row r="4514" spans="13:21" s="104" customFormat="1" ht="15.75">
      <c r="M4514" s="172"/>
      <c r="N4514" s="172"/>
      <c r="O4514" s="172"/>
      <c r="U4514" s="173"/>
    </row>
    <row r="4515" spans="13:21" s="104" customFormat="1" ht="15.75">
      <c r="M4515" s="172"/>
      <c r="N4515" s="172"/>
      <c r="O4515" s="172"/>
      <c r="U4515" s="173"/>
    </row>
    <row r="4516" spans="13:21" s="104" customFormat="1" ht="15.75">
      <c r="M4516" s="172"/>
      <c r="N4516" s="172"/>
      <c r="O4516" s="172"/>
      <c r="U4516" s="173"/>
    </row>
    <row r="4517" spans="13:21" s="104" customFormat="1" ht="15.75">
      <c r="M4517" s="172"/>
      <c r="N4517" s="172"/>
      <c r="O4517" s="172"/>
      <c r="U4517" s="173"/>
    </row>
    <row r="4518" spans="13:21" s="104" customFormat="1" ht="15.75">
      <c r="M4518" s="172"/>
      <c r="N4518" s="172"/>
      <c r="O4518" s="172"/>
      <c r="U4518" s="173"/>
    </row>
    <row r="4519" spans="13:21" s="104" customFormat="1" ht="15.75">
      <c r="M4519" s="172"/>
      <c r="N4519" s="172"/>
      <c r="O4519" s="172"/>
      <c r="U4519" s="173"/>
    </row>
    <row r="4520" spans="13:21" s="104" customFormat="1" ht="15.75">
      <c r="M4520" s="172"/>
      <c r="N4520" s="172"/>
      <c r="O4520" s="172"/>
      <c r="U4520" s="173"/>
    </row>
    <row r="4521" spans="13:21" s="104" customFormat="1" ht="15.75">
      <c r="M4521" s="172"/>
      <c r="N4521" s="172"/>
      <c r="O4521" s="172"/>
      <c r="U4521" s="173"/>
    </row>
    <row r="4522" spans="13:21" s="104" customFormat="1" ht="15.75">
      <c r="M4522" s="172"/>
      <c r="N4522" s="172"/>
      <c r="O4522" s="172"/>
      <c r="U4522" s="173"/>
    </row>
    <row r="4523" spans="13:21" s="104" customFormat="1" ht="15.75">
      <c r="M4523" s="172"/>
      <c r="N4523" s="172"/>
      <c r="O4523" s="172"/>
      <c r="U4523" s="173"/>
    </row>
    <row r="4524" spans="13:21" s="104" customFormat="1" ht="15.75">
      <c r="M4524" s="172"/>
      <c r="N4524" s="172"/>
      <c r="O4524" s="172"/>
      <c r="U4524" s="173"/>
    </row>
    <row r="4525" spans="13:21" s="104" customFormat="1" ht="15.75">
      <c r="M4525" s="172"/>
      <c r="N4525" s="172"/>
      <c r="O4525" s="172"/>
      <c r="U4525" s="173"/>
    </row>
    <row r="4526" spans="13:21" s="104" customFormat="1" ht="15.75">
      <c r="M4526" s="172"/>
      <c r="N4526" s="172"/>
      <c r="O4526" s="172"/>
      <c r="U4526" s="173"/>
    </row>
    <row r="4527" spans="13:21" s="104" customFormat="1" ht="15.75">
      <c r="M4527" s="172"/>
      <c r="N4527" s="172"/>
      <c r="O4527" s="172"/>
      <c r="U4527" s="173"/>
    </row>
    <row r="4528" spans="13:21" s="104" customFormat="1" ht="15.75">
      <c r="M4528" s="172"/>
      <c r="N4528" s="172"/>
      <c r="O4528" s="172"/>
      <c r="U4528" s="173"/>
    </row>
    <row r="4529" spans="13:21" s="104" customFormat="1" ht="15.75">
      <c r="M4529" s="172"/>
      <c r="N4529" s="172"/>
      <c r="O4529" s="172"/>
      <c r="U4529" s="173"/>
    </row>
    <row r="4530" spans="13:21" s="104" customFormat="1" ht="15.75">
      <c r="M4530" s="172"/>
      <c r="N4530" s="172"/>
      <c r="O4530" s="172"/>
      <c r="U4530" s="173"/>
    </row>
    <row r="4531" spans="13:21" s="104" customFormat="1" ht="15.75">
      <c r="M4531" s="172"/>
      <c r="N4531" s="172"/>
      <c r="O4531" s="172"/>
      <c r="U4531" s="173"/>
    </row>
    <row r="4532" spans="13:21" s="104" customFormat="1" ht="15.75">
      <c r="M4532" s="172"/>
      <c r="N4532" s="172"/>
      <c r="O4532" s="172"/>
      <c r="U4532" s="173"/>
    </row>
    <row r="4533" spans="13:21" s="104" customFormat="1" ht="15.75">
      <c r="M4533" s="172"/>
      <c r="N4533" s="172"/>
      <c r="O4533" s="172"/>
      <c r="U4533" s="173"/>
    </row>
    <row r="4534" spans="13:21" s="104" customFormat="1" ht="15.75">
      <c r="M4534" s="172"/>
      <c r="N4534" s="172"/>
      <c r="O4534" s="172"/>
      <c r="U4534" s="173"/>
    </row>
    <row r="4535" spans="13:21" s="104" customFormat="1" ht="15.75">
      <c r="M4535" s="172"/>
      <c r="N4535" s="172"/>
      <c r="O4535" s="172"/>
      <c r="U4535" s="173"/>
    </row>
    <row r="4536" spans="13:21" s="104" customFormat="1" ht="15.75">
      <c r="M4536" s="172"/>
      <c r="N4536" s="172"/>
      <c r="O4536" s="172"/>
      <c r="U4536" s="173"/>
    </row>
    <row r="4537" spans="13:21" s="104" customFormat="1" ht="15.75">
      <c r="M4537" s="172"/>
      <c r="N4537" s="172"/>
      <c r="O4537" s="172"/>
      <c r="U4537" s="173"/>
    </row>
    <row r="4538" spans="13:21" s="104" customFormat="1" ht="15.75">
      <c r="M4538" s="172"/>
      <c r="N4538" s="172"/>
      <c r="O4538" s="172"/>
      <c r="U4538" s="173"/>
    </row>
    <row r="4539" spans="13:21" s="104" customFormat="1" ht="15.75">
      <c r="M4539" s="172"/>
      <c r="N4539" s="172"/>
      <c r="O4539" s="172"/>
      <c r="U4539" s="173"/>
    </row>
    <row r="4540" spans="13:21" s="104" customFormat="1" ht="15.75">
      <c r="M4540" s="172"/>
      <c r="N4540" s="172"/>
      <c r="O4540" s="172"/>
      <c r="U4540" s="173"/>
    </row>
    <row r="4541" spans="13:21" s="104" customFormat="1" ht="15.75">
      <c r="M4541" s="172"/>
      <c r="N4541" s="172"/>
      <c r="O4541" s="172"/>
      <c r="U4541" s="173"/>
    </row>
    <row r="4542" spans="13:21" s="104" customFormat="1" ht="15.75">
      <c r="M4542" s="172"/>
      <c r="N4542" s="172"/>
      <c r="O4542" s="172"/>
      <c r="U4542" s="173"/>
    </row>
    <row r="4543" spans="13:21" s="104" customFormat="1" ht="15.75">
      <c r="M4543" s="172"/>
      <c r="N4543" s="172"/>
      <c r="O4543" s="172"/>
      <c r="U4543" s="173"/>
    </row>
    <row r="4544" spans="13:21" s="104" customFormat="1" ht="15.75">
      <c r="M4544" s="172"/>
      <c r="N4544" s="172"/>
      <c r="O4544" s="172"/>
      <c r="U4544" s="173"/>
    </row>
    <row r="4545" spans="13:21" s="104" customFormat="1" ht="15.75">
      <c r="M4545" s="172"/>
      <c r="N4545" s="172"/>
      <c r="O4545" s="172"/>
      <c r="U4545" s="173"/>
    </row>
    <row r="4546" spans="13:21" s="104" customFormat="1" ht="15.75">
      <c r="M4546" s="172"/>
      <c r="N4546" s="172"/>
      <c r="O4546" s="172"/>
      <c r="U4546" s="173"/>
    </row>
    <row r="4547" spans="13:21" s="104" customFormat="1" ht="15.75">
      <c r="M4547" s="172"/>
      <c r="N4547" s="172"/>
      <c r="O4547" s="172"/>
      <c r="U4547" s="173"/>
    </row>
    <row r="4548" spans="13:21" s="104" customFormat="1" ht="15.75">
      <c r="M4548" s="172"/>
      <c r="N4548" s="172"/>
      <c r="O4548" s="172"/>
      <c r="U4548" s="173"/>
    </row>
    <row r="4549" spans="13:21" s="104" customFormat="1" ht="15.75">
      <c r="M4549" s="172"/>
      <c r="N4549" s="172"/>
      <c r="O4549" s="172"/>
      <c r="U4549" s="173"/>
    </row>
    <row r="4550" spans="13:21" s="104" customFormat="1" ht="15.75">
      <c r="M4550" s="172"/>
      <c r="N4550" s="172"/>
      <c r="O4550" s="172"/>
      <c r="U4550" s="173"/>
    </row>
    <row r="4551" spans="13:21" s="104" customFormat="1" ht="15.75">
      <c r="M4551" s="172"/>
      <c r="N4551" s="172"/>
      <c r="O4551" s="172"/>
      <c r="U4551" s="173"/>
    </row>
    <row r="4552" spans="13:21" s="104" customFormat="1" ht="15.75">
      <c r="M4552" s="172"/>
      <c r="N4552" s="172"/>
      <c r="O4552" s="172"/>
      <c r="U4552" s="173"/>
    </row>
    <row r="4553" spans="13:21" s="104" customFormat="1" ht="15.75">
      <c r="M4553" s="172"/>
      <c r="N4553" s="172"/>
      <c r="O4553" s="172"/>
      <c r="U4553" s="173"/>
    </row>
    <row r="4554" spans="13:21" s="104" customFormat="1" ht="15.75">
      <c r="M4554" s="172"/>
      <c r="N4554" s="172"/>
      <c r="O4554" s="172"/>
      <c r="U4554" s="173"/>
    </row>
    <row r="4555" spans="13:21" s="104" customFormat="1" ht="15.75">
      <c r="M4555" s="172"/>
      <c r="N4555" s="172"/>
      <c r="O4555" s="172"/>
      <c r="U4555" s="173"/>
    </row>
    <row r="4556" spans="13:21" s="104" customFormat="1" ht="15.75">
      <c r="M4556" s="172"/>
      <c r="N4556" s="172"/>
      <c r="O4556" s="172"/>
      <c r="U4556" s="173"/>
    </row>
    <row r="4557" spans="13:21" s="104" customFormat="1" ht="15.75">
      <c r="M4557" s="172"/>
      <c r="N4557" s="172"/>
      <c r="O4557" s="172"/>
      <c r="U4557" s="173"/>
    </row>
    <row r="4558" spans="13:21" s="104" customFormat="1" ht="15.75">
      <c r="M4558" s="172"/>
      <c r="N4558" s="172"/>
      <c r="O4558" s="172"/>
      <c r="U4558" s="173"/>
    </row>
    <row r="4559" spans="13:21" s="104" customFormat="1" ht="15.75">
      <c r="M4559" s="172"/>
      <c r="N4559" s="172"/>
      <c r="O4559" s="172"/>
      <c r="U4559" s="173"/>
    </row>
    <row r="4560" spans="13:21" s="104" customFormat="1" ht="15.75">
      <c r="M4560" s="172"/>
      <c r="N4560" s="172"/>
      <c r="O4560" s="172"/>
      <c r="U4560" s="173"/>
    </row>
    <row r="4561" spans="13:21" s="104" customFormat="1" ht="15.75">
      <c r="M4561" s="172"/>
      <c r="N4561" s="172"/>
      <c r="O4561" s="172"/>
      <c r="U4561" s="173"/>
    </row>
    <row r="4562" spans="13:21" s="104" customFormat="1" ht="15.75">
      <c r="M4562" s="172"/>
      <c r="N4562" s="172"/>
      <c r="O4562" s="172"/>
      <c r="U4562" s="173"/>
    </row>
    <row r="4563" spans="13:21" s="104" customFormat="1" ht="15.75">
      <c r="M4563" s="172"/>
      <c r="N4563" s="172"/>
      <c r="O4563" s="172"/>
      <c r="U4563" s="173"/>
    </row>
    <row r="4564" spans="13:21" s="104" customFormat="1" ht="15.75">
      <c r="M4564" s="172"/>
      <c r="N4564" s="172"/>
      <c r="O4564" s="172"/>
      <c r="U4564" s="173"/>
    </row>
    <row r="4565" spans="13:21" s="104" customFormat="1" ht="15.75">
      <c r="M4565" s="172"/>
      <c r="N4565" s="172"/>
      <c r="O4565" s="172"/>
      <c r="U4565" s="173"/>
    </row>
    <row r="4566" spans="13:21" s="104" customFormat="1" ht="15.75">
      <c r="M4566" s="172"/>
      <c r="N4566" s="172"/>
      <c r="O4566" s="172"/>
      <c r="U4566" s="173"/>
    </row>
    <row r="4567" spans="13:21" s="104" customFormat="1" ht="15.75">
      <c r="M4567" s="172"/>
      <c r="N4567" s="172"/>
      <c r="O4567" s="172"/>
      <c r="U4567" s="173"/>
    </row>
    <row r="4568" spans="13:21" s="104" customFormat="1" ht="15.75">
      <c r="M4568" s="172"/>
      <c r="N4568" s="172"/>
      <c r="O4568" s="172"/>
      <c r="U4568" s="173"/>
    </row>
    <row r="4569" spans="13:21" s="104" customFormat="1" ht="15.75">
      <c r="M4569" s="172"/>
      <c r="N4569" s="172"/>
      <c r="O4569" s="172"/>
      <c r="U4569" s="173"/>
    </row>
    <row r="4570" spans="13:21" s="104" customFormat="1" ht="15.75">
      <c r="M4570" s="172"/>
      <c r="N4570" s="172"/>
      <c r="O4570" s="172"/>
      <c r="U4570" s="173"/>
    </row>
    <row r="4571" spans="13:21" s="104" customFormat="1" ht="15.75">
      <c r="M4571" s="172"/>
      <c r="N4571" s="172"/>
      <c r="O4571" s="172"/>
      <c r="U4571" s="173"/>
    </row>
    <row r="4572" spans="13:21" s="104" customFormat="1" ht="15.75">
      <c r="M4572" s="172"/>
      <c r="N4572" s="172"/>
      <c r="O4572" s="172"/>
      <c r="U4572" s="173"/>
    </row>
    <row r="4573" spans="13:21" s="104" customFormat="1" ht="15.75">
      <c r="M4573" s="172"/>
      <c r="N4573" s="172"/>
      <c r="O4573" s="172"/>
      <c r="U4573" s="173"/>
    </row>
    <row r="4574" spans="13:21" s="104" customFormat="1" ht="15.75">
      <c r="M4574" s="172"/>
      <c r="N4574" s="172"/>
      <c r="O4574" s="172"/>
      <c r="U4574" s="173"/>
    </row>
    <row r="4575" spans="13:21" s="104" customFormat="1" ht="15.75">
      <c r="M4575" s="172"/>
      <c r="N4575" s="172"/>
      <c r="O4575" s="172"/>
      <c r="U4575" s="173"/>
    </row>
    <row r="4576" spans="13:21" s="104" customFormat="1" ht="15.75">
      <c r="M4576" s="172"/>
      <c r="N4576" s="172"/>
      <c r="O4576" s="172"/>
      <c r="U4576" s="173"/>
    </row>
    <row r="4577" spans="13:21" s="104" customFormat="1" ht="15.75">
      <c r="M4577" s="172"/>
      <c r="N4577" s="172"/>
      <c r="O4577" s="172"/>
      <c r="U4577" s="173"/>
    </row>
    <row r="4578" spans="13:21" s="104" customFormat="1" ht="15.75">
      <c r="M4578" s="172"/>
      <c r="N4578" s="172"/>
      <c r="O4578" s="172"/>
      <c r="U4578" s="173"/>
    </row>
    <row r="4579" spans="13:21" s="104" customFormat="1" ht="15.75">
      <c r="M4579" s="172"/>
      <c r="N4579" s="172"/>
      <c r="O4579" s="172"/>
      <c r="U4579" s="173"/>
    </row>
    <row r="4580" spans="13:21" s="104" customFormat="1" ht="15.75">
      <c r="M4580" s="172"/>
      <c r="N4580" s="172"/>
      <c r="O4580" s="172"/>
      <c r="U4580" s="173"/>
    </row>
    <row r="4581" spans="13:21" s="104" customFormat="1" ht="15.75">
      <c r="M4581" s="172"/>
      <c r="N4581" s="172"/>
      <c r="O4581" s="172"/>
      <c r="U4581" s="173"/>
    </row>
    <row r="4582" spans="13:21" s="104" customFormat="1" ht="15.75">
      <c r="M4582" s="172"/>
      <c r="N4582" s="172"/>
      <c r="O4582" s="172"/>
      <c r="U4582" s="173"/>
    </row>
    <row r="4583" spans="13:21" s="104" customFormat="1" ht="15.75">
      <c r="M4583" s="172"/>
      <c r="N4583" s="172"/>
      <c r="O4583" s="172"/>
      <c r="U4583" s="173"/>
    </row>
    <row r="4584" spans="13:21" s="104" customFormat="1" ht="15.75">
      <c r="M4584" s="172"/>
      <c r="N4584" s="172"/>
      <c r="O4584" s="172"/>
      <c r="U4584" s="173"/>
    </row>
    <row r="4585" spans="13:21" s="104" customFormat="1" ht="15.75">
      <c r="M4585" s="172"/>
      <c r="N4585" s="172"/>
      <c r="O4585" s="172"/>
      <c r="U4585" s="173"/>
    </row>
    <row r="4586" spans="13:21" s="104" customFormat="1" ht="15.75">
      <c r="M4586" s="172"/>
      <c r="N4586" s="172"/>
      <c r="O4586" s="172"/>
      <c r="U4586" s="173"/>
    </row>
    <row r="4587" spans="13:21" s="104" customFormat="1" ht="15.75">
      <c r="M4587" s="172"/>
      <c r="N4587" s="172"/>
      <c r="O4587" s="172"/>
      <c r="U4587" s="173"/>
    </row>
    <row r="4588" spans="13:21" s="104" customFormat="1" ht="15.75">
      <c r="M4588" s="172"/>
      <c r="N4588" s="172"/>
      <c r="O4588" s="172"/>
      <c r="U4588" s="173"/>
    </row>
    <row r="4589" spans="13:21" s="104" customFormat="1" ht="15.75">
      <c r="M4589" s="172"/>
      <c r="N4589" s="172"/>
      <c r="O4589" s="172"/>
      <c r="U4589" s="173"/>
    </row>
    <row r="4590" spans="13:21" s="104" customFormat="1" ht="15.75">
      <c r="M4590" s="172"/>
      <c r="N4590" s="172"/>
      <c r="O4590" s="172"/>
      <c r="U4590" s="173"/>
    </row>
    <row r="4591" spans="13:21" s="104" customFormat="1" ht="15.75">
      <c r="M4591" s="172"/>
      <c r="N4591" s="172"/>
      <c r="O4591" s="172"/>
      <c r="U4591" s="173"/>
    </row>
    <row r="4592" spans="13:21" s="104" customFormat="1" ht="15.75">
      <c r="M4592" s="172"/>
      <c r="N4592" s="172"/>
      <c r="O4592" s="172"/>
      <c r="U4592" s="173"/>
    </row>
    <row r="4593" spans="13:21" s="104" customFormat="1" ht="15.75">
      <c r="M4593" s="172"/>
      <c r="N4593" s="172"/>
      <c r="O4593" s="172"/>
      <c r="U4593" s="173"/>
    </row>
    <row r="4594" spans="13:21" s="104" customFormat="1" ht="15.75">
      <c r="M4594" s="172"/>
      <c r="N4594" s="172"/>
      <c r="O4594" s="172"/>
      <c r="U4594" s="173"/>
    </row>
    <row r="4595" spans="13:21" s="104" customFormat="1" ht="15.75">
      <c r="M4595" s="172"/>
      <c r="N4595" s="172"/>
      <c r="O4595" s="172"/>
      <c r="U4595" s="173"/>
    </row>
    <row r="4596" spans="13:21" s="104" customFormat="1" ht="15.75">
      <c r="M4596" s="172"/>
      <c r="N4596" s="172"/>
      <c r="O4596" s="172"/>
      <c r="U4596" s="173"/>
    </row>
    <row r="4597" spans="13:21" s="104" customFormat="1" ht="15.75">
      <c r="M4597" s="172"/>
      <c r="N4597" s="172"/>
      <c r="O4597" s="172"/>
      <c r="U4597" s="173"/>
    </row>
    <row r="4598" spans="13:21" s="104" customFormat="1" ht="15.75">
      <c r="M4598" s="172"/>
      <c r="N4598" s="172"/>
      <c r="O4598" s="172"/>
      <c r="U4598" s="173"/>
    </row>
    <row r="4599" spans="13:21" s="104" customFormat="1" ht="15.75">
      <c r="M4599" s="172"/>
      <c r="N4599" s="172"/>
      <c r="O4599" s="172"/>
      <c r="U4599" s="173"/>
    </row>
    <row r="4600" spans="13:21" s="104" customFormat="1" ht="15.75">
      <c r="M4600" s="172"/>
      <c r="N4600" s="172"/>
      <c r="O4600" s="172"/>
      <c r="U4600" s="173"/>
    </row>
    <row r="4601" spans="13:21" s="104" customFormat="1" ht="15.75">
      <c r="M4601" s="172"/>
      <c r="N4601" s="172"/>
      <c r="O4601" s="172"/>
      <c r="U4601" s="173"/>
    </row>
    <row r="4602" spans="13:21" s="104" customFormat="1" ht="15.75">
      <c r="M4602" s="172"/>
      <c r="N4602" s="172"/>
      <c r="O4602" s="172"/>
      <c r="U4602" s="173"/>
    </row>
    <row r="4603" spans="13:21" s="104" customFormat="1" ht="15.75">
      <c r="M4603" s="172"/>
      <c r="N4603" s="172"/>
      <c r="O4603" s="172"/>
      <c r="U4603" s="173"/>
    </row>
    <row r="4604" spans="13:21" s="104" customFormat="1" ht="15.75">
      <c r="M4604" s="172"/>
      <c r="N4604" s="172"/>
      <c r="O4604" s="172"/>
      <c r="U4604" s="173"/>
    </row>
    <row r="4605" spans="13:21" s="104" customFormat="1" ht="15.75">
      <c r="M4605" s="172"/>
      <c r="N4605" s="172"/>
      <c r="O4605" s="172"/>
      <c r="U4605" s="173"/>
    </row>
    <row r="4606" spans="13:21" s="104" customFormat="1" ht="15.75">
      <c r="M4606" s="172"/>
      <c r="N4606" s="172"/>
      <c r="O4606" s="172"/>
      <c r="U4606" s="173"/>
    </row>
    <row r="4607" spans="13:21" s="104" customFormat="1" ht="15.75">
      <c r="M4607" s="172"/>
      <c r="N4607" s="172"/>
      <c r="O4607" s="172"/>
      <c r="U4607" s="173"/>
    </row>
    <row r="4608" spans="13:21" s="104" customFormat="1" ht="15.75">
      <c r="M4608" s="172"/>
      <c r="N4608" s="172"/>
      <c r="O4608" s="172"/>
      <c r="U4608" s="173"/>
    </row>
    <row r="4609" spans="13:21" s="104" customFormat="1" ht="15.75">
      <c r="M4609" s="172"/>
      <c r="N4609" s="172"/>
      <c r="O4609" s="172"/>
      <c r="U4609" s="173"/>
    </row>
    <row r="4610" spans="13:21" s="104" customFormat="1" ht="15.75">
      <c r="M4610" s="172"/>
      <c r="N4610" s="172"/>
      <c r="O4610" s="172"/>
      <c r="U4610" s="173"/>
    </row>
    <row r="4611" spans="13:21" s="104" customFormat="1" ht="15.75">
      <c r="M4611" s="172"/>
      <c r="N4611" s="172"/>
      <c r="O4611" s="172"/>
      <c r="U4611" s="173"/>
    </row>
    <row r="4612" spans="13:21" s="104" customFormat="1" ht="15.75">
      <c r="M4612" s="172"/>
      <c r="N4612" s="172"/>
      <c r="O4612" s="172"/>
      <c r="U4612" s="173"/>
    </row>
    <row r="4613" spans="13:21" s="104" customFormat="1" ht="15.75">
      <c r="M4613" s="172"/>
      <c r="N4613" s="172"/>
      <c r="O4613" s="172"/>
      <c r="U4613" s="173"/>
    </row>
    <row r="4614" spans="13:21" s="104" customFormat="1" ht="15.75">
      <c r="M4614" s="172"/>
      <c r="N4614" s="172"/>
      <c r="O4614" s="172"/>
      <c r="U4614" s="173"/>
    </row>
    <row r="4615" spans="13:21" s="104" customFormat="1" ht="15.75">
      <c r="M4615" s="172"/>
      <c r="N4615" s="172"/>
      <c r="O4615" s="172"/>
      <c r="U4615" s="173"/>
    </row>
    <row r="4616" spans="13:21" s="104" customFormat="1" ht="15.75">
      <c r="M4616" s="172"/>
      <c r="N4616" s="172"/>
      <c r="O4616" s="172"/>
      <c r="U4616" s="173"/>
    </row>
    <row r="4617" spans="13:21" s="104" customFormat="1" ht="15.75">
      <c r="M4617" s="172"/>
      <c r="N4617" s="172"/>
      <c r="O4617" s="172"/>
      <c r="U4617" s="173"/>
    </row>
    <row r="4618" spans="13:21" s="104" customFormat="1" ht="15.75">
      <c r="M4618" s="172"/>
      <c r="N4618" s="172"/>
      <c r="O4618" s="172"/>
      <c r="U4618" s="173"/>
    </row>
    <row r="4619" spans="13:21" s="104" customFormat="1" ht="15.75">
      <c r="M4619" s="172"/>
      <c r="N4619" s="172"/>
      <c r="O4619" s="172"/>
      <c r="U4619" s="173"/>
    </row>
    <row r="4620" spans="13:21" s="104" customFormat="1" ht="15.75">
      <c r="M4620" s="172"/>
      <c r="N4620" s="172"/>
      <c r="O4620" s="172"/>
      <c r="U4620" s="173"/>
    </row>
    <row r="4621" spans="13:21" s="104" customFormat="1" ht="15.75">
      <c r="M4621" s="172"/>
      <c r="N4621" s="172"/>
      <c r="O4621" s="172"/>
      <c r="U4621" s="173"/>
    </row>
    <row r="4622" spans="13:21" s="104" customFormat="1" ht="15.75">
      <c r="M4622" s="172"/>
      <c r="N4622" s="172"/>
      <c r="O4622" s="172"/>
      <c r="U4622" s="173"/>
    </row>
    <row r="4623" spans="13:21" s="104" customFormat="1" ht="15.75">
      <c r="M4623" s="172"/>
      <c r="N4623" s="172"/>
      <c r="O4623" s="172"/>
      <c r="U4623" s="173"/>
    </row>
    <row r="4624" spans="13:21" s="104" customFormat="1" ht="15.75">
      <c r="M4624" s="172"/>
      <c r="N4624" s="172"/>
      <c r="O4624" s="172"/>
      <c r="U4624" s="173"/>
    </row>
    <row r="4625" spans="13:21" s="104" customFormat="1" ht="15.75">
      <c r="M4625" s="172"/>
      <c r="N4625" s="172"/>
      <c r="O4625" s="172"/>
      <c r="U4625" s="173"/>
    </row>
    <row r="4626" spans="13:21" s="104" customFormat="1" ht="15.75">
      <c r="M4626" s="172"/>
      <c r="N4626" s="172"/>
      <c r="O4626" s="172"/>
      <c r="U4626" s="173"/>
    </row>
    <row r="4627" spans="13:21" s="104" customFormat="1" ht="15.75">
      <c r="M4627" s="172"/>
      <c r="N4627" s="172"/>
      <c r="O4627" s="172"/>
      <c r="U4627" s="173"/>
    </row>
    <row r="4628" spans="13:21" s="104" customFormat="1" ht="15.75">
      <c r="M4628" s="172"/>
      <c r="N4628" s="172"/>
      <c r="O4628" s="172"/>
      <c r="U4628" s="173"/>
    </row>
    <row r="4629" spans="13:21" s="104" customFormat="1" ht="15.75">
      <c r="M4629" s="172"/>
      <c r="N4629" s="172"/>
      <c r="O4629" s="172"/>
      <c r="U4629" s="173"/>
    </row>
    <row r="4630" spans="13:21" s="104" customFormat="1" ht="15.75">
      <c r="M4630" s="172"/>
      <c r="N4630" s="172"/>
      <c r="O4630" s="172"/>
      <c r="U4630" s="173"/>
    </row>
    <row r="4631" spans="13:21" s="104" customFormat="1" ht="15.75">
      <c r="M4631" s="172"/>
      <c r="N4631" s="172"/>
      <c r="O4631" s="172"/>
      <c r="U4631" s="173"/>
    </row>
    <row r="4632" spans="13:21" s="104" customFormat="1" ht="15.75">
      <c r="M4632" s="172"/>
      <c r="N4632" s="172"/>
      <c r="O4632" s="172"/>
      <c r="U4632" s="173"/>
    </row>
    <row r="4633" spans="13:21" s="104" customFormat="1" ht="15.75">
      <c r="M4633" s="172"/>
      <c r="N4633" s="172"/>
      <c r="O4633" s="172"/>
      <c r="U4633" s="173"/>
    </row>
    <row r="4634" spans="13:21" s="104" customFormat="1" ht="15.75">
      <c r="M4634" s="172"/>
      <c r="N4634" s="172"/>
      <c r="O4634" s="172"/>
      <c r="U4634" s="173"/>
    </row>
    <row r="4635" spans="13:21" s="104" customFormat="1" ht="15.75">
      <c r="M4635" s="172"/>
      <c r="N4635" s="172"/>
      <c r="O4635" s="172"/>
      <c r="U4635" s="173"/>
    </row>
    <row r="4636" spans="13:21" s="104" customFormat="1" ht="15.75">
      <c r="M4636" s="172"/>
      <c r="N4636" s="172"/>
      <c r="O4636" s="172"/>
      <c r="U4636" s="173"/>
    </row>
    <row r="4637" spans="13:21" s="104" customFormat="1" ht="15.75">
      <c r="M4637" s="172"/>
      <c r="N4637" s="172"/>
      <c r="O4637" s="172"/>
      <c r="U4637" s="173"/>
    </row>
    <row r="4638" spans="13:21" s="104" customFormat="1" ht="15.75">
      <c r="M4638" s="172"/>
      <c r="N4638" s="172"/>
      <c r="O4638" s="172"/>
      <c r="U4638" s="173"/>
    </row>
    <row r="4639" spans="13:21" s="104" customFormat="1" ht="15.75">
      <c r="M4639" s="172"/>
      <c r="N4639" s="172"/>
      <c r="O4639" s="172"/>
      <c r="U4639" s="173"/>
    </row>
    <row r="4640" spans="13:21" s="104" customFormat="1" ht="15.75">
      <c r="M4640" s="172"/>
      <c r="N4640" s="172"/>
      <c r="O4640" s="172"/>
      <c r="U4640" s="173"/>
    </row>
    <row r="4641" spans="13:21" s="104" customFormat="1" ht="15.75">
      <c r="M4641" s="172"/>
      <c r="N4641" s="172"/>
      <c r="O4641" s="172"/>
      <c r="U4641" s="173"/>
    </row>
    <row r="4642" spans="13:21" s="104" customFormat="1" ht="15.75">
      <c r="M4642" s="172"/>
      <c r="N4642" s="172"/>
      <c r="O4642" s="172"/>
      <c r="U4642" s="173"/>
    </row>
    <row r="4643" spans="13:21" s="104" customFormat="1" ht="15.75">
      <c r="M4643" s="172"/>
      <c r="N4643" s="172"/>
      <c r="O4643" s="172"/>
      <c r="U4643" s="173"/>
    </row>
    <row r="4644" spans="13:21" s="104" customFormat="1" ht="15.75">
      <c r="M4644" s="172"/>
      <c r="N4644" s="172"/>
      <c r="O4644" s="172"/>
      <c r="U4644" s="173"/>
    </row>
    <row r="4645" spans="13:21" s="104" customFormat="1" ht="15.75">
      <c r="M4645" s="172"/>
      <c r="N4645" s="172"/>
      <c r="O4645" s="172"/>
      <c r="U4645" s="173"/>
    </row>
    <row r="4646" spans="13:21" s="104" customFormat="1" ht="15.75">
      <c r="M4646" s="172"/>
      <c r="N4646" s="172"/>
      <c r="O4646" s="172"/>
      <c r="U4646" s="173"/>
    </row>
    <row r="4647" spans="13:21" s="104" customFormat="1" ht="15.75">
      <c r="M4647" s="172"/>
      <c r="N4647" s="172"/>
      <c r="O4647" s="172"/>
      <c r="U4647" s="173"/>
    </row>
    <row r="4648" spans="13:21" s="104" customFormat="1" ht="15.75">
      <c r="M4648" s="172"/>
      <c r="N4648" s="172"/>
      <c r="O4648" s="172"/>
      <c r="U4648" s="173"/>
    </row>
    <row r="4649" spans="13:21" s="104" customFormat="1" ht="15.75">
      <c r="M4649" s="172"/>
      <c r="N4649" s="172"/>
      <c r="O4649" s="172"/>
      <c r="U4649" s="173"/>
    </row>
    <row r="4650" spans="13:21" s="104" customFormat="1" ht="15.75">
      <c r="M4650" s="172"/>
      <c r="N4650" s="172"/>
      <c r="O4650" s="172"/>
      <c r="U4650" s="173"/>
    </row>
    <row r="4651" spans="13:21" s="104" customFormat="1" ht="15.75">
      <c r="M4651" s="172"/>
      <c r="N4651" s="172"/>
      <c r="O4651" s="172"/>
      <c r="U4651" s="173"/>
    </row>
    <row r="4652" spans="13:21" s="104" customFormat="1" ht="15.75">
      <c r="M4652" s="172"/>
      <c r="N4652" s="172"/>
      <c r="O4652" s="172"/>
      <c r="U4652" s="173"/>
    </row>
    <row r="4653" spans="13:21" s="104" customFormat="1" ht="15.75">
      <c r="M4653" s="172"/>
      <c r="N4653" s="172"/>
      <c r="O4653" s="172"/>
      <c r="U4653" s="173"/>
    </row>
    <row r="4654" spans="13:21" s="104" customFormat="1" ht="15.75">
      <c r="M4654" s="172"/>
      <c r="N4654" s="172"/>
      <c r="O4654" s="172"/>
      <c r="U4654" s="173"/>
    </row>
    <row r="4655" spans="13:21" s="104" customFormat="1" ht="15.75">
      <c r="M4655" s="172"/>
      <c r="N4655" s="172"/>
      <c r="O4655" s="172"/>
      <c r="U4655" s="173"/>
    </row>
    <row r="4656" spans="13:21" s="104" customFormat="1" ht="15.75">
      <c r="M4656" s="172"/>
      <c r="N4656" s="172"/>
      <c r="O4656" s="172"/>
      <c r="U4656" s="173"/>
    </row>
    <row r="4657" spans="13:21" s="104" customFormat="1" ht="15.75">
      <c r="M4657" s="172"/>
      <c r="N4657" s="172"/>
      <c r="O4657" s="172"/>
      <c r="U4657" s="173"/>
    </row>
    <row r="4658" spans="13:21" s="104" customFormat="1" ht="15.75">
      <c r="M4658" s="172"/>
      <c r="N4658" s="172"/>
      <c r="O4658" s="172"/>
      <c r="U4658" s="173"/>
    </row>
    <row r="4659" spans="13:21" s="104" customFormat="1" ht="15.75">
      <c r="M4659" s="172"/>
      <c r="N4659" s="172"/>
      <c r="O4659" s="172"/>
      <c r="U4659" s="173"/>
    </row>
    <row r="4660" spans="13:21" s="104" customFormat="1" ht="15.75">
      <c r="M4660" s="172"/>
      <c r="N4660" s="172"/>
      <c r="O4660" s="172"/>
      <c r="U4660" s="173"/>
    </row>
    <row r="4661" spans="13:21" s="104" customFormat="1" ht="15.75">
      <c r="M4661" s="172"/>
      <c r="N4661" s="172"/>
      <c r="O4661" s="172"/>
      <c r="U4661" s="173"/>
    </row>
    <row r="4662" spans="13:21" s="104" customFormat="1" ht="15.75">
      <c r="M4662" s="172"/>
      <c r="N4662" s="172"/>
      <c r="O4662" s="172"/>
      <c r="U4662" s="173"/>
    </row>
    <row r="4663" spans="13:21" s="104" customFormat="1" ht="15.75">
      <c r="M4663" s="172"/>
      <c r="N4663" s="172"/>
      <c r="O4663" s="172"/>
      <c r="U4663" s="173"/>
    </row>
    <row r="4664" spans="13:21" s="104" customFormat="1" ht="15.75">
      <c r="M4664" s="172"/>
      <c r="N4664" s="172"/>
      <c r="O4664" s="172"/>
      <c r="U4664" s="173"/>
    </row>
    <row r="4665" spans="13:21" s="104" customFormat="1" ht="15.75">
      <c r="M4665" s="172"/>
      <c r="N4665" s="172"/>
      <c r="O4665" s="172"/>
      <c r="U4665" s="173"/>
    </row>
    <row r="4666" spans="13:21" s="104" customFormat="1" ht="15.75">
      <c r="M4666" s="172"/>
      <c r="N4666" s="172"/>
      <c r="O4666" s="172"/>
      <c r="U4666" s="173"/>
    </row>
    <row r="4667" spans="13:21" s="104" customFormat="1" ht="15.75">
      <c r="M4667" s="172"/>
      <c r="N4667" s="172"/>
      <c r="O4667" s="172"/>
      <c r="U4667" s="173"/>
    </row>
    <row r="4668" spans="13:21" s="104" customFormat="1" ht="15.75">
      <c r="M4668" s="172"/>
      <c r="N4668" s="172"/>
      <c r="O4668" s="172"/>
      <c r="U4668" s="173"/>
    </row>
    <row r="4669" spans="13:21" s="104" customFormat="1" ht="15.75">
      <c r="M4669" s="172"/>
      <c r="N4669" s="172"/>
      <c r="O4669" s="172"/>
      <c r="U4669" s="173"/>
    </row>
    <row r="4670" spans="13:21" s="104" customFormat="1" ht="15.75">
      <c r="M4670" s="172"/>
      <c r="N4670" s="172"/>
      <c r="O4670" s="172"/>
      <c r="U4670" s="173"/>
    </row>
    <row r="4671" spans="13:21" s="104" customFormat="1" ht="15.75">
      <c r="M4671" s="172"/>
      <c r="N4671" s="172"/>
      <c r="O4671" s="172"/>
      <c r="U4671" s="173"/>
    </row>
    <row r="4672" spans="13:21" s="104" customFormat="1" ht="15.75">
      <c r="M4672" s="172"/>
      <c r="N4672" s="172"/>
      <c r="O4672" s="172"/>
      <c r="U4672" s="173"/>
    </row>
    <row r="4673" spans="13:21" s="104" customFormat="1" ht="15.75">
      <c r="M4673" s="172"/>
      <c r="N4673" s="172"/>
      <c r="O4673" s="172"/>
      <c r="U4673" s="173"/>
    </row>
    <row r="4674" spans="13:21" s="104" customFormat="1" ht="15.75">
      <c r="M4674" s="172"/>
      <c r="N4674" s="172"/>
      <c r="O4674" s="172"/>
      <c r="U4674" s="173"/>
    </row>
    <row r="4675" spans="13:21" s="104" customFormat="1" ht="15.75">
      <c r="M4675" s="172"/>
      <c r="N4675" s="172"/>
      <c r="O4675" s="172"/>
      <c r="U4675" s="173"/>
    </row>
    <row r="4676" spans="13:21" s="104" customFormat="1" ht="15.75">
      <c r="M4676" s="172"/>
      <c r="N4676" s="172"/>
      <c r="O4676" s="172"/>
      <c r="U4676" s="173"/>
    </row>
    <row r="4677" spans="13:21" s="104" customFormat="1" ht="15.75">
      <c r="M4677" s="172"/>
      <c r="N4677" s="172"/>
      <c r="O4677" s="172"/>
      <c r="U4677" s="173"/>
    </row>
    <row r="4678" spans="13:21" s="104" customFormat="1" ht="15.75">
      <c r="M4678" s="172"/>
      <c r="N4678" s="172"/>
      <c r="O4678" s="172"/>
      <c r="U4678" s="173"/>
    </row>
    <row r="4679" spans="13:21" s="104" customFormat="1" ht="15.75">
      <c r="M4679" s="172"/>
      <c r="N4679" s="172"/>
      <c r="O4679" s="172"/>
      <c r="U4679" s="173"/>
    </row>
    <row r="4680" spans="13:21" s="104" customFormat="1" ht="15.75">
      <c r="M4680" s="172"/>
      <c r="N4680" s="172"/>
      <c r="O4680" s="172"/>
      <c r="U4680" s="173"/>
    </row>
    <row r="4681" spans="13:21" s="104" customFormat="1" ht="15.75">
      <c r="M4681" s="172"/>
      <c r="N4681" s="172"/>
      <c r="O4681" s="172"/>
      <c r="U4681" s="173"/>
    </row>
    <row r="4682" spans="13:21" s="104" customFormat="1" ht="15.75">
      <c r="M4682" s="172"/>
      <c r="N4682" s="172"/>
      <c r="O4682" s="172"/>
      <c r="U4682" s="173"/>
    </row>
    <row r="4683" spans="13:21" s="104" customFormat="1" ht="15.75">
      <c r="M4683" s="172"/>
      <c r="N4683" s="172"/>
      <c r="O4683" s="172"/>
      <c r="U4683" s="173"/>
    </row>
    <row r="4684" spans="13:21" s="104" customFormat="1" ht="15.75">
      <c r="M4684" s="172"/>
      <c r="N4684" s="172"/>
      <c r="O4684" s="172"/>
      <c r="U4684" s="173"/>
    </row>
    <row r="4685" spans="13:21" s="104" customFormat="1" ht="15.75">
      <c r="M4685" s="172"/>
      <c r="N4685" s="172"/>
      <c r="O4685" s="172"/>
      <c r="U4685" s="173"/>
    </row>
    <row r="4686" spans="13:21" s="104" customFormat="1" ht="15.75">
      <c r="M4686" s="172"/>
      <c r="N4686" s="172"/>
      <c r="O4686" s="172"/>
      <c r="U4686" s="173"/>
    </row>
    <row r="4687" spans="13:21" s="104" customFormat="1" ht="15.75">
      <c r="M4687" s="172"/>
      <c r="N4687" s="172"/>
      <c r="O4687" s="172"/>
      <c r="U4687" s="173"/>
    </row>
    <row r="4688" spans="13:21" s="104" customFormat="1" ht="15.75">
      <c r="M4688" s="172"/>
      <c r="N4688" s="172"/>
      <c r="O4688" s="172"/>
      <c r="U4688" s="173"/>
    </row>
    <row r="4689" spans="13:21" s="104" customFormat="1" ht="15.75">
      <c r="M4689" s="172"/>
      <c r="N4689" s="172"/>
      <c r="O4689" s="172"/>
      <c r="U4689" s="173"/>
    </row>
    <row r="4690" spans="13:21" s="104" customFormat="1" ht="15.75">
      <c r="M4690" s="172"/>
      <c r="N4690" s="172"/>
      <c r="O4690" s="172"/>
      <c r="U4690" s="173"/>
    </row>
    <row r="4691" spans="13:21" s="104" customFormat="1" ht="15.75">
      <c r="M4691" s="172"/>
      <c r="N4691" s="172"/>
      <c r="O4691" s="172"/>
      <c r="U4691" s="173"/>
    </row>
    <row r="4692" spans="13:21" s="104" customFormat="1" ht="15.75">
      <c r="M4692" s="172"/>
      <c r="N4692" s="172"/>
      <c r="O4692" s="172"/>
      <c r="U4692" s="173"/>
    </row>
    <row r="4693" spans="13:21" s="104" customFormat="1" ht="15.75">
      <c r="M4693" s="172"/>
      <c r="N4693" s="172"/>
      <c r="O4693" s="172"/>
      <c r="U4693" s="173"/>
    </row>
    <row r="4694" spans="13:21" s="104" customFormat="1" ht="15.75">
      <c r="M4694" s="172"/>
      <c r="N4694" s="172"/>
      <c r="O4694" s="172"/>
      <c r="U4694" s="173"/>
    </row>
    <row r="4695" spans="13:21" s="104" customFormat="1" ht="15.75">
      <c r="M4695" s="172"/>
      <c r="N4695" s="172"/>
      <c r="O4695" s="172"/>
      <c r="U4695" s="173"/>
    </row>
    <row r="4696" spans="13:21" s="104" customFormat="1" ht="15.75">
      <c r="M4696" s="172"/>
      <c r="N4696" s="172"/>
      <c r="O4696" s="172"/>
      <c r="U4696" s="173"/>
    </row>
    <row r="4697" spans="13:21" s="104" customFormat="1" ht="15.75">
      <c r="M4697" s="172"/>
      <c r="N4697" s="172"/>
      <c r="O4697" s="172"/>
      <c r="U4697" s="173"/>
    </row>
    <row r="4698" spans="13:21" s="104" customFormat="1" ht="15.75">
      <c r="M4698" s="172"/>
      <c r="N4698" s="172"/>
      <c r="O4698" s="172"/>
      <c r="U4698" s="173"/>
    </row>
    <row r="4699" spans="13:21" s="104" customFormat="1" ht="15.75">
      <c r="M4699" s="172"/>
      <c r="N4699" s="172"/>
      <c r="O4699" s="172"/>
      <c r="U4699" s="173"/>
    </row>
    <row r="4700" spans="13:21" s="104" customFormat="1" ht="15.75">
      <c r="M4700" s="172"/>
      <c r="N4700" s="172"/>
      <c r="O4700" s="172"/>
      <c r="U4700" s="173"/>
    </row>
    <row r="4701" spans="13:21" s="104" customFormat="1" ht="15.75">
      <c r="M4701" s="172"/>
      <c r="N4701" s="172"/>
      <c r="O4701" s="172"/>
      <c r="U4701" s="173"/>
    </row>
    <row r="4702" spans="13:21" s="104" customFormat="1" ht="15.75">
      <c r="M4702" s="172"/>
      <c r="N4702" s="172"/>
      <c r="O4702" s="172"/>
      <c r="U4702" s="173"/>
    </row>
    <row r="4703" spans="13:21" s="104" customFormat="1" ht="15.75">
      <c r="M4703" s="172"/>
      <c r="N4703" s="172"/>
      <c r="O4703" s="172"/>
      <c r="U4703" s="173"/>
    </row>
    <row r="4704" spans="13:21" s="104" customFormat="1" ht="15.75">
      <c r="M4704" s="172"/>
      <c r="N4704" s="172"/>
      <c r="O4704" s="172"/>
      <c r="U4704" s="173"/>
    </row>
    <row r="4705" spans="13:21" s="104" customFormat="1" ht="15.75">
      <c r="M4705" s="172"/>
      <c r="N4705" s="172"/>
      <c r="O4705" s="172"/>
      <c r="U4705" s="173"/>
    </row>
    <row r="4706" spans="13:21" s="104" customFormat="1" ht="15.75">
      <c r="M4706" s="172"/>
      <c r="N4706" s="172"/>
      <c r="O4706" s="172"/>
      <c r="U4706" s="173"/>
    </row>
    <row r="4707" spans="13:21" s="104" customFormat="1" ht="15.75">
      <c r="M4707" s="172"/>
      <c r="N4707" s="172"/>
      <c r="O4707" s="172"/>
      <c r="U4707" s="173"/>
    </row>
    <row r="4708" spans="13:21" s="104" customFormat="1" ht="15.75">
      <c r="M4708" s="172"/>
      <c r="N4708" s="172"/>
      <c r="O4708" s="172"/>
      <c r="U4708" s="173"/>
    </row>
    <row r="4709" spans="13:21" s="104" customFormat="1" ht="15.75">
      <c r="M4709" s="172"/>
      <c r="N4709" s="172"/>
      <c r="O4709" s="172"/>
      <c r="U4709" s="173"/>
    </row>
    <row r="4710" spans="13:21" s="104" customFormat="1" ht="15.75">
      <c r="M4710" s="172"/>
      <c r="N4710" s="172"/>
      <c r="O4710" s="172"/>
      <c r="U4710" s="173"/>
    </row>
    <row r="4711" spans="13:21" s="104" customFormat="1" ht="15.75">
      <c r="M4711" s="172"/>
      <c r="N4711" s="172"/>
      <c r="O4711" s="172"/>
      <c r="U4711" s="173"/>
    </row>
    <row r="4712" spans="13:21" s="104" customFormat="1" ht="15.75">
      <c r="M4712" s="172"/>
      <c r="N4712" s="172"/>
      <c r="O4712" s="172"/>
      <c r="U4712" s="173"/>
    </row>
    <row r="4713" spans="13:21" s="104" customFormat="1" ht="15.75">
      <c r="M4713" s="172"/>
      <c r="N4713" s="172"/>
      <c r="O4713" s="172"/>
      <c r="U4713" s="173"/>
    </row>
    <row r="4714" spans="13:21" s="104" customFormat="1" ht="15.75">
      <c r="M4714" s="172"/>
      <c r="N4714" s="172"/>
      <c r="O4714" s="172"/>
      <c r="U4714" s="173"/>
    </row>
    <row r="4715" spans="13:21" s="104" customFormat="1" ht="15.75">
      <c r="M4715" s="172"/>
      <c r="N4715" s="172"/>
      <c r="O4715" s="172"/>
      <c r="U4715" s="173"/>
    </row>
    <row r="4716" spans="13:21" s="104" customFormat="1" ht="15.75">
      <c r="M4716" s="172"/>
      <c r="N4716" s="172"/>
      <c r="O4716" s="172"/>
      <c r="U4716" s="173"/>
    </row>
    <row r="4717" spans="13:21" s="104" customFormat="1" ht="15.75">
      <c r="M4717" s="172"/>
      <c r="N4717" s="172"/>
      <c r="O4717" s="172"/>
      <c r="U4717" s="173"/>
    </row>
    <row r="4718" spans="13:21" s="104" customFormat="1" ht="15.75">
      <c r="M4718" s="172"/>
      <c r="N4718" s="172"/>
      <c r="O4718" s="172"/>
      <c r="U4718" s="173"/>
    </row>
    <row r="4719" spans="13:21" s="104" customFormat="1" ht="15.75">
      <c r="M4719" s="172"/>
      <c r="N4719" s="172"/>
      <c r="O4719" s="172"/>
      <c r="U4719" s="173"/>
    </row>
    <row r="4720" spans="13:21" s="104" customFormat="1" ht="15.75">
      <c r="M4720" s="172"/>
      <c r="N4720" s="172"/>
      <c r="O4720" s="172"/>
      <c r="U4720" s="173"/>
    </row>
    <row r="4721" spans="13:21" s="104" customFormat="1" ht="15.75">
      <c r="M4721" s="172"/>
      <c r="N4721" s="172"/>
      <c r="O4721" s="172"/>
      <c r="U4721" s="173"/>
    </row>
    <row r="4722" spans="13:21" s="104" customFormat="1" ht="15.75">
      <c r="M4722" s="172"/>
      <c r="N4722" s="172"/>
      <c r="O4722" s="172"/>
      <c r="U4722" s="173"/>
    </row>
    <row r="4723" spans="13:21" s="104" customFormat="1" ht="15.75">
      <c r="M4723" s="172"/>
      <c r="N4723" s="172"/>
      <c r="O4723" s="172"/>
      <c r="U4723" s="173"/>
    </row>
    <row r="4724" spans="13:21" s="104" customFormat="1" ht="15.75">
      <c r="M4724" s="172"/>
      <c r="N4724" s="172"/>
      <c r="O4724" s="172"/>
      <c r="U4724" s="173"/>
    </row>
    <row r="4725" spans="13:21" s="104" customFormat="1" ht="15.75">
      <c r="M4725" s="172"/>
      <c r="N4725" s="172"/>
      <c r="O4725" s="172"/>
      <c r="U4725" s="173"/>
    </row>
    <row r="4726" spans="13:21" s="104" customFormat="1" ht="15.75">
      <c r="M4726" s="172"/>
      <c r="N4726" s="172"/>
      <c r="O4726" s="172"/>
      <c r="U4726" s="173"/>
    </row>
    <row r="4727" spans="13:21" s="104" customFormat="1" ht="15.75">
      <c r="M4727" s="172"/>
      <c r="N4727" s="172"/>
      <c r="O4727" s="172"/>
      <c r="U4727" s="173"/>
    </row>
    <row r="4728" spans="13:21" s="104" customFormat="1" ht="15.75">
      <c r="M4728" s="172"/>
      <c r="N4728" s="172"/>
      <c r="O4728" s="172"/>
      <c r="U4728" s="173"/>
    </row>
    <row r="4729" spans="13:21" s="104" customFormat="1" ht="15.75">
      <c r="M4729" s="172"/>
      <c r="N4729" s="172"/>
      <c r="O4729" s="172"/>
      <c r="U4729" s="173"/>
    </row>
    <row r="4730" spans="13:21" s="104" customFormat="1" ht="15.75">
      <c r="M4730" s="172"/>
      <c r="N4730" s="172"/>
      <c r="O4730" s="172"/>
      <c r="U4730" s="173"/>
    </row>
    <row r="4731" spans="13:21" s="104" customFormat="1" ht="15.75">
      <c r="M4731" s="172"/>
      <c r="N4731" s="172"/>
      <c r="O4731" s="172"/>
      <c r="U4731" s="173"/>
    </row>
    <row r="4732" spans="13:21" s="104" customFormat="1" ht="15.75">
      <c r="M4732" s="172"/>
      <c r="N4732" s="172"/>
      <c r="O4732" s="172"/>
      <c r="U4732" s="173"/>
    </row>
    <row r="4733" spans="13:21" s="104" customFormat="1" ht="15.75">
      <c r="M4733" s="172"/>
      <c r="N4733" s="172"/>
      <c r="O4733" s="172"/>
      <c r="U4733" s="173"/>
    </row>
    <row r="4734" spans="13:21" s="104" customFormat="1" ht="15.75">
      <c r="M4734" s="172"/>
      <c r="N4734" s="172"/>
      <c r="O4734" s="172"/>
      <c r="U4734" s="173"/>
    </row>
    <row r="4735" spans="13:21" s="104" customFormat="1" ht="15.75">
      <c r="M4735" s="172"/>
      <c r="N4735" s="172"/>
      <c r="O4735" s="172"/>
      <c r="U4735" s="173"/>
    </row>
    <row r="4736" spans="13:21" s="104" customFormat="1" ht="15.75">
      <c r="M4736" s="172"/>
      <c r="N4736" s="172"/>
      <c r="O4736" s="172"/>
      <c r="U4736" s="173"/>
    </row>
    <row r="4737" spans="13:21" s="104" customFormat="1" ht="15.75">
      <c r="M4737" s="172"/>
      <c r="N4737" s="172"/>
      <c r="O4737" s="172"/>
      <c r="U4737" s="173"/>
    </row>
    <row r="4738" spans="13:21" s="104" customFormat="1" ht="15.75">
      <c r="M4738" s="172"/>
      <c r="N4738" s="172"/>
      <c r="O4738" s="172"/>
      <c r="U4738" s="173"/>
    </row>
    <row r="4739" spans="13:21" s="104" customFormat="1" ht="15.75">
      <c r="M4739" s="172"/>
      <c r="N4739" s="172"/>
      <c r="O4739" s="172"/>
      <c r="U4739" s="173"/>
    </row>
    <row r="4740" spans="13:21" s="104" customFormat="1" ht="15.75">
      <c r="M4740" s="172"/>
      <c r="N4740" s="172"/>
      <c r="O4740" s="172"/>
      <c r="U4740" s="173"/>
    </row>
    <row r="4741" spans="13:21" s="104" customFormat="1" ht="15.75">
      <c r="M4741" s="172"/>
      <c r="N4741" s="172"/>
      <c r="O4741" s="172"/>
      <c r="U4741" s="173"/>
    </row>
    <row r="4742" spans="13:21" s="104" customFormat="1" ht="15.75">
      <c r="M4742" s="172"/>
      <c r="N4742" s="172"/>
      <c r="O4742" s="172"/>
      <c r="U4742" s="173"/>
    </row>
    <row r="4743" spans="13:21" s="104" customFormat="1" ht="15.75">
      <c r="M4743" s="172"/>
      <c r="N4743" s="172"/>
      <c r="O4743" s="172"/>
      <c r="U4743" s="173"/>
    </row>
    <row r="4744" spans="13:21" s="104" customFormat="1" ht="15.75">
      <c r="M4744" s="172"/>
      <c r="N4744" s="172"/>
      <c r="O4744" s="172"/>
      <c r="U4744" s="173"/>
    </row>
    <row r="4745" spans="13:21" s="104" customFormat="1" ht="15.75">
      <c r="M4745" s="172"/>
      <c r="N4745" s="172"/>
      <c r="O4745" s="172"/>
      <c r="U4745" s="173"/>
    </row>
    <row r="4746" spans="13:21" s="104" customFormat="1" ht="15.75">
      <c r="M4746" s="172"/>
      <c r="N4746" s="172"/>
      <c r="O4746" s="172"/>
      <c r="U4746" s="173"/>
    </row>
    <row r="4747" spans="13:21" s="104" customFormat="1" ht="15.75">
      <c r="M4747" s="172"/>
      <c r="N4747" s="172"/>
      <c r="O4747" s="172"/>
      <c r="U4747" s="173"/>
    </row>
    <row r="4748" spans="13:21" s="104" customFormat="1" ht="15.75">
      <c r="M4748" s="172"/>
      <c r="N4748" s="172"/>
      <c r="O4748" s="172"/>
      <c r="U4748" s="173"/>
    </row>
    <row r="4749" spans="13:21" s="104" customFormat="1" ht="15.75">
      <c r="M4749" s="172"/>
      <c r="N4749" s="172"/>
      <c r="O4749" s="172"/>
      <c r="U4749" s="173"/>
    </row>
    <row r="4750" spans="13:21" s="104" customFormat="1" ht="15.75">
      <c r="M4750" s="172"/>
      <c r="N4750" s="172"/>
      <c r="O4750" s="172"/>
      <c r="U4750" s="173"/>
    </row>
    <row r="4751" spans="13:21" s="104" customFormat="1" ht="15.75">
      <c r="M4751" s="172"/>
      <c r="N4751" s="172"/>
      <c r="O4751" s="172"/>
      <c r="U4751" s="173"/>
    </row>
    <row r="4752" spans="13:21" s="104" customFormat="1" ht="15.75">
      <c r="M4752" s="172"/>
      <c r="N4752" s="172"/>
      <c r="O4752" s="172"/>
      <c r="U4752" s="173"/>
    </row>
    <row r="4753" spans="13:21" s="104" customFormat="1" ht="15.75">
      <c r="M4753" s="172"/>
      <c r="N4753" s="172"/>
      <c r="O4753" s="172"/>
      <c r="U4753" s="173"/>
    </row>
    <row r="4754" spans="13:21" s="104" customFormat="1" ht="15.75">
      <c r="M4754" s="172"/>
      <c r="N4754" s="172"/>
      <c r="O4754" s="172"/>
      <c r="U4754" s="173"/>
    </row>
    <row r="4755" spans="13:21" s="104" customFormat="1" ht="15.75">
      <c r="M4755" s="172"/>
      <c r="N4755" s="172"/>
      <c r="O4755" s="172"/>
      <c r="U4755" s="173"/>
    </row>
    <row r="4756" spans="13:21" s="104" customFormat="1" ht="15.75">
      <c r="M4756" s="172"/>
      <c r="N4756" s="172"/>
      <c r="O4756" s="172"/>
      <c r="U4756" s="173"/>
    </row>
    <row r="4757" spans="13:21" s="104" customFormat="1" ht="15.75">
      <c r="M4757" s="172"/>
      <c r="N4757" s="172"/>
      <c r="O4757" s="172"/>
      <c r="U4757" s="173"/>
    </row>
    <row r="4758" spans="13:21" s="104" customFormat="1" ht="15.75">
      <c r="M4758" s="172"/>
      <c r="N4758" s="172"/>
      <c r="O4758" s="172"/>
      <c r="U4758" s="173"/>
    </row>
    <row r="4759" spans="13:21" s="104" customFormat="1" ht="15.75">
      <c r="M4759" s="172"/>
      <c r="N4759" s="172"/>
      <c r="O4759" s="172"/>
      <c r="U4759" s="173"/>
    </row>
    <row r="4760" spans="13:21" s="104" customFormat="1" ht="15.75">
      <c r="M4760" s="172"/>
      <c r="N4760" s="172"/>
      <c r="O4760" s="172"/>
      <c r="U4760" s="173"/>
    </row>
    <row r="4761" spans="13:21" s="104" customFormat="1" ht="15.75">
      <c r="M4761" s="172"/>
      <c r="N4761" s="172"/>
      <c r="O4761" s="172"/>
      <c r="U4761" s="173"/>
    </row>
    <row r="4762" spans="13:21" s="104" customFormat="1" ht="15.75">
      <c r="M4762" s="172"/>
      <c r="N4762" s="172"/>
      <c r="O4762" s="172"/>
      <c r="U4762" s="173"/>
    </row>
    <row r="4763" spans="13:21" s="104" customFormat="1" ht="15.75">
      <c r="M4763" s="172"/>
      <c r="N4763" s="172"/>
      <c r="O4763" s="172"/>
      <c r="U4763" s="173"/>
    </row>
    <row r="4764" spans="13:21" s="104" customFormat="1" ht="15.75">
      <c r="M4764" s="172"/>
      <c r="N4764" s="172"/>
      <c r="O4764" s="172"/>
      <c r="U4764" s="173"/>
    </row>
    <row r="4765" spans="13:21" s="104" customFormat="1" ht="15.75">
      <c r="M4765" s="172"/>
      <c r="N4765" s="172"/>
      <c r="O4765" s="172"/>
      <c r="U4765" s="173"/>
    </row>
    <row r="4766" spans="13:21" s="104" customFormat="1" ht="15.75">
      <c r="M4766" s="172"/>
      <c r="N4766" s="172"/>
      <c r="O4766" s="172"/>
      <c r="U4766" s="173"/>
    </row>
    <row r="4767" spans="13:21" s="104" customFormat="1" ht="15.75">
      <c r="M4767" s="172"/>
      <c r="N4767" s="172"/>
      <c r="O4767" s="172"/>
      <c r="U4767" s="173"/>
    </row>
    <row r="4768" spans="13:21" s="104" customFormat="1" ht="15.75">
      <c r="M4768" s="172"/>
      <c r="N4768" s="172"/>
      <c r="O4768" s="172"/>
      <c r="U4768" s="173"/>
    </row>
    <row r="4769" spans="13:21" s="104" customFormat="1" ht="15.75">
      <c r="M4769" s="172"/>
      <c r="N4769" s="172"/>
      <c r="O4769" s="172"/>
      <c r="U4769" s="173"/>
    </row>
    <row r="4770" spans="13:21" s="104" customFormat="1" ht="15.75">
      <c r="M4770" s="172"/>
      <c r="N4770" s="172"/>
      <c r="O4770" s="172"/>
      <c r="U4770" s="173"/>
    </row>
    <row r="4771" spans="13:21" s="104" customFormat="1" ht="15.75">
      <c r="M4771" s="172"/>
      <c r="N4771" s="172"/>
      <c r="O4771" s="172"/>
      <c r="U4771" s="173"/>
    </row>
    <row r="4772" spans="13:21" s="104" customFormat="1" ht="15.75">
      <c r="M4772" s="172"/>
      <c r="N4772" s="172"/>
      <c r="O4772" s="172"/>
      <c r="U4772" s="173"/>
    </row>
    <row r="4773" spans="13:21" s="104" customFormat="1" ht="15.75">
      <c r="M4773" s="172"/>
      <c r="N4773" s="172"/>
      <c r="O4773" s="172"/>
      <c r="U4773" s="173"/>
    </row>
    <row r="4774" spans="13:21" s="104" customFormat="1" ht="15.75">
      <c r="M4774" s="172"/>
      <c r="N4774" s="172"/>
      <c r="O4774" s="172"/>
      <c r="U4774" s="173"/>
    </row>
    <row r="4775" spans="13:21" s="104" customFormat="1" ht="15.75">
      <c r="M4775" s="172"/>
      <c r="N4775" s="172"/>
      <c r="O4775" s="172"/>
      <c r="U4775" s="173"/>
    </row>
    <row r="4776" spans="13:21" s="104" customFormat="1" ht="15.75">
      <c r="M4776" s="172"/>
      <c r="N4776" s="172"/>
      <c r="O4776" s="172"/>
      <c r="U4776" s="173"/>
    </row>
    <row r="4777" spans="13:21" s="104" customFormat="1" ht="15.75">
      <c r="M4777" s="172"/>
      <c r="N4777" s="172"/>
      <c r="O4777" s="172"/>
      <c r="U4777" s="173"/>
    </row>
    <row r="4778" spans="13:21" s="104" customFormat="1" ht="15.75">
      <c r="M4778" s="172"/>
      <c r="N4778" s="172"/>
      <c r="O4778" s="172"/>
      <c r="U4778" s="173"/>
    </row>
    <row r="4779" spans="13:21" s="104" customFormat="1" ht="15.75">
      <c r="M4779" s="172"/>
      <c r="N4779" s="172"/>
      <c r="O4779" s="172"/>
      <c r="U4779" s="173"/>
    </row>
    <row r="4780" spans="13:21" s="104" customFormat="1" ht="15.75">
      <c r="M4780" s="172"/>
      <c r="N4780" s="172"/>
      <c r="O4780" s="172"/>
      <c r="U4780" s="173"/>
    </row>
    <row r="4781" spans="13:21" s="104" customFormat="1" ht="15.75">
      <c r="M4781" s="172"/>
      <c r="N4781" s="172"/>
      <c r="O4781" s="172"/>
      <c r="U4781" s="173"/>
    </row>
    <row r="4782" spans="13:21" s="104" customFormat="1" ht="15.75">
      <c r="M4782" s="172"/>
      <c r="N4782" s="172"/>
      <c r="O4782" s="172"/>
      <c r="U4782" s="173"/>
    </row>
    <row r="4783" spans="13:21" s="104" customFormat="1" ht="15.75">
      <c r="M4783" s="172"/>
      <c r="N4783" s="172"/>
      <c r="O4783" s="172"/>
      <c r="U4783" s="173"/>
    </row>
    <row r="4784" spans="13:21" s="104" customFormat="1" ht="15.75">
      <c r="M4784" s="172"/>
      <c r="N4784" s="172"/>
      <c r="O4784" s="172"/>
      <c r="U4784" s="173"/>
    </row>
    <row r="4785" spans="13:21" s="104" customFormat="1" ht="15.75">
      <c r="M4785" s="172"/>
      <c r="N4785" s="172"/>
      <c r="O4785" s="172"/>
      <c r="U4785" s="173"/>
    </row>
    <row r="4786" spans="13:21" s="104" customFormat="1" ht="15.75">
      <c r="M4786" s="172"/>
      <c r="N4786" s="172"/>
      <c r="O4786" s="172"/>
      <c r="U4786" s="173"/>
    </row>
    <row r="4787" spans="13:21" s="104" customFormat="1" ht="15.75">
      <c r="M4787" s="172"/>
      <c r="N4787" s="172"/>
      <c r="O4787" s="172"/>
      <c r="U4787" s="173"/>
    </row>
    <row r="4788" spans="13:21" s="104" customFormat="1" ht="15.75">
      <c r="M4788" s="172"/>
      <c r="N4788" s="172"/>
      <c r="O4788" s="172"/>
      <c r="U4788" s="173"/>
    </row>
    <row r="4789" spans="13:21" s="104" customFormat="1" ht="15.75">
      <c r="M4789" s="172"/>
      <c r="N4789" s="172"/>
      <c r="O4789" s="172"/>
      <c r="U4789" s="173"/>
    </row>
    <row r="4790" spans="13:21" s="104" customFormat="1" ht="15.75">
      <c r="M4790" s="172"/>
      <c r="N4790" s="172"/>
      <c r="O4790" s="172"/>
      <c r="U4790" s="173"/>
    </row>
    <row r="4791" spans="13:21" s="104" customFormat="1" ht="15.75">
      <c r="M4791" s="172"/>
      <c r="N4791" s="172"/>
      <c r="O4791" s="172"/>
      <c r="U4791" s="173"/>
    </row>
    <row r="4792" spans="13:21" s="104" customFormat="1" ht="15.75">
      <c r="M4792" s="172"/>
      <c r="N4792" s="172"/>
      <c r="O4792" s="172"/>
      <c r="U4792" s="173"/>
    </row>
    <row r="4793" spans="13:21" s="104" customFormat="1" ht="15.75">
      <c r="M4793" s="172"/>
      <c r="N4793" s="172"/>
      <c r="O4793" s="172"/>
      <c r="U4793" s="173"/>
    </row>
    <row r="4794" spans="13:21" s="104" customFormat="1" ht="15.75">
      <c r="M4794" s="172"/>
      <c r="N4794" s="172"/>
      <c r="O4794" s="172"/>
      <c r="U4794" s="173"/>
    </row>
    <row r="4795" spans="13:21" s="104" customFormat="1" ht="15.75">
      <c r="M4795" s="172"/>
      <c r="N4795" s="172"/>
      <c r="O4795" s="172"/>
      <c r="U4795" s="173"/>
    </row>
    <row r="4796" spans="13:21" s="104" customFormat="1" ht="15.75">
      <c r="M4796" s="172"/>
      <c r="N4796" s="172"/>
      <c r="O4796" s="172"/>
      <c r="U4796" s="173"/>
    </row>
    <row r="4797" spans="13:21" s="104" customFormat="1" ht="15.75">
      <c r="M4797" s="172"/>
      <c r="N4797" s="172"/>
      <c r="O4797" s="172"/>
      <c r="U4797" s="173"/>
    </row>
    <row r="4798" spans="13:21" s="104" customFormat="1" ht="15.75">
      <c r="M4798" s="172"/>
      <c r="N4798" s="172"/>
      <c r="O4798" s="172"/>
      <c r="U4798" s="173"/>
    </row>
    <row r="4799" spans="13:21" s="104" customFormat="1" ht="15.75">
      <c r="M4799" s="172"/>
      <c r="N4799" s="172"/>
      <c r="O4799" s="172"/>
      <c r="U4799" s="173"/>
    </row>
    <row r="4800" spans="13:21" s="104" customFormat="1" ht="15.75">
      <c r="M4800" s="172"/>
      <c r="N4800" s="172"/>
      <c r="O4800" s="172"/>
      <c r="U4800" s="173"/>
    </row>
    <row r="4801" spans="13:21" s="104" customFormat="1" ht="15.75">
      <c r="M4801" s="172"/>
      <c r="N4801" s="172"/>
      <c r="O4801" s="172"/>
      <c r="U4801" s="173"/>
    </row>
    <row r="4802" spans="13:21" s="104" customFormat="1" ht="15.75">
      <c r="M4802" s="172"/>
      <c r="N4802" s="172"/>
      <c r="O4802" s="172"/>
      <c r="U4802" s="173"/>
    </row>
    <row r="4803" spans="13:21" s="104" customFormat="1" ht="15.75">
      <c r="M4803" s="172"/>
      <c r="N4803" s="172"/>
      <c r="O4803" s="172"/>
      <c r="U4803" s="173"/>
    </row>
    <row r="4804" spans="13:21" s="104" customFormat="1" ht="15.75">
      <c r="M4804" s="172"/>
      <c r="N4804" s="172"/>
      <c r="O4804" s="172"/>
      <c r="U4804" s="173"/>
    </row>
    <row r="4805" spans="13:21" s="104" customFormat="1" ht="15.75">
      <c r="M4805" s="172"/>
      <c r="N4805" s="172"/>
      <c r="O4805" s="172"/>
      <c r="U4805" s="173"/>
    </row>
    <row r="4806" spans="13:21" s="104" customFormat="1" ht="15.75">
      <c r="M4806" s="172"/>
      <c r="N4806" s="172"/>
      <c r="O4806" s="172"/>
      <c r="U4806" s="173"/>
    </row>
    <row r="4807" spans="13:21" s="104" customFormat="1" ht="15.75">
      <c r="M4807" s="172"/>
      <c r="N4807" s="172"/>
      <c r="O4807" s="172"/>
      <c r="U4807" s="173"/>
    </row>
    <row r="4808" spans="13:21" s="104" customFormat="1" ht="15.75">
      <c r="M4808" s="172"/>
      <c r="N4808" s="172"/>
      <c r="O4808" s="172"/>
      <c r="U4808" s="173"/>
    </row>
    <row r="4809" spans="13:21" s="104" customFormat="1" ht="15.75">
      <c r="M4809" s="172"/>
      <c r="N4809" s="172"/>
      <c r="O4809" s="172"/>
      <c r="U4809" s="173"/>
    </row>
    <row r="4810" spans="13:21" s="104" customFormat="1" ht="15.75">
      <c r="M4810" s="172"/>
      <c r="N4810" s="172"/>
      <c r="O4810" s="172"/>
      <c r="U4810" s="173"/>
    </row>
    <row r="4811" spans="13:21" s="104" customFormat="1" ht="15.75">
      <c r="M4811" s="172"/>
      <c r="N4811" s="172"/>
      <c r="O4811" s="172"/>
      <c r="U4811" s="173"/>
    </row>
    <row r="4812" spans="13:21" s="104" customFormat="1" ht="15.75">
      <c r="M4812" s="172"/>
      <c r="N4812" s="172"/>
      <c r="O4812" s="172"/>
      <c r="U4812" s="173"/>
    </row>
    <row r="4813" spans="13:21" s="104" customFormat="1" ht="15.75">
      <c r="M4813" s="172"/>
      <c r="N4813" s="172"/>
      <c r="O4813" s="172"/>
      <c r="U4813" s="173"/>
    </row>
    <row r="4814" spans="13:21" s="104" customFormat="1" ht="15.75">
      <c r="M4814" s="172"/>
      <c r="N4814" s="172"/>
      <c r="O4814" s="172"/>
      <c r="U4814" s="173"/>
    </row>
    <row r="4815" spans="13:21" s="104" customFormat="1" ht="15.75">
      <c r="M4815" s="172"/>
      <c r="N4815" s="172"/>
      <c r="O4815" s="172"/>
      <c r="U4815" s="173"/>
    </row>
    <row r="4816" spans="13:21" s="104" customFormat="1" ht="15.75">
      <c r="M4816" s="172"/>
      <c r="N4816" s="172"/>
      <c r="O4816" s="172"/>
      <c r="U4816" s="173"/>
    </row>
    <row r="4817" spans="13:21" s="104" customFormat="1" ht="15.75">
      <c r="M4817" s="172"/>
      <c r="N4817" s="172"/>
      <c r="O4817" s="172"/>
      <c r="U4817" s="173"/>
    </row>
    <row r="4818" spans="13:21" s="104" customFormat="1" ht="15.75">
      <c r="M4818" s="172"/>
      <c r="N4818" s="172"/>
      <c r="O4818" s="172"/>
      <c r="U4818" s="173"/>
    </row>
    <row r="4819" spans="13:21" s="104" customFormat="1" ht="15.75">
      <c r="M4819" s="172"/>
      <c r="N4819" s="172"/>
      <c r="O4819" s="172"/>
      <c r="U4819" s="173"/>
    </row>
    <row r="4820" spans="13:21" s="104" customFormat="1" ht="15.75">
      <c r="M4820" s="172"/>
      <c r="N4820" s="172"/>
      <c r="O4820" s="172"/>
      <c r="U4820" s="173"/>
    </row>
    <row r="4821" spans="13:21" s="104" customFormat="1" ht="15.75">
      <c r="M4821" s="172"/>
      <c r="N4821" s="172"/>
      <c r="O4821" s="172"/>
      <c r="U4821" s="173"/>
    </row>
    <row r="4822" spans="13:21" s="104" customFormat="1" ht="15.75">
      <c r="M4822" s="172"/>
      <c r="N4822" s="172"/>
      <c r="O4822" s="172"/>
      <c r="U4822" s="173"/>
    </row>
    <row r="4823" spans="13:21" s="104" customFormat="1" ht="15.75">
      <c r="M4823" s="172"/>
      <c r="N4823" s="172"/>
      <c r="O4823" s="172"/>
      <c r="U4823" s="173"/>
    </row>
    <row r="4824" spans="13:21" s="104" customFormat="1" ht="15.75">
      <c r="M4824" s="172"/>
      <c r="N4824" s="172"/>
      <c r="O4824" s="172"/>
      <c r="U4824" s="173"/>
    </row>
    <row r="4825" spans="13:21" s="104" customFormat="1" ht="15.75">
      <c r="M4825" s="172"/>
      <c r="N4825" s="172"/>
      <c r="O4825" s="172"/>
      <c r="U4825" s="173"/>
    </row>
    <row r="4826" spans="13:21" s="104" customFormat="1" ht="15.75">
      <c r="M4826" s="172"/>
      <c r="N4826" s="172"/>
      <c r="O4826" s="172"/>
      <c r="U4826" s="173"/>
    </row>
    <row r="4827" spans="13:21" s="104" customFormat="1" ht="15.75">
      <c r="M4827" s="172"/>
      <c r="N4827" s="172"/>
      <c r="O4827" s="172"/>
      <c r="U4827" s="173"/>
    </row>
    <row r="4828" spans="13:21" s="104" customFormat="1" ht="15.75">
      <c r="M4828" s="172"/>
      <c r="N4828" s="172"/>
      <c r="O4828" s="172"/>
      <c r="U4828" s="173"/>
    </row>
    <row r="4829" spans="13:21" s="104" customFormat="1" ht="15.75">
      <c r="M4829" s="172"/>
      <c r="N4829" s="172"/>
      <c r="O4829" s="172"/>
      <c r="U4829" s="173"/>
    </row>
    <row r="4830" spans="13:21" s="104" customFormat="1" ht="15.75">
      <c r="M4830" s="172"/>
      <c r="N4830" s="172"/>
      <c r="O4830" s="172"/>
      <c r="U4830" s="173"/>
    </row>
    <row r="4831" spans="13:21" s="104" customFormat="1" ht="15.75">
      <c r="M4831" s="172"/>
      <c r="N4831" s="172"/>
      <c r="O4831" s="172"/>
      <c r="U4831" s="173"/>
    </row>
    <row r="4832" spans="13:21" s="104" customFormat="1" ht="15.75">
      <c r="M4832" s="172"/>
      <c r="N4832" s="172"/>
      <c r="O4832" s="172"/>
      <c r="U4832" s="173"/>
    </row>
    <row r="4833" spans="13:21" s="104" customFormat="1" ht="15.75">
      <c r="M4833" s="172"/>
      <c r="N4833" s="172"/>
      <c r="O4833" s="172"/>
      <c r="U4833" s="173"/>
    </row>
    <row r="4834" spans="13:21" s="104" customFormat="1" ht="15.75">
      <c r="M4834" s="172"/>
      <c r="N4834" s="172"/>
      <c r="O4834" s="172"/>
      <c r="U4834" s="173"/>
    </row>
    <row r="4835" spans="13:21" s="104" customFormat="1" ht="15.75">
      <c r="M4835" s="172"/>
      <c r="N4835" s="172"/>
      <c r="O4835" s="172"/>
      <c r="U4835" s="173"/>
    </row>
    <row r="4836" spans="13:21" s="104" customFormat="1" ht="15.75">
      <c r="M4836" s="172"/>
      <c r="N4836" s="172"/>
      <c r="O4836" s="172"/>
      <c r="U4836" s="173"/>
    </row>
    <row r="4837" spans="13:21" s="104" customFormat="1" ht="15.75">
      <c r="M4837" s="172"/>
      <c r="N4837" s="172"/>
      <c r="O4837" s="172"/>
      <c r="U4837" s="173"/>
    </row>
    <row r="4838" spans="13:21" s="104" customFormat="1" ht="15.75">
      <c r="M4838" s="172"/>
      <c r="N4838" s="172"/>
      <c r="O4838" s="172"/>
      <c r="U4838" s="173"/>
    </row>
    <row r="4839" spans="13:21" s="104" customFormat="1" ht="15.75">
      <c r="M4839" s="172"/>
      <c r="N4839" s="172"/>
      <c r="O4839" s="172"/>
      <c r="U4839" s="173"/>
    </row>
    <row r="4840" spans="13:21" s="104" customFormat="1" ht="15.75">
      <c r="M4840" s="172"/>
      <c r="N4840" s="172"/>
      <c r="O4840" s="172"/>
      <c r="U4840" s="173"/>
    </row>
    <row r="4841" spans="13:21" s="104" customFormat="1" ht="15.75">
      <c r="M4841" s="172"/>
      <c r="N4841" s="172"/>
      <c r="O4841" s="172"/>
      <c r="U4841" s="173"/>
    </row>
    <row r="4842" spans="13:21" s="104" customFormat="1" ht="15.75">
      <c r="M4842" s="172"/>
      <c r="N4842" s="172"/>
      <c r="O4842" s="172"/>
      <c r="U4842" s="173"/>
    </row>
    <row r="4843" spans="13:21" s="104" customFormat="1" ht="15.75">
      <c r="M4843" s="172"/>
      <c r="N4843" s="172"/>
      <c r="O4843" s="172"/>
      <c r="U4843" s="173"/>
    </row>
    <row r="4844" spans="13:21" s="104" customFormat="1" ht="15.75">
      <c r="M4844" s="172"/>
      <c r="N4844" s="172"/>
      <c r="O4844" s="172"/>
      <c r="U4844" s="173"/>
    </row>
    <row r="4845" spans="13:21" s="104" customFormat="1" ht="15.75">
      <c r="M4845" s="172"/>
      <c r="N4845" s="172"/>
      <c r="O4845" s="172"/>
      <c r="U4845" s="173"/>
    </row>
    <row r="4846" spans="13:21" s="104" customFormat="1" ht="15.75">
      <c r="M4846" s="172"/>
      <c r="N4846" s="172"/>
      <c r="O4846" s="172"/>
      <c r="U4846" s="173"/>
    </row>
    <row r="4847" spans="13:21" s="104" customFormat="1" ht="15.75">
      <c r="M4847" s="172"/>
      <c r="N4847" s="172"/>
      <c r="O4847" s="172"/>
      <c r="U4847" s="173"/>
    </row>
    <row r="4848" spans="13:21" s="104" customFormat="1" ht="15.75">
      <c r="M4848" s="172"/>
      <c r="N4848" s="172"/>
      <c r="O4848" s="172"/>
      <c r="U4848" s="173"/>
    </row>
    <row r="4849" spans="13:21" s="104" customFormat="1" ht="15.75">
      <c r="M4849" s="172"/>
      <c r="N4849" s="172"/>
      <c r="O4849" s="172"/>
      <c r="U4849" s="173"/>
    </row>
    <row r="4850" spans="13:21" s="104" customFormat="1" ht="15.75">
      <c r="M4850" s="172"/>
      <c r="N4850" s="172"/>
      <c r="O4850" s="172"/>
      <c r="U4850" s="173"/>
    </row>
    <row r="4851" spans="13:21" s="104" customFormat="1" ht="15.75">
      <c r="M4851" s="172"/>
      <c r="N4851" s="172"/>
      <c r="O4851" s="172"/>
      <c r="U4851" s="173"/>
    </row>
    <row r="4852" spans="13:21" s="104" customFormat="1" ht="15.75">
      <c r="M4852" s="172"/>
      <c r="N4852" s="172"/>
      <c r="O4852" s="172"/>
      <c r="U4852" s="173"/>
    </row>
    <row r="4853" spans="13:21" s="104" customFormat="1" ht="15.75">
      <c r="M4853" s="172"/>
      <c r="N4853" s="172"/>
      <c r="O4853" s="172"/>
      <c r="U4853" s="173"/>
    </row>
    <row r="4854" spans="13:21" s="104" customFormat="1" ht="15.75">
      <c r="M4854" s="172"/>
      <c r="N4854" s="172"/>
      <c r="O4854" s="172"/>
      <c r="U4854" s="173"/>
    </row>
    <row r="4855" spans="13:21" s="104" customFormat="1" ht="15.75">
      <c r="M4855" s="172"/>
      <c r="N4855" s="172"/>
      <c r="O4855" s="172"/>
      <c r="U4855" s="173"/>
    </row>
    <row r="4856" spans="13:21" s="104" customFormat="1" ht="15.75">
      <c r="M4856" s="172"/>
      <c r="N4856" s="172"/>
      <c r="O4856" s="172"/>
      <c r="U4856" s="173"/>
    </row>
    <row r="4857" spans="13:21" s="104" customFormat="1" ht="15.75">
      <c r="M4857" s="172"/>
      <c r="N4857" s="172"/>
      <c r="O4857" s="172"/>
      <c r="U4857" s="173"/>
    </row>
    <row r="4858" spans="13:21" s="104" customFormat="1" ht="15.75">
      <c r="M4858" s="172"/>
      <c r="N4858" s="172"/>
      <c r="O4858" s="172"/>
      <c r="U4858" s="173"/>
    </row>
    <row r="4859" spans="13:21" s="104" customFormat="1" ht="15.75">
      <c r="M4859" s="172"/>
      <c r="N4859" s="172"/>
      <c r="O4859" s="172"/>
      <c r="U4859" s="173"/>
    </row>
    <row r="4860" spans="13:21" s="104" customFormat="1" ht="15.75">
      <c r="M4860" s="172"/>
      <c r="N4860" s="172"/>
      <c r="O4860" s="172"/>
      <c r="U4860" s="173"/>
    </row>
    <row r="4861" spans="13:21" s="104" customFormat="1" ht="15.75">
      <c r="M4861" s="172"/>
      <c r="N4861" s="172"/>
      <c r="O4861" s="172"/>
      <c r="U4861" s="173"/>
    </row>
    <row r="4862" spans="13:21" s="104" customFormat="1" ht="15.75">
      <c r="M4862" s="172"/>
      <c r="N4862" s="172"/>
      <c r="O4862" s="172"/>
      <c r="U4862" s="173"/>
    </row>
    <row r="4863" spans="13:21" s="104" customFormat="1" ht="15.75">
      <c r="M4863" s="172"/>
      <c r="N4863" s="172"/>
      <c r="O4863" s="172"/>
      <c r="U4863" s="173"/>
    </row>
    <row r="4864" spans="13:21" s="104" customFormat="1" ht="15.75">
      <c r="M4864" s="172"/>
      <c r="N4864" s="172"/>
      <c r="O4864" s="172"/>
      <c r="U4864" s="173"/>
    </row>
    <row r="4865" spans="13:21" s="104" customFormat="1" ht="15.75">
      <c r="M4865" s="172"/>
      <c r="N4865" s="172"/>
      <c r="O4865" s="172"/>
      <c r="U4865" s="173"/>
    </row>
    <row r="4866" spans="13:21" s="104" customFormat="1" ht="15.75">
      <c r="M4866" s="172"/>
      <c r="N4866" s="172"/>
      <c r="O4866" s="172"/>
      <c r="U4866" s="173"/>
    </row>
    <row r="4867" spans="13:21" s="104" customFormat="1" ht="15.75">
      <c r="M4867" s="172"/>
      <c r="N4867" s="172"/>
      <c r="O4867" s="172"/>
      <c r="U4867" s="173"/>
    </row>
    <row r="4868" spans="13:21" s="104" customFormat="1" ht="15.75">
      <c r="M4868" s="172"/>
      <c r="N4868" s="172"/>
      <c r="O4868" s="172"/>
      <c r="U4868" s="173"/>
    </row>
    <row r="4869" spans="13:21" s="104" customFormat="1" ht="15.75">
      <c r="M4869" s="172"/>
      <c r="N4869" s="172"/>
      <c r="O4869" s="172"/>
      <c r="U4869" s="173"/>
    </row>
    <row r="4870" spans="13:21" s="104" customFormat="1" ht="15.75">
      <c r="M4870" s="172"/>
      <c r="N4870" s="172"/>
      <c r="O4870" s="172"/>
      <c r="U4870" s="173"/>
    </row>
    <row r="4871" spans="13:21" s="104" customFormat="1" ht="15.75">
      <c r="M4871" s="172"/>
      <c r="N4871" s="172"/>
      <c r="O4871" s="172"/>
      <c r="U4871" s="173"/>
    </row>
    <row r="4872" spans="13:21" s="104" customFormat="1" ht="15.75">
      <c r="M4872" s="172"/>
      <c r="N4872" s="172"/>
      <c r="O4872" s="172"/>
      <c r="U4872" s="173"/>
    </row>
    <row r="4873" spans="13:21" s="104" customFormat="1" ht="15.75">
      <c r="M4873" s="172"/>
      <c r="N4873" s="172"/>
      <c r="O4873" s="172"/>
      <c r="U4873" s="173"/>
    </row>
    <row r="4874" spans="13:21" s="104" customFormat="1" ht="15.75">
      <c r="M4874" s="172"/>
      <c r="N4874" s="172"/>
      <c r="O4874" s="172"/>
      <c r="U4874" s="173"/>
    </row>
    <row r="4875" spans="13:21" s="104" customFormat="1" ht="15.75">
      <c r="M4875" s="172"/>
      <c r="N4875" s="172"/>
      <c r="O4875" s="172"/>
      <c r="U4875" s="173"/>
    </row>
    <row r="4876" spans="13:21" s="104" customFormat="1" ht="15.75">
      <c r="M4876" s="172"/>
      <c r="N4876" s="172"/>
      <c r="O4876" s="172"/>
      <c r="U4876" s="173"/>
    </row>
    <row r="4877" spans="13:21" s="104" customFormat="1" ht="15.75">
      <c r="M4877" s="172"/>
      <c r="N4877" s="172"/>
      <c r="O4877" s="172"/>
      <c r="U4877" s="173"/>
    </row>
    <row r="4878" spans="13:21" s="104" customFormat="1" ht="15.75">
      <c r="M4878" s="172"/>
      <c r="N4878" s="172"/>
      <c r="O4878" s="172"/>
      <c r="U4878" s="173"/>
    </row>
    <row r="4879" spans="13:21" s="104" customFormat="1" ht="15.75">
      <c r="M4879" s="172"/>
      <c r="N4879" s="172"/>
      <c r="O4879" s="172"/>
      <c r="U4879" s="173"/>
    </row>
    <row r="4880" spans="13:21" s="104" customFormat="1" ht="15.75">
      <c r="M4880" s="172"/>
      <c r="N4880" s="172"/>
      <c r="O4880" s="172"/>
      <c r="U4880" s="173"/>
    </row>
    <row r="4881" spans="13:21" s="104" customFormat="1" ht="15.75">
      <c r="M4881" s="172"/>
      <c r="N4881" s="172"/>
      <c r="O4881" s="172"/>
      <c r="U4881" s="173"/>
    </row>
    <row r="4882" spans="13:21" s="104" customFormat="1" ht="15.75">
      <c r="M4882" s="172"/>
      <c r="N4882" s="172"/>
      <c r="O4882" s="172"/>
      <c r="U4882" s="173"/>
    </row>
    <row r="4883" spans="13:21" s="104" customFormat="1" ht="15.75">
      <c r="M4883" s="172"/>
      <c r="N4883" s="172"/>
      <c r="O4883" s="172"/>
      <c r="U4883" s="173"/>
    </row>
    <row r="4884" spans="13:21" s="104" customFormat="1" ht="15.75">
      <c r="M4884" s="172"/>
      <c r="N4884" s="172"/>
      <c r="O4884" s="172"/>
      <c r="U4884" s="173"/>
    </row>
    <row r="4885" spans="13:21" s="104" customFormat="1" ht="15.75">
      <c r="M4885" s="172"/>
      <c r="N4885" s="172"/>
      <c r="O4885" s="172"/>
      <c r="U4885" s="173"/>
    </row>
    <row r="4886" spans="13:21" s="104" customFormat="1" ht="15.75">
      <c r="M4886" s="172"/>
      <c r="N4886" s="172"/>
      <c r="O4886" s="172"/>
      <c r="U4886" s="173"/>
    </row>
    <row r="4887" spans="13:21" s="104" customFormat="1" ht="15.75">
      <c r="M4887" s="172"/>
      <c r="N4887" s="172"/>
      <c r="O4887" s="172"/>
      <c r="U4887" s="173"/>
    </row>
    <row r="4888" spans="13:21" s="104" customFormat="1" ht="15.75">
      <c r="M4888" s="172"/>
      <c r="N4888" s="172"/>
      <c r="O4888" s="172"/>
      <c r="U4888" s="173"/>
    </row>
    <row r="4889" spans="13:21" s="104" customFormat="1" ht="15.75">
      <c r="M4889" s="172"/>
      <c r="N4889" s="172"/>
      <c r="O4889" s="172"/>
      <c r="U4889" s="173"/>
    </row>
    <row r="4890" spans="13:21" s="104" customFormat="1" ht="15.75">
      <c r="M4890" s="172"/>
      <c r="N4890" s="172"/>
      <c r="O4890" s="172"/>
      <c r="U4890" s="173"/>
    </row>
    <row r="4891" spans="13:21" s="104" customFormat="1" ht="15.75">
      <c r="M4891" s="172"/>
      <c r="N4891" s="172"/>
      <c r="O4891" s="172"/>
      <c r="U4891" s="173"/>
    </row>
    <row r="4892" spans="13:21" s="104" customFormat="1" ht="15.75">
      <c r="M4892" s="172"/>
      <c r="N4892" s="172"/>
      <c r="O4892" s="172"/>
      <c r="U4892" s="173"/>
    </row>
    <row r="4893" spans="13:21" s="104" customFormat="1" ht="15.75">
      <c r="M4893" s="172"/>
      <c r="N4893" s="172"/>
      <c r="O4893" s="172"/>
      <c r="U4893" s="173"/>
    </row>
    <row r="4894" spans="13:21" s="104" customFormat="1" ht="15.75">
      <c r="M4894" s="172"/>
      <c r="N4894" s="172"/>
      <c r="O4894" s="172"/>
      <c r="U4894" s="173"/>
    </row>
    <row r="4895" spans="13:21" s="104" customFormat="1" ht="15.75">
      <c r="M4895" s="172"/>
      <c r="N4895" s="172"/>
      <c r="O4895" s="172"/>
      <c r="U4895" s="173"/>
    </row>
    <row r="4896" spans="13:21" s="104" customFormat="1" ht="15.75">
      <c r="M4896" s="172"/>
      <c r="N4896" s="172"/>
      <c r="O4896" s="172"/>
      <c r="U4896" s="173"/>
    </row>
    <row r="4897" spans="13:21" s="104" customFormat="1" ht="15.75">
      <c r="M4897" s="172"/>
      <c r="N4897" s="172"/>
      <c r="O4897" s="172"/>
      <c r="U4897" s="173"/>
    </row>
    <row r="4898" spans="13:21" s="104" customFormat="1" ht="15.75">
      <c r="M4898" s="172"/>
      <c r="N4898" s="172"/>
      <c r="O4898" s="172"/>
      <c r="U4898" s="173"/>
    </row>
    <row r="4899" spans="13:21" s="104" customFormat="1" ht="15.75">
      <c r="M4899" s="172"/>
      <c r="N4899" s="172"/>
      <c r="O4899" s="172"/>
      <c r="U4899" s="173"/>
    </row>
    <row r="4900" spans="13:21" s="104" customFormat="1" ht="15.75">
      <c r="M4900" s="172"/>
      <c r="N4900" s="172"/>
      <c r="O4900" s="172"/>
      <c r="U4900" s="173"/>
    </row>
    <row r="4901" spans="13:21" s="104" customFormat="1" ht="15.75">
      <c r="M4901" s="172"/>
      <c r="N4901" s="172"/>
      <c r="O4901" s="172"/>
      <c r="U4901" s="173"/>
    </row>
    <row r="4902" spans="13:21" s="104" customFormat="1" ht="15.75">
      <c r="M4902" s="172"/>
      <c r="N4902" s="172"/>
      <c r="O4902" s="172"/>
      <c r="U4902" s="173"/>
    </row>
    <row r="4903" spans="13:21" s="104" customFormat="1" ht="15.75">
      <c r="M4903" s="172"/>
      <c r="N4903" s="172"/>
      <c r="O4903" s="172"/>
      <c r="U4903" s="173"/>
    </row>
    <row r="4904" spans="13:21" s="104" customFormat="1" ht="15.75">
      <c r="M4904" s="172"/>
      <c r="N4904" s="172"/>
      <c r="O4904" s="172"/>
      <c r="U4904" s="173"/>
    </row>
    <row r="4905" spans="13:21" s="104" customFormat="1" ht="15.75">
      <c r="M4905" s="172"/>
      <c r="N4905" s="172"/>
      <c r="O4905" s="172"/>
      <c r="U4905" s="173"/>
    </row>
    <row r="4906" spans="13:21" s="104" customFormat="1" ht="15.75">
      <c r="M4906" s="172"/>
      <c r="N4906" s="172"/>
      <c r="O4906" s="172"/>
      <c r="U4906" s="173"/>
    </row>
    <row r="4907" spans="13:21" s="104" customFormat="1" ht="15.75">
      <c r="M4907" s="172"/>
      <c r="N4907" s="172"/>
      <c r="O4907" s="172"/>
      <c r="U4907" s="173"/>
    </row>
    <row r="4908" spans="13:21" s="104" customFormat="1" ht="15.75">
      <c r="M4908" s="172"/>
      <c r="N4908" s="172"/>
      <c r="O4908" s="172"/>
      <c r="U4908" s="173"/>
    </row>
    <row r="4909" spans="13:21" s="104" customFormat="1" ht="15.75">
      <c r="M4909" s="172"/>
      <c r="N4909" s="172"/>
      <c r="O4909" s="172"/>
      <c r="U4909" s="173"/>
    </row>
    <row r="4910" spans="13:21" s="104" customFormat="1" ht="15.75">
      <c r="M4910" s="172"/>
      <c r="N4910" s="172"/>
      <c r="O4910" s="172"/>
      <c r="U4910" s="173"/>
    </row>
    <row r="4911" spans="13:21" s="104" customFormat="1" ht="15.75">
      <c r="M4911" s="172"/>
      <c r="N4911" s="172"/>
      <c r="O4911" s="172"/>
      <c r="U4911" s="173"/>
    </row>
    <row r="4912" spans="13:21" s="104" customFormat="1" ht="15.75">
      <c r="M4912" s="172"/>
      <c r="N4912" s="172"/>
      <c r="O4912" s="172"/>
      <c r="U4912" s="173"/>
    </row>
    <row r="4913" spans="13:21" s="104" customFormat="1" ht="15.75">
      <c r="M4913" s="172"/>
      <c r="N4913" s="172"/>
      <c r="O4913" s="172"/>
      <c r="U4913" s="173"/>
    </row>
    <row r="4914" spans="13:21" s="104" customFormat="1" ht="15.75">
      <c r="M4914" s="172"/>
      <c r="N4914" s="172"/>
      <c r="O4914" s="172"/>
      <c r="U4914" s="173"/>
    </row>
    <row r="4915" spans="13:21" s="104" customFormat="1" ht="15.75">
      <c r="M4915" s="172"/>
      <c r="N4915" s="172"/>
      <c r="O4915" s="172"/>
      <c r="U4915" s="173"/>
    </row>
    <row r="4916" spans="13:21" s="104" customFormat="1" ht="15.75">
      <c r="M4916" s="172"/>
      <c r="N4916" s="172"/>
      <c r="O4916" s="172"/>
      <c r="U4916" s="173"/>
    </row>
    <row r="4917" spans="13:21" s="104" customFormat="1" ht="15.75">
      <c r="M4917" s="172"/>
      <c r="N4917" s="172"/>
      <c r="O4917" s="172"/>
      <c r="U4917" s="173"/>
    </row>
    <row r="4918" spans="13:21" s="104" customFormat="1" ht="15.75">
      <c r="M4918" s="172"/>
      <c r="N4918" s="172"/>
      <c r="O4918" s="172"/>
      <c r="U4918" s="173"/>
    </row>
    <row r="4919" spans="13:21" s="104" customFormat="1" ht="15.75">
      <c r="M4919" s="172"/>
      <c r="N4919" s="172"/>
      <c r="O4919" s="172"/>
      <c r="U4919" s="173"/>
    </row>
    <row r="4920" spans="13:21" s="104" customFormat="1" ht="15.75">
      <c r="M4920" s="172"/>
      <c r="N4920" s="172"/>
      <c r="O4920" s="172"/>
      <c r="U4920" s="173"/>
    </row>
    <row r="4921" spans="13:21" s="104" customFormat="1" ht="15.75">
      <c r="M4921" s="172"/>
      <c r="N4921" s="172"/>
      <c r="O4921" s="172"/>
      <c r="U4921" s="173"/>
    </row>
    <row r="4922" spans="13:21" s="104" customFormat="1" ht="15.75">
      <c r="M4922" s="172"/>
      <c r="N4922" s="172"/>
      <c r="O4922" s="172"/>
      <c r="U4922" s="173"/>
    </row>
    <row r="4923" spans="13:21" s="104" customFormat="1" ht="15.75">
      <c r="M4923" s="172"/>
      <c r="N4923" s="172"/>
      <c r="O4923" s="172"/>
      <c r="U4923" s="173"/>
    </row>
    <row r="4924" spans="13:21" s="104" customFormat="1" ht="15.75">
      <c r="M4924" s="172"/>
      <c r="N4924" s="172"/>
      <c r="O4924" s="172"/>
      <c r="U4924" s="173"/>
    </row>
    <row r="4925" spans="13:21" s="104" customFormat="1" ht="15.75">
      <c r="M4925" s="172"/>
      <c r="N4925" s="172"/>
      <c r="O4925" s="172"/>
      <c r="U4925" s="173"/>
    </row>
    <row r="4926" spans="13:21" s="104" customFormat="1" ht="15.75">
      <c r="M4926" s="172"/>
      <c r="N4926" s="172"/>
      <c r="O4926" s="172"/>
      <c r="U4926" s="173"/>
    </row>
    <row r="4927" spans="13:21" s="104" customFormat="1" ht="15.75">
      <c r="M4927" s="172"/>
      <c r="N4927" s="172"/>
      <c r="O4927" s="172"/>
      <c r="U4927" s="173"/>
    </row>
    <row r="4928" spans="13:21" s="104" customFormat="1" ht="15.75">
      <c r="M4928" s="172"/>
      <c r="N4928" s="172"/>
      <c r="O4928" s="172"/>
      <c r="U4928" s="173"/>
    </row>
    <row r="4929" spans="13:21" s="104" customFormat="1" ht="15.75">
      <c r="M4929" s="172"/>
      <c r="N4929" s="172"/>
      <c r="O4929" s="172"/>
      <c r="U4929" s="173"/>
    </row>
    <row r="4930" spans="13:21" s="104" customFormat="1" ht="15.75">
      <c r="M4930" s="172"/>
      <c r="N4930" s="172"/>
      <c r="O4930" s="172"/>
      <c r="U4930" s="173"/>
    </row>
    <row r="4931" spans="13:21" s="104" customFormat="1" ht="15.75">
      <c r="M4931" s="172"/>
      <c r="N4931" s="172"/>
      <c r="O4931" s="172"/>
      <c r="U4931" s="173"/>
    </row>
    <row r="4932" spans="13:21" s="104" customFormat="1" ht="15.75">
      <c r="M4932" s="172"/>
      <c r="N4932" s="172"/>
      <c r="O4932" s="172"/>
      <c r="U4932" s="173"/>
    </row>
    <row r="4933" spans="13:21" s="104" customFormat="1" ht="15.75">
      <c r="M4933" s="172"/>
      <c r="N4933" s="172"/>
      <c r="O4933" s="172"/>
      <c r="U4933" s="173"/>
    </row>
    <row r="4934" spans="13:21" s="104" customFormat="1" ht="15.75">
      <c r="M4934" s="172"/>
      <c r="N4934" s="172"/>
      <c r="O4934" s="172"/>
      <c r="U4934" s="173"/>
    </row>
    <row r="4935" spans="13:21" s="104" customFormat="1" ht="15.75">
      <c r="M4935" s="172"/>
      <c r="N4935" s="172"/>
      <c r="O4935" s="172"/>
      <c r="U4935" s="173"/>
    </row>
    <row r="4936" spans="13:21" s="104" customFormat="1" ht="15.75">
      <c r="M4936" s="172"/>
      <c r="N4936" s="172"/>
      <c r="O4936" s="172"/>
      <c r="U4936" s="173"/>
    </row>
    <row r="4937" spans="13:21" s="104" customFormat="1" ht="15.75">
      <c r="M4937" s="172"/>
      <c r="N4937" s="172"/>
      <c r="O4937" s="172"/>
      <c r="U4937" s="173"/>
    </row>
    <row r="4938" spans="13:21" s="104" customFormat="1" ht="15.75">
      <c r="M4938" s="172"/>
      <c r="N4938" s="172"/>
      <c r="O4938" s="172"/>
      <c r="U4938" s="173"/>
    </row>
    <row r="4939" spans="13:21" s="104" customFormat="1" ht="15.75">
      <c r="M4939" s="172"/>
      <c r="N4939" s="172"/>
      <c r="O4939" s="172"/>
      <c r="U4939" s="173"/>
    </row>
    <row r="4940" spans="13:21" s="104" customFormat="1" ht="15.75">
      <c r="M4940" s="172"/>
      <c r="N4940" s="172"/>
      <c r="O4940" s="172"/>
      <c r="U4940" s="173"/>
    </row>
    <row r="4941" spans="13:21" s="104" customFormat="1" ht="15.75">
      <c r="M4941" s="172"/>
      <c r="N4941" s="172"/>
      <c r="O4941" s="172"/>
      <c r="U4941" s="173"/>
    </row>
    <row r="4942" spans="13:21" s="104" customFormat="1" ht="15.75">
      <c r="M4942" s="172"/>
      <c r="N4942" s="172"/>
      <c r="O4942" s="172"/>
      <c r="U4942" s="173"/>
    </row>
    <row r="4943" spans="13:21" s="104" customFormat="1" ht="15.75">
      <c r="M4943" s="172"/>
      <c r="N4943" s="172"/>
      <c r="O4943" s="172"/>
      <c r="U4943" s="173"/>
    </row>
    <row r="4944" spans="13:21" s="104" customFormat="1" ht="15.75">
      <c r="M4944" s="172"/>
      <c r="N4944" s="172"/>
      <c r="O4944" s="172"/>
      <c r="U4944" s="173"/>
    </row>
    <row r="4945" spans="13:21" s="104" customFormat="1" ht="15.75">
      <c r="M4945" s="172"/>
      <c r="N4945" s="172"/>
      <c r="O4945" s="172"/>
      <c r="U4945" s="173"/>
    </row>
    <row r="4946" spans="13:21" s="104" customFormat="1" ht="15.75">
      <c r="M4946" s="172"/>
      <c r="N4946" s="172"/>
      <c r="O4946" s="172"/>
      <c r="U4946" s="173"/>
    </row>
    <row r="4947" spans="13:21" s="104" customFormat="1" ht="15.75">
      <c r="M4947" s="172"/>
      <c r="N4947" s="172"/>
      <c r="O4947" s="172"/>
      <c r="U4947" s="173"/>
    </row>
    <row r="4948" spans="13:21" s="104" customFormat="1" ht="15.75">
      <c r="M4948" s="172"/>
      <c r="N4948" s="172"/>
      <c r="O4948" s="172"/>
      <c r="U4948" s="173"/>
    </row>
    <row r="4949" spans="13:21" s="104" customFormat="1" ht="15.75">
      <c r="M4949" s="172"/>
      <c r="N4949" s="172"/>
      <c r="O4949" s="172"/>
      <c r="U4949" s="173"/>
    </row>
    <row r="4950" spans="13:21" s="104" customFormat="1" ht="15.75">
      <c r="M4950" s="172"/>
      <c r="N4950" s="172"/>
      <c r="O4950" s="172"/>
      <c r="U4950" s="173"/>
    </row>
    <row r="4951" spans="13:21" s="104" customFormat="1" ht="15.75">
      <c r="M4951" s="172"/>
      <c r="N4951" s="172"/>
      <c r="O4951" s="172"/>
      <c r="U4951" s="173"/>
    </row>
    <row r="4952" spans="13:21" s="104" customFormat="1" ht="15.75">
      <c r="M4952" s="172"/>
      <c r="N4952" s="172"/>
      <c r="O4952" s="172"/>
      <c r="U4952" s="173"/>
    </row>
    <row r="4953" spans="13:21" s="104" customFormat="1" ht="15.75">
      <c r="M4953" s="172"/>
      <c r="N4953" s="172"/>
      <c r="O4953" s="172"/>
      <c r="U4953" s="173"/>
    </row>
    <row r="4954" spans="13:21" s="104" customFormat="1" ht="15.75">
      <c r="M4954" s="172"/>
      <c r="N4954" s="172"/>
      <c r="O4954" s="172"/>
      <c r="U4954" s="173"/>
    </row>
    <row r="4955" spans="13:21" s="104" customFormat="1" ht="15.75">
      <c r="M4955" s="172"/>
      <c r="N4955" s="172"/>
      <c r="O4955" s="172"/>
      <c r="U4955" s="173"/>
    </row>
    <row r="4956" spans="13:21" s="104" customFormat="1" ht="15.75">
      <c r="M4956" s="172"/>
      <c r="N4956" s="172"/>
      <c r="O4956" s="172"/>
      <c r="U4956" s="173"/>
    </row>
    <row r="4957" spans="13:21" s="104" customFormat="1" ht="15.75">
      <c r="M4957" s="172"/>
      <c r="N4957" s="172"/>
      <c r="O4957" s="172"/>
      <c r="U4957" s="173"/>
    </row>
    <row r="4958" spans="13:21" s="104" customFormat="1" ht="15.75">
      <c r="M4958" s="172"/>
      <c r="N4958" s="172"/>
      <c r="O4958" s="172"/>
      <c r="U4958" s="173"/>
    </row>
    <row r="4959" spans="13:21" s="104" customFormat="1" ht="15.75">
      <c r="M4959" s="172"/>
      <c r="N4959" s="172"/>
      <c r="O4959" s="172"/>
      <c r="U4959" s="173"/>
    </row>
    <row r="4960" spans="13:21" s="104" customFormat="1" ht="15.75">
      <c r="M4960" s="172"/>
      <c r="N4960" s="172"/>
      <c r="O4960" s="172"/>
      <c r="U4960" s="173"/>
    </row>
    <row r="4961" spans="13:21" s="104" customFormat="1" ht="15.75">
      <c r="M4961" s="172"/>
      <c r="N4961" s="172"/>
      <c r="O4961" s="172"/>
      <c r="U4961" s="173"/>
    </row>
    <row r="4962" spans="13:21" s="104" customFormat="1" ht="15.75">
      <c r="M4962" s="172"/>
      <c r="N4962" s="172"/>
      <c r="O4962" s="172"/>
      <c r="U4962" s="173"/>
    </row>
    <row r="4963" spans="13:21" s="104" customFormat="1" ht="15.75">
      <c r="M4963" s="172"/>
      <c r="N4963" s="172"/>
      <c r="O4963" s="172"/>
      <c r="U4963" s="173"/>
    </row>
    <row r="4964" spans="13:21" s="104" customFormat="1" ht="15.75">
      <c r="M4964" s="172"/>
      <c r="N4964" s="172"/>
      <c r="O4964" s="172"/>
      <c r="U4964" s="173"/>
    </row>
    <row r="4965" spans="13:21" s="104" customFormat="1" ht="15.75">
      <c r="M4965" s="172"/>
      <c r="N4965" s="172"/>
      <c r="O4965" s="172"/>
      <c r="U4965" s="173"/>
    </row>
    <row r="4966" spans="13:21" s="104" customFormat="1" ht="15.75">
      <c r="M4966" s="172"/>
      <c r="N4966" s="172"/>
      <c r="O4966" s="172"/>
      <c r="U4966" s="173"/>
    </row>
    <row r="4967" spans="13:21" s="104" customFormat="1" ht="15.75">
      <c r="M4967" s="172"/>
      <c r="N4967" s="172"/>
      <c r="O4967" s="172"/>
      <c r="U4967" s="173"/>
    </row>
    <row r="4968" spans="13:21" s="104" customFormat="1" ht="15.75">
      <c r="M4968" s="172"/>
      <c r="N4968" s="172"/>
      <c r="O4968" s="172"/>
      <c r="U4968" s="173"/>
    </row>
    <row r="4969" spans="13:21" s="104" customFormat="1" ht="15.75">
      <c r="M4969" s="172"/>
      <c r="N4969" s="172"/>
      <c r="O4969" s="172"/>
      <c r="U4969" s="173"/>
    </row>
    <row r="4970" spans="13:21" s="104" customFormat="1" ht="15.75">
      <c r="M4970" s="172"/>
      <c r="N4970" s="172"/>
      <c r="O4970" s="172"/>
      <c r="U4970" s="173"/>
    </row>
    <row r="4971" spans="13:21" s="104" customFormat="1" ht="15.75">
      <c r="M4971" s="172"/>
      <c r="N4971" s="172"/>
      <c r="O4971" s="172"/>
      <c r="U4971" s="173"/>
    </row>
    <row r="4972" spans="13:21" s="104" customFormat="1" ht="15.75">
      <c r="M4972" s="172"/>
      <c r="N4972" s="172"/>
      <c r="O4972" s="172"/>
      <c r="U4972" s="173"/>
    </row>
    <row r="4973" spans="13:21" s="104" customFormat="1" ht="15.75">
      <c r="M4973" s="172"/>
      <c r="N4973" s="172"/>
      <c r="O4973" s="172"/>
      <c r="U4973" s="173"/>
    </row>
    <row r="4974" spans="13:21" s="104" customFormat="1" ht="15.75">
      <c r="M4974" s="172"/>
      <c r="N4974" s="172"/>
      <c r="O4974" s="172"/>
      <c r="U4974" s="173"/>
    </row>
    <row r="4975" spans="13:21" s="104" customFormat="1" ht="15.75">
      <c r="M4975" s="172"/>
      <c r="N4975" s="172"/>
      <c r="O4975" s="172"/>
      <c r="U4975" s="173"/>
    </row>
    <row r="4976" spans="13:21" s="104" customFormat="1" ht="15.75">
      <c r="M4976" s="172"/>
      <c r="N4976" s="172"/>
      <c r="O4976" s="172"/>
      <c r="U4976" s="173"/>
    </row>
    <row r="4977" spans="13:21" s="104" customFormat="1" ht="15.75">
      <c r="M4977" s="172"/>
      <c r="N4977" s="172"/>
      <c r="O4977" s="172"/>
      <c r="U4977" s="173"/>
    </row>
    <row r="4978" spans="13:21" s="104" customFormat="1" ht="15.75">
      <c r="M4978" s="172"/>
      <c r="N4978" s="172"/>
      <c r="O4978" s="172"/>
      <c r="U4978" s="173"/>
    </row>
    <row r="4979" spans="13:21" s="104" customFormat="1" ht="15.75">
      <c r="M4979" s="172"/>
      <c r="N4979" s="172"/>
      <c r="O4979" s="172"/>
      <c r="U4979" s="173"/>
    </row>
    <row r="4980" spans="13:21" s="104" customFormat="1" ht="15.75">
      <c r="M4980" s="172"/>
      <c r="N4980" s="172"/>
      <c r="O4980" s="172"/>
      <c r="U4980" s="173"/>
    </row>
    <row r="4981" spans="13:21" s="104" customFormat="1" ht="15.75">
      <c r="M4981" s="172"/>
      <c r="N4981" s="172"/>
      <c r="O4981" s="172"/>
      <c r="U4981" s="173"/>
    </row>
    <row r="4982" spans="13:21" s="104" customFormat="1" ht="15.75">
      <c r="M4982" s="172"/>
      <c r="N4982" s="172"/>
      <c r="O4982" s="172"/>
      <c r="U4982" s="173"/>
    </row>
    <row r="4983" spans="13:21" s="104" customFormat="1" ht="15.75">
      <c r="M4983" s="172"/>
      <c r="N4983" s="172"/>
      <c r="O4983" s="172"/>
      <c r="U4983" s="173"/>
    </row>
    <row r="4984" spans="13:21" s="104" customFormat="1" ht="15.75">
      <c r="M4984" s="172"/>
      <c r="N4984" s="172"/>
      <c r="O4984" s="172"/>
      <c r="U4984" s="173"/>
    </row>
    <row r="4985" spans="13:21" s="104" customFormat="1" ht="15.75">
      <c r="M4985" s="172"/>
      <c r="N4985" s="172"/>
      <c r="O4985" s="172"/>
      <c r="U4985" s="173"/>
    </row>
    <row r="4986" spans="13:21" s="104" customFormat="1" ht="15.75">
      <c r="M4986" s="172"/>
      <c r="N4986" s="172"/>
      <c r="O4986" s="172"/>
      <c r="U4986" s="173"/>
    </row>
    <row r="4987" spans="13:21" s="104" customFormat="1" ht="15.75">
      <c r="M4987" s="172"/>
      <c r="N4987" s="172"/>
      <c r="O4987" s="172"/>
      <c r="U4987" s="173"/>
    </row>
    <row r="4988" spans="13:21" s="104" customFormat="1" ht="15.75">
      <c r="M4988" s="172"/>
      <c r="N4988" s="172"/>
      <c r="O4988" s="172"/>
      <c r="U4988" s="173"/>
    </row>
    <row r="4989" spans="13:21" s="104" customFormat="1" ht="15.75">
      <c r="M4989" s="172"/>
      <c r="N4989" s="172"/>
      <c r="O4989" s="172"/>
      <c r="U4989" s="173"/>
    </row>
    <row r="4990" spans="13:21" s="104" customFormat="1" ht="15.75">
      <c r="M4990" s="172"/>
      <c r="N4990" s="172"/>
      <c r="O4990" s="172"/>
      <c r="U4990" s="173"/>
    </row>
    <row r="4991" spans="13:21" s="104" customFormat="1" ht="15.75">
      <c r="M4991" s="172"/>
      <c r="N4991" s="172"/>
      <c r="O4991" s="172"/>
      <c r="U4991" s="173"/>
    </row>
    <row r="4992" spans="13:21" s="104" customFormat="1" ht="15.75">
      <c r="M4992" s="172"/>
      <c r="N4992" s="172"/>
      <c r="O4992" s="172"/>
      <c r="U4992" s="173"/>
    </row>
    <row r="4993" spans="13:21" s="104" customFormat="1" ht="15.75">
      <c r="M4993" s="172"/>
      <c r="N4993" s="172"/>
      <c r="O4993" s="172"/>
      <c r="U4993" s="173"/>
    </row>
    <row r="4994" spans="13:21" s="104" customFormat="1" ht="15.75">
      <c r="M4994" s="172"/>
      <c r="N4994" s="172"/>
      <c r="O4994" s="172"/>
      <c r="U4994" s="173"/>
    </row>
    <row r="4995" spans="13:21" s="104" customFormat="1" ht="15.75">
      <c r="M4995" s="172"/>
      <c r="N4995" s="172"/>
      <c r="O4995" s="172"/>
      <c r="U4995" s="173"/>
    </row>
    <row r="4996" spans="13:21" s="104" customFormat="1" ht="15.75">
      <c r="M4996" s="172"/>
      <c r="N4996" s="172"/>
      <c r="O4996" s="172"/>
      <c r="U4996" s="173"/>
    </row>
    <row r="4997" spans="13:21" s="104" customFormat="1" ht="15.75">
      <c r="M4997" s="172"/>
      <c r="N4997" s="172"/>
      <c r="O4997" s="172"/>
      <c r="U4997" s="173"/>
    </row>
    <row r="4998" spans="13:21" s="104" customFormat="1" ht="15.75">
      <c r="M4998" s="172"/>
      <c r="N4998" s="172"/>
      <c r="O4998" s="172"/>
      <c r="U4998" s="173"/>
    </row>
    <row r="4999" spans="13:21" s="104" customFormat="1" ht="15.75">
      <c r="M4999" s="172"/>
      <c r="N4999" s="172"/>
      <c r="O4999" s="172"/>
      <c r="U4999" s="173"/>
    </row>
    <row r="5000" spans="13:21" s="104" customFormat="1" ht="15.75">
      <c r="M5000" s="172"/>
      <c r="N5000" s="172"/>
      <c r="O5000" s="172"/>
      <c r="U5000" s="173"/>
    </row>
    <row r="5001" spans="13:21" s="104" customFormat="1" ht="15.75">
      <c r="M5001" s="172"/>
      <c r="N5001" s="172"/>
      <c r="O5001" s="172"/>
      <c r="U5001" s="173"/>
    </row>
    <row r="5002" spans="13:21" s="104" customFormat="1" ht="15.75">
      <c r="M5002" s="172"/>
      <c r="N5002" s="172"/>
      <c r="O5002" s="172"/>
      <c r="U5002" s="173"/>
    </row>
    <row r="5003" spans="13:21" s="104" customFormat="1" ht="15.75">
      <c r="M5003" s="172"/>
      <c r="N5003" s="172"/>
      <c r="O5003" s="172"/>
      <c r="U5003" s="173"/>
    </row>
    <row r="5004" spans="13:21" s="104" customFormat="1" ht="15.75">
      <c r="M5004" s="172"/>
      <c r="N5004" s="172"/>
      <c r="O5004" s="172"/>
      <c r="U5004" s="173"/>
    </row>
    <row r="5005" spans="13:21" s="104" customFormat="1" ht="15.75">
      <c r="M5005" s="172"/>
      <c r="N5005" s="172"/>
      <c r="O5005" s="172"/>
      <c r="U5005" s="173"/>
    </row>
    <row r="5006" spans="13:21" s="104" customFormat="1" ht="15.75">
      <c r="M5006" s="172"/>
      <c r="N5006" s="172"/>
      <c r="O5006" s="172"/>
      <c r="U5006" s="173"/>
    </row>
    <row r="5007" spans="13:21" s="104" customFormat="1" ht="15.75">
      <c r="M5007" s="172"/>
      <c r="N5007" s="172"/>
      <c r="O5007" s="172"/>
      <c r="U5007" s="173"/>
    </row>
    <row r="5008" spans="13:21" s="104" customFormat="1" ht="15.75">
      <c r="M5008" s="172"/>
      <c r="N5008" s="172"/>
      <c r="O5008" s="172"/>
      <c r="U5008" s="173"/>
    </row>
    <row r="5009" spans="13:21" s="104" customFormat="1" ht="15.75">
      <c r="M5009" s="172"/>
      <c r="N5009" s="172"/>
      <c r="O5009" s="172"/>
      <c r="U5009" s="173"/>
    </row>
    <row r="5010" spans="13:21" s="104" customFormat="1" ht="15.75">
      <c r="M5010" s="172"/>
      <c r="N5010" s="172"/>
      <c r="O5010" s="172"/>
      <c r="U5010" s="173"/>
    </row>
    <row r="5011" spans="13:21" s="104" customFormat="1" ht="15.75">
      <c r="M5011" s="172"/>
      <c r="N5011" s="172"/>
      <c r="O5011" s="172"/>
      <c r="U5011" s="173"/>
    </row>
    <row r="5012" spans="13:21" s="104" customFormat="1" ht="15.75">
      <c r="M5012" s="172"/>
      <c r="N5012" s="172"/>
      <c r="O5012" s="172"/>
      <c r="U5012" s="173"/>
    </row>
    <row r="5013" spans="13:21" s="104" customFormat="1" ht="15.75">
      <c r="M5013" s="172"/>
      <c r="N5013" s="172"/>
      <c r="O5013" s="172"/>
      <c r="U5013" s="173"/>
    </row>
    <row r="5014" spans="13:21" s="104" customFormat="1" ht="15.75">
      <c r="M5014" s="172"/>
      <c r="N5014" s="172"/>
      <c r="O5014" s="172"/>
      <c r="U5014" s="173"/>
    </row>
    <row r="5015" spans="13:21" s="104" customFormat="1" ht="15.75">
      <c r="M5015" s="172"/>
      <c r="N5015" s="172"/>
      <c r="O5015" s="172"/>
      <c r="U5015" s="173"/>
    </row>
    <row r="5016" spans="13:21" s="104" customFormat="1" ht="15.75">
      <c r="M5016" s="172"/>
      <c r="N5016" s="172"/>
      <c r="O5016" s="172"/>
      <c r="U5016" s="173"/>
    </row>
    <row r="5017" spans="13:21" s="104" customFormat="1" ht="15.75">
      <c r="M5017" s="172"/>
      <c r="N5017" s="172"/>
      <c r="O5017" s="172"/>
      <c r="U5017" s="173"/>
    </row>
    <row r="5018" spans="13:21" s="104" customFormat="1" ht="15.75">
      <c r="M5018" s="172"/>
      <c r="N5018" s="172"/>
      <c r="O5018" s="172"/>
      <c r="U5018" s="173"/>
    </row>
    <row r="5019" spans="13:21" s="104" customFormat="1" ht="15.75">
      <c r="M5019" s="172"/>
      <c r="N5019" s="172"/>
      <c r="O5019" s="172"/>
      <c r="U5019" s="173"/>
    </row>
    <row r="5020" spans="13:21" s="104" customFormat="1" ht="15.75">
      <c r="M5020" s="172"/>
      <c r="N5020" s="172"/>
      <c r="O5020" s="172"/>
      <c r="U5020" s="173"/>
    </row>
    <row r="5021" spans="13:21" s="104" customFormat="1" ht="15.75">
      <c r="M5021" s="172"/>
      <c r="N5021" s="172"/>
      <c r="O5021" s="172"/>
      <c r="U5021" s="173"/>
    </row>
    <row r="5022" spans="13:21" s="104" customFormat="1" ht="15.75">
      <c r="M5022" s="172"/>
      <c r="N5022" s="172"/>
      <c r="O5022" s="172"/>
      <c r="U5022" s="173"/>
    </row>
    <row r="5023" spans="13:21" s="104" customFormat="1" ht="15.75">
      <c r="M5023" s="172"/>
      <c r="N5023" s="172"/>
      <c r="O5023" s="172"/>
      <c r="U5023" s="173"/>
    </row>
    <row r="5024" spans="13:21" s="104" customFormat="1" ht="15.75">
      <c r="M5024" s="172"/>
      <c r="N5024" s="172"/>
      <c r="O5024" s="172"/>
      <c r="U5024" s="173"/>
    </row>
    <row r="5025" spans="13:21" s="104" customFormat="1" ht="15.75">
      <c r="M5025" s="172"/>
      <c r="N5025" s="172"/>
      <c r="O5025" s="172"/>
      <c r="U5025" s="173"/>
    </row>
    <row r="5026" spans="13:21" s="104" customFormat="1" ht="15.75">
      <c r="M5026" s="172"/>
      <c r="N5026" s="172"/>
      <c r="O5026" s="172"/>
      <c r="U5026" s="173"/>
    </row>
    <row r="5027" spans="13:21" s="104" customFormat="1" ht="15.75">
      <c r="M5027" s="172"/>
      <c r="N5027" s="172"/>
      <c r="O5027" s="172"/>
      <c r="U5027" s="173"/>
    </row>
    <row r="5028" spans="13:21" s="104" customFormat="1" ht="15.75">
      <c r="M5028" s="172"/>
      <c r="N5028" s="172"/>
      <c r="O5028" s="172"/>
      <c r="U5028" s="173"/>
    </row>
    <row r="5029" spans="13:21" s="104" customFormat="1" ht="15.75">
      <c r="M5029" s="172"/>
      <c r="N5029" s="172"/>
      <c r="O5029" s="172"/>
      <c r="U5029" s="173"/>
    </row>
    <row r="5030" spans="13:21" s="104" customFormat="1" ht="15.75">
      <c r="M5030" s="172"/>
      <c r="N5030" s="172"/>
      <c r="O5030" s="172"/>
      <c r="U5030" s="173"/>
    </row>
    <row r="5031" spans="13:21" s="104" customFormat="1" ht="15.75">
      <c r="M5031" s="172"/>
      <c r="N5031" s="172"/>
      <c r="O5031" s="172"/>
      <c r="U5031" s="173"/>
    </row>
    <row r="5032" spans="13:21" s="104" customFormat="1" ht="15.75">
      <c r="M5032" s="172"/>
      <c r="N5032" s="172"/>
      <c r="O5032" s="172"/>
      <c r="U5032" s="173"/>
    </row>
    <row r="5033" spans="13:21" s="104" customFormat="1" ht="15.75">
      <c r="M5033" s="172"/>
      <c r="N5033" s="172"/>
      <c r="O5033" s="172"/>
      <c r="U5033" s="173"/>
    </row>
    <row r="5034" spans="13:21" s="104" customFormat="1" ht="15.75">
      <c r="M5034" s="172"/>
      <c r="N5034" s="172"/>
      <c r="O5034" s="172"/>
      <c r="U5034" s="173"/>
    </row>
    <row r="5035" spans="13:21" s="104" customFormat="1" ht="15.75">
      <c r="M5035" s="172"/>
      <c r="N5035" s="172"/>
      <c r="O5035" s="172"/>
      <c r="U5035" s="173"/>
    </row>
    <row r="5036" spans="13:21" s="104" customFormat="1" ht="15.75">
      <c r="M5036" s="172"/>
      <c r="N5036" s="172"/>
      <c r="O5036" s="172"/>
      <c r="U5036" s="173"/>
    </row>
    <row r="5037" spans="13:21" s="104" customFormat="1" ht="15.75">
      <c r="M5037" s="172"/>
      <c r="N5037" s="172"/>
      <c r="O5037" s="172"/>
      <c r="U5037" s="173"/>
    </row>
    <row r="5038" spans="13:21" s="104" customFormat="1" ht="15.75">
      <c r="M5038" s="172"/>
      <c r="N5038" s="172"/>
      <c r="O5038" s="172"/>
      <c r="U5038" s="173"/>
    </row>
    <row r="5039" spans="13:21" s="104" customFormat="1" ht="15.75">
      <c r="M5039" s="172"/>
      <c r="N5039" s="172"/>
      <c r="O5039" s="172"/>
      <c r="U5039" s="173"/>
    </row>
    <row r="5040" spans="13:21" s="104" customFormat="1" ht="15.75">
      <c r="M5040" s="172"/>
      <c r="N5040" s="172"/>
      <c r="O5040" s="172"/>
      <c r="U5040" s="173"/>
    </row>
    <row r="5041" spans="13:21" s="104" customFormat="1" ht="15.75">
      <c r="M5041" s="172"/>
      <c r="N5041" s="172"/>
      <c r="O5041" s="172"/>
      <c r="U5041" s="173"/>
    </row>
    <row r="5042" spans="13:21" s="104" customFormat="1" ht="15.75">
      <c r="M5042" s="172"/>
      <c r="N5042" s="172"/>
      <c r="O5042" s="172"/>
      <c r="U5042" s="173"/>
    </row>
    <row r="5043" spans="13:21" s="104" customFormat="1" ht="15.75">
      <c r="M5043" s="172"/>
      <c r="N5043" s="172"/>
      <c r="O5043" s="172"/>
      <c r="U5043" s="173"/>
    </row>
    <row r="5044" spans="13:21" s="104" customFormat="1" ht="15.75">
      <c r="M5044" s="172"/>
      <c r="N5044" s="172"/>
      <c r="O5044" s="172"/>
      <c r="U5044" s="173"/>
    </row>
    <row r="5045" spans="13:21" s="104" customFormat="1" ht="15.75">
      <c r="M5045" s="172"/>
      <c r="N5045" s="172"/>
      <c r="O5045" s="172"/>
      <c r="U5045" s="173"/>
    </row>
    <row r="5046" spans="13:21" s="104" customFormat="1" ht="15.75">
      <c r="M5046" s="172"/>
      <c r="N5046" s="172"/>
      <c r="O5046" s="172"/>
      <c r="U5046" s="173"/>
    </row>
    <row r="5047" spans="13:21" s="104" customFormat="1" ht="15.75">
      <c r="M5047" s="172"/>
      <c r="N5047" s="172"/>
      <c r="O5047" s="172"/>
      <c r="U5047" s="173"/>
    </row>
    <row r="5048" spans="13:21" s="104" customFormat="1" ht="15.75">
      <c r="M5048" s="172"/>
      <c r="N5048" s="172"/>
      <c r="O5048" s="172"/>
      <c r="U5048" s="173"/>
    </row>
    <row r="5049" spans="13:21" s="104" customFormat="1" ht="15.75">
      <c r="M5049" s="172"/>
      <c r="N5049" s="172"/>
      <c r="O5049" s="172"/>
      <c r="U5049" s="173"/>
    </row>
    <row r="5050" spans="13:21" s="104" customFormat="1" ht="15.75">
      <c r="M5050" s="172"/>
      <c r="N5050" s="172"/>
      <c r="O5050" s="172"/>
      <c r="U5050" s="173"/>
    </row>
    <row r="5051" spans="13:21" s="104" customFormat="1" ht="15.75">
      <c r="M5051" s="172"/>
      <c r="N5051" s="172"/>
      <c r="O5051" s="172"/>
      <c r="U5051" s="173"/>
    </row>
    <row r="5052" spans="13:21" s="104" customFormat="1" ht="15.75">
      <c r="M5052" s="172"/>
      <c r="N5052" s="172"/>
      <c r="O5052" s="172"/>
      <c r="U5052" s="173"/>
    </row>
    <row r="5053" spans="13:21" s="104" customFormat="1" ht="15.75">
      <c r="M5053" s="172"/>
      <c r="N5053" s="172"/>
      <c r="O5053" s="172"/>
      <c r="U5053" s="173"/>
    </row>
    <row r="5054" spans="13:21" s="104" customFormat="1" ht="15.75">
      <c r="M5054" s="172"/>
      <c r="N5054" s="172"/>
      <c r="O5054" s="172"/>
      <c r="U5054" s="173"/>
    </row>
    <row r="5055" spans="13:21" s="104" customFormat="1" ht="15.75">
      <c r="M5055" s="172"/>
      <c r="N5055" s="172"/>
      <c r="O5055" s="172"/>
      <c r="U5055" s="173"/>
    </row>
    <row r="5056" spans="13:21" s="104" customFormat="1" ht="15.75">
      <c r="M5056" s="172"/>
      <c r="N5056" s="172"/>
      <c r="O5056" s="172"/>
      <c r="U5056" s="173"/>
    </row>
    <row r="5057" spans="13:21" s="104" customFormat="1" ht="15.75">
      <c r="M5057" s="172"/>
      <c r="N5057" s="172"/>
      <c r="O5057" s="172"/>
      <c r="U5057" s="173"/>
    </row>
    <row r="5058" spans="13:21" s="104" customFormat="1" ht="15.75">
      <c r="M5058" s="172"/>
      <c r="N5058" s="172"/>
      <c r="O5058" s="172"/>
      <c r="U5058" s="173"/>
    </row>
    <row r="5059" spans="13:21" s="104" customFormat="1" ht="15.75">
      <c r="M5059" s="172"/>
      <c r="N5059" s="172"/>
      <c r="O5059" s="172"/>
      <c r="U5059" s="173"/>
    </row>
    <row r="5060" spans="13:21" s="104" customFormat="1" ht="15.75">
      <c r="M5060" s="172"/>
      <c r="N5060" s="172"/>
      <c r="O5060" s="172"/>
      <c r="U5060" s="173"/>
    </row>
    <row r="5061" spans="13:21" s="104" customFormat="1" ht="15.75">
      <c r="M5061" s="172"/>
      <c r="N5061" s="172"/>
      <c r="O5061" s="172"/>
      <c r="U5061" s="173"/>
    </row>
    <row r="5062" spans="13:21" s="104" customFormat="1" ht="15.75">
      <c r="M5062" s="172"/>
      <c r="N5062" s="172"/>
      <c r="O5062" s="172"/>
      <c r="U5062" s="173"/>
    </row>
    <row r="5063" spans="13:21" s="104" customFormat="1" ht="15.75">
      <c r="M5063" s="172"/>
      <c r="N5063" s="172"/>
      <c r="O5063" s="172"/>
      <c r="U5063" s="173"/>
    </row>
    <row r="5064" spans="13:21" s="104" customFormat="1" ht="15.75">
      <c r="M5064" s="172"/>
      <c r="N5064" s="172"/>
      <c r="O5064" s="172"/>
      <c r="U5064" s="173"/>
    </row>
    <row r="5065" spans="13:21" s="104" customFormat="1" ht="15.75">
      <c r="M5065" s="172"/>
      <c r="N5065" s="172"/>
      <c r="O5065" s="172"/>
      <c r="U5065" s="173"/>
    </row>
    <row r="5066" spans="13:21" s="104" customFormat="1" ht="15.75">
      <c r="M5066" s="172"/>
      <c r="N5066" s="172"/>
      <c r="O5066" s="172"/>
      <c r="U5066" s="173"/>
    </row>
    <row r="5067" spans="13:21" s="104" customFormat="1" ht="15.75">
      <c r="M5067" s="172"/>
      <c r="N5067" s="172"/>
      <c r="O5067" s="172"/>
      <c r="U5067" s="173"/>
    </row>
    <row r="5068" spans="13:21" s="104" customFormat="1" ht="15.75">
      <c r="M5068" s="172"/>
      <c r="N5068" s="172"/>
      <c r="O5068" s="172"/>
      <c r="U5068" s="173"/>
    </row>
    <row r="5069" spans="13:21" s="104" customFormat="1" ht="15.75">
      <c r="M5069" s="172"/>
      <c r="N5069" s="172"/>
      <c r="O5069" s="172"/>
      <c r="U5069" s="173"/>
    </row>
    <row r="5070" spans="13:21" s="104" customFormat="1" ht="15.75">
      <c r="M5070" s="172"/>
      <c r="N5070" s="172"/>
      <c r="O5070" s="172"/>
      <c r="U5070" s="173"/>
    </row>
    <row r="5071" spans="13:21" s="104" customFormat="1" ht="15.75">
      <c r="M5071" s="172"/>
      <c r="N5071" s="172"/>
      <c r="O5071" s="172"/>
      <c r="U5071" s="173"/>
    </row>
    <row r="5072" spans="13:21" s="104" customFormat="1" ht="15.75">
      <c r="M5072" s="172"/>
      <c r="N5072" s="172"/>
      <c r="O5072" s="172"/>
      <c r="U5072" s="173"/>
    </row>
    <row r="5073" spans="13:21" s="104" customFormat="1" ht="15.75">
      <c r="M5073" s="172"/>
      <c r="N5073" s="172"/>
      <c r="O5073" s="172"/>
      <c r="U5073" s="173"/>
    </row>
    <row r="5074" spans="13:21" s="104" customFormat="1" ht="15.75">
      <c r="M5074" s="172"/>
      <c r="N5074" s="172"/>
      <c r="O5074" s="172"/>
      <c r="U5074" s="173"/>
    </row>
    <row r="5075" spans="13:21" s="104" customFormat="1" ht="15.75">
      <c r="M5075" s="172"/>
      <c r="N5075" s="172"/>
      <c r="O5075" s="172"/>
      <c r="U5075" s="173"/>
    </row>
    <row r="5076" spans="13:21" s="104" customFormat="1" ht="15.75">
      <c r="M5076" s="172"/>
      <c r="N5076" s="172"/>
      <c r="O5076" s="172"/>
      <c r="U5076" s="173"/>
    </row>
    <row r="5077" spans="13:21" s="104" customFormat="1" ht="15.75">
      <c r="M5077" s="172"/>
      <c r="N5077" s="172"/>
      <c r="O5077" s="172"/>
      <c r="U5077" s="173"/>
    </row>
    <row r="5078" spans="13:21" s="104" customFormat="1" ht="15.75">
      <c r="M5078" s="172"/>
      <c r="N5078" s="172"/>
      <c r="O5078" s="172"/>
      <c r="U5078" s="173"/>
    </row>
    <row r="5079" spans="13:21" s="104" customFormat="1" ht="15.75">
      <c r="M5079" s="172"/>
      <c r="N5079" s="172"/>
      <c r="O5079" s="172"/>
      <c r="U5079" s="173"/>
    </row>
    <row r="5080" spans="13:21" s="104" customFormat="1" ht="15.75">
      <c r="M5080" s="172"/>
      <c r="N5080" s="172"/>
      <c r="O5080" s="172"/>
      <c r="U5080" s="173"/>
    </row>
    <row r="5081" spans="13:21" s="104" customFormat="1" ht="15.75">
      <c r="M5081" s="172"/>
      <c r="N5081" s="172"/>
      <c r="O5081" s="172"/>
      <c r="U5081" s="173"/>
    </row>
    <row r="5082" spans="13:21" s="104" customFormat="1" ht="15.75">
      <c r="M5082" s="172"/>
      <c r="N5082" s="172"/>
      <c r="O5082" s="172"/>
      <c r="U5082" s="173"/>
    </row>
    <row r="5083" spans="13:21" s="104" customFormat="1" ht="15.75">
      <c r="M5083" s="172"/>
      <c r="N5083" s="172"/>
      <c r="O5083" s="172"/>
      <c r="U5083" s="173"/>
    </row>
    <row r="5084" spans="13:21" s="104" customFormat="1" ht="15.75">
      <c r="M5084" s="172"/>
      <c r="N5084" s="172"/>
      <c r="O5084" s="172"/>
      <c r="U5084" s="173"/>
    </row>
    <row r="5085" spans="13:21" s="104" customFormat="1" ht="15.75">
      <c r="M5085" s="172"/>
      <c r="N5085" s="172"/>
      <c r="O5085" s="172"/>
      <c r="U5085" s="173"/>
    </row>
    <row r="5086" spans="13:21" s="104" customFormat="1" ht="15.75">
      <c r="M5086" s="172"/>
      <c r="N5086" s="172"/>
      <c r="O5086" s="172"/>
      <c r="U5086" s="173"/>
    </row>
    <row r="5087" spans="13:21" s="104" customFormat="1" ht="15.75">
      <c r="M5087" s="172"/>
      <c r="N5087" s="172"/>
      <c r="O5087" s="172"/>
      <c r="U5087" s="173"/>
    </row>
    <row r="5088" spans="13:21" s="104" customFormat="1" ht="15.75">
      <c r="M5088" s="172"/>
      <c r="N5088" s="172"/>
      <c r="O5088" s="172"/>
      <c r="U5088" s="173"/>
    </row>
    <row r="5089" spans="13:21" s="104" customFormat="1" ht="15.75">
      <c r="M5089" s="172"/>
      <c r="N5089" s="172"/>
      <c r="O5089" s="172"/>
      <c r="U5089" s="173"/>
    </row>
    <row r="5090" spans="13:21" s="104" customFormat="1" ht="15.75">
      <c r="M5090" s="172"/>
      <c r="N5090" s="172"/>
      <c r="O5090" s="172"/>
      <c r="U5090" s="173"/>
    </row>
    <row r="5091" spans="13:21" s="104" customFormat="1" ht="15.75">
      <c r="M5091" s="172"/>
      <c r="N5091" s="172"/>
      <c r="O5091" s="172"/>
      <c r="U5091" s="173"/>
    </row>
    <row r="5092" spans="13:21" s="104" customFormat="1" ht="15.75">
      <c r="M5092" s="172"/>
      <c r="N5092" s="172"/>
      <c r="O5092" s="172"/>
      <c r="U5092" s="173"/>
    </row>
    <row r="5093" spans="13:21" s="104" customFormat="1" ht="15.75">
      <c r="M5093" s="172"/>
      <c r="N5093" s="172"/>
      <c r="O5093" s="172"/>
      <c r="U5093" s="173"/>
    </row>
    <row r="5094" spans="13:21" s="104" customFormat="1" ht="15.75">
      <c r="M5094" s="172"/>
      <c r="N5094" s="172"/>
      <c r="O5094" s="172"/>
      <c r="U5094" s="173"/>
    </row>
    <row r="5095" spans="13:21" s="104" customFormat="1" ht="15.75">
      <c r="M5095" s="172"/>
      <c r="N5095" s="172"/>
      <c r="O5095" s="172"/>
      <c r="U5095" s="173"/>
    </row>
    <row r="5096" spans="13:21" s="104" customFormat="1" ht="15.75">
      <c r="M5096" s="172"/>
      <c r="N5096" s="172"/>
      <c r="O5096" s="172"/>
      <c r="U5096" s="173"/>
    </row>
    <row r="5097" spans="13:21" s="104" customFormat="1" ht="15.75">
      <c r="M5097" s="172"/>
      <c r="N5097" s="172"/>
      <c r="O5097" s="172"/>
      <c r="U5097" s="173"/>
    </row>
    <row r="5098" spans="13:21" s="104" customFormat="1" ht="15.75">
      <c r="M5098" s="172"/>
      <c r="N5098" s="172"/>
      <c r="O5098" s="172"/>
      <c r="U5098" s="173"/>
    </row>
    <row r="5099" spans="13:21" s="104" customFormat="1" ht="15.75">
      <c r="M5099" s="172"/>
      <c r="N5099" s="172"/>
      <c r="O5099" s="172"/>
      <c r="U5099" s="173"/>
    </row>
    <row r="5100" spans="13:21" s="104" customFormat="1" ht="15.75">
      <c r="M5100" s="172"/>
      <c r="N5100" s="172"/>
      <c r="O5100" s="172"/>
      <c r="U5100" s="173"/>
    </row>
    <row r="5101" spans="13:21" s="104" customFormat="1" ht="15.75">
      <c r="M5101" s="172"/>
      <c r="N5101" s="172"/>
      <c r="O5101" s="172"/>
      <c r="U5101" s="173"/>
    </row>
    <row r="5102" spans="13:21" s="104" customFormat="1" ht="15.75">
      <c r="M5102" s="172"/>
      <c r="N5102" s="172"/>
      <c r="O5102" s="172"/>
      <c r="U5102" s="173"/>
    </row>
    <row r="5103" spans="13:21" s="104" customFormat="1" ht="15.75">
      <c r="M5103" s="172"/>
      <c r="N5103" s="172"/>
      <c r="O5103" s="172"/>
      <c r="U5103" s="173"/>
    </row>
    <row r="5104" spans="13:21" s="104" customFormat="1" ht="15.75">
      <c r="M5104" s="172"/>
      <c r="N5104" s="172"/>
      <c r="O5104" s="172"/>
      <c r="U5104" s="173"/>
    </row>
    <row r="5105" spans="13:21" s="104" customFormat="1" ht="15.75">
      <c r="M5105" s="172"/>
      <c r="N5105" s="172"/>
      <c r="O5105" s="172"/>
      <c r="U5105" s="173"/>
    </row>
    <row r="5106" spans="13:21" s="104" customFormat="1" ht="15.75">
      <c r="M5106" s="172"/>
      <c r="N5106" s="172"/>
      <c r="O5106" s="172"/>
      <c r="U5106" s="173"/>
    </row>
    <row r="5107" spans="13:21" s="104" customFormat="1" ht="15.75">
      <c r="M5107" s="172"/>
      <c r="N5107" s="172"/>
      <c r="O5107" s="172"/>
      <c r="U5107" s="173"/>
    </row>
    <row r="5108" spans="13:21" s="104" customFormat="1" ht="15.75">
      <c r="M5108" s="172"/>
      <c r="N5108" s="172"/>
      <c r="O5108" s="172"/>
      <c r="U5108" s="173"/>
    </row>
    <row r="5109" spans="13:21" s="104" customFormat="1" ht="15.75">
      <c r="M5109" s="172"/>
      <c r="N5109" s="172"/>
      <c r="O5109" s="172"/>
      <c r="U5109" s="173"/>
    </row>
    <row r="5110" spans="13:21" s="104" customFormat="1" ht="15.75">
      <c r="M5110" s="172"/>
      <c r="N5110" s="172"/>
      <c r="O5110" s="172"/>
      <c r="U5110" s="173"/>
    </row>
    <row r="5111" spans="13:21" s="104" customFormat="1" ht="15.75">
      <c r="M5111" s="172"/>
      <c r="N5111" s="172"/>
      <c r="O5111" s="172"/>
      <c r="U5111" s="173"/>
    </row>
    <row r="5112" spans="13:21" s="104" customFormat="1" ht="15.75">
      <c r="M5112" s="172"/>
      <c r="N5112" s="172"/>
      <c r="O5112" s="172"/>
      <c r="U5112" s="173"/>
    </row>
    <row r="5113" spans="13:21" s="104" customFormat="1" ht="15.75">
      <c r="M5113" s="172"/>
      <c r="N5113" s="172"/>
      <c r="O5113" s="172"/>
      <c r="U5113" s="173"/>
    </row>
    <row r="5114" spans="13:21" s="104" customFormat="1" ht="15.75">
      <c r="M5114" s="172"/>
      <c r="N5114" s="172"/>
      <c r="O5114" s="172"/>
      <c r="U5114" s="173"/>
    </row>
    <row r="5115" spans="13:21" s="104" customFormat="1" ht="15.75">
      <c r="M5115" s="172"/>
      <c r="N5115" s="172"/>
      <c r="O5115" s="172"/>
      <c r="U5115" s="173"/>
    </row>
    <row r="5116" spans="13:21" s="104" customFormat="1" ht="15.75">
      <c r="M5116" s="172"/>
      <c r="N5116" s="172"/>
      <c r="O5116" s="172"/>
      <c r="U5116" s="173"/>
    </row>
    <row r="5117" spans="13:21" s="104" customFormat="1" ht="15.75">
      <c r="M5117" s="172"/>
      <c r="N5117" s="172"/>
      <c r="O5117" s="172"/>
      <c r="U5117" s="173"/>
    </row>
    <row r="5118" spans="13:21" s="104" customFormat="1" ht="15.75">
      <c r="M5118" s="172"/>
      <c r="N5118" s="172"/>
      <c r="O5118" s="172"/>
      <c r="U5118" s="173"/>
    </row>
    <row r="5119" spans="13:21" s="104" customFormat="1" ht="15.75">
      <c r="M5119" s="172"/>
      <c r="N5119" s="172"/>
      <c r="O5119" s="172"/>
      <c r="U5119" s="173"/>
    </row>
    <row r="5120" spans="13:21" s="104" customFormat="1" ht="15.75">
      <c r="M5120" s="172"/>
      <c r="N5120" s="172"/>
      <c r="O5120" s="172"/>
      <c r="U5120" s="173"/>
    </row>
    <row r="5121" spans="13:21" s="104" customFormat="1" ht="15.75">
      <c r="M5121" s="172"/>
      <c r="N5121" s="172"/>
      <c r="O5121" s="172"/>
      <c r="U5121" s="173"/>
    </row>
    <row r="5122" spans="13:21" s="104" customFormat="1" ht="15.75">
      <c r="M5122" s="172"/>
      <c r="N5122" s="172"/>
      <c r="O5122" s="172"/>
      <c r="U5122" s="173"/>
    </row>
    <row r="5123" spans="13:21" s="104" customFormat="1" ht="15.75">
      <c r="M5123" s="172"/>
      <c r="N5123" s="172"/>
      <c r="O5123" s="172"/>
      <c r="U5123" s="173"/>
    </row>
    <row r="5124" spans="13:21" s="104" customFormat="1" ht="15.75">
      <c r="M5124" s="172"/>
      <c r="N5124" s="172"/>
      <c r="O5124" s="172"/>
      <c r="U5124" s="173"/>
    </row>
    <row r="5125" spans="13:21" s="104" customFormat="1" ht="15.75">
      <c r="M5125" s="172"/>
      <c r="N5125" s="172"/>
      <c r="O5125" s="172"/>
      <c r="U5125" s="173"/>
    </row>
    <row r="5126" spans="13:21" s="104" customFormat="1" ht="15.75">
      <c r="M5126" s="172"/>
      <c r="N5126" s="172"/>
      <c r="O5126" s="172"/>
      <c r="U5126" s="173"/>
    </row>
    <row r="5127" spans="13:21" s="104" customFormat="1" ht="15.75">
      <c r="M5127" s="172"/>
      <c r="N5127" s="172"/>
      <c r="O5127" s="172"/>
      <c r="U5127" s="173"/>
    </row>
    <row r="5128" spans="13:21" s="104" customFormat="1" ht="15.75">
      <c r="M5128" s="172"/>
      <c r="N5128" s="172"/>
      <c r="O5128" s="172"/>
      <c r="U5128" s="173"/>
    </row>
    <row r="5129" spans="13:21" s="104" customFormat="1" ht="15.75">
      <c r="M5129" s="172"/>
      <c r="N5129" s="172"/>
      <c r="O5129" s="172"/>
      <c r="U5129" s="173"/>
    </row>
    <row r="5130" spans="13:21" s="104" customFormat="1" ht="15.75">
      <c r="M5130" s="172"/>
      <c r="N5130" s="172"/>
      <c r="O5130" s="172"/>
      <c r="U5130" s="173"/>
    </row>
    <row r="5131" spans="13:21" s="104" customFormat="1" ht="15.75">
      <c r="M5131" s="172"/>
      <c r="N5131" s="172"/>
      <c r="O5131" s="172"/>
      <c r="U5131" s="173"/>
    </row>
    <row r="5132" spans="13:21" s="104" customFormat="1" ht="15.75">
      <c r="M5132" s="172"/>
      <c r="N5132" s="172"/>
      <c r="O5132" s="172"/>
      <c r="U5132" s="173"/>
    </row>
    <row r="5133" spans="13:21" s="104" customFormat="1" ht="15.75">
      <c r="M5133" s="172"/>
      <c r="N5133" s="172"/>
      <c r="O5133" s="172"/>
      <c r="U5133" s="173"/>
    </row>
    <row r="5134" spans="13:21" s="104" customFormat="1" ht="15.75">
      <c r="M5134" s="172"/>
      <c r="N5134" s="172"/>
      <c r="O5134" s="172"/>
      <c r="U5134" s="173"/>
    </row>
    <row r="5135" spans="13:21" s="104" customFormat="1" ht="15.75">
      <c r="M5135" s="172"/>
      <c r="N5135" s="172"/>
      <c r="O5135" s="172"/>
      <c r="U5135" s="173"/>
    </row>
    <row r="5136" spans="13:21" s="104" customFormat="1" ht="15.75">
      <c r="M5136" s="172"/>
      <c r="N5136" s="172"/>
      <c r="O5136" s="172"/>
      <c r="U5136" s="173"/>
    </row>
    <row r="5137" spans="13:21" s="104" customFormat="1" ht="15.75">
      <c r="M5137" s="172"/>
      <c r="N5137" s="172"/>
      <c r="O5137" s="172"/>
      <c r="U5137" s="173"/>
    </row>
    <row r="5138" spans="13:21" s="104" customFormat="1" ht="15.75">
      <c r="M5138" s="172"/>
      <c r="N5138" s="172"/>
      <c r="O5138" s="172"/>
      <c r="U5138" s="173"/>
    </row>
    <row r="5139" spans="13:21" s="104" customFormat="1" ht="15.75">
      <c r="M5139" s="172"/>
      <c r="N5139" s="172"/>
      <c r="O5139" s="172"/>
      <c r="U5139" s="173"/>
    </row>
    <row r="5140" spans="13:21" s="104" customFormat="1" ht="15.75">
      <c r="M5140" s="172"/>
      <c r="N5140" s="172"/>
      <c r="O5140" s="172"/>
      <c r="U5140" s="173"/>
    </row>
    <row r="5141" spans="13:21" s="104" customFormat="1" ht="15.75">
      <c r="M5141" s="172"/>
      <c r="N5141" s="172"/>
      <c r="O5141" s="172"/>
      <c r="U5141" s="173"/>
    </row>
    <row r="5142" spans="13:21" s="104" customFormat="1" ht="15.75">
      <c r="M5142" s="172"/>
      <c r="N5142" s="172"/>
      <c r="O5142" s="172"/>
      <c r="U5142" s="173"/>
    </row>
    <row r="5143" spans="13:21" s="104" customFormat="1" ht="15.75">
      <c r="M5143" s="172"/>
      <c r="N5143" s="172"/>
      <c r="O5143" s="172"/>
      <c r="U5143" s="173"/>
    </row>
    <row r="5144" spans="13:21" s="104" customFormat="1" ht="15.75">
      <c r="M5144" s="172"/>
      <c r="N5144" s="172"/>
      <c r="O5144" s="172"/>
      <c r="U5144" s="173"/>
    </row>
    <row r="5145" spans="13:21" s="104" customFormat="1" ht="15.75">
      <c r="M5145" s="172"/>
      <c r="N5145" s="172"/>
      <c r="O5145" s="172"/>
      <c r="U5145" s="173"/>
    </row>
    <row r="5146" spans="13:21" s="104" customFormat="1" ht="15.75">
      <c r="M5146" s="172"/>
      <c r="N5146" s="172"/>
      <c r="O5146" s="172"/>
      <c r="U5146" s="173"/>
    </row>
    <row r="5147" spans="13:21" s="104" customFormat="1" ht="15.75">
      <c r="M5147" s="172"/>
      <c r="N5147" s="172"/>
      <c r="O5147" s="172"/>
      <c r="U5147" s="173"/>
    </row>
    <row r="5148" spans="13:21" s="104" customFormat="1" ht="15.75">
      <c r="M5148" s="172"/>
      <c r="N5148" s="172"/>
      <c r="O5148" s="172"/>
      <c r="U5148" s="173"/>
    </row>
    <row r="5149" spans="13:21" s="104" customFormat="1" ht="15.75">
      <c r="M5149" s="172"/>
      <c r="N5149" s="172"/>
      <c r="O5149" s="172"/>
      <c r="U5149" s="173"/>
    </row>
    <row r="5150" spans="13:21" s="104" customFormat="1" ht="15.75">
      <c r="M5150" s="172"/>
      <c r="N5150" s="172"/>
      <c r="O5150" s="172"/>
      <c r="U5150" s="173"/>
    </row>
    <row r="5151" spans="13:21" s="104" customFormat="1" ht="15.75">
      <c r="M5151" s="172"/>
      <c r="N5151" s="172"/>
      <c r="O5151" s="172"/>
      <c r="U5151" s="173"/>
    </row>
    <row r="5152" spans="13:21" s="104" customFormat="1" ht="15.75">
      <c r="M5152" s="172"/>
      <c r="N5152" s="172"/>
      <c r="O5152" s="172"/>
      <c r="U5152" s="173"/>
    </row>
    <row r="5153" spans="13:21" s="104" customFormat="1" ht="15.75">
      <c r="M5153" s="172"/>
      <c r="N5153" s="172"/>
      <c r="O5153" s="172"/>
      <c r="U5153" s="173"/>
    </row>
    <row r="5154" spans="13:21" s="104" customFormat="1" ht="15.75">
      <c r="M5154" s="172"/>
      <c r="N5154" s="172"/>
      <c r="O5154" s="172"/>
      <c r="U5154" s="173"/>
    </row>
    <row r="5155" spans="13:21" s="104" customFormat="1" ht="15.75">
      <c r="M5155" s="172"/>
      <c r="N5155" s="172"/>
      <c r="O5155" s="172"/>
      <c r="U5155" s="173"/>
    </row>
    <row r="5156" spans="13:21" s="104" customFormat="1" ht="15.75">
      <c r="M5156" s="172"/>
      <c r="N5156" s="172"/>
      <c r="O5156" s="172"/>
      <c r="U5156" s="173"/>
    </row>
    <row r="5157" spans="13:21" s="104" customFormat="1" ht="15.75">
      <c r="M5157" s="172"/>
      <c r="N5157" s="172"/>
      <c r="O5157" s="172"/>
      <c r="U5157" s="173"/>
    </row>
    <row r="5158" spans="13:21" s="104" customFormat="1" ht="15.75">
      <c r="M5158" s="172"/>
      <c r="N5158" s="172"/>
      <c r="O5158" s="172"/>
      <c r="U5158" s="173"/>
    </row>
    <row r="5159" spans="13:21" s="104" customFormat="1" ht="15.75">
      <c r="M5159" s="172"/>
      <c r="N5159" s="172"/>
      <c r="O5159" s="172"/>
      <c r="U5159" s="173"/>
    </row>
    <row r="5160" spans="13:21" s="104" customFormat="1" ht="15.75">
      <c r="M5160" s="172"/>
      <c r="N5160" s="172"/>
      <c r="O5160" s="172"/>
      <c r="U5160" s="173"/>
    </row>
    <row r="5161" spans="13:21" s="104" customFormat="1" ht="15.75">
      <c r="M5161" s="172"/>
      <c r="N5161" s="172"/>
      <c r="O5161" s="172"/>
      <c r="U5161" s="173"/>
    </row>
    <row r="5162" spans="13:21" s="104" customFormat="1" ht="15.75">
      <c r="M5162" s="172"/>
      <c r="N5162" s="172"/>
      <c r="O5162" s="172"/>
      <c r="U5162" s="173"/>
    </row>
    <row r="5163" spans="13:21" s="104" customFormat="1" ht="15.75">
      <c r="M5163" s="172"/>
      <c r="N5163" s="172"/>
      <c r="O5163" s="172"/>
      <c r="U5163" s="173"/>
    </row>
    <row r="5164" spans="13:21" s="104" customFormat="1" ht="15.75">
      <c r="M5164" s="172"/>
      <c r="N5164" s="172"/>
      <c r="O5164" s="172"/>
      <c r="U5164" s="173"/>
    </row>
    <row r="5165" spans="13:21" s="104" customFormat="1" ht="15.75">
      <c r="M5165" s="172"/>
      <c r="N5165" s="172"/>
      <c r="O5165" s="172"/>
      <c r="U5165" s="173"/>
    </row>
    <row r="5166" spans="13:21" s="104" customFormat="1" ht="15.75">
      <c r="M5166" s="172"/>
      <c r="N5166" s="172"/>
      <c r="O5166" s="172"/>
      <c r="U5166" s="173"/>
    </row>
    <row r="5167" spans="13:21" s="104" customFormat="1" ht="15.75">
      <c r="M5167" s="172"/>
      <c r="N5167" s="172"/>
      <c r="O5167" s="172"/>
      <c r="U5167" s="173"/>
    </row>
    <row r="5168" spans="13:21" s="104" customFormat="1" ht="15.75">
      <c r="M5168" s="172"/>
      <c r="N5168" s="172"/>
      <c r="O5168" s="172"/>
      <c r="U5168" s="173"/>
    </row>
    <row r="5169" spans="13:21" s="104" customFormat="1" ht="15.75">
      <c r="M5169" s="172"/>
      <c r="N5169" s="172"/>
      <c r="O5169" s="172"/>
      <c r="U5169" s="173"/>
    </row>
    <row r="5170" spans="13:21" s="104" customFormat="1" ht="15.75">
      <c r="M5170" s="172"/>
      <c r="N5170" s="172"/>
      <c r="O5170" s="172"/>
      <c r="U5170" s="173"/>
    </row>
    <row r="5171" spans="13:21" s="104" customFormat="1" ht="15.75">
      <c r="M5171" s="172"/>
      <c r="N5171" s="172"/>
      <c r="O5171" s="172"/>
      <c r="U5171" s="173"/>
    </row>
    <row r="5172" spans="13:21" s="104" customFormat="1" ht="15.75">
      <c r="M5172" s="172"/>
      <c r="N5172" s="172"/>
      <c r="O5172" s="172"/>
      <c r="U5172" s="173"/>
    </row>
    <row r="5173" spans="13:21" s="104" customFormat="1" ht="15.75">
      <c r="M5173" s="172"/>
      <c r="N5173" s="172"/>
      <c r="O5173" s="172"/>
      <c r="U5173" s="173"/>
    </row>
    <row r="5174" spans="13:21" s="104" customFormat="1" ht="15.75">
      <c r="M5174" s="172"/>
      <c r="N5174" s="172"/>
      <c r="O5174" s="172"/>
      <c r="U5174" s="173"/>
    </row>
    <row r="5175" spans="13:21" s="104" customFormat="1" ht="15.75">
      <c r="M5175" s="172"/>
      <c r="N5175" s="172"/>
      <c r="O5175" s="172"/>
      <c r="U5175" s="173"/>
    </row>
    <row r="5176" spans="13:21" s="104" customFormat="1" ht="15.75">
      <c r="M5176" s="172"/>
      <c r="N5176" s="172"/>
      <c r="O5176" s="172"/>
      <c r="U5176" s="173"/>
    </row>
    <row r="5177" spans="13:21" s="104" customFormat="1" ht="15.75">
      <c r="M5177" s="172"/>
      <c r="N5177" s="172"/>
      <c r="O5177" s="172"/>
      <c r="U5177" s="173"/>
    </row>
    <row r="5178" spans="13:21" s="104" customFormat="1" ht="15.75">
      <c r="M5178" s="172"/>
      <c r="N5178" s="172"/>
      <c r="O5178" s="172"/>
      <c r="U5178" s="173"/>
    </row>
    <row r="5179" spans="13:21" s="104" customFormat="1" ht="15.75">
      <c r="M5179" s="172"/>
      <c r="N5179" s="172"/>
      <c r="O5179" s="172"/>
      <c r="U5179" s="173"/>
    </row>
    <row r="5180" spans="13:21" s="104" customFormat="1" ht="15.75">
      <c r="M5180" s="172"/>
      <c r="N5180" s="172"/>
      <c r="O5180" s="172"/>
      <c r="U5180" s="173"/>
    </row>
    <row r="5181" spans="13:21" s="104" customFormat="1" ht="15.75">
      <c r="M5181" s="172"/>
      <c r="N5181" s="172"/>
      <c r="O5181" s="172"/>
      <c r="U5181" s="173"/>
    </row>
    <row r="5182" spans="13:21" s="104" customFormat="1" ht="15.75">
      <c r="M5182" s="172"/>
      <c r="N5182" s="172"/>
      <c r="O5182" s="172"/>
      <c r="U5182" s="173"/>
    </row>
    <row r="5183" spans="13:21" s="104" customFormat="1" ht="15.75">
      <c r="M5183" s="172"/>
      <c r="N5183" s="172"/>
      <c r="O5183" s="172"/>
      <c r="U5183" s="173"/>
    </row>
    <row r="5184" spans="13:21" s="104" customFormat="1" ht="15.75">
      <c r="M5184" s="172"/>
      <c r="N5184" s="172"/>
      <c r="O5184" s="172"/>
      <c r="U5184" s="173"/>
    </row>
    <row r="5185" spans="13:21" s="104" customFormat="1" ht="15.75">
      <c r="M5185" s="172"/>
      <c r="N5185" s="172"/>
      <c r="O5185" s="172"/>
      <c r="U5185" s="173"/>
    </row>
    <row r="5186" spans="13:21" s="104" customFormat="1" ht="15.75">
      <c r="M5186" s="172"/>
      <c r="N5186" s="172"/>
      <c r="O5186" s="172"/>
      <c r="U5186" s="173"/>
    </row>
    <row r="5187" spans="13:21" s="104" customFormat="1" ht="15.75">
      <c r="M5187" s="172"/>
      <c r="N5187" s="172"/>
      <c r="O5187" s="172"/>
      <c r="U5187" s="173"/>
    </row>
    <row r="5188" spans="13:21" s="104" customFormat="1" ht="15.75">
      <c r="M5188" s="172"/>
      <c r="N5188" s="172"/>
      <c r="O5188" s="172"/>
      <c r="U5188" s="173"/>
    </row>
    <row r="5189" spans="13:21" s="104" customFormat="1" ht="15.75">
      <c r="M5189" s="172"/>
      <c r="N5189" s="172"/>
      <c r="O5189" s="172"/>
      <c r="U5189" s="173"/>
    </row>
    <row r="5190" spans="13:21" s="104" customFormat="1" ht="15.75">
      <c r="M5190" s="172"/>
      <c r="N5190" s="172"/>
      <c r="O5190" s="172"/>
      <c r="U5190" s="173"/>
    </row>
    <row r="5191" spans="13:21" s="104" customFormat="1" ht="15.75">
      <c r="M5191" s="172"/>
      <c r="N5191" s="172"/>
      <c r="O5191" s="172"/>
      <c r="U5191" s="173"/>
    </row>
    <row r="5192" spans="13:21" s="104" customFormat="1" ht="15.75">
      <c r="M5192" s="172"/>
      <c r="N5192" s="172"/>
      <c r="O5192" s="172"/>
      <c r="U5192" s="173"/>
    </row>
    <row r="5193" spans="13:21" s="104" customFormat="1" ht="15.75">
      <c r="M5193" s="172"/>
      <c r="N5193" s="172"/>
      <c r="O5193" s="172"/>
      <c r="U5193" s="173"/>
    </row>
    <row r="5194" spans="13:21" s="104" customFormat="1" ht="15.75">
      <c r="M5194" s="172"/>
      <c r="N5194" s="172"/>
      <c r="O5194" s="172"/>
      <c r="U5194" s="173"/>
    </row>
    <row r="5195" spans="13:21" s="104" customFormat="1" ht="15.75">
      <c r="M5195" s="172"/>
      <c r="N5195" s="172"/>
      <c r="O5195" s="172"/>
      <c r="U5195" s="173"/>
    </row>
    <row r="5196" spans="13:21" s="104" customFormat="1" ht="15.75">
      <c r="M5196" s="172"/>
      <c r="N5196" s="172"/>
      <c r="O5196" s="172"/>
      <c r="U5196" s="173"/>
    </row>
    <row r="5197" spans="13:21" s="104" customFormat="1" ht="15.75">
      <c r="M5197" s="172"/>
      <c r="N5197" s="172"/>
      <c r="O5197" s="172"/>
      <c r="U5197" s="173"/>
    </row>
    <row r="5198" spans="13:21" s="104" customFormat="1" ht="15.75">
      <c r="M5198" s="172"/>
      <c r="N5198" s="172"/>
      <c r="O5198" s="172"/>
      <c r="U5198" s="173"/>
    </row>
    <row r="5199" spans="13:21" s="104" customFormat="1" ht="15.75">
      <c r="M5199" s="172"/>
      <c r="N5199" s="172"/>
      <c r="O5199" s="172"/>
      <c r="U5199" s="173"/>
    </row>
    <row r="5200" spans="13:21" s="104" customFormat="1" ht="15.75">
      <c r="M5200" s="172"/>
      <c r="N5200" s="172"/>
      <c r="O5200" s="172"/>
      <c r="U5200" s="173"/>
    </row>
    <row r="5201" spans="13:21" s="104" customFormat="1" ht="15.75">
      <c r="M5201" s="172"/>
      <c r="N5201" s="172"/>
      <c r="O5201" s="172"/>
      <c r="U5201" s="173"/>
    </row>
    <row r="5202" spans="13:21" s="104" customFormat="1" ht="15.75">
      <c r="M5202" s="172"/>
      <c r="N5202" s="172"/>
      <c r="O5202" s="172"/>
      <c r="U5202" s="173"/>
    </row>
    <row r="5203" spans="13:21" s="104" customFormat="1" ht="15.75">
      <c r="M5203" s="172"/>
      <c r="N5203" s="172"/>
      <c r="O5203" s="172"/>
      <c r="U5203" s="173"/>
    </row>
    <row r="5204" spans="13:21" s="104" customFormat="1" ht="15.75">
      <c r="M5204" s="172"/>
      <c r="N5204" s="172"/>
      <c r="O5204" s="172"/>
      <c r="U5204" s="173"/>
    </row>
    <row r="5205" spans="13:21" s="104" customFormat="1" ht="15.75">
      <c r="M5205" s="172"/>
      <c r="N5205" s="172"/>
      <c r="O5205" s="172"/>
      <c r="U5205" s="173"/>
    </row>
    <row r="5206" spans="13:21" s="104" customFormat="1" ht="15.75">
      <c r="M5206" s="172"/>
      <c r="N5206" s="172"/>
      <c r="O5206" s="172"/>
      <c r="U5206" s="173"/>
    </row>
    <row r="5207" spans="13:21" s="104" customFormat="1" ht="15.75">
      <c r="M5207" s="172"/>
      <c r="N5207" s="172"/>
      <c r="O5207" s="172"/>
      <c r="U5207" s="173"/>
    </row>
    <row r="5208" spans="13:21" s="104" customFormat="1" ht="15.75">
      <c r="M5208" s="172"/>
      <c r="N5208" s="172"/>
      <c r="O5208" s="172"/>
      <c r="U5208" s="173"/>
    </row>
    <row r="5209" spans="13:21" s="104" customFormat="1" ht="15.75">
      <c r="M5209" s="172"/>
      <c r="N5209" s="172"/>
      <c r="O5209" s="172"/>
      <c r="U5209" s="173"/>
    </row>
    <row r="5210" spans="13:21" s="104" customFormat="1" ht="15.75">
      <c r="M5210" s="172"/>
      <c r="N5210" s="172"/>
      <c r="O5210" s="172"/>
      <c r="U5210" s="173"/>
    </row>
    <row r="5211" spans="13:21" s="104" customFormat="1" ht="15.75">
      <c r="M5211" s="172"/>
      <c r="N5211" s="172"/>
      <c r="O5211" s="172"/>
      <c r="U5211" s="173"/>
    </row>
    <row r="5212" spans="13:21" s="104" customFormat="1" ht="15.75">
      <c r="M5212" s="172"/>
      <c r="N5212" s="172"/>
      <c r="O5212" s="172"/>
      <c r="U5212" s="173"/>
    </row>
    <row r="5213" spans="13:21" s="104" customFormat="1" ht="15.75">
      <c r="M5213" s="172"/>
      <c r="N5213" s="172"/>
      <c r="O5213" s="172"/>
      <c r="U5213" s="173"/>
    </row>
    <row r="5214" spans="13:21" s="104" customFormat="1" ht="15.75">
      <c r="M5214" s="172"/>
      <c r="N5214" s="172"/>
      <c r="O5214" s="172"/>
      <c r="U5214" s="173"/>
    </row>
    <row r="5215" spans="13:21" s="104" customFormat="1" ht="15.75">
      <c r="M5215" s="172"/>
      <c r="N5215" s="172"/>
      <c r="O5215" s="172"/>
      <c r="U5215" s="173"/>
    </row>
    <row r="5216" spans="13:21" s="104" customFormat="1" ht="15.75">
      <c r="M5216" s="172"/>
      <c r="N5216" s="172"/>
      <c r="O5216" s="172"/>
      <c r="U5216" s="173"/>
    </row>
    <row r="5217" spans="13:21" s="104" customFormat="1" ht="15.75">
      <c r="M5217" s="172"/>
      <c r="N5217" s="172"/>
      <c r="O5217" s="172"/>
      <c r="U5217" s="173"/>
    </row>
    <row r="5218" spans="13:21" s="104" customFormat="1" ht="15.75">
      <c r="M5218" s="172"/>
      <c r="N5218" s="172"/>
      <c r="O5218" s="172"/>
      <c r="U5218" s="173"/>
    </row>
    <row r="5219" spans="13:21" s="104" customFormat="1" ht="15.75">
      <c r="M5219" s="172"/>
      <c r="N5219" s="172"/>
      <c r="O5219" s="172"/>
      <c r="U5219" s="173"/>
    </row>
    <row r="5220" spans="13:21" s="104" customFormat="1" ht="15.75">
      <c r="M5220" s="172"/>
      <c r="N5220" s="172"/>
      <c r="O5220" s="172"/>
      <c r="U5220" s="173"/>
    </row>
    <row r="5221" spans="13:21" s="104" customFormat="1" ht="15.75">
      <c r="M5221" s="172"/>
      <c r="N5221" s="172"/>
      <c r="O5221" s="172"/>
      <c r="U5221" s="173"/>
    </row>
    <row r="5222" spans="13:21" s="104" customFormat="1" ht="15.75">
      <c r="M5222" s="172"/>
      <c r="N5222" s="172"/>
      <c r="O5222" s="172"/>
      <c r="U5222" s="173"/>
    </row>
    <row r="5223" spans="13:21" s="104" customFormat="1" ht="15.75">
      <c r="M5223" s="172"/>
      <c r="N5223" s="172"/>
      <c r="O5223" s="172"/>
      <c r="U5223" s="173"/>
    </row>
    <row r="5224" spans="13:21" s="104" customFormat="1" ht="15.75">
      <c r="M5224" s="172"/>
      <c r="N5224" s="172"/>
      <c r="O5224" s="172"/>
      <c r="U5224" s="173"/>
    </row>
    <row r="5225" spans="13:21" s="104" customFormat="1" ht="15.75">
      <c r="M5225" s="172"/>
      <c r="N5225" s="172"/>
      <c r="O5225" s="172"/>
      <c r="U5225" s="173"/>
    </row>
    <row r="5226" spans="13:21" s="104" customFormat="1" ht="15.75">
      <c r="M5226" s="172"/>
      <c r="N5226" s="172"/>
      <c r="O5226" s="172"/>
      <c r="U5226" s="173"/>
    </row>
    <row r="5227" spans="13:21" s="104" customFormat="1" ht="15.75">
      <c r="M5227" s="172"/>
      <c r="N5227" s="172"/>
      <c r="O5227" s="172"/>
      <c r="U5227" s="173"/>
    </row>
    <row r="5228" spans="13:21" s="104" customFormat="1" ht="15.75">
      <c r="M5228" s="172"/>
      <c r="N5228" s="172"/>
      <c r="O5228" s="172"/>
      <c r="U5228" s="173"/>
    </row>
    <row r="5229" spans="13:21" s="104" customFormat="1" ht="15.75">
      <c r="M5229" s="172"/>
      <c r="N5229" s="172"/>
      <c r="O5229" s="172"/>
      <c r="U5229" s="173"/>
    </row>
    <row r="5230" spans="13:21" s="104" customFormat="1" ht="15.75">
      <c r="M5230" s="172"/>
      <c r="N5230" s="172"/>
      <c r="O5230" s="172"/>
      <c r="U5230" s="173"/>
    </row>
    <row r="5231" spans="13:21" s="104" customFormat="1" ht="15.75">
      <c r="M5231" s="172"/>
      <c r="N5231" s="172"/>
      <c r="O5231" s="172"/>
      <c r="U5231" s="173"/>
    </row>
    <row r="5232" spans="13:21" s="104" customFormat="1" ht="15.75">
      <c r="M5232" s="172"/>
      <c r="N5232" s="172"/>
      <c r="O5232" s="172"/>
      <c r="U5232" s="173"/>
    </row>
    <row r="5233" spans="13:21" s="104" customFormat="1" ht="15.75">
      <c r="M5233" s="172"/>
      <c r="N5233" s="172"/>
      <c r="O5233" s="172"/>
      <c r="U5233" s="173"/>
    </row>
    <row r="5234" spans="13:21" s="104" customFormat="1" ht="15.75">
      <c r="M5234" s="172"/>
      <c r="N5234" s="172"/>
      <c r="O5234" s="172"/>
      <c r="U5234" s="173"/>
    </row>
    <row r="5235" spans="13:21" s="104" customFormat="1" ht="15.75">
      <c r="M5235" s="172"/>
      <c r="N5235" s="172"/>
      <c r="O5235" s="172"/>
      <c r="U5235" s="173"/>
    </row>
    <row r="5236" spans="13:21" s="104" customFormat="1" ht="15.75">
      <c r="M5236" s="172"/>
      <c r="N5236" s="172"/>
      <c r="O5236" s="172"/>
      <c r="U5236" s="173"/>
    </row>
    <row r="5237" spans="13:21" s="104" customFormat="1" ht="15.75">
      <c r="M5237" s="172"/>
      <c r="N5237" s="172"/>
      <c r="O5237" s="172"/>
      <c r="U5237" s="173"/>
    </row>
    <row r="5238" spans="13:21" s="104" customFormat="1" ht="15.75">
      <c r="M5238" s="172"/>
      <c r="N5238" s="172"/>
      <c r="O5238" s="172"/>
      <c r="U5238" s="173"/>
    </row>
    <row r="5239" spans="13:21" s="104" customFormat="1" ht="15.75">
      <c r="M5239" s="172"/>
      <c r="N5239" s="172"/>
      <c r="O5239" s="172"/>
      <c r="U5239" s="173"/>
    </row>
    <row r="5240" spans="13:21" s="104" customFormat="1" ht="15.75">
      <c r="M5240" s="172"/>
      <c r="N5240" s="172"/>
      <c r="O5240" s="172"/>
      <c r="U5240" s="173"/>
    </row>
    <row r="5241" spans="13:21" s="104" customFormat="1" ht="15.75">
      <c r="M5241" s="172"/>
      <c r="N5241" s="172"/>
      <c r="O5241" s="172"/>
      <c r="U5241" s="173"/>
    </row>
    <row r="5242" spans="13:21" s="104" customFormat="1" ht="15.75">
      <c r="M5242" s="172"/>
      <c r="N5242" s="172"/>
      <c r="O5242" s="172"/>
      <c r="U5242" s="173"/>
    </row>
    <row r="5243" spans="13:21" s="104" customFormat="1" ht="15.75">
      <c r="M5243" s="172"/>
      <c r="N5243" s="172"/>
      <c r="O5243" s="172"/>
      <c r="U5243" s="173"/>
    </row>
    <row r="5244" spans="13:21" s="104" customFormat="1" ht="15.75">
      <c r="M5244" s="172"/>
      <c r="N5244" s="172"/>
      <c r="O5244" s="172"/>
      <c r="U5244" s="173"/>
    </row>
    <row r="5245" spans="13:21" s="104" customFormat="1" ht="15.75">
      <c r="M5245" s="172"/>
      <c r="N5245" s="172"/>
      <c r="O5245" s="172"/>
      <c r="U5245" s="173"/>
    </row>
    <row r="5246" spans="13:21" s="104" customFormat="1" ht="15.75">
      <c r="M5246" s="172"/>
      <c r="N5246" s="172"/>
      <c r="O5246" s="172"/>
      <c r="U5246" s="173"/>
    </row>
    <row r="5247" spans="13:21" s="104" customFormat="1" ht="15.75">
      <c r="M5247" s="172"/>
      <c r="N5247" s="172"/>
      <c r="O5247" s="172"/>
      <c r="U5247" s="173"/>
    </row>
    <row r="5248" spans="13:21" s="104" customFormat="1" ht="15.75">
      <c r="M5248" s="172"/>
      <c r="N5248" s="172"/>
      <c r="O5248" s="172"/>
      <c r="U5248" s="173"/>
    </row>
    <row r="5249" spans="13:21" s="104" customFormat="1" ht="15.75">
      <c r="M5249" s="172"/>
      <c r="N5249" s="172"/>
      <c r="O5249" s="172"/>
      <c r="U5249" s="173"/>
    </row>
    <row r="5250" spans="13:21" s="104" customFormat="1" ht="15.75">
      <c r="M5250" s="172"/>
      <c r="N5250" s="172"/>
      <c r="O5250" s="172"/>
      <c r="U5250" s="173"/>
    </row>
    <row r="5251" spans="13:21" s="104" customFormat="1" ht="15.75">
      <c r="M5251" s="172"/>
      <c r="N5251" s="172"/>
      <c r="O5251" s="172"/>
      <c r="U5251" s="173"/>
    </row>
    <row r="5252" spans="13:21" s="104" customFormat="1" ht="15.75">
      <c r="M5252" s="172"/>
      <c r="N5252" s="172"/>
      <c r="O5252" s="172"/>
      <c r="U5252" s="173"/>
    </row>
    <row r="5253" spans="13:21" s="104" customFormat="1" ht="15.75">
      <c r="M5253" s="172"/>
      <c r="N5253" s="172"/>
      <c r="O5253" s="172"/>
      <c r="U5253" s="173"/>
    </row>
    <row r="5254" spans="13:21" s="104" customFormat="1" ht="15.75">
      <c r="M5254" s="172"/>
      <c r="N5254" s="172"/>
      <c r="O5254" s="172"/>
      <c r="U5254" s="173"/>
    </row>
    <row r="5255" spans="13:21" s="104" customFormat="1" ht="15.75">
      <c r="M5255" s="172"/>
      <c r="N5255" s="172"/>
      <c r="O5255" s="172"/>
      <c r="U5255" s="173"/>
    </row>
    <row r="5256" spans="13:21" s="104" customFormat="1" ht="15.75">
      <c r="M5256" s="172"/>
      <c r="N5256" s="172"/>
      <c r="O5256" s="172"/>
      <c r="U5256" s="173"/>
    </row>
    <row r="5257" spans="13:21" s="104" customFormat="1" ht="15.75">
      <c r="M5257" s="172"/>
      <c r="N5257" s="172"/>
      <c r="O5257" s="172"/>
      <c r="U5257" s="173"/>
    </row>
    <row r="5258" spans="13:21" s="104" customFormat="1" ht="15.75">
      <c r="M5258" s="172"/>
      <c r="N5258" s="172"/>
      <c r="O5258" s="172"/>
      <c r="U5258" s="173"/>
    </row>
    <row r="5259" spans="13:21" s="104" customFormat="1" ht="15.75">
      <c r="M5259" s="172"/>
      <c r="N5259" s="172"/>
      <c r="O5259" s="172"/>
      <c r="U5259" s="173"/>
    </row>
    <row r="5260" spans="13:21" s="104" customFormat="1" ht="15.75">
      <c r="M5260" s="172"/>
      <c r="N5260" s="172"/>
      <c r="O5260" s="172"/>
      <c r="U5260" s="173"/>
    </row>
    <row r="5261" spans="13:21" s="104" customFormat="1" ht="15.75">
      <c r="M5261" s="172"/>
      <c r="N5261" s="172"/>
      <c r="O5261" s="172"/>
      <c r="U5261" s="173"/>
    </row>
    <row r="5262" spans="13:21" s="104" customFormat="1" ht="15.75">
      <c r="M5262" s="172"/>
      <c r="N5262" s="172"/>
      <c r="O5262" s="172"/>
      <c r="U5262" s="173"/>
    </row>
    <row r="5263" spans="13:21" s="104" customFormat="1" ht="15.75">
      <c r="M5263" s="172"/>
      <c r="N5263" s="172"/>
      <c r="O5263" s="172"/>
      <c r="U5263" s="173"/>
    </row>
    <row r="5264" spans="13:21" s="104" customFormat="1" ht="15.75">
      <c r="M5264" s="172"/>
      <c r="N5264" s="172"/>
      <c r="O5264" s="172"/>
      <c r="U5264" s="173"/>
    </row>
    <row r="5265" spans="13:21" s="104" customFormat="1" ht="15.75">
      <c r="M5265" s="172"/>
      <c r="N5265" s="172"/>
      <c r="O5265" s="172"/>
      <c r="U5265" s="173"/>
    </row>
    <row r="5266" spans="13:21" s="104" customFormat="1" ht="15.75">
      <c r="M5266" s="172"/>
      <c r="N5266" s="172"/>
      <c r="O5266" s="172"/>
      <c r="U5266" s="173"/>
    </row>
    <row r="5267" spans="13:21" s="104" customFormat="1" ht="15.75">
      <c r="M5267" s="172"/>
      <c r="N5267" s="172"/>
      <c r="O5267" s="172"/>
      <c r="U5267" s="173"/>
    </row>
    <row r="5268" spans="13:21" s="104" customFormat="1" ht="15.75">
      <c r="M5268" s="172"/>
      <c r="N5268" s="172"/>
      <c r="O5268" s="172"/>
      <c r="U5268" s="173"/>
    </row>
    <row r="5269" spans="13:21" s="104" customFormat="1" ht="15.75">
      <c r="M5269" s="172"/>
      <c r="N5269" s="172"/>
      <c r="O5269" s="172"/>
      <c r="U5269" s="173"/>
    </row>
    <row r="5270" spans="13:21" s="104" customFormat="1" ht="15.75">
      <c r="M5270" s="172"/>
      <c r="N5270" s="172"/>
      <c r="O5270" s="172"/>
      <c r="U5270" s="173"/>
    </row>
    <row r="5271" spans="13:21" s="104" customFormat="1" ht="15.75">
      <c r="M5271" s="172"/>
      <c r="N5271" s="172"/>
      <c r="O5271" s="172"/>
      <c r="U5271" s="173"/>
    </row>
    <row r="5272" spans="13:21" s="104" customFormat="1" ht="15.75">
      <c r="M5272" s="172"/>
      <c r="N5272" s="172"/>
      <c r="O5272" s="172"/>
      <c r="U5272" s="173"/>
    </row>
    <row r="5273" spans="13:21" s="104" customFormat="1" ht="15.75">
      <c r="M5273" s="172"/>
      <c r="N5273" s="172"/>
      <c r="O5273" s="172"/>
      <c r="U5273" s="173"/>
    </row>
    <row r="5274" spans="13:21" s="104" customFormat="1" ht="15.75">
      <c r="M5274" s="172"/>
      <c r="N5274" s="172"/>
      <c r="O5274" s="172"/>
      <c r="U5274" s="173"/>
    </row>
    <row r="5275" spans="13:21" s="104" customFormat="1" ht="15.75">
      <c r="M5275" s="172"/>
      <c r="N5275" s="172"/>
      <c r="O5275" s="172"/>
      <c r="U5275" s="173"/>
    </row>
    <row r="5276" spans="13:21" s="104" customFormat="1" ht="15.75">
      <c r="M5276" s="172"/>
      <c r="N5276" s="172"/>
      <c r="O5276" s="172"/>
      <c r="U5276" s="173"/>
    </row>
    <row r="5277" spans="13:21" s="104" customFormat="1" ht="15.75">
      <c r="M5277" s="172"/>
      <c r="N5277" s="172"/>
      <c r="O5277" s="172"/>
      <c r="U5277" s="173"/>
    </row>
    <row r="5278" spans="13:21" s="104" customFormat="1" ht="15.75">
      <c r="M5278" s="172"/>
      <c r="N5278" s="172"/>
      <c r="O5278" s="172"/>
      <c r="U5278" s="173"/>
    </row>
    <row r="5279" spans="13:21" s="104" customFormat="1" ht="15.75">
      <c r="M5279" s="172"/>
      <c r="N5279" s="172"/>
      <c r="O5279" s="172"/>
      <c r="U5279" s="173"/>
    </row>
    <row r="5280" spans="13:21" s="104" customFormat="1" ht="15.75">
      <c r="M5280" s="172"/>
      <c r="N5280" s="172"/>
      <c r="O5280" s="172"/>
      <c r="U5280" s="173"/>
    </row>
    <row r="5281" spans="13:21" s="104" customFormat="1" ht="15.75">
      <c r="M5281" s="172"/>
      <c r="N5281" s="172"/>
      <c r="O5281" s="172"/>
      <c r="U5281" s="173"/>
    </row>
    <row r="5282" spans="13:21" s="104" customFormat="1" ht="15.75">
      <c r="M5282" s="172"/>
      <c r="N5282" s="172"/>
      <c r="O5282" s="172"/>
      <c r="U5282" s="173"/>
    </row>
    <row r="5283" spans="13:21" s="104" customFormat="1" ht="15.75">
      <c r="M5283" s="172"/>
      <c r="N5283" s="172"/>
      <c r="O5283" s="172"/>
      <c r="U5283" s="173"/>
    </row>
    <row r="5284" spans="13:21" s="104" customFormat="1" ht="15.75">
      <c r="M5284" s="172"/>
      <c r="N5284" s="172"/>
      <c r="O5284" s="172"/>
      <c r="U5284" s="173"/>
    </row>
    <row r="5285" spans="13:21" s="104" customFormat="1" ht="15.75">
      <c r="M5285" s="172"/>
      <c r="N5285" s="172"/>
      <c r="O5285" s="172"/>
      <c r="U5285" s="173"/>
    </row>
    <row r="5286" spans="13:21" s="104" customFormat="1" ht="15.75">
      <c r="M5286" s="172"/>
      <c r="N5286" s="172"/>
      <c r="O5286" s="172"/>
      <c r="U5286" s="173"/>
    </row>
    <row r="5287" spans="13:21" s="104" customFormat="1" ht="15.75">
      <c r="M5287" s="172"/>
      <c r="N5287" s="172"/>
      <c r="O5287" s="172"/>
      <c r="U5287" s="173"/>
    </row>
    <row r="5288" spans="13:21" s="104" customFormat="1" ht="15.75">
      <c r="M5288" s="172"/>
      <c r="N5288" s="172"/>
      <c r="O5288" s="172"/>
      <c r="U5288" s="173"/>
    </row>
    <row r="5289" spans="13:21" s="104" customFormat="1" ht="15.75">
      <c r="M5289" s="172"/>
      <c r="N5289" s="172"/>
      <c r="O5289" s="172"/>
      <c r="U5289" s="173"/>
    </row>
    <row r="5290" spans="13:21" s="104" customFormat="1" ht="15.75">
      <c r="M5290" s="172"/>
      <c r="N5290" s="172"/>
      <c r="O5290" s="172"/>
      <c r="U5290" s="173"/>
    </row>
    <row r="5291" spans="13:21" s="104" customFormat="1" ht="15.75">
      <c r="M5291" s="172"/>
      <c r="N5291" s="172"/>
      <c r="O5291" s="172"/>
      <c r="U5291" s="173"/>
    </row>
    <row r="5292" spans="13:21" s="104" customFormat="1" ht="15.75">
      <c r="M5292" s="172"/>
      <c r="N5292" s="172"/>
      <c r="O5292" s="172"/>
      <c r="U5292" s="173"/>
    </row>
    <row r="5293" spans="13:21" s="104" customFormat="1" ht="15.75">
      <c r="M5293" s="172"/>
      <c r="N5293" s="172"/>
      <c r="O5293" s="172"/>
      <c r="U5293" s="173"/>
    </row>
    <row r="5294" spans="13:21" s="104" customFormat="1" ht="15.75">
      <c r="M5294" s="172"/>
      <c r="N5294" s="172"/>
      <c r="O5294" s="172"/>
      <c r="U5294" s="173"/>
    </row>
    <row r="5295" spans="13:21" s="104" customFormat="1" ht="15.75">
      <c r="M5295" s="172"/>
      <c r="N5295" s="172"/>
      <c r="O5295" s="172"/>
      <c r="U5295" s="173"/>
    </row>
    <row r="5296" spans="13:21" s="104" customFormat="1" ht="15.75">
      <c r="M5296" s="172"/>
      <c r="N5296" s="172"/>
      <c r="O5296" s="172"/>
      <c r="U5296" s="173"/>
    </row>
    <row r="5297" spans="13:21" s="104" customFormat="1" ht="15.75">
      <c r="M5297" s="172"/>
      <c r="N5297" s="172"/>
      <c r="O5297" s="172"/>
      <c r="U5297" s="173"/>
    </row>
    <row r="5298" spans="13:21" s="104" customFormat="1" ht="15.75">
      <c r="M5298" s="172"/>
      <c r="N5298" s="172"/>
      <c r="O5298" s="172"/>
      <c r="U5298" s="173"/>
    </row>
    <row r="5299" spans="13:21" s="104" customFormat="1" ht="15.75">
      <c r="M5299" s="172"/>
      <c r="N5299" s="172"/>
      <c r="O5299" s="172"/>
      <c r="U5299" s="173"/>
    </row>
    <row r="5300" spans="13:21" s="104" customFormat="1" ht="15.75">
      <c r="M5300" s="172"/>
      <c r="N5300" s="172"/>
      <c r="O5300" s="172"/>
      <c r="U5300" s="173"/>
    </row>
    <row r="5301" spans="13:21" s="104" customFormat="1" ht="15.75">
      <c r="M5301" s="172"/>
      <c r="N5301" s="172"/>
      <c r="O5301" s="172"/>
      <c r="U5301" s="173"/>
    </row>
    <row r="5302" spans="13:21" s="104" customFormat="1" ht="15.75">
      <c r="M5302" s="172"/>
      <c r="N5302" s="172"/>
      <c r="O5302" s="172"/>
      <c r="U5302" s="173"/>
    </row>
    <row r="5303" spans="13:21" s="104" customFormat="1" ht="15.75">
      <c r="M5303" s="172"/>
      <c r="N5303" s="172"/>
      <c r="O5303" s="172"/>
      <c r="U5303" s="173"/>
    </row>
    <row r="5304" spans="13:21" s="104" customFormat="1" ht="15.75">
      <c r="M5304" s="172"/>
      <c r="N5304" s="172"/>
      <c r="O5304" s="172"/>
      <c r="U5304" s="173"/>
    </row>
    <row r="5305" spans="13:21" s="104" customFormat="1" ht="15.75">
      <c r="M5305" s="172"/>
      <c r="N5305" s="172"/>
      <c r="O5305" s="172"/>
      <c r="U5305" s="173"/>
    </row>
    <row r="5306" spans="13:21" s="104" customFormat="1" ht="15.75">
      <c r="M5306" s="172"/>
      <c r="N5306" s="172"/>
      <c r="O5306" s="172"/>
      <c r="U5306" s="173"/>
    </row>
    <row r="5307" spans="13:21" s="104" customFormat="1" ht="15.75">
      <c r="M5307" s="172"/>
      <c r="N5307" s="172"/>
      <c r="O5307" s="172"/>
      <c r="U5307" s="173"/>
    </row>
    <row r="5308" spans="13:21" s="104" customFormat="1" ht="15.75">
      <c r="M5308" s="172"/>
      <c r="N5308" s="172"/>
      <c r="O5308" s="172"/>
      <c r="U5308" s="173"/>
    </row>
    <row r="5309" spans="13:21" s="104" customFormat="1" ht="15.75">
      <c r="M5309" s="172"/>
      <c r="N5309" s="172"/>
      <c r="O5309" s="172"/>
      <c r="U5309" s="173"/>
    </row>
    <row r="5310" spans="13:21" s="104" customFormat="1" ht="15.75">
      <c r="M5310" s="172"/>
      <c r="N5310" s="172"/>
      <c r="O5310" s="172"/>
      <c r="U5310" s="173"/>
    </row>
    <row r="5311" spans="13:21" s="104" customFormat="1" ht="15.75">
      <c r="M5311" s="172"/>
      <c r="N5311" s="172"/>
      <c r="O5311" s="172"/>
      <c r="U5311" s="173"/>
    </row>
    <row r="5312" spans="13:21" s="104" customFormat="1" ht="15.75">
      <c r="M5312" s="172"/>
      <c r="N5312" s="172"/>
      <c r="O5312" s="172"/>
      <c r="U5312" s="173"/>
    </row>
    <row r="5313" spans="13:21" s="104" customFormat="1" ht="15.75">
      <c r="M5313" s="172"/>
      <c r="N5313" s="172"/>
      <c r="O5313" s="172"/>
      <c r="U5313" s="173"/>
    </row>
    <row r="5314" spans="13:21" s="104" customFormat="1" ht="15.75">
      <c r="M5314" s="172"/>
      <c r="N5314" s="172"/>
      <c r="O5314" s="172"/>
      <c r="U5314" s="173"/>
    </row>
    <row r="5315" spans="13:21" s="104" customFormat="1" ht="15.75">
      <c r="M5315" s="172"/>
      <c r="N5315" s="172"/>
      <c r="O5315" s="172"/>
      <c r="U5315" s="173"/>
    </row>
    <row r="5316" spans="13:21" s="104" customFormat="1" ht="15.75">
      <c r="M5316" s="172"/>
      <c r="N5316" s="172"/>
      <c r="O5316" s="172"/>
      <c r="U5316" s="173"/>
    </row>
    <row r="5317" spans="13:21" s="104" customFormat="1" ht="15.75">
      <c r="M5317" s="172"/>
      <c r="N5317" s="172"/>
      <c r="O5317" s="172"/>
      <c r="U5317" s="173"/>
    </row>
    <row r="5318" spans="13:21" s="104" customFormat="1" ht="15.75">
      <c r="M5318" s="172"/>
      <c r="N5318" s="172"/>
      <c r="O5318" s="172"/>
      <c r="U5318" s="173"/>
    </row>
    <row r="5319" spans="13:21" s="104" customFormat="1" ht="15.75">
      <c r="M5319" s="172"/>
      <c r="N5319" s="172"/>
      <c r="O5319" s="172"/>
      <c r="U5319" s="173"/>
    </row>
    <row r="5320" spans="13:21" s="104" customFormat="1" ht="15.75">
      <c r="M5320" s="172"/>
      <c r="N5320" s="172"/>
      <c r="O5320" s="172"/>
      <c r="U5320" s="173"/>
    </row>
    <row r="5321" spans="13:21" s="104" customFormat="1" ht="15.75">
      <c r="M5321" s="172"/>
      <c r="N5321" s="172"/>
      <c r="O5321" s="172"/>
      <c r="U5321" s="173"/>
    </row>
    <row r="5322" spans="13:21" s="104" customFormat="1" ht="15.75">
      <c r="M5322" s="172"/>
      <c r="N5322" s="172"/>
      <c r="O5322" s="172"/>
      <c r="U5322" s="173"/>
    </row>
    <row r="5323" spans="13:21" s="104" customFormat="1" ht="15.75">
      <c r="M5323" s="172"/>
      <c r="N5323" s="172"/>
      <c r="O5323" s="172"/>
      <c r="U5323" s="173"/>
    </row>
    <row r="5324" spans="13:21" s="104" customFormat="1" ht="15.75">
      <c r="M5324" s="172"/>
      <c r="N5324" s="172"/>
      <c r="O5324" s="172"/>
      <c r="U5324" s="173"/>
    </row>
    <row r="5325" spans="13:21" s="104" customFormat="1" ht="15.75">
      <c r="M5325" s="172"/>
      <c r="N5325" s="172"/>
      <c r="O5325" s="172"/>
      <c r="U5325" s="173"/>
    </row>
    <row r="5326" spans="13:21" s="104" customFormat="1" ht="15.75">
      <c r="M5326" s="172"/>
      <c r="N5326" s="172"/>
      <c r="O5326" s="172"/>
      <c r="U5326" s="173"/>
    </row>
    <row r="5327" spans="13:21" s="104" customFormat="1" ht="15.75">
      <c r="M5327" s="172"/>
      <c r="N5327" s="172"/>
      <c r="O5327" s="172"/>
      <c r="U5327" s="173"/>
    </row>
    <row r="5328" spans="13:21" s="104" customFormat="1" ht="15.75">
      <c r="M5328" s="172"/>
      <c r="N5328" s="172"/>
      <c r="O5328" s="172"/>
      <c r="U5328" s="173"/>
    </row>
    <row r="5329" spans="13:21" s="104" customFormat="1" ht="15.75">
      <c r="M5329" s="172"/>
      <c r="N5329" s="172"/>
      <c r="O5329" s="172"/>
      <c r="U5329" s="173"/>
    </row>
    <row r="5330" spans="13:21" s="104" customFormat="1" ht="15.75">
      <c r="M5330" s="172"/>
      <c r="N5330" s="172"/>
      <c r="O5330" s="172"/>
      <c r="U5330" s="173"/>
    </row>
    <row r="5331" spans="13:21" s="104" customFormat="1" ht="15.75">
      <c r="M5331" s="172"/>
      <c r="N5331" s="172"/>
      <c r="O5331" s="172"/>
      <c r="U5331" s="173"/>
    </row>
    <row r="5332" spans="13:21" s="104" customFormat="1" ht="15.75">
      <c r="M5332" s="172"/>
      <c r="N5332" s="172"/>
      <c r="O5332" s="172"/>
      <c r="U5332" s="173"/>
    </row>
    <row r="5333" spans="13:21" s="104" customFormat="1" ht="15.75">
      <c r="M5333" s="172"/>
      <c r="N5333" s="172"/>
      <c r="O5333" s="172"/>
      <c r="U5333" s="173"/>
    </row>
    <row r="5334" spans="13:21" s="104" customFormat="1" ht="15.75">
      <c r="M5334" s="172"/>
      <c r="N5334" s="172"/>
      <c r="O5334" s="172"/>
      <c r="U5334" s="173"/>
    </row>
    <row r="5335" spans="13:21" s="104" customFormat="1" ht="15.75">
      <c r="M5335" s="172"/>
      <c r="N5335" s="172"/>
      <c r="O5335" s="172"/>
      <c r="U5335" s="173"/>
    </row>
    <row r="5336" spans="13:21" s="104" customFormat="1" ht="15.75">
      <c r="M5336" s="172"/>
      <c r="N5336" s="172"/>
      <c r="O5336" s="172"/>
      <c r="U5336" s="173"/>
    </row>
    <row r="5337" spans="13:21" s="104" customFormat="1" ht="15.75">
      <c r="M5337" s="172"/>
      <c r="N5337" s="172"/>
      <c r="O5337" s="172"/>
      <c r="U5337" s="173"/>
    </row>
    <row r="5338" spans="13:21" s="104" customFormat="1" ht="15.75">
      <c r="M5338" s="172"/>
      <c r="N5338" s="172"/>
      <c r="O5338" s="172"/>
      <c r="U5338" s="173"/>
    </row>
    <row r="5339" spans="13:21" s="104" customFormat="1" ht="15.75">
      <c r="M5339" s="172"/>
      <c r="N5339" s="172"/>
      <c r="O5339" s="172"/>
      <c r="U5339" s="173"/>
    </row>
    <row r="5340" spans="13:21" s="104" customFormat="1" ht="15.75">
      <c r="M5340" s="172"/>
      <c r="N5340" s="172"/>
      <c r="O5340" s="172"/>
      <c r="U5340" s="173"/>
    </row>
    <row r="5341" spans="13:21" s="104" customFormat="1" ht="15.75">
      <c r="M5341" s="172"/>
      <c r="N5341" s="172"/>
      <c r="O5341" s="172"/>
      <c r="U5341" s="173"/>
    </row>
    <row r="5342" spans="13:21" s="104" customFormat="1" ht="15.75">
      <c r="M5342" s="172"/>
      <c r="N5342" s="172"/>
      <c r="O5342" s="172"/>
      <c r="U5342" s="173"/>
    </row>
    <row r="5343" spans="13:21" s="104" customFormat="1" ht="15.75">
      <c r="M5343" s="172"/>
      <c r="N5343" s="172"/>
      <c r="O5343" s="172"/>
      <c r="U5343" s="173"/>
    </row>
    <row r="5344" spans="13:21" s="104" customFormat="1" ht="15.75">
      <c r="M5344" s="172"/>
      <c r="N5344" s="172"/>
      <c r="O5344" s="172"/>
      <c r="U5344" s="173"/>
    </row>
    <row r="5345" spans="13:21" s="104" customFormat="1" ht="15.75">
      <c r="M5345" s="172"/>
      <c r="N5345" s="172"/>
      <c r="O5345" s="172"/>
      <c r="U5345" s="173"/>
    </row>
    <row r="5346" spans="13:21" s="104" customFormat="1" ht="15.75">
      <c r="M5346" s="172"/>
      <c r="N5346" s="172"/>
      <c r="O5346" s="172"/>
      <c r="U5346" s="173"/>
    </row>
    <row r="5347" spans="13:21" s="104" customFormat="1" ht="15.75">
      <c r="M5347" s="172"/>
      <c r="N5347" s="172"/>
      <c r="O5347" s="172"/>
      <c r="U5347" s="173"/>
    </row>
    <row r="5348" spans="13:21" s="104" customFormat="1" ht="15.75">
      <c r="M5348" s="172"/>
      <c r="N5348" s="172"/>
      <c r="O5348" s="172"/>
      <c r="U5348" s="173"/>
    </row>
    <row r="5349" spans="13:21" s="104" customFormat="1" ht="15.75">
      <c r="M5349" s="172"/>
      <c r="N5349" s="172"/>
      <c r="O5349" s="172"/>
      <c r="U5349" s="173"/>
    </row>
    <row r="5350" spans="13:21" s="104" customFormat="1" ht="15.75">
      <c r="M5350" s="172"/>
      <c r="N5350" s="172"/>
      <c r="O5350" s="172"/>
      <c r="U5350" s="173"/>
    </row>
    <row r="5351" spans="13:21" s="104" customFormat="1" ht="15.75">
      <c r="M5351" s="172"/>
      <c r="N5351" s="172"/>
      <c r="O5351" s="172"/>
      <c r="U5351" s="173"/>
    </row>
    <row r="5352" spans="13:21" s="104" customFormat="1" ht="15.75">
      <c r="M5352" s="172"/>
      <c r="N5352" s="172"/>
      <c r="O5352" s="172"/>
      <c r="U5352" s="173"/>
    </row>
    <row r="5353" spans="13:21" s="104" customFormat="1" ht="15.75">
      <c r="M5353" s="172"/>
      <c r="N5353" s="172"/>
      <c r="O5353" s="172"/>
      <c r="U5353" s="173"/>
    </row>
    <row r="5354" spans="13:21" s="104" customFormat="1" ht="15.75">
      <c r="M5354" s="172"/>
      <c r="N5354" s="172"/>
      <c r="O5354" s="172"/>
      <c r="U5354" s="173"/>
    </row>
    <row r="5355" spans="13:21" s="104" customFormat="1" ht="15.75">
      <c r="M5355" s="172"/>
      <c r="N5355" s="172"/>
      <c r="O5355" s="172"/>
      <c r="U5355" s="173"/>
    </row>
    <row r="5356" spans="13:21" s="104" customFormat="1" ht="15.75">
      <c r="M5356" s="172"/>
      <c r="N5356" s="172"/>
      <c r="O5356" s="172"/>
      <c r="U5356" s="173"/>
    </row>
    <row r="5357" spans="13:21" s="104" customFormat="1" ht="15.75">
      <c r="M5357" s="172"/>
      <c r="N5357" s="172"/>
      <c r="O5357" s="172"/>
      <c r="U5357" s="173"/>
    </row>
    <row r="5358" spans="13:21" s="104" customFormat="1" ht="15.75">
      <c r="M5358" s="172"/>
      <c r="N5358" s="172"/>
      <c r="O5358" s="172"/>
      <c r="U5358" s="173"/>
    </row>
    <row r="5359" spans="13:21" s="104" customFormat="1" ht="15.75">
      <c r="M5359" s="172"/>
      <c r="N5359" s="172"/>
      <c r="O5359" s="172"/>
      <c r="U5359" s="173"/>
    </row>
    <row r="5360" spans="13:21" s="104" customFormat="1" ht="15.75">
      <c r="M5360" s="172"/>
      <c r="N5360" s="172"/>
      <c r="O5360" s="172"/>
      <c r="U5360" s="173"/>
    </row>
    <row r="5361" spans="13:21" s="104" customFormat="1" ht="15.75">
      <c r="M5361" s="172"/>
      <c r="N5361" s="172"/>
      <c r="O5361" s="172"/>
      <c r="U5361" s="173"/>
    </row>
    <row r="5362" spans="13:21" s="104" customFormat="1" ht="15.75">
      <c r="M5362" s="172"/>
      <c r="N5362" s="172"/>
      <c r="O5362" s="172"/>
      <c r="U5362" s="173"/>
    </row>
    <row r="5363" spans="13:21" s="104" customFormat="1" ht="15.75">
      <c r="M5363" s="172"/>
      <c r="N5363" s="172"/>
      <c r="O5363" s="172"/>
      <c r="U5363" s="173"/>
    </row>
    <row r="5364" spans="13:21" s="104" customFormat="1" ht="15.75">
      <c r="M5364" s="172"/>
      <c r="N5364" s="172"/>
      <c r="O5364" s="172"/>
      <c r="U5364" s="173"/>
    </row>
    <row r="5365" spans="13:21" s="104" customFormat="1" ht="15.75">
      <c r="M5365" s="172"/>
      <c r="N5365" s="172"/>
      <c r="O5365" s="172"/>
      <c r="U5365" s="173"/>
    </row>
    <row r="5366" spans="13:21" s="104" customFormat="1" ht="15.75">
      <c r="M5366" s="172"/>
      <c r="N5366" s="172"/>
      <c r="O5366" s="172"/>
      <c r="U5366" s="173"/>
    </row>
    <row r="5367" spans="13:21" s="104" customFormat="1" ht="15.75">
      <c r="M5367" s="172"/>
      <c r="N5367" s="172"/>
      <c r="O5367" s="172"/>
      <c r="U5367" s="173"/>
    </row>
    <row r="5368" spans="13:21" s="104" customFormat="1" ht="15.75">
      <c r="M5368" s="172"/>
      <c r="N5368" s="172"/>
      <c r="O5368" s="172"/>
      <c r="U5368" s="173"/>
    </row>
    <row r="5369" spans="13:21" s="104" customFormat="1" ht="15.75">
      <c r="M5369" s="172"/>
      <c r="N5369" s="172"/>
      <c r="O5369" s="172"/>
      <c r="U5369" s="173"/>
    </row>
    <row r="5370" spans="13:21" s="104" customFormat="1" ht="15.75">
      <c r="M5370" s="172"/>
      <c r="N5370" s="172"/>
      <c r="O5370" s="172"/>
      <c r="U5370" s="173"/>
    </row>
    <row r="5371" spans="13:21" s="104" customFormat="1" ht="15.75">
      <c r="M5371" s="172"/>
      <c r="N5371" s="172"/>
      <c r="O5371" s="172"/>
      <c r="U5371" s="173"/>
    </row>
    <row r="5372" spans="13:21" s="104" customFormat="1" ht="15.75">
      <c r="M5372" s="172"/>
      <c r="N5372" s="172"/>
      <c r="O5372" s="172"/>
      <c r="U5372" s="173"/>
    </row>
    <row r="5373" spans="13:21" s="104" customFormat="1" ht="15.75">
      <c r="M5373" s="172"/>
      <c r="N5373" s="172"/>
      <c r="O5373" s="172"/>
      <c r="U5373" s="173"/>
    </row>
    <row r="5374" spans="13:21" s="104" customFormat="1" ht="15.75">
      <c r="M5374" s="172"/>
      <c r="N5374" s="172"/>
      <c r="O5374" s="172"/>
      <c r="U5374" s="173"/>
    </row>
    <row r="5375" spans="13:21" s="104" customFormat="1" ht="15.75">
      <c r="M5375" s="172"/>
      <c r="N5375" s="172"/>
      <c r="O5375" s="172"/>
      <c r="U5375" s="173"/>
    </row>
    <row r="5376" spans="13:21" s="104" customFormat="1" ht="15.75">
      <c r="M5376" s="172"/>
      <c r="N5376" s="172"/>
      <c r="O5376" s="172"/>
      <c r="U5376" s="173"/>
    </row>
    <row r="5377" spans="13:21" s="104" customFormat="1" ht="15.75">
      <c r="M5377" s="172"/>
      <c r="N5377" s="172"/>
      <c r="O5377" s="172"/>
      <c r="U5377" s="173"/>
    </row>
    <row r="5378" spans="13:21" s="104" customFormat="1" ht="15.75">
      <c r="M5378" s="172"/>
      <c r="N5378" s="172"/>
      <c r="O5378" s="172"/>
      <c r="U5378" s="173"/>
    </row>
    <row r="5379" spans="13:21" s="104" customFormat="1" ht="15.75">
      <c r="M5379" s="172"/>
      <c r="N5379" s="172"/>
      <c r="O5379" s="172"/>
      <c r="U5379" s="173"/>
    </row>
    <row r="5380" spans="13:21" s="104" customFormat="1" ht="15.75">
      <c r="M5380" s="172"/>
      <c r="N5380" s="172"/>
      <c r="O5380" s="172"/>
      <c r="U5380" s="173"/>
    </row>
    <row r="5381" spans="13:21" s="104" customFormat="1" ht="15.75">
      <c r="M5381" s="172"/>
      <c r="N5381" s="172"/>
      <c r="O5381" s="172"/>
      <c r="U5381" s="173"/>
    </row>
    <row r="5382" spans="13:21" s="104" customFormat="1" ht="15.75">
      <c r="M5382" s="172"/>
      <c r="N5382" s="172"/>
      <c r="O5382" s="172"/>
      <c r="U5382" s="173"/>
    </row>
    <row r="5383" spans="13:21" s="104" customFormat="1" ht="15.75">
      <c r="M5383" s="172"/>
      <c r="N5383" s="172"/>
      <c r="O5383" s="172"/>
      <c r="U5383" s="173"/>
    </row>
    <row r="5384" spans="13:21" s="104" customFormat="1" ht="15.75">
      <c r="M5384" s="172"/>
      <c r="N5384" s="172"/>
      <c r="O5384" s="172"/>
      <c r="U5384" s="173"/>
    </row>
    <row r="5385" spans="13:21" s="104" customFormat="1" ht="15.75">
      <c r="M5385" s="172"/>
      <c r="N5385" s="172"/>
      <c r="O5385" s="172"/>
      <c r="U5385" s="173"/>
    </row>
    <row r="5386" spans="13:21" s="104" customFormat="1" ht="15.75">
      <c r="M5386" s="172"/>
      <c r="N5386" s="172"/>
      <c r="O5386" s="172"/>
      <c r="U5386" s="173"/>
    </row>
    <row r="5387" spans="13:21" s="104" customFormat="1" ht="15.75">
      <c r="M5387" s="172"/>
      <c r="N5387" s="172"/>
      <c r="O5387" s="172"/>
      <c r="U5387" s="173"/>
    </row>
    <row r="5388" spans="13:21" s="104" customFormat="1" ht="15.75">
      <c r="M5388" s="172"/>
      <c r="N5388" s="172"/>
      <c r="O5388" s="172"/>
      <c r="U5388" s="173"/>
    </row>
    <row r="5389" spans="13:21" s="104" customFormat="1" ht="15.75">
      <c r="M5389" s="172"/>
      <c r="N5389" s="172"/>
      <c r="O5389" s="172"/>
      <c r="U5389" s="173"/>
    </row>
    <row r="5390" spans="13:21" s="104" customFormat="1" ht="15.75">
      <c r="M5390" s="172"/>
      <c r="N5390" s="172"/>
      <c r="O5390" s="172"/>
      <c r="U5390" s="173"/>
    </row>
    <row r="5391" spans="13:21" s="104" customFormat="1" ht="15.75">
      <c r="M5391" s="172"/>
      <c r="N5391" s="172"/>
      <c r="O5391" s="172"/>
      <c r="U5391" s="173"/>
    </row>
    <row r="5392" spans="13:21" s="104" customFormat="1" ht="15.75">
      <c r="M5392" s="172"/>
      <c r="N5392" s="172"/>
      <c r="O5392" s="172"/>
      <c r="U5392" s="173"/>
    </row>
    <row r="5393" spans="13:21" s="104" customFormat="1" ht="15.75">
      <c r="M5393" s="172"/>
      <c r="N5393" s="172"/>
      <c r="O5393" s="172"/>
      <c r="U5393" s="173"/>
    </row>
    <row r="5394" spans="13:21" s="104" customFormat="1" ht="15.75">
      <c r="M5394" s="172"/>
      <c r="N5394" s="172"/>
      <c r="O5394" s="172"/>
      <c r="U5394" s="173"/>
    </row>
    <row r="5395" spans="13:21" s="104" customFormat="1" ht="15.75">
      <c r="M5395" s="172"/>
      <c r="N5395" s="172"/>
      <c r="O5395" s="172"/>
      <c r="U5395" s="173"/>
    </row>
    <row r="5396" spans="13:21" s="104" customFormat="1" ht="15.75">
      <c r="M5396" s="172"/>
      <c r="N5396" s="172"/>
      <c r="O5396" s="172"/>
      <c r="U5396" s="173"/>
    </row>
    <row r="5397" spans="13:21" s="104" customFormat="1" ht="15.75">
      <c r="M5397" s="172"/>
      <c r="N5397" s="172"/>
      <c r="O5397" s="172"/>
      <c r="U5397" s="173"/>
    </row>
    <row r="5398" spans="13:21" s="104" customFormat="1" ht="15.75">
      <c r="M5398" s="172"/>
      <c r="N5398" s="172"/>
      <c r="O5398" s="172"/>
      <c r="U5398" s="173"/>
    </row>
    <row r="5399" spans="13:21" s="104" customFormat="1" ht="15.75">
      <c r="M5399" s="172"/>
      <c r="N5399" s="172"/>
      <c r="O5399" s="172"/>
      <c r="U5399" s="173"/>
    </row>
    <row r="5400" spans="13:21" s="104" customFormat="1" ht="15.75">
      <c r="M5400" s="172"/>
      <c r="N5400" s="172"/>
      <c r="O5400" s="172"/>
      <c r="U5400" s="173"/>
    </row>
    <row r="5401" spans="13:21" s="104" customFormat="1" ht="15.75">
      <c r="M5401" s="172"/>
      <c r="N5401" s="172"/>
      <c r="O5401" s="172"/>
      <c r="U5401" s="173"/>
    </row>
    <row r="5402" spans="13:21" s="104" customFormat="1" ht="15.75">
      <c r="M5402" s="172"/>
      <c r="N5402" s="172"/>
      <c r="O5402" s="172"/>
      <c r="U5402" s="173"/>
    </row>
    <row r="5403" spans="13:21" s="104" customFormat="1" ht="15.75">
      <c r="M5403" s="172"/>
      <c r="N5403" s="172"/>
      <c r="O5403" s="172"/>
      <c r="U5403" s="173"/>
    </row>
    <row r="5404" spans="13:21" s="104" customFormat="1" ht="15.75">
      <c r="M5404" s="172"/>
      <c r="N5404" s="172"/>
      <c r="O5404" s="172"/>
      <c r="U5404" s="173"/>
    </row>
    <row r="5405" spans="13:21" s="104" customFormat="1" ht="15.75">
      <c r="M5405" s="172"/>
      <c r="N5405" s="172"/>
      <c r="O5405" s="172"/>
      <c r="U5405" s="173"/>
    </row>
    <row r="5406" spans="13:21" s="104" customFormat="1" ht="15.75">
      <c r="M5406" s="172"/>
      <c r="N5406" s="172"/>
      <c r="O5406" s="172"/>
      <c r="U5406" s="173"/>
    </row>
    <row r="5407" spans="13:21" s="104" customFormat="1" ht="15.75">
      <c r="M5407" s="172"/>
      <c r="N5407" s="172"/>
      <c r="O5407" s="172"/>
      <c r="U5407" s="173"/>
    </row>
    <row r="5408" spans="13:21" s="104" customFormat="1" ht="15.75">
      <c r="M5408" s="172"/>
      <c r="N5408" s="172"/>
      <c r="O5408" s="172"/>
      <c r="U5408" s="173"/>
    </row>
    <row r="5409" spans="13:21" s="104" customFormat="1" ht="15.75">
      <c r="M5409" s="172"/>
      <c r="N5409" s="172"/>
      <c r="O5409" s="172"/>
      <c r="U5409" s="173"/>
    </row>
    <row r="5410" spans="13:21" s="104" customFormat="1" ht="15.75">
      <c r="M5410" s="172"/>
      <c r="N5410" s="172"/>
      <c r="O5410" s="172"/>
      <c r="U5410" s="173"/>
    </row>
    <row r="5411" spans="13:21" s="104" customFormat="1" ht="15.75">
      <c r="M5411" s="172"/>
      <c r="N5411" s="172"/>
      <c r="O5411" s="172"/>
      <c r="U5411" s="173"/>
    </row>
    <row r="5412" spans="13:21" s="104" customFormat="1" ht="15.75">
      <c r="M5412" s="172"/>
      <c r="N5412" s="172"/>
      <c r="O5412" s="172"/>
      <c r="U5412" s="173"/>
    </row>
    <row r="5413" spans="13:21" s="104" customFormat="1" ht="15.75">
      <c r="M5413" s="172"/>
      <c r="N5413" s="172"/>
      <c r="O5413" s="172"/>
      <c r="U5413" s="173"/>
    </row>
    <row r="5414" spans="13:21" s="104" customFormat="1" ht="15.75">
      <c r="M5414" s="172"/>
      <c r="N5414" s="172"/>
      <c r="O5414" s="172"/>
      <c r="U5414" s="173"/>
    </row>
    <row r="5415" spans="13:21" s="104" customFormat="1" ht="15.75">
      <c r="M5415" s="172"/>
      <c r="N5415" s="172"/>
      <c r="O5415" s="172"/>
      <c r="U5415" s="173"/>
    </row>
    <row r="5416" spans="13:21" s="104" customFormat="1" ht="15.75">
      <c r="M5416" s="172"/>
      <c r="N5416" s="172"/>
      <c r="O5416" s="172"/>
      <c r="U5416" s="173"/>
    </row>
    <row r="5417" spans="13:21" s="104" customFormat="1" ht="15.75">
      <c r="M5417" s="172"/>
      <c r="N5417" s="172"/>
      <c r="O5417" s="172"/>
      <c r="U5417" s="173"/>
    </row>
    <row r="5418" spans="13:21" s="104" customFormat="1" ht="15.75">
      <c r="M5418" s="172"/>
      <c r="N5418" s="172"/>
      <c r="O5418" s="172"/>
      <c r="U5418" s="173"/>
    </row>
    <row r="5419" spans="13:21" s="104" customFormat="1" ht="15.75">
      <c r="M5419" s="172"/>
      <c r="N5419" s="172"/>
      <c r="O5419" s="172"/>
      <c r="U5419" s="173"/>
    </row>
    <row r="5420" spans="13:21" s="104" customFormat="1" ht="15.75">
      <c r="M5420" s="172"/>
      <c r="N5420" s="172"/>
      <c r="O5420" s="172"/>
      <c r="U5420" s="173"/>
    </row>
    <row r="5421" spans="13:21" s="104" customFormat="1" ht="15.75">
      <c r="M5421" s="172"/>
      <c r="N5421" s="172"/>
      <c r="O5421" s="172"/>
      <c r="U5421" s="173"/>
    </row>
    <row r="5422" spans="13:21" s="104" customFormat="1" ht="15.75">
      <c r="M5422" s="172"/>
      <c r="N5422" s="172"/>
      <c r="O5422" s="172"/>
      <c r="U5422" s="173"/>
    </row>
    <row r="5423" spans="13:21" s="104" customFormat="1" ht="15.75">
      <c r="M5423" s="172"/>
      <c r="N5423" s="172"/>
      <c r="O5423" s="172"/>
      <c r="U5423" s="173"/>
    </row>
    <row r="5424" spans="13:21" s="104" customFormat="1" ht="15.75">
      <c r="M5424" s="172"/>
      <c r="N5424" s="172"/>
      <c r="O5424" s="172"/>
      <c r="U5424" s="173"/>
    </row>
    <row r="5425" spans="13:21" s="104" customFormat="1" ht="15.75">
      <c r="M5425" s="172"/>
      <c r="N5425" s="172"/>
      <c r="O5425" s="172"/>
      <c r="U5425" s="173"/>
    </row>
    <row r="5426" spans="13:21" s="104" customFormat="1" ht="15.75">
      <c r="M5426" s="172"/>
      <c r="N5426" s="172"/>
      <c r="O5426" s="172"/>
      <c r="U5426" s="173"/>
    </row>
    <row r="5427" spans="13:21" s="104" customFormat="1" ht="15.75">
      <c r="M5427" s="172"/>
      <c r="N5427" s="172"/>
      <c r="O5427" s="172"/>
      <c r="U5427" s="173"/>
    </row>
    <row r="5428" spans="13:21" s="104" customFormat="1" ht="15.75">
      <c r="M5428" s="172"/>
      <c r="N5428" s="172"/>
      <c r="O5428" s="172"/>
      <c r="U5428" s="173"/>
    </row>
    <row r="5429" spans="13:21" s="104" customFormat="1" ht="15.75">
      <c r="M5429" s="172"/>
      <c r="N5429" s="172"/>
      <c r="O5429" s="172"/>
      <c r="U5429" s="173"/>
    </row>
    <row r="5430" spans="13:21" s="104" customFormat="1" ht="15.75">
      <c r="M5430" s="172"/>
      <c r="N5430" s="172"/>
      <c r="O5430" s="172"/>
      <c r="U5430" s="173"/>
    </row>
    <row r="5431" spans="13:21" s="104" customFormat="1" ht="15.75">
      <c r="M5431" s="172"/>
      <c r="N5431" s="172"/>
      <c r="O5431" s="172"/>
      <c r="U5431" s="173"/>
    </row>
    <row r="5432" spans="13:21" s="104" customFormat="1" ht="15.75">
      <c r="M5432" s="172"/>
      <c r="N5432" s="172"/>
      <c r="O5432" s="172"/>
      <c r="U5432" s="173"/>
    </row>
    <row r="5433" spans="13:21" s="104" customFormat="1" ht="15.75">
      <c r="M5433" s="172"/>
      <c r="N5433" s="172"/>
      <c r="O5433" s="172"/>
      <c r="U5433" s="173"/>
    </row>
    <row r="5434" spans="13:21" s="104" customFormat="1" ht="15.75">
      <c r="M5434" s="172"/>
      <c r="N5434" s="172"/>
      <c r="O5434" s="172"/>
      <c r="U5434" s="173"/>
    </row>
    <row r="5435" spans="13:21" s="104" customFormat="1" ht="15.75">
      <c r="M5435" s="172"/>
      <c r="N5435" s="172"/>
      <c r="O5435" s="172"/>
      <c r="U5435" s="173"/>
    </row>
    <row r="5436" spans="13:21" s="104" customFormat="1" ht="15.75">
      <c r="M5436" s="172"/>
      <c r="N5436" s="172"/>
      <c r="O5436" s="172"/>
      <c r="U5436" s="173"/>
    </row>
    <row r="5437" spans="13:21" s="104" customFormat="1" ht="15.75">
      <c r="M5437" s="172"/>
      <c r="N5437" s="172"/>
      <c r="O5437" s="172"/>
      <c r="U5437" s="173"/>
    </row>
    <row r="5438" spans="13:21" s="104" customFormat="1" ht="15.75">
      <c r="M5438" s="172"/>
      <c r="N5438" s="172"/>
      <c r="O5438" s="172"/>
      <c r="U5438" s="173"/>
    </row>
    <row r="5439" spans="13:21" s="104" customFormat="1" ht="15.75">
      <c r="M5439" s="172"/>
      <c r="N5439" s="172"/>
      <c r="O5439" s="172"/>
      <c r="U5439" s="173"/>
    </row>
    <row r="5440" spans="13:21" s="104" customFormat="1" ht="15.75">
      <c r="M5440" s="172"/>
      <c r="N5440" s="172"/>
      <c r="O5440" s="172"/>
      <c r="U5440" s="173"/>
    </row>
    <row r="5441" spans="13:21" s="104" customFormat="1" ht="15.75">
      <c r="M5441" s="172"/>
      <c r="N5441" s="172"/>
      <c r="O5441" s="172"/>
      <c r="U5441" s="173"/>
    </row>
    <row r="5442" spans="13:21" s="104" customFormat="1" ht="15.75">
      <c r="M5442" s="172"/>
      <c r="N5442" s="172"/>
      <c r="O5442" s="172"/>
      <c r="U5442" s="173"/>
    </row>
    <row r="5443" spans="13:21" s="104" customFormat="1" ht="15.75">
      <c r="M5443" s="172"/>
      <c r="N5443" s="172"/>
      <c r="O5443" s="172"/>
      <c r="U5443" s="173"/>
    </row>
    <row r="5444" spans="13:21" s="104" customFormat="1" ht="15.75">
      <c r="M5444" s="172"/>
      <c r="N5444" s="172"/>
      <c r="O5444" s="172"/>
      <c r="U5444" s="173"/>
    </row>
    <row r="5445" spans="13:21" s="104" customFormat="1" ht="15.75">
      <c r="M5445" s="172"/>
      <c r="N5445" s="172"/>
      <c r="O5445" s="172"/>
      <c r="U5445" s="173"/>
    </row>
    <row r="5446" spans="13:21" s="104" customFormat="1" ht="15.75">
      <c r="M5446" s="172"/>
      <c r="N5446" s="172"/>
      <c r="O5446" s="172"/>
      <c r="U5446" s="173"/>
    </row>
    <row r="5447" spans="13:21" s="104" customFormat="1" ht="15.75">
      <c r="M5447" s="172"/>
      <c r="N5447" s="172"/>
      <c r="O5447" s="172"/>
      <c r="U5447" s="173"/>
    </row>
    <row r="5448" spans="13:21" s="104" customFormat="1" ht="15.75">
      <c r="M5448" s="172"/>
      <c r="N5448" s="172"/>
      <c r="O5448" s="172"/>
      <c r="U5448" s="173"/>
    </row>
    <row r="5449" spans="13:21" s="104" customFormat="1" ht="15.75">
      <c r="M5449" s="172"/>
      <c r="N5449" s="172"/>
      <c r="O5449" s="172"/>
      <c r="U5449" s="173"/>
    </row>
    <row r="5450" spans="13:21" s="104" customFormat="1" ht="15.75">
      <c r="M5450" s="172"/>
      <c r="N5450" s="172"/>
      <c r="O5450" s="172"/>
      <c r="U5450" s="173"/>
    </row>
    <row r="5451" spans="13:21" s="104" customFormat="1" ht="15.75">
      <c r="M5451" s="172"/>
      <c r="N5451" s="172"/>
      <c r="O5451" s="172"/>
      <c r="U5451" s="173"/>
    </row>
    <row r="5452" spans="13:21" s="104" customFormat="1" ht="15.75">
      <c r="M5452" s="172"/>
      <c r="N5452" s="172"/>
      <c r="O5452" s="172"/>
      <c r="U5452" s="173"/>
    </row>
    <row r="5453" spans="13:21" s="104" customFormat="1" ht="15.75">
      <c r="M5453" s="172"/>
      <c r="N5453" s="172"/>
      <c r="O5453" s="172"/>
      <c r="U5453" s="173"/>
    </row>
    <row r="5454" spans="13:21" s="104" customFormat="1" ht="15.75">
      <c r="M5454" s="172"/>
      <c r="N5454" s="172"/>
      <c r="O5454" s="172"/>
      <c r="U5454" s="173"/>
    </row>
    <row r="5455" spans="13:21" s="104" customFormat="1" ht="15.75">
      <c r="M5455" s="172"/>
      <c r="N5455" s="172"/>
      <c r="O5455" s="172"/>
      <c r="U5455" s="173"/>
    </row>
    <row r="5456" spans="13:21" s="104" customFormat="1" ht="15.75">
      <c r="M5456" s="172"/>
      <c r="N5456" s="172"/>
      <c r="O5456" s="172"/>
      <c r="U5456" s="173"/>
    </row>
    <row r="5457" spans="13:21" s="104" customFormat="1" ht="15.75">
      <c r="M5457" s="172"/>
      <c r="N5457" s="172"/>
      <c r="O5457" s="172"/>
      <c r="U5457" s="173"/>
    </row>
    <row r="5458" spans="13:21" s="104" customFormat="1" ht="15.75">
      <c r="M5458" s="172"/>
      <c r="N5458" s="172"/>
      <c r="O5458" s="172"/>
      <c r="U5458" s="173"/>
    </row>
    <row r="5459" spans="13:21" s="104" customFormat="1" ht="15.75">
      <c r="M5459" s="172"/>
      <c r="N5459" s="172"/>
      <c r="O5459" s="172"/>
      <c r="U5459" s="173"/>
    </row>
    <row r="5460" spans="13:21" s="104" customFormat="1" ht="15.75">
      <c r="M5460" s="172"/>
      <c r="N5460" s="172"/>
      <c r="O5460" s="172"/>
      <c r="U5460" s="173"/>
    </row>
    <row r="5461" spans="13:21" s="104" customFormat="1" ht="15.75">
      <c r="M5461" s="172"/>
      <c r="N5461" s="172"/>
      <c r="O5461" s="172"/>
      <c r="U5461" s="173"/>
    </row>
    <row r="5462" spans="13:21" s="104" customFormat="1" ht="15.75">
      <c r="M5462" s="172"/>
      <c r="N5462" s="172"/>
      <c r="O5462" s="172"/>
      <c r="U5462" s="173"/>
    </row>
    <row r="5463" spans="13:21" s="104" customFormat="1" ht="15.75">
      <c r="M5463" s="172"/>
      <c r="N5463" s="172"/>
      <c r="O5463" s="172"/>
      <c r="U5463" s="173"/>
    </row>
    <row r="5464" spans="13:21" s="104" customFormat="1" ht="15.75">
      <c r="M5464" s="172"/>
      <c r="N5464" s="172"/>
      <c r="O5464" s="172"/>
      <c r="U5464" s="173"/>
    </row>
    <row r="5465" spans="13:21" s="104" customFormat="1" ht="15.75">
      <c r="M5465" s="172"/>
      <c r="N5465" s="172"/>
      <c r="O5465" s="172"/>
      <c r="U5465" s="173"/>
    </row>
    <row r="5466" spans="13:21" s="104" customFormat="1" ht="15.75">
      <c r="M5466" s="172"/>
      <c r="N5466" s="172"/>
      <c r="O5466" s="172"/>
      <c r="U5466" s="173"/>
    </row>
    <row r="5467" spans="13:21" s="104" customFormat="1" ht="15.75">
      <c r="M5467" s="172"/>
      <c r="N5467" s="172"/>
      <c r="O5467" s="172"/>
      <c r="U5467" s="173"/>
    </row>
    <row r="5468" spans="13:21" s="104" customFormat="1" ht="15.75">
      <c r="M5468" s="172"/>
      <c r="N5468" s="172"/>
      <c r="O5468" s="172"/>
      <c r="U5468" s="173"/>
    </row>
    <row r="5469" spans="13:21" s="104" customFormat="1" ht="15.75">
      <c r="M5469" s="172"/>
      <c r="N5469" s="172"/>
      <c r="O5469" s="172"/>
      <c r="U5469" s="173"/>
    </row>
    <row r="5470" spans="13:21" s="104" customFormat="1" ht="15.75">
      <c r="M5470" s="172"/>
      <c r="N5470" s="172"/>
      <c r="O5470" s="172"/>
      <c r="U5470" s="173"/>
    </row>
    <row r="5471" spans="13:21" s="104" customFormat="1" ht="15.75">
      <c r="M5471" s="172"/>
      <c r="N5471" s="172"/>
      <c r="O5471" s="172"/>
      <c r="U5471" s="173"/>
    </row>
    <row r="5472" spans="13:21" s="104" customFormat="1" ht="15.75">
      <c r="M5472" s="172"/>
      <c r="N5472" s="172"/>
      <c r="O5472" s="172"/>
      <c r="U5472" s="173"/>
    </row>
    <row r="5473" spans="13:21" s="104" customFormat="1" ht="15.75">
      <c r="M5473" s="172"/>
      <c r="N5473" s="172"/>
      <c r="O5473" s="172"/>
      <c r="U5473" s="173"/>
    </row>
    <row r="5474" spans="13:21" s="104" customFormat="1" ht="15.75">
      <c r="M5474" s="172"/>
      <c r="N5474" s="172"/>
      <c r="O5474" s="172"/>
      <c r="U5474" s="173"/>
    </row>
    <row r="5475" spans="13:21" s="104" customFormat="1" ht="15.75">
      <c r="M5475" s="172"/>
      <c r="N5475" s="172"/>
      <c r="O5475" s="172"/>
      <c r="U5475" s="173"/>
    </row>
    <row r="5476" spans="13:21" s="104" customFormat="1" ht="15.75">
      <c r="M5476" s="172"/>
      <c r="N5476" s="172"/>
      <c r="O5476" s="172"/>
      <c r="U5476" s="173"/>
    </row>
    <row r="5477" spans="13:21" s="104" customFormat="1" ht="15.75">
      <c r="M5477" s="172"/>
      <c r="N5477" s="172"/>
      <c r="O5477" s="172"/>
      <c r="U5477" s="173"/>
    </row>
    <row r="5478" spans="13:21" s="104" customFormat="1" ht="15.75">
      <c r="M5478" s="172"/>
      <c r="N5478" s="172"/>
      <c r="O5478" s="172"/>
      <c r="U5478" s="173"/>
    </row>
    <row r="5479" spans="13:21" s="104" customFormat="1" ht="15.75">
      <c r="M5479" s="172"/>
      <c r="N5479" s="172"/>
      <c r="O5479" s="172"/>
      <c r="U5479" s="173"/>
    </row>
    <row r="5480" spans="13:21" s="104" customFormat="1" ht="15.75">
      <c r="M5480" s="172"/>
      <c r="N5480" s="172"/>
      <c r="O5480" s="172"/>
      <c r="U5480" s="173"/>
    </row>
    <row r="5481" spans="13:21" s="104" customFormat="1" ht="15.75">
      <c r="M5481" s="172"/>
      <c r="N5481" s="172"/>
      <c r="O5481" s="172"/>
      <c r="U5481" s="173"/>
    </row>
    <row r="5482" spans="13:21" s="104" customFormat="1" ht="15.75">
      <c r="M5482" s="172"/>
      <c r="N5482" s="172"/>
      <c r="O5482" s="172"/>
      <c r="U5482" s="173"/>
    </row>
    <row r="5483" spans="13:21" s="104" customFormat="1" ht="15.75">
      <c r="M5483" s="172"/>
      <c r="N5483" s="172"/>
      <c r="O5483" s="172"/>
      <c r="U5483" s="173"/>
    </row>
    <row r="5484" spans="13:21" s="104" customFormat="1" ht="15.75">
      <c r="M5484" s="172"/>
      <c r="N5484" s="172"/>
      <c r="O5484" s="172"/>
      <c r="U5484" s="173"/>
    </row>
    <row r="5485" spans="13:21" s="104" customFormat="1" ht="15.75">
      <c r="M5485" s="172"/>
      <c r="N5485" s="172"/>
      <c r="O5485" s="172"/>
      <c r="U5485" s="173"/>
    </row>
    <row r="5486" spans="13:21" s="104" customFormat="1" ht="15.75">
      <c r="M5486" s="172"/>
      <c r="N5486" s="172"/>
      <c r="O5486" s="172"/>
      <c r="U5486" s="173"/>
    </row>
    <row r="5487" spans="13:21" s="104" customFormat="1" ht="15.75">
      <c r="M5487" s="172"/>
      <c r="N5487" s="172"/>
      <c r="O5487" s="172"/>
      <c r="U5487" s="173"/>
    </row>
    <row r="5488" spans="13:21" s="104" customFormat="1" ht="15.75">
      <c r="M5488" s="172"/>
      <c r="N5488" s="172"/>
      <c r="O5488" s="172"/>
      <c r="U5488" s="173"/>
    </row>
    <row r="5489" spans="13:21" s="104" customFormat="1" ht="15.75">
      <c r="M5489" s="172"/>
      <c r="N5489" s="172"/>
      <c r="O5489" s="172"/>
      <c r="U5489" s="173"/>
    </row>
    <row r="5490" spans="13:21" s="104" customFormat="1" ht="15.75">
      <c r="M5490" s="172"/>
      <c r="N5490" s="172"/>
      <c r="O5490" s="172"/>
      <c r="U5490" s="173"/>
    </row>
    <row r="5491" spans="13:21" s="104" customFormat="1" ht="15.75">
      <c r="M5491" s="172"/>
      <c r="N5491" s="172"/>
      <c r="O5491" s="172"/>
      <c r="U5491" s="173"/>
    </row>
    <row r="5492" spans="13:21" s="104" customFormat="1" ht="15.75">
      <c r="M5492" s="172"/>
      <c r="N5492" s="172"/>
      <c r="O5492" s="172"/>
      <c r="U5492" s="173"/>
    </row>
    <row r="5493" spans="13:21" s="104" customFormat="1" ht="15.75">
      <c r="M5493" s="172"/>
      <c r="N5493" s="172"/>
      <c r="O5493" s="172"/>
      <c r="U5493" s="173"/>
    </row>
    <row r="5494" spans="13:21" s="104" customFormat="1" ht="15.75">
      <c r="M5494" s="172"/>
      <c r="N5494" s="172"/>
      <c r="O5494" s="172"/>
      <c r="U5494" s="173"/>
    </row>
    <row r="5495" spans="13:21" s="104" customFormat="1" ht="15.75">
      <c r="M5495" s="172"/>
      <c r="N5495" s="172"/>
      <c r="O5495" s="172"/>
      <c r="U5495" s="173"/>
    </row>
    <row r="5496" spans="13:21" s="104" customFormat="1" ht="15.75">
      <c r="M5496" s="172"/>
      <c r="N5496" s="172"/>
      <c r="O5496" s="172"/>
      <c r="U5496" s="173"/>
    </row>
    <row r="5497" spans="13:21" s="104" customFormat="1" ht="15.75">
      <c r="M5497" s="172"/>
      <c r="N5497" s="172"/>
      <c r="O5497" s="172"/>
      <c r="U5497" s="173"/>
    </row>
    <row r="5498" spans="13:21" s="104" customFormat="1" ht="15.75">
      <c r="M5498" s="172"/>
      <c r="N5498" s="172"/>
      <c r="O5498" s="172"/>
      <c r="U5498" s="173"/>
    </row>
    <row r="5499" spans="13:21" s="104" customFormat="1" ht="15.75">
      <c r="M5499" s="172"/>
      <c r="N5499" s="172"/>
      <c r="O5499" s="172"/>
      <c r="U5499" s="173"/>
    </row>
    <row r="5500" spans="13:21" s="104" customFormat="1" ht="15.75">
      <c r="M5500" s="172"/>
      <c r="N5500" s="172"/>
      <c r="O5500" s="172"/>
      <c r="U5500" s="173"/>
    </row>
    <row r="5501" spans="13:21" s="104" customFormat="1" ht="15.75">
      <c r="M5501" s="172"/>
      <c r="N5501" s="172"/>
      <c r="O5501" s="172"/>
      <c r="U5501" s="173"/>
    </row>
    <row r="5502" spans="13:21" s="104" customFormat="1" ht="15.75">
      <c r="M5502" s="172"/>
      <c r="N5502" s="172"/>
      <c r="O5502" s="172"/>
      <c r="U5502" s="173"/>
    </row>
    <row r="5503" spans="13:21" s="104" customFormat="1" ht="15.75">
      <c r="M5503" s="172"/>
      <c r="N5503" s="172"/>
      <c r="O5503" s="172"/>
      <c r="U5503" s="173"/>
    </row>
    <row r="5504" spans="13:21" s="104" customFormat="1" ht="15.75">
      <c r="M5504" s="172"/>
      <c r="N5504" s="172"/>
      <c r="O5504" s="172"/>
      <c r="U5504" s="173"/>
    </row>
    <row r="5505" spans="13:21" s="104" customFormat="1" ht="15.75">
      <c r="M5505" s="172"/>
      <c r="N5505" s="172"/>
      <c r="O5505" s="172"/>
      <c r="U5505" s="173"/>
    </row>
    <row r="5506" spans="13:21" s="104" customFormat="1" ht="15.75">
      <c r="M5506" s="172"/>
      <c r="N5506" s="172"/>
      <c r="O5506" s="172"/>
      <c r="U5506" s="173"/>
    </row>
    <row r="5507" spans="13:21" s="104" customFormat="1" ht="15.75">
      <c r="M5507" s="172"/>
      <c r="N5507" s="172"/>
      <c r="O5507" s="172"/>
      <c r="U5507" s="173"/>
    </row>
    <row r="5508" spans="13:21" s="104" customFormat="1" ht="15.75">
      <c r="M5508" s="172"/>
      <c r="N5508" s="172"/>
      <c r="O5508" s="172"/>
      <c r="U5508" s="173"/>
    </row>
    <row r="5509" spans="13:21" s="104" customFormat="1" ht="15.75">
      <c r="M5509" s="172"/>
      <c r="N5509" s="172"/>
      <c r="O5509" s="172"/>
      <c r="U5509" s="173"/>
    </row>
    <row r="5510" spans="13:21" s="104" customFormat="1" ht="15.75">
      <c r="M5510" s="172"/>
      <c r="N5510" s="172"/>
      <c r="O5510" s="172"/>
      <c r="U5510" s="173"/>
    </row>
    <row r="5511" spans="13:21" s="104" customFormat="1" ht="15.75">
      <c r="M5511" s="172"/>
      <c r="N5511" s="172"/>
      <c r="O5511" s="172"/>
      <c r="U5511" s="173"/>
    </row>
    <row r="5512" spans="13:21" s="104" customFormat="1" ht="15.75">
      <c r="M5512" s="172"/>
      <c r="N5512" s="172"/>
      <c r="O5512" s="172"/>
      <c r="U5512" s="173"/>
    </row>
    <row r="5513" spans="13:21" s="104" customFormat="1" ht="15.75">
      <c r="M5513" s="172"/>
      <c r="N5513" s="172"/>
      <c r="O5513" s="172"/>
      <c r="U5513" s="173"/>
    </row>
    <row r="5514" spans="13:21" s="104" customFormat="1" ht="15.75">
      <c r="M5514" s="172"/>
      <c r="N5514" s="172"/>
      <c r="O5514" s="172"/>
      <c r="U5514" s="173"/>
    </row>
    <row r="5515" spans="13:21" s="104" customFormat="1" ht="15.75">
      <c r="M5515" s="172"/>
      <c r="N5515" s="172"/>
      <c r="O5515" s="172"/>
      <c r="U5515" s="173"/>
    </row>
    <row r="5516" spans="13:21" s="104" customFormat="1" ht="15.75">
      <c r="M5516" s="172"/>
      <c r="N5516" s="172"/>
      <c r="O5516" s="172"/>
      <c r="U5516" s="173"/>
    </row>
    <row r="5517" spans="13:21" s="104" customFormat="1" ht="15.75">
      <c r="M5517" s="172"/>
      <c r="N5517" s="172"/>
      <c r="O5517" s="172"/>
      <c r="U5517" s="173"/>
    </row>
    <row r="5518" spans="13:21" s="104" customFormat="1" ht="15.75">
      <c r="M5518" s="172"/>
      <c r="N5518" s="172"/>
      <c r="O5518" s="172"/>
      <c r="U5518" s="173"/>
    </row>
    <row r="5519" spans="13:21" s="104" customFormat="1" ht="15.75">
      <c r="M5519" s="172"/>
      <c r="N5519" s="172"/>
      <c r="O5519" s="172"/>
      <c r="U5519" s="173"/>
    </row>
    <row r="5520" spans="13:21" s="104" customFormat="1" ht="15.75">
      <c r="M5520" s="172"/>
      <c r="N5520" s="172"/>
      <c r="O5520" s="172"/>
      <c r="U5520" s="173"/>
    </row>
    <row r="5521" spans="13:21" s="104" customFormat="1" ht="15.75">
      <c r="M5521" s="172"/>
      <c r="N5521" s="172"/>
      <c r="O5521" s="172"/>
      <c r="U5521" s="173"/>
    </row>
    <row r="5522" spans="13:21" s="104" customFormat="1" ht="15.75">
      <c r="M5522" s="172"/>
      <c r="N5522" s="172"/>
      <c r="O5522" s="172"/>
      <c r="U5522" s="173"/>
    </row>
    <row r="5523" spans="13:21" s="104" customFormat="1" ht="15.75">
      <c r="M5523" s="172"/>
      <c r="N5523" s="172"/>
      <c r="O5523" s="172"/>
      <c r="U5523" s="173"/>
    </row>
    <row r="5524" spans="13:21" s="104" customFormat="1" ht="15.75">
      <c r="M5524" s="172"/>
      <c r="N5524" s="172"/>
      <c r="O5524" s="172"/>
      <c r="U5524" s="173"/>
    </row>
    <row r="5525" spans="13:21" s="104" customFormat="1" ht="15.75">
      <c r="M5525" s="172"/>
      <c r="N5525" s="172"/>
      <c r="O5525" s="172"/>
      <c r="U5525" s="173"/>
    </row>
    <row r="5526" spans="13:21" s="104" customFormat="1" ht="15.75">
      <c r="M5526" s="172"/>
      <c r="N5526" s="172"/>
      <c r="O5526" s="172"/>
      <c r="U5526" s="173"/>
    </row>
    <row r="5527" spans="13:21" s="104" customFormat="1" ht="15.75">
      <c r="M5527" s="172"/>
      <c r="N5527" s="172"/>
      <c r="O5527" s="172"/>
      <c r="U5527" s="173"/>
    </row>
    <row r="5528" spans="13:21" s="104" customFormat="1" ht="15.75">
      <c r="M5528" s="172"/>
      <c r="N5528" s="172"/>
      <c r="O5528" s="172"/>
      <c r="U5528" s="173"/>
    </row>
    <row r="5529" spans="13:21" s="104" customFormat="1" ht="15.75">
      <c r="M5529" s="172"/>
      <c r="N5529" s="172"/>
      <c r="O5529" s="172"/>
      <c r="U5529" s="173"/>
    </row>
    <row r="5530" spans="13:21" s="104" customFormat="1" ht="15.75">
      <c r="M5530" s="172"/>
      <c r="N5530" s="172"/>
      <c r="O5530" s="172"/>
      <c r="U5530" s="173"/>
    </row>
    <row r="5531" spans="13:21" s="104" customFormat="1" ht="15.75">
      <c r="M5531" s="172"/>
      <c r="N5531" s="172"/>
      <c r="O5531" s="172"/>
      <c r="U5531" s="173"/>
    </row>
    <row r="5532" spans="13:21" s="104" customFormat="1" ht="15.75">
      <c r="M5532" s="172"/>
      <c r="N5532" s="172"/>
      <c r="O5532" s="172"/>
      <c r="U5532" s="173"/>
    </row>
    <row r="5533" spans="13:21" s="104" customFormat="1" ht="15.75">
      <c r="M5533" s="172"/>
      <c r="N5533" s="172"/>
      <c r="O5533" s="172"/>
      <c r="U5533" s="173"/>
    </row>
    <row r="5534" spans="13:21" s="104" customFormat="1" ht="15.75">
      <c r="M5534" s="172"/>
      <c r="N5534" s="172"/>
      <c r="O5534" s="172"/>
      <c r="U5534" s="173"/>
    </row>
    <row r="5535" spans="13:21" s="104" customFormat="1" ht="15.75">
      <c r="M5535" s="172"/>
      <c r="N5535" s="172"/>
      <c r="O5535" s="172"/>
      <c r="U5535" s="173"/>
    </row>
    <row r="5536" spans="13:21" s="104" customFormat="1" ht="15.75">
      <c r="M5536" s="172"/>
      <c r="N5536" s="172"/>
      <c r="O5536" s="172"/>
      <c r="U5536" s="173"/>
    </row>
    <row r="5537" spans="13:21" s="104" customFormat="1" ht="15.75">
      <c r="M5537" s="172"/>
      <c r="N5537" s="172"/>
      <c r="O5537" s="172"/>
      <c r="U5537" s="173"/>
    </row>
    <row r="5538" spans="13:21" s="104" customFormat="1" ht="15.75">
      <c r="M5538" s="172"/>
      <c r="N5538" s="172"/>
      <c r="O5538" s="172"/>
      <c r="U5538" s="173"/>
    </row>
    <row r="5539" spans="13:21" s="104" customFormat="1" ht="15.75">
      <c r="M5539" s="172"/>
      <c r="N5539" s="172"/>
      <c r="O5539" s="172"/>
      <c r="U5539" s="173"/>
    </row>
    <row r="5540" spans="13:21" s="104" customFormat="1" ht="15.75">
      <c r="M5540" s="172"/>
      <c r="N5540" s="172"/>
      <c r="O5540" s="172"/>
      <c r="U5540" s="173"/>
    </row>
    <row r="5541" spans="13:21" s="104" customFormat="1" ht="15.75">
      <c r="M5541" s="172"/>
      <c r="N5541" s="172"/>
      <c r="O5541" s="172"/>
      <c r="U5541" s="173"/>
    </row>
    <row r="5542" spans="13:21" s="104" customFormat="1" ht="15.75">
      <c r="M5542" s="172"/>
      <c r="N5542" s="172"/>
      <c r="O5542" s="172"/>
      <c r="U5542" s="173"/>
    </row>
    <row r="5543" spans="13:21" s="104" customFormat="1" ht="15.75">
      <c r="M5543" s="172"/>
      <c r="N5543" s="172"/>
      <c r="O5543" s="172"/>
      <c r="U5543" s="173"/>
    </row>
    <row r="5544" spans="13:21" s="104" customFormat="1" ht="15.75">
      <c r="M5544" s="172"/>
      <c r="N5544" s="172"/>
      <c r="O5544" s="172"/>
      <c r="U5544" s="173"/>
    </row>
    <row r="5545" spans="13:21" s="104" customFormat="1" ht="15.75">
      <c r="M5545" s="172"/>
      <c r="N5545" s="172"/>
      <c r="O5545" s="172"/>
      <c r="U5545" s="173"/>
    </row>
    <row r="5546" spans="13:21" s="104" customFormat="1" ht="15.75">
      <c r="M5546" s="172"/>
      <c r="N5546" s="172"/>
      <c r="O5546" s="172"/>
      <c r="U5546" s="173"/>
    </row>
    <row r="5547" spans="13:21" s="104" customFormat="1" ht="15.75">
      <c r="M5547" s="172"/>
      <c r="N5547" s="172"/>
      <c r="O5547" s="172"/>
      <c r="U5547" s="173"/>
    </row>
    <row r="5548" spans="13:21" s="104" customFormat="1" ht="15.75">
      <c r="M5548" s="172"/>
      <c r="N5548" s="172"/>
      <c r="O5548" s="172"/>
      <c r="U5548" s="173"/>
    </row>
    <row r="5549" spans="13:21" s="104" customFormat="1" ht="15.75">
      <c r="M5549" s="172"/>
      <c r="N5549" s="172"/>
      <c r="O5549" s="172"/>
      <c r="U5549" s="173"/>
    </row>
    <row r="5550" spans="13:21" s="104" customFormat="1" ht="15.75">
      <c r="M5550" s="172"/>
      <c r="N5550" s="172"/>
      <c r="O5550" s="172"/>
      <c r="U5550" s="173"/>
    </row>
    <row r="5551" spans="13:21" s="104" customFormat="1" ht="15.75">
      <c r="M5551" s="172"/>
      <c r="N5551" s="172"/>
      <c r="O5551" s="172"/>
      <c r="U5551" s="173"/>
    </row>
    <row r="5552" spans="13:21" s="104" customFormat="1" ht="15.75">
      <c r="M5552" s="172"/>
      <c r="N5552" s="172"/>
      <c r="O5552" s="172"/>
      <c r="U5552" s="173"/>
    </row>
    <row r="5553" spans="13:21" s="104" customFormat="1" ht="15.75">
      <c r="M5553" s="172"/>
      <c r="N5553" s="172"/>
      <c r="O5553" s="172"/>
      <c r="U5553" s="173"/>
    </row>
    <row r="5554" spans="13:21" s="104" customFormat="1" ht="15.75">
      <c r="M5554" s="172"/>
      <c r="N5554" s="172"/>
      <c r="O5554" s="172"/>
      <c r="U5554" s="173"/>
    </row>
    <row r="5555" spans="13:21" s="104" customFormat="1" ht="15.75">
      <c r="M5555" s="172"/>
      <c r="N5555" s="172"/>
      <c r="O5555" s="172"/>
      <c r="U5555" s="173"/>
    </row>
    <row r="5556" spans="13:21" s="104" customFormat="1" ht="15.75">
      <c r="M5556" s="172"/>
      <c r="N5556" s="172"/>
      <c r="O5556" s="172"/>
      <c r="U5556" s="173"/>
    </row>
    <row r="5557" spans="13:21" s="104" customFormat="1" ht="15.75">
      <c r="M5557" s="172"/>
      <c r="N5557" s="172"/>
      <c r="O5557" s="172"/>
      <c r="U5557" s="173"/>
    </row>
    <row r="5558" spans="13:21" s="104" customFormat="1" ht="15.75">
      <c r="M5558" s="172"/>
      <c r="N5558" s="172"/>
      <c r="O5558" s="172"/>
      <c r="U5558" s="173"/>
    </row>
    <row r="5559" spans="13:21" s="104" customFormat="1" ht="15.75">
      <c r="M5559" s="172"/>
      <c r="N5559" s="172"/>
      <c r="O5559" s="172"/>
      <c r="U5559" s="173"/>
    </row>
    <row r="5560" spans="13:21" s="104" customFormat="1" ht="15.75">
      <c r="M5560" s="172"/>
      <c r="N5560" s="172"/>
      <c r="O5560" s="172"/>
      <c r="U5560" s="173"/>
    </row>
    <row r="5561" spans="13:21" s="104" customFormat="1" ht="15.75">
      <c r="M5561" s="172"/>
      <c r="N5561" s="172"/>
      <c r="O5561" s="172"/>
      <c r="U5561" s="173"/>
    </row>
    <row r="5562" spans="13:21" s="104" customFormat="1" ht="15.75">
      <c r="M5562" s="172"/>
      <c r="N5562" s="172"/>
      <c r="O5562" s="172"/>
      <c r="U5562" s="173"/>
    </row>
    <row r="5563" spans="13:21" s="104" customFormat="1" ht="15.75">
      <c r="M5563" s="172"/>
      <c r="N5563" s="172"/>
      <c r="O5563" s="172"/>
      <c r="U5563" s="173"/>
    </row>
    <row r="5564" spans="13:21" s="104" customFormat="1" ht="15.75">
      <c r="M5564" s="172"/>
      <c r="N5564" s="172"/>
      <c r="O5564" s="172"/>
      <c r="U5564" s="173"/>
    </row>
    <row r="5565" spans="13:21" s="104" customFormat="1" ht="15.75">
      <c r="M5565" s="172"/>
      <c r="N5565" s="172"/>
      <c r="O5565" s="172"/>
      <c r="U5565" s="173"/>
    </row>
    <row r="5566" spans="13:21" s="104" customFormat="1" ht="15.75">
      <c r="M5566" s="172"/>
      <c r="N5566" s="172"/>
      <c r="O5566" s="172"/>
      <c r="U5566" s="173"/>
    </row>
    <row r="5567" spans="13:21" s="104" customFormat="1" ht="15.75">
      <c r="M5567" s="172"/>
      <c r="N5567" s="172"/>
      <c r="O5567" s="172"/>
      <c r="U5567" s="173"/>
    </row>
    <row r="5568" spans="13:21" s="104" customFormat="1" ht="15.75">
      <c r="M5568" s="172"/>
      <c r="N5568" s="172"/>
      <c r="O5568" s="172"/>
      <c r="U5568" s="173"/>
    </row>
    <row r="5569" spans="13:21" s="104" customFormat="1" ht="15.75">
      <c r="M5569" s="172"/>
      <c r="N5569" s="172"/>
      <c r="O5569" s="172"/>
      <c r="U5569" s="173"/>
    </row>
    <row r="5570" spans="13:21" s="104" customFormat="1" ht="15.75">
      <c r="M5570" s="172"/>
      <c r="N5570" s="172"/>
      <c r="O5570" s="172"/>
      <c r="U5570" s="173"/>
    </row>
    <row r="5571" spans="13:21" s="104" customFormat="1" ht="15.75">
      <c r="M5571" s="172"/>
      <c r="N5571" s="172"/>
      <c r="O5571" s="172"/>
      <c r="U5571" s="173"/>
    </row>
    <row r="5572" spans="13:21" s="104" customFormat="1" ht="15.75">
      <c r="M5572" s="172"/>
      <c r="N5572" s="172"/>
      <c r="O5572" s="172"/>
      <c r="U5572" s="173"/>
    </row>
    <row r="5573" spans="13:21" s="104" customFormat="1" ht="15.75">
      <c r="M5573" s="172"/>
      <c r="N5573" s="172"/>
      <c r="O5573" s="172"/>
      <c r="U5573" s="173"/>
    </row>
    <row r="5574" spans="13:21" s="104" customFormat="1" ht="15.75">
      <c r="M5574" s="172"/>
      <c r="N5574" s="172"/>
      <c r="O5574" s="172"/>
      <c r="U5574" s="173"/>
    </row>
    <row r="5575" spans="13:21" s="104" customFormat="1" ht="15.75">
      <c r="M5575" s="172"/>
      <c r="N5575" s="172"/>
      <c r="O5575" s="172"/>
      <c r="U5575" s="173"/>
    </row>
    <row r="5576" spans="13:21" s="104" customFormat="1" ht="15.75">
      <c r="M5576" s="172"/>
      <c r="N5576" s="172"/>
      <c r="O5576" s="172"/>
      <c r="U5576" s="173"/>
    </row>
    <row r="5577" spans="13:21" s="104" customFormat="1" ht="15.75">
      <c r="M5577" s="172"/>
      <c r="N5577" s="172"/>
      <c r="O5577" s="172"/>
      <c r="U5577" s="173"/>
    </row>
    <row r="5578" spans="13:21" s="104" customFormat="1" ht="15.75">
      <c r="M5578" s="172"/>
      <c r="N5578" s="172"/>
      <c r="O5578" s="172"/>
      <c r="U5578" s="173"/>
    </row>
    <row r="5579" spans="13:21" s="104" customFormat="1" ht="15.75">
      <c r="M5579" s="172"/>
      <c r="N5579" s="172"/>
      <c r="O5579" s="172"/>
      <c r="U5579" s="173"/>
    </row>
    <row r="5580" spans="13:21" s="104" customFormat="1" ht="15.75">
      <c r="M5580" s="172"/>
      <c r="N5580" s="172"/>
      <c r="O5580" s="172"/>
      <c r="U5580" s="173"/>
    </row>
    <row r="5581" spans="13:21" s="104" customFormat="1" ht="15.75">
      <c r="M5581" s="172"/>
      <c r="N5581" s="172"/>
      <c r="O5581" s="172"/>
      <c r="U5581" s="173"/>
    </row>
    <row r="5582" spans="13:21" s="104" customFormat="1" ht="15.75">
      <c r="M5582" s="172"/>
      <c r="N5582" s="172"/>
      <c r="O5582" s="172"/>
      <c r="U5582" s="173"/>
    </row>
    <row r="5583" spans="13:21" s="104" customFormat="1" ht="15.75">
      <c r="M5583" s="172"/>
      <c r="N5583" s="172"/>
      <c r="O5583" s="172"/>
      <c r="U5583" s="173"/>
    </row>
    <row r="5584" spans="13:21" s="104" customFormat="1" ht="15.75">
      <c r="M5584" s="172"/>
      <c r="N5584" s="172"/>
      <c r="O5584" s="172"/>
      <c r="U5584" s="173"/>
    </row>
    <row r="5585" spans="13:21" s="104" customFormat="1" ht="15.75">
      <c r="M5585" s="172"/>
      <c r="N5585" s="172"/>
      <c r="O5585" s="172"/>
      <c r="U5585" s="173"/>
    </row>
    <row r="5586" spans="13:21" s="104" customFormat="1" ht="15.75">
      <c r="M5586" s="172"/>
      <c r="N5586" s="172"/>
      <c r="O5586" s="172"/>
      <c r="U5586" s="173"/>
    </row>
    <row r="5587" spans="13:21" s="104" customFormat="1" ht="15.75">
      <c r="M5587" s="172"/>
      <c r="N5587" s="172"/>
      <c r="O5587" s="172"/>
      <c r="U5587" s="173"/>
    </row>
    <row r="5588" spans="13:21" s="104" customFormat="1" ht="15.75">
      <c r="M5588" s="172"/>
      <c r="N5588" s="172"/>
      <c r="O5588" s="172"/>
      <c r="U5588" s="173"/>
    </row>
    <row r="5589" spans="13:21" s="104" customFormat="1" ht="15.75">
      <c r="M5589" s="172"/>
      <c r="N5589" s="172"/>
      <c r="O5589" s="172"/>
      <c r="U5589" s="173"/>
    </row>
    <row r="5590" spans="13:21" s="104" customFormat="1" ht="15.75">
      <c r="M5590" s="172"/>
      <c r="N5590" s="172"/>
      <c r="O5590" s="172"/>
      <c r="U5590" s="173"/>
    </row>
    <row r="5591" spans="13:21" s="104" customFormat="1" ht="15.75">
      <c r="M5591" s="172"/>
      <c r="N5591" s="172"/>
      <c r="O5591" s="172"/>
      <c r="U5591" s="173"/>
    </row>
    <row r="5592" spans="13:21" s="104" customFormat="1" ht="15.75">
      <c r="M5592" s="172"/>
      <c r="N5592" s="172"/>
      <c r="O5592" s="172"/>
      <c r="U5592" s="173"/>
    </row>
    <row r="5593" spans="13:21" s="104" customFormat="1" ht="15.75">
      <c r="M5593" s="172"/>
      <c r="N5593" s="172"/>
      <c r="O5593" s="172"/>
      <c r="U5593" s="173"/>
    </row>
    <row r="5594" spans="13:21" s="104" customFormat="1" ht="15.75">
      <c r="M5594" s="172"/>
      <c r="N5594" s="172"/>
      <c r="O5594" s="172"/>
      <c r="U5594" s="173"/>
    </row>
    <row r="5595" spans="13:21" s="104" customFormat="1" ht="15.75">
      <c r="M5595" s="172"/>
      <c r="N5595" s="172"/>
      <c r="O5595" s="172"/>
      <c r="U5595" s="173"/>
    </row>
    <row r="5596" spans="13:21" s="104" customFormat="1" ht="15.75">
      <c r="M5596" s="172"/>
      <c r="N5596" s="172"/>
      <c r="O5596" s="172"/>
      <c r="U5596" s="173"/>
    </row>
    <row r="5597" spans="13:21" s="104" customFormat="1" ht="15.75">
      <c r="M5597" s="172"/>
      <c r="N5597" s="172"/>
      <c r="O5597" s="172"/>
      <c r="U5597" s="173"/>
    </row>
    <row r="5598" spans="13:21" s="104" customFormat="1" ht="15.75">
      <c r="M5598" s="172"/>
      <c r="N5598" s="172"/>
      <c r="O5598" s="172"/>
      <c r="U5598" s="173"/>
    </row>
    <row r="5599" spans="13:21" s="104" customFormat="1" ht="15.75">
      <c r="M5599" s="172"/>
      <c r="N5599" s="172"/>
      <c r="O5599" s="172"/>
      <c r="U5599" s="173"/>
    </row>
    <row r="5600" spans="13:21" s="104" customFormat="1" ht="15.75">
      <c r="M5600" s="172"/>
      <c r="N5600" s="172"/>
      <c r="O5600" s="172"/>
      <c r="U5600" s="173"/>
    </row>
    <row r="5601" spans="13:21" s="104" customFormat="1" ht="15.75">
      <c r="M5601" s="172"/>
      <c r="N5601" s="172"/>
      <c r="O5601" s="172"/>
      <c r="U5601" s="173"/>
    </row>
    <row r="5602" spans="13:21" s="104" customFormat="1" ht="15.75">
      <c r="M5602" s="172"/>
      <c r="N5602" s="172"/>
      <c r="O5602" s="172"/>
      <c r="U5602" s="173"/>
    </row>
    <row r="5603" spans="13:21" s="104" customFormat="1" ht="15.75">
      <c r="M5603" s="172"/>
      <c r="N5603" s="172"/>
      <c r="O5603" s="172"/>
      <c r="U5603" s="173"/>
    </row>
    <row r="5604" spans="13:21" s="104" customFormat="1" ht="15.75">
      <c r="M5604" s="172"/>
      <c r="N5604" s="172"/>
      <c r="O5604" s="172"/>
      <c r="U5604" s="173"/>
    </row>
    <row r="5605" spans="13:21" s="104" customFormat="1" ht="15.75">
      <c r="M5605" s="172"/>
      <c r="N5605" s="172"/>
      <c r="O5605" s="172"/>
      <c r="U5605" s="173"/>
    </row>
    <row r="5606" spans="13:21" s="104" customFormat="1" ht="15.75">
      <c r="M5606" s="172"/>
      <c r="N5606" s="172"/>
      <c r="O5606" s="172"/>
      <c r="U5606" s="173"/>
    </row>
    <row r="5607" spans="13:21" s="104" customFormat="1" ht="15.75">
      <c r="M5607" s="172"/>
      <c r="N5607" s="172"/>
      <c r="O5607" s="172"/>
      <c r="U5607" s="173"/>
    </row>
    <row r="5608" spans="13:21" s="104" customFormat="1" ht="15.75">
      <c r="M5608" s="172"/>
      <c r="N5608" s="172"/>
      <c r="O5608" s="172"/>
      <c r="U5608" s="173"/>
    </row>
    <row r="5609" spans="13:21" s="104" customFormat="1" ht="15.75">
      <c r="M5609" s="172"/>
      <c r="N5609" s="172"/>
      <c r="O5609" s="172"/>
      <c r="U5609" s="173"/>
    </row>
    <row r="5610" spans="13:21" s="104" customFormat="1" ht="15.75">
      <c r="M5610" s="172"/>
      <c r="N5610" s="172"/>
      <c r="O5610" s="172"/>
      <c r="U5610" s="173"/>
    </row>
    <row r="5611" spans="13:21" s="104" customFormat="1" ht="15.75">
      <c r="M5611" s="172"/>
      <c r="N5611" s="172"/>
      <c r="O5611" s="172"/>
      <c r="U5611" s="173"/>
    </row>
    <row r="5612" spans="13:21" s="104" customFormat="1" ht="15.75">
      <c r="M5612" s="172"/>
      <c r="N5612" s="172"/>
      <c r="O5612" s="172"/>
      <c r="U5612" s="173"/>
    </row>
    <row r="5613" spans="13:21" s="104" customFormat="1" ht="15.75">
      <c r="M5613" s="172"/>
      <c r="N5613" s="172"/>
      <c r="O5613" s="172"/>
      <c r="U5613" s="173"/>
    </row>
    <row r="5614" spans="13:21" s="104" customFormat="1" ht="15.75">
      <c r="M5614" s="172"/>
      <c r="N5614" s="172"/>
      <c r="O5614" s="172"/>
      <c r="U5614" s="173"/>
    </row>
    <row r="5615" spans="13:21" s="104" customFormat="1" ht="15.75">
      <c r="M5615" s="172"/>
      <c r="N5615" s="172"/>
      <c r="O5615" s="172"/>
      <c r="U5615" s="173"/>
    </row>
    <row r="5616" spans="13:21" s="104" customFormat="1" ht="15.75">
      <c r="M5616" s="172"/>
      <c r="N5616" s="172"/>
      <c r="O5616" s="172"/>
      <c r="U5616" s="173"/>
    </row>
    <row r="5617" spans="13:21" s="104" customFormat="1" ht="15.75">
      <c r="M5617" s="172"/>
      <c r="N5617" s="172"/>
      <c r="O5617" s="172"/>
      <c r="U5617" s="173"/>
    </row>
    <row r="5618" spans="13:21" s="104" customFormat="1" ht="15.75">
      <c r="M5618" s="172"/>
      <c r="N5618" s="172"/>
      <c r="O5618" s="172"/>
      <c r="U5618" s="173"/>
    </row>
    <row r="5619" spans="13:21" s="104" customFormat="1" ht="15.75">
      <c r="M5619" s="172"/>
      <c r="N5619" s="172"/>
      <c r="O5619" s="172"/>
      <c r="U5619" s="173"/>
    </row>
    <row r="5620" spans="13:21" s="104" customFormat="1" ht="15.75">
      <c r="M5620" s="172"/>
      <c r="N5620" s="172"/>
      <c r="O5620" s="172"/>
      <c r="U5620" s="173"/>
    </row>
    <row r="5621" spans="13:21" s="104" customFormat="1" ht="15.75">
      <c r="M5621" s="172"/>
      <c r="N5621" s="172"/>
      <c r="O5621" s="172"/>
      <c r="U5621" s="173"/>
    </row>
    <row r="5622" spans="13:21" s="104" customFormat="1" ht="15.75">
      <c r="M5622" s="172"/>
      <c r="N5622" s="172"/>
      <c r="O5622" s="172"/>
      <c r="U5622" s="173"/>
    </row>
    <row r="5623" spans="13:21" s="104" customFormat="1" ht="15.75">
      <c r="M5623" s="172"/>
      <c r="N5623" s="172"/>
      <c r="O5623" s="172"/>
      <c r="U5623" s="173"/>
    </row>
    <row r="5624" spans="13:21" s="104" customFormat="1" ht="15.75">
      <c r="M5624" s="172"/>
      <c r="N5624" s="172"/>
      <c r="O5624" s="172"/>
      <c r="U5624" s="173"/>
    </row>
    <row r="5625" spans="13:21" s="104" customFormat="1" ht="15.75">
      <c r="M5625" s="172"/>
      <c r="N5625" s="172"/>
      <c r="O5625" s="172"/>
      <c r="U5625" s="173"/>
    </row>
    <row r="5626" spans="13:21" s="104" customFormat="1" ht="15.75">
      <c r="M5626" s="172"/>
      <c r="N5626" s="172"/>
      <c r="O5626" s="172"/>
      <c r="U5626" s="173"/>
    </row>
    <row r="5627" spans="13:21" s="104" customFormat="1" ht="15.75">
      <c r="M5627" s="172"/>
      <c r="N5627" s="172"/>
      <c r="O5627" s="172"/>
      <c r="U5627" s="173"/>
    </row>
    <row r="5628" spans="13:21" s="104" customFormat="1" ht="15.75">
      <c r="M5628" s="172"/>
      <c r="N5628" s="172"/>
      <c r="O5628" s="172"/>
      <c r="U5628" s="173"/>
    </row>
    <row r="5629" spans="13:21" s="104" customFormat="1" ht="15.75">
      <c r="M5629" s="172"/>
      <c r="N5629" s="172"/>
      <c r="O5629" s="172"/>
      <c r="U5629" s="173"/>
    </row>
    <row r="5630" spans="13:21" s="104" customFormat="1" ht="15.75">
      <c r="M5630" s="172"/>
      <c r="N5630" s="172"/>
      <c r="O5630" s="172"/>
      <c r="U5630" s="173"/>
    </row>
    <row r="5631" spans="13:21" s="104" customFormat="1" ht="15.75">
      <c r="M5631" s="172"/>
      <c r="N5631" s="172"/>
      <c r="O5631" s="172"/>
      <c r="U5631" s="173"/>
    </row>
    <row r="5632" spans="13:21" s="104" customFormat="1" ht="15.75">
      <c r="M5632" s="172"/>
      <c r="N5632" s="172"/>
      <c r="O5632" s="172"/>
      <c r="U5632" s="173"/>
    </row>
    <row r="5633" spans="13:21" s="104" customFormat="1" ht="15.75">
      <c r="M5633" s="172"/>
      <c r="N5633" s="172"/>
      <c r="O5633" s="172"/>
      <c r="U5633" s="173"/>
    </row>
    <row r="5634" spans="13:21" s="104" customFormat="1" ht="15.75">
      <c r="M5634" s="172"/>
      <c r="N5634" s="172"/>
      <c r="O5634" s="172"/>
      <c r="U5634" s="173"/>
    </row>
    <row r="5635" spans="13:21" s="104" customFormat="1" ht="15.75">
      <c r="M5635" s="172"/>
      <c r="N5635" s="172"/>
      <c r="O5635" s="172"/>
      <c r="U5635" s="173"/>
    </row>
    <row r="5636" spans="13:21" s="104" customFormat="1" ht="15.75">
      <c r="M5636" s="172"/>
      <c r="N5636" s="172"/>
      <c r="O5636" s="172"/>
      <c r="U5636" s="173"/>
    </row>
    <row r="5637" spans="13:21" s="104" customFormat="1" ht="15.75">
      <c r="M5637" s="172"/>
      <c r="N5637" s="172"/>
      <c r="O5637" s="172"/>
      <c r="U5637" s="173"/>
    </row>
    <row r="5638" spans="13:21" s="104" customFormat="1" ht="15.75">
      <c r="M5638" s="172"/>
      <c r="N5638" s="172"/>
      <c r="O5638" s="172"/>
      <c r="U5638" s="173"/>
    </row>
    <row r="5639" spans="13:21" s="104" customFormat="1" ht="15.75">
      <c r="M5639" s="172"/>
      <c r="N5639" s="172"/>
      <c r="O5639" s="172"/>
      <c r="U5639" s="173"/>
    </row>
    <row r="5640" spans="13:21" s="104" customFormat="1" ht="15.75">
      <c r="M5640" s="172"/>
      <c r="N5640" s="172"/>
      <c r="O5640" s="172"/>
      <c r="U5640" s="173"/>
    </row>
    <row r="5641" spans="13:21" s="104" customFormat="1" ht="15.75">
      <c r="M5641" s="172"/>
      <c r="N5641" s="172"/>
      <c r="O5641" s="172"/>
      <c r="U5641" s="173"/>
    </row>
    <row r="5642" spans="13:21" s="104" customFormat="1" ht="15.75">
      <c r="M5642" s="172"/>
      <c r="N5642" s="172"/>
      <c r="O5642" s="172"/>
      <c r="U5642" s="173"/>
    </row>
    <row r="5643" spans="13:21" s="104" customFormat="1" ht="15.75">
      <c r="M5643" s="172"/>
      <c r="N5643" s="172"/>
      <c r="O5643" s="172"/>
      <c r="U5643" s="173"/>
    </row>
    <row r="5644" spans="13:21" s="104" customFormat="1" ht="15.75">
      <c r="M5644" s="172"/>
      <c r="N5644" s="172"/>
      <c r="O5644" s="172"/>
      <c r="U5644" s="173"/>
    </row>
    <row r="5645" spans="13:21" s="104" customFormat="1" ht="15.75">
      <c r="M5645" s="172"/>
      <c r="N5645" s="172"/>
      <c r="O5645" s="172"/>
      <c r="U5645" s="173"/>
    </row>
    <row r="5646" spans="13:21" s="104" customFormat="1" ht="15.75">
      <c r="M5646" s="172"/>
      <c r="N5646" s="172"/>
      <c r="O5646" s="172"/>
      <c r="U5646" s="173"/>
    </row>
    <row r="5647" spans="13:21" s="104" customFormat="1" ht="15.75">
      <c r="M5647" s="172"/>
      <c r="N5647" s="172"/>
      <c r="O5647" s="172"/>
      <c r="U5647" s="173"/>
    </row>
    <row r="5648" spans="13:21" s="104" customFormat="1" ht="15.75">
      <c r="M5648" s="172"/>
      <c r="N5648" s="172"/>
      <c r="O5648" s="172"/>
      <c r="U5648" s="173"/>
    </row>
    <row r="5649" spans="13:21" s="104" customFormat="1" ht="15.75">
      <c r="M5649" s="172"/>
      <c r="N5649" s="172"/>
      <c r="O5649" s="172"/>
      <c r="U5649" s="173"/>
    </row>
    <row r="5650" spans="13:21" s="104" customFormat="1" ht="15.75">
      <c r="M5650" s="172"/>
      <c r="N5650" s="172"/>
      <c r="O5650" s="172"/>
      <c r="U5650" s="173"/>
    </row>
    <row r="5651" spans="13:21" s="104" customFormat="1" ht="15.75">
      <c r="M5651" s="172"/>
      <c r="N5651" s="172"/>
      <c r="O5651" s="172"/>
      <c r="U5651" s="173"/>
    </row>
    <row r="5652" spans="13:21" s="104" customFormat="1" ht="15.75">
      <c r="M5652" s="172"/>
      <c r="N5652" s="172"/>
      <c r="O5652" s="172"/>
      <c r="U5652" s="173"/>
    </row>
    <row r="5653" spans="13:21" s="104" customFormat="1" ht="15.75">
      <c r="M5653" s="172"/>
      <c r="N5653" s="172"/>
      <c r="O5653" s="172"/>
      <c r="U5653" s="173"/>
    </row>
    <row r="5654" spans="13:21" s="104" customFormat="1" ht="15.75">
      <c r="M5654" s="172"/>
      <c r="N5654" s="172"/>
      <c r="O5654" s="172"/>
      <c r="U5654" s="173"/>
    </row>
    <row r="5655" spans="13:21" s="104" customFormat="1" ht="15.75">
      <c r="M5655" s="172"/>
      <c r="N5655" s="172"/>
      <c r="O5655" s="172"/>
      <c r="U5655" s="173"/>
    </row>
    <row r="5656" spans="13:21" s="104" customFormat="1" ht="15.75">
      <c r="M5656" s="172"/>
      <c r="N5656" s="172"/>
      <c r="O5656" s="172"/>
      <c r="U5656" s="173"/>
    </row>
    <row r="5657" spans="13:21" s="104" customFormat="1" ht="15.75">
      <c r="M5657" s="172"/>
      <c r="N5657" s="172"/>
      <c r="O5657" s="172"/>
      <c r="U5657" s="173"/>
    </row>
    <row r="5658" spans="13:21" s="104" customFormat="1" ht="15.75">
      <c r="M5658" s="172"/>
      <c r="N5658" s="172"/>
      <c r="O5658" s="172"/>
      <c r="U5658" s="173"/>
    </row>
    <row r="5659" spans="13:21" s="104" customFormat="1" ht="15.75">
      <c r="M5659" s="172"/>
      <c r="N5659" s="172"/>
      <c r="O5659" s="172"/>
      <c r="U5659" s="173"/>
    </row>
    <row r="5660" spans="13:21" s="104" customFormat="1" ht="15.75">
      <c r="M5660" s="172"/>
      <c r="N5660" s="172"/>
      <c r="O5660" s="172"/>
      <c r="U5660" s="173"/>
    </row>
    <row r="5661" spans="13:21" s="104" customFormat="1" ht="15.75">
      <c r="M5661" s="172"/>
      <c r="N5661" s="172"/>
      <c r="O5661" s="172"/>
      <c r="U5661" s="173"/>
    </row>
    <row r="5662" spans="13:21" s="104" customFormat="1" ht="15.75">
      <c r="M5662" s="172"/>
      <c r="N5662" s="172"/>
      <c r="O5662" s="172"/>
      <c r="U5662" s="173"/>
    </row>
    <row r="5663" spans="13:21" s="104" customFormat="1" ht="15.75">
      <c r="M5663" s="172"/>
      <c r="N5663" s="172"/>
      <c r="O5663" s="172"/>
      <c r="U5663" s="173"/>
    </row>
    <row r="5664" spans="13:21" s="104" customFormat="1" ht="15.75">
      <c r="M5664" s="172"/>
      <c r="N5664" s="172"/>
      <c r="O5664" s="172"/>
      <c r="U5664" s="173"/>
    </row>
    <row r="5665" spans="13:21" s="104" customFormat="1" ht="15.75">
      <c r="M5665" s="172"/>
      <c r="N5665" s="172"/>
      <c r="O5665" s="172"/>
      <c r="U5665" s="173"/>
    </row>
    <row r="5666" spans="13:21" s="104" customFormat="1" ht="15.75">
      <c r="M5666" s="172"/>
      <c r="N5666" s="172"/>
      <c r="O5666" s="172"/>
      <c r="U5666" s="173"/>
    </row>
    <row r="5667" spans="13:21" s="104" customFormat="1" ht="15.75">
      <c r="M5667" s="172"/>
      <c r="N5667" s="172"/>
      <c r="O5667" s="172"/>
      <c r="U5667" s="173"/>
    </row>
    <row r="5668" spans="13:21" s="104" customFormat="1" ht="15.75">
      <c r="M5668" s="172"/>
      <c r="N5668" s="172"/>
      <c r="O5668" s="172"/>
      <c r="U5668" s="173"/>
    </row>
    <row r="5669" spans="13:21" s="104" customFormat="1" ht="15.75">
      <c r="M5669" s="172"/>
      <c r="N5669" s="172"/>
      <c r="O5669" s="172"/>
      <c r="U5669" s="173"/>
    </row>
    <row r="5670" spans="13:21" s="104" customFormat="1" ht="15.75">
      <c r="M5670" s="172"/>
      <c r="N5670" s="172"/>
      <c r="O5670" s="172"/>
      <c r="U5670" s="173"/>
    </row>
    <row r="5671" spans="13:21" s="104" customFormat="1" ht="15.75">
      <c r="M5671" s="172"/>
      <c r="N5671" s="172"/>
      <c r="O5671" s="172"/>
      <c r="U5671" s="173"/>
    </row>
    <row r="5672" spans="13:21" s="104" customFormat="1" ht="15.75">
      <c r="M5672" s="172"/>
      <c r="N5672" s="172"/>
      <c r="O5672" s="172"/>
      <c r="U5672" s="173"/>
    </row>
    <row r="5673" spans="13:21" s="104" customFormat="1" ht="15.75">
      <c r="M5673" s="172"/>
      <c r="N5673" s="172"/>
      <c r="O5673" s="172"/>
      <c r="U5673" s="173"/>
    </row>
    <row r="5674" spans="13:21" s="104" customFormat="1" ht="15.75">
      <c r="M5674" s="172"/>
      <c r="N5674" s="172"/>
      <c r="O5674" s="172"/>
      <c r="U5674" s="173"/>
    </row>
    <row r="5675" spans="13:21" s="104" customFormat="1" ht="15.75">
      <c r="M5675" s="172"/>
      <c r="N5675" s="172"/>
      <c r="O5675" s="172"/>
      <c r="U5675" s="173"/>
    </row>
    <row r="5676" spans="13:21" s="104" customFormat="1" ht="15.75">
      <c r="M5676" s="172"/>
      <c r="N5676" s="172"/>
      <c r="O5676" s="172"/>
      <c r="U5676" s="173"/>
    </row>
    <row r="5677" spans="13:21" s="104" customFormat="1" ht="15.75">
      <c r="M5677" s="172"/>
      <c r="N5677" s="172"/>
      <c r="O5677" s="172"/>
      <c r="U5677" s="173"/>
    </row>
    <row r="5678" spans="13:21" s="104" customFormat="1" ht="15.75">
      <c r="M5678" s="172"/>
      <c r="N5678" s="172"/>
      <c r="O5678" s="172"/>
      <c r="U5678" s="173"/>
    </row>
    <row r="5679" spans="13:21" s="104" customFormat="1" ht="15.75">
      <c r="M5679" s="172"/>
      <c r="N5679" s="172"/>
      <c r="O5679" s="172"/>
      <c r="U5679" s="173"/>
    </row>
    <row r="5680" spans="13:21" s="104" customFormat="1" ht="15.75">
      <c r="M5680" s="172"/>
      <c r="N5680" s="172"/>
      <c r="O5680" s="172"/>
      <c r="U5680" s="173"/>
    </row>
    <row r="5681" spans="13:21" s="104" customFormat="1" ht="15.75">
      <c r="M5681" s="172"/>
      <c r="N5681" s="172"/>
      <c r="O5681" s="172"/>
      <c r="U5681" s="173"/>
    </row>
    <row r="5682" spans="13:21" s="104" customFormat="1" ht="15.75">
      <c r="M5682" s="172"/>
      <c r="N5682" s="172"/>
      <c r="O5682" s="172"/>
      <c r="U5682" s="173"/>
    </row>
    <row r="5683" spans="13:21" s="104" customFormat="1" ht="15.75">
      <c r="M5683" s="172"/>
      <c r="N5683" s="172"/>
      <c r="O5683" s="172"/>
      <c r="U5683" s="173"/>
    </row>
    <row r="5684" spans="13:21" s="104" customFormat="1" ht="15.75">
      <c r="M5684" s="172"/>
      <c r="N5684" s="172"/>
      <c r="O5684" s="172"/>
      <c r="U5684" s="173"/>
    </row>
    <row r="5685" spans="13:21" s="104" customFormat="1" ht="15.75">
      <c r="M5685" s="172"/>
      <c r="N5685" s="172"/>
      <c r="O5685" s="172"/>
      <c r="U5685" s="173"/>
    </row>
    <row r="5686" spans="13:21" s="104" customFormat="1" ht="15.75">
      <c r="M5686" s="172"/>
      <c r="N5686" s="172"/>
      <c r="O5686" s="172"/>
      <c r="U5686" s="173"/>
    </row>
    <row r="5687" spans="13:21" s="104" customFormat="1" ht="15.75">
      <c r="M5687" s="172"/>
      <c r="N5687" s="172"/>
      <c r="O5687" s="172"/>
      <c r="U5687" s="173"/>
    </row>
    <row r="5688" spans="13:21" s="104" customFormat="1" ht="15.75">
      <c r="M5688" s="172"/>
      <c r="N5688" s="172"/>
      <c r="O5688" s="172"/>
      <c r="U5688" s="173"/>
    </row>
    <row r="5689" spans="13:21" s="104" customFormat="1" ht="15.75">
      <c r="M5689" s="172"/>
      <c r="N5689" s="172"/>
      <c r="O5689" s="172"/>
      <c r="U5689" s="173"/>
    </row>
    <row r="5690" spans="13:21" s="104" customFormat="1" ht="15.75">
      <c r="M5690" s="172"/>
      <c r="N5690" s="172"/>
      <c r="O5690" s="172"/>
      <c r="U5690" s="173"/>
    </row>
    <row r="5691" spans="13:21" s="104" customFormat="1" ht="15.75">
      <c r="M5691" s="172"/>
      <c r="N5691" s="172"/>
      <c r="O5691" s="172"/>
      <c r="U5691" s="173"/>
    </row>
    <row r="5692" spans="13:21" s="104" customFormat="1" ht="15.75">
      <c r="M5692" s="172"/>
      <c r="N5692" s="172"/>
      <c r="O5692" s="172"/>
      <c r="U5692" s="173"/>
    </row>
    <row r="5693" spans="13:21" s="104" customFormat="1" ht="15.75">
      <c r="M5693" s="172"/>
      <c r="N5693" s="172"/>
      <c r="O5693" s="172"/>
      <c r="U5693" s="173"/>
    </row>
    <row r="5694" spans="13:21" s="104" customFormat="1" ht="15.75">
      <c r="M5694" s="172"/>
      <c r="N5694" s="172"/>
      <c r="O5694" s="172"/>
      <c r="U5694" s="173"/>
    </row>
    <row r="5695" spans="13:21" s="104" customFormat="1" ht="15.75">
      <c r="M5695" s="172"/>
      <c r="N5695" s="172"/>
      <c r="O5695" s="172"/>
      <c r="U5695" s="173"/>
    </row>
    <row r="5696" spans="13:21" s="104" customFormat="1" ht="15.75">
      <c r="M5696" s="172"/>
      <c r="N5696" s="172"/>
      <c r="O5696" s="172"/>
      <c r="U5696" s="173"/>
    </row>
    <row r="5697" spans="13:21" s="104" customFormat="1" ht="15.75">
      <c r="M5697" s="172"/>
      <c r="N5697" s="172"/>
      <c r="O5697" s="172"/>
      <c r="U5697" s="173"/>
    </row>
    <row r="5698" spans="13:21" s="104" customFormat="1" ht="15.75">
      <c r="M5698" s="172"/>
      <c r="N5698" s="172"/>
      <c r="O5698" s="172"/>
      <c r="U5698" s="173"/>
    </row>
    <row r="5699" spans="13:21" s="104" customFormat="1" ht="15.75">
      <c r="M5699" s="172"/>
      <c r="N5699" s="172"/>
      <c r="O5699" s="172"/>
      <c r="U5699" s="173"/>
    </row>
    <row r="5700" spans="13:21" s="104" customFormat="1" ht="15.75">
      <c r="M5700" s="172"/>
      <c r="N5700" s="172"/>
      <c r="O5700" s="172"/>
      <c r="U5700" s="173"/>
    </row>
    <row r="5701" spans="13:21" s="104" customFormat="1" ht="15.75">
      <c r="M5701" s="172"/>
      <c r="N5701" s="172"/>
      <c r="O5701" s="172"/>
      <c r="U5701" s="173"/>
    </row>
    <row r="5702" spans="13:21" s="104" customFormat="1" ht="15.75">
      <c r="M5702" s="172"/>
      <c r="N5702" s="172"/>
      <c r="O5702" s="172"/>
      <c r="U5702" s="173"/>
    </row>
    <row r="5703" spans="13:21" s="104" customFormat="1" ht="15.75">
      <c r="M5703" s="172"/>
      <c r="N5703" s="172"/>
      <c r="O5703" s="172"/>
      <c r="U5703" s="173"/>
    </row>
    <row r="5704" spans="13:21" s="104" customFormat="1" ht="15.75">
      <c r="M5704" s="172"/>
      <c r="N5704" s="172"/>
      <c r="O5704" s="172"/>
      <c r="U5704" s="173"/>
    </row>
    <row r="5705" spans="13:21" s="104" customFormat="1" ht="15.75">
      <c r="M5705" s="172"/>
      <c r="N5705" s="172"/>
      <c r="O5705" s="172"/>
      <c r="U5705" s="173"/>
    </row>
    <row r="5706" spans="13:21" s="104" customFormat="1" ht="15.75">
      <c r="M5706" s="172"/>
      <c r="N5706" s="172"/>
      <c r="O5706" s="172"/>
      <c r="U5706" s="173"/>
    </row>
    <row r="5707" spans="13:21" s="104" customFormat="1" ht="15.75">
      <c r="M5707" s="172"/>
      <c r="N5707" s="172"/>
      <c r="O5707" s="172"/>
      <c r="U5707" s="173"/>
    </row>
    <row r="5708" spans="13:21" s="104" customFormat="1" ht="15.75">
      <c r="M5708" s="172"/>
      <c r="N5708" s="172"/>
      <c r="O5708" s="172"/>
      <c r="U5708" s="173"/>
    </row>
    <row r="5709" spans="13:21" s="104" customFormat="1" ht="15.75">
      <c r="M5709" s="172"/>
      <c r="N5709" s="172"/>
      <c r="O5709" s="172"/>
      <c r="U5709" s="173"/>
    </row>
    <row r="5710" spans="13:21" s="104" customFormat="1" ht="15.75">
      <c r="M5710" s="172"/>
      <c r="N5710" s="172"/>
      <c r="O5710" s="172"/>
      <c r="U5710" s="173"/>
    </row>
    <row r="5711" spans="13:21" s="104" customFormat="1" ht="15.75">
      <c r="M5711" s="172"/>
      <c r="N5711" s="172"/>
      <c r="O5711" s="172"/>
      <c r="U5711" s="173"/>
    </row>
    <row r="5712" spans="13:21" s="104" customFormat="1" ht="15.75">
      <c r="M5712" s="172"/>
      <c r="N5712" s="172"/>
      <c r="O5712" s="172"/>
      <c r="U5712" s="173"/>
    </row>
    <row r="5713" spans="13:21" s="104" customFormat="1" ht="15.75">
      <c r="M5713" s="172"/>
      <c r="N5713" s="172"/>
      <c r="O5713" s="172"/>
      <c r="U5713" s="173"/>
    </row>
    <row r="5714" spans="13:21" s="104" customFormat="1" ht="15.75">
      <c r="M5714" s="172"/>
      <c r="N5714" s="172"/>
      <c r="O5714" s="172"/>
      <c r="U5714" s="173"/>
    </row>
    <row r="5715" spans="13:21" s="104" customFormat="1" ht="15.75">
      <c r="M5715" s="172"/>
      <c r="N5715" s="172"/>
      <c r="O5715" s="172"/>
      <c r="U5715" s="173"/>
    </row>
    <row r="5716" spans="13:21" s="104" customFormat="1" ht="15.75">
      <c r="M5716" s="172"/>
      <c r="N5716" s="172"/>
      <c r="O5716" s="172"/>
      <c r="U5716" s="173"/>
    </row>
    <row r="5717" spans="13:21" s="104" customFormat="1" ht="15.75">
      <c r="M5717" s="172"/>
      <c r="N5717" s="172"/>
      <c r="O5717" s="172"/>
      <c r="U5717" s="173"/>
    </row>
    <row r="5718" spans="13:21" s="104" customFormat="1" ht="15.75">
      <c r="M5718" s="172"/>
      <c r="N5718" s="172"/>
      <c r="O5718" s="172"/>
      <c r="U5718" s="173"/>
    </row>
    <row r="5719" spans="13:21" s="104" customFormat="1" ht="15.75">
      <c r="M5719" s="172"/>
      <c r="N5719" s="172"/>
      <c r="O5719" s="172"/>
      <c r="U5719" s="173"/>
    </row>
    <row r="5720" spans="13:21" s="104" customFormat="1" ht="15.75">
      <c r="M5720" s="172"/>
      <c r="N5720" s="172"/>
      <c r="O5720" s="172"/>
      <c r="U5720" s="173"/>
    </row>
    <row r="5721" spans="13:21" s="104" customFormat="1" ht="15.75">
      <c r="M5721" s="172"/>
      <c r="N5721" s="172"/>
      <c r="O5721" s="172"/>
      <c r="U5721" s="173"/>
    </row>
    <row r="5722" spans="13:21" s="104" customFormat="1" ht="15.75">
      <c r="M5722" s="172"/>
      <c r="N5722" s="172"/>
      <c r="O5722" s="172"/>
      <c r="U5722" s="173"/>
    </row>
    <row r="5723" spans="13:21" s="104" customFormat="1" ht="15.75">
      <c r="M5723" s="172"/>
      <c r="N5723" s="172"/>
      <c r="O5723" s="172"/>
      <c r="U5723" s="173"/>
    </row>
    <row r="5724" spans="13:21" s="104" customFormat="1" ht="15.75">
      <c r="M5724" s="172"/>
      <c r="N5724" s="172"/>
      <c r="O5724" s="172"/>
      <c r="U5724" s="173"/>
    </row>
    <row r="5725" spans="13:21" s="104" customFormat="1" ht="15.75">
      <c r="M5725" s="172"/>
      <c r="N5725" s="172"/>
      <c r="O5725" s="172"/>
      <c r="U5725" s="173"/>
    </row>
    <row r="5726" spans="13:21" s="104" customFormat="1" ht="15.75">
      <c r="M5726" s="172"/>
      <c r="N5726" s="172"/>
      <c r="O5726" s="172"/>
      <c r="U5726" s="173"/>
    </row>
    <row r="5727" spans="13:21" s="104" customFormat="1" ht="15.75">
      <c r="M5727" s="172"/>
      <c r="N5727" s="172"/>
      <c r="O5727" s="172"/>
      <c r="U5727" s="173"/>
    </row>
    <row r="5728" spans="13:21" s="104" customFormat="1" ht="15.75">
      <c r="M5728" s="172"/>
      <c r="N5728" s="172"/>
      <c r="O5728" s="172"/>
      <c r="U5728" s="173"/>
    </row>
    <row r="5729" spans="13:21" s="104" customFormat="1" ht="15.75">
      <c r="M5729" s="172"/>
      <c r="N5729" s="172"/>
      <c r="O5729" s="172"/>
      <c r="U5729" s="173"/>
    </row>
    <row r="5730" spans="13:21" s="104" customFormat="1" ht="15.75">
      <c r="M5730" s="172"/>
      <c r="N5730" s="172"/>
      <c r="O5730" s="172"/>
      <c r="U5730" s="173"/>
    </row>
    <row r="5731" spans="13:21" s="104" customFormat="1" ht="15.75">
      <c r="M5731" s="172"/>
      <c r="N5731" s="172"/>
      <c r="O5731" s="172"/>
      <c r="U5731" s="173"/>
    </row>
    <row r="5732" spans="13:21" s="104" customFormat="1" ht="15.75">
      <c r="M5732" s="172"/>
      <c r="N5732" s="172"/>
      <c r="O5732" s="172"/>
      <c r="U5732" s="173"/>
    </row>
    <row r="5733" spans="13:21" s="104" customFormat="1" ht="15.75">
      <c r="M5733" s="172"/>
      <c r="N5733" s="172"/>
      <c r="O5733" s="172"/>
      <c r="U5733" s="173"/>
    </row>
    <row r="5734" spans="13:21" s="104" customFormat="1" ht="15.75">
      <c r="M5734" s="172"/>
      <c r="N5734" s="172"/>
      <c r="O5734" s="172"/>
      <c r="U5734" s="173"/>
    </row>
    <row r="5735" spans="13:21" s="104" customFormat="1" ht="15.75">
      <c r="M5735" s="172"/>
      <c r="N5735" s="172"/>
      <c r="O5735" s="172"/>
      <c r="U5735" s="173"/>
    </row>
    <row r="5736" spans="13:21" s="104" customFormat="1" ht="15.75">
      <c r="M5736" s="172"/>
      <c r="N5736" s="172"/>
      <c r="O5736" s="172"/>
      <c r="U5736" s="173"/>
    </row>
    <row r="5737" spans="13:21" s="104" customFormat="1" ht="15.75">
      <c r="M5737" s="172"/>
      <c r="N5737" s="172"/>
      <c r="O5737" s="172"/>
      <c r="U5737" s="173"/>
    </row>
    <row r="5738" spans="13:21" s="104" customFormat="1" ht="15.75">
      <c r="M5738" s="172"/>
      <c r="N5738" s="172"/>
      <c r="O5738" s="172"/>
      <c r="U5738" s="173"/>
    </row>
    <row r="5739" spans="13:21" s="104" customFormat="1" ht="15.75">
      <c r="M5739" s="172"/>
      <c r="N5739" s="172"/>
      <c r="O5739" s="172"/>
      <c r="U5739" s="173"/>
    </row>
    <row r="5740" spans="13:21" s="104" customFormat="1" ht="15.75">
      <c r="M5740" s="172"/>
      <c r="N5740" s="172"/>
      <c r="O5740" s="172"/>
      <c r="U5740" s="173"/>
    </row>
    <row r="5741" spans="13:21" s="104" customFormat="1" ht="15.75">
      <c r="M5741" s="172"/>
      <c r="N5741" s="172"/>
      <c r="O5741" s="172"/>
      <c r="U5741" s="173"/>
    </row>
    <row r="5742" spans="13:21" s="104" customFormat="1" ht="15.75">
      <c r="M5742" s="172"/>
      <c r="N5742" s="172"/>
      <c r="O5742" s="172"/>
      <c r="U5742" s="173"/>
    </row>
    <row r="5743" spans="13:21" s="104" customFormat="1" ht="15.75">
      <c r="M5743" s="172"/>
      <c r="N5743" s="172"/>
      <c r="O5743" s="172"/>
      <c r="U5743" s="173"/>
    </row>
    <row r="5744" spans="13:21" s="104" customFormat="1" ht="15.75">
      <c r="M5744" s="172"/>
      <c r="N5744" s="172"/>
      <c r="O5744" s="172"/>
      <c r="U5744" s="173"/>
    </row>
    <row r="5745" spans="13:21" s="104" customFormat="1" ht="15.75">
      <c r="M5745" s="172"/>
      <c r="N5745" s="172"/>
      <c r="O5745" s="172"/>
      <c r="U5745" s="173"/>
    </row>
    <row r="5746" spans="13:21" s="104" customFormat="1" ht="15.75">
      <c r="M5746" s="172"/>
      <c r="N5746" s="172"/>
      <c r="O5746" s="172"/>
      <c r="U5746" s="173"/>
    </row>
    <row r="5747" spans="13:21" s="104" customFormat="1" ht="15.75">
      <c r="M5747" s="172"/>
      <c r="N5747" s="172"/>
      <c r="O5747" s="172"/>
      <c r="U5747" s="173"/>
    </row>
    <row r="5748" spans="13:21" s="104" customFormat="1" ht="15.75">
      <c r="M5748" s="172"/>
      <c r="N5748" s="172"/>
      <c r="O5748" s="172"/>
      <c r="U5748" s="173"/>
    </row>
    <row r="5749" spans="13:21" s="104" customFormat="1" ht="15.75">
      <c r="M5749" s="172"/>
      <c r="N5749" s="172"/>
      <c r="O5749" s="172"/>
      <c r="U5749" s="173"/>
    </row>
    <row r="5750" spans="13:21" s="104" customFormat="1" ht="15.75">
      <c r="M5750" s="172"/>
      <c r="N5750" s="172"/>
      <c r="O5750" s="172"/>
      <c r="U5750" s="173"/>
    </row>
    <row r="5751" spans="13:21" s="104" customFormat="1" ht="15.75">
      <c r="M5751" s="172"/>
      <c r="N5751" s="172"/>
      <c r="O5751" s="172"/>
      <c r="U5751" s="173"/>
    </row>
    <row r="5752" spans="13:21" s="104" customFormat="1" ht="15.75">
      <c r="M5752" s="172"/>
      <c r="N5752" s="172"/>
      <c r="O5752" s="172"/>
      <c r="U5752" s="173"/>
    </row>
    <row r="5753" spans="13:21" s="104" customFormat="1" ht="15.75">
      <c r="M5753" s="172"/>
      <c r="N5753" s="172"/>
      <c r="O5753" s="172"/>
      <c r="U5753" s="173"/>
    </row>
    <row r="5754" spans="13:21" s="104" customFormat="1" ht="15.75">
      <c r="M5754" s="172"/>
      <c r="N5754" s="172"/>
      <c r="O5754" s="172"/>
      <c r="U5754" s="173"/>
    </row>
    <row r="5755" spans="13:21" s="104" customFormat="1" ht="15.75">
      <c r="M5755" s="172"/>
      <c r="N5755" s="172"/>
      <c r="O5755" s="172"/>
      <c r="U5755" s="173"/>
    </row>
    <row r="5756" spans="13:21" s="104" customFormat="1" ht="15.75">
      <c r="M5756" s="172"/>
      <c r="N5756" s="172"/>
      <c r="O5756" s="172"/>
      <c r="U5756" s="173"/>
    </row>
    <row r="5757" spans="13:21" s="104" customFormat="1" ht="15.75">
      <c r="M5757" s="172"/>
      <c r="N5757" s="172"/>
      <c r="O5757" s="172"/>
      <c r="U5757" s="173"/>
    </row>
    <row r="5758" spans="13:21" s="104" customFormat="1" ht="15.75">
      <c r="M5758" s="172"/>
      <c r="N5758" s="172"/>
      <c r="O5758" s="172"/>
      <c r="U5758" s="173"/>
    </row>
    <row r="5759" spans="13:21" s="104" customFormat="1" ht="15.75">
      <c r="M5759" s="172"/>
      <c r="N5759" s="172"/>
      <c r="O5759" s="172"/>
      <c r="U5759" s="173"/>
    </row>
    <row r="5760" spans="13:21" s="104" customFormat="1" ht="15.75">
      <c r="M5760" s="172"/>
      <c r="N5760" s="172"/>
      <c r="O5760" s="172"/>
      <c r="U5760" s="173"/>
    </row>
    <row r="5761" spans="13:21" s="104" customFormat="1" ht="15.75">
      <c r="M5761" s="172"/>
      <c r="N5761" s="172"/>
      <c r="O5761" s="172"/>
      <c r="U5761" s="173"/>
    </row>
    <row r="5762" spans="13:21" s="104" customFormat="1" ht="15.75">
      <c r="M5762" s="172"/>
      <c r="N5762" s="172"/>
      <c r="O5762" s="172"/>
      <c r="U5762" s="173"/>
    </row>
    <row r="5763" spans="13:21" s="104" customFormat="1" ht="15.75">
      <c r="M5763" s="172"/>
      <c r="N5763" s="172"/>
      <c r="O5763" s="172"/>
      <c r="U5763" s="173"/>
    </row>
    <row r="5764" spans="13:21" s="104" customFormat="1" ht="15.75">
      <c r="M5764" s="172"/>
      <c r="N5764" s="172"/>
      <c r="O5764" s="172"/>
      <c r="U5764" s="173"/>
    </row>
    <row r="5765" spans="13:21" s="104" customFormat="1" ht="15.75">
      <c r="M5765" s="172"/>
      <c r="N5765" s="172"/>
      <c r="O5765" s="172"/>
      <c r="U5765" s="173"/>
    </row>
    <row r="5766" spans="13:21" s="104" customFormat="1" ht="15.75">
      <c r="M5766" s="172"/>
      <c r="N5766" s="172"/>
      <c r="O5766" s="172"/>
      <c r="U5766" s="173"/>
    </row>
    <row r="5767" spans="13:21" s="104" customFormat="1" ht="15.75">
      <c r="M5767" s="172"/>
      <c r="N5767" s="172"/>
      <c r="O5767" s="172"/>
      <c r="U5767" s="173"/>
    </row>
    <row r="5768" spans="13:21" s="104" customFormat="1" ht="15.75">
      <c r="M5768" s="172"/>
      <c r="N5768" s="172"/>
      <c r="O5768" s="172"/>
      <c r="U5768" s="173"/>
    </row>
    <row r="5769" spans="13:21" s="104" customFormat="1" ht="15.75">
      <c r="M5769" s="172"/>
      <c r="N5769" s="172"/>
      <c r="O5769" s="172"/>
      <c r="U5769" s="173"/>
    </row>
    <row r="5770" spans="13:21" s="104" customFormat="1" ht="15.75">
      <c r="M5770" s="172"/>
      <c r="N5770" s="172"/>
      <c r="O5770" s="172"/>
      <c r="U5770" s="173"/>
    </row>
    <row r="5771" spans="13:21" s="104" customFormat="1" ht="15.75">
      <c r="M5771" s="172"/>
      <c r="N5771" s="172"/>
      <c r="O5771" s="172"/>
      <c r="U5771" s="173"/>
    </row>
    <row r="5772" spans="13:21" s="104" customFormat="1" ht="15.75">
      <c r="M5772" s="172"/>
      <c r="N5772" s="172"/>
      <c r="O5772" s="172"/>
      <c r="U5772" s="173"/>
    </row>
    <row r="5773" spans="13:21" s="104" customFormat="1" ht="15.75">
      <c r="M5773" s="172"/>
      <c r="N5773" s="172"/>
      <c r="O5773" s="172"/>
      <c r="U5773" s="173"/>
    </row>
    <row r="5774" spans="13:21" s="104" customFormat="1" ht="15.75">
      <c r="M5774" s="172"/>
      <c r="N5774" s="172"/>
      <c r="O5774" s="172"/>
      <c r="U5774" s="173"/>
    </row>
    <row r="5775" spans="13:21" s="104" customFormat="1" ht="15.75">
      <c r="M5775" s="172"/>
      <c r="N5775" s="172"/>
      <c r="O5775" s="172"/>
      <c r="U5775" s="173"/>
    </row>
    <row r="5776" spans="13:21" s="104" customFormat="1" ht="15.75">
      <c r="M5776" s="172"/>
      <c r="N5776" s="172"/>
      <c r="O5776" s="172"/>
      <c r="U5776" s="173"/>
    </row>
    <row r="5777" spans="13:21" s="104" customFormat="1" ht="15.75">
      <c r="M5777" s="172"/>
      <c r="N5777" s="172"/>
      <c r="O5777" s="172"/>
      <c r="U5777" s="173"/>
    </row>
    <row r="5778" spans="13:21" s="104" customFormat="1" ht="15.75">
      <c r="M5778" s="172"/>
      <c r="N5778" s="172"/>
      <c r="O5778" s="172"/>
      <c r="U5778" s="173"/>
    </row>
    <row r="5779" spans="13:21" s="104" customFormat="1" ht="15.75">
      <c r="M5779" s="172"/>
      <c r="N5779" s="172"/>
      <c r="O5779" s="172"/>
      <c r="U5779" s="173"/>
    </row>
    <row r="5780" spans="13:21" s="104" customFormat="1" ht="15.75">
      <c r="M5780" s="172"/>
      <c r="N5780" s="172"/>
      <c r="O5780" s="172"/>
      <c r="U5780" s="173"/>
    </row>
    <row r="5781" spans="13:21" s="104" customFormat="1" ht="15.75">
      <c r="M5781" s="172"/>
      <c r="N5781" s="172"/>
      <c r="O5781" s="172"/>
      <c r="U5781" s="173"/>
    </row>
    <row r="5782" spans="13:21" s="104" customFormat="1" ht="15.75">
      <c r="M5782" s="172"/>
      <c r="N5782" s="172"/>
      <c r="O5782" s="172"/>
      <c r="U5782" s="173"/>
    </row>
    <row r="5783" spans="13:21" s="104" customFormat="1" ht="15.75">
      <c r="M5783" s="172"/>
      <c r="N5783" s="172"/>
      <c r="O5783" s="172"/>
      <c r="U5783" s="173"/>
    </row>
    <row r="5784" spans="13:21" s="104" customFormat="1" ht="15.75">
      <c r="M5784" s="172"/>
      <c r="N5784" s="172"/>
      <c r="O5784" s="172"/>
      <c r="U5784" s="173"/>
    </row>
    <row r="5785" spans="13:21" s="104" customFormat="1" ht="15.75">
      <c r="M5785" s="172"/>
      <c r="N5785" s="172"/>
      <c r="O5785" s="172"/>
      <c r="U5785" s="173"/>
    </row>
    <row r="5786" spans="13:21" s="104" customFormat="1" ht="15.75">
      <c r="M5786" s="172"/>
      <c r="N5786" s="172"/>
      <c r="O5786" s="172"/>
      <c r="U5786" s="173"/>
    </row>
    <row r="5787" spans="13:21" s="104" customFormat="1" ht="15.75">
      <c r="M5787" s="172"/>
      <c r="N5787" s="172"/>
      <c r="O5787" s="172"/>
      <c r="U5787" s="173"/>
    </row>
    <row r="5788" spans="13:21" s="104" customFormat="1" ht="15.75">
      <c r="M5788" s="172"/>
      <c r="N5788" s="172"/>
      <c r="O5788" s="172"/>
      <c r="U5788" s="173"/>
    </row>
    <row r="5789" spans="13:21" s="104" customFormat="1" ht="15.75">
      <c r="M5789" s="172"/>
      <c r="N5789" s="172"/>
      <c r="O5789" s="172"/>
      <c r="U5789" s="173"/>
    </row>
    <row r="5790" spans="13:21" s="104" customFormat="1" ht="15.75">
      <c r="M5790" s="172"/>
      <c r="N5790" s="172"/>
      <c r="O5790" s="172"/>
      <c r="U5790" s="173"/>
    </row>
    <row r="5791" spans="13:21" s="104" customFormat="1" ht="15.75">
      <c r="M5791" s="172"/>
      <c r="N5791" s="172"/>
      <c r="O5791" s="172"/>
      <c r="U5791" s="173"/>
    </row>
    <row r="5792" spans="13:21" s="104" customFormat="1" ht="15.75">
      <c r="M5792" s="172"/>
      <c r="N5792" s="172"/>
      <c r="O5792" s="172"/>
      <c r="U5792" s="173"/>
    </row>
    <row r="5793" spans="13:21" s="104" customFormat="1" ht="15.75">
      <c r="M5793" s="172"/>
      <c r="N5793" s="172"/>
      <c r="O5793" s="172"/>
      <c r="U5793" s="173"/>
    </row>
    <row r="5794" spans="13:21" s="104" customFormat="1" ht="15.75">
      <c r="M5794" s="172"/>
      <c r="N5794" s="172"/>
      <c r="O5794" s="172"/>
      <c r="U5794" s="173"/>
    </row>
    <row r="5795" spans="13:21" s="104" customFormat="1" ht="15.75">
      <c r="M5795" s="172"/>
      <c r="N5795" s="172"/>
      <c r="O5795" s="172"/>
      <c r="U5795" s="173"/>
    </row>
    <row r="5796" spans="13:21" s="104" customFormat="1" ht="15.75">
      <c r="M5796" s="172"/>
      <c r="N5796" s="172"/>
      <c r="O5796" s="172"/>
      <c r="U5796" s="173"/>
    </row>
    <row r="5797" spans="13:21" s="104" customFormat="1" ht="15.75">
      <c r="M5797" s="172"/>
      <c r="N5797" s="172"/>
      <c r="O5797" s="172"/>
      <c r="U5797" s="173"/>
    </row>
    <row r="5798" spans="13:21" s="104" customFormat="1" ht="15.75">
      <c r="M5798" s="172"/>
      <c r="N5798" s="172"/>
      <c r="O5798" s="172"/>
      <c r="U5798" s="173"/>
    </row>
    <row r="5799" spans="13:21" s="104" customFormat="1" ht="15.75">
      <c r="M5799" s="172"/>
      <c r="N5799" s="172"/>
      <c r="O5799" s="172"/>
      <c r="U5799" s="173"/>
    </row>
    <row r="5800" spans="13:21" s="104" customFormat="1" ht="15.75">
      <c r="M5800" s="172"/>
      <c r="N5800" s="172"/>
      <c r="O5800" s="172"/>
      <c r="U5800" s="173"/>
    </row>
    <row r="5801" spans="13:21" s="104" customFormat="1" ht="15.75">
      <c r="M5801" s="172"/>
      <c r="N5801" s="172"/>
      <c r="O5801" s="172"/>
      <c r="U5801" s="173"/>
    </row>
    <row r="5802" spans="13:21" s="104" customFormat="1" ht="15.75">
      <c r="M5802" s="172"/>
      <c r="N5802" s="172"/>
      <c r="O5802" s="172"/>
      <c r="U5802" s="173"/>
    </row>
    <row r="5803" spans="13:21" s="104" customFormat="1" ht="15.75">
      <c r="M5803" s="172"/>
      <c r="N5803" s="172"/>
      <c r="O5803" s="172"/>
      <c r="U5803" s="173"/>
    </row>
    <row r="5804" spans="13:21" s="104" customFormat="1" ht="15.75">
      <c r="M5804" s="172"/>
      <c r="N5804" s="172"/>
      <c r="O5804" s="172"/>
      <c r="U5804" s="173"/>
    </row>
    <row r="5805" spans="13:21" s="104" customFormat="1" ht="15.75">
      <c r="M5805" s="172"/>
      <c r="N5805" s="172"/>
      <c r="O5805" s="172"/>
      <c r="U5805" s="173"/>
    </row>
    <row r="5806" spans="13:21" s="104" customFormat="1" ht="15.75">
      <c r="M5806" s="172"/>
      <c r="N5806" s="172"/>
      <c r="O5806" s="172"/>
      <c r="U5806" s="173"/>
    </row>
    <row r="5807" spans="13:21" s="104" customFormat="1" ht="15.75">
      <c r="M5807" s="172"/>
      <c r="N5807" s="172"/>
      <c r="O5807" s="172"/>
      <c r="U5807" s="173"/>
    </row>
    <row r="5808" spans="13:21" s="104" customFormat="1" ht="15.75">
      <c r="M5808" s="172"/>
      <c r="N5808" s="172"/>
      <c r="O5808" s="172"/>
      <c r="U5808" s="173"/>
    </row>
    <row r="5809" spans="13:21" s="104" customFormat="1" ht="15.75">
      <c r="M5809" s="172"/>
      <c r="N5809" s="172"/>
      <c r="O5809" s="172"/>
      <c r="U5809" s="173"/>
    </row>
    <row r="5810" spans="13:21" s="104" customFormat="1" ht="15.75">
      <c r="M5810" s="172"/>
      <c r="N5810" s="172"/>
      <c r="O5810" s="172"/>
      <c r="U5810" s="173"/>
    </row>
    <row r="5811" spans="13:21" s="104" customFormat="1" ht="15.75">
      <c r="M5811" s="172"/>
      <c r="N5811" s="172"/>
      <c r="O5811" s="172"/>
      <c r="U5811" s="173"/>
    </row>
    <row r="5812" spans="13:21" s="104" customFormat="1" ht="15.75">
      <c r="M5812" s="172"/>
      <c r="N5812" s="172"/>
      <c r="O5812" s="172"/>
      <c r="U5812" s="173"/>
    </row>
    <row r="5813" spans="13:21" s="104" customFormat="1" ht="15.75">
      <c r="M5813" s="172"/>
      <c r="N5813" s="172"/>
      <c r="O5813" s="172"/>
      <c r="U5813" s="173"/>
    </row>
    <row r="5814" spans="13:21" s="104" customFormat="1" ht="15.75">
      <c r="M5814" s="172"/>
      <c r="N5814" s="172"/>
      <c r="O5814" s="172"/>
      <c r="U5814" s="173"/>
    </row>
    <row r="5815" spans="13:21" s="104" customFormat="1" ht="15.75">
      <c r="M5815" s="172"/>
      <c r="N5815" s="172"/>
      <c r="O5815" s="172"/>
      <c r="U5815" s="173"/>
    </row>
    <row r="5816" spans="13:21" s="104" customFormat="1" ht="15.75">
      <c r="M5816" s="172"/>
      <c r="N5816" s="172"/>
      <c r="O5816" s="172"/>
      <c r="U5816" s="173"/>
    </row>
    <row r="5817" spans="13:21" s="104" customFormat="1" ht="15.75">
      <c r="M5817" s="172"/>
      <c r="N5817" s="172"/>
      <c r="O5817" s="172"/>
      <c r="U5817" s="173"/>
    </row>
    <row r="5818" spans="13:21" s="104" customFormat="1" ht="15.75">
      <c r="M5818" s="172"/>
      <c r="N5818" s="172"/>
      <c r="O5818" s="172"/>
      <c r="U5818" s="173"/>
    </row>
    <row r="5819" spans="13:21" s="104" customFormat="1" ht="15.75">
      <c r="M5819" s="172"/>
      <c r="N5819" s="172"/>
      <c r="O5819" s="172"/>
      <c r="U5819" s="173"/>
    </row>
    <row r="5820" spans="13:21" s="104" customFormat="1" ht="15.75">
      <c r="M5820" s="172"/>
      <c r="N5820" s="172"/>
      <c r="O5820" s="172"/>
      <c r="U5820" s="173"/>
    </row>
    <row r="5821" spans="13:21" s="104" customFormat="1" ht="15.75">
      <c r="M5821" s="172"/>
      <c r="N5821" s="172"/>
      <c r="O5821" s="172"/>
      <c r="U5821" s="173"/>
    </row>
    <row r="5822" spans="13:21" s="104" customFormat="1" ht="15.75">
      <c r="M5822" s="172"/>
      <c r="N5822" s="172"/>
      <c r="O5822" s="172"/>
      <c r="U5822" s="173"/>
    </row>
    <row r="5823" spans="13:21" s="104" customFormat="1" ht="15.75">
      <c r="M5823" s="172"/>
      <c r="N5823" s="172"/>
      <c r="O5823" s="172"/>
      <c r="U5823" s="173"/>
    </row>
    <row r="5824" spans="13:21" s="104" customFormat="1" ht="15.75">
      <c r="M5824" s="172"/>
      <c r="N5824" s="172"/>
      <c r="O5824" s="172"/>
      <c r="U5824" s="173"/>
    </row>
    <row r="5825" spans="13:21" s="104" customFormat="1" ht="15.75">
      <c r="M5825" s="172"/>
      <c r="N5825" s="172"/>
      <c r="O5825" s="172"/>
      <c r="U5825" s="173"/>
    </row>
    <row r="5826" spans="13:21" s="104" customFormat="1" ht="15.75">
      <c r="M5826" s="172"/>
      <c r="N5826" s="172"/>
      <c r="O5826" s="172"/>
      <c r="U5826" s="173"/>
    </row>
    <row r="5827" spans="13:21" s="104" customFormat="1" ht="15.75">
      <c r="M5827" s="172"/>
      <c r="N5827" s="172"/>
      <c r="O5827" s="172"/>
      <c r="U5827" s="173"/>
    </row>
    <row r="5828" spans="13:21" s="104" customFormat="1" ht="15.75">
      <c r="M5828" s="172"/>
      <c r="N5828" s="172"/>
      <c r="O5828" s="172"/>
      <c r="U5828" s="173"/>
    </row>
    <row r="5829" spans="13:21" s="104" customFormat="1" ht="15.75">
      <c r="M5829" s="172"/>
      <c r="N5829" s="172"/>
      <c r="O5829" s="172"/>
      <c r="U5829" s="173"/>
    </row>
    <row r="5830" spans="13:21" s="104" customFormat="1" ht="15.75">
      <c r="M5830" s="172"/>
      <c r="N5830" s="172"/>
      <c r="O5830" s="172"/>
      <c r="U5830" s="173"/>
    </row>
    <row r="5831" spans="13:21" s="104" customFormat="1" ht="15.75">
      <c r="M5831" s="172"/>
      <c r="N5831" s="172"/>
      <c r="O5831" s="172"/>
      <c r="U5831" s="173"/>
    </row>
    <row r="5832" spans="13:21" s="104" customFormat="1" ht="15.75">
      <c r="M5832" s="172"/>
      <c r="N5832" s="172"/>
      <c r="O5832" s="172"/>
      <c r="U5832" s="173"/>
    </row>
    <row r="5833" spans="13:21" s="104" customFormat="1" ht="15.75">
      <c r="M5833" s="172"/>
      <c r="N5833" s="172"/>
      <c r="O5833" s="172"/>
      <c r="U5833" s="173"/>
    </row>
    <row r="5834" spans="13:21" s="104" customFormat="1" ht="15.75">
      <c r="M5834" s="172"/>
      <c r="N5834" s="172"/>
      <c r="O5834" s="172"/>
      <c r="U5834" s="173"/>
    </row>
    <row r="5835" spans="13:21" s="104" customFormat="1" ht="15.75">
      <c r="M5835" s="172"/>
      <c r="N5835" s="172"/>
      <c r="O5835" s="172"/>
      <c r="U5835" s="173"/>
    </row>
    <row r="5836" spans="13:21" s="104" customFormat="1" ht="15.75">
      <c r="M5836" s="172"/>
      <c r="N5836" s="172"/>
      <c r="O5836" s="172"/>
      <c r="U5836" s="173"/>
    </row>
    <row r="5837" spans="13:21" s="104" customFormat="1" ht="15.75">
      <c r="M5837" s="172"/>
      <c r="N5837" s="172"/>
      <c r="O5837" s="172"/>
      <c r="U5837" s="173"/>
    </row>
    <row r="5838" spans="13:21" s="104" customFormat="1" ht="15.75">
      <c r="M5838" s="172"/>
      <c r="N5838" s="172"/>
      <c r="O5838" s="172"/>
      <c r="U5838" s="173"/>
    </row>
    <row r="5839" spans="13:21" s="104" customFormat="1" ht="15.75">
      <c r="M5839" s="172"/>
      <c r="N5839" s="172"/>
      <c r="O5839" s="172"/>
      <c r="U5839" s="173"/>
    </row>
    <row r="5840" spans="13:21" s="104" customFormat="1" ht="15.75">
      <c r="M5840" s="172"/>
      <c r="N5840" s="172"/>
      <c r="O5840" s="172"/>
      <c r="U5840" s="173"/>
    </row>
    <row r="5841" spans="13:21" s="104" customFormat="1" ht="15.75">
      <c r="M5841" s="172"/>
      <c r="N5841" s="172"/>
      <c r="O5841" s="172"/>
      <c r="U5841" s="173"/>
    </row>
    <row r="5842" spans="13:21" s="104" customFormat="1" ht="15.75">
      <c r="M5842" s="172"/>
      <c r="N5842" s="172"/>
      <c r="O5842" s="172"/>
      <c r="U5842" s="173"/>
    </row>
    <row r="5843" spans="13:21" s="104" customFormat="1" ht="15.75">
      <c r="M5843" s="172"/>
      <c r="N5843" s="172"/>
      <c r="O5843" s="172"/>
      <c r="U5843" s="173"/>
    </row>
    <row r="5844" spans="13:21" s="104" customFormat="1" ht="15.75">
      <c r="M5844" s="172"/>
      <c r="N5844" s="172"/>
      <c r="O5844" s="172"/>
      <c r="U5844" s="173"/>
    </row>
    <row r="5845" spans="13:21" s="104" customFormat="1" ht="15.75">
      <c r="M5845" s="172"/>
      <c r="N5845" s="172"/>
      <c r="O5845" s="172"/>
      <c r="U5845" s="173"/>
    </row>
    <row r="5846" spans="13:21" s="104" customFormat="1" ht="15.75">
      <c r="M5846" s="172"/>
      <c r="N5846" s="172"/>
      <c r="O5846" s="172"/>
      <c r="U5846" s="173"/>
    </row>
    <row r="5847" spans="13:21" s="104" customFormat="1" ht="15.75">
      <c r="M5847" s="172"/>
      <c r="N5847" s="172"/>
      <c r="O5847" s="172"/>
      <c r="U5847" s="173"/>
    </row>
    <row r="5848" spans="13:21" s="104" customFormat="1" ht="15.75">
      <c r="M5848" s="172"/>
      <c r="N5848" s="172"/>
      <c r="O5848" s="172"/>
      <c r="U5848" s="173"/>
    </row>
    <row r="5849" spans="13:21" s="104" customFormat="1" ht="15.75">
      <c r="M5849" s="172"/>
      <c r="N5849" s="172"/>
      <c r="O5849" s="172"/>
      <c r="U5849" s="173"/>
    </row>
    <row r="5850" spans="13:21" s="104" customFormat="1" ht="15.75">
      <c r="M5850" s="172"/>
      <c r="N5850" s="172"/>
      <c r="O5850" s="172"/>
      <c r="U5850" s="173"/>
    </row>
    <row r="5851" spans="13:21" s="104" customFormat="1" ht="15.75">
      <c r="M5851" s="172"/>
      <c r="N5851" s="172"/>
      <c r="O5851" s="172"/>
      <c r="U5851" s="173"/>
    </row>
    <row r="5852" spans="13:21" s="104" customFormat="1" ht="15.75">
      <c r="M5852" s="172"/>
      <c r="N5852" s="172"/>
      <c r="O5852" s="172"/>
      <c r="U5852" s="173"/>
    </row>
    <row r="5853" spans="13:21" s="104" customFormat="1" ht="15.75">
      <c r="M5853" s="172"/>
      <c r="N5853" s="172"/>
      <c r="O5853" s="172"/>
      <c r="U5853" s="173"/>
    </row>
    <row r="5854" spans="13:21" s="104" customFormat="1" ht="15.75">
      <c r="M5854" s="172"/>
      <c r="N5854" s="172"/>
      <c r="O5854" s="172"/>
      <c r="U5854" s="173"/>
    </row>
    <row r="5855" spans="13:21" s="104" customFormat="1" ht="15.75">
      <c r="M5855" s="172"/>
      <c r="N5855" s="172"/>
      <c r="O5855" s="172"/>
      <c r="U5855" s="173"/>
    </row>
    <row r="5856" spans="13:21" s="104" customFormat="1" ht="15.75">
      <c r="M5856" s="172"/>
      <c r="N5856" s="172"/>
      <c r="O5856" s="172"/>
      <c r="U5856" s="173"/>
    </row>
    <row r="5857" spans="13:21" s="104" customFormat="1" ht="15.75">
      <c r="M5857" s="172"/>
      <c r="N5857" s="172"/>
      <c r="O5857" s="172"/>
      <c r="U5857" s="173"/>
    </row>
    <row r="5858" spans="13:21" s="104" customFormat="1" ht="15.75">
      <c r="M5858" s="172"/>
      <c r="N5858" s="172"/>
      <c r="O5858" s="172"/>
      <c r="U5858" s="173"/>
    </row>
    <row r="5859" spans="13:21" s="104" customFormat="1" ht="15.75">
      <c r="M5859" s="172"/>
      <c r="N5859" s="172"/>
      <c r="O5859" s="172"/>
      <c r="U5859" s="173"/>
    </row>
    <row r="5860" spans="13:21" s="104" customFormat="1" ht="15.75">
      <c r="M5860" s="172"/>
      <c r="N5860" s="172"/>
      <c r="O5860" s="172"/>
      <c r="U5860" s="173"/>
    </row>
    <row r="5861" spans="13:21" s="104" customFormat="1" ht="15.75">
      <c r="M5861" s="172"/>
      <c r="N5861" s="172"/>
      <c r="O5861" s="172"/>
      <c r="U5861" s="173"/>
    </row>
    <row r="5862" spans="13:21" s="104" customFormat="1" ht="15.75">
      <c r="M5862" s="172"/>
      <c r="N5862" s="172"/>
      <c r="O5862" s="172"/>
      <c r="U5862" s="173"/>
    </row>
    <row r="5863" spans="13:21" s="104" customFormat="1" ht="15.75">
      <c r="M5863" s="172"/>
      <c r="N5863" s="172"/>
      <c r="O5863" s="172"/>
      <c r="U5863" s="173"/>
    </row>
    <row r="5864" spans="13:21" s="104" customFormat="1" ht="15.75">
      <c r="M5864" s="172"/>
      <c r="N5864" s="172"/>
      <c r="O5864" s="172"/>
      <c r="U5864" s="173"/>
    </row>
    <row r="5865" spans="13:21" s="104" customFormat="1" ht="15.75">
      <c r="M5865" s="172"/>
      <c r="N5865" s="172"/>
      <c r="O5865" s="172"/>
      <c r="U5865" s="173"/>
    </row>
    <row r="5866" spans="13:21" s="104" customFormat="1" ht="15.75">
      <c r="M5866" s="172"/>
      <c r="N5866" s="172"/>
      <c r="O5866" s="172"/>
      <c r="U5866" s="173"/>
    </row>
    <row r="5867" spans="13:21" s="104" customFormat="1" ht="15.75">
      <c r="M5867" s="172"/>
      <c r="N5867" s="172"/>
      <c r="O5867" s="172"/>
      <c r="U5867" s="173"/>
    </row>
    <row r="5868" spans="13:21" s="104" customFormat="1" ht="15.75">
      <c r="M5868" s="172"/>
      <c r="N5868" s="172"/>
      <c r="O5868" s="172"/>
      <c r="U5868" s="173"/>
    </row>
    <row r="5869" spans="13:21" s="104" customFormat="1" ht="15.75">
      <c r="M5869" s="172"/>
      <c r="N5869" s="172"/>
      <c r="O5869" s="172"/>
      <c r="U5869" s="173"/>
    </row>
    <row r="5870" spans="13:21" s="104" customFormat="1" ht="15.75">
      <c r="M5870" s="172"/>
      <c r="N5870" s="172"/>
      <c r="O5870" s="172"/>
      <c r="U5870" s="173"/>
    </row>
    <row r="5871" spans="13:21" s="104" customFormat="1" ht="15.75">
      <c r="M5871" s="172"/>
      <c r="N5871" s="172"/>
      <c r="O5871" s="172"/>
      <c r="U5871" s="173"/>
    </row>
    <row r="5872" spans="13:21" s="104" customFormat="1" ht="15.75">
      <c r="M5872" s="172"/>
      <c r="N5872" s="172"/>
      <c r="O5872" s="172"/>
      <c r="U5872" s="173"/>
    </row>
    <row r="5873" spans="13:21" s="104" customFormat="1" ht="15.75">
      <c r="M5873" s="172"/>
      <c r="N5873" s="172"/>
      <c r="O5873" s="172"/>
      <c r="U5873" s="173"/>
    </row>
    <row r="5874" spans="13:21" s="104" customFormat="1" ht="15.75">
      <c r="M5874" s="172"/>
      <c r="N5874" s="172"/>
      <c r="O5874" s="172"/>
      <c r="U5874" s="173"/>
    </row>
    <row r="5875" spans="13:21" s="104" customFormat="1" ht="15.75">
      <c r="M5875" s="172"/>
      <c r="N5875" s="172"/>
      <c r="O5875" s="172"/>
      <c r="U5875" s="173"/>
    </row>
    <row r="5876" spans="13:21" s="104" customFormat="1" ht="15.75">
      <c r="M5876" s="172"/>
      <c r="N5876" s="172"/>
      <c r="O5876" s="172"/>
      <c r="U5876" s="173"/>
    </row>
    <row r="5877" spans="13:21" s="104" customFormat="1" ht="15.75">
      <c r="M5877" s="172"/>
      <c r="N5877" s="172"/>
      <c r="O5877" s="172"/>
      <c r="U5877" s="173"/>
    </row>
    <row r="5878" spans="13:21" s="104" customFormat="1" ht="15.75">
      <c r="M5878" s="172"/>
      <c r="N5878" s="172"/>
      <c r="O5878" s="172"/>
      <c r="U5878" s="173"/>
    </row>
    <row r="5879" spans="13:21" s="104" customFormat="1" ht="15.75">
      <c r="M5879" s="172"/>
      <c r="N5879" s="172"/>
      <c r="O5879" s="172"/>
      <c r="U5879" s="173"/>
    </row>
    <row r="5880" spans="13:21" s="104" customFormat="1" ht="15.75">
      <c r="M5880" s="172"/>
      <c r="N5880" s="172"/>
      <c r="O5880" s="172"/>
      <c r="U5880" s="173"/>
    </row>
    <row r="5881" spans="13:21" s="104" customFormat="1" ht="15.75">
      <c r="M5881" s="172"/>
      <c r="N5881" s="172"/>
      <c r="O5881" s="172"/>
      <c r="U5881" s="173"/>
    </row>
    <row r="5882" spans="13:21" s="104" customFormat="1" ht="15.75">
      <c r="M5882" s="172"/>
      <c r="N5882" s="172"/>
      <c r="O5882" s="172"/>
      <c r="U5882" s="173"/>
    </row>
    <row r="5883" spans="13:21" s="104" customFormat="1" ht="15.75">
      <c r="M5883" s="172"/>
      <c r="N5883" s="172"/>
      <c r="O5883" s="172"/>
      <c r="U5883" s="173"/>
    </row>
    <row r="5884" spans="13:21" s="104" customFormat="1" ht="15.75">
      <c r="M5884" s="172"/>
      <c r="N5884" s="172"/>
      <c r="O5884" s="172"/>
      <c r="U5884" s="173"/>
    </row>
    <row r="5885" spans="13:21" s="104" customFormat="1" ht="15.75">
      <c r="M5885" s="172"/>
      <c r="N5885" s="172"/>
      <c r="O5885" s="172"/>
      <c r="U5885" s="173"/>
    </row>
    <row r="5886" spans="13:21" s="104" customFormat="1" ht="15.75">
      <c r="M5886" s="172"/>
      <c r="N5886" s="172"/>
      <c r="O5886" s="172"/>
      <c r="U5886" s="173"/>
    </row>
    <row r="5887" spans="13:21" s="104" customFormat="1" ht="15.75">
      <c r="M5887" s="172"/>
      <c r="N5887" s="172"/>
      <c r="O5887" s="172"/>
      <c r="U5887" s="173"/>
    </row>
    <row r="5888" spans="13:21" s="104" customFormat="1" ht="15.75">
      <c r="M5888" s="172"/>
      <c r="N5888" s="172"/>
      <c r="O5888" s="172"/>
      <c r="U5888" s="173"/>
    </row>
    <row r="5889" spans="13:21" s="104" customFormat="1" ht="15.75">
      <c r="M5889" s="172"/>
      <c r="N5889" s="172"/>
      <c r="O5889" s="172"/>
      <c r="U5889" s="173"/>
    </row>
    <row r="5890" spans="13:21" s="104" customFormat="1" ht="15.75">
      <c r="M5890" s="172"/>
      <c r="N5890" s="172"/>
      <c r="O5890" s="172"/>
      <c r="U5890" s="173"/>
    </row>
    <row r="5891" spans="13:21" s="104" customFormat="1" ht="15.75">
      <c r="M5891" s="172"/>
      <c r="N5891" s="172"/>
      <c r="O5891" s="172"/>
      <c r="U5891" s="173"/>
    </row>
    <row r="5892" spans="13:21" s="104" customFormat="1" ht="15.75">
      <c r="M5892" s="172"/>
      <c r="N5892" s="172"/>
      <c r="O5892" s="172"/>
      <c r="U5892" s="173"/>
    </row>
    <row r="5893" spans="13:21" s="104" customFormat="1" ht="15.75">
      <c r="M5893" s="172"/>
      <c r="N5893" s="172"/>
      <c r="O5893" s="172"/>
      <c r="U5893" s="173"/>
    </row>
    <row r="5894" spans="13:21" s="104" customFormat="1" ht="15.75">
      <c r="M5894" s="172"/>
      <c r="N5894" s="172"/>
      <c r="O5894" s="172"/>
      <c r="U5894" s="173"/>
    </row>
    <row r="5895" spans="13:21" s="104" customFormat="1" ht="15.75">
      <c r="M5895" s="172"/>
      <c r="N5895" s="172"/>
      <c r="O5895" s="172"/>
      <c r="U5895" s="173"/>
    </row>
    <row r="5896" spans="13:21" s="104" customFormat="1" ht="15.75">
      <c r="M5896" s="172"/>
      <c r="N5896" s="172"/>
      <c r="O5896" s="172"/>
      <c r="U5896" s="173"/>
    </row>
    <row r="5897" spans="13:21" s="104" customFormat="1" ht="15.75">
      <c r="M5897" s="172"/>
      <c r="N5897" s="172"/>
      <c r="O5897" s="172"/>
      <c r="U5897" s="173"/>
    </row>
    <row r="5898" spans="13:21" s="104" customFormat="1" ht="15.75">
      <c r="M5898" s="172"/>
      <c r="N5898" s="172"/>
      <c r="O5898" s="172"/>
      <c r="U5898" s="173"/>
    </row>
    <row r="5899" spans="13:21" s="104" customFormat="1" ht="15.75">
      <c r="M5899" s="172"/>
      <c r="N5899" s="172"/>
      <c r="O5899" s="172"/>
      <c r="U5899" s="173"/>
    </row>
    <row r="5900" spans="13:21" s="104" customFormat="1" ht="15.75">
      <c r="M5900" s="172"/>
      <c r="N5900" s="172"/>
      <c r="O5900" s="172"/>
      <c r="U5900" s="173"/>
    </row>
    <row r="5901" spans="13:21" s="104" customFormat="1" ht="15.75">
      <c r="M5901" s="172"/>
      <c r="N5901" s="172"/>
      <c r="O5901" s="172"/>
      <c r="U5901" s="173"/>
    </row>
    <row r="5902" spans="13:21" s="104" customFormat="1" ht="15.75">
      <c r="M5902" s="172"/>
      <c r="N5902" s="172"/>
      <c r="O5902" s="172"/>
      <c r="U5902" s="173"/>
    </row>
    <row r="5903" spans="13:21" s="104" customFormat="1" ht="15.75">
      <c r="M5903" s="172"/>
      <c r="N5903" s="172"/>
      <c r="O5903" s="172"/>
      <c r="U5903" s="173"/>
    </row>
    <row r="5904" spans="13:21" s="104" customFormat="1" ht="15.75">
      <c r="M5904" s="172"/>
      <c r="N5904" s="172"/>
      <c r="O5904" s="172"/>
      <c r="U5904" s="173"/>
    </row>
    <row r="5905" spans="13:21" s="104" customFormat="1" ht="15.75">
      <c r="M5905" s="172"/>
      <c r="N5905" s="172"/>
      <c r="O5905" s="172"/>
      <c r="U5905" s="173"/>
    </row>
    <row r="5906" spans="13:21" s="104" customFormat="1" ht="15.75">
      <c r="M5906" s="172"/>
      <c r="N5906" s="172"/>
      <c r="O5906" s="172"/>
      <c r="U5906" s="173"/>
    </row>
    <row r="5907" spans="13:21" s="104" customFormat="1" ht="15.75">
      <c r="M5907" s="172"/>
      <c r="N5907" s="172"/>
      <c r="O5907" s="172"/>
      <c r="U5907" s="173"/>
    </row>
    <row r="5908" spans="13:21" s="104" customFormat="1" ht="15.75">
      <c r="M5908" s="172"/>
      <c r="N5908" s="172"/>
      <c r="O5908" s="172"/>
      <c r="U5908" s="173"/>
    </row>
    <row r="5909" spans="13:21" s="104" customFormat="1" ht="15.75">
      <c r="M5909" s="172"/>
      <c r="N5909" s="172"/>
      <c r="O5909" s="172"/>
      <c r="U5909" s="173"/>
    </row>
    <row r="5910" spans="13:21" s="104" customFormat="1" ht="15.75">
      <c r="M5910" s="172"/>
      <c r="N5910" s="172"/>
      <c r="O5910" s="172"/>
      <c r="U5910" s="173"/>
    </row>
    <row r="5911" spans="13:21" s="104" customFormat="1" ht="15.75">
      <c r="M5911" s="172"/>
      <c r="N5911" s="172"/>
      <c r="O5911" s="172"/>
      <c r="U5911" s="173"/>
    </row>
    <row r="5912" spans="13:21" s="104" customFormat="1" ht="15.75">
      <c r="M5912" s="172"/>
      <c r="N5912" s="172"/>
      <c r="O5912" s="172"/>
      <c r="U5912" s="173"/>
    </row>
    <row r="5913" spans="13:21" s="104" customFormat="1" ht="15.75">
      <c r="M5913" s="172"/>
      <c r="N5913" s="172"/>
      <c r="O5913" s="172"/>
      <c r="U5913" s="173"/>
    </row>
    <row r="5914" spans="13:21" s="104" customFormat="1" ht="15.75">
      <c r="M5914" s="172"/>
      <c r="N5914" s="172"/>
      <c r="O5914" s="172"/>
      <c r="U5914" s="173"/>
    </row>
    <row r="5915" spans="13:21" s="104" customFormat="1" ht="15.75">
      <c r="M5915" s="172"/>
      <c r="N5915" s="172"/>
      <c r="O5915" s="172"/>
      <c r="U5915" s="173"/>
    </row>
    <row r="5916" spans="13:21" s="104" customFormat="1" ht="15.75">
      <c r="M5916" s="172"/>
      <c r="N5916" s="172"/>
      <c r="O5916" s="172"/>
      <c r="U5916" s="173"/>
    </row>
    <row r="5917" spans="13:21" s="104" customFormat="1" ht="15.75">
      <c r="M5917" s="172"/>
      <c r="N5917" s="172"/>
      <c r="O5917" s="172"/>
      <c r="U5917" s="173"/>
    </row>
    <row r="5918" spans="13:21" s="104" customFormat="1" ht="15.75">
      <c r="M5918" s="172"/>
      <c r="N5918" s="172"/>
      <c r="O5918" s="172"/>
      <c r="U5918" s="173"/>
    </row>
    <row r="5919" spans="13:21" s="104" customFormat="1" ht="15.75">
      <c r="M5919" s="172"/>
      <c r="N5919" s="172"/>
      <c r="O5919" s="172"/>
      <c r="U5919" s="173"/>
    </row>
    <row r="5920" spans="13:21" s="104" customFormat="1" ht="15.75">
      <c r="M5920" s="172"/>
      <c r="N5920" s="172"/>
      <c r="O5920" s="172"/>
      <c r="U5920" s="173"/>
    </row>
    <row r="5921" spans="13:21" s="104" customFormat="1" ht="15.75">
      <c r="M5921" s="172"/>
      <c r="N5921" s="172"/>
      <c r="O5921" s="172"/>
      <c r="U5921" s="173"/>
    </row>
    <row r="5922" spans="13:21" s="104" customFormat="1" ht="15.75">
      <c r="M5922" s="172"/>
      <c r="N5922" s="172"/>
      <c r="O5922" s="172"/>
      <c r="U5922" s="173"/>
    </row>
    <row r="5923" spans="13:21" s="104" customFormat="1" ht="15.75">
      <c r="M5923" s="172"/>
      <c r="N5923" s="172"/>
      <c r="O5923" s="172"/>
      <c r="U5923" s="173"/>
    </row>
    <row r="5924" spans="13:21" s="104" customFormat="1" ht="15.75">
      <c r="M5924" s="172"/>
      <c r="N5924" s="172"/>
      <c r="O5924" s="172"/>
      <c r="U5924" s="173"/>
    </row>
    <row r="5925" spans="13:21" s="104" customFormat="1" ht="15.75">
      <c r="M5925" s="172"/>
      <c r="N5925" s="172"/>
      <c r="O5925" s="172"/>
      <c r="U5925" s="173"/>
    </row>
    <row r="5926" spans="13:21" s="104" customFormat="1" ht="15.75">
      <c r="M5926" s="172"/>
      <c r="N5926" s="172"/>
      <c r="O5926" s="172"/>
      <c r="U5926" s="173"/>
    </row>
    <row r="5927" spans="13:21" s="104" customFormat="1" ht="15.75">
      <c r="M5927" s="172"/>
      <c r="N5927" s="172"/>
      <c r="O5927" s="172"/>
      <c r="U5927" s="173"/>
    </row>
    <row r="5928" spans="13:21" s="104" customFormat="1" ht="15.75">
      <c r="M5928" s="172"/>
      <c r="N5928" s="172"/>
      <c r="O5928" s="172"/>
      <c r="U5928" s="173"/>
    </row>
    <row r="5929" spans="13:21" s="104" customFormat="1" ht="15.75">
      <c r="M5929" s="172"/>
      <c r="N5929" s="172"/>
      <c r="O5929" s="172"/>
      <c r="U5929" s="173"/>
    </row>
    <row r="5930" spans="13:21" s="104" customFormat="1" ht="15.75">
      <c r="M5930" s="172"/>
      <c r="N5930" s="172"/>
      <c r="O5930" s="172"/>
      <c r="U5930" s="173"/>
    </row>
    <row r="5931" spans="13:21" s="104" customFormat="1" ht="15.75">
      <c r="M5931" s="172"/>
      <c r="N5931" s="172"/>
      <c r="O5931" s="172"/>
      <c r="U5931" s="173"/>
    </row>
    <row r="5932" spans="13:21" s="104" customFormat="1" ht="15.75">
      <c r="M5932" s="172"/>
      <c r="N5932" s="172"/>
      <c r="O5932" s="172"/>
      <c r="U5932" s="173"/>
    </row>
    <row r="5933" spans="13:21" s="104" customFormat="1" ht="15.75">
      <c r="M5933" s="172"/>
      <c r="N5933" s="172"/>
      <c r="O5933" s="172"/>
      <c r="U5933" s="173"/>
    </row>
    <row r="5934" spans="13:21" s="104" customFormat="1" ht="15.75">
      <c r="M5934" s="172"/>
      <c r="N5934" s="172"/>
      <c r="O5934" s="172"/>
      <c r="U5934" s="173"/>
    </row>
    <row r="5935" spans="13:21" s="104" customFormat="1" ht="15.75">
      <c r="M5935" s="172"/>
      <c r="N5935" s="172"/>
      <c r="O5935" s="172"/>
      <c r="U5935" s="173"/>
    </row>
    <row r="5936" spans="13:21" s="104" customFormat="1" ht="15.75">
      <c r="M5936" s="172"/>
      <c r="N5936" s="172"/>
      <c r="O5936" s="172"/>
      <c r="U5936" s="173"/>
    </row>
    <row r="5937" spans="13:21" s="104" customFormat="1" ht="15.75">
      <c r="M5937" s="172"/>
      <c r="N5937" s="172"/>
      <c r="O5937" s="172"/>
      <c r="U5937" s="173"/>
    </row>
    <row r="5938" spans="13:21" s="104" customFormat="1" ht="15.75">
      <c r="M5938" s="172"/>
      <c r="N5938" s="172"/>
      <c r="O5938" s="172"/>
      <c r="U5938" s="173"/>
    </row>
    <row r="5939" spans="13:21" s="104" customFormat="1" ht="15.75">
      <c r="M5939" s="172"/>
      <c r="N5939" s="172"/>
      <c r="O5939" s="172"/>
      <c r="U5939" s="173"/>
    </row>
    <row r="5940" spans="13:21" s="104" customFormat="1" ht="15.75">
      <c r="M5940" s="172"/>
      <c r="N5940" s="172"/>
      <c r="O5940" s="172"/>
      <c r="U5940" s="173"/>
    </row>
    <row r="5941" spans="13:21" s="104" customFormat="1" ht="15.75">
      <c r="M5941" s="172"/>
      <c r="N5941" s="172"/>
      <c r="O5941" s="172"/>
      <c r="U5941" s="173"/>
    </row>
    <row r="5942" spans="13:21" s="104" customFormat="1" ht="15.75">
      <c r="M5942" s="172"/>
      <c r="N5942" s="172"/>
      <c r="O5942" s="172"/>
      <c r="U5942" s="173"/>
    </row>
    <row r="5943" spans="13:21" s="104" customFormat="1" ht="15.75">
      <c r="M5943" s="172"/>
      <c r="N5943" s="172"/>
      <c r="O5943" s="172"/>
      <c r="U5943" s="173"/>
    </row>
    <row r="5944" spans="13:21" s="104" customFormat="1" ht="15.75">
      <c r="M5944" s="172"/>
      <c r="N5944" s="172"/>
      <c r="O5944" s="172"/>
      <c r="U5944" s="173"/>
    </row>
    <row r="5945" spans="13:21" s="104" customFormat="1" ht="15.75">
      <c r="M5945" s="172"/>
      <c r="N5945" s="172"/>
      <c r="O5945" s="172"/>
      <c r="U5945" s="173"/>
    </row>
    <row r="5946" spans="13:21" s="104" customFormat="1" ht="15.75">
      <c r="M5946" s="172"/>
      <c r="N5946" s="172"/>
      <c r="O5946" s="172"/>
      <c r="U5946" s="173"/>
    </row>
    <row r="5947" spans="13:21" s="104" customFormat="1" ht="15.75">
      <c r="M5947" s="172"/>
      <c r="N5947" s="172"/>
      <c r="O5947" s="172"/>
      <c r="U5947" s="173"/>
    </row>
    <row r="5948" spans="13:21" s="104" customFormat="1" ht="15.75">
      <c r="M5948" s="172"/>
      <c r="N5948" s="172"/>
      <c r="O5948" s="172"/>
      <c r="U5948" s="173"/>
    </row>
    <row r="5949" spans="13:21" s="104" customFormat="1" ht="15.75">
      <c r="M5949" s="172"/>
      <c r="N5949" s="172"/>
      <c r="O5949" s="172"/>
      <c r="U5949" s="173"/>
    </row>
    <row r="5950" spans="13:21" s="104" customFormat="1" ht="15.75">
      <c r="M5950" s="172"/>
      <c r="N5950" s="172"/>
      <c r="O5950" s="172"/>
      <c r="U5950" s="173"/>
    </row>
    <row r="5951" spans="13:21" s="104" customFormat="1" ht="15.75">
      <c r="M5951" s="172"/>
      <c r="N5951" s="172"/>
      <c r="O5951" s="172"/>
      <c r="U5951" s="173"/>
    </row>
    <row r="5952" spans="13:21" s="104" customFormat="1" ht="15.75">
      <c r="M5952" s="172"/>
      <c r="N5952" s="172"/>
      <c r="O5952" s="172"/>
      <c r="U5952" s="173"/>
    </row>
    <row r="5953" spans="13:21" s="104" customFormat="1" ht="15.75">
      <c r="M5953" s="172"/>
      <c r="N5953" s="172"/>
      <c r="O5953" s="172"/>
      <c r="U5953" s="173"/>
    </row>
    <row r="5954" spans="13:21" s="104" customFormat="1" ht="15.75">
      <c r="M5954" s="172"/>
      <c r="N5954" s="172"/>
      <c r="O5954" s="172"/>
      <c r="U5954" s="173"/>
    </row>
    <row r="5955" spans="13:21" s="104" customFormat="1" ht="15.75">
      <c r="M5955" s="172"/>
      <c r="N5955" s="172"/>
      <c r="O5955" s="172"/>
      <c r="U5955" s="173"/>
    </row>
    <row r="5956" spans="13:21" s="104" customFormat="1" ht="15.75">
      <c r="M5956" s="172"/>
      <c r="N5956" s="172"/>
      <c r="O5956" s="172"/>
      <c r="U5956" s="173"/>
    </row>
    <row r="5957" spans="13:21" s="104" customFormat="1" ht="15.75">
      <c r="M5957" s="172"/>
      <c r="N5957" s="172"/>
      <c r="O5957" s="172"/>
      <c r="U5957" s="173"/>
    </row>
    <row r="5958" spans="13:21" s="104" customFormat="1" ht="15.75">
      <c r="M5958" s="172"/>
      <c r="N5958" s="172"/>
      <c r="O5958" s="172"/>
      <c r="U5958" s="173"/>
    </row>
    <row r="5959" spans="13:21" s="104" customFormat="1" ht="15.75">
      <c r="M5959" s="172"/>
      <c r="N5959" s="172"/>
      <c r="O5959" s="172"/>
      <c r="U5959" s="173"/>
    </row>
    <row r="5960" spans="13:21" s="104" customFormat="1" ht="15.75">
      <c r="M5960" s="172"/>
      <c r="N5960" s="172"/>
      <c r="O5960" s="172"/>
      <c r="U5960" s="173"/>
    </row>
    <row r="5961" spans="13:21" s="104" customFormat="1" ht="15.75">
      <c r="M5961" s="172"/>
      <c r="N5961" s="172"/>
      <c r="O5961" s="172"/>
      <c r="U5961" s="173"/>
    </row>
    <row r="5962" spans="13:21" s="104" customFormat="1" ht="15.75">
      <c r="M5962" s="172"/>
      <c r="N5962" s="172"/>
      <c r="O5962" s="172"/>
      <c r="U5962" s="173"/>
    </row>
    <row r="5963" spans="13:21" s="104" customFormat="1" ht="15.75">
      <c r="M5963" s="172"/>
      <c r="N5963" s="172"/>
      <c r="O5963" s="172"/>
      <c r="U5963" s="173"/>
    </row>
    <row r="5964" spans="13:21" s="104" customFormat="1" ht="15.75">
      <c r="M5964" s="172"/>
      <c r="N5964" s="172"/>
      <c r="O5964" s="172"/>
      <c r="U5964" s="173"/>
    </row>
    <row r="5965" spans="13:21" s="104" customFormat="1" ht="15.75">
      <c r="M5965" s="172"/>
      <c r="N5965" s="172"/>
      <c r="O5965" s="172"/>
      <c r="U5965" s="173"/>
    </row>
    <row r="5966" spans="13:21" s="104" customFormat="1" ht="15.75">
      <c r="M5966" s="172"/>
      <c r="N5966" s="172"/>
      <c r="O5966" s="172"/>
      <c r="U5966" s="173"/>
    </row>
    <row r="5967" spans="13:21" s="104" customFormat="1" ht="15.75">
      <c r="M5967" s="172"/>
      <c r="N5967" s="172"/>
      <c r="O5967" s="172"/>
      <c r="U5967" s="173"/>
    </row>
    <row r="5968" spans="13:21" s="104" customFormat="1" ht="15.75">
      <c r="M5968" s="172"/>
      <c r="N5968" s="172"/>
      <c r="O5968" s="172"/>
      <c r="U5968" s="173"/>
    </row>
    <row r="5969" spans="13:21" s="104" customFormat="1" ht="15.75">
      <c r="M5969" s="172"/>
      <c r="N5969" s="172"/>
      <c r="O5969" s="172"/>
      <c r="U5969" s="173"/>
    </row>
    <row r="5970" spans="13:21" s="104" customFormat="1" ht="15.75">
      <c r="M5970" s="172"/>
      <c r="N5970" s="172"/>
      <c r="O5970" s="172"/>
      <c r="U5970" s="173"/>
    </row>
    <row r="5971" spans="13:21" s="104" customFormat="1" ht="15.75">
      <c r="M5971" s="172"/>
      <c r="N5971" s="172"/>
      <c r="O5971" s="172"/>
      <c r="U5971" s="173"/>
    </row>
    <row r="5972" spans="13:21" s="104" customFormat="1" ht="15.75">
      <c r="M5972" s="172"/>
      <c r="N5972" s="172"/>
      <c r="O5972" s="172"/>
      <c r="U5972" s="173"/>
    </row>
    <row r="5973" spans="13:21" s="104" customFormat="1" ht="15.75">
      <c r="M5973" s="172"/>
      <c r="N5973" s="172"/>
      <c r="O5973" s="172"/>
      <c r="U5973" s="173"/>
    </row>
    <row r="5974" spans="13:21" s="104" customFormat="1" ht="15.75">
      <c r="M5974" s="172"/>
      <c r="N5974" s="172"/>
      <c r="O5974" s="172"/>
      <c r="U5974" s="173"/>
    </row>
    <row r="5975" spans="13:21" s="104" customFormat="1" ht="15.75">
      <c r="M5975" s="172"/>
      <c r="N5975" s="172"/>
      <c r="O5975" s="172"/>
      <c r="U5975" s="173"/>
    </row>
    <row r="5976" spans="13:21" s="104" customFormat="1" ht="15.75">
      <c r="M5976" s="172"/>
      <c r="N5976" s="172"/>
      <c r="O5976" s="172"/>
      <c r="U5976" s="173"/>
    </row>
    <row r="5977" spans="13:21" s="104" customFormat="1" ht="15.75">
      <c r="M5977" s="172"/>
      <c r="N5977" s="172"/>
      <c r="O5977" s="172"/>
      <c r="U5977" s="173"/>
    </row>
    <row r="5978" spans="13:21" s="104" customFormat="1" ht="15.75">
      <c r="M5978" s="172"/>
      <c r="N5978" s="172"/>
      <c r="O5978" s="172"/>
      <c r="U5978" s="173"/>
    </row>
    <row r="5979" spans="13:21" s="104" customFormat="1" ht="15.75">
      <c r="M5979" s="172"/>
      <c r="N5979" s="172"/>
      <c r="O5979" s="172"/>
      <c r="U5979" s="173"/>
    </row>
    <row r="5980" spans="13:21" s="104" customFormat="1" ht="15.75">
      <c r="M5980" s="172"/>
      <c r="N5980" s="172"/>
      <c r="O5980" s="172"/>
      <c r="U5980" s="173"/>
    </row>
    <row r="5981" spans="13:21" s="104" customFormat="1" ht="15.75">
      <c r="M5981" s="172"/>
      <c r="N5981" s="172"/>
      <c r="O5981" s="172"/>
      <c r="U5981" s="173"/>
    </row>
    <row r="5982" spans="13:21" s="104" customFormat="1" ht="15.75">
      <c r="M5982" s="172"/>
      <c r="N5982" s="172"/>
      <c r="O5982" s="172"/>
      <c r="U5982" s="173"/>
    </row>
    <row r="5983" spans="13:21" s="104" customFormat="1" ht="15.75">
      <c r="M5983" s="172"/>
      <c r="N5983" s="172"/>
      <c r="O5983" s="172"/>
      <c r="U5983" s="173"/>
    </row>
    <row r="5984" spans="13:21" s="104" customFormat="1" ht="15.75">
      <c r="M5984" s="172"/>
      <c r="N5984" s="172"/>
      <c r="O5984" s="172"/>
      <c r="U5984" s="173"/>
    </row>
    <row r="5985" spans="13:21" s="104" customFormat="1" ht="15.75">
      <c r="M5985" s="172"/>
      <c r="N5985" s="172"/>
      <c r="O5985" s="172"/>
      <c r="U5985" s="173"/>
    </row>
    <row r="5986" spans="13:21" s="104" customFormat="1" ht="15.75">
      <c r="M5986" s="172"/>
      <c r="N5986" s="172"/>
      <c r="O5986" s="172"/>
      <c r="U5986" s="173"/>
    </row>
    <row r="5987" spans="13:21" s="104" customFormat="1" ht="15.75">
      <c r="M5987" s="172"/>
      <c r="N5987" s="172"/>
      <c r="O5987" s="172"/>
      <c r="U5987" s="173"/>
    </row>
    <row r="5988" spans="13:21" s="104" customFormat="1" ht="15.75">
      <c r="M5988" s="172"/>
      <c r="N5988" s="172"/>
      <c r="O5988" s="172"/>
      <c r="U5988" s="173"/>
    </row>
    <row r="5989" spans="13:21" s="104" customFormat="1" ht="15.75">
      <c r="M5989" s="172"/>
      <c r="N5989" s="172"/>
      <c r="O5989" s="172"/>
      <c r="U5989" s="173"/>
    </row>
    <row r="5990" spans="13:21" s="104" customFormat="1" ht="15.75">
      <c r="M5990" s="172"/>
      <c r="N5990" s="172"/>
      <c r="O5990" s="172"/>
      <c r="U5990" s="173"/>
    </row>
    <row r="5991" spans="13:21" s="104" customFormat="1" ht="15.75">
      <c r="M5991" s="172"/>
      <c r="N5991" s="172"/>
      <c r="O5991" s="172"/>
      <c r="U5991" s="173"/>
    </row>
    <row r="5992" spans="13:21" s="104" customFormat="1" ht="15.75">
      <c r="M5992" s="172"/>
      <c r="N5992" s="172"/>
      <c r="O5992" s="172"/>
      <c r="U5992" s="173"/>
    </row>
    <row r="5993" spans="13:21" s="104" customFormat="1" ht="15.75">
      <c r="M5993" s="172"/>
      <c r="N5993" s="172"/>
      <c r="O5993" s="172"/>
      <c r="U5993" s="173"/>
    </row>
    <row r="5994" spans="13:21" s="104" customFormat="1" ht="15.75">
      <c r="M5994" s="172"/>
      <c r="N5994" s="172"/>
      <c r="O5994" s="172"/>
      <c r="U5994" s="173"/>
    </row>
    <row r="5995" spans="13:21" s="104" customFormat="1" ht="15.75">
      <c r="M5995" s="172"/>
      <c r="N5995" s="172"/>
      <c r="O5995" s="172"/>
      <c r="U5995" s="173"/>
    </row>
    <row r="5996" spans="13:21" s="104" customFormat="1" ht="15.75">
      <c r="M5996" s="172"/>
      <c r="N5996" s="172"/>
      <c r="O5996" s="172"/>
      <c r="U5996" s="173"/>
    </row>
    <row r="5997" spans="13:21" s="104" customFormat="1" ht="15.75">
      <c r="M5997" s="172"/>
      <c r="N5997" s="172"/>
      <c r="O5997" s="172"/>
      <c r="U5997" s="173"/>
    </row>
    <row r="5998" spans="13:21" s="104" customFormat="1" ht="15.75">
      <c r="M5998" s="172"/>
      <c r="N5998" s="172"/>
      <c r="O5998" s="172"/>
      <c r="U5998" s="173"/>
    </row>
    <row r="5999" spans="13:21" s="104" customFormat="1" ht="15.75">
      <c r="M5999" s="172"/>
      <c r="N5999" s="172"/>
      <c r="O5999" s="172"/>
      <c r="U5999" s="173"/>
    </row>
    <row r="6000" spans="13:21" s="104" customFormat="1" ht="15.75">
      <c r="M6000" s="172"/>
      <c r="N6000" s="172"/>
      <c r="O6000" s="172"/>
      <c r="U6000" s="173"/>
    </row>
    <row r="6001" spans="13:21" s="104" customFormat="1" ht="15.75">
      <c r="M6001" s="172"/>
      <c r="N6001" s="172"/>
      <c r="O6001" s="172"/>
      <c r="U6001" s="173"/>
    </row>
    <row r="6002" spans="13:21" s="104" customFormat="1" ht="15.75">
      <c r="M6002" s="172"/>
      <c r="N6002" s="172"/>
      <c r="O6002" s="172"/>
      <c r="U6002" s="173"/>
    </row>
    <row r="6003" spans="13:21" s="104" customFormat="1" ht="15.75">
      <c r="M6003" s="172"/>
      <c r="N6003" s="172"/>
      <c r="O6003" s="172"/>
      <c r="U6003" s="173"/>
    </row>
    <row r="6004" spans="13:21" s="104" customFormat="1" ht="15.75">
      <c r="M6004" s="172"/>
      <c r="N6004" s="172"/>
      <c r="O6004" s="172"/>
      <c r="U6004" s="173"/>
    </row>
    <row r="6005" spans="13:21" s="104" customFormat="1" ht="15.75">
      <c r="M6005" s="172"/>
      <c r="N6005" s="172"/>
      <c r="O6005" s="172"/>
      <c r="U6005" s="173"/>
    </row>
    <row r="6006" spans="13:21" s="104" customFormat="1" ht="15.75">
      <c r="M6006" s="172"/>
      <c r="N6006" s="172"/>
      <c r="O6006" s="172"/>
      <c r="U6006" s="173"/>
    </row>
    <row r="6007" spans="13:21" s="104" customFormat="1" ht="15.75">
      <c r="M6007" s="172"/>
      <c r="N6007" s="172"/>
      <c r="O6007" s="172"/>
      <c r="U6007" s="173"/>
    </row>
    <row r="6008" spans="13:21" s="104" customFormat="1" ht="15.75">
      <c r="M6008" s="172"/>
      <c r="N6008" s="172"/>
      <c r="O6008" s="172"/>
      <c r="U6008" s="173"/>
    </row>
    <row r="6009" spans="13:21" s="104" customFormat="1" ht="15.75">
      <c r="M6009" s="172"/>
      <c r="N6009" s="172"/>
      <c r="O6009" s="172"/>
      <c r="U6009" s="173"/>
    </row>
    <row r="6010" spans="13:21" s="104" customFormat="1" ht="15.75">
      <c r="M6010" s="172"/>
      <c r="N6010" s="172"/>
      <c r="O6010" s="172"/>
      <c r="U6010" s="173"/>
    </row>
    <row r="6011" spans="13:21" s="104" customFormat="1" ht="15.75">
      <c r="M6011" s="172"/>
      <c r="N6011" s="172"/>
      <c r="O6011" s="172"/>
      <c r="U6011" s="173"/>
    </row>
    <row r="6012" spans="13:21" s="104" customFormat="1" ht="15.75">
      <c r="M6012" s="172"/>
      <c r="N6012" s="172"/>
      <c r="O6012" s="172"/>
      <c r="U6012" s="173"/>
    </row>
    <row r="6013" spans="13:21" s="104" customFormat="1" ht="15.75">
      <c r="M6013" s="172"/>
      <c r="N6013" s="172"/>
      <c r="O6013" s="172"/>
      <c r="U6013" s="173"/>
    </row>
    <row r="6014" spans="13:21" s="104" customFormat="1" ht="15.75">
      <c r="M6014" s="172"/>
      <c r="N6014" s="172"/>
      <c r="O6014" s="172"/>
      <c r="U6014" s="173"/>
    </row>
    <row r="6015" spans="13:21" s="104" customFormat="1" ht="15.75">
      <c r="M6015" s="172"/>
      <c r="N6015" s="172"/>
      <c r="O6015" s="172"/>
      <c r="U6015" s="173"/>
    </row>
    <row r="6016" spans="13:21" s="104" customFormat="1" ht="15.75">
      <c r="M6016" s="172"/>
      <c r="N6016" s="172"/>
      <c r="O6016" s="172"/>
      <c r="U6016" s="173"/>
    </row>
    <row r="6017" spans="13:21" s="104" customFormat="1" ht="15.75">
      <c r="M6017" s="172"/>
      <c r="N6017" s="172"/>
      <c r="O6017" s="172"/>
      <c r="U6017" s="173"/>
    </row>
    <row r="6018" spans="13:21" s="104" customFormat="1" ht="15.75">
      <c r="M6018" s="172"/>
      <c r="N6018" s="172"/>
      <c r="O6018" s="172"/>
      <c r="U6018" s="173"/>
    </row>
    <row r="6019" spans="13:21" s="104" customFormat="1" ht="15.75">
      <c r="M6019" s="172"/>
      <c r="N6019" s="172"/>
      <c r="O6019" s="172"/>
      <c r="U6019" s="173"/>
    </row>
    <row r="6020" spans="13:21" s="104" customFormat="1" ht="15.75">
      <c r="M6020" s="172"/>
      <c r="N6020" s="172"/>
      <c r="O6020" s="172"/>
      <c r="U6020" s="173"/>
    </row>
    <row r="6021" spans="13:21" s="104" customFormat="1" ht="15.75">
      <c r="M6021" s="172"/>
      <c r="N6021" s="172"/>
      <c r="O6021" s="172"/>
      <c r="U6021" s="173"/>
    </row>
    <row r="6022" spans="13:21" s="104" customFormat="1" ht="15.75">
      <c r="M6022" s="172"/>
      <c r="N6022" s="172"/>
      <c r="O6022" s="172"/>
      <c r="U6022" s="173"/>
    </row>
    <row r="6023" spans="13:21" s="104" customFormat="1" ht="15.75">
      <c r="M6023" s="172"/>
      <c r="N6023" s="172"/>
      <c r="O6023" s="172"/>
      <c r="U6023" s="173"/>
    </row>
    <row r="6024" spans="13:21" s="104" customFormat="1" ht="15.75">
      <c r="M6024" s="172"/>
      <c r="N6024" s="172"/>
      <c r="O6024" s="172"/>
      <c r="U6024" s="173"/>
    </row>
    <row r="6025" spans="13:21" s="104" customFormat="1" ht="15.75">
      <c r="M6025" s="172"/>
      <c r="N6025" s="172"/>
      <c r="O6025" s="172"/>
      <c r="U6025" s="173"/>
    </row>
    <row r="6026" spans="13:21" s="104" customFormat="1" ht="15.75">
      <c r="M6026" s="172"/>
      <c r="N6026" s="172"/>
      <c r="O6026" s="172"/>
      <c r="U6026" s="173"/>
    </row>
    <row r="6027" spans="13:21" s="104" customFormat="1" ht="15.75">
      <c r="M6027" s="172"/>
      <c r="N6027" s="172"/>
      <c r="O6027" s="172"/>
      <c r="U6027" s="173"/>
    </row>
    <row r="6028" spans="13:21" s="104" customFormat="1" ht="15.75">
      <c r="M6028" s="172"/>
      <c r="N6028" s="172"/>
      <c r="O6028" s="172"/>
      <c r="U6028" s="173"/>
    </row>
    <row r="6029" spans="13:21" s="104" customFormat="1" ht="15.75">
      <c r="M6029" s="172"/>
      <c r="N6029" s="172"/>
      <c r="O6029" s="172"/>
      <c r="U6029" s="173"/>
    </row>
    <row r="6030" spans="13:21" s="104" customFormat="1" ht="15.75">
      <c r="M6030" s="172"/>
      <c r="N6030" s="172"/>
      <c r="O6030" s="172"/>
      <c r="U6030" s="173"/>
    </row>
    <row r="6031" spans="13:21" s="104" customFormat="1" ht="15.75">
      <c r="M6031" s="172"/>
      <c r="N6031" s="172"/>
      <c r="O6031" s="172"/>
      <c r="U6031" s="173"/>
    </row>
    <row r="6032" spans="13:21" s="104" customFormat="1" ht="15.75">
      <c r="M6032" s="172"/>
      <c r="N6032" s="172"/>
      <c r="O6032" s="172"/>
      <c r="U6032" s="173"/>
    </row>
    <row r="6033" spans="13:21" s="104" customFormat="1" ht="15.75">
      <c r="M6033" s="172"/>
      <c r="N6033" s="172"/>
      <c r="O6033" s="172"/>
      <c r="U6033" s="173"/>
    </row>
    <row r="6034" spans="13:21" s="104" customFormat="1" ht="15.75">
      <c r="M6034" s="172"/>
      <c r="N6034" s="172"/>
      <c r="O6034" s="172"/>
      <c r="U6034" s="173"/>
    </row>
    <row r="6035" spans="13:21" s="104" customFormat="1" ht="15.75">
      <c r="M6035" s="172"/>
      <c r="N6035" s="172"/>
      <c r="O6035" s="172"/>
      <c r="U6035" s="173"/>
    </row>
    <row r="6036" spans="13:21" s="104" customFormat="1" ht="15.75">
      <c r="M6036" s="172"/>
      <c r="N6036" s="172"/>
      <c r="O6036" s="172"/>
      <c r="U6036" s="173"/>
    </row>
    <row r="6037" spans="13:21" s="104" customFormat="1" ht="15.75">
      <c r="M6037" s="172"/>
      <c r="N6037" s="172"/>
      <c r="O6037" s="172"/>
      <c r="U6037" s="173"/>
    </row>
    <row r="6038" spans="13:21" s="104" customFormat="1" ht="15.75">
      <c r="M6038" s="172"/>
      <c r="N6038" s="172"/>
      <c r="O6038" s="172"/>
      <c r="U6038" s="173"/>
    </row>
    <row r="6039" spans="13:21" s="104" customFormat="1" ht="15.75">
      <c r="M6039" s="172"/>
      <c r="N6039" s="172"/>
      <c r="O6039" s="172"/>
      <c r="U6039" s="173"/>
    </row>
    <row r="6040" spans="13:21" s="104" customFormat="1" ht="15.75">
      <c r="M6040" s="172"/>
      <c r="N6040" s="172"/>
      <c r="O6040" s="172"/>
      <c r="U6040" s="173"/>
    </row>
    <row r="6041" spans="13:21" s="104" customFormat="1" ht="15.75">
      <c r="M6041" s="172"/>
      <c r="N6041" s="172"/>
      <c r="O6041" s="172"/>
      <c r="U6041" s="173"/>
    </row>
    <row r="6042" spans="13:21" s="104" customFormat="1" ht="15.75">
      <c r="M6042" s="172"/>
      <c r="N6042" s="172"/>
      <c r="O6042" s="172"/>
      <c r="U6042" s="173"/>
    </row>
    <row r="6043" spans="13:21" s="104" customFormat="1" ht="15.75">
      <c r="M6043" s="172"/>
      <c r="N6043" s="172"/>
      <c r="O6043" s="172"/>
      <c r="U6043" s="173"/>
    </row>
    <row r="6044" spans="13:21" s="104" customFormat="1" ht="15.75">
      <c r="M6044" s="172"/>
      <c r="N6044" s="172"/>
      <c r="O6044" s="172"/>
      <c r="U6044" s="173"/>
    </row>
    <row r="6045" spans="13:21" s="104" customFormat="1" ht="15.75">
      <c r="M6045" s="172"/>
      <c r="N6045" s="172"/>
      <c r="O6045" s="172"/>
      <c r="U6045" s="173"/>
    </row>
    <row r="6046" spans="13:21" s="104" customFormat="1" ht="15.75">
      <c r="M6046" s="172"/>
      <c r="N6046" s="172"/>
      <c r="O6046" s="172"/>
      <c r="U6046" s="173"/>
    </row>
    <row r="6047" spans="13:21" s="104" customFormat="1" ht="15.75">
      <c r="M6047" s="172"/>
      <c r="N6047" s="172"/>
      <c r="O6047" s="172"/>
      <c r="U6047" s="173"/>
    </row>
    <row r="6048" spans="13:21" s="104" customFormat="1" ht="15.75">
      <c r="M6048" s="172"/>
      <c r="N6048" s="172"/>
      <c r="O6048" s="172"/>
      <c r="U6048" s="173"/>
    </row>
    <row r="6049" spans="13:21" s="104" customFormat="1" ht="15.75">
      <c r="M6049" s="172"/>
      <c r="N6049" s="172"/>
      <c r="O6049" s="172"/>
      <c r="U6049" s="173"/>
    </row>
    <row r="6050" spans="13:21" s="104" customFormat="1" ht="15.75">
      <c r="M6050" s="172"/>
      <c r="N6050" s="172"/>
      <c r="O6050" s="172"/>
      <c r="U6050" s="173"/>
    </row>
    <row r="6051" spans="13:21" s="104" customFormat="1" ht="15.75">
      <c r="M6051" s="172"/>
      <c r="N6051" s="172"/>
      <c r="O6051" s="172"/>
      <c r="U6051" s="173"/>
    </row>
    <row r="6052" spans="13:21" s="104" customFormat="1" ht="15.75">
      <c r="M6052" s="172"/>
      <c r="N6052" s="172"/>
      <c r="O6052" s="172"/>
      <c r="U6052" s="173"/>
    </row>
    <row r="6053" spans="13:21" s="104" customFormat="1" ht="15.75">
      <c r="M6053" s="172"/>
      <c r="N6053" s="172"/>
      <c r="O6053" s="172"/>
      <c r="U6053" s="173"/>
    </row>
    <row r="6054" spans="13:21" s="104" customFormat="1" ht="15.75">
      <c r="M6054" s="172"/>
      <c r="N6054" s="172"/>
      <c r="O6054" s="172"/>
      <c r="U6054" s="173"/>
    </row>
    <row r="6055" spans="13:21" s="104" customFormat="1" ht="15.75">
      <c r="M6055" s="172"/>
      <c r="N6055" s="172"/>
      <c r="O6055" s="172"/>
      <c r="U6055" s="173"/>
    </row>
    <row r="6056" spans="13:21" s="104" customFormat="1" ht="15.75">
      <c r="M6056" s="172"/>
      <c r="N6056" s="172"/>
      <c r="O6056" s="172"/>
      <c r="U6056" s="173"/>
    </row>
    <row r="6057" spans="13:21" s="104" customFormat="1" ht="15.75">
      <c r="M6057" s="172"/>
      <c r="N6057" s="172"/>
      <c r="O6057" s="172"/>
      <c r="U6057" s="173"/>
    </row>
    <row r="6058" spans="13:21" s="104" customFormat="1" ht="15.75">
      <c r="M6058" s="172"/>
      <c r="N6058" s="172"/>
      <c r="O6058" s="172"/>
      <c r="U6058" s="173"/>
    </row>
    <row r="6059" spans="13:21" s="104" customFormat="1" ht="15.75">
      <c r="M6059" s="172"/>
      <c r="N6059" s="172"/>
      <c r="O6059" s="172"/>
      <c r="U6059" s="173"/>
    </row>
    <row r="6060" spans="13:21" s="104" customFormat="1" ht="15.75">
      <c r="M6060" s="172"/>
      <c r="N6060" s="172"/>
      <c r="O6060" s="172"/>
      <c r="U6060" s="173"/>
    </row>
    <row r="6061" spans="13:21" s="104" customFormat="1" ht="15.75">
      <c r="M6061" s="172"/>
      <c r="N6061" s="172"/>
      <c r="O6061" s="172"/>
      <c r="U6061" s="173"/>
    </row>
    <row r="6062" spans="13:21" s="104" customFormat="1" ht="15.75">
      <c r="M6062" s="172"/>
      <c r="N6062" s="172"/>
      <c r="O6062" s="172"/>
      <c r="U6062" s="173"/>
    </row>
    <row r="6063" spans="13:21" s="104" customFormat="1" ht="15.75">
      <c r="M6063" s="172"/>
      <c r="N6063" s="172"/>
      <c r="O6063" s="172"/>
      <c r="U6063" s="173"/>
    </row>
    <row r="6064" spans="13:21" s="104" customFormat="1" ht="15.75">
      <c r="M6064" s="172"/>
      <c r="N6064" s="172"/>
      <c r="O6064" s="172"/>
      <c r="U6064" s="173"/>
    </row>
    <row r="6065" spans="13:21" s="104" customFormat="1" ht="15.75">
      <c r="M6065" s="172"/>
      <c r="N6065" s="172"/>
      <c r="O6065" s="172"/>
      <c r="U6065" s="173"/>
    </row>
    <row r="6066" spans="13:21" s="104" customFormat="1" ht="15.75">
      <c r="M6066" s="172"/>
      <c r="N6066" s="172"/>
      <c r="O6066" s="172"/>
      <c r="U6066" s="173"/>
    </row>
    <row r="6067" spans="13:21" s="104" customFormat="1" ht="15.75">
      <c r="M6067" s="172"/>
      <c r="N6067" s="172"/>
      <c r="O6067" s="172"/>
      <c r="U6067" s="173"/>
    </row>
    <row r="6068" spans="13:21" s="104" customFormat="1" ht="15.75">
      <c r="M6068" s="172"/>
      <c r="N6068" s="172"/>
      <c r="O6068" s="172"/>
      <c r="U6068" s="173"/>
    </row>
    <row r="6069" spans="13:21" s="104" customFormat="1" ht="15.75">
      <c r="M6069" s="172"/>
      <c r="N6069" s="172"/>
      <c r="O6069" s="172"/>
      <c r="U6069" s="173"/>
    </row>
    <row r="6070" spans="13:21" s="104" customFormat="1" ht="15.75">
      <c r="M6070" s="172"/>
      <c r="N6070" s="172"/>
      <c r="O6070" s="172"/>
      <c r="U6070" s="173"/>
    </row>
    <row r="6071" spans="13:21" s="104" customFormat="1" ht="15.75">
      <c r="M6071" s="172"/>
      <c r="N6071" s="172"/>
      <c r="O6071" s="172"/>
      <c r="U6071" s="173"/>
    </row>
    <row r="6072" spans="13:21" s="104" customFormat="1" ht="15.75">
      <c r="M6072" s="172"/>
      <c r="N6072" s="172"/>
      <c r="O6072" s="172"/>
      <c r="U6072" s="173"/>
    </row>
    <row r="6073" spans="13:21" s="104" customFormat="1" ht="15.75">
      <c r="M6073" s="172"/>
      <c r="N6073" s="172"/>
      <c r="O6073" s="172"/>
      <c r="U6073" s="173"/>
    </row>
    <row r="6074" spans="13:21" s="104" customFormat="1" ht="15.75">
      <c r="M6074" s="172"/>
      <c r="N6074" s="172"/>
      <c r="O6074" s="172"/>
      <c r="U6074" s="173"/>
    </row>
    <row r="6075" spans="13:21" s="104" customFormat="1" ht="15.75">
      <c r="M6075" s="172"/>
      <c r="N6075" s="172"/>
      <c r="O6075" s="172"/>
      <c r="U6075" s="173"/>
    </row>
    <row r="6076" spans="13:21" s="104" customFormat="1" ht="15.75">
      <c r="M6076" s="172"/>
      <c r="N6076" s="172"/>
      <c r="O6076" s="172"/>
      <c r="U6076" s="173"/>
    </row>
    <row r="6077" spans="13:21" s="104" customFormat="1" ht="15.75">
      <c r="M6077" s="172"/>
      <c r="N6077" s="172"/>
      <c r="O6077" s="172"/>
      <c r="U6077" s="173"/>
    </row>
    <row r="6078" spans="13:21" s="104" customFormat="1" ht="15.75">
      <c r="M6078" s="172"/>
      <c r="N6078" s="172"/>
      <c r="O6078" s="172"/>
      <c r="U6078" s="173"/>
    </row>
    <row r="6079" spans="13:21" s="104" customFormat="1" ht="15.75">
      <c r="M6079" s="172"/>
      <c r="N6079" s="172"/>
      <c r="O6079" s="172"/>
      <c r="U6079" s="173"/>
    </row>
    <row r="6080" spans="13:21" s="104" customFormat="1" ht="15.75">
      <c r="M6080" s="172"/>
      <c r="N6080" s="172"/>
      <c r="O6080" s="172"/>
      <c r="U6080" s="173"/>
    </row>
    <row r="6081" spans="13:21" s="104" customFormat="1" ht="15.75">
      <c r="M6081" s="172"/>
      <c r="N6081" s="172"/>
      <c r="O6081" s="172"/>
      <c r="U6081" s="173"/>
    </row>
    <row r="6082" spans="13:21" s="104" customFormat="1" ht="15.75">
      <c r="M6082" s="172"/>
      <c r="N6082" s="172"/>
      <c r="O6082" s="172"/>
      <c r="U6082" s="173"/>
    </row>
    <row r="6083" spans="13:21" s="104" customFormat="1" ht="15.75">
      <c r="M6083" s="172"/>
      <c r="N6083" s="172"/>
      <c r="O6083" s="172"/>
      <c r="U6083" s="173"/>
    </row>
    <row r="6084" spans="13:21" s="104" customFormat="1" ht="15.75">
      <c r="M6084" s="172"/>
      <c r="N6084" s="172"/>
      <c r="O6084" s="172"/>
      <c r="U6084" s="173"/>
    </row>
    <row r="6085" spans="13:21" s="104" customFormat="1" ht="15.75">
      <c r="M6085" s="172"/>
      <c r="N6085" s="172"/>
      <c r="O6085" s="172"/>
      <c r="U6085" s="173"/>
    </row>
    <row r="6086" spans="13:21" s="104" customFormat="1" ht="15.75">
      <c r="M6086" s="172"/>
      <c r="N6086" s="172"/>
      <c r="O6086" s="172"/>
      <c r="U6086" s="173"/>
    </row>
    <row r="6087" spans="13:21" s="104" customFormat="1" ht="15.75">
      <c r="M6087" s="172"/>
      <c r="N6087" s="172"/>
      <c r="O6087" s="172"/>
      <c r="U6087" s="173"/>
    </row>
    <row r="6088" spans="13:21" s="104" customFormat="1" ht="15.75">
      <c r="M6088" s="172"/>
      <c r="N6088" s="172"/>
      <c r="O6088" s="172"/>
      <c r="U6088" s="173"/>
    </row>
    <row r="6089" spans="13:21" s="104" customFormat="1" ht="15.75">
      <c r="M6089" s="172"/>
      <c r="N6089" s="172"/>
      <c r="O6089" s="172"/>
      <c r="U6089" s="173"/>
    </row>
    <row r="6090" spans="13:21" s="104" customFormat="1" ht="15.75">
      <c r="M6090" s="172"/>
      <c r="N6090" s="172"/>
      <c r="O6090" s="172"/>
      <c r="U6090" s="173"/>
    </row>
    <row r="6091" spans="13:21" s="104" customFormat="1" ht="15.75">
      <c r="M6091" s="172"/>
      <c r="N6091" s="172"/>
      <c r="O6091" s="172"/>
      <c r="U6091" s="173"/>
    </row>
    <row r="6092" spans="13:21" s="104" customFormat="1" ht="15.75">
      <c r="M6092" s="172"/>
      <c r="N6092" s="172"/>
      <c r="O6092" s="172"/>
      <c r="U6092" s="173"/>
    </row>
    <row r="6093" spans="13:21" s="104" customFormat="1" ht="15.75">
      <c r="M6093" s="172"/>
      <c r="N6093" s="172"/>
      <c r="O6093" s="172"/>
      <c r="U6093" s="173"/>
    </row>
    <row r="6094" spans="13:21" s="104" customFormat="1" ht="15.75">
      <c r="M6094" s="172"/>
      <c r="N6094" s="172"/>
      <c r="O6094" s="172"/>
      <c r="U6094" s="173"/>
    </row>
    <row r="6095" spans="13:21" s="104" customFormat="1" ht="15.75">
      <c r="M6095" s="172"/>
      <c r="N6095" s="172"/>
      <c r="O6095" s="172"/>
      <c r="U6095" s="173"/>
    </row>
    <row r="6096" spans="13:21" s="104" customFormat="1" ht="15.75">
      <c r="M6096" s="172"/>
      <c r="N6096" s="172"/>
      <c r="O6096" s="172"/>
      <c r="U6096" s="173"/>
    </row>
    <row r="6097" spans="13:21" s="104" customFormat="1" ht="15.75">
      <c r="M6097" s="172"/>
      <c r="N6097" s="172"/>
      <c r="O6097" s="172"/>
      <c r="U6097" s="173"/>
    </row>
    <row r="6098" spans="13:21" s="104" customFormat="1" ht="15.75">
      <c r="M6098" s="172"/>
      <c r="N6098" s="172"/>
      <c r="O6098" s="172"/>
      <c r="U6098" s="173"/>
    </row>
    <row r="6099" spans="13:21" s="104" customFormat="1" ht="15.75">
      <c r="M6099" s="172"/>
      <c r="N6099" s="172"/>
      <c r="O6099" s="172"/>
      <c r="U6099" s="173"/>
    </row>
    <row r="6100" spans="13:21" s="104" customFormat="1" ht="15.75">
      <c r="M6100" s="172"/>
      <c r="N6100" s="172"/>
      <c r="O6100" s="172"/>
      <c r="U6100" s="173"/>
    </row>
    <row r="6101" spans="13:21" s="104" customFormat="1" ht="15.75">
      <c r="M6101" s="172"/>
      <c r="N6101" s="172"/>
      <c r="O6101" s="172"/>
      <c r="U6101" s="173"/>
    </row>
    <row r="6102" spans="13:21" s="104" customFormat="1" ht="15.75">
      <c r="M6102" s="172"/>
      <c r="N6102" s="172"/>
      <c r="O6102" s="172"/>
      <c r="U6102" s="173"/>
    </row>
    <row r="6103" spans="13:21" s="104" customFormat="1" ht="15.75">
      <c r="M6103" s="172"/>
      <c r="N6103" s="172"/>
      <c r="O6103" s="172"/>
      <c r="U6103" s="173"/>
    </row>
    <row r="6104" spans="13:21" s="104" customFormat="1" ht="15.75">
      <c r="M6104" s="172"/>
      <c r="N6104" s="172"/>
      <c r="O6104" s="172"/>
      <c r="U6104" s="173"/>
    </row>
    <row r="6105" spans="13:21" s="104" customFormat="1" ht="15.75">
      <c r="M6105" s="172"/>
      <c r="N6105" s="172"/>
      <c r="O6105" s="172"/>
      <c r="U6105" s="173"/>
    </row>
    <row r="6106" spans="13:21" s="104" customFormat="1" ht="15.75">
      <c r="M6106" s="172"/>
      <c r="N6106" s="172"/>
      <c r="O6106" s="172"/>
      <c r="U6106" s="173"/>
    </row>
    <row r="6107" spans="13:21" s="104" customFormat="1" ht="15.75">
      <c r="M6107" s="172"/>
      <c r="N6107" s="172"/>
      <c r="O6107" s="172"/>
      <c r="U6107" s="173"/>
    </row>
    <row r="6108" spans="13:21" s="104" customFormat="1" ht="15.75">
      <c r="M6108" s="172"/>
      <c r="N6108" s="172"/>
      <c r="O6108" s="172"/>
      <c r="U6108" s="173"/>
    </row>
    <row r="6109" spans="13:21" s="104" customFormat="1" ht="15.75">
      <c r="M6109" s="172"/>
      <c r="N6109" s="172"/>
      <c r="O6109" s="172"/>
      <c r="U6109" s="173"/>
    </row>
    <row r="6110" spans="13:21" s="104" customFormat="1" ht="15.75">
      <c r="M6110" s="172"/>
      <c r="N6110" s="172"/>
      <c r="O6110" s="172"/>
      <c r="U6110" s="173"/>
    </row>
    <row r="6111" spans="13:21" s="104" customFormat="1" ht="15.75">
      <c r="M6111" s="172"/>
      <c r="N6111" s="172"/>
      <c r="O6111" s="172"/>
      <c r="U6111" s="173"/>
    </row>
    <row r="6112" spans="13:21" s="104" customFormat="1" ht="15.75">
      <c r="M6112" s="172"/>
      <c r="N6112" s="172"/>
      <c r="O6112" s="172"/>
      <c r="U6112" s="173"/>
    </row>
    <row r="6113" spans="13:21" s="104" customFormat="1" ht="15.75">
      <c r="M6113" s="172"/>
      <c r="N6113" s="172"/>
      <c r="O6113" s="172"/>
      <c r="U6113" s="173"/>
    </row>
    <row r="6114" spans="13:21" s="104" customFormat="1" ht="15.75">
      <c r="M6114" s="172"/>
      <c r="N6114" s="172"/>
      <c r="O6114" s="172"/>
      <c r="U6114" s="173"/>
    </row>
    <row r="6115" spans="13:21" s="104" customFormat="1" ht="15.75">
      <c r="M6115" s="172"/>
      <c r="N6115" s="172"/>
      <c r="O6115" s="172"/>
      <c r="U6115" s="173"/>
    </row>
    <row r="6116" spans="13:21" s="104" customFormat="1" ht="15.75">
      <c r="M6116" s="172"/>
      <c r="N6116" s="172"/>
      <c r="O6116" s="172"/>
      <c r="U6116" s="173"/>
    </row>
    <row r="6117" spans="13:21" s="104" customFormat="1" ht="15.75">
      <c r="M6117" s="172"/>
      <c r="N6117" s="172"/>
      <c r="O6117" s="172"/>
      <c r="U6117" s="173"/>
    </row>
    <row r="6118" spans="13:21" s="104" customFormat="1" ht="15.75">
      <c r="M6118" s="172"/>
      <c r="N6118" s="172"/>
      <c r="O6118" s="172"/>
      <c r="U6118" s="173"/>
    </row>
    <row r="6119" spans="13:21" s="104" customFormat="1" ht="15.75">
      <c r="M6119" s="172"/>
      <c r="N6119" s="172"/>
      <c r="O6119" s="172"/>
      <c r="U6119" s="173"/>
    </row>
    <row r="6120" spans="13:21" s="104" customFormat="1" ht="15.75">
      <c r="M6120" s="172"/>
      <c r="N6120" s="172"/>
      <c r="O6120" s="172"/>
      <c r="U6120" s="173"/>
    </row>
    <row r="6121" spans="13:21" s="104" customFormat="1" ht="15.75">
      <c r="M6121" s="172"/>
      <c r="N6121" s="172"/>
      <c r="O6121" s="172"/>
      <c r="U6121" s="173"/>
    </row>
    <row r="6122" spans="13:21" s="104" customFormat="1" ht="15.75">
      <c r="M6122" s="172"/>
      <c r="N6122" s="172"/>
      <c r="O6122" s="172"/>
      <c r="U6122" s="173"/>
    </row>
    <row r="6123" spans="13:21" s="104" customFormat="1" ht="15.75">
      <c r="M6123" s="172"/>
      <c r="N6123" s="172"/>
      <c r="O6123" s="172"/>
      <c r="U6123" s="173"/>
    </row>
    <row r="6124" spans="13:21" s="104" customFormat="1" ht="15.75">
      <c r="M6124" s="172"/>
      <c r="N6124" s="172"/>
      <c r="O6124" s="172"/>
      <c r="U6124" s="173"/>
    </row>
    <row r="6125" spans="13:21" s="104" customFormat="1" ht="15.75">
      <c r="M6125" s="172"/>
      <c r="N6125" s="172"/>
      <c r="O6125" s="172"/>
      <c r="U6125" s="173"/>
    </row>
    <row r="6126" spans="13:21" s="104" customFormat="1" ht="15.75">
      <c r="M6126" s="172"/>
      <c r="N6126" s="172"/>
      <c r="O6126" s="172"/>
      <c r="U6126" s="173"/>
    </row>
    <row r="6127" spans="13:21" s="104" customFormat="1" ht="15.75">
      <c r="M6127" s="172"/>
      <c r="N6127" s="172"/>
      <c r="O6127" s="172"/>
      <c r="U6127" s="173"/>
    </row>
    <row r="6128" spans="13:21" s="104" customFormat="1" ht="15.75">
      <c r="M6128" s="172"/>
      <c r="N6128" s="172"/>
      <c r="O6128" s="172"/>
      <c r="U6128" s="173"/>
    </row>
    <row r="6129" spans="13:21" s="104" customFormat="1" ht="15.75">
      <c r="M6129" s="172"/>
      <c r="N6129" s="172"/>
      <c r="O6129" s="172"/>
      <c r="U6129" s="173"/>
    </row>
    <row r="6130" spans="13:21" s="104" customFormat="1" ht="15.75">
      <c r="M6130" s="172"/>
      <c r="N6130" s="172"/>
      <c r="O6130" s="172"/>
      <c r="U6130" s="173"/>
    </row>
    <row r="6131" spans="13:21" s="104" customFormat="1" ht="15.75">
      <c r="M6131" s="172"/>
      <c r="N6131" s="172"/>
      <c r="O6131" s="172"/>
      <c r="U6131" s="173"/>
    </row>
    <row r="6132" spans="13:21" s="104" customFormat="1" ht="15.75">
      <c r="M6132" s="172"/>
      <c r="N6132" s="172"/>
      <c r="O6132" s="172"/>
      <c r="U6132" s="173"/>
    </row>
    <row r="6133" spans="13:21" s="104" customFormat="1" ht="15.75">
      <c r="M6133" s="172"/>
      <c r="N6133" s="172"/>
      <c r="O6133" s="172"/>
      <c r="U6133" s="173"/>
    </row>
    <row r="6134" spans="13:21" s="104" customFormat="1" ht="15.75">
      <c r="M6134" s="172"/>
      <c r="N6134" s="172"/>
      <c r="O6134" s="172"/>
      <c r="U6134" s="173"/>
    </row>
    <row r="6135" spans="13:21" s="104" customFormat="1" ht="15.75">
      <c r="M6135" s="172"/>
      <c r="N6135" s="172"/>
      <c r="O6135" s="172"/>
      <c r="U6135" s="173"/>
    </row>
    <row r="6136" spans="13:21" s="104" customFormat="1" ht="15.75">
      <c r="M6136" s="172"/>
      <c r="N6136" s="172"/>
      <c r="O6136" s="172"/>
      <c r="U6136" s="173"/>
    </row>
    <row r="6137" spans="13:21" s="104" customFormat="1" ht="15.75">
      <c r="M6137" s="172"/>
      <c r="N6137" s="172"/>
      <c r="O6137" s="172"/>
      <c r="U6137" s="173"/>
    </row>
    <row r="6138" spans="13:21" s="104" customFormat="1" ht="15.75">
      <c r="M6138" s="172"/>
      <c r="N6138" s="172"/>
      <c r="O6138" s="172"/>
      <c r="U6138" s="173"/>
    </row>
    <row r="6139" spans="13:21" s="104" customFormat="1" ht="15.75">
      <c r="M6139" s="172"/>
      <c r="N6139" s="172"/>
      <c r="O6139" s="172"/>
      <c r="U6139" s="173"/>
    </row>
    <row r="6140" spans="13:21" s="104" customFormat="1" ht="15.75">
      <c r="M6140" s="172"/>
      <c r="N6140" s="172"/>
      <c r="O6140" s="172"/>
      <c r="U6140" s="173"/>
    </row>
    <row r="6141" spans="13:21" s="104" customFormat="1" ht="15.75">
      <c r="M6141" s="172"/>
      <c r="N6141" s="172"/>
      <c r="O6141" s="172"/>
      <c r="U6141" s="173"/>
    </row>
    <row r="6142" spans="13:21" s="104" customFormat="1" ht="15.75">
      <c r="M6142" s="172"/>
      <c r="N6142" s="172"/>
      <c r="O6142" s="172"/>
      <c r="U6142" s="173"/>
    </row>
    <row r="6143" spans="13:21" s="104" customFormat="1" ht="15.75">
      <c r="M6143" s="172"/>
      <c r="N6143" s="172"/>
      <c r="O6143" s="172"/>
      <c r="U6143" s="173"/>
    </row>
    <row r="6144" spans="13:21" s="104" customFormat="1" ht="15.75">
      <c r="M6144" s="172"/>
      <c r="N6144" s="172"/>
      <c r="O6144" s="172"/>
      <c r="U6144" s="173"/>
    </row>
    <row r="6145" spans="13:21" s="104" customFormat="1" ht="15.75">
      <c r="M6145" s="172"/>
      <c r="N6145" s="172"/>
      <c r="O6145" s="172"/>
      <c r="U6145" s="173"/>
    </row>
    <row r="6146" spans="13:21" s="104" customFormat="1" ht="15.75">
      <c r="M6146" s="172"/>
      <c r="N6146" s="172"/>
      <c r="O6146" s="172"/>
      <c r="U6146" s="173"/>
    </row>
    <row r="6147" spans="13:21" s="104" customFormat="1" ht="15.75">
      <c r="M6147" s="172"/>
      <c r="N6147" s="172"/>
      <c r="O6147" s="172"/>
      <c r="U6147" s="173"/>
    </row>
    <row r="6148" spans="13:21" s="104" customFormat="1" ht="15.75">
      <c r="M6148" s="172"/>
      <c r="N6148" s="172"/>
      <c r="O6148" s="172"/>
      <c r="U6148" s="173"/>
    </row>
    <row r="6149" spans="13:21" s="104" customFormat="1" ht="15.75">
      <c r="M6149" s="172"/>
      <c r="N6149" s="172"/>
      <c r="O6149" s="172"/>
      <c r="U6149" s="173"/>
    </row>
    <row r="6150" spans="13:21" s="104" customFormat="1" ht="15.75">
      <c r="M6150" s="172"/>
      <c r="N6150" s="172"/>
      <c r="O6150" s="172"/>
      <c r="U6150" s="173"/>
    </row>
    <row r="6151" spans="13:21" s="104" customFormat="1" ht="15.75">
      <c r="M6151" s="172"/>
      <c r="N6151" s="172"/>
      <c r="O6151" s="172"/>
      <c r="U6151" s="173"/>
    </row>
    <row r="6152" spans="13:21" s="104" customFormat="1" ht="15.75">
      <c r="M6152" s="172"/>
      <c r="N6152" s="172"/>
      <c r="O6152" s="172"/>
      <c r="U6152" s="173"/>
    </row>
    <row r="6153" spans="13:21" s="104" customFormat="1" ht="15.75">
      <c r="M6153" s="172"/>
      <c r="N6153" s="172"/>
      <c r="O6153" s="172"/>
      <c r="U6153" s="173"/>
    </row>
    <row r="6154" spans="13:21" s="104" customFormat="1" ht="15.75">
      <c r="M6154" s="172"/>
      <c r="N6154" s="172"/>
      <c r="O6154" s="172"/>
      <c r="U6154" s="173"/>
    </row>
    <row r="6155" spans="13:21" s="104" customFormat="1" ht="15.75">
      <c r="M6155" s="172"/>
      <c r="N6155" s="172"/>
      <c r="O6155" s="172"/>
      <c r="U6155" s="173"/>
    </row>
    <row r="6156" spans="13:21" s="104" customFormat="1" ht="15.75">
      <c r="M6156" s="172"/>
      <c r="N6156" s="172"/>
      <c r="O6156" s="172"/>
      <c r="U6156" s="173"/>
    </row>
    <row r="6157" spans="13:21" s="104" customFormat="1" ht="15.75">
      <c r="M6157" s="172"/>
      <c r="N6157" s="172"/>
      <c r="O6157" s="172"/>
      <c r="U6157" s="173"/>
    </row>
    <row r="6158" spans="13:21" s="104" customFormat="1" ht="15.75">
      <c r="M6158" s="172"/>
      <c r="N6158" s="172"/>
      <c r="O6158" s="172"/>
      <c r="U6158" s="173"/>
    </row>
    <row r="6159" spans="13:21" s="104" customFormat="1" ht="15.75">
      <c r="M6159" s="172"/>
      <c r="N6159" s="172"/>
      <c r="O6159" s="172"/>
      <c r="U6159" s="173"/>
    </row>
    <row r="6160" spans="13:21" s="104" customFormat="1" ht="15.75">
      <c r="M6160" s="172"/>
      <c r="N6160" s="172"/>
      <c r="O6160" s="172"/>
      <c r="U6160" s="173"/>
    </row>
    <row r="6161" spans="13:21" s="104" customFormat="1" ht="15.75">
      <c r="M6161" s="172"/>
      <c r="N6161" s="172"/>
      <c r="O6161" s="172"/>
      <c r="U6161" s="173"/>
    </row>
    <row r="6162" spans="13:21" s="104" customFormat="1" ht="15.75">
      <c r="M6162" s="172"/>
      <c r="N6162" s="172"/>
      <c r="O6162" s="172"/>
      <c r="U6162" s="173"/>
    </row>
    <row r="6163" spans="13:21" s="104" customFormat="1" ht="15.75">
      <c r="M6163" s="172"/>
      <c r="N6163" s="172"/>
      <c r="O6163" s="172"/>
      <c r="U6163" s="173"/>
    </row>
    <row r="6164" spans="13:21" s="104" customFormat="1" ht="15.75">
      <c r="M6164" s="172"/>
      <c r="N6164" s="172"/>
      <c r="O6164" s="172"/>
      <c r="U6164" s="173"/>
    </row>
    <row r="6165" spans="13:21" s="104" customFormat="1" ht="15.75">
      <c r="M6165" s="172"/>
      <c r="N6165" s="172"/>
      <c r="O6165" s="172"/>
      <c r="U6165" s="173"/>
    </row>
    <row r="6166" spans="13:21" s="104" customFormat="1" ht="15.75">
      <c r="M6166" s="172"/>
      <c r="N6166" s="172"/>
      <c r="O6166" s="172"/>
      <c r="U6166" s="173"/>
    </row>
    <row r="6167" spans="13:21" s="104" customFormat="1" ht="15.75">
      <c r="M6167" s="172"/>
      <c r="N6167" s="172"/>
      <c r="O6167" s="172"/>
      <c r="U6167" s="173"/>
    </row>
    <row r="6168" spans="13:21" s="104" customFormat="1" ht="15.75">
      <c r="M6168" s="172"/>
      <c r="N6168" s="172"/>
      <c r="O6168" s="172"/>
      <c r="U6168" s="173"/>
    </row>
    <row r="6169" spans="13:21" s="104" customFormat="1" ht="15.75">
      <c r="M6169" s="172"/>
      <c r="N6169" s="172"/>
      <c r="O6169" s="172"/>
      <c r="U6169" s="173"/>
    </row>
    <row r="6170" spans="13:21" s="104" customFormat="1" ht="15.75">
      <c r="M6170" s="172"/>
      <c r="N6170" s="172"/>
      <c r="O6170" s="172"/>
      <c r="U6170" s="173"/>
    </row>
    <row r="6171" spans="13:21" s="104" customFormat="1" ht="15.75">
      <c r="M6171" s="172"/>
      <c r="N6171" s="172"/>
      <c r="O6171" s="172"/>
      <c r="U6171" s="173"/>
    </row>
    <row r="6172" spans="13:21" s="104" customFormat="1" ht="15.75">
      <c r="M6172" s="172"/>
      <c r="N6172" s="172"/>
      <c r="O6172" s="172"/>
      <c r="U6172" s="173"/>
    </row>
    <row r="6173" spans="13:21" s="104" customFormat="1" ht="15.75">
      <c r="M6173" s="172"/>
      <c r="N6173" s="172"/>
      <c r="O6173" s="172"/>
      <c r="U6173" s="173"/>
    </row>
    <row r="6174" spans="13:21" s="104" customFormat="1" ht="15.75">
      <c r="M6174" s="172"/>
      <c r="N6174" s="172"/>
      <c r="O6174" s="172"/>
      <c r="U6174" s="173"/>
    </row>
    <row r="6175" spans="13:21" s="104" customFormat="1" ht="15.75">
      <c r="M6175" s="172"/>
      <c r="N6175" s="172"/>
      <c r="O6175" s="172"/>
      <c r="U6175" s="173"/>
    </row>
    <row r="6176" spans="13:21" s="104" customFormat="1" ht="15.75">
      <c r="M6176" s="172"/>
      <c r="N6176" s="172"/>
      <c r="O6176" s="172"/>
      <c r="U6176" s="173"/>
    </row>
    <row r="6177" spans="13:21" s="104" customFormat="1" ht="15.75">
      <c r="M6177" s="172"/>
      <c r="N6177" s="172"/>
      <c r="O6177" s="172"/>
      <c r="U6177" s="173"/>
    </row>
    <row r="6178" spans="13:21" s="104" customFormat="1" ht="15.75">
      <c r="M6178" s="172"/>
      <c r="N6178" s="172"/>
      <c r="O6178" s="172"/>
      <c r="U6178" s="173"/>
    </row>
    <row r="6179" spans="13:21" s="104" customFormat="1" ht="15.75">
      <c r="M6179" s="172"/>
      <c r="N6179" s="172"/>
      <c r="O6179" s="172"/>
      <c r="U6179" s="173"/>
    </row>
    <row r="6180" spans="13:21" s="104" customFormat="1" ht="15.75">
      <c r="M6180" s="172"/>
      <c r="N6180" s="172"/>
      <c r="O6180" s="172"/>
      <c r="U6180" s="173"/>
    </row>
    <row r="6181" spans="13:21" s="104" customFormat="1" ht="15.75">
      <c r="M6181" s="172"/>
      <c r="N6181" s="172"/>
      <c r="O6181" s="172"/>
      <c r="U6181" s="173"/>
    </row>
    <row r="6182" spans="13:21" s="104" customFormat="1" ht="15.75">
      <c r="M6182" s="172"/>
      <c r="N6182" s="172"/>
      <c r="O6182" s="172"/>
      <c r="U6182" s="173"/>
    </row>
    <row r="6183" spans="13:21" s="104" customFormat="1" ht="15.75">
      <c r="M6183" s="172"/>
      <c r="N6183" s="172"/>
      <c r="O6183" s="172"/>
      <c r="U6183" s="173"/>
    </row>
    <row r="6184" spans="13:21" s="104" customFormat="1" ht="15.75">
      <c r="M6184" s="172"/>
      <c r="N6184" s="172"/>
      <c r="O6184" s="172"/>
      <c r="U6184" s="173"/>
    </row>
    <row r="6185" spans="13:21" s="104" customFormat="1" ht="15.75">
      <c r="M6185" s="172"/>
      <c r="N6185" s="172"/>
      <c r="O6185" s="172"/>
      <c r="U6185" s="173"/>
    </row>
    <row r="6186" spans="13:21" s="104" customFormat="1" ht="15.75">
      <c r="M6186" s="172"/>
      <c r="N6186" s="172"/>
      <c r="O6186" s="172"/>
      <c r="U6186" s="173"/>
    </row>
    <row r="6187" spans="13:21" s="104" customFormat="1" ht="15.75">
      <c r="M6187" s="172"/>
      <c r="N6187" s="172"/>
      <c r="O6187" s="172"/>
      <c r="U6187" s="173"/>
    </row>
    <row r="6188" spans="13:21" s="104" customFormat="1" ht="15.75">
      <c r="M6188" s="172"/>
      <c r="N6188" s="172"/>
      <c r="O6188" s="172"/>
      <c r="U6188" s="173"/>
    </row>
    <row r="6189" spans="13:21" s="104" customFormat="1" ht="15.75">
      <c r="M6189" s="172"/>
      <c r="N6189" s="172"/>
      <c r="O6189" s="172"/>
      <c r="U6189" s="173"/>
    </row>
    <row r="6190" spans="13:21" s="104" customFormat="1" ht="15.75">
      <c r="M6190" s="172"/>
      <c r="N6190" s="172"/>
      <c r="O6190" s="172"/>
      <c r="U6190" s="173"/>
    </row>
    <row r="6191" spans="13:21" s="104" customFormat="1" ht="15.75">
      <c r="M6191" s="172"/>
      <c r="N6191" s="172"/>
      <c r="O6191" s="172"/>
      <c r="U6191" s="173"/>
    </row>
    <row r="6192" spans="13:21" s="104" customFormat="1" ht="15.75">
      <c r="M6192" s="172"/>
      <c r="N6192" s="172"/>
      <c r="O6192" s="172"/>
      <c r="U6192" s="173"/>
    </row>
    <row r="6193" spans="13:21" s="104" customFormat="1" ht="15.75">
      <c r="M6193" s="172"/>
      <c r="N6193" s="172"/>
      <c r="O6193" s="172"/>
      <c r="U6193" s="173"/>
    </row>
    <row r="6194" spans="13:21" s="104" customFormat="1" ht="15.75">
      <c r="M6194" s="172"/>
      <c r="N6194" s="172"/>
      <c r="O6194" s="172"/>
      <c r="U6194" s="173"/>
    </row>
    <row r="6195" spans="13:21" s="104" customFormat="1" ht="15.75">
      <c r="M6195" s="172"/>
      <c r="N6195" s="172"/>
      <c r="O6195" s="172"/>
      <c r="U6195" s="173"/>
    </row>
    <row r="6196" spans="13:21" s="104" customFormat="1" ht="15.75">
      <c r="M6196" s="172"/>
      <c r="N6196" s="172"/>
      <c r="O6196" s="172"/>
      <c r="U6196" s="173"/>
    </row>
    <row r="6197" spans="13:21" s="104" customFormat="1" ht="15.75">
      <c r="M6197" s="172"/>
      <c r="N6197" s="172"/>
      <c r="O6197" s="172"/>
      <c r="U6197" s="173"/>
    </row>
    <row r="6198" spans="13:21" s="104" customFormat="1" ht="15.75">
      <c r="M6198" s="172"/>
      <c r="N6198" s="172"/>
      <c r="O6198" s="172"/>
      <c r="U6198" s="173"/>
    </row>
    <row r="6199" spans="13:21" s="104" customFormat="1" ht="15.75">
      <c r="M6199" s="172"/>
      <c r="N6199" s="172"/>
      <c r="O6199" s="172"/>
      <c r="U6199" s="173"/>
    </row>
    <row r="6200" spans="13:21" s="104" customFormat="1" ht="15.75">
      <c r="M6200" s="172"/>
      <c r="N6200" s="172"/>
      <c r="O6200" s="172"/>
      <c r="U6200" s="173"/>
    </row>
    <row r="6201" spans="13:21" s="104" customFormat="1" ht="15.75">
      <c r="M6201" s="172"/>
      <c r="N6201" s="172"/>
      <c r="O6201" s="172"/>
      <c r="U6201" s="173"/>
    </row>
    <row r="6202" spans="13:21" s="104" customFormat="1" ht="15.75">
      <c r="M6202" s="172"/>
      <c r="N6202" s="172"/>
      <c r="O6202" s="172"/>
      <c r="U6202" s="173"/>
    </row>
    <row r="6203" spans="13:21" s="104" customFormat="1" ht="15.75">
      <c r="M6203" s="172"/>
      <c r="N6203" s="172"/>
      <c r="O6203" s="172"/>
      <c r="U6203" s="173"/>
    </row>
    <row r="6204" spans="13:21" s="104" customFormat="1" ht="15.75">
      <c r="M6204" s="172"/>
      <c r="N6204" s="172"/>
      <c r="O6204" s="172"/>
      <c r="U6204" s="173"/>
    </row>
    <row r="6205" spans="13:21" s="104" customFormat="1" ht="15.75">
      <c r="M6205" s="172"/>
      <c r="N6205" s="172"/>
      <c r="O6205" s="172"/>
      <c r="U6205" s="173"/>
    </row>
    <row r="6206" spans="13:21" s="104" customFormat="1" ht="15.75">
      <c r="M6206" s="172"/>
      <c r="N6206" s="172"/>
      <c r="O6206" s="172"/>
      <c r="U6206" s="173"/>
    </row>
    <row r="6207" spans="13:21" s="104" customFormat="1" ht="15.75">
      <c r="M6207" s="172"/>
      <c r="N6207" s="172"/>
      <c r="O6207" s="172"/>
      <c r="U6207" s="173"/>
    </row>
    <row r="6208" spans="13:21" s="104" customFormat="1" ht="15.75">
      <c r="M6208" s="172"/>
      <c r="N6208" s="172"/>
      <c r="O6208" s="172"/>
      <c r="U6208" s="173"/>
    </row>
    <row r="6209" spans="13:21" s="104" customFormat="1" ht="15.75">
      <c r="M6209" s="172"/>
      <c r="N6209" s="172"/>
      <c r="O6209" s="172"/>
      <c r="U6209" s="173"/>
    </row>
    <row r="6210" spans="13:21" s="104" customFormat="1" ht="15.75">
      <c r="M6210" s="172"/>
      <c r="N6210" s="172"/>
      <c r="O6210" s="172"/>
      <c r="U6210" s="173"/>
    </row>
    <row r="6211" spans="13:21" s="104" customFormat="1" ht="15.75">
      <c r="M6211" s="172"/>
      <c r="N6211" s="172"/>
      <c r="O6211" s="172"/>
      <c r="U6211" s="173"/>
    </row>
    <row r="6212" spans="13:21" s="104" customFormat="1" ht="15.75">
      <c r="M6212" s="172"/>
      <c r="N6212" s="172"/>
      <c r="O6212" s="172"/>
      <c r="U6212" s="173"/>
    </row>
    <row r="6213" spans="13:21" s="104" customFormat="1" ht="15.75">
      <c r="M6213" s="172"/>
      <c r="N6213" s="172"/>
      <c r="O6213" s="172"/>
      <c r="U6213" s="173"/>
    </row>
    <row r="6214" spans="13:21" s="104" customFormat="1" ht="15.75">
      <c r="M6214" s="172"/>
      <c r="N6214" s="172"/>
      <c r="O6214" s="172"/>
      <c r="U6214" s="173"/>
    </row>
    <row r="6215" spans="13:21" s="104" customFormat="1" ht="15.75">
      <c r="M6215" s="172"/>
      <c r="N6215" s="172"/>
      <c r="O6215" s="172"/>
      <c r="U6215" s="173"/>
    </row>
    <row r="6216" spans="13:21" s="104" customFormat="1" ht="15.75">
      <c r="M6216" s="172"/>
      <c r="N6216" s="172"/>
      <c r="O6216" s="172"/>
      <c r="U6216" s="173"/>
    </row>
    <row r="6217" spans="13:21" s="104" customFormat="1" ht="15.75">
      <c r="M6217" s="172"/>
      <c r="N6217" s="172"/>
      <c r="O6217" s="172"/>
      <c r="U6217" s="173"/>
    </row>
    <row r="6218" spans="13:21" s="104" customFormat="1" ht="15.75">
      <c r="M6218" s="172"/>
      <c r="N6218" s="172"/>
      <c r="O6218" s="172"/>
      <c r="U6218" s="173"/>
    </row>
    <row r="6219" spans="13:21" s="104" customFormat="1" ht="15.75">
      <c r="M6219" s="172"/>
      <c r="N6219" s="172"/>
      <c r="O6219" s="172"/>
      <c r="U6219" s="173"/>
    </row>
    <row r="6220" spans="13:21" s="104" customFormat="1" ht="15.75">
      <c r="M6220" s="172"/>
      <c r="N6220" s="172"/>
      <c r="O6220" s="172"/>
      <c r="U6220" s="173"/>
    </row>
    <row r="6221" spans="13:21" s="104" customFormat="1" ht="15.75">
      <c r="M6221" s="172"/>
      <c r="N6221" s="172"/>
      <c r="O6221" s="172"/>
      <c r="U6221" s="173"/>
    </row>
    <row r="6222" spans="13:21" s="104" customFormat="1" ht="15.75">
      <c r="M6222" s="172"/>
      <c r="N6222" s="172"/>
      <c r="O6222" s="172"/>
      <c r="U6222" s="173"/>
    </row>
    <row r="6223" spans="13:21" s="104" customFormat="1" ht="15.75">
      <c r="M6223" s="172"/>
      <c r="N6223" s="172"/>
      <c r="O6223" s="172"/>
      <c r="U6223" s="173"/>
    </row>
    <row r="6224" spans="13:21" s="104" customFormat="1" ht="15.75">
      <c r="M6224" s="172"/>
      <c r="N6224" s="172"/>
      <c r="O6224" s="172"/>
      <c r="U6224" s="173"/>
    </row>
    <row r="6225" spans="13:21" s="104" customFormat="1" ht="15.75">
      <c r="M6225" s="172"/>
      <c r="N6225" s="172"/>
      <c r="O6225" s="172"/>
      <c r="U6225" s="173"/>
    </row>
    <row r="6226" spans="13:21" s="104" customFormat="1" ht="15.75">
      <c r="M6226" s="172"/>
      <c r="N6226" s="172"/>
      <c r="O6226" s="172"/>
      <c r="U6226" s="173"/>
    </row>
    <row r="6227" spans="13:21" s="104" customFormat="1" ht="15.75">
      <c r="M6227" s="172"/>
      <c r="N6227" s="172"/>
      <c r="O6227" s="172"/>
      <c r="U6227" s="173"/>
    </row>
    <row r="6228" spans="13:21" s="104" customFormat="1" ht="15.75">
      <c r="M6228" s="172"/>
      <c r="N6228" s="172"/>
      <c r="O6228" s="172"/>
      <c r="U6228" s="173"/>
    </row>
    <row r="6229" spans="13:21" s="104" customFormat="1" ht="15.75">
      <c r="M6229" s="172"/>
      <c r="N6229" s="172"/>
      <c r="O6229" s="172"/>
      <c r="U6229" s="173"/>
    </row>
    <row r="6230" spans="13:21" s="104" customFormat="1" ht="15.75">
      <c r="M6230" s="172"/>
      <c r="N6230" s="172"/>
      <c r="O6230" s="172"/>
      <c r="U6230" s="173"/>
    </row>
    <row r="6231" spans="13:21" s="104" customFormat="1" ht="15.75">
      <c r="M6231" s="172"/>
      <c r="N6231" s="172"/>
      <c r="O6231" s="172"/>
      <c r="U6231" s="173"/>
    </row>
    <row r="6232" spans="13:21" s="104" customFormat="1" ht="15.75">
      <c r="M6232" s="172"/>
      <c r="N6232" s="172"/>
      <c r="O6232" s="172"/>
      <c r="U6232" s="173"/>
    </row>
    <row r="6233" spans="13:21" s="104" customFormat="1" ht="15.75">
      <c r="M6233" s="172"/>
      <c r="N6233" s="172"/>
      <c r="O6233" s="172"/>
      <c r="U6233" s="173"/>
    </row>
    <row r="6234" spans="13:21" s="104" customFormat="1" ht="15.75">
      <c r="M6234" s="172"/>
      <c r="N6234" s="172"/>
      <c r="O6234" s="172"/>
      <c r="U6234" s="173"/>
    </row>
    <row r="6235" spans="13:21" s="104" customFormat="1" ht="15.75">
      <c r="M6235" s="172"/>
      <c r="N6235" s="172"/>
      <c r="O6235" s="172"/>
      <c r="U6235" s="173"/>
    </row>
    <row r="6236" spans="13:21" s="104" customFormat="1" ht="15.75">
      <c r="M6236" s="172"/>
      <c r="N6236" s="172"/>
      <c r="O6236" s="172"/>
      <c r="U6236" s="173"/>
    </row>
    <row r="6237" spans="13:21" s="104" customFormat="1" ht="15.75">
      <c r="M6237" s="172"/>
      <c r="N6237" s="172"/>
      <c r="O6237" s="172"/>
      <c r="U6237" s="173"/>
    </row>
    <row r="6238" spans="13:21" s="104" customFormat="1" ht="15.75">
      <c r="M6238" s="172"/>
      <c r="N6238" s="172"/>
      <c r="O6238" s="172"/>
      <c r="U6238" s="173"/>
    </row>
    <row r="6239" spans="13:21" s="104" customFormat="1" ht="15.75">
      <c r="M6239" s="172"/>
      <c r="N6239" s="172"/>
      <c r="O6239" s="172"/>
      <c r="U6239" s="173"/>
    </row>
    <row r="6240" spans="13:21" s="104" customFormat="1" ht="15.75">
      <c r="M6240" s="172"/>
      <c r="N6240" s="172"/>
      <c r="O6240" s="172"/>
      <c r="U6240" s="173"/>
    </row>
    <row r="6241" spans="13:21" s="104" customFormat="1" ht="15.75">
      <c r="M6241" s="172"/>
      <c r="N6241" s="172"/>
      <c r="O6241" s="172"/>
      <c r="U6241" s="173"/>
    </row>
    <row r="6242" spans="13:21" s="104" customFormat="1" ht="15.75">
      <c r="M6242" s="172"/>
      <c r="N6242" s="172"/>
      <c r="O6242" s="172"/>
      <c r="U6242" s="173"/>
    </row>
    <row r="6243" spans="13:21" s="104" customFormat="1" ht="15.75">
      <c r="M6243" s="172"/>
      <c r="N6243" s="172"/>
      <c r="O6243" s="172"/>
      <c r="U6243" s="173"/>
    </row>
    <row r="6244" spans="13:21" s="104" customFormat="1" ht="15.75">
      <c r="M6244" s="172"/>
      <c r="N6244" s="172"/>
      <c r="O6244" s="172"/>
      <c r="U6244" s="173"/>
    </row>
    <row r="6245" spans="13:21" s="104" customFormat="1" ht="15.75">
      <c r="M6245" s="172"/>
      <c r="N6245" s="172"/>
      <c r="O6245" s="172"/>
      <c r="U6245" s="173"/>
    </row>
    <row r="6246" spans="13:21" s="104" customFormat="1" ht="15.75">
      <c r="M6246" s="172"/>
      <c r="N6246" s="172"/>
      <c r="O6246" s="172"/>
      <c r="U6246" s="173"/>
    </row>
    <row r="6247" spans="13:21" s="104" customFormat="1" ht="15.75">
      <c r="M6247" s="172"/>
      <c r="N6247" s="172"/>
      <c r="O6247" s="172"/>
      <c r="U6247" s="173"/>
    </row>
    <row r="6248" spans="13:21" s="104" customFormat="1" ht="15.75">
      <c r="M6248" s="172"/>
      <c r="N6248" s="172"/>
      <c r="O6248" s="172"/>
      <c r="U6248" s="173"/>
    </row>
    <row r="6249" spans="13:21" s="104" customFormat="1" ht="15.75">
      <c r="M6249" s="172"/>
      <c r="N6249" s="172"/>
      <c r="O6249" s="172"/>
      <c r="U6249" s="173"/>
    </row>
    <row r="6250" spans="13:21" s="104" customFormat="1" ht="15.75">
      <c r="M6250" s="172"/>
      <c r="N6250" s="172"/>
      <c r="O6250" s="172"/>
      <c r="U6250" s="173"/>
    </row>
    <row r="6251" spans="13:21" s="104" customFormat="1" ht="15.75">
      <c r="M6251" s="172"/>
      <c r="N6251" s="172"/>
      <c r="O6251" s="172"/>
      <c r="U6251" s="173"/>
    </row>
    <row r="6252" spans="13:21" s="104" customFormat="1" ht="15.75">
      <c r="M6252" s="172"/>
      <c r="N6252" s="172"/>
      <c r="O6252" s="172"/>
      <c r="U6252" s="173"/>
    </row>
    <row r="6253" spans="13:21" s="104" customFormat="1" ht="15.75">
      <c r="M6253" s="172"/>
      <c r="N6253" s="172"/>
      <c r="O6253" s="172"/>
      <c r="U6253" s="173"/>
    </row>
    <row r="6254" spans="13:21" s="104" customFormat="1" ht="15.75">
      <c r="M6254" s="172"/>
      <c r="N6254" s="172"/>
      <c r="O6254" s="172"/>
      <c r="U6254" s="173"/>
    </row>
    <row r="6255" spans="13:21" s="104" customFormat="1" ht="15.75">
      <c r="M6255" s="172"/>
      <c r="N6255" s="172"/>
      <c r="O6255" s="172"/>
      <c r="U6255" s="173"/>
    </row>
    <row r="6256" spans="13:21" s="104" customFormat="1" ht="15.75">
      <c r="M6256" s="172"/>
      <c r="N6256" s="172"/>
      <c r="O6256" s="172"/>
      <c r="U6256" s="173"/>
    </row>
    <row r="6257" spans="13:21" s="104" customFormat="1" ht="15.75">
      <c r="M6257" s="172"/>
      <c r="N6257" s="172"/>
      <c r="O6257" s="172"/>
      <c r="U6257" s="173"/>
    </row>
    <row r="6258" spans="13:21" s="104" customFormat="1" ht="15.75">
      <c r="M6258" s="172"/>
      <c r="N6258" s="172"/>
      <c r="O6258" s="172"/>
      <c r="U6258" s="173"/>
    </row>
    <row r="6259" spans="13:21" s="104" customFormat="1" ht="15.75">
      <c r="M6259" s="172"/>
      <c r="N6259" s="172"/>
      <c r="O6259" s="172"/>
      <c r="U6259" s="173"/>
    </row>
    <row r="6260" spans="13:21" s="104" customFormat="1" ht="15.75">
      <c r="M6260" s="172"/>
      <c r="N6260" s="172"/>
      <c r="O6260" s="172"/>
      <c r="U6260" s="173"/>
    </row>
    <row r="6261" spans="13:21" s="104" customFormat="1" ht="15.75">
      <c r="M6261" s="172"/>
      <c r="N6261" s="172"/>
      <c r="O6261" s="172"/>
      <c r="U6261" s="173"/>
    </row>
    <row r="6262" spans="13:21" s="104" customFormat="1" ht="15.75">
      <c r="M6262" s="172"/>
      <c r="N6262" s="172"/>
      <c r="O6262" s="172"/>
      <c r="U6262" s="173"/>
    </row>
    <row r="6263" spans="13:21" s="104" customFormat="1" ht="15.75">
      <c r="M6263" s="172"/>
      <c r="N6263" s="172"/>
      <c r="O6263" s="172"/>
      <c r="U6263" s="173"/>
    </row>
    <row r="6264" spans="13:21" s="104" customFormat="1" ht="15.75">
      <c r="M6264" s="172"/>
      <c r="N6264" s="172"/>
      <c r="O6264" s="172"/>
      <c r="U6264" s="173"/>
    </row>
    <row r="6265" spans="13:21" s="104" customFormat="1" ht="15.75">
      <c r="M6265" s="172"/>
      <c r="N6265" s="172"/>
      <c r="O6265" s="172"/>
      <c r="U6265" s="173"/>
    </row>
    <row r="6266" spans="13:21" s="104" customFormat="1" ht="15.75">
      <c r="M6266" s="172"/>
      <c r="N6266" s="172"/>
      <c r="O6266" s="172"/>
      <c r="U6266" s="173"/>
    </row>
    <row r="6267" spans="13:21" s="104" customFormat="1" ht="15.75">
      <c r="M6267" s="172"/>
      <c r="N6267" s="172"/>
      <c r="O6267" s="172"/>
      <c r="U6267" s="173"/>
    </row>
    <row r="6268" spans="13:21" s="104" customFormat="1" ht="15.75">
      <c r="M6268" s="172"/>
      <c r="N6268" s="172"/>
      <c r="O6268" s="172"/>
      <c r="U6268" s="173"/>
    </row>
    <row r="6269" spans="13:21" s="104" customFormat="1" ht="15.75">
      <c r="M6269" s="172"/>
      <c r="N6269" s="172"/>
      <c r="O6269" s="172"/>
      <c r="U6269" s="173"/>
    </row>
    <row r="6270" spans="13:21" s="104" customFormat="1" ht="15.75">
      <c r="M6270" s="172"/>
      <c r="N6270" s="172"/>
      <c r="O6270" s="172"/>
      <c r="U6270" s="173"/>
    </row>
    <row r="6271" spans="13:21" s="104" customFormat="1" ht="15.75">
      <c r="M6271" s="172"/>
      <c r="N6271" s="172"/>
      <c r="O6271" s="172"/>
      <c r="U6271" s="173"/>
    </row>
    <row r="6272" spans="13:21" s="104" customFormat="1" ht="15.75">
      <c r="M6272" s="172"/>
      <c r="N6272" s="172"/>
      <c r="O6272" s="172"/>
      <c r="U6272" s="173"/>
    </row>
    <row r="6273" spans="13:21" s="104" customFormat="1" ht="15.75">
      <c r="M6273" s="172"/>
      <c r="N6273" s="172"/>
      <c r="O6273" s="172"/>
      <c r="U6273" s="173"/>
    </row>
    <row r="6274" spans="13:21" s="104" customFormat="1" ht="15.75">
      <c r="M6274" s="172"/>
      <c r="N6274" s="172"/>
      <c r="O6274" s="172"/>
      <c r="U6274" s="173"/>
    </row>
    <row r="6275" spans="13:21" s="104" customFormat="1" ht="15.75">
      <c r="M6275" s="172"/>
      <c r="N6275" s="172"/>
      <c r="O6275" s="172"/>
      <c r="U6275" s="173"/>
    </row>
    <row r="6276" spans="13:21" s="104" customFormat="1" ht="15.75">
      <c r="M6276" s="172"/>
      <c r="N6276" s="172"/>
      <c r="O6276" s="172"/>
      <c r="U6276" s="173"/>
    </row>
    <row r="6277" spans="13:21" s="104" customFormat="1" ht="15.75">
      <c r="M6277" s="172"/>
      <c r="N6277" s="172"/>
      <c r="O6277" s="172"/>
      <c r="U6277" s="173"/>
    </row>
    <row r="6278" spans="13:21" s="104" customFormat="1" ht="15.75">
      <c r="M6278" s="172"/>
      <c r="N6278" s="172"/>
      <c r="O6278" s="172"/>
      <c r="U6278" s="173"/>
    </row>
    <row r="6279" spans="13:21" s="104" customFormat="1" ht="15.75">
      <c r="M6279" s="172"/>
      <c r="N6279" s="172"/>
      <c r="O6279" s="172"/>
      <c r="U6279" s="173"/>
    </row>
    <row r="6280" spans="13:21" s="104" customFormat="1" ht="15.75">
      <c r="M6280" s="172"/>
      <c r="N6280" s="172"/>
      <c r="O6280" s="172"/>
      <c r="U6280" s="173"/>
    </row>
    <row r="6281" spans="13:21" s="104" customFormat="1" ht="15.75">
      <c r="M6281" s="172"/>
      <c r="N6281" s="172"/>
      <c r="O6281" s="172"/>
      <c r="U6281" s="173"/>
    </row>
    <row r="6282" spans="13:21" s="104" customFormat="1" ht="15.75">
      <c r="M6282" s="172"/>
      <c r="N6282" s="172"/>
      <c r="O6282" s="172"/>
      <c r="U6282" s="173"/>
    </row>
    <row r="6283" spans="13:21" s="104" customFormat="1" ht="15.75">
      <c r="M6283" s="172"/>
      <c r="N6283" s="172"/>
      <c r="O6283" s="172"/>
      <c r="U6283" s="173"/>
    </row>
    <row r="6284" spans="13:21" s="104" customFormat="1" ht="15.75">
      <c r="M6284" s="172"/>
      <c r="N6284" s="172"/>
      <c r="O6284" s="172"/>
      <c r="U6284" s="173"/>
    </row>
    <row r="6285" spans="13:21" s="104" customFormat="1" ht="15.75">
      <c r="M6285" s="172"/>
      <c r="N6285" s="172"/>
      <c r="O6285" s="172"/>
      <c r="U6285" s="173"/>
    </row>
    <row r="6286" spans="13:21" s="104" customFormat="1" ht="15.75">
      <c r="M6286" s="172"/>
      <c r="N6286" s="172"/>
      <c r="O6286" s="172"/>
      <c r="U6286" s="173"/>
    </row>
    <row r="6287" spans="13:21" s="104" customFormat="1" ht="15.75">
      <c r="M6287" s="172"/>
      <c r="N6287" s="172"/>
      <c r="O6287" s="172"/>
      <c r="U6287" s="173"/>
    </row>
    <row r="6288" spans="13:21" s="104" customFormat="1" ht="15.75">
      <c r="M6288" s="172"/>
      <c r="N6288" s="172"/>
      <c r="O6288" s="172"/>
      <c r="U6288" s="173"/>
    </row>
    <row r="6289" spans="13:21" s="104" customFormat="1" ht="15.75">
      <c r="M6289" s="172"/>
      <c r="N6289" s="172"/>
      <c r="O6289" s="172"/>
      <c r="U6289" s="173"/>
    </row>
    <row r="6290" spans="13:21" s="104" customFormat="1" ht="15.75">
      <c r="M6290" s="172"/>
      <c r="N6290" s="172"/>
      <c r="O6290" s="172"/>
      <c r="U6290" s="173"/>
    </row>
    <row r="6291" spans="13:21" s="104" customFormat="1" ht="15.75">
      <c r="M6291" s="172"/>
      <c r="N6291" s="172"/>
      <c r="O6291" s="172"/>
      <c r="U6291" s="173"/>
    </row>
    <row r="6292" spans="13:21" s="104" customFormat="1" ht="15.75">
      <c r="M6292" s="172"/>
      <c r="N6292" s="172"/>
      <c r="O6292" s="172"/>
      <c r="U6292" s="173"/>
    </row>
    <row r="6293" spans="13:21" s="104" customFormat="1" ht="15.75">
      <c r="M6293" s="172"/>
      <c r="N6293" s="172"/>
      <c r="O6293" s="172"/>
      <c r="U6293" s="173"/>
    </row>
    <row r="6294" spans="13:21" s="104" customFormat="1" ht="15.75">
      <c r="M6294" s="172"/>
      <c r="N6294" s="172"/>
      <c r="O6294" s="172"/>
      <c r="U6294" s="173"/>
    </row>
    <row r="6295" spans="13:21" s="104" customFormat="1" ht="15.75">
      <c r="M6295" s="172"/>
      <c r="N6295" s="172"/>
      <c r="O6295" s="172"/>
      <c r="U6295" s="173"/>
    </row>
    <row r="6296" spans="13:21" s="104" customFormat="1" ht="15.75">
      <c r="M6296" s="172"/>
      <c r="N6296" s="172"/>
      <c r="O6296" s="172"/>
      <c r="U6296" s="173"/>
    </row>
    <row r="6297" spans="13:21" s="104" customFormat="1" ht="15.75">
      <c r="M6297" s="172"/>
      <c r="N6297" s="172"/>
      <c r="O6297" s="172"/>
      <c r="U6297" s="173"/>
    </row>
    <row r="6298" spans="13:21" s="104" customFormat="1" ht="15.75">
      <c r="M6298" s="172"/>
      <c r="N6298" s="172"/>
      <c r="O6298" s="172"/>
      <c r="U6298" s="173"/>
    </row>
    <row r="6299" spans="13:21" s="104" customFormat="1" ht="15.75">
      <c r="M6299" s="172"/>
      <c r="N6299" s="172"/>
      <c r="O6299" s="172"/>
      <c r="U6299" s="173"/>
    </row>
    <row r="6300" spans="13:21" s="104" customFormat="1" ht="15.75">
      <c r="M6300" s="172"/>
      <c r="N6300" s="172"/>
      <c r="O6300" s="172"/>
      <c r="U6300" s="173"/>
    </row>
    <row r="6301" spans="13:21" s="104" customFormat="1" ht="15.75">
      <c r="M6301" s="172"/>
      <c r="N6301" s="172"/>
      <c r="O6301" s="172"/>
      <c r="U6301" s="173"/>
    </row>
    <row r="6302" spans="13:21" s="104" customFormat="1" ht="15.75">
      <c r="M6302" s="172"/>
      <c r="N6302" s="172"/>
      <c r="O6302" s="172"/>
      <c r="U6302" s="173"/>
    </row>
    <row r="6303" spans="13:21" s="104" customFormat="1" ht="15.75">
      <c r="M6303" s="172"/>
      <c r="N6303" s="172"/>
      <c r="O6303" s="172"/>
      <c r="U6303" s="173"/>
    </row>
    <row r="6304" spans="13:21" s="104" customFormat="1" ht="15.75">
      <c r="M6304" s="172"/>
      <c r="N6304" s="172"/>
      <c r="O6304" s="172"/>
      <c r="U6304" s="173"/>
    </row>
    <row r="6305" spans="13:21" s="104" customFormat="1" ht="15.75">
      <c r="M6305" s="172"/>
      <c r="N6305" s="172"/>
      <c r="O6305" s="172"/>
      <c r="U6305" s="173"/>
    </row>
    <row r="6306" spans="13:21" s="104" customFormat="1" ht="15.75">
      <c r="M6306" s="172"/>
      <c r="N6306" s="172"/>
      <c r="O6306" s="172"/>
      <c r="U6306" s="173"/>
    </row>
    <row r="6307" spans="13:21" s="104" customFormat="1" ht="15.75">
      <c r="M6307" s="172"/>
      <c r="N6307" s="172"/>
      <c r="O6307" s="172"/>
      <c r="U6307" s="173"/>
    </row>
    <row r="6308" spans="13:21" s="104" customFormat="1" ht="15.75">
      <c r="M6308" s="172"/>
      <c r="N6308" s="172"/>
      <c r="O6308" s="172"/>
      <c r="U6308" s="173"/>
    </row>
    <row r="6309" spans="13:21" s="104" customFormat="1" ht="15.75">
      <c r="M6309" s="172"/>
      <c r="N6309" s="172"/>
      <c r="O6309" s="172"/>
      <c r="U6309" s="173"/>
    </row>
    <row r="6310" spans="13:21" s="104" customFormat="1" ht="15.75">
      <c r="M6310" s="172"/>
      <c r="N6310" s="172"/>
      <c r="O6310" s="172"/>
      <c r="U6310" s="173"/>
    </row>
    <row r="6311" spans="13:21" s="104" customFormat="1" ht="15.75">
      <c r="M6311" s="172"/>
      <c r="N6311" s="172"/>
      <c r="O6311" s="172"/>
      <c r="U6311" s="173"/>
    </row>
    <row r="6312" spans="13:21" s="104" customFormat="1" ht="15.75">
      <c r="M6312" s="172"/>
      <c r="N6312" s="172"/>
      <c r="O6312" s="172"/>
      <c r="U6312" s="173"/>
    </row>
    <row r="6313" spans="13:21" s="104" customFormat="1" ht="15.75">
      <c r="M6313" s="172"/>
      <c r="N6313" s="172"/>
      <c r="O6313" s="172"/>
      <c r="U6313" s="173"/>
    </row>
    <row r="6314" spans="13:21" s="104" customFormat="1" ht="15.75">
      <c r="M6314" s="172"/>
      <c r="N6314" s="172"/>
      <c r="O6314" s="172"/>
      <c r="U6314" s="173"/>
    </row>
    <row r="6315" spans="13:21" s="104" customFormat="1" ht="15.75">
      <c r="M6315" s="172"/>
      <c r="N6315" s="172"/>
      <c r="O6315" s="172"/>
      <c r="U6315" s="173"/>
    </row>
    <row r="6316" spans="13:21" s="104" customFormat="1" ht="15.75">
      <c r="M6316" s="172"/>
      <c r="N6316" s="172"/>
      <c r="O6316" s="172"/>
      <c r="U6316" s="173"/>
    </row>
    <row r="6317" spans="13:21" s="104" customFormat="1" ht="15.75">
      <c r="M6317" s="172"/>
      <c r="N6317" s="172"/>
      <c r="O6317" s="172"/>
      <c r="U6317" s="173"/>
    </row>
    <row r="6318" spans="13:21" s="104" customFormat="1" ht="15.75">
      <c r="M6318" s="172"/>
      <c r="N6318" s="172"/>
      <c r="O6318" s="172"/>
      <c r="U6318" s="173"/>
    </row>
    <row r="6319" spans="13:21" s="104" customFormat="1" ht="15.75">
      <c r="M6319" s="172"/>
      <c r="N6319" s="172"/>
      <c r="O6319" s="172"/>
      <c r="U6319" s="173"/>
    </row>
    <row r="6320" spans="13:21" s="104" customFormat="1" ht="15.75">
      <c r="M6320" s="172"/>
      <c r="N6320" s="172"/>
      <c r="O6320" s="172"/>
      <c r="U6320" s="173"/>
    </row>
    <row r="6321" spans="13:21" s="104" customFormat="1" ht="15.75">
      <c r="M6321" s="172"/>
      <c r="N6321" s="172"/>
      <c r="O6321" s="172"/>
      <c r="U6321" s="173"/>
    </row>
    <row r="6322" spans="13:21" s="104" customFormat="1" ht="15.75">
      <c r="M6322" s="172"/>
      <c r="N6322" s="172"/>
      <c r="O6322" s="172"/>
      <c r="U6322" s="173"/>
    </row>
    <row r="6323" spans="13:21" s="104" customFormat="1" ht="15.75">
      <c r="M6323" s="172"/>
      <c r="N6323" s="172"/>
      <c r="O6323" s="172"/>
      <c r="U6323" s="173"/>
    </row>
    <row r="6324" spans="13:21" s="104" customFormat="1" ht="15.75">
      <c r="M6324" s="172"/>
      <c r="N6324" s="172"/>
      <c r="O6324" s="172"/>
      <c r="U6324" s="173"/>
    </row>
    <row r="6325" spans="13:21" s="104" customFormat="1" ht="15.75">
      <c r="M6325" s="172"/>
      <c r="N6325" s="172"/>
      <c r="O6325" s="172"/>
      <c r="U6325" s="173"/>
    </row>
    <row r="6326" spans="13:21" s="104" customFormat="1" ht="15.75">
      <c r="M6326" s="172"/>
      <c r="N6326" s="172"/>
      <c r="O6326" s="172"/>
      <c r="U6326" s="173"/>
    </row>
    <row r="6327" spans="13:21" s="104" customFormat="1" ht="15.75">
      <c r="M6327" s="172"/>
      <c r="N6327" s="172"/>
      <c r="O6327" s="172"/>
      <c r="U6327" s="173"/>
    </row>
    <row r="6328" spans="13:21" s="104" customFormat="1" ht="15.75">
      <c r="M6328" s="172"/>
      <c r="N6328" s="172"/>
      <c r="O6328" s="172"/>
      <c r="U6328" s="173"/>
    </row>
    <row r="6329" spans="13:21" s="104" customFormat="1" ht="15.75">
      <c r="M6329" s="172"/>
      <c r="N6329" s="172"/>
      <c r="O6329" s="172"/>
      <c r="U6329" s="173"/>
    </row>
    <row r="6330" spans="13:21" s="104" customFormat="1" ht="15.75">
      <c r="M6330" s="172"/>
      <c r="N6330" s="172"/>
      <c r="O6330" s="172"/>
      <c r="U6330" s="173"/>
    </row>
    <row r="6331" spans="13:21" s="104" customFormat="1" ht="15.75">
      <c r="M6331" s="172"/>
      <c r="N6331" s="172"/>
      <c r="O6331" s="172"/>
      <c r="U6331" s="173"/>
    </row>
    <row r="6332" spans="13:21" s="104" customFormat="1" ht="15.75">
      <c r="M6332" s="172"/>
      <c r="N6332" s="172"/>
      <c r="O6332" s="172"/>
      <c r="U6332" s="173"/>
    </row>
    <row r="6333" spans="13:21" s="104" customFormat="1" ht="15.75">
      <c r="M6333" s="172"/>
      <c r="N6333" s="172"/>
      <c r="O6333" s="172"/>
      <c r="U6333" s="173"/>
    </row>
    <row r="6334" spans="13:21" s="104" customFormat="1" ht="15.75">
      <c r="M6334" s="172"/>
      <c r="N6334" s="172"/>
      <c r="O6334" s="172"/>
      <c r="U6334" s="173"/>
    </row>
    <row r="6335" spans="13:21" s="104" customFormat="1" ht="15.75">
      <c r="M6335" s="172"/>
      <c r="N6335" s="172"/>
      <c r="O6335" s="172"/>
      <c r="U6335" s="173"/>
    </row>
    <row r="6336" spans="13:21" s="104" customFormat="1" ht="15.75">
      <c r="M6336" s="172"/>
      <c r="N6336" s="172"/>
      <c r="O6336" s="172"/>
      <c r="U6336" s="173"/>
    </row>
    <row r="6337" spans="13:21" s="104" customFormat="1" ht="15.75">
      <c r="M6337" s="172"/>
      <c r="N6337" s="172"/>
      <c r="O6337" s="172"/>
      <c r="U6337" s="173"/>
    </row>
    <row r="6338" spans="13:21" s="104" customFormat="1" ht="15.75">
      <c r="M6338" s="172"/>
      <c r="N6338" s="172"/>
      <c r="O6338" s="172"/>
      <c r="U6338" s="173"/>
    </row>
    <row r="6339" spans="13:21" s="104" customFormat="1" ht="15.75">
      <c r="M6339" s="172"/>
      <c r="N6339" s="172"/>
      <c r="O6339" s="172"/>
      <c r="U6339" s="173"/>
    </row>
    <row r="6340" spans="13:21" s="104" customFormat="1" ht="15.75">
      <c r="M6340" s="172"/>
      <c r="N6340" s="172"/>
      <c r="O6340" s="172"/>
      <c r="U6340" s="173"/>
    </row>
    <row r="6341" spans="13:21" s="104" customFormat="1" ht="15.75">
      <c r="M6341" s="172"/>
      <c r="N6341" s="172"/>
      <c r="O6341" s="172"/>
      <c r="U6341" s="173"/>
    </row>
    <row r="6342" spans="13:21" s="104" customFormat="1" ht="15.75">
      <c r="M6342" s="172"/>
      <c r="N6342" s="172"/>
      <c r="O6342" s="172"/>
      <c r="U6342" s="173"/>
    </row>
    <row r="6343" spans="13:21" s="104" customFormat="1" ht="15.75">
      <c r="M6343" s="172"/>
      <c r="N6343" s="172"/>
      <c r="O6343" s="172"/>
      <c r="U6343" s="173"/>
    </row>
    <row r="6344" spans="13:21" s="104" customFormat="1" ht="15.75">
      <c r="M6344" s="172"/>
      <c r="N6344" s="172"/>
      <c r="O6344" s="172"/>
      <c r="U6344" s="173"/>
    </row>
    <row r="6345" spans="13:21" s="104" customFormat="1" ht="15.75">
      <c r="M6345" s="172"/>
      <c r="N6345" s="172"/>
      <c r="O6345" s="172"/>
      <c r="U6345" s="173"/>
    </row>
    <row r="6346" spans="13:21" s="104" customFormat="1" ht="15.75">
      <c r="M6346" s="172"/>
      <c r="N6346" s="172"/>
      <c r="O6346" s="172"/>
      <c r="U6346" s="173"/>
    </row>
    <row r="6347" spans="13:21" s="104" customFormat="1" ht="15.75">
      <c r="M6347" s="172"/>
      <c r="N6347" s="172"/>
      <c r="O6347" s="172"/>
      <c r="U6347" s="173"/>
    </row>
    <row r="6348" spans="13:21" s="104" customFormat="1" ht="15.75">
      <c r="M6348" s="172"/>
      <c r="N6348" s="172"/>
      <c r="O6348" s="172"/>
      <c r="U6348" s="173"/>
    </row>
    <row r="6349" spans="13:21" s="104" customFormat="1" ht="15.75">
      <c r="M6349" s="172"/>
      <c r="N6349" s="172"/>
      <c r="O6349" s="172"/>
      <c r="U6349" s="173"/>
    </row>
    <row r="6350" spans="13:21" s="104" customFormat="1" ht="15.75">
      <c r="M6350" s="172"/>
      <c r="N6350" s="172"/>
      <c r="O6350" s="172"/>
      <c r="U6350" s="173"/>
    </row>
    <row r="6351" spans="13:21" s="104" customFormat="1" ht="15.75">
      <c r="M6351" s="172"/>
      <c r="N6351" s="172"/>
      <c r="O6351" s="172"/>
      <c r="U6351" s="173"/>
    </row>
    <row r="6352" spans="13:21" s="104" customFormat="1" ht="15.75">
      <c r="M6352" s="172"/>
      <c r="N6352" s="172"/>
      <c r="O6352" s="172"/>
      <c r="U6352" s="173"/>
    </row>
    <row r="6353" spans="13:21" s="104" customFormat="1" ht="15.75">
      <c r="M6353" s="172"/>
      <c r="N6353" s="172"/>
      <c r="O6353" s="172"/>
      <c r="U6353" s="173"/>
    </row>
    <row r="6354" spans="13:21" s="104" customFormat="1" ht="15.75">
      <c r="M6354" s="172"/>
      <c r="N6354" s="172"/>
      <c r="O6354" s="172"/>
      <c r="U6354" s="173"/>
    </row>
    <row r="6355" spans="13:21" s="104" customFormat="1" ht="15.75">
      <c r="M6355" s="172"/>
      <c r="N6355" s="172"/>
      <c r="O6355" s="172"/>
      <c r="U6355" s="173"/>
    </row>
    <row r="6356" spans="13:21" s="104" customFormat="1" ht="15.75">
      <c r="M6356" s="172"/>
      <c r="N6356" s="172"/>
      <c r="O6356" s="172"/>
      <c r="U6356" s="173"/>
    </row>
    <row r="6357" spans="13:21" s="104" customFormat="1" ht="15.75">
      <c r="M6357" s="172"/>
      <c r="N6357" s="172"/>
      <c r="O6357" s="172"/>
      <c r="U6357" s="173"/>
    </row>
    <row r="6358" spans="13:21" s="104" customFormat="1" ht="15.75">
      <c r="M6358" s="172"/>
      <c r="N6358" s="172"/>
      <c r="O6358" s="172"/>
      <c r="U6358" s="173"/>
    </row>
    <row r="6359" spans="13:21" s="104" customFormat="1" ht="15.75">
      <c r="M6359" s="172"/>
      <c r="N6359" s="172"/>
      <c r="O6359" s="172"/>
      <c r="U6359" s="173"/>
    </row>
    <row r="6360" spans="13:21" s="104" customFormat="1" ht="15.75">
      <c r="M6360" s="172"/>
      <c r="N6360" s="172"/>
      <c r="O6360" s="172"/>
      <c r="U6360" s="173"/>
    </row>
    <row r="6361" spans="13:21" s="104" customFormat="1" ht="15.75">
      <c r="M6361" s="172"/>
      <c r="N6361" s="172"/>
      <c r="O6361" s="172"/>
      <c r="U6361" s="173"/>
    </row>
    <row r="6362" spans="13:21" s="104" customFormat="1" ht="15.75">
      <c r="M6362" s="172"/>
      <c r="N6362" s="172"/>
      <c r="O6362" s="172"/>
      <c r="U6362" s="173"/>
    </row>
    <row r="6363" spans="13:21" s="104" customFormat="1" ht="15.75">
      <c r="M6363" s="172"/>
      <c r="N6363" s="172"/>
      <c r="O6363" s="172"/>
      <c r="U6363" s="173"/>
    </row>
    <row r="6364" spans="13:21" s="104" customFormat="1" ht="15.75">
      <c r="M6364" s="172"/>
      <c r="N6364" s="172"/>
      <c r="O6364" s="172"/>
      <c r="U6364" s="173"/>
    </row>
    <row r="6365" spans="13:21" s="104" customFormat="1" ht="15.75">
      <c r="M6365" s="172"/>
      <c r="N6365" s="172"/>
      <c r="O6365" s="172"/>
      <c r="U6365" s="173"/>
    </row>
    <row r="6366" spans="13:21" s="104" customFormat="1" ht="15.75">
      <c r="M6366" s="172"/>
      <c r="N6366" s="172"/>
      <c r="O6366" s="172"/>
      <c r="U6366" s="173"/>
    </row>
    <row r="6367" spans="13:21" s="104" customFormat="1" ht="15.75">
      <c r="M6367" s="172"/>
      <c r="N6367" s="172"/>
      <c r="O6367" s="172"/>
      <c r="U6367" s="173"/>
    </row>
    <row r="6368" spans="13:21" s="104" customFormat="1" ht="15.75">
      <c r="M6368" s="172"/>
      <c r="N6368" s="172"/>
      <c r="O6368" s="172"/>
      <c r="U6368" s="173"/>
    </row>
    <row r="6369" spans="13:21" s="104" customFormat="1" ht="15.75">
      <c r="M6369" s="172"/>
      <c r="N6369" s="172"/>
      <c r="O6369" s="172"/>
      <c r="U6369" s="173"/>
    </row>
    <row r="6370" spans="13:21" s="104" customFormat="1" ht="15.75">
      <c r="M6370" s="172"/>
      <c r="N6370" s="172"/>
      <c r="O6370" s="172"/>
      <c r="U6370" s="173"/>
    </row>
    <row r="6371" spans="13:21" s="104" customFormat="1" ht="15.75">
      <c r="M6371" s="172"/>
      <c r="N6371" s="172"/>
      <c r="O6371" s="172"/>
      <c r="U6371" s="173"/>
    </row>
    <row r="6372" spans="13:21" s="104" customFormat="1" ht="15.75">
      <c r="M6372" s="172"/>
      <c r="N6372" s="172"/>
      <c r="O6372" s="172"/>
      <c r="U6372" s="173"/>
    </row>
    <row r="6373" spans="13:21" s="104" customFormat="1" ht="15.75">
      <c r="M6373" s="172"/>
      <c r="N6373" s="172"/>
      <c r="O6373" s="172"/>
      <c r="U6373" s="173"/>
    </row>
    <row r="6374" spans="13:21" s="104" customFormat="1" ht="15.75">
      <c r="M6374" s="172"/>
      <c r="N6374" s="172"/>
      <c r="O6374" s="172"/>
      <c r="U6374" s="173"/>
    </row>
    <row r="6375" spans="13:21" s="104" customFormat="1" ht="15.75">
      <c r="M6375" s="172"/>
      <c r="N6375" s="172"/>
      <c r="O6375" s="172"/>
      <c r="U6375" s="173"/>
    </row>
    <row r="6376" spans="13:21" s="104" customFormat="1" ht="15.75">
      <c r="M6376" s="172"/>
      <c r="N6376" s="172"/>
      <c r="O6376" s="172"/>
      <c r="U6376" s="173"/>
    </row>
    <row r="6377" spans="13:21" s="104" customFormat="1" ht="15.75">
      <c r="M6377" s="172"/>
      <c r="N6377" s="172"/>
      <c r="O6377" s="172"/>
      <c r="U6377" s="173"/>
    </row>
    <row r="6378" spans="13:21" s="104" customFormat="1" ht="15.75">
      <c r="M6378" s="172"/>
      <c r="N6378" s="172"/>
      <c r="O6378" s="172"/>
      <c r="U6378" s="173"/>
    </row>
    <row r="6379" spans="13:21" s="104" customFormat="1" ht="15.75">
      <c r="M6379" s="172"/>
      <c r="N6379" s="172"/>
      <c r="O6379" s="172"/>
      <c r="U6379" s="173"/>
    </row>
    <row r="6380" spans="13:21" s="104" customFormat="1" ht="15.75">
      <c r="M6380" s="172"/>
      <c r="N6380" s="172"/>
      <c r="O6380" s="172"/>
      <c r="U6380" s="173"/>
    </row>
    <row r="6381" spans="13:21" s="104" customFormat="1" ht="15.75">
      <c r="M6381" s="172"/>
      <c r="N6381" s="172"/>
      <c r="O6381" s="172"/>
      <c r="U6381" s="173"/>
    </row>
    <row r="6382" spans="13:21" s="104" customFormat="1" ht="15.75">
      <c r="M6382" s="172"/>
      <c r="N6382" s="172"/>
      <c r="O6382" s="172"/>
      <c r="U6382" s="173"/>
    </row>
    <row r="6383" spans="13:21" s="104" customFormat="1" ht="15.75">
      <c r="M6383" s="172"/>
      <c r="N6383" s="172"/>
      <c r="O6383" s="172"/>
      <c r="U6383" s="173"/>
    </row>
    <row r="6384" spans="13:21" s="104" customFormat="1" ht="15.75">
      <c r="M6384" s="172"/>
      <c r="N6384" s="172"/>
      <c r="O6384" s="172"/>
      <c r="U6384" s="173"/>
    </row>
    <row r="6385" spans="13:21" s="104" customFormat="1" ht="15.75">
      <c r="M6385" s="172"/>
      <c r="N6385" s="172"/>
      <c r="O6385" s="172"/>
      <c r="U6385" s="173"/>
    </row>
    <row r="6386" spans="13:21" s="104" customFormat="1" ht="15.75">
      <c r="M6386" s="172"/>
      <c r="N6386" s="172"/>
      <c r="O6386" s="172"/>
      <c r="U6386" s="173"/>
    </row>
    <row r="6387" spans="13:21" s="104" customFormat="1" ht="15.75">
      <c r="M6387" s="172"/>
      <c r="N6387" s="172"/>
      <c r="O6387" s="172"/>
      <c r="U6387" s="173"/>
    </row>
    <row r="6388" spans="13:21" s="104" customFormat="1" ht="15.75">
      <c r="M6388" s="172"/>
      <c r="N6388" s="172"/>
      <c r="O6388" s="172"/>
      <c r="U6388" s="173"/>
    </row>
    <row r="6389" spans="13:21" s="104" customFormat="1" ht="15.75">
      <c r="M6389" s="172"/>
      <c r="N6389" s="172"/>
      <c r="O6389" s="172"/>
      <c r="U6389" s="173"/>
    </row>
    <row r="6390" spans="13:21" s="104" customFormat="1" ht="15.75">
      <c r="M6390" s="172"/>
      <c r="N6390" s="172"/>
      <c r="O6390" s="172"/>
      <c r="U6390" s="173"/>
    </row>
    <row r="6391" spans="13:21" s="104" customFormat="1" ht="15.75">
      <c r="M6391" s="172"/>
      <c r="N6391" s="172"/>
      <c r="O6391" s="172"/>
      <c r="U6391" s="173"/>
    </row>
    <row r="6392" spans="13:21" s="104" customFormat="1" ht="15.75">
      <c r="M6392" s="172"/>
      <c r="N6392" s="172"/>
      <c r="O6392" s="172"/>
      <c r="U6392" s="173"/>
    </row>
    <row r="6393" spans="13:21" s="104" customFormat="1" ht="15.75">
      <c r="M6393" s="172"/>
      <c r="N6393" s="172"/>
      <c r="O6393" s="172"/>
      <c r="U6393" s="173"/>
    </row>
    <row r="6394" spans="13:21" s="104" customFormat="1" ht="15.75">
      <c r="M6394" s="172"/>
      <c r="N6394" s="172"/>
      <c r="O6394" s="172"/>
      <c r="U6394" s="173"/>
    </row>
    <row r="6395" spans="13:21" s="104" customFormat="1" ht="15.75">
      <c r="M6395" s="172"/>
      <c r="N6395" s="172"/>
      <c r="O6395" s="172"/>
      <c r="U6395" s="173"/>
    </row>
    <row r="6396" spans="13:21" s="104" customFormat="1" ht="15.75">
      <c r="M6396" s="172"/>
      <c r="N6396" s="172"/>
      <c r="O6396" s="172"/>
      <c r="U6396" s="173"/>
    </row>
    <row r="6397" spans="13:21" s="104" customFormat="1" ht="15.75">
      <c r="M6397" s="172"/>
      <c r="N6397" s="172"/>
      <c r="O6397" s="172"/>
      <c r="U6397" s="173"/>
    </row>
    <row r="6398" spans="13:21" s="104" customFormat="1" ht="15.75">
      <c r="M6398" s="172"/>
      <c r="N6398" s="172"/>
      <c r="O6398" s="172"/>
      <c r="U6398" s="173"/>
    </row>
    <row r="6399" spans="13:21" s="104" customFormat="1" ht="15.75">
      <c r="M6399" s="172"/>
      <c r="N6399" s="172"/>
      <c r="O6399" s="172"/>
      <c r="U6399" s="173"/>
    </row>
    <row r="6400" spans="13:21" s="104" customFormat="1" ht="15.75">
      <c r="M6400" s="172"/>
      <c r="N6400" s="172"/>
      <c r="O6400" s="172"/>
      <c r="U6400" s="173"/>
    </row>
    <row r="6401" spans="13:21" s="104" customFormat="1" ht="15.75">
      <c r="M6401" s="172"/>
      <c r="N6401" s="172"/>
      <c r="O6401" s="172"/>
      <c r="U6401" s="173"/>
    </row>
    <row r="6402" spans="13:21" s="104" customFormat="1" ht="15.75">
      <c r="M6402" s="172"/>
      <c r="N6402" s="172"/>
      <c r="O6402" s="172"/>
      <c r="U6402" s="173"/>
    </row>
    <row r="6403" spans="13:21" s="104" customFormat="1" ht="15.75">
      <c r="M6403" s="172"/>
      <c r="N6403" s="172"/>
      <c r="O6403" s="172"/>
      <c r="U6403" s="173"/>
    </row>
    <row r="6404" spans="13:21" s="104" customFormat="1" ht="15.75">
      <c r="M6404" s="172"/>
      <c r="N6404" s="172"/>
      <c r="O6404" s="172"/>
      <c r="U6404" s="173"/>
    </row>
    <row r="6405" spans="13:21" s="104" customFormat="1" ht="15.75">
      <c r="M6405" s="172"/>
      <c r="N6405" s="172"/>
      <c r="O6405" s="172"/>
      <c r="U6405" s="173"/>
    </row>
    <row r="6406" spans="13:21" s="104" customFormat="1" ht="15.75">
      <c r="M6406" s="172"/>
      <c r="N6406" s="172"/>
      <c r="O6406" s="172"/>
      <c r="U6406" s="173"/>
    </row>
    <row r="6407" spans="13:21" s="104" customFormat="1" ht="15.75">
      <c r="M6407" s="172"/>
      <c r="N6407" s="172"/>
      <c r="O6407" s="172"/>
      <c r="U6407" s="173"/>
    </row>
    <row r="6408" spans="13:21" s="104" customFormat="1" ht="15.75">
      <c r="M6408" s="172"/>
      <c r="N6408" s="172"/>
      <c r="O6408" s="172"/>
      <c r="U6408" s="173"/>
    </row>
    <row r="6409" spans="13:21" s="104" customFormat="1" ht="15.75">
      <c r="M6409" s="172"/>
      <c r="N6409" s="172"/>
      <c r="O6409" s="172"/>
      <c r="U6409" s="173"/>
    </row>
    <row r="6410" spans="13:21" s="104" customFormat="1" ht="15.75">
      <c r="M6410" s="172"/>
      <c r="N6410" s="172"/>
      <c r="O6410" s="172"/>
      <c r="U6410" s="173"/>
    </row>
    <row r="6411" spans="13:21" s="104" customFormat="1" ht="15.75">
      <c r="M6411" s="172"/>
      <c r="N6411" s="172"/>
      <c r="O6411" s="172"/>
      <c r="U6411" s="173"/>
    </row>
    <row r="6412" spans="13:21" s="104" customFormat="1" ht="15.75">
      <c r="M6412" s="172"/>
      <c r="N6412" s="172"/>
      <c r="O6412" s="172"/>
      <c r="U6412" s="173"/>
    </row>
    <row r="6413" spans="13:21" s="104" customFormat="1" ht="15.75">
      <c r="M6413" s="172"/>
      <c r="N6413" s="172"/>
      <c r="O6413" s="172"/>
      <c r="U6413" s="173"/>
    </row>
    <row r="6414" spans="13:21" s="104" customFormat="1" ht="15.75">
      <c r="M6414" s="172"/>
      <c r="N6414" s="172"/>
      <c r="O6414" s="172"/>
      <c r="U6414" s="173"/>
    </row>
    <row r="6415" spans="13:21" s="104" customFormat="1" ht="15.75">
      <c r="M6415" s="172"/>
      <c r="N6415" s="172"/>
      <c r="O6415" s="172"/>
      <c r="U6415" s="173"/>
    </row>
    <row r="6416" spans="13:21" s="104" customFormat="1" ht="15.75">
      <c r="M6416" s="172"/>
      <c r="N6416" s="172"/>
      <c r="O6416" s="172"/>
      <c r="U6416" s="173"/>
    </row>
    <row r="6417" spans="13:21" s="104" customFormat="1" ht="15.75">
      <c r="M6417" s="172"/>
      <c r="N6417" s="172"/>
      <c r="O6417" s="172"/>
      <c r="U6417" s="173"/>
    </row>
    <row r="6418" spans="13:21" s="104" customFormat="1" ht="15.75">
      <c r="M6418" s="172"/>
      <c r="N6418" s="172"/>
      <c r="O6418" s="172"/>
      <c r="U6418" s="173"/>
    </row>
    <row r="6419" spans="13:21" s="104" customFormat="1" ht="15.75">
      <c r="M6419" s="172"/>
      <c r="N6419" s="172"/>
      <c r="O6419" s="172"/>
      <c r="U6419" s="173"/>
    </row>
    <row r="6420" spans="13:21" s="104" customFormat="1" ht="15.75">
      <c r="M6420" s="172"/>
      <c r="N6420" s="172"/>
      <c r="O6420" s="172"/>
      <c r="U6420" s="173"/>
    </row>
    <row r="6421" spans="13:21" s="104" customFormat="1" ht="15.75">
      <c r="M6421" s="172"/>
      <c r="N6421" s="172"/>
      <c r="O6421" s="172"/>
      <c r="U6421" s="173"/>
    </row>
    <row r="6422" spans="13:21" s="104" customFormat="1" ht="15.75">
      <c r="M6422" s="172"/>
      <c r="N6422" s="172"/>
      <c r="O6422" s="172"/>
      <c r="U6422" s="173"/>
    </row>
    <row r="6423" spans="13:21" s="104" customFormat="1" ht="15.75">
      <c r="M6423" s="172"/>
      <c r="N6423" s="172"/>
      <c r="O6423" s="172"/>
      <c r="U6423" s="173"/>
    </row>
    <row r="6424" spans="13:21" s="104" customFormat="1" ht="15.75">
      <c r="M6424" s="172"/>
      <c r="N6424" s="172"/>
      <c r="O6424" s="172"/>
      <c r="U6424" s="173"/>
    </row>
    <row r="6425" spans="13:21" s="104" customFormat="1" ht="15.75">
      <c r="M6425" s="172"/>
      <c r="N6425" s="172"/>
      <c r="O6425" s="172"/>
      <c r="U6425" s="173"/>
    </row>
    <row r="6426" spans="13:21" s="104" customFormat="1" ht="15.75">
      <c r="M6426" s="172"/>
      <c r="N6426" s="172"/>
      <c r="O6426" s="172"/>
      <c r="U6426" s="173"/>
    </row>
    <row r="6427" spans="13:21" s="104" customFormat="1" ht="15.75">
      <c r="M6427" s="172"/>
      <c r="N6427" s="172"/>
      <c r="O6427" s="172"/>
      <c r="U6427" s="173"/>
    </row>
    <row r="6428" spans="13:21" s="104" customFormat="1" ht="15.75">
      <c r="M6428" s="172"/>
      <c r="N6428" s="172"/>
      <c r="O6428" s="172"/>
      <c r="U6428" s="173"/>
    </row>
    <row r="6429" spans="13:21" s="104" customFormat="1" ht="15.75">
      <c r="M6429" s="172"/>
      <c r="N6429" s="172"/>
      <c r="O6429" s="172"/>
      <c r="U6429" s="173"/>
    </row>
    <row r="6430" spans="13:21" s="104" customFormat="1" ht="15.75">
      <c r="M6430" s="172"/>
      <c r="N6430" s="172"/>
      <c r="O6430" s="172"/>
      <c r="U6430" s="173"/>
    </row>
    <row r="6431" spans="13:21" s="104" customFormat="1" ht="15.75">
      <c r="M6431" s="172"/>
      <c r="N6431" s="172"/>
      <c r="O6431" s="172"/>
      <c r="U6431" s="173"/>
    </row>
    <row r="6432" spans="13:21" s="104" customFormat="1" ht="15.75">
      <c r="M6432" s="172"/>
      <c r="N6432" s="172"/>
      <c r="O6432" s="172"/>
      <c r="U6432" s="173"/>
    </row>
    <row r="6433" spans="13:21" s="104" customFormat="1" ht="15.75">
      <c r="M6433" s="172"/>
      <c r="N6433" s="172"/>
      <c r="O6433" s="172"/>
      <c r="U6433" s="173"/>
    </row>
    <row r="6434" spans="13:21" s="104" customFormat="1" ht="15.75">
      <c r="M6434" s="172"/>
      <c r="N6434" s="172"/>
      <c r="O6434" s="172"/>
      <c r="U6434" s="173"/>
    </row>
    <row r="6435" spans="13:21" s="104" customFormat="1" ht="15.75">
      <c r="M6435" s="172"/>
      <c r="N6435" s="172"/>
      <c r="O6435" s="172"/>
      <c r="U6435" s="173"/>
    </row>
    <row r="6436" spans="13:21" s="104" customFormat="1" ht="15.75">
      <c r="M6436" s="172"/>
      <c r="N6436" s="172"/>
      <c r="O6436" s="172"/>
      <c r="U6436" s="173"/>
    </row>
    <row r="6437" spans="13:21" s="104" customFormat="1" ht="15.75">
      <c r="M6437" s="172"/>
      <c r="N6437" s="172"/>
      <c r="O6437" s="172"/>
      <c r="U6437" s="173"/>
    </row>
    <row r="6438" spans="13:21" s="104" customFormat="1" ht="15.75">
      <c r="M6438" s="172"/>
      <c r="N6438" s="172"/>
      <c r="O6438" s="172"/>
      <c r="U6438" s="173"/>
    </row>
    <row r="6439" spans="13:21" s="104" customFormat="1" ht="15.75">
      <c r="M6439" s="172"/>
      <c r="N6439" s="172"/>
      <c r="O6439" s="172"/>
      <c r="U6439" s="173"/>
    </row>
    <row r="6440" spans="13:21" s="104" customFormat="1" ht="15.75">
      <c r="M6440" s="172"/>
      <c r="N6440" s="172"/>
      <c r="O6440" s="172"/>
      <c r="U6440" s="173"/>
    </row>
    <row r="6441" spans="13:21" s="104" customFormat="1" ht="15.75">
      <c r="M6441" s="172"/>
      <c r="N6441" s="172"/>
      <c r="O6441" s="172"/>
      <c r="U6441" s="173"/>
    </row>
    <row r="6442" spans="13:21" s="104" customFormat="1" ht="15.75">
      <c r="M6442" s="172"/>
      <c r="N6442" s="172"/>
      <c r="O6442" s="172"/>
      <c r="U6442" s="173"/>
    </row>
    <row r="6443" spans="13:21" s="104" customFormat="1" ht="15.75">
      <c r="M6443" s="172"/>
      <c r="N6443" s="172"/>
      <c r="O6443" s="172"/>
      <c r="U6443" s="173"/>
    </row>
    <row r="6444" spans="13:21" s="104" customFormat="1" ht="15.75">
      <c r="M6444" s="172"/>
      <c r="N6444" s="172"/>
      <c r="O6444" s="172"/>
      <c r="U6444" s="173"/>
    </row>
    <row r="6445" spans="13:21" s="104" customFormat="1" ht="15.75">
      <c r="M6445" s="172"/>
      <c r="N6445" s="172"/>
      <c r="O6445" s="172"/>
      <c r="U6445" s="173"/>
    </row>
    <row r="6446" spans="13:21" s="104" customFormat="1" ht="15.75">
      <c r="M6446" s="172"/>
      <c r="N6446" s="172"/>
      <c r="O6446" s="172"/>
      <c r="U6446" s="173"/>
    </row>
    <row r="6447" spans="13:21" s="104" customFormat="1" ht="15.75">
      <c r="M6447" s="172"/>
      <c r="N6447" s="172"/>
      <c r="O6447" s="172"/>
      <c r="U6447" s="173"/>
    </row>
    <row r="6448" spans="13:21" s="104" customFormat="1" ht="15.75">
      <c r="M6448" s="172"/>
      <c r="N6448" s="172"/>
      <c r="O6448" s="172"/>
      <c r="U6448" s="173"/>
    </row>
    <row r="6449" spans="13:21" s="104" customFormat="1" ht="15.75">
      <c r="M6449" s="172"/>
      <c r="N6449" s="172"/>
      <c r="O6449" s="172"/>
      <c r="U6449" s="173"/>
    </row>
    <row r="6450" spans="13:21" s="104" customFormat="1" ht="15.75">
      <c r="M6450" s="172"/>
      <c r="N6450" s="172"/>
      <c r="O6450" s="172"/>
      <c r="U6450" s="173"/>
    </row>
    <row r="6451" spans="13:21" s="104" customFormat="1" ht="15.75">
      <c r="M6451" s="172"/>
      <c r="N6451" s="172"/>
      <c r="O6451" s="172"/>
      <c r="U6451" s="173"/>
    </row>
    <row r="6452" spans="13:21" s="104" customFormat="1" ht="15.75">
      <c r="M6452" s="172"/>
      <c r="N6452" s="172"/>
      <c r="O6452" s="172"/>
      <c r="U6452" s="173"/>
    </row>
    <row r="6453" spans="13:21" s="104" customFormat="1" ht="15.75">
      <c r="M6453" s="172"/>
      <c r="N6453" s="172"/>
      <c r="O6453" s="172"/>
      <c r="U6453" s="173"/>
    </row>
    <row r="6454" spans="13:21" s="104" customFormat="1" ht="15.75">
      <c r="M6454" s="172"/>
      <c r="N6454" s="172"/>
      <c r="O6454" s="172"/>
      <c r="U6454" s="173"/>
    </row>
    <row r="6455" spans="13:21" s="104" customFormat="1" ht="15.75">
      <c r="M6455" s="172"/>
      <c r="N6455" s="172"/>
      <c r="O6455" s="172"/>
      <c r="U6455" s="173"/>
    </row>
    <row r="6456" spans="13:21" s="104" customFormat="1" ht="15.75">
      <c r="M6456" s="172"/>
      <c r="N6456" s="172"/>
      <c r="O6456" s="172"/>
      <c r="U6456" s="173"/>
    </row>
    <row r="6457" spans="13:21" s="104" customFormat="1" ht="15.75">
      <c r="M6457" s="172"/>
      <c r="N6457" s="172"/>
      <c r="O6457" s="172"/>
      <c r="U6457" s="173"/>
    </row>
    <row r="6458" spans="13:21" s="104" customFormat="1" ht="15.75">
      <c r="M6458" s="172"/>
      <c r="N6458" s="172"/>
      <c r="O6458" s="172"/>
      <c r="U6458" s="173"/>
    </row>
    <row r="6459" spans="13:21" s="104" customFormat="1" ht="15.75">
      <c r="M6459" s="172"/>
      <c r="N6459" s="172"/>
      <c r="O6459" s="172"/>
      <c r="U6459" s="173"/>
    </row>
    <row r="6460" spans="13:21" s="104" customFormat="1" ht="15.75">
      <c r="M6460" s="172"/>
      <c r="N6460" s="172"/>
      <c r="O6460" s="172"/>
      <c r="U6460" s="173"/>
    </row>
    <row r="6461" spans="13:21" s="104" customFormat="1" ht="15.75">
      <c r="M6461" s="172"/>
      <c r="N6461" s="172"/>
      <c r="O6461" s="172"/>
      <c r="U6461" s="173"/>
    </row>
    <row r="6462" spans="13:21" s="104" customFormat="1" ht="15.75">
      <c r="M6462" s="172"/>
      <c r="N6462" s="172"/>
      <c r="O6462" s="172"/>
      <c r="U6462" s="173"/>
    </row>
    <row r="6463" spans="13:21" s="104" customFormat="1" ht="15.75">
      <c r="M6463" s="172"/>
      <c r="N6463" s="172"/>
      <c r="O6463" s="172"/>
      <c r="U6463" s="173"/>
    </row>
    <row r="6464" spans="13:21" s="104" customFormat="1" ht="15.75">
      <c r="M6464" s="172"/>
      <c r="N6464" s="172"/>
      <c r="O6464" s="172"/>
      <c r="U6464" s="173"/>
    </row>
    <row r="6465" spans="13:21" s="104" customFormat="1" ht="15.75">
      <c r="M6465" s="172"/>
      <c r="N6465" s="172"/>
      <c r="O6465" s="172"/>
      <c r="U6465" s="173"/>
    </row>
    <row r="6466" spans="13:21" s="104" customFormat="1" ht="15.75">
      <c r="M6466" s="172"/>
      <c r="N6466" s="172"/>
      <c r="O6466" s="172"/>
      <c r="U6466" s="173"/>
    </row>
    <row r="6467" spans="13:21" s="104" customFormat="1" ht="15.75">
      <c r="M6467" s="172"/>
      <c r="N6467" s="172"/>
      <c r="O6467" s="172"/>
      <c r="U6467" s="173"/>
    </row>
    <row r="6468" spans="13:21" s="104" customFormat="1" ht="15.75">
      <c r="M6468" s="172"/>
      <c r="N6468" s="172"/>
      <c r="O6468" s="172"/>
      <c r="U6468" s="173"/>
    </row>
    <row r="6469" spans="13:21" s="104" customFormat="1" ht="15.75">
      <c r="M6469" s="172"/>
      <c r="N6469" s="172"/>
      <c r="O6469" s="172"/>
      <c r="U6469" s="173"/>
    </row>
    <row r="6470" spans="13:21" s="104" customFormat="1" ht="15.75">
      <c r="M6470" s="172"/>
      <c r="N6470" s="172"/>
      <c r="O6470" s="172"/>
      <c r="U6470" s="173"/>
    </row>
    <row r="6471" spans="13:21" s="104" customFormat="1" ht="15.75">
      <c r="M6471" s="172"/>
      <c r="N6471" s="172"/>
      <c r="O6471" s="172"/>
      <c r="U6471" s="173"/>
    </row>
    <row r="6472" spans="13:21" s="104" customFormat="1" ht="15.75">
      <c r="M6472" s="172"/>
      <c r="N6472" s="172"/>
      <c r="O6472" s="172"/>
      <c r="U6472" s="173"/>
    </row>
    <row r="6473" spans="13:21" s="104" customFormat="1" ht="15.75">
      <c r="M6473" s="172"/>
      <c r="N6473" s="172"/>
      <c r="O6473" s="172"/>
      <c r="U6473" s="173"/>
    </row>
    <row r="6474" spans="13:21" s="104" customFormat="1" ht="15.75">
      <c r="M6474" s="172"/>
      <c r="N6474" s="172"/>
      <c r="O6474" s="172"/>
      <c r="U6474" s="173"/>
    </row>
    <row r="6475" spans="13:21" s="104" customFormat="1" ht="15.75">
      <c r="M6475" s="172"/>
      <c r="N6475" s="172"/>
      <c r="O6475" s="172"/>
      <c r="U6475" s="173"/>
    </row>
    <row r="6476" spans="13:21" s="104" customFormat="1" ht="15.75">
      <c r="M6476" s="172"/>
      <c r="N6476" s="172"/>
      <c r="O6476" s="172"/>
      <c r="U6476" s="173"/>
    </row>
    <row r="6477" spans="13:21" s="104" customFormat="1" ht="15.75">
      <c r="M6477" s="172"/>
      <c r="N6477" s="172"/>
      <c r="O6477" s="172"/>
      <c r="U6477" s="173"/>
    </row>
    <row r="6478" spans="13:21" s="104" customFormat="1" ht="15.75">
      <c r="M6478" s="172"/>
      <c r="N6478" s="172"/>
      <c r="O6478" s="172"/>
      <c r="U6478" s="173"/>
    </row>
    <row r="6479" spans="13:21" s="104" customFormat="1" ht="15.75">
      <c r="M6479" s="172"/>
      <c r="N6479" s="172"/>
      <c r="O6479" s="172"/>
      <c r="U6479" s="173"/>
    </row>
    <row r="6480" spans="13:21" s="104" customFormat="1" ht="15.75">
      <c r="M6480" s="172"/>
      <c r="N6480" s="172"/>
      <c r="O6480" s="172"/>
      <c r="U6480" s="173"/>
    </row>
    <row r="6481" spans="13:21" s="104" customFormat="1" ht="15.75">
      <c r="M6481" s="172"/>
      <c r="N6481" s="172"/>
      <c r="O6481" s="172"/>
      <c r="U6481" s="173"/>
    </row>
    <row r="6482" spans="13:21" s="104" customFormat="1" ht="15.75">
      <c r="M6482" s="172"/>
      <c r="N6482" s="172"/>
      <c r="O6482" s="172"/>
      <c r="U6482" s="173"/>
    </row>
    <row r="6483" spans="13:21" s="104" customFormat="1" ht="15.75">
      <c r="M6483" s="172"/>
      <c r="N6483" s="172"/>
      <c r="O6483" s="172"/>
      <c r="U6483" s="173"/>
    </row>
    <row r="6484" spans="13:21" s="104" customFormat="1" ht="15.75">
      <c r="M6484" s="172"/>
      <c r="N6484" s="172"/>
      <c r="O6484" s="172"/>
      <c r="U6484" s="173"/>
    </row>
    <row r="6485" spans="13:21" s="104" customFormat="1" ht="15.75">
      <c r="M6485" s="172"/>
      <c r="N6485" s="172"/>
      <c r="O6485" s="172"/>
      <c r="U6485" s="173"/>
    </row>
    <row r="6486" spans="13:21" s="104" customFormat="1" ht="15.75">
      <c r="M6486" s="172"/>
      <c r="N6486" s="172"/>
      <c r="O6486" s="172"/>
      <c r="U6486" s="173"/>
    </row>
    <row r="6487" spans="13:21" s="104" customFormat="1" ht="15.75">
      <c r="M6487" s="172"/>
      <c r="N6487" s="172"/>
      <c r="O6487" s="172"/>
      <c r="U6487" s="173"/>
    </row>
    <row r="6488" spans="13:21" s="104" customFormat="1" ht="15.75">
      <c r="M6488" s="172"/>
      <c r="N6488" s="172"/>
      <c r="O6488" s="172"/>
      <c r="U6488" s="173"/>
    </row>
    <row r="6489" spans="13:21" s="104" customFormat="1" ht="15.75">
      <c r="M6489" s="172"/>
      <c r="N6489" s="172"/>
      <c r="O6489" s="172"/>
      <c r="U6489" s="173"/>
    </row>
    <row r="6490" spans="13:21" s="104" customFormat="1" ht="15.75">
      <c r="M6490" s="172"/>
      <c r="N6490" s="172"/>
      <c r="O6490" s="172"/>
      <c r="U6490" s="173"/>
    </row>
    <row r="6491" spans="13:21" s="104" customFormat="1" ht="15.75">
      <c r="M6491" s="172"/>
      <c r="N6491" s="172"/>
      <c r="O6491" s="172"/>
      <c r="U6491" s="173"/>
    </row>
    <row r="6492" spans="13:21" s="104" customFormat="1" ht="15.75">
      <c r="M6492" s="172"/>
      <c r="N6492" s="172"/>
      <c r="O6492" s="172"/>
      <c r="U6492" s="173"/>
    </row>
    <row r="6493" spans="13:21" s="104" customFormat="1" ht="15.75">
      <c r="M6493" s="172"/>
      <c r="N6493" s="172"/>
      <c r="O6493" s="172"/>
      <c r="U6493" s="173"/>
    </row>
    <row r="6494" spans="13:21" s="104" customFormat="1" ht="15.75">
      <c r="M6494" s="172"/>
      <c r="N6494" s="172"/>
      <c r="O6494" s="172"/>
      <c r="U6494" s="173"/>
    </row>
    <row r="6495" spans="13:21" s="104" customFormat="1" ht="15.75">
      <c r="M6495" s="172"/>
      <c r="N6495" s="172"/>
      <c r="O6495" s="172"/>
      <c r="U6495" s="173"/>
    </row>
    <row r="6496" spans="13:21" s="104" customFormat="1" ht="15.75">
      <c r="M6496" s="172"/>
      <c r="N6496" s="172"/>
      <c r="O6496" s="172"/>
      <c r="U6496" s="173"/>
    </row>
    <row r="6497" spans="13:21" s="104" customFormat="1" ht="15.75">
      <c r="M6497" s="172"/>
      <c r="N6497" s="172"/>
      <c r="O6497" s="172"/>
      <c r="U6497" s="173"/>
    </row>
    <row r="6498" spans="13:21" s="104" customFormat="1" ht="15.75">
      <c r="M6498" s="172"/>
      <c r="N6498" s="172"/>
      <c r="O6498" s="172"/>
      <c r="U6498" s="173"/>
    </row>
    <row r="6499" spans="13:21" s="104" customFormat="1" ht="15.75">
      <c r="M6499" s="172"/>
      <c r="N6499" s="172"/>
      <c r="O6499" s="172"/>
      <c r="U6499" s="173"/>
    </row>
    <row r="6500" spans="13:21" s="104" customFormat="1" ht="15.75">
      <c r="M6500" s="172"/>
      <c r="N6500" s="172"/>
      <c r="O6500" s="172"/>
      <c r="U6500" s="173"/>
    </row>
    <row r="6501" spans="13:21" s="104" customFormat="1" ht="15.75">
      <c r="M6501" s="172"/>
      <c r="N6501" s="172"/>
      <c r="O6501" s="172"/>
      <c r="U6501" s="173"/>
    </row>
    <row r="6502" spans="13:21" s="104" customFormat="1" ht="15.75">
      <c r="M6502" s="172"/>
      <c r="N6502" s="172"/>
      <c r="O6502" s="172"/>
      <c r="U6502" s="173"/>
    </row>
    <row r="6503" spans="13:21" s="104" customFormat="1" ht="15.75">
      <c r="M6503" s="172"/>
      <c r="N6503" s="172"/>
      <c r="O6503" s="172"/>
      <c r="U6503" s="173"/>
    </row>
    <row r="6504" spans="13:21" s="104" customFormat="1" ht="15.75">
      <c r="M6504" s="172"/>
      <c r="N6504" s="172"/>
      <c r="O6504" s="172"/>
      <c r="U6504" s="173"/>
    </row>
    <row r="6505" spans="13:21" s="104" customFormat="1" ht="15.75">
      <c r="M6505" s="172"/>
      <c r="N6505" s="172"/>
      <c r="O6505" s="172"/>
      <c r="U6505" s="173"/>
    </row>
    <row r="6506" spans="13:21" s="104" customFormat="1" ht="15.75">
      <c r="M6506" s="172"/>
      <c r="N6506" s="172"/>
      <c r="O6506" s="172"/>
      <c r="U6506" s="173"/>
    </row>
    <row r="6507" spans="13:21" s="104" customFormat="1" ht="15.75">
      <c r="M6507" s="172"/>
      <c r="N6507" s="172"/>
      <c r="O6507" s="172"/>
      <c r="U6507" s="173"/>
    </row>
    <row r="6508" spans="13:21" s="104" customFormat="1" ht="15.75">
      <c r="M6508" s="172"/>
      <c r="N6508" s="172"/>
      <c r="O6508" s="172"/>
      <c r="U6508" s="173"/>
    </row>
    <row r="6509" spans="13:21" s="104" customFormat="1" ht="15.75">
      <c r="M6509" s="172"/>
      <c r="N6509" s="172"/>
      <c r="O6509" s="172"/>
      <c r="U6509" s="173"/>
    </row>
    <row r="6510" spans="13:21" s="104" customFormat="1" ht="15.75">
      <c r="M6510" s="172"/>
      <c r="N6510" s="172"/>
      <c r="O6510" s="172"/>
      <c r="U6510" s="173"/>
    </row>
    <row r="6511" spans="13:21" s="104" customFormat="1" ht="15.75">
      <c r="M6511" s="172"/>
      <c r="N6511" s="172"/>
      <c r="O6511" s="172"/>
      <c r="U6511" s="173"/>
    </row>
    <row r="6512" spans="13:21" s="104" customFormat="1" ht="15.75">
      <c r="M6512" s="172"/>
      <c r="N6512" s="172"/>
      <c r="O6512" s="172"/>
      <c r="U6512" s="173"/>
    </row>
    <row r="6513" spans="13:21" s="104" customFormat="1" ht="15.75">
      <c r="M6513" s="172"/>
      <c r="N6513" s="172"/>
      <c r="O6513" s="172"/>
      <c r="U6513" s="173"/>
    </row>
    <row r="6514" spans="13:21" s="104" customFormat="1" ht="15.75">
      <c r="M6514" s="172"/>
      <c r="N6514" s="172"/>
      <c r="O6514" s="172"/>
      <c r="U6514" s="173"/>
    </row>
    <row r="6515" spans="13:21" s="104" customFormat="1" ht="15.75">
      <c r="M6515" s="172"/>
      <c r="N6515" s="172"/>
      <c r="O6515" s="172"/>
      <c r="U6515" s="173"/>
    </row>
    <row r="6516" spans="13:21" s="104" customFormat="1" ht="15.75">
      <c r="M6516" s="172"/>
      <c r="N6516" s="172"/>
      <c r="O6516" s="172"/>
      <c r="U6516" s="173"/>
    </row>
    <row r="6517" spans="13:21" s="104" customFormat="1" ht="15.75">
      <c r="M6517" s="172"/>
      <c r="N6517" s="172"/>
      <c r="O6517" s="172"/>
      <c r="U6517" s="173"/>
    </row>
    <row r="6518" spans="13:21" s="104" customFormat="1" ht="15.75">
      <c r="M6518" s="172"/>
      <c r="N6518" s="172"/>
      <c r="O6518" s="172"/>
      <c r="U6518" s="173"/>
    </row>
    <row r="6519" spans="13:21" s="104" customFormat="1" ht="15.75">
      <c r="M6519" s="172"/>
      <c r="N6519" s="172"/>
      <c r="O6519" s="172"/>
      <c r="U6519" s="173"/>
    </row>
    <row r="6520" spans="13:21" s="104" customFormat="1" ht="15.75">
      <c r="M6520" s="172"/>
      <c r="N6520" s="172"/>
      <c r="O6520" s="172"/>
      <c r="U6520" s="173"/>
    </row>
    <row r="6521" spans="13:21" s="104" customFormat="1" ht="15.75">
      <c r="M6521" s="172"/>
      <c r="N6521" s="172"/>
      <c r="O6521" s="172"/>
      <c r="U6521" s="173"/>
    </row>
    <row r="6522" spans="13:21" s="104" customFormat="1" ht="15.75">
      <c r="M6522" s="172"/>
      <c r="N6522" s="172"/>
      <c r="O6522" s="172"/>
      <c r="U6522" s="173"/>
    </row>
    <row r="6523" spans="13:21" s="104" customFormat="1" ht="15.75">
      <c r="M6523" s="172"/>
      <c r="N6523" s="172"/>
      <c r="O6523" s="172"/>
      <c r="U6523" s="173"/>
    </row>
    <row r="6524" spans="13:21" s="104" customFormat="1" ht="15.75">
      <c r="M6524" s="172"/>
      <c r="N6524" s="172"/>
      <c r="O6524" s="172"/>
      <c r="U6524" s="173"/>
    </row>
    <row r="6525" spans="13:21" s="104" customFormat="1" ht="15.75">
      <c r="M6525" s="172"/>
      <c r="N6525" s="172"/>
      <c r="O6525" s="172"/>
      <c r="U6525" s="173"/>
    </row>
    <row r="6526" spans="13:21" s="104" customFormat="1" ht="15.75">
      <c r="M6526" s="172"/>
      <c r="N6526" s="172"/>
      <c r="O6526" s="172"/>
      <c r="U6526" s="173"/>
    </row>
    <row r="6527" spans="13:21" s="104" customFormat="1" ht="15.75">
      <c r="M6527" s="172"/>
      <c r="N6527" s="172"/>
      <c r="O6527" s="172"/>
      <c r="U6527" s="173"/>
    </row>
    <row r="6528" spans="13:21" s="104" customFormat="1" ht="15.75">
      <c r="M6528" s="172"/>
      <c r="N6528" s="172"/>
      <c r="O6528" s="172"/>
      <c r="U6528" s="173"/>
    </row>
    <row r="6529" spans="13:21" s="104" customFormat="1" ht="15.75">
      <c r="M6529" s="172"/>
      <c r="N6529" s="172"/>
      <c r="O6529" s="172"/>
      <c r="U6529" s="173"/>
    </row>
    <row r="6530" spans="13:21" s="104" customFormat="1" ht="15.75">
      <c r="M6530" s="172"/>
      <c r="N6530" s="172"/>
      <c r="O6530" s="172"/>
      <c r="U6530" s="173"/>
    </row>
    <row r="6531" spans="13:21" s="104" customFormat="1" ht="15.75">
      <c r="M6531" s="172"/>
      <c r="N6531" s="172"/>
      <c r="O6531" s="172"/>
      <c r="U6531" s="173"/>
    </row>
    <row r="6532" spans="13:21" s="104" customFormat="1" ht="15.75">
      <c r="M6532" s="172"/>
      <c r="N6532" s="172"/>
      <c r="O6532" s="172"/>
      <c r="U6532" s="173"/>
    </row>
    <row r="6533" spans="13:21" s="104" customFormat="1" ht="15.75">
      <c r="M6533" s="172"/>
      <c r="N6533" s="172"/>
      <c r="O6533" s="172"/>
      <c r="U6533" s="173"/>
    </row>
    <row r="6534" spans="13:21" s="104" customFormat="1" ht="15.75">
      <c r="M6534" s="172"/>
      <c r="N6534" s="172"/>
      <c r="O6534" s="172"/>
      <c r="U6534" s="173"/>
    </row>
    <row r="6535" spans="13:21" s="104" customFormat="1" ht="15.75">
      <c r="M6535" s="172"/>
      <c r="N6535" s="172"/>
      <c r="O6535" s="172"/>
      <c r="U6535" s="173"/>
    </row>
    <row r="6536" spans="13:21" s="104" customFormat="1" ht="15.75">
      <c r="M6536" s="172"/>
      <c r="N6536" s="172"/>
      <c r="O6536" s="172"/>
      <c r="U6536" s="173"/>
    </row>
    <row r="6537" spans="13:21" s="104" customFormat="1" ht="15.75">
      <c r="M6537" s="172"/>
      <c r="N6537" s="172"/>
      <c r="O6537" s="172"/>
      <c r="U6537" s="173"/>
    </row>
    <row r="6538" spans="13:21" s="104" customFormat="1" ht="15.75">
      <c r="M6538" s="172"/>
      <c r="N6538" s="172"/>
      <c r="O6538" s="172"/>
      <c r="U6538" s="173"/>
    </row>
    <row r="6539" spans="13:21" s="104" customFormat="1" ht="15.75">
      <c r="M6539" s="172"/>
      <c r="N6539" s="172"/>
      <c r="O6539" s="172"/>
      <c r="U6539" s="173"/>
    </row>
    <row r="6540" spans="13:21" s="104" customFormat="1" ht="15.75">
      <c r="M6540" s="172"/>
      <c r="N6540" s="172"/>
      <c r="O6540" s="172"/>
      <c r="U6540" s="173"/>
    </row>
    <row r="6541" spans="13:21" s="104" customFormat="1" ht="15.75">
      <c r="M6541" s="172"/>
      <c r="N6541" s="172"/>
      <c r="O6541" s="172"/>
      <c r="U6541" s="173"/>
    </row>
    <row r="6542" spans="13:21" s="104" customFormat="1" ht="15.75">
      <c r="M6542" s="172"/>
      <c r="N6542" s="172"/>
      <c r="O6542" s="172"/>
      <c r="U6542" s="173"/>
    </row>
    <row r="6543" spans="13:21" s="104" customFormat="1" ht="15.75">
      <c r="M6543" s="172"/>
      <c r="N6543" s="172"/>
      <c r="O6543" s="172"/>
      <c r="U6543" s="173"/>
    </row>
    <row r="6544" spans="13:21" s="104" customFormat="1" ht="15.75">
      <c r="M6544" s="172"/>
      <c r="N6544" s="172"/>
      <c r="O6544" s="172"/>
      <c r="U6544" s="173"/>
    </row>
    <row r="6545" spans="13:21" s="104" customFormat="1" ht="15.75">
      <c r="M6545" s="172"/>
      <c r="N6545" s="172"/>
      <c r="O6545" s="172"/>
      <c r="U6545" s="173"/>
    </row>
    <row r="6546" spans="13:21" s="104" customFormat="1" ht="15.75">
      <c r="M6546" s="172"/>
      <c r="N6546" s="172"/>
      <c r="O6546" s="172"/>
      <c r="U6546" s="173"/>
    </row>
    <row r="6547" spans="13:21" s="104" customFormat="1" ht="15.75">
      <c r="M6547" s="172"/>
      <c r="N6547" s="172"/>
      <c r="O6547" s="172"/>
      <c r="U6547" s="173"/>
    </row>
    <row r="6548" spans="13:21" s="104" customFormat="1" ht="15.75">
      <c r="M6548" s="172"/>
      <c r="N6548" s="172"/>
      <c r="O6548" s="172"/>
      <c r="U6548" s="173"/>
    </row>
    <row r="6549" spans="13:21" s="104" customFormat="1" ht="15.75">
      <c r="M6549" s="172"/>
      <c r="N6549" s="172"/>
      <c r="O6549" s="172"/>
      <c r="U6549" s="173"/>
    </row>
    <row r="6550" spans="13:21" s="104" customFormat="1" ht="15.75">
      <c r="M6550" s="172"/>
      <c r="N6550" s="172"/>
      <c r="O6550" s="172"/>
      <c r="U6550" s="173"/>
    </row>
    <row r="6551" spans="13:21" s="104" customFormat="1" ht="15.75">
      <c r="M6551" s="172"/>
      <c r="N6551" s="172"/>
      <c r="O6551" s="172"/>
      <c r="U6551" s="173"/>
    </row>
    <row r="6552" spans="13:21" s="104" customFormat="1" ht="15.75">
      <c r="M6552" s="172"/>
      <c r="N6552" s="172"/>
      <c r="O6552" s="172"/>
      <c r="U6552" s="173"/>
    </row>
    <row r="6553" spans="13:21" s="104" customFormat="1" ht="15.75">
      <c r="M6553" s="172"/>
      <c r="N6553" s="172"/>
      <c r="O6553" s="172"/>
      <c r="U6553" s="173"/>
    </row>
    <row r="6554" spans="13:21" s="104" customFormat="1" ht="15.75">
      <c r="M6554" s="172"/>
      <c r="N6554" s="172"/>
      <c r="O6554" s="172"/>
      <c r="U6554" s="173"/>
    </row>
    <row r="6555" spans="13:21" s="104" customFormat="1" ht="15.75">
      <c r="M6555" s="172"/>
      <c r="N6555" s="172"/>
      <c r="O6555" s="172"/>
      <c r="U6555" s="173"/>
    </row>
    <row r="6556" spans="13:21" s="104" customFormat="1" ht="15.75">
      <c r="M6556" s="172"/>
      <c r="N6556" s="172"/>
      <c r="O6556" s="172"/>
      <c r="U6556" s="173"/>
    </row>
    <row r="6557" spans="13:21" s="104" customFormat="1" ht="15.75">
      <c r="M6557" s="172"/>
      <c r="N6557" s="172"/>
      <c r="O6557" s="172"/>
      <c r="U6557" s="173"/>
    </row>
    <row r="6558" spans="13:21" s="104" customFormat="1" ht="15.75">
      <c r="M6558" s="172"/>
      <c r="N6558" s="172"/>
      <c r="O6558" s="172"/>
      <c r="U6558" s="173"/>
    </row>
    <row r="6559" spans="13:21" s="104" customFormat="1" ht="15.75">
      <c r="M6559" s="172"/>
      <c r="N6559" s="172"/>
      <c r="O6559" s="172"/>
      <c r="U6559" s="173"/>
    </row>
    <row r="6560" spans="13:21" s="104" customFormat="1" ht="15.75">
      <c r="M6560" s="172"/>
      <c r="N6560" s="172"/>
      <c r="O6560" s="172"/>
      <c r="U6560" s="173"/>
    </row>
    <row r="6561" spans="13:21" s="104" customFormat="1" ht="15.75">
      <c r="M6561" s="172"/>
      <c r="N6561" s="172"/>
      <c r="O6561" s="172"/>
      <c r="U6561" s="173"/>
    </row>
    <row r="6562" spans="13:21" s="104" customFormat="1" ht="15.75">
      <c r="M6562" s="172"/>
      <c r="N6562" s="172"/>
      <c r="O6562" s="172"/>
      <c r="U6562" s="173"/>
    </row>
    <row r="6563" spans="13:21" s="104" customFormat="1" ht="15.75">
      <c r="M6563" s="172"/>
      <c r="N6563" s="172"/>
      <c r="O6563" s="172"/>
      <c r="U6563" s="173"/>
    </row>
    <row r="6564" spans="13:21" s="104" customFormat="1" ht="15.75">
      <c r="M6564" s="172"/>
      <c r="N6564" s="172"/>
      <c r="O6564" s="172"/>
      <c r="U6564" s="173"/>
    </row>
    <row r="6565" spans="13:21" s="104" customFormat="1" ht="15.75">
      <c r="M6565" s="172"/>
      <c r="N6565" s="172"/>
      <c r="O6565" s="172"/>
      <c r="U6565" s="173"/>
    </row>
    <row r="6566" spans="13:21" s="104" customFormat="1" ht="15.75">
      <c r="M6566" s="172"/>
      <c r="N6566" s="172"/>
      <c r="O6566" s="172"/>
      <c r="U6566" s="173"/>
    </row>
    <row r="6567" spans="13:21" s="104" customFormat="1" ht="15.75">
      <c r="M6567" s="172"/>
      <c r="N6567" s="172"/>
      <c r="O6567" s="172"/>
      <c r="U6567" s="173"/>
    </row>
    <row r="6568" spans="13:21" s="104" customFormat="1" ht="15.75">
      <c r="M6568" s="172"/>
      <c r="N6568" s="172"/>
      <c r="O6568" s="172"/>
      <c r="U6568" s="173"/>
    </row>
    <row r="6569" spans="13:21" s="104" customFormat="1" ht="15.75">
      <c r="M6569" s="172"/>
      <c r="N6569" s="172"/>
      <c r="O6569" s="172"/>
      <c r="U6569" s="173"/>
    </row>
    <row r="6570" spans="13:21" s="104" customFormat="1" ht="15.75">
      <c r="M6570" s="172"/>
      <c r="N6570" s="172"/>
      <c r="O6570" s="172"/>
      <c r="U6570" s="173"/>
    </row>
    <row r="6571" spans="13:21" s="104" customFormat="1" ht="15.75">
      <c r="M6571" s="172"/>
      <c r="N6571" s="172"/>
      <c r="O6571" s="172"/>
      <c r="U6571" s="173"/>
    </row>
    <row r="6572" spans="13:21" s="104" customFormat="1" ht="15.75">
      <c r="M6572" s="172"/>
      <c r="N6572" s="172"/>
      <c r="O6572" s="172"/>
      <c r="U6572" s="173"/>
    </row>
    <row r="6573" spans="13:21" s="104" customFormat="1" ht="15.75">
      <c r="M6573" s="172"/>
      <c r="N6573" s="172"/>
      <c r="O6573" s="172"/>
      <c r="U6573" s="173"/>
    </row>
    <row r="6574" spans="13:21" s="104" customFormat="1" ht="15.75">
      <c r="M6574" s="172"/>
      <c r="N6574" s="172"/>
      <c r="O6574" s="172"/>
      <c r="U6574" s="173"/>
    </row>
    <row r="6575" spans="13:21" s="104" customFormat="1" ht="15.75">
      <c r="M6575" s="172"/>
      <c r="N6575" s="172"/>
      <c r="O6575" s="172"/>
      <c r="U6575" s="173"/>
    </row>
    <row r="6576" spans="13:21" s="104" customFormat="1" ht="15.75">
      <c r="M6576" s="172"/>
      <c r="N6576" s="172"/>
      <c r="O6576" s="172"/>
      <c r="U6576" s="173"/>
    </row>
    <row r="6577" spans="13:21" s="104" customFormat="1" ht="15.75">
      <c r="M6577" s="172"/>
      <c r="N6577" s="172"/>
      <c r="O6577" s="172"/>
      <c r="U6577" s="173"/>
    </row>
    <row r="6578" spans="13:21" s="104" customFormat="1" ht="15.75">
      <c r="M6578" s="172"/>
      <c r="N6578" s="172"/>
      <c r="O6578" s="172"/>
      <c r="U6578" s="173"/>
    </row>
    <row r="6579" spans="13:21" s="104" customFormat="1" ht="15.75">
      <c r="M6579" s="172"/>
      <c r="N6579" s="172"/>
      <c r="O6579" s="172"/>
      <c r="U6579" s="173"/>
    </row>
    <row r="6580" spans="13:21" s="104" customFormat="1" ht="15.75">
      <c r="M6580" s="172"/>
      <c r="N6580" s="172"/>
      <c r="O6580" s="172"/>
      <c r="U6580" s="173"/>
    </row>
    <row r="6581" spans="13:21" s="104" customFormat="1" ht="15.75">
      <c r="M6581" s="172"/>
      <c r="N6581" s="172"/>
      <c r="O6581" s="172"/>
      <c r="U6581" s="173"/>
    </row>
    <row r="6582" spans="13:21" s="104" customFormat="1" ht="15.75">
      <c r="M6582" s="172"/>
      <c r="N6582" s="172"/>
      <c r="O6582" s="172"/>
      <c r="U6582" s="173"/>
    </row>
    <row r="6583" spans="13:21" s="104" customFormat="1" ht="15.75">
      <c r="M6583" s="172"/>
      <c r="N6583" s="172"/>
      <c r="O6583" s="172"/>
      <c r="U6583" s="173"/>
    </row>
    <row r="6584" spans="13:21" s="104" customFormat="1" ht="15.75">
      <c r="M6584" s="172"/>
      <c r="N6584" s="172"/>
      <c r="O6584" s="172"/>
      <c r="U6584" s="173"/>
    </row>
    <row r="6585" spans="13:21" s="104" customFormat="1" ht="15.75">
      <c r="M6585" s="172"/>
      <c r="N6585" s="172"/>
      <c r="O6585" s="172"/>
      <c r="U6585" s="173"/>
    </row>
    <row r="6586" spans="13:21" s="104" customFormat="1" ht="15.75">
      <c r="M6586" s="172"/>
      <c r="N6586" s="172"/>
      <c r="O6586" s="172"/>
      <c r="U6586" s="173"/>
    </row>
    <row r="6587" spans="13:21" s="104" customFormat="1" ht="15.75">
      <c r="M6587" s="172"/>
      <c r="N6587" s="172"/>
      <c r="O6587" s="172"/>
      <c r="U6587" s="173"/>
    </row>
    <row r="6588" spans="13:21" s="104" customFormat="1" ht="15.75">
      <c r="M6588" s="172"/>
      <c r="N6588" s="172"/>
      <c r="O6588" s="172"/>
      <c r="U6588" s="173"/>
    </row>
    <row r="6589" spans="13:21" s="104" customFormat="1" ht="15.75">
      <c r="M6589" s="172"/>
      <c r="N6589" s="172"/>
      <c r="O6589" s="172"/>
      <c r="U6589" s="173"/>
    </row>
    <row r="6590" spans="13:21" s="104" customFormat="1" ht="15.75">
      <c r="M6590" s="172"/>
      <c r="N6590" s="172"/>
      <c r="O6590" s="172"/>
      <c r="U6590" s="173"/>
    </row>
    <row r="6591" spans="13:21" s="104" customFormat="1" ht="15.75">
      <c r="M6591" s="172"/>
      <c r="N6591" s="172"/>
      <c r="O6591" s="172"/>
      <c r="U6591" s="173"/>
    </row>
    <row r="6592" spans="13:21" s="104" customFormat="1" ht="15.75">
      <c r="M6592" s="172"/>
      <c r="N6592" s="172"/>
      <c r="O6592" s="172"/>
      <c r="U6592" s="173"/>
    </row>
    <row r="6593" spans="13:21" s="104" customFormat="1" ht="15.75">
      <c r="M6593" s="172"/>
      <c r="N6593" s="172"/>
      <c r="O6593" s="172"/>
      <c r="U6593" s="173"/>
    </row>
    <row r="6594" spans="13:21" s="104" customFormat="1" ht="15.75">
      <c r="M6594" s="172"/>
      <c r="N6594" s="172"/>
      <c r="O6594" s="172"/>
      <c r="U6594" s="173"/>
    </row>
    <row r="6595" spans="13:21" s="104" customFormat="1" ht="15.75">
      <c r="M6595" s="172"/>
      <c r="N6595" s="172"/>
      <c r="O6595" s="172"/>
      <c r="U6595" s="173"/>
    </row>
    <row r="6596" spans="13:21" s="104" customFormat="1" ht="15.75">
      <c r="M6596" s="172"/>
      <c r="N6596" s="172"/>
      <c r="O6596" s="172"/>
      <c r="U6596" s="173"/>
    </row>
    <row r="6597" spans="13:21" s="104" customFormat="1" ht="15.75">
      <c r="M6597" s="172"/>
      <c r="N6597" s="172"/>
      <c r="O6597" s="172"/>
      <c r="U6597" s="173"/>
    </row>
    <row r="6598" spans="13:21" s="104" customFormat="1" ht="15.75">
      <c r="M6598" s="172"/>
      <c r="N6598" s="172"/>
      <c r="O6598" s="172"/>
      <c r="U6598" s="173"/>
    </row>
    <row r="6599" spans="13:21" s="104" customFormat="1" ht="15.75">
      <c r="M6599" s="172"/>
      <c r="N6599" s="172"/>
      <c r="O6599" s="172"/>
      <c r="U6599" s="173"/>
    </row>
    <row r="6600" spans="13:21" s="104" customFormat="1" ht="15.75">
      <c r="M6600" s="172"/>
      <c r="N6600" s="172"/>
      <c r="O6600" s="172"/>
      <c r="U6600" s="173"/>
    </row>
    <row r="6601" spans="13:21" s="104" customFormat="1" ht="15.75">
      <c r="M6601" s="172"/>
      <c r="N6601" s="172"/>
      <c r="O6601" s="172"/>
      <c r="U6601" s="173"/>
    </row>
    <row r="6602" spans="13:21" s="104" customFormat="1" ht="15.75">
      <c r="M6602" s="172"/>
      <c r="N6602" s="172"/>
      <c r="O6602" s="172"/>
      <c r="U6602" s="173"/>
    </row>
    <row r="6603" spans="13:21" s="104" customFormat="1" ht="15.75">
      <c r="M6603" s="172"/>
      <c r="N6603" s="172"/>
      <c r="O6603" s="172"/>
      <c r="U6603" s="173"/>
    </row>
    <row r="6604" spans="13:21" s="104" customFormat="1" ht="15.75">
      <c r="M6604" s="172"/>
      <c r="N6604" s="172"/>
      <c r="O6604" s="172"/>
      <c r="U6604" s="173"/>
    </row>
    <row r="6605" spans="13:21" s="104" customFormat="1" ht="15.75">
      <c r="M6605" s="172"/>
      <c r="N6605" s="172"/>
      <c r="O6605" s="172"/>
      <c r="U6605" s="173"/>
    </row>
    <row r="6606" spans="13:21" s="104" customFormat="1" ht="15.75">
      <c r="M6606" s="172"/>
      <c r="N6606" s="172"/>
      <c r="O6606" s="172"/>
      <c r="U6606" s="173"/>
    </row>
    <row r="6607" spans="13:21" s="104" customFormat="1" ht="15.75">
      <c r="M6607" s="172"/>
      <c r="N6607" s="172"/>
      <c r="O6607" s="172"/>
      <c r="U6607" s="173"/>
    </row>
    <row r="6608" spans="13:21" s="104" customFormat="1" ht="15.75">
      <c r="M6608" s="172"/>
      <c r="N6608" s="172"/>
      <c r="O6608" s="172"/>
      <c r="U6608" s="173"/>
    </row>
    <row r="6609" spans="13:21" s="104" customFormat="1" ht="15.75">
      <c r="M6609" s="172"/>
      <c r="N6609" s="172"/>
      <c r="O6609" s="172"/>
      <c r="U6609" s="173"/>
    </row>
    <row r="6610" spans="13:21" s="104" customFormat="1" ht="15.75">
      <c r="M6610" s="172"/>
      <c r="N6610" s="172"/>
      <c r="O6610" s="172"/>
      <c r="U6610" s="173"/>
    </row>
    <row r="6611" spans="13:21" s="104" customFormat="1" ht="15.75">
      <c r="M6611" s="172"/>
      <c r="N6611" s="172"/>
      <c r="O6611" s="172"/>
      <c r="U6611" s="173"/>
    </row>
    <row r="6612" spans="13:21" s="104" customFormat="1" ht="15.75">
      <c r="M6612" s="172"/>
      <c r="N6612" s="172"/>
      <c r="O6612" s="172"/>
      <c r="U6612" s="173"/>
    </row>
    <row r="6613" spans="13:21" s="104" customFormat="1" ht="15.75">
      <c r="M6613" s="172"/>
      <c r="N6613" s="172"/>
      <c r="O6613" s="172"/>
      <c r="U6613" s="173"/>
    </row>
    <row r="6614" spans="13:21" s="104" customFormat="1" ht="15.75">
      <c r="M6614" s="172"/>
      <c r="N6614" s="172"/>
      <c r="O6614" s="172"/>
      <c r="U6614" s="173"/>
    </row>
    <row r="6615" spans="13:21" s="104" customFormat="1" ht="15.75">
      <c r="M6615" s="172"/>
      <c r="N6615" s="172"/>
      <c r="O6615" s="172"/>
      <c r="U6615" s="173"/>
    </row>
    <row r="6616" spans="13:21" s="104" customFormat="1" ht="15.75">
      <c r="M6616" s="172"/>
      <c r="N6616" s="172"/>
      <c r="O6616" s="172"/>
      <c r="U6616" s="173"/>
    </row>
    <row r="6617" spans="13:21" s="104" customFormat="1" ht="15.75">
      <c r="M6617" s="172"/>
      <c r="N6617" s="172"/>
      <c r="O6617" s="172"/>
      <c r="U6617" s="173"/>
    </row>
    <row r="6618" spans="13:21" s="104" customFormat="1" ht="15.75">
      <c r="M6618" s="172"/>
      <c r="N6618" s="172"/>
      <c r="O6618" s="172"/>
      <c r="U6618" s="173"/>
    </row>
    <row r="6619" spans="13:21" s="104" customFormat="1" ht="15.75">
      <c r="M6619" s="172"/>
      <c r="N6619" s="172"/>
      <c r="O6619" s="172"/>
      <c r="U6619" s="173"/>
    </row>
    <row r="6620" spans="13:21" s="104" customFormat="1" ht="15.75">
      <c r="M6620" s="172"/>
      <c r="N6620" s="172"/>
      <c r="O6620" s="172"/>
      <c r="U6620" s="173"/>
    </row>
    <row r="6621" spans="13:21" s="104" customFormat="1" ht="15.75">
      <c r="M6621" s="172"/>
      <c r="N6621" s="172"/>
      <c r="O6621" s="172"/>
      <c r="U6621" s="173"/>
    </row>
    <row r="6622" spans="13:21" s="104" customFormat="1" ht="15.75">
      <c r="M6622" s="172"/>
      <c r="N6622" s="172"/>
      <c r="O6622" s="172"/>
      <c r="U6622" s="173"/>
    </row>
    <row r="6623" spans="13:21" s="104" customFormat="1" ht="15.75">
      <c r="M6623" s="172"/>
      <c r="N6623" s="172"/>
      <c r="O6623" s="172"/>
      <c r="U6623" s="173"/>
    </row>
    <row r="6624" spans="13:21" s="104" customFormat="1" ht="15.75">
      <c r="M6624" s="172"/>
      <c r="N6624" s="172"/>
      <c r="O6624" s="172"/>
      <c r="U6624" s="173"/>
    </row>
    <row r="6625" spans="13:21" s="104" customFormat="1" ht="15.75">
      <c r="M6625" s="172"/>
      <c r="N6625" s="172"/>
      <c r="O6625" s="172"/>
      <c r="U6625" s="173"/>
    </row>
    <row r="6626" spans="13:21" s="104" customFormat="1" ht="15.75">
      <c r="M6626" s="172"/>
      <c r="N6626" s="172"/>
      <c r="O6626" s="172"/>
      <c r="U6626" s="173"/>
    </row>
    <row r="6627" spans="13:21" s="104" customFormat="1" ht="15.75">
      <c r="M6627" s="172"/>
      <c r="N6627" s="172"/>
      <c r="O6627" s="172"/>
      <c r="U6627" s="173"/>
    </row>
    <row r="6628" spans="13:21" s="104" customFormat="1" ht="15.75">
      <c r="M6628" s="172"/>
      <c r="N6628" s="172"/>
      <c r="O6628" s="172"/>
      <c r="U6628" s="173"/>
    </row>
    <row r="6629" spans="13:21" s="104" customFormat="1" ht="15.75">
      <c r="M6629" s="172"/>
      <c r="N6629" s="172"/>
      <c r="O6629" s="172"/>
      <c r="U6629" s="173"/>
    </row>
    <row r="6630" spans="13:21" s="104" customFormat="1" ht="15.75">
      <c r="M6630" s="172"/>
      <c r="N6630" s="172"/>
      <c r="O6630" s="172"/>
      <c r="U6630" s="173"/>
    </row>
    <row r="6631" spans="13:21" s="104" customFormat="1" ht="15.75">
      <c r="M6631" s="172"/>
      <c r="N6631" s="172"/>
      <c r="O6631" s="172"/>
      <c r="U6631" s="173"/>
    </row>
    <row r="6632" spans="13:21" s="104" customFormat="1" ht="15.75">
      <c r="M6632" s="172"/>
      <c r="N6632" s="172"/>
      <c r="O6632" s="172"/>
      <c r="U6632" s="173"/>
    </row>
    <row r="6633" spans="13:21" s="104" customFormat="1" ht="15.75">
      <c r="M6633" s="172"/>
      <c r="N6633" s="172"/>
      <c r="O6633" s="172"/>
      <c r="U6633" s="173"/>
    </row>
    <row r="6634" spans="13:21" s="104" customFormat="1" ht="15.75">
      <c r="M6634" s="172"/>
      <c r="N6634" s="172"/>
      <c r="O6634" s="172"/>
      <c r="U6634" s="173"/>
    </row>
    <row r="6635" spans="13:21" s="104" customFormat="1" ht="15.75">
      <c r="M6635" s="172"/>
      <c r="N6635" s="172"/>
      <c r="O6635" s="172"/>
      <c r="U6635" s="173"/>
    </row>
    <row r="6636" spans="13:21" s="104" customFormat="1" ht="15.75">
      <c r="M6636" s="172"/>
      <c r="N6636" s="172"/>
      <c r="O6636" s="172"/>
      <c r="U6636" s="173"/>
    </row>
    <row r="6637" spans="13:21" s="104" customFormat="1" ht="15.75">
      <c r="M6637" s="172"/>
      <c r="N6637" s="172"/>
      <c r="O6637" s="172"/>
      <c r="U6637" s="173"/>
    </row>
    <row r="6638" spans="13:21" s="104" customFormat="1" ht="15.75">
      <c r="M6638" s="172"/>
      <c r="N6638" s="172"/>
      <c r="O6638" s="172"/>
      <c r="U6638" s="173"/>
    </row>
    <row r="6639" spans="13:21" s="104" customFormat="1" ht="15.75">
      <c r="M6639" s="172"/>
      <c r="N6639" s="172"/>
      <c r="O6639" s="172"/>
      <c r="U6639" s="173"/>
    </row>
    <row r="6640" spans="13:21" s="104" customFormat="1" ht="15.75">
      <c r="M6640" s="172"/>
      <c r="N6640" s="172"/>
      <c r="O6640" s="172"/>
      <c r="U6640" s="173"/>
    </row>
    <row r="6641" spans="13:21" s="104" customFormat="1" ht="15.75">
      <c r="M6641" s="172"/>
      <c r="N6641" s="172"/>
      <c r="O6641" s="172"/>
      <c r="U6641" s="173"/>
    </row>
    <row r="6642" spans="13:21" s="104" customFormat="1" ht="15.75">
      <c r="M6642" s="172"/>
      <c r="N6642" s="172"/>
      <c r="O6642" s="172"/>
      <c r="U6642" s="173"/>
    </row>
    <row r="6643" spans="13:21" s="104" customFormat="1" ht="15.75">
      <c r="M6643" s="172"/>
      <c r="N6643" s="172"/>
      <c r="O6643" s="172"/>
      <c r="U6643" s="173"/>
    </row>
    <row r="6644" spans="13:21" s="104" customFormat="1" ht="15.75">
      <c r="M6644" s="172"/>
      <c r="N6644" s="172"/>
      <c r="O6644" s="172"/>
      <c r="U6644" s="173"/>
    </row>
    <row r="6645" spans="13:21" s="104" customFormat="1" ht="15.75">
      <c r="M6645" s="172"/>
      <c r="N6645" s="172"/>
      <c r="O6645" s="172"/>
      <c r="U6645" s="173"/>
    </row>
    <row r="6646" spans="13:21" s="104" customFormat="1" ht="15.75">
      <c r="M6646" s="172"/>
      <c r="N6646" s="172"/>
      <c r="O6646" s="172"/>
      <c r="U6646" s="173"/>
    </row>
    <row r="6647" spans="13:21" s="104" customFormat="1" ht="15.75">
      <c r="M6647" s="172"/>
      <c r="N6647" s="172"/>
      <c r="O6647" s="172"/>
      <c r="U6647" s="173"/>
    </row>
    <row r="6648" spans="13:21" s="104" customFormat="1" ht="15.75">
      <c r="M6648" s="172"/>
      <c r="N6648" s="172"/>
      <c r="O6648" s="172"/>
      <c r="U6648" s="173"/>
    </row>
    <row r="6649" spans="13:21" s="104" customFormat="1" ht="15.75">
      <c r="M6649" s="172"/>
      <c r="N6649" s="172"/>
      <c r="O6649" s="172"/>
      <c r="U6649" s="173"/>
    </row>
    <row r="6650" spans="13:21" s="104" customFormat="1" ht="15.75">
      <c r="M6650" s="172"/>
      <c r="N6650" s="172"/>
      <c r="O6650" s="172"/>
      <c r="U6650" s="173"/>
    </row>
    <row r="6651" spans="13:21" s="104" customFormat="1" ht="15.75">
      <c r="M6651" s="172"/>
      <c r="N6651" s="172"/>
      <c r="O6651" s="172"/>
      <c r="U6651" s="173"/>
    </row>
    <row r="6652" spans="13:21" s="104" customFormat="1" ht="15.75">
      <c r="M6652" s="172"/>
      <c r="N6652" s="172"/>
      <c r="O6652" s="172"/>
      <c r="U6652" s="173"/>
    </row>
    <row r="6653" spans="13:21" s="104" customFormat="1" ht="15.75">
      <c r="M6653" s="172"/>
      <c r="N6653" s="172"/>
      <c r="O6653" s="172"/>
      <c r="U6653" s="173"/>
    </row>
    <row r="6654" spans="13:21" s="104" customFormat="1" ht="15.75">
      <c r="M6654" s="172"/>
      <c r="N6654" s="172"/>
      <c r="O6654" s="172"/>
      <c r="U6654" s="173"/>
    </row>
    <row r="6655" spans="13:21" s="104" customFormat="1" ht="15.75">
      <c r="M6655" s="172"/>
      <c r="N6655" s="172"/>
      <c r="O6655" s="172"/>
      <c r="U6655" s="173"/>
    </row>
    <row r="6656" spans="13:21" s="104" customFormat="1" ht="15.75">
      <c r="M6656" s="172"/>
      <c r="N6656" s="172"/>
      <c r="O6656" s="172"/>
      <c r="U6656" s="173"/>
    </row>
    <row r="6657" spans="13:21" s="104" customFormat="1" ht="15.75">
      <c r="M6657" s="172"/>
      <c r="N6657" s="172"/>
      <c r="O6657" s="172"/>
      <c r="U6657" s="173"/>
    </row>
    <row r="6658" spans="13:21" s="104" customFormat="1" ht="15.75">
      <c r="M6658" s="172"/>
      <c r="N6658" s="172"/>
      <c r="O6658" s="172"/>
      <c r="U6658" s="173"/>
    </row>
    <row r="6659" spans="13:21" s="104" customFormat="1" ht="15.75">
      <c r="M6659" s="172"/>
      <c r="N6659" s="172"/>
      <c r="O6659" s="172"/>
      <c r="U6659" s="173"/>
    </row>
    <row r="6660" spans="13:21" s="104" customFormat="1" ht="15.75">
      <c r="M6660" s="172"/>
      <c r="N6660" s="172"/>
      <c r="O6660" s="172"/>
      <c r="U6660" s="173"/>
    </row>
    <row r="6661" spans="13:21" s="104" customFormat="1" ht="15.75">
      <c r="M6661" s="172"/>
      <c r="N6661" s="172"/>
      <c r="O6661" s="172"/>
      <c r="U6661" s="173"/>
    </row>
    <row r="6662" spans="13:21" s="104" customFormat="1" ht="15.75">
      <c r="M6662" s="172"/>
      <c r="N6662" s="172"/>
      <c r="O6662" s="172"/>
      <c r="U6662" s="173"/>
    </row>
    <row r="6663" spans="13:21" s="104" customFormat="1" ht="15.75">
      <c r="M6663" s="172"/>
      <c r="N6663" s="172"/>
      <c r="O6663" s="172"/>
      <c r="U6663" s="173"/>
    </row>
    <row r="6664" spans="13:21" s="104" customFormat="1" ht="15.75">
      <c r="M6664" s="172"/>
      <c r="N6664" s="172"/>
      <c r="O6664" s="172"/>
      <c r="U6664" s="173"/>
    </row>
    <row r="6665" spans="13:21" s="104" customFormat="1" ht="15.75">
      <c r="M6665" s="172"/>
      <c r="N6665" s="172"/>
      <c r="O6665" s="172"/>
      <c r="U6665" s="173"/>
    </row>
    <row r="6666" spans="13:21" s="104" customFormat="1" ht="15.75">
      <c r="M6666" s="172"/>
      <c r="N6666" s="172"/>
      <c r="O6666" s="172"/>
      <c r="U6666" s="173"/>
    </row>
    <row r="6667" spans="13:21" s="104" customFormat="1" ht="15.75">
      <c r="M6667" s="172"/>
      <c r="N6667" s="172"/>
      <c r="O6667" s="172"/>
      <c r="U6667" s="173"/>
    </row>
    <row r="6668" spans="13:21" s="104" customFormat="1" ht="15.75">
      <c r="M6668" s="172"/>
      <c r="N6668" s="172"/>
      <c r="O6668" s="172"/>
      <c r="U6668" s="173"/>
    </row>
    <row r="6669" spans="13:21" s="104" customFormat="1" ht="15.75">
      <c r="M6669" s="172"/>
      <c r="N6669" s="172"/>
      <c r="O6669" s="172"/>
      <c r="U6669" s="173"/>
    </row>
    <row r="6670" spans="13:21" s="104" customFormat="1" ht="15.75">
      <c r="M6670" s="172"/>
      <c r="N6670" s="172"/>
      <c r="O6670" s="172"/>
      <c r="U6670" s="173"/>
    </row>
    <row r="6671" spans="13:21" s="104" customFormat="1" ht="15.75">
      <c r="M6671" s="172"/>
      <c r="N6671" s="172"/>
      <c r="O6671" s="172"/>
      <c r="U6671" s="173"/>
    </row>
    <row r="6672" spans="13:21" s="104" customFormat="1" ht="15.75">
      <c r="M6672" s="172"/>
      <c r="N6672" s="172"/>
      <c r="O6672" s="172"/>
      <c r="U6672" s="173"/>
    </row>
    <row r="6673" spans="13:21" s="104" customFormat="1" ht="15.75">
      <c r="M6673" s="172"/>
      <c r="N6673" s="172"/>
      <c r="O6673" s="172"/>
      <c r="U6673" s="173"/>
    </row>
    <row r="6674" spans="13:21" s="104" customFormat="1" ht="15.75">
      <c r="M6674" s="172"/>
      <c r="N6674" s="172"/>
      <c r="O6674" s="172"/>
      <c r="U6674" s="173"/>
    </row>
    <row r="6675" spans="13:21" s="104" customFormat="1" ht="15.75">
      <c r="M6675" s="172"/>
      <c r="N6675" s="172"/>
      <c r="O6675" s="172"/>
      <c r="U6675" s="173"/>
    </row>
    <row r="6676" spans="13:21" s="104" customFormat="1" ht="15.75">
      <c r="M6676" s="172"/>
      <c r="N6676" s="172"/>
      <c r="O6676" s="172"/>
      <c r="U6676" s="173"/>
    </row>
    <row r="6677" spans="13:21" s="104" customFormat="1" ht="15.75">
      <c r="M6677" s="172"/>
      <c r="N6677" s="172"/>
      <c r="O6677" s="172"/>
      <c r="U6677" s="173"/>
    </row>
    <row r="6678" spans="13:21" s="104" customFormat="1" ht="15.75">
      <c r="M6678" s="172"/>
      <c r="N6678" s="172"/>
      <c r="O6678" s="172"/>
      <c r="U6678" s="173"/>
    </row>
    <row r="6679" spans="13:21" s="104" customFormat="1" ht="15.75">
      <c r="M6679" s="172"/>
      <c r="N6679" s="172"/>
      <c r="O6679" s="172"/>
      <c r="U6679" s="173"/>
    </row>
    <row r="6680" spans="13:21" s="104" customFormat="1" ht="15.75">
      <c r="M6680" s="172"/>
      <c r="N6680" s="172"/>
      <c r="O6680" s="172"/>
      <c r="U6680" s="173"/>
    </row>
    <row r="6681" spans="13:21" s="104" customFormat="1" ht="15.75">
      <c r="M6681" s="172"/>
      <c r="N6681" s="172"/>
      <c r="O6681" s="172"/>
      <c r="U6681" s="173"/>
    </row>
    <row r="6682" spans="13:21" s="104" customFormat="1" ht="15.75">
      <c r="M6682" s="172"/>
      <c r="N6682" s="172"/>
      <c r="O6682" s="172"/>
      <c r="U6682" s="173"/>
    </row>
    <row r="6683" spans="13:21" s="104" customFormat="1" ht="15.75">
      <c r="M6683" s="172"/>
      <c r="N6683" s="172"/>
      <c r="O6683" s="172"/>
      <c r="U6683" s="173"/>
    </row>
    <row r="6684" spans="13:21" s="104" customFormat="1" ht="15.75">
      <c r="M6684" s="172"/>
      <c r="N6684" s="172"/>
      <c r="O6684" s="172"/>
      <c r="U6684" s="173"/>
    </row>
    <row r="6685" spans="13:21" s="104" customFormat="1" ht="15.75">
      <c r="M6685" s="172"/>
      <c r="N6685" s="172"/>
      <c r="O6685" s="172"/>
      <c r="U6685" s="173"/>
    </row>
    <row r="6686" spans="13:21" s="104" customFormat="1" ht="15.75">
      <c r="M6686" s="172"/>
      <c r="N6686" s="172"/>
      <c r="O6686" s="172"/>
      <c r="U6686" s="173"/>
    </row>
    <row r="6687" spans="13:21" s="104" customFormat="1" ht="15.75">
      <c r="M6687" s="172"/>
      <c r="N6687" s="172"/>
      <c r="O6687" s="172"/>
      <c r="U6687" s="173"/>
    </row>
    <row r="6688" spans="13:21" s="104" customFormat="1" ht="15.75">
      <c r="M6688" s="172"/>
      <c r="N6688" s="172"/>
      <c r="O6688" s="172"/>
      <c r="U6688" s="173"/>
    </row>
    <row r="6689" spans="13:21" s="104" customFormat="1" ht="15.75">
      <c r="M6689" s="172"/>
      <c r="N6689" s="172"/>
      <c r="O6689" s="172"/>
      <c r="U6689" s="173"/>
    </row>
    <row r="6690" spans="13:21" s="104" customFormat="1" ht="15.75">
      <c r="M6690" s="172"/>
      <c r="N6690" s="172"/>
      <c r="O6690" s="172"/>
      <c r="U6690" s="173"/>
    </row>
    <row r="6691" spans="13:21" s="104" customFormat="1" ht="15.75">
      <c r="M6691" s="172"/>
      <c r="N6691" s="172"/>
      <c r="O6691" s="172"/>
      <c r="U6691" s="173"/>
    </row>
    <row r="6692" spans="13:21" s="104" customFormat="1" ht="15.75">
      <c r="M6692" s="172"/>
      <c r="N6692" s="172"/>
      <c r="O6692" s="172"/>
      <c r="U6692" s="173"/>
    </row>
    <row r="6693" spans="13:21" s="104" customFormat="1" ht="15.75">
      <c r="M6693" s="172"/>
      <c r="N6693" s="172"/>
      <c r="O6693" s="172"/>
      <c r="U6693" s="173"/>
    </row>
    <row r="6694" spans="13:21" s="104" customFormat="1" ht="15.75">
      <c r="M6694" s="172"/>
      <c r="N6694" s="172"/>
      <c r="O6694" s="172"/>
      <c r="U6694" s="173"/>
    </row>
    <row r="6695" spans="13:21" s="104" customFormat="1" ht="15.75">
      <c r="M6695" s="172"/>
      <c r="N6695" s="172"/>
      <c r="O6695" s="172"/>
      <c r="U6695" s="173"/>
    </row>
    <row r="6696" spans="13:21" s="104" customFormat="1" ht="15.75">
      <c r="M6696" s="172"/>
      <c r="N6696" s="172"/>
      <c r="O6696" s="172"/>
      <c r="U6696" s="173"/>
    </row>
    <row r="6697" spans="13:21" s="104" customFormat="1" ht="15.75">
      <c r="M6697" s="172"/>
      <c r="N6697" s="172"/>
      <c r="O6697" s="172"/>
      <c r="U6697" s="173"/>
    </row>
    <row r="6698" spans="13:21" s="104" customFormat="1" ht="15.75">
      <c r="M6698" s="172"/>
      <c r="N6698" s="172"/>
      <c r="O6698" s="172"/>
      <c r="U6698" s="173"/>
    </row>
    <row r="6699" spans="13:21" s="104" customFormat="1" ht="15.75">
      <c r="M6699" s="172"/>
      <c r="N6699" s="172"/>
      <c r="O6699" s="172"/>
      <c r="U6699" s="173"/>
    </row>
    <row r="6700" spans="13:21" s="104" customFormat="1" ht="15.75">
      <c r="M6700" s="172"/>
      <c r="N6700" s="172"/>
      <c r="O6700" s="172"/>
      <c r="U6700" s="173"/>
    </row>
    <row r="6701" spans="13:21" s="104" customFormat="1" ht="15.75">
      <c r="M6701" s="172"/>
      <c r="N6701" s="172"/>
      <c r="O6701" s="172"/>
      <c r="U6701" s="173"/>
    </row>
    <row r="6702" spans="13:21" s="104" customFormat="1" ht="15.75">
      <c r="M6702" s="172"/>
      <c r="N6702" s="172"/>
      <c r="O6702" s="172"/>
      <c r="U6702" s="173"/>
    </row>
    <row r="6703" spans="13:21" s="104" customFormat="1" ht="15.75">
      <c r="M6703" s="172"/>
      <c r="N6703" s="172"/>
      <c r="O6703" s="172"/>
      <c r="U6703" s="173"/>
    </row>
    <row r="6704" spans="13:21" s="104" customFormat="1" ht="15.75">
      <c r="M6704" s="172"/>
      <c r="N6704" s="172"/>
      <c r="O6704" s="172"/>
      <c r="U6704" s="173"/>
    </row>
    <row r="6705" spans="13:21" s="104" customFormat="1" ht="15.75">
      <c r="M6705" s="172"/>
      <c r="N6705" s="172"/>
      <c r="O6705" s="172"/>
      <c r="U6705" s="173"/>
    </row>
    <row r="6706" spans="13:21" s="104" customFormat="1" ht="15.75">
      <c r="M6706" s="172"/>
      <c r="N6706" s="172"/>
      <c r="O6706" s="172"/>
      <c r="U6706" s="173"/>
    </row>
    <row r="6707" spans="13:21" s="104" customFormat="1" ht="15.75">
      <c r="M6707" s="172"/>
      <c r="N6707" s="172"/>
      <c r="O6707" s="172"/>
      <c r="U6707" s="173"/>
    </row>
    <row r="6708" spans="13:21" s="104" customFormat="1" ht="15.75">
      <c r="M6708" s="172"/>
      <c r="N6708" s="172"/>
      <c r="O6708" s="172"/>
      <c r="U6708" s="173"/>
    </row>
    <row r="6709" spans="13:21" s="104" customFormat="1" ht="15.75">
      <c r="M6709" s="172"/>
      <c r="N6709" s="172"/>
      <c r="O6709" s="172"/>
      <c r="U6709" s="173"/>
    </row>
    <row r="6710" spans="13:21" s="104" customFormat="1" ht="15.75">
      <c r="M6710" s="172"/>
      <c r="N6710" s="172"/>
      <c r="O6710" s="172"/>
      <c r="U6710" s="173"/>
    </row>
    <row r="6711" spans="13:21" s="104" customFormat="1" ht="15.75">
      <c r="M6711" s="172"/>
      <c r="N6711" s="172"/>
      <c r="O6711" s="172"/>
      <c r="U6711" s="173"/>
    </row>
    <row r="6712" spans="13:21" s="104" customFormat="1" ht="15.75">
      <c r="M6712" s="172"/>
      <c r="N6712" s="172"/>
      <c r="O6712" s="172"/>
      <c r="U6712" s="173"/>
    </row>
    <row r="6713" spans="13:21" s="104" customFormat="1" ht="15.75">
      <c r="M6713" s="172"/>
      <c r="N6713" s="172"/>
      <c r="O6713" s="172"/>
      <c r="U6713" s="173"/>
    </row>
    <row r="6714" spans="13:21" s="104" customFormat="1" ht="15.75">
      <c r="M6714" s="172"/>
      <c r="N6714" s="172"/>
      <c r="O6714" s="172"/>
      <c r="U6714" s="173"/>
    </row>
    <row r="6715" spans="13:21" s="104" customFormat="1" ht="15.75">
      <c r="M6715" s="172"/>
      <c r="N6715" s="172"/>
      <c r="O6715" s="172"/>
      <c r="U6715" s="173"/>
    </row>
    <row r="6716" spans="13:21" s="104" customFormat="1" ht="15.75">
      <c r="M6716" s="172"/>
      <c r="N6716" s="172"/>
      <c r="O6716" s="172"/>
      <c r="U6716" s="173"/>
    </row>
    <row r="6717" spans="13:21" s="104" customFormat="1" ht="15.75">
      <c r="M6717" s="172"/>
      <c r="N6717" s="172"/>
      <c r="O6717" s="172"/>
      <c r="U6717" s="173"/>
    </row>
    <row r="6718" spans="13:21" s="104" customFormat="1" ht="15.75">
      <c r="M6718" s="172"/>
      <c r="N6718" s="172"/>
      <c r="O6718" s="172"/>
      <c r="U6718" s="173"/>
    </row>
    <row r="6719" spans="13:21" s="104" customFormat="1" ht="15.75">
      <c r="M6719" s="172"/>
      <c r="N6719" s="172"/>
      <c r="O6719" s="172"/>
      <c r="U6719" s="173"/>
    </row>
    <row r="6720" spans="13:21" s="104" customFormat="1" ht="15.75">
      <c r="M6720" s="172"/>
      <c r="N6720" s="172"/>
      <c r="O6720" s="172"/>
      <c r="U6720" s="173"/>
    </row>
    <row r="6721" spans="13:21" s="104" customFormat="1" ht="15.75">
      <c r="M6721" s="172"/>
      <c r="N6721" s="172"/>
      <c r="O6721" s="172"/>
      <c r="U6721" s="173"/>
    </row>
    <row r="6722" spans="13:21" s="104" customFormat="1" ht="15.75">
      <c r="M6722" s="172"/>
      <c r="N6722" s="172"/>
      <c r="O6722" s="172"/>
      <c r="U6722" s="173"/>
    </row>
    <row r="6723" spans="13:21" s="104" customFormat="1" ht="15.75">
      <c r="M6723" s="172"/>
      <c r="N6723" s="172"/>
      <c r="O6723" s="172"/>
      <c r="U6723" s="173"/>
    </row>
    <row r="6724" spans="13:21" s="104" customFormat="1" ht="15.75">
      <c r="M6724" s="172"/>
      <c r="N6724" s="172"/>
      <c r="O6724" s="172"/>
      <c r="U6724" s="173"/>
    </row>
    <row r="6725" spans="13:21" s="104" customFormat="1" ht="15.75">
      <c r="M6725" s="172"/>
      <c r="N6725" s="172"/>
      <c r="O6725" s="172"/>
      <c r="U6725" s="173"/>
    </row>
    <row r="6726" spans="13:21" s="104" customFormat="1" ht="15.75">
      <c r="M6726" s="172"/>
      <c r="N6726" s="172"/>
      <c r="O6726" s="172"/>
      <c r="U6726" s="173"/>
    </row>
    <row r="6727" spans="13:21" s="104" customFormat="1" ht="15.75">
      <c r="M6727" s="172"/>
      <c r="N6727" s="172"/>
      <c r="O6727" s="172"/>
      <c r="U6727" s="173"/>
    </row>
    <row r="6728" spans="13:21" s="104" customFormat="1" ht="15.75">
      <c r="M6728" s="172"/>
      <c r="N6728" s="172"/>
      <c r="O6728" s="172"/>
      <c r="U6728" s="173"/>
    </row>
    <row r="6729" spans="13:21" s="104" customFormat="1" ht="15.75">
      <c r="M6729" s="172"/>
      <c r="N6729" s="172"/>
      <c r="O6729" s="172"/>
      <c r="U6729" s="173"/>
    </row>
    <row r="6730" spans="13:21" s="104" customFormat="1" ht="15.75">
      <c r="M6730" s="172"/>
      <c r="N6730" s="172"/>
      <c r="O6730" s="172"/>
      <c r="U6730" s="173"/>
    </row>
    <row r="6731" spans="13:21" s="104" customFormat="1" ht="15.75">
      <c r="M6731" s="172"/>
      <c r="N6731" s="172"/>
      <c r="O6731" s="172"/>
      <c r="U6731" s="173"/>
    </row>
    <row r="6732" spans="13:21" s="104" customFormat="1" ht="15.75">
      <c r="M6732" s="172"/>
      <c r="N6732" s="172"/>
      <c r="O6732" s="172"/>
      <c r="U6732" s="173"/>
    </row>
    <row r="6733" spans="13:21" s="104" customFormat="1" ht="15.75">
      <c r="M6733" s="172"/>
      <c r="N6733" s="172"/>
      <c r="O6733" s="172"/>
      <c r="U6733" s="173"/>
    </row>
    <row r="6734" spans="13:21" s="104" customFormat="1" ht="15.75">
      <c r="M6734" s="172"/>
      <c r="N6734" s="172"/>
      <c r="O6734" s="172"/>
      <c r="U6734" s="173"/>
    </row>
    <row r="6735" spans="13:21" s="104" customFormat="1" ht="15.75">
      <c r="M6735" s="172"/>
      <c r="N6735" s="172"/>
      <c r="O6735" s="172"/>
      <c r="U6735" s="173"/>
    </row>
    <row r="6736" spans="13:21" s="104" customFormat="1" ht="15.75">
      <c r="M6736" s="172"/>
      <c r="N6736" s="172"/>
      <c r="O6736" s="172"/>
      <c r="U6736" s="173"/>
    </row>
    <row r="6737" spans="13:21" s="104" customFormat="1" ht="15.75">
      <c r="M6737" s="172"/>
      <c r="N6737" s="172"/>
      <c r="O6737" s="172"/>
      <c r="U6737" s="173"/>
    </row>
    <row r="6738" spans="13:21" s="104" customFormat="1" ht="15.75">
      <c r="M6738" s="172"/>
      <c r="N6738" s="172"/>
      <c r="O6738" s="172"/>
      <c r="U6738" s="173"/>
    </row>
    <row r="6739" spans="13:21" s="104" customFormat="1" ht="15.75">
      <c r="M6739" s="172"/>
      <c r="N6739" s="172"/>
      <c r="O6739" s="172"/>
      <c r="U6739" s="173"/>
    </row>
    <row r="6740" spans="13:21" s="104" customFormat="1" ht="15.75">
      <c r="M6740" s="172"/>
      <c r="N6740" s="172"/>
      <c r="O6740" s="172"/>
      <c r="U6740" s="173"/>
    </row>
    <row r="6741" spans="13:21" s="104" customFormat="1" ht="15.75">
      <c r="M6741" s="172"/>
      <c r="N6741" s="172"/>
      <c r="O6741" s="172"/>
      <c r="U6741" s="173"/>
    </row>
    <row r="6742" spans="13:21" s="104" customFormat="1" ht="15.75">
      <c r="M6742" s="172"/>
      <c r="N6742" s="172"/>
      <c r="O6742" s="172"/>
      <c r="U6742" s="173"/>
    </row>
    <row r="6743" spans="13:21" s="104" customFormat="1" ht="15.75">
      <c r="M6743" s="172"/>
      <c r="N6743" s="172"/>
      <c r="O6743" s="172"/>
      <c r="U6743" s="173"/>
    </row>
    <row r="6744" spans="13:21" s="104" customFormat="1" ht="15.75">
      <c r="M6744" s="172"/>
      <c r="N6744" s="172"/>
      <c r="O6744" s="172"/>
      <c r="U6744" s="173"/>
    </row>
    <row r="6745" spans="13:21" s="104" customFormat="1" ht="15.75">
      <c r="M6745" s="172"/>
      <c r="N6745" s="172"/>
      <c r="O6745" s="172"/>
      <c r="U6745" s="173"/>
    </row>
    <row r="6746" spans="13:21" s="104" customFormat="1" ht="15.75">
      <c r="M6746" s="172"/>
      <c r="N6746" s="172"/>
      <c r="O6746" s="172"/>
      <c r="U6746" s="173"/>
    </row>
    <row r="6747" spans="13:21" s="104" customFormat="1" ht="15.75">
      <c r="M6747" s="172"/>
      <c r="N6747" s="172"/>
      <c r="O6747" s="172"/>
      <c r="U6747" s="173"/>
    </row>
    <row r="6748" spans="13:21" s="104" customFormat="1" ht="15.75">
      <c r="M6748" s="172"/>
      <c r="N6748" s="172"/>
      <c r="O6748" s="172"/>
      <c r="U6748" s="173"/>
    </row>
    <row r="6749" spans="13:21" s="104" customFormat="1" ht="15.75">
      <c r="M6749" s="172"/>
      <c r="N6749" s="172"/>
      <c r="O6749" s="172"/>
      <c r="U6749" s="173"/>
    </row>
    <row r="6750" spans="13:21" s="104" customFormat="1" ht="15.75">
      <c r="M6750" s="172"/>
      <c r="N6750" s="172"/>
      <c r="O6750" s="172"/>
      <c r="U6750" s="173"/>
    </row>
    <row r="6751" spans="13:21" s="104" customFormat="1" ht="15.75">
      <c r="M6751" s="172"/>
      <c r="N6751" s="172"/>
      <c r="O6751" s="172"/>
      <c r="U6751" s="173"/>
    </row>
    <row r="6752" spans="13:21" s="104" customFormat="1" ht="15.75">
      <c r="M6752" s="172"/>
      <c r="N6752" s="172"/>
      <c r="O6752" s="172"/>
      <c r="U6752" s="173"/>
    </row>
    <row r="6753" spans="13:21" s="104" customFormat="1" ht="15.75">
      <c r="M6753" s="172"/>
      <c r="N6753" s="172"/>
      <c r="O6753" s="172"/>
      <c r="U6753" s="173"/>
    </row>
    <row r="6754" spans="13:21" s="104" customFormat="1" ht="15.75">
      <c r="M6754" s="172"/>
      <c r="N6754" s="172"/>
      <c r="O6754" s="172"/>
      <c r="U6754" s="173"/>
    </row>
    <row r="6755" spans="13:21" s="104" customFormat="1" ht="15.75">
      <c r="M6755" s="172"/>
      <c r="N6755" s="172"/>
      <c r="O6755" s="172"/>
      <c r="U6755" s="173"/>
    </row>
    <row r="6756" spans="13:21" s="104" customFormat="1" ht="15.75">
      <c r="M6756" s="172"/>
      <c r="N6756" s="172"/>
      <c r="O6756" s="172"/>
      <c r="U6756" s="173"/>
    </row>
    <row r="6757" spans="13:21" s="104" customFormat="1" ht="15.75">
      <c r="M6757" s="172"/>
      <c r="N6757" s="172"/>
      <c r="O6757" s="172"/>
      <c r="U6757" s="173"/>
    </row>
    <row r="6758" spans="13:21" s="104" customFormat="1" ht="15.75">
      <c r="M6758" s="172"/>
      <c r="N6758" s="172"/>
      <c r="O6758" s="172"/>
      <c r="U6758" s="173"/>
    </row>
    <row r="6759" spans="13:21" s="104" customFormat="1" ht="15.75">
      <c r="M6759" s="172"/>
      <c r="N6759" s="172"/>
      <c r="O6759" s="172"/>
      <c r="U6759" s="173"/>
    </row>
    <row r="6760" spans="13:21" s="104" customFormat="1" ht="15.75">
      <c r="M6760" s="172"/>
      <c r="N6760" s="172"/>
      <c r="O6760" s="172"/>
      <c r="U6760" s="173"/>
    </row>
    <row r="6761" spans="13:21" s="104" customFormat="1" ht="15.75">
      <c r="M6761" s="172"/>
      <c r="N6761" s="172"/>
      <c r="O6761" s="172"/>
      <c r="U6761" s="173"/>
    </row>
    <row r="6762" spans="13:21" s="104" customFormat="1" ht="15.75">
      <c r="M6762" s="172"/>
      <c r="N6762" s="172"/>
      <c r="O6762" s="172"/>
      <c r="U6762" s="173"/>
    </row>
    <row r="6763" spans="13:21" s="104" customFormat="1" ht="15.75">
      <c r="M6763" s="172"/>
      <c r="N6763" s="172"/>
      <c r="O6763" s="172"/>
      <c r="U6763" s="173"/>
    </row>
    <row r="6764" spans="13:21" s="104" customFormat="1" ht="15.75">
      <c r="M6764" s="172"/>
      <c r="N6764" s="172"/>
      <c r="O6764" s="172"/>
      <c r="U6764" s="173"/>
    </row>
    <row r="6765" spans="13:21" s="104" customFormat="1" ht="15.75">
      <c r="M6765" s="172"/>
      <c r="N6765" s="172"/>
      <c r="O6765" s="172"/>
      <c r="U6765" s="173"/>
    </row>
    <row r="6766" spans="13:21" s="104" customFormat="1" ht="15.75">
      <c r="M6766" s="172"/>
      <c r="N6766" s="172"/>
      <c r="O6766" s="172"/>
      <c r="U6766" s="173"/>
    </row>
    <row r="6767" spans="13:21" s="104" customFormat="1" ht="15.75">
      <c r="M6767" s="172"/>
      <c r="N6767" s="172"/>
      <c r="O6767" s="172"/>
      <c r="U6767" s="173"/>
    </row>
    <row r="6768" spans="13:21" s="104" customFormat="1" ht="15.75">
      <c r="M6768" s="172"/>
      <c r="N6768" s="172"/>
      <c r="O6768" s="172"/>
      <c r="U6768" s="173"/>
    </row>
    <row r="6769" spans="13:21" s="104" customFormat="1" ht="15.75">
      <c r="M6769" s="172"/>
      <c r="N6769" s="172"/>
      <c r="O6769" s="172"/>
      <c r="U6769" s="173"/>
    </row>
    <row r="6770" spans="13:21" s="104" customFormat="1" ht="15.75">
      <c r="M6770" s="172"/>
      <c r="N6770" s="172"/>
      <c r="O6770" s="172"/>
      <c r="U6770" s="173"/>
    </row>
    <row r="6771" spans="13:21" s="104" customFormat="1" ht="15.75">
      <c r="M6771" s="172"/>
      <c r="N6771" s="172"/>
      <c r="O6771" s="172"/>
      <c r="U6771" s="173"/>
    </row>
    <row r="6772" spans="13:21" s="104" customFormat="1" ht="15.75">
      <c r="M6772" s="172"/>
      <c r="N6772" s="172"/>
      <c r="O6772" s="172"/>
      <c r="U6772" s="173"/>
    </row>
    <row r="6773" spans="13:21" s="104" customFormat="1" ht="15.75">
      <c r="M6773" s="172"/>
      <c r="N6773" s="172"/>
      <c r="O6773" s="172"/>
      <c r="U6773" s="173"/>
    </row>
    <row r="6774" spans="13:21" s="104" customFormat="1" ht="15.75">
      <c r="M6774" s="172"/>
      <c r="N6774" s="172"/>
      <c r="O6774" s="172"/>
      <c r="U6774" s="173"/>
    </row>
    <row r="6775" spans="13:21" s="104" customFormat="1" ht="15.75">
      <c r="M6775" s="172"/>
      <c r="N6775" s="172"/>
      <c r="O6775" s="172"/>
      <c r="U6775" s="173"/>
    </row>
    <row r="6776" spans="13:21" s="104" customFormat="1" ht="15.75">
      <c r="M6776" s="172"/>
      <c r="N6776" s="172"/>
      <c r="O6776" s="172"/>
      <c r="U6776" s="173"/>
    </row>
    <row r="6777" spans="13:21" s="104" customFormat="1" ht="15.75">
      <c r="M6777" s="172"/>
      <c r="N6777" s="172"/>
      <c r="O6777" s="172"/>
      <c r="U6777" s="173"/>
    </row>
    <row r="6778" spans="13:21" s="104" customFormat="1" ht="15.75">
      <c r="M6778" s="172"/>
      <c r="N6778" s="172"/>
      <c r="O6778" s="172"/>
      <c r="U6778" s="173"/>
    </row>
    <row r="6779" spans="13:21" s="104" customFormat="1" ht="15.75">
      <c r="M6779" s="172"/>
      <c r="N6779" s="172"/>
      <c r="O6779" s="172"/>
      <c r="U6779" s="173"/>
    </row>
    <row r="6780" spans="13:21" s="104" customFormat="1" ht="15.75">
      <c r="M6780" s="172"/>
      <c r="N6780" s="172"/>
      <c r="O6780" s="172"/>
      <c r="U6780" s="173"/>
    </row>
    <row r="6781" spans="13:21" s="104" customFormat="1" ht="15.75">
      <c r="M6781" s="172"/>
      <c r="N6781" s="172"/>
      <c r="O6781" s="172"/>
      <c r="U6781" s="173"/>
    </row>
    <row r="6782" spans="13:21" s="104" customFormat="1" ht="15.75">
      <c r="M6782" s="172"/>
      <c r="N6782" s="172"/>
      <c r="O6782" s="172"/>
      <c r="U6782" s="173"/>
    </row>
    <row r="6783" spans="13:21" s="104" customFormat="1" ht="15.75">
      <c r="M6783" s="172"/>
      <c r="N6783" s="172"/>
      <c r="O6783" s="172"/>
      <c r="U6783" s="173"/>
    </row>
    <row r="6784" spans="13:21" s="104" customFormat="1" ht="15.75">
      <c r="M6784" s="172"/>
      <c r="N6784" s="172"/>
      <c r="O6784" s="172"/>
      <c r="U6784" s="173"/>
    </row>
    <row r="6785" spans="13:21" s="104" customFormat="1" ht="15.75">
      <c r="M6785" s="172"/>
      <c r="N6785" s="172"/>
      <c r="O6785" s="172"/>
      <c r="U6785" s="173"/>
    </row>
    <row r="6786" spans="13:21" s="104" customFormat="1" ht="15.75">
      <c r="M6786" s="172"/>
      <c r="N6786" s="172"/>
      <c r="O6786" s="172"/>
      <c r="U6786" s="173"/>
    </row>
    <row r="6787" spans="13:21" s="104" customFormat="1" ht="15.75">
      <c r="M6787" s="172"/>
      <c r="N6787" s="172"/>
      <c r="O6787" s="172"/>
      <c r="U6787" s="173"/>
    </row>
    <row r="6788" spans="13:21" s="104" customFormat="1" ht="15.75">
      <c r="M6788" s="172"/>
      <c r="N6788" s="172"/>
      <c r="O6788" s="172"/>
      <c r="U6788" s="173"/>
    </row>
    <row r="6789" spans="13:21" s="104" customFormat="1" ht="15.75">
      <c r="M6789" s="172"/>
      <c r="N6789" s="172"/>
      <c r="O6789" s="172"/>
      <c r="U6789" s="173"/>
    </row>
    <row r="6790" spans="13:21" s="104" customFormat="1" ht="15.75">
      <c r="M6790" s="172"/>
      <c r="N6790" s="172"/>
      <c r="O6790" s="172"/>
      <c r="U6790" s="173"/>
    </row>
    <row r="6791" spans="13:21" s="104" customFormat="1" ht="15.75">
      <c r="M6791" s="172"/>
      <c r="N6791" s="172"/>
      <c r="O6791" s="172"/>
      <c r="U6791" s="173"/>
    </row>
    <row r="6792" spans="13:21" s="104" customFormat="1" ht="15.75">
      <c r="M6792" s="172"/>
      <c r="N6792" s="172"/>
      <c r="O6792" s="172"/>
      <c r="U6792" s="173"/>
    </row>
    <row r="6793" spans="13:21" s="104" customFormat="1" ht="15.75">
      <c r="M6793" s="172"/>
      <c r="N6793" s="172"/>
      <c r="O6793" s="172"/>
      <c r="U6793" s="173"/>
    </row>
    <row r="6794" spans="13:21" s="104" customFormat="1" ht="15.75">
      <c r="M6794" s="172"/>
      <c r="N6794" s="172"/>
      <c r="O6794" s="172"/>
      <c r="U6794" s="173"/>
    </row>
    <row r="6795" spans="13:21" s="104" customFormat="1" ht="15.75">
      <c r="M6795" s="172"/>
      <c r="N6795" s="172"/>
      <c r="O6795" s="172"/>
      <c r="U6795" s="173"/>
    </row>
    <row r="6796" spans="13:21" s="104" customFormat="1" ht="15.75">
      <c r="M6796" s="172"/>
      <c r="N6796" s="172"/>
      <c r="O6796" s="172"/>
      <c r="U6796" s="173"/>
    </row>
    <row r="6797" spans="13:21" s="104" customFormat="1" ht="15.75">
      <c r="M6797" s="172"/>
      <c r="N6797" s="172"/>
      <c r="O6797" s="172"/>
      <c r="U6797" s="173"/>
    </row>
    <row r="6798" spans="13:21" s="104" customFormat="1" ht="15.75">
      <c r="M6798" s="172"/>
      <c r="N6798" s="172"/>
      <c r="O6798" s="172"/>
      <c r="U6798" s="173"/>
    </row>
    <row r="6799" spans="13:21" s="104" customFormat="1" ht="15.75">
      <c r="M6799" s="172"/>
      <c r="N6799" s="172"/>
      <c r="O6799" s="172"/>
      <c r="U6799" s="173"/>
    </row>
    <row r="6800" spans="13:21" s="104" customFormat="1" ht="15.75">
      <c r="M6800" s="172"/>
      <c r="N6800" s="172"/>
      <c r="O6800" s="172"/>
      <c r="U6800" s="173"/>
    </row>
    <row r="6801" spans="13:21" s="104" customFormat="1" ht="15.75">
      <c r="M6801" s="172"/>
      <c r="N6801" s="172"/>
      <c r="O6801" s="172"/>
      <c r="U6801" s="173"/>
    </row>
    <row r="6802" spans="13:21" s="104" customFormat="1" ht="15.75">
      <c r="M6802" s="172"/>
      <c r="N6802" s="172"/>
      <c r="O6802" s="172"/>
      <c r="U6802" s="173"/>
    </row>
    <row r="6803" spans="13:21" s="104" customFormat="1" ht="15.75">
      <c r="M6803" s="172"/>
      <c r="N6803" s="172"/>
      <c r="O6803" s="172"/>
      <c r="U6803" s="173"/>
    </row>
    <row r="6804" spans="13:21" s="104" customFormat="1" ht="15.75">
      <c r="M6804" s="172"/>
      <c r="N6804" s="172"/>
      <c r="O6804" s="172"/>
      <c r="U6804" s="173"/>
    </row>
    <row r="6805" spans="13:21" s="104" customFormat="1" ht="15.75">
      <c r="M6805" s="172"/>
      <c r="N6805" s="172"/>
      <c r="O6805" s="172"/>
      <c r="U6805" s="173"/>
    </row>
    <row r="6806" spans="13:21" s="104" customFormat="1" ht="15.75">
      <c r="M6806" s="172"/>
      <c r="N6806" s="172"/>
      <c r="O6806" s="172"/>
      <c r="U6806" s="173"/>
    </row>
    <row r="6807" spans="13:21" s="104" customFormat="1" ht="15.75">
      <c r="M6807" s="172"/>
      <c r="N6807" s="172"/>
      <c r="O6807" s="172"/>
      <c r="U6807" s="173"/>
    </row>
    <row r="6808" spans="13:21" s="104" customFormat="1" ht="15.75">
      <c r="M6808" s="172"/>
      <c r="N6808" s="172"/>
      <c r="O6808" s="172"/>
      <c r="U6808" s="173"/>
    </row>
    <row r="6809" spans="13:21" s="104" customFormat="1" ht="15.75">
      <c r="M6809" s="172"/>
      <c r="N6809" s="172"/>
      <c r="O6809" s="172"/>
      <c r="U6809" s="173"/>
    </row>
    <row r="6810" spans="13:21" s="104" customFormat="1" ht="15.75">
      <c r="M6810" s="172"/>
      <c r="N6810" s="172"/>
      <c r="O6810" s="172"/>
      <c r="U6810" s="173"/>
    </row>
    <row r="6811" spans="13:21" s="104" customFormat="1" ht="15.75">
      <c r="M6811" s="172"/>
      <c r="N6811" s="172"/>
      <c r="O6811" s="172"/>
      <c r="U6811" s="173"/>
    </row>
    <row r="6812" spans="13:21" s="104" customFormat="1" ht="15.75">
      <c r="M6812" s="172"/>
      <c r="N6812" s="172"/>
      <c r="O6812" s="172"/>
      <c r="U6812" s="173"/>
    </row>
    <row r="6813" spans="13:21" s="104" customFormat="1" ht="15.75">
      <c r="M6813" s="172"/>
      <c r="N6813" s="172"/>
      <c r="O6813" s="172"/>
      <c r="U6813" s="173"/>
    </row>
    <row r="6814" spans="13:21" s="104" customFormat="1" ht="15.75">
      <c r="M6814" s="172"/>
      <c r="N6814" s="172"/>
      <c r="O6814" s="172"/>
      <c r="U6814" s="173"/>
    </row>
    <row r="6815" spans="13:21" s="104" customFormat="1" ht="15.75">
      <c r="M6815" s="172"/>
      <c r="N6815" s="172"/>
      <c r="O6815" s="172"/>
      <c r="U6815" s="173"/>
    </row>
    <row r="6816" spans="13:21" s="104" customFormat="1" ht="15.75">
      <c r="M6816" s="172"/>
      <c r="N6816" s="172"/>
      <c r="O6816" s="172"/>
      <c r="U6816" s="173"/>
    </row>
    <row r="6817" spans="13:21" s="104" customFormat="1" ht="15.75">
      <c r="M6817" s="172"/>
      <c r="N6817" s="172"/>
      <c r="O6817" s="172"/>
      <c r="U6817" s="173"/>
    </row>
    <row r="6818" spans="13:21" s="104" customFormat="1" ht="15.75">
      <c r="M6818" s="172"/>
      <c r="N6818" s="172"/>
      <c r="O6818" s="172"/>
      <c r="U6818" s="173"/>
    </row>
    <row r="6819" spans="13:21" s="104" customFormat="1" ht="15.75">
      <c r="M6819" s="172"/>
      <c r="N6819" s="172"/>
      <c r="O6819" s="172"/>
      <c r="U6819" s="173"/>
    </row>
    <row r="6820" spans="13:21" s="104" customFormat="1" ht="15.75">
      <c r="M6820" s="172"/>
      <c r="N6820" s="172"/>
      <c r="O6820" s="172"/>
      <c r="U6820" s="173"/>
    </row>
    <row r="6821" spans="13:21" s="104" customFormat="1" ht="15.75">
      <c r="M6821" s="172"/>
      <c r="N6821" s="172"/>
      <c r="O6821" s="172"/>
      <c r="U6821" s="173"/>
    </row>
    <row r="6822" spans="13:21" s="104" customFormat="1" ht="15.75">
      <c r="M6822" s="172"/>
      <c r="N6822" s="172"/>
      <c r="O6822" s="172"/>
      <c r="U6822" s="173"/>
    </row>
    <row r="6823" spans="13:21" s="104" customFormat="1" ht="15.75">
      <c r="M6823" s="172"/>
      <c r="N6823" s="172"/>
      <c r="O6823" s="172"/>
      <c r="U6823" s="173"/>
    </row>
    <row r="6824" spans="13:21" s="104" customFormat="1" ht="15.75">
      <c r="M6824" s="172"/>
      <c r="N6824" s="172"/>
      <c r="O6824" s="172"/>
      <c r="U6824" s="173"/>
    </row>
    <row r="6825" spans="13:21" s="104" customFormat="1" ht="15.75">
      <c r="M6825" s="172"/>
      <c r="N6825" s="172"/>
      <c r="O6825" s="172"/>
      <c r="U6825" s="173"/>
    </row>
    <row r="6826" spans="13:21" s="104" customFormat="1" ht="15.75">
      <c r="M6826" s="172"/>
      <c r="N6826" s="172"/>
      <c r="O6826" s="172"/>
      <c r="U6826" s="173"/>
    </row>
    <row r="6827" spans="13:21" s="104" customFormat="1" ht="15.75">
      <c r="M6827" s="172"/>
      <c r="N6827" s="172"/>
      <c r="O6827" s="172"/>
      <c r="U6827" s="173"/>
    </row>
    <row r="6828" spans="13:21" s="104" customFormat="1" ht="15.75">
      <c r="M6828" s="172"/>
      <c r="N6828" s="172"/>
      <c r="O6828" s="172"/>
      <c r="U6828" s="173"/>
    </row>
    <row r="6829" spans="13:21" s="104" customFormat="1" ht="15.75">
      <c r="M6829" s="172"/>
      <c r="N6829" s="172"/>
      <c r="O6829" s="172"/>
      <c r="U6829" s="173"/>
    </row>
    <row r="6830" spans="13:21" s="104" customFormat="1" ht="15.75">
      <c r="M6830" s="172"/>
      <c r="N6830" s="172"/>
      <c r="O6830" s="172"/>
      <c r="U6830" s="173"/>
    </row>
    <row r="6831" spans="13:21" s="104" customFormat="1" ht="15.75">
      <c r="M6831" s="172"/>
      <c r="N6831" s="172"/>
      <c r="O6831" s="172"/>
      <c r="U6831" s="173"/>
    </row>
    <row r="6832" spans="13:21" s="104" customFormat="1" ht="15.75">
      <c r="M6832" s="172"/>
      <c r="N6832" s="172"/>
      <c r="O6832" s="172"/>
      <c r="U6832" s="173"/>
    </row>
    <row r="6833" spans="13:21" s="104" customFormat="1" ht="15.75">
      <c r="M6833" s="172"/>
      <c r="N6833" s="172"/>
      <c r="O6833" s="172"/>
      <c r="U6833" s="173"/>
    </row>
    <row r="6834" spans="13:21" s="104" customFormat="1" ht="15.75">
      <c r="M6834" s="172"/>
      <c r="N6834" s="172"/>
      <c r="O6834" s="172"/>
      <c r="U6834" s="173"/>
    </row>
    <row r="6835" spans="13:21" s="104" customFormat="1" ht="15.75">
      <c r="M6835" s="172"/>
      <c r="N6835" s="172"/>
      <c r="O6835" s="172"/>
      <c r="U6835" s="173"/>
    </row>
    <row r="6836" spans="13:21" s="104" customFormat="1" ht="15.75">
      <c r="M6836" s="172"/>
      <c r="N6836" s="172"/>
      <c r="O6836" s="172"/>
      <c r="U6836" s="173"/>
    </row>
    <row r="6837" spans="13:21" s="104" customFormat="1" ht="15.75">
      <c r="M6837" s="172"/>
      <c r="N6837" s="172"/>
      <c r="O6837" s="172"/>
      <c r="U6837" s="173"/>
    </row>
    <row r="6838" spans="13:21" s="104" customFormat="1" ht="15.75">
      <c r="M6838" s="172"/>
      <c r="N6838" s="172"/>
      <c r="O6838" s="172"/>
      <c r="U6838" s="173"/>
    </row>
    <row r="6839" spans="13:21" s="104" customFormat="1" ht="15.75">
      <c r="M6839" s="172"/>
      <c r="N6839" s="172"/>
      <c r="O6839" s="172"/>
      <c r="U6839" s="173"/>
    </row>
    <row r="6840" spans="13:21" s="104" customFormat="1" ht="15.75">
      <c r="M6840" s="172"/>
      <c r="N6840" s="172"/>
      <c r="O6840" s="172"/>
      <c r="U6840" s="173"/>
    </row>
    <row r="6841" spans="13:21" s="104" customFormat="1" ht="15.75">
      <c r="M6841" s="172"/>
      <c r="N6841" s="172"/>
      <c r="O6841" s="172"/>
      <c r="U6841" s="173"/>
    </row>
    <row r="6842" spans="13:21" s="104" customFormat="1" ht="15.75">
      <c r="M6842" s="172"/>
      <c r="N6842" s="172"/>
      <c r="O6842" s="172"/>
      <c r="U6842" s="173"/>
    </row>
    <row r="6843" spans="13:21" s="104" customFormat="1" ht="15.75">
      <c r="M6843" s="172"/>
      <c r="N6843" s="172"/>
      <c r="O6843" s="172"/>
      <c r="U6843" s="173"/>
    </row>
    <row r="6844" spans="13:21" s="104" customFormat="1" ht="15.75">
      <c r="M6844" s="172"/>
      <c r="N6844" s="172"/>
      <c r="O6844" s="172"/>
      <c r="U6844" s="173"/>
    </row>
    <row r="6845" spans="13:21" s="104" customFormat="1" ht="15.75">
      <c r="M6845" s="172"/>
      <c r="N6845" s="172"/>
      <c r="O6845" s="172"/>
      <c r="U6845" s="173"/>
    </row>
    <row r="6846" spans="13:21" s="104" customFormat="1" ht="15.75">
      <c r="M6846" s="172"/>
      <c r="N6846" s="172"/>
      <c r="O6846" s="172"/>
      <c r="U6846" s="173"/>
    </row>
    <row r="6847" spans="13:21" s="104" customFormat="1" ht="15.75">
      <c r="M6847" s="172"/>
      <c r="N6847" s="172"/>
      <c r="O6847" s="172"/>
      <c r="U6847" s="173"/>
    </row>
    <row r="6848" spans="13:21" s="104" customFormat="1" ht="15.75">
      <c r="M6848" s="172"/>
      <c r="N6848" s="172"/>
      <c r="O6848" s="172"/>
      <c r="U6848" s="173"/>
    </row>
    <row r="6849" spans="13:21" s="104" customFormat="1" ht="15.75">
      <c r="M6849" s="172"/>
      <c r="N6849" s="172"/>
      <c r="O6849" s="172"/>
      <c r="U6849" s="173"/>
    </row>
    <row r="6850" spans="13:21" s="104" customFormat="1" ht="15.75">
      <c r="M6850" s="172"/>
      <c r="N6850" s="172"/>
      <c r="O6850" s="172"/>
      <c r="U6850" s="173"/>
    </row>
    <row r="6851" spans="13:21" s="104" customFormat="1" ht="15.75">
      <c r="M6851" s="172"/>
      <c r="N6851" s="172"/>
      <c r="O6851" s="172"/>
      <c r="U6851" s="173"/>
    </row>
    <row r="6852" spans="13:21" s="104" customFormat="1" ht="15.75">
      <c r="M6852" s="172"/>
      <c r="N6852" s="172"/>
      <c r="O6852" s="172"/>
      <c r="U6852" s="173"/>
    </row>
    <row r="6853" spans="13:21" s="104" customFormat="1" ht="15.75">
      <c r="M6853" s="172"/>
      <c r="N6853" s="172"/>
      <c r="O6853" s="172"/>
      <c r="U6853" s="173"/>
    </row>
    <row r="6854" spans="13:21" s="104" customFormat="1" ht="15.75">
      <c r="M6854" s="172"/>
      <c r="N6854" s="172"/>
      <c r="O6854" s="172"/>
      <c r="U6854" s="173"/>
    </row>
    <row r="6855" spans="13:21" s="104" customFormat="1" ht="15.75">
      <c r="M6855" s="172"/>
      <c r="N6855" s="172"/>
      <c r="O6855" s="172"/>
      <c r="U6855" s="173"/>
    </row>
    <row r="6856" spans="13:21" s="104" customFormat="1" ht="15.75">
      <c r="M6856" s="172"/>
      <c r="N6856" s="172"/>
      <c r="O6856" s="172"/>
      <c r="U6856" s="173"/>
    </row>
    <row r="6857" spans="13:21" s="104" customFormat="1" ht="15.75">
      <c r="M6857" s="172"/>
      <c r="N6857" s="172"/>
      <c r="O6857" s="172"/>
      <c r="U6857" s="173"/>
    </row>
    <row r="6858" spans="13:21" s="104" customFormat="1" ht="15.75">
      <c r="M6858" s="172"/>
      <c r="N6858" s="172"/>
      <c r="O6858" s="172"/>
      <c r="U6858" s="173"/>
    </row>
    <row r="6859" spans="13:21" s="104" customFormat="1" ht="15.75">
      <c r="M6859" s="172"/>
      <c r="N6859" s="172"/>
      <c r="O6859" s="172"/>
      <c r="U6859" s="173"/>
    </row>
    <row r="6860" spans="13:21" s="104" customFormat="1" ht="15.75">
      <c r="M6860" s="172"/>
      <c r="N6860" s="172"/>
      <c r="O6860" s="172"/>
      <c r="U6860" s="173"/>
    </row>
    <row r="6861" spans="13:21" s="104" customFormat="1" ht="15.75">
      <c r="M6861" s="172"/>
      <c r="N6861" s="172"/>
      <c r="O6861" s="172"/>
      <c r="U6861" s="173"/>
    </row>
    <row r="6862" spans="13:21" s="104" customFormat="1" ht="15.75">
      <c r="M6862" s="172"/>
      <c r="N6862" s="172"/>
      <c r="O6862" s="172"/>
      <c r="U6862" s="173"/>
    </row>
    <row r="6863" spans="13:21" s="104" customFormat="1" ht="15.75">
      <c r="M6863" s="172"/>
      <c r="N6863" s="172"/>
      <c r="O6863" s="172"/>
      <c r="U6863" s="173"/>
    </row>
    <row r="6864" spans="13:21" s="104" customFormat="1" ht="15.75">
      <c r="M6864" s="172"/>
      <c r="N6864" s="172"/>
      <c r="O6864" s="172"/>
      <c r="U6864" s="173"/>
    </row>
    <row r="6865" spans="13:21" s="104" customFormat="1" ht="15.75">
      <c r="M6865" s="172"/>
      <c r="N6865" s="172"/>
      <c r="O6865" s="172"/>
      <c r="U6865" s="173"/>
    </row>
    <row r="6866" spans="13:21" s="104" customFormat="1" ht="15.75">
      <c r="M6866" s="172"/>
      <c r="N6866" s="172"/>
      <c r="O6866" s="172"/>
      <c r="U6866" s="173"/>
    </row>
    <row r="6867" spans="13:21" s="104" customFormat="1" ht="15.75">
      <c r="M6867" s="172"/>
      <c r="N6867" s="172"/>
      <c r="O6867" s="172"/>
      <c r="U6867" s="173"/>
    </row>
    <row r="6868" spans="13:21" s="104" customFormat="1" ht="15.75">
      <c r="M6868" s="172"/>
      <c r="N6868" s="172"/>
      <c r="O6868" s="172"/>
      <c r="U6868" s="173"/>
    </row>
    <row r="6869" spans="13:21" s="104" customFormat="1" ht="15.75">
      <c r="M6869" s="172"/>
      <c r="N6869" s="172"/>
      <c r="O6869" s="172"/>
      <c r="U6869" s="173"/>
    </row>
    <row r="6870" spans="13:21" s="104" customFormat="1" ht="15.75">
      <c r="M6870" s="172"/>
      <c r="N6870" s="172"/>
      <c r="O6870" s="172"/>
      <c r="U6870" s="173"/>
    </row>
    <row r="6871" spans="13:21" s="104" customFormat="1" ht="15.75">
      <c r="M6871" s="172"/>
      <c r="N6871" s="172"/>
      <c r="O6871" s="172"/>
      <c r="U6871" s="173"/>
    </row>
    <row r="6872" spans="13:21" s="104" customFormat="1" ht="15.75">
      <c r="M6872" s="172"/>
      <c r="N6872" s="172"/>
      <c r="O6872" s="172"/>
      <c r="U6872" s="173"/>
    </row>
    <row r="6873" spans="13:21" s="104" customFormat="1" ht="15.75">
      <c r="M6873" s="172"/>
      <c r="N6873" s="172"/>
      <c r="O6873" s="172"/>
      <c r="U6873" s="173"/>
    </row>
    <row r="6874" spans="13:21" s="104" customFormat="1" ht="15.75">
      <c r="M6874" s="172"/>
      <c r="N6874" s="172"/>
      <c r="O6874" s="172"/>
      <c r="U6874" s="173"/>
    </row>
    <row r="6875" spans="13:21" s="104" customFormat="1" ht="15.75">
      <c r="M6875" s="172"/>
      <c r="N6875" s="172"/>
      <c r="O6875" s="172"/>
      <c r="U6875" s="173"/>
    </row>
    <row r="6876" spans="13:21" s="104" customFormat="1" ht="15.75">
      <c r="M6876" s="172"/>
      <c r="N6876" s="172"/>
      <c r="O6876" s="172"/>
      <c r="U6876" s="173"/>
    </row>
    <row r="6877" spans="13:21" s="104" customFormat="1" ht="15.75">
      <c r="M6877" s="172"/>
      <c r="N6877" s="172"/>
      <c r="O6877" s="172"/>
      <c r="U6877" s="173"/>
    </row>
    <row r="6878" spans="13:21" s="104" customFormat="1" ht="15.75">
      <c r="M6878" s="172"/>
      <c r="N6878" s="172"/>
      <c r="O6878" s="172"/>
      <c r="U6878" s="173"/>
    </row>
    <row r="6879" spans="13:21" s="104" customFormat="1" ht="15.75">
      <c r="M6879" s="172"/>
      <c r="N6879" s="172"/>
      <c r="O6879" s="172"/>
      <c r="U6879" s="173"/>
    </row>
    <row r="6880" spans="13:21" s="104" customFormat="1" ht="15.75">
      <c r="M6880" s="172"/>
      <c r="N6880" s="172"/>
      <c r="O6880" s="172"/>
      <c r="U6880" s="173"/>
    </row>
    <row r="6881" spans="13:21" s="104" customFormat="1" ht="15.75">
      <c r="M6881" s="172"/>
      <c r="N6881" s="172"/>
      <c r="O6881" s="172"/>
      <c r="U6881" s="173"/>
    </row>
    <row r="6882" spans="13:21" s="104" customFormat="1" ht="15.75">
      <c r="M6882" s="172"/>
      <c r="N6882" s="172"/>
      <c r="O6882" s="172"/>
      <c r="U6882" s="173"/>
    </row>
    <row r="6883" spans="13:21" s="104" customFormat="1" ht="15.75">
      <c r="M6883" s="172"/>
      <c r="N6883" s="172"/>
      <c r="O6883" s="172"/>
      <c r="U6883" s="173"/>
    </row>
    <row r="6884" spans="13:21" s="104" customFormat="1" ht="15.75">
      <c r="M6884" s="172"/>
      <c r="N6884" s="172"/>
      <c r="O6884" s="172"/>
      <c r="U6884" s="173"/>
    </row>
    <row r="6885" spans="13:21" s="104" customFormat="1" ht="15.75">
      <c r="M6885" s="172"/>
      <c r="N6885" s="172"/>
      <c r="O6885" s="172"/>
      <c r="U6885" s="173"/>
    </row>
    <row r="6886" spans="13:21" s="104" customFormat="1" ht="15.75">
      <c r="M6886" s="172"/>
      <c r="N6886" s="172"/>
      <c r="O6886" s="172"/>
      <c r="U6886" s="173"/>
    </row>
    <row r="6887" spans="13:21" s="104" customFormat="1" ht="15.75">
      <c r="M6887" s="172"/>
      <c r="N6887" s="172"/>
      <c r="O6887" s="172"/>
      <c r="U6887" s="173"/>
    </row>
    <row r="6888" spans="13:21" s="104" customFormat="1" ht="15.75">
      <c r="M6888" s="172"/>
      <c r="N6888" s="172"/>
      <c r="O6888" s="172"/>
      <c r="U6888" s="173"/>
    </row>
    <row r="6889" spans="13:21" s="104" customFormat="1" ht="15.75">
      <c r="M6889" s="172"/>
      <c r="N6889" s="172"/>
      <c r="O6889" s="172"/>
      <c r="U6889" s="173"/>
    </row>
    <row r="6890" spans="13:21" s="104" customFormat="1" ht="15.75">
      <c r="M6890" s="172"/>
      <c r="N6890" s="172"/>
      <c r="O6890" s="172"/>
      <c r="U6890" s="173"/>
    </row>
    <row r="6891" spans="13:21" s="104" customFormat="1" ht="15.75">
      <c r="M6891" s="172"/>
      <c r="N6891" s="172"/>
      <c r="O6891" s="172"/>
      <c r="U6891" s="173"/>
    </row>
    <row r="6892" spans="13:21" s="104" customFormat="1" ht="15.75">
      <c r="M6892" s="172"/>
      <c r="N6892" s="172"/>
      <c r="O6892" s="172"/>
      <c r="U6892" s="173"/>
    </row>
    <row r="6893" spans="13:21" s="104" customFormat="1" ht="15.75">
      <c r="M6893" s="172"/>
      <c r="N6893" s="172"/>
      <c r="O6893" s="172"/>
      <c r="U6893" s="173"/>
    </row>
    <row r="6894" spans="13:21" s="104" customFormat="1" ht="15.75">
      <c r="M6894" s="172"/>
      <c r="N6894" s="172"/>
      <c r="O6894" s="172"/>
      <c r="U6894" s="173"/>
    </row>
    <row r="6895" spans="13:21" s="104" customFormat="1" ht="15.75">
      <c r="M6895" s="172"/>
      <c r="N6895" s="172"/>
      <c r="O6895" s="172"/>
      <c r="U6895" s="173"/>
    </row>
    <row r="6896" spans="13:21" s="104" customFormat="1" ht="15.75">
      <c r="M6896" s="172"/>
      <c r="N6896" s="172"/>
      <c r="O6896" s="172"/>
      <c r="U6896" s="173"/>
    </row>
    <row r="6897" spans="13:21" s="104" customFormat="1" ht="15.75">
      <c r="M6897" s="172"/>
      <c r="N6897" s="172"/>
      <c r="O6897" s="172"/>
      <c r="U6897" s="173"/>
    </row>
    <row r="6898" spans="13:21" s="104" customFormat="1" ht="15.75">
      <c r="M6898" s="172"/>
      <c r="N6898" s="172"/>
      <c r="O6898" s="172"/>
      <c r="U6898" s="173"/>
    </row>
    <row r="6899" spans="13:21" s="104" customFormat="1" ht="15.75">
      <c r="M6899" s="172"/>
      <c r="N6899" s="172"/>
      <c r="O6899" s="172"/>
      <c r="U6899" s="173"/>
    </row>
    <row r="6900" spans="13:21" s="104" customFormat="1" ht="15.75">
      <c r="M6900" s="172"/>
      <c r="N6900" s="172"/>
      <c r="O6900" s="172"/>
      <c r="U6900" s="173"/>
    </row>
    <row r="6901" spans="13:21" s="104" customFormat="1" ht="15.75">
      <c r="M6901" s="172"/>
      <c r="N6901" s="172"/>
      <c r="O6901" s="172"/>
      <c r="U6901" s="173"/>
    </row>
    <row r="6902" spans="13:21" s="104" customFormat="1" ht="15.75">
      <c r="M6902" s="172"/>
      <c r="N6902" s="172"/>
      <c r="O6902" s="172"/>
      <c r="U6902" s="173"/>
    </row>
    <row r="6903" spans="13:21" s="104" customFormat="1" ht="15.75">
      <c r="M6903" s="172"/>
      <c r="N6903" s="172"/>
      <c r="O6903" s="172"/>
      <c r="U6903" s="173"/>
    </row>
    <row r="6904" spans="13:21" s="104" customFormat="1" ht="15.75">
      <c r="M6904" s="172"/>
      <c r="N6904" s="172"/>
      <c r="O6904" s="172"/>
      <c r="U6904" s="173"/>
    </row>
    <row r="6905" spans="13:21" s="104" customFormat="1" ht="15.75">
      <c r="M6905" s="172"/>
      <c r="N6905" s="172"/>
      <c r="O6905" s="172"/>
      <c r="U6905" s="173"/>
    </row>
    <row r="6906" spans="13:21" s="104" customFormat="1" ht="15.75">
      <c r="M6906" s="172"/>
      <c r="N6906" s="172"/>
      <c r="O6906" s="172"/>
      <c r="U6906" s="173"/>
    </row>
    <row r="6907" spans="13:21" s="104" customFormat="1" ht="15.75">
      <c r="M6907" s="172"/>
      <c r="N6907" s="172"/>
      <c r="O6907" s="172"/>
      <c r="U6907" s="173"/>
    </row>
    <row r="6908" spans="13:21" s="104" customFormat="1" ht="15.75">
      <c r="M6908" s="172"/>
      <c r="N6908" s="172"/>
      <c r="O6908" s="172"/>
      <c r="U6908" s="173"/>
    </row>
    <row r="6909" spans="13:21" s="104" customFormat="1" ht="15.75">
      <c r="M6909" s="172"/>
      <c r="N6909" s="172"/>
      <c r="O6909" s="172"/>
      <c r="U6909" s="173"/>
    </row>
    <row r="6910" spans="13:21" s="104" customFormat="1" ht="15.75">
      <c r="M6910" s="172"/>
      <c r="N6910" s="172"/>
      <c r="O6910" s="172"/>
      <c r="U6910" s="173"/>
    </row>
    <row r="6911" spans="13:21" s="104" customFormat="1" ht="15.75">
      <c r="M6911" s="172"/>
      <c r="N6911" s="172"/>
      <c r="O6911" s="172"/>
      <c r="U6911" s="173"/>
    </row>
    <row r="6912" spans="13:21" s="104" customFormat="1" ht="15.75">
      <c r="M6912" s="172"/>
      <c r="N6912" s="172"/>
      <c r="O6912" s="172"/>
      <c r="U6912" s="173"/>
    </row>
    <row r="6913" spans="13:21" s="104" customFormat="1" ht="15.75">
      <c r="M6913" s="172"/>
      <c r="N6913" s="172"/>
      <c r="O6913" s="172"/>
      <c r="U6913" s="173"/>
    </row>
    <row r="6914" spans="13:21" s="104" customFormat="1" ht="15.75">
      <c r="M6914" s="172"/>
      <c r="N6914" s="172"/>
      <c r="O6914" s="172"/>
      <c r="U6914" s="173"/>
    </row>
    <row r="6915" spans="13:21" s="104" customFormat="1" ht="15.75">
      <c r="M6915" s="172"/>
      <c r="N6915" s="172"/>
      <c r="O6915" s="172"/>
      <c r="U6915" s="173"/>
    </row>
    <row r="6916" spans="13:21" s="104" customFormat="1" ht="15.75">
      <c r="M6916" s="172"/>
      <c r="N6916" s="172"/>
      <c r="O6916" s="172"/>
      <c r="U6916" s="173"/>
    </row>
    <row r="6917" spans="13:21" s="104" customFormat="1" ht="15.75">
      <c r="M6917" s="172"/>
      <c r="N6917" s="172"/>
      <c r="O6917" s="172"/>
      <c r="U6917" s="173"/>
    </row>
    <row r="6918" spans="13:21" s="104" customFormat="1" ht="15.75">
      <c r="M6918" s="172"/>
      <c r="N6918" s="172"/>
      <c r="O6918" s="172"/>
      <c r="U6918" s="173"/>
    </row>
    <row r="6919" spans="13:21" s="104" customFormat="1" ht="15.75">
      <c r="M6919" s="172"/>
      <c r="N6919" s="172"/>
      <c r="O6919" s="172"/>
      <c r="U6919" s="173"/>
    </row>
    <row r="6920" spans="13:21" s="104" customFormat="1" ht="15.75">
      <c r="M6920" s="172"/>
      <c r="N6920" s="172"/>
      <c r="O6920" s="172"/>
      <c r="U6920" s="173"/>
    </row>
    <row r="6921" spans="13:21" s="104" customFormat="1" ht="15.75">
      <c r="M6921" s="172"/>
      <c r="N6921" s="172"/>
      <c r="O6921" s="172"/>
      <c r="U6921" s="173"/>
    </row>
    <row r="6922" spans="13:21" s="104" customFormat="1" ht="15.75">
      <c r="M6922" s="172"/>
      <c r="N6922" s="172"/>
      <c r="O6922" s="172"/>
      <c r="U6922" s="173"/>
    </row>
    <row r="6923" spans="13:21" s="104" customFormat="1" ht="15.75">
      <c r="M6923" s="172"/>
      <c r="N6923" s="172"/>
      <c r="O6923" s="172"/>
      <c r="U6923" s="173"/>
    </row>
    <row r="6924" spans="13:21" s="104" customFormat="1" ht="15.75">
      <c r="M6924" s="172"/>
      <c r="N6924" s="172"/>
      <c r="O6924" s="172"/>
      <c r="U6924" s="173"/>
    </row>
    <row r="6925" spans="13:21" s="104" customFormat="1" ht="15.75">
      <c r="M6925" s="172"/>
      <c r="N6925" s="172"/>
      <c r="O6925" s="172"/>
      <c r="U6925" s="173"/>
    </row>
    <row r="6926" spans="13:21" s="104" customFormat="1" ht="15.75">
      <c r="M6926" s="172"/>
      <c r="N6926" s="172"/>
      <c r="O6926" s="172"/>
      <c r="U6926" s="173"/>
    </row>
    <row r="6927" spans="13:21" s="104" customFormat="1" ht="15.75">
      <c r="M6927" s="172"/>
      <c r="N6927" s="172"/>
      <c r="O6927" s="172"/>
      <c r="U6927" s="173"/>
    </row>
    <row r="6928" spans="13:21" s="104" customFormat="1" ht="15.75">
      <c r="M6928" s="172"/>
      <c r="N6928" s="172"/>
      <c r="O6928" s="172"/>
      <c r="U6928" s="173"/>
    </row>
    <row r="6929" spans="13:21" s="104" customFormat="1" ht="15.75">
      <c r="M6929" s="172"/>
      <c r="N6929" s="172"/>
      <c r="O6929" s="172"/>
      <c r="U6929" s="173"/>
    </row>
    <row r="6930" spans="13:21" s="104" customFormat="1" ht="15.75">
      <c r="M6930" s="172"/>
      <c r="N6930" s="172"/>
      <c r="O6930" s="172"/>
      <c r="U6930" s="173"/>
    </row>
    <row r="6931" spans="13:21" s="104" customFormat="1" ht="15.75">
      <c r="M6931" s="172"/>
      <c r="N6931" s="172"/>
      <c r="O6931" s="172"/>
      <c r="U6931" s="173"/>
    </row>
    <row r="6932" spans="13:21" s="104" customFormat="1" ht="15.75">
      <c r="M6932" s="172"/>
      <c r="N6932" s="172"/>
      <c r="O6932" s="172"/>
      <c r="U6932" s="173"/>
    </row>
    <row r="6933" spans="13:21" s="104" customFormat="1" ht="15.75">
      <c r="M6933" s="172"/>
      <c r="N6933" s="172"/>
      <c r="O6933" s="172"/>
      <c r="U6933" s="173"/>
    </row>
    <row r="6934" spans="13:21" s="104" customFormat="1" ht="15.75">
      <c r="M6934" s="172"/>
      <c r="N6934" s="172"/>
      <c r="O6934" s="172"/>
      <c r="U6934" s="173"/>
    </row>
    <row r="6935" spans="13:21" s="104" customFormat="1" ht="15.75">
      <c r="M6935" s="172"/>
      <c r="N6935" s="172"/>
      <c r="O6935" s="172"/>
      <c r="U6935" s="173"/>
    </row>
    <row r="6936" spans="13:21" s="104" customFormat="1" ht="15.75">
      <c r="M6936" s="172"/>
      <c r="N6936" s="172"/>
      <c r="O6936" s="172"/>
      <c r="U6936" s="173"/>
    </row>
    <row r="6937" spans="13:21" s="104" customFormat="1" ht="15.75">
      <c r="M6937" s="172"/>
      <c r="N6937" s="172"/>
      <c r="O6937" s="172"/>
      <c r="U6937" s="173"/>
    </row>
    <row r="6938" spans="13:21" s="104" customFormat="1" ht="15.75">
      <c r="M6938" s="172"/>
      <c r="N6938" s="172"/>
      <c r="O6938" s="172"/>
      <c r="U6938" s="173"/>
    </row>
    <row r="6939" spans="13:21" s="104" customFormat="1" ht="15.75">
      <c r="M6939" s="172"/>
      <c r="N6939" s="172"/>
      <c r="O6939" s="172"/>
      <c r="U6939" s="173"/>
    </row>
    <row r="6940" spans="13:21" s="104" customFormat="1" ht="15.75">
      <c r="M6940" s="172"/>
      <c r="N6940" s="172"/>
      <c r="O6940" s="172"/>
      <c r="U6940" s="173"/>
    </row>
    <row r="6941" spans="13:21" s="104" customFormat="1" ht="15.75">
      <c r="M6941" s="172"/>
      <c r="N6941" s="172"/>
      <c r="O6941" s="172"/>
      <c r="U6941" s="173"/>
    </row>
    <row r="6942" spans="13:21" s="104" customFormat="1" ht="15.75">
      <c r="M6942" s="172"/>
      <c r="N6942" s="172"/>
      <c r="O6942" s="172"/>
      <c r="U6942" s="173"/>
    </row>
    <row r="6943" spans="13:21" s="104" customFormat="1" ht="15.75">
      <c r="M6943" s="172"/>
      <c r="N6943" s="172"/>
      <c r="O6943" s="172"/>
      <c r="U6943" s="173"/>
    </row>
    <row r="6944" spans="13:21" s="104" customFormat="1" ht="15.75">
      <c r="M6944" s="172"/>
      <c r="N6944" s="172"/>
      <c r="O6944" s="172"/>
      <c r="U6944" s="173"/>
    </row>
    <row r="6945" spans="13:21" s="104" customFormat="1" ht="15.75">
      <c r="M6945" s="172"/>
      <c r="N6945" s="172"/>
      <c r="O6945" s="172"/>
      <c r="U6945" s="173"/>
    </row>
    <row r="6946" spans="13:21" s="104" customFormat="1" ht="15.75">
      <c r="M6946" s="172"/>
      <c r="N6946" s="172"/>
      <c r="O6946" s="172"/>
      <c r="U6946" s="173"/>
    </row>
    <row r="6947" spans="13:21" s="104" customFormat="1" ht="15.75">
      <c r="M6947" s="172"/>
      <c r="N6947" s="172"/>
      <c r="O6947" s="172"/>
      <c r="U6947" s="173"/>
    </row>
    <row r="6948" spans="13:21" s="104" customFormat="1" ht="15.75">
      <c r="M6948" s="172"/>
      <c r="N6948" s="172"/>
      <c r="O6948" s="172"/>
      <c r="U6948" s="173"/>
    </row>
    <row r="6949" spans="13:21" s="104" customFormat="1" ht="15.75">
      <c r="M6949" s="172"/>
      <c r="N6949" s="172"/>
      <c r="O6949" s="172"/>
      <c r="U6949" s="173"/>
    </row>
    <row r="6950" spans="13:21" s="104" customFormat="1" ht="15.75">
      <c r="M6950" s="172"/>
      <c r="N6950" s="172"/>
      <c r="O6950" s="172"/>
      <c r="U6950" s="173"/>
    </row>
    <row r="6951" spans="13:21" s="104" customFormat="1" ht="15.75">
      <c r="M6951" s="172"/>
      <c r="N6951" s="172"/>
      <c r="O6951" s="172"/>
      <c r="U6951" s="173"/>
    </row>
    <row r="6952" spans="13:21" s="104" customFormat="1" ht="15.75">
      <c r="M6952" s="172"/>
      <c r="N6952" s="172"/>
      <c r="O6952" s="172"/>
      <c r="U6952" s="173"/>
    </row>
    <row r="6953" spans="13:21" s="104" customFormat="1" ht="15.75">
      <c r="M6953" s="172"/>
      <c r="N6953" s="172"/>
      <c r="O6953" s="172"/>
      <c r="U6953" s="173"/>
    </row>
    <row r="6954" spans="13:21" s="104" customFormat="1" ht="15.75">
      <c r="M6954" s="172"/>
      <c r="N6954" s="172"/>
      <c r="O6954" s="172"/>
      <c r="U6954" s="173"/>
    </row>
    <row r="6955" spans="13:21" s="104" customFormat="1" ht="15.75">
      <c r="M6955" s="172"/>
      <c r="N6955" s="172"/>
      <c r="O6955" s="172"/>
      <c r="U6955" s="173"/>
    </row>
    <row r="6956" spans="13:21" s="104" customFormat="1" ht="15.75">
      <c r="M6956" s="172"/>
      <c r="N6956" s="172"/>
      <c r="O6956" s="172"/>
      <c r="U6956" s="173"/>
    </row>
    <row r="6957" spans="13:21" s="104" customFormat="1" ht="15.75">
      <c r="M6957" s="172"/>
      <c r="N6957" s="172"/>
      <c r="O6957" s="172"/>
      <c r="U6957" s="173"/>
    </row>
    <row r="6958" spans="13:21" s="104" customFormat="1" ht="15.75">
      <c r="M6958" s="172"/>
      <c r="N6958" s="172"/>
      <c r="O6958" s="172"/>
      <c r="U6958" s="173"/>
    </row>
    <row r="6959" spans="13:21" s="104" customFormat="1" ht="15.75">
      <c r="M6959" s="172"/>
      <c r="N6959" s="172"/>
      <c r="O6959" s="172"/>
      <c r="U6959" s="173"/>
    </row>
    <row r="6960" spans="13:21" s="104" customFormat="1" ht="15.75">
      <c r="M6960" s="172"/>
      <c r="N6960" s="172"/>
      <c r="O6960" s="172"/>
      <c r="U6960" s="173"/>
    </row>
    <row r="6961" spans="13:21" s="104" customFormat="1" ht="15.75">
      <c r="M6961" s="172"/>
      <c r="N6961" s="172"/>
      <c r="O6961" s="172"/>
      <c r="U6961" s="173"/>
    </row>
    <row r="6962" spans="13:21" s="104" customFormat="1" ht="15.75">
      <c r="M6962" s="172"/>
      <c r="N6962" s="172"/>
      <c r="O6962" s="172"/>
      <c r="U6962" s="173"/>
    </row>
    <row r="6963" spans="13:21" s="104" customFormat="1" ht="15.75">
      <c r="M6963" s="172"/>
      <c r="N6963" s="172"/>
      <c r="O6963" s="172"/>
      <c r="U6963" s="173"/>
    </row>
    <row r="6964" spans="13:21" s="104" customFormat="1" ht="15.75">
      <c r="M6964" s="172"/>
      <c r="N6964" s="172"/>
      <c r="O6964" s="172"/>
      <c r="U6964" s="173"/>
    </row>
    <row r="6965" spans="13:21" s="104" customFormat="1" ht="15.75">
      <c r="M6965" s="172"/>
      <c r="N6965" s="172"/>
      <c r="O6965" s="172"/>
      <c r="U6965" s="173"/>
    </row>
    <row r="6966" spans="13:21" s="104" customFormat="1" ht="15.75">
      <c r="M6966" s="172"/>
      <c r="N6966" s="172"/>
      <c r="O6966" s="172"/>
      <c r="U6966" s="173"/>
    </row>
    <row r="6967" spans="13:21" s="104" customFormat="1" ht="15.75">
      <c r="M6967" s="172"/>
      <c r="N6967" s="172"/>
      <c r="O6967" s="172"/>
      <c r="U6967" s="173"/>
    </row>
    <row r="6968" spans="13:21" s="104" customFormat="1" ht="15.75">
      <c r="M6968" s="172"/>
      <c r="N6968" s="172"/>
      <c r="O6968" s="172"/>
      <c r="U6968" s="173"/>
    </row>
    <row r="6969" spans="13:21" s="104" customFormat="1" ht="15.75">
      <c r="M6969" s="172"/>
      <c r="N6969" s="172"/>
      <c r="O6969" s="172"/>
      <c r="U6969" s="173"/>
    </row>
    <row r="6970" spans="13:21" s="104" customFormat="1" ht="15.75">
      <c r="M6970" s="172"/>
      <c r="N6970" s="172"/>
      <c r="O6970" s="172"/>
      <c r="U6970" s="173"/>
    </row>
    <row r="6971" spans="13:21" s="104" customFormat="1" ht="15.75">
      <c r="M6971" s="172"/>
      <c r="N6971" s="172"/>
      <c r="O6971" s="172"/>
      <c r="U6971" s="173"/>
    </row>
    <row r="6972" spans="13:21" s="104" customFormat="1" ht="15.75">
      <c r="M6972" s="172"/>
      <c r="N6972" s="172"/>
      <c r="O6972" s="172"/>
      <c r="U6972" s="173"/>
    </row>
    <row r="6973" spans="13:21" s="104" customFormat="1" ht="15.75">
      <c r="M6973" s="172"/>
      <c r="N6973" s="172"/>
      <c r="O6973" s="172"/>
      <c r="U6973" s="173"/>
    </row>
    <row r="6974" spans="13:21" s="104" customFormat="1" ht="15.75">
      <c r="M6974" s="172"/>
      <c r="N6974" s="172"/>
      <c r="O6974" s="172"/>
      <c r="U6974" s="173"/>
    </row>
    <row r="6975" spans="13:21" s="104" customFormat="1" ht="15.75">
      <c r="M6975" s="172"/>
      <c r="N6975" s="172"/>
      <c r="O6975" s="172"/>
      <c r="U6975" s="173"/>
    </row>
    <row r="6976" spans="13:21" s="104" customFormat="1" ht="15.75">
      <c r="M6976" s="172"/>
      <c r="N6976" s="172"/>
      <c r="O6976" s="172"/>
      <c r="U6976" s="173"/>
    </row>
    <row r="6977" spans="13:21" s="104" customFormat="1" ht="15.75">
      <c r="M6977" s="172"/>
      <c r="N6977" s="172"/>
      <c r="O6977" s="172"/>
      <c r="U6977" s="173"/>
    </row>
    <row r="6978" spans="13:21" s="104" customFormat="1" ht="15.75">
      <c r="M6978" s="172"/>
      <c r="N6978" s="172"/>
      <c r="O6978" s="172"/>
      <c r="U6978" s="173"/>
    </row>
    <row r="6979" spans="13:21" s="104" customFormat="1" ht="15.75">
      <c r="M6979" s="172"/>
      <c r="N6979" s="172"/>
      <c r="O6979" s="172"/>
      <c r="U6979" s="173"/>
    </row>
    <row r="6980" spans="13:21" s="104" customFormat="1" ht="15.75">
      <c r="M6980" s="172"/>
      <c r="N6980" s="172"/>
      <c r="O6980" s="172"/>
      <c r="U6980" s="173"/>
    </row>
    <row r="6981" spans="13:21" s="104" customFormat="1" ht="15.75">
      <c r="M6981" s="172"/>
      <c r="N6981" s="172"/>
      <c r="O6981" s="172"/>
      <c r="U6981" s="173"/>
    </row>
    <row r="6982" spans="13:21" s="104" customFormat="1" ht="15.75">
      <c r="M6982" s="172"/>
      <c r="N6982" s="172"/>
      <c r="O6982" s="172"/>
      <c r="U6982" s="173"/>
    </row>
    <row r="6983" spans="13:21" s="104" customFormat="1" ht="15.75">
      <c r="M6983" s="172"/>
      <c r="N6983" s="172"/>
      <c r="O6983" s="172"/>
      <c r="U6983" s="173"/>
    </row>
    <row r="6984" spans="13:21" s="104" customFormat="1" ht="15.75">
      <c r="M6984" s="172"/>
      <c r="N6984" s="172"/>
      <c r="O6984" s="172"/>
      <c r="U6984" s="173"/>
    </row>
    <row r="6985" spans="13:21" s="104" customFormat="1" ht="15.75">
      <c r="M6985" s="172"/>
      <c r="N6985" s="172"/>
      <c r="O6985" s="172"/>
      <c r="U6985" s="173"/>
    </row>
    <row r="6986" spans="13:21" s="104" customFormat="1" ht="15.75">
      <c r="M6986" s="172"/>
      <c r="N6986" s="172"/>
      <c r="O6986" s="172"/>
      <c r="U6986" s="173"/>
    </row>
    <row r="6987" spans="13:21" s="104" customFormat="1" ht="15.75">
      <c r="M6987" s="172"/>
      <c r="N6987" s="172"/>
      <c r="O6987" s="172"/>
      <c r="U6987" s="173"/>
    </row>
    <row r="6988" spans="13:21" s="104" customFormat="1" ht="15.75">
      <c r="M6988" s="172"/>
      <c r="N6988" s="172"/>
      <c r="O6988" s="172"/>
      <c r="U6988" s="173"/>
    </row>
    <row r="6989" spans="13:21" s="104" customFormat="1" ht="15.75">
      <c r="M6989" s="172"/>
      <c r="N6989" s="172"/>
      <c r="O6989" s="172"/>
      <c r="U6989" s="173"/>
    </row>
    <row r="6990" spans="13:21" s="104" customFormat="1" ht="15.75">
      <c r="M6990" s="172"/>
      <c r="N6990" s="172"/>
      <c r="O6990" s="172"/>
      <c r="U6990" s="173"/>
    </row>
    <row r="6991" spans="13:21" s="104" customFormat="1" ht="15.75">
      <c r="M6991" s="172"/>
      <c r="N6991" s="172"/>
      <c r="O6991" s="172"/>
      <c r="U6991" s="173"/>
    </row>
    <row r="6992" spans="13:21" s="104" customFormat="1" ht="15.75">
      <c r="M6992" s="172"/>
      <c r="N6992" s="172"/>
      <c r="O6992" s="172"/>
      <c r="U6992" s="173"/>
    </row>
    <row r="6993" spans="13:21" s="104" customFormat="1" ht="15.75">
      <c r="M6993" s="172"/>
      <c r="N6993" s="172"/>
      <c r="O6993" s="172"/>
      <c r="U6993" s="173"/>
    </row>
    <row r="6994" spans="13:21" s="104" customFormat="1" ht="15.75">
      <c r="M6994" s="172"/>
      <c r="N6994" s="172"/>
      <c r="O6994" s="172"/>
      <c r="U6994" s="173"/>
    </row>
    <row r="6995" spans="13:21" s="104" customFormat="1" ht="15.75">
      <c r="M6995" s="172"/>
      <c r="N6995" s="172"/>
      <c r="O6995" s="172"/>
      <c r="U6995" s="173"/>
    </row>
    <row r="6996" spans="13:21" s="104" customFormat="1" ht="15.75">
      <c r="M6996" s="172"/>
      <c r="N6996" s="172"/>
      <c r="O6996" s="172"/>
      <c r="U6996" s="173"/>
    </row>
    <row r="6997" spans="13:21" s="104" customFormat="1" ht="15.75">
      <c r="M6997" s="172"/>
      <c r="N6997" s="172"/>
      <c r="O6997" s="172"/>
      <c r="U6997" s="173"/>
    </row>
    <row r="6998" spans="13:21" s="104" customFormat="1" ht="15.75">
      <c r="M6998" s="172"/>
      <c r="N6998" s="172"/>
      <c r="O6998" s="172"/>
      <c r="U6998" s="173"/>
    </row>
    <row r="6999" spans="13:21" s="104" customFormat="1" ht="15.75">
      <c r="M6999" s="172"/>
      <c r="N6999" s="172"/>
      <c r="O6999" s="172"/>
      <c r="U6999" s="173"/>
    </row>
    <row r="7000" spans="13:21" s="104" customFormat="1" ht="15.75">
      <c r="M7000" s="172"/>
      <c r="N7000" s="172"/>
      <c r="O7000" s="172"/>
      <c r="U7000" s="173"/>
    </row>
    <row r="7001" spans="13:21" s="104" customFormat="1" ht="15.75">
      <c r="M7001" s="172"/>
      <c r="N7001" s="172"/>
      <c r="O7001" s="172"/>
      <c r="U7001" s="173"/>
    </row>
    <row r="7002" spans="13:21" s="104" customFormat="1" ht="15.75">
      <c r="M7002" s="172"/>
      <c r="N7002" s="172"/>
      <c r="O7002" s="172"/>
      <c r="U7002" s="173"/>
    </row>
    <row r="7003" spans="13:21" s="104" customFormat="1" ht="15.75">
      <c r="M7003" s="172"/>
      <c r="N7003" s="172"/>
      <c r="O7003" s="172"/>
      <c r="U7003" s="173"/>
    </row>
    <row r="7004" spans="13:21" s="104" customFormat="1" ht="15.75">
      <c r="M7004" s="172"/>
      <c r="N7004" s="172"/>
      <c r="O7004" s="172"/>
      <c r="U7004" s="173"/>
    </row>
    <row r="7005" spans="13:21" s="104" customFormat="1" ht="15.75">
      <c r="M7005" s="172"/>
      <c r="N7005" s="172"/>
      <c r="O7005" s="172"/>
      <c r="U7005" s="173"/>
    </row>
    <row r="7006" spans="13:21" s="104" customFormat="1" ht="15.75">
      <c r="M7006" s="172"/>
      <c r="N7006" s="172"/>
      <c r="O7006" s="172"/>
      <c r="U7006" s="173"/>
    </row>
    <row r="7007" spans="13:21" s="104" customFormat="1" ht="15.75">
      <c r="M7007" s="172"/>
      <c r="N7007" s="172"/>
      <c r="O7007" s="172"/>
      <c r="U7007" s="173"/>
    </row>
    <row r="7008" spans="13:21" s="104" customFormat="1" ht="15.75">
      <c r="M7008" s="172"/>
      <c r="N7008" s="172"/>
      <c r="O7008" s="172"/>
      <c r="U7008" s="173"/>
    </row>
    <row r="7009" spans="13:21" s="104" customFormat="1" ht="15.75">
      <c r="M7009" s="172"/>
      <c r="N7009" s="172"/>
      <c r="O7009" s="172"/>
      <c r="U7009" s="173"/>
    </row>
    <row r="7010" spans="13:21" s="104" customFormat="1" ht="15.75">
      <c r="M7010" s="172"/>
      <c r="N7010" s="172"/>
      <c r="O7010" s="172"/>
      <c r="U7010" s="173"/>
    </row>
    <row r="7011" spans="13:21" s="104" customFormat="1" ht="15.75">
      <c r="M7011" s="172"/>
      <c r="N7011" s="172"/>
      <c r="O7011" s="172"/>
      <c r="U7011" s="173"/>
    </row>
    <row r="7012" spans="13:21" s="104" customFormat="1" ht="15.75">
      <c r="M7012" s="172"/>
      <c r="N7012" s="172"/>
      <c r="O7012" s="172"/>
      <c r="U7012" s="173"/>
    </row>
    <row r="7013" spans="13:21" s="104" customFormat="1" ht="15.75">
      <c r="M7013" s="172"/>
      <c r="N7013" s="172"/>
      <c r="O7013" s="172"/>
      <c r="U7013" s="173"/>
    </row>
    <row r="7014" spans="13:21" s="104" customFormat="1" ht="15.75">
      <c r="M7014" s="172"/>
      <c r="N7014" s="172"/>
      <c r="O7014" s="172"/>
      <c r="U7014" s="173"/>
    </row>
    <row r="7015" spans="13:21" s="104" customFormat="1" ht="15.75">
      <c r="M7015" s="172"/>
      <c r="N7015" s="172"/>
      <c r="O7015" s="172"/>
      <c r="U7015" s="173"/>
    </row>
    <row r="7016" spans="13:21" s="104" customFormat="1" ht="15.75">
      <c r="M7016" s="172"/>
      <c r="N7016" s="172"/>
      <c r="O7016" s="172"/>
      <c r="U7016" s="173"/>
    </row>
    <row r="7017" spans="13:21" s="104" customFormat="1" ht="15.75">
      <c r="M7017" s="172"/>
      <c r="N7017" s="172"/>
      <c r="O7017" s="172"/>
      <c r="U7017" s="173"/>
    </row>
    <row r="7018" spans="13:21" s="104" customFormat="1" ht="15.75">
      <c r="M7018" s="172"/>
      <c r="N7018" s="172"/>
      <c r="O7018" s="172"/>
      <c r="U7018" s="173"/>
    </row>
    <row r="7019" spans="13:21" s="104" customFormat="1" ht="15.75">
      <c r="M7019" s="172"/>
      <c r="N7019" s="172"/>
      <c r="O7019" s="172"/>
      <c r="U7019" s="173"/>
    </row>
    <row r="7020" spans="13:21" s="104" customFormat="1" ht="15.75">
      <c r="M7020" s="172"/>
      <c r="N7020" s="172"/>
      <c r="O7020" s="172"/>
      <c r="U7020" s="173"/>
    </row>
    <row r="7021" spans="13:21" s="104" customFormat="1" ht="15.75">
      <c r="M7021" s="172"/>
      <c r="N7021" s="172"/>
      <c r="O7021" s="172"/>
      <c r="U7021" s="173"/>
    </row>
    <row r="7022" spans="13:21" s="104" customFormat="1" ht="15.75">
      <c r="M7022" s="172"/>
      <c r="N7022" s="172"/>
      <c r="O7022" s="172"/>
      <c r="U7022" s="173"/>
    </row>
    <row r="7023" spans="13:21" s="104" customFormat="1" ht="15.75">
      <c r="M7023" s="172"/>
      <c r="N7023" s="172"/>
      <c r="O7023" s="172"/>
      <c r="U7023" s="173"/>
    </row>
    <row r="7024" spans="13:21" s="104" customFormat="1" ht="15.75">
      <c r="M7024" s="172"/>
      <c r="N7024" s="172"/>
      <c r="O7024" s="172"/>
      <c r="U7024" s="173"/>
    </row>
    <row r="7025" spans="13:21" s="104" customFormat="1" ht="15.75">
      <c r="M7025" s="172"/>
      <c r="N7025" s="172"/>
      <c r="O7025" s="172"/>
      <c r="U7025" s="173"/>
    </row>
    <row r="7026" spans="13:21" s="104" customFormat="1" ht="15.75">
      <c r="M7026" s="172"/>
      <c r="N7026" s="172"/>
      <c r="O7026" s="172"/>
      <c r="U7026" s="173"/>
    </row>
    <row r="7027" spans="13:21" s="104" customFormat="1" ht="15.75">
      <c r="M7027" s="172"/>
      <c r="N7027" s="172"/>
      <c r="O7027" s="172"/>
      <c r="U7027" s="173"/>
    </row>
    <row r="7028" spans="13:21" s="104" customFormat="1" ht="15.75">
      <c r="M7028" s="172"/>
      <c r="N7028" s="172"/>
      <c r="O7028" s="172"/>
      <c r="U7028" s="173"/>
    </row>
    <row r="7029" spans="13:21" s="104" customFormat="1" ht="15.75">
      <c r="M7029" s="172"/>
      <c r="N7029" s="172"/>
      <c r="O7029" s="172"/>
      <c r="U7029" s="173"/>
    </row>
    <row r="7030" spans="13:21" s="104" customFormat="1" ht="15.75">
      <c r="M7030" s="172"/>
      <c r="N7030" s="172"/>
      <c r="O7030" s="172"/>
      <c r="U7030" s="173"/>
    </row>
    <row r="7031" spans="13:21" s="104" customFormat="1" ht="15.75">
      <c r="M7031" s="172"/>
      <c r="N7031" s="172"/>
      <c r="O7031" s="172"/>
      <c r="U7031" s="173"/>
    </row>
    <row r="7032" spans="13:21" s="104" customFormat="1" ht="15.75">
      <c r="M7032" s="172"/>
      <c r="N7032" s="172"/>
      <c r="O7032" s="172"/>
      <c r="U7032" s="173"/>
    </row>
    <row r="7033" spans="13:21" s="104" customFormat="1" ht="15.75">
      <c r="M7033" s="172"/>
      <c r="N7033" s="172"/>
      <c r="O7033" s="172"/>
      <c r="U7033" s="173"/>
    </row>
    <row r="7034" spans="13:21" s="104" customFormat="1" ht="15.75">
      <c r="M7034" s="172"/>
      <c r="N7034" s="172"/>
      <c r="O7034" s="172"/>
      <c r="U7034" s="173"/>
    </row>
    <row r="7035" spans="13:21" s="104" customFormat="1" ht="15.75">
      <c r="M7035" s="172"/>
      <c r="N7035" s="172"/>
      <c r="O7035" s="172"/>
      <c r="U7035" s="173"/>
    </row>
    <row r="7036" spans="13:21" s="104" customFormat="1" ht="15.75">
      <c r="M7036" s="172"/>
      <c r="N7036" s="172"/>
      <c r="O7036" s="172"/>
      <c r="U7036" s="173"/>
    </row>
    <row r="7037" spans="13:21" s="104" customFormat="1" ht="15.75">
      <c r="M7037" s="172"/>
      <c r="N7037" s="172"/>
      <c r="O7037" s="172"/>
      <c r="U7037" s="173"/>
    </row>
    <row r="7038" spans="13:21" s="104" customFormat="1" ht="15.75">
      <c r="M7038" s="172"/>
      <c r="N7038" s="172"/>
      <c r="O7038" s="172"/>
      <c r="U7038" s="173"/>
    </row>
    <row r="7039" spans="13:21" s="104" customFormat="1" ht="15.75">
      <c r="M7039" s="172"/>
      <c r="N7039" s="172"/>
      <c r="O7039" s="172"/>
      <c r="U7039" s="173"/>
    </row>
    <row r="7040" spans="13:21" s="104" customFormat="1" ht="15.75">
      <c r="M7040" s="172"/>
      <c r="N7040" s="172"/>
      <c r="O7040" s="172"/>
      <c r="U7040" s="173"/>
    </row>
    <row r="7041" spans="13:21" s="104" customFormat="1" ht="15.75">
      <c r="M7041" s="172"/>
      <c r="N7041" s="172"/>
      <c r="O7041" s="172"/>
      <c r="U7041" s="173"/>
    </row>
    <row r="7042" spans="13:21" s="104" customFormat="1" ht="15.75">
      <c r="M7042" s="172"/>
      <c r="N7042" s="172"/>
      <c r="O7042" s="172"/>
      <c r="U7042" s="173"/>
    </row>
    <row r="7043" spans="13:21" s="104" customFormat="1" ht="15.75">
      <c r="M7043" s="172"/>
      <c r="N7043" s="172"/>
      <c r="O7043" s="172"/>
      <c r="U7043" s="173"/>
    </row>
    <row r="7044" spans="13:21" s="104" customFormat="1" ht="15.75">
      <c r="M7044" s="172"/>
      <c r="N7044" s="172"/>
      <c r="O7044" s="172"/>
      <c r="U7044" s="173"/>
    </row>
    <row r="7045" spans="13:21" s="104" customFormat="1" ht="15.75">
      <c r="M7045" s="172"/>
      <c r="N7045" s="172"/>
      <c r="O7045" s="172"/>
      <c r="U7045" s="173"/>
    </row>
    <row r="7046" spans="13:21" s="104" customFormat="1" ht="15.75">
      <c r="M7046" s="172"/>
      <c r="N7046" s="172"/>
      <c r="O7046" s="172"/>
      <c r="U7046" s="173"/>
    </row>
    <row r="7047" spans="13:21" s="104" customFormat="1" ht="15.75">
      <c r="M7047" s="172"/>
      <c r="N7047" s="172"/>
      <c r="O7047" s="172"/>
      <c r="U7047" s="173"/>
    </row>
    <row r="7048" spans="13:21" s="104" customFormat="1" ht="15.75">
      <c r="M7048" s="172"/>
      <c r="N7048" s="172"/>
      <c r="O7048" s="172"/>
      <c r="U7048" s="173"/>
    </row>
    <row r="7049" spans="13:21" s="104" customFormat="1" ht="15.75">
      <c r="M7049" s="172"/>
      <c r="N7049" s="172"/>
      <c r="O7049" s="172"/>
      <c r="U7049" s="173"/>
    </row>
    <row r="7050" spans="13:21" s="104" customFormat="1" ht="15.75">
      <c r="M7050" s="172"/>
      <c r="N7050" s="172"/>
      <c r="O7050" s="172"/>
      <c r="U7050" s="173"/>
    </row>
    <row r="7051" spans="13:21" s="104" customFormat="1" ht="15.75">
      <c r="M7051" s="172"/>
      <c r="N7051" s="172"/>
      <c r="O7051" s="172"/>
      <c r="U7051" s="173"/>
    </row>
    <row r="7052" spans="13:21" s="104" customFormat="1" ht="15.75">
      <c r="M7052" s="172"/>
      <c r="N7052" s="172"/>
      <c r="O7052" s="172"/>
      <c r="U7052" s="173"/>
    </row>
    <row r="7053" spans="13:21" s="104" customFormat="1" ht="15.75">
      <c r="M7053" s="172"/>
      <c r="N7053" s="172"/>
      <c r="O7053" s="172"/>
      <c r="U7053" s="173"/>
    </row>
    <row r="7054" spans="13:21" s="104" customFormat="1" ht="15.75">
      <c r="M7054" s="172"/>
      <c r="N7054" s="172"/>
      <c r="O7054" s="172"/>
      <c r="U7054" s="173"/>
    </row>
    <row r="7055" spans="13:21" s="104" customFormat="1" ht="15.75">
      <c r="M7055" s="172"/>
      <c r="N7055" s="172"/>
      <c r="O7055" s="172"/>
      <c r="U7055" s="173"/>
    </row>
    <row r="7056" spans="13:21" s="104" customFormat="1" ht="15.75">
      <c r="M7056" s="172"/>
      <c r="N7056" s="172"/>
      <c r="O7056" s="172"/>
      <c r="U7056" s="173"/>
    </row>
    <row r="7057" spans="13:21" s="104" customFormat="1" ht="15.75">
      <c r="M7057" s="172"/>
      <c r="N7057" s="172"/>
      <c r="O7057" s="172"/>
      <c r="U7057" s="173"/>
    </row>
    <row r="7058" spans="13:21" s="104" customFormat="1" ht="15.75">
      <c r="M7058" s="172"/>
      <c r="N7058" s="172"/>
      <c r="O7058" s="172"/>
      <c r="U7058" s="173"/>
    </row>
    <row r="7059" spans="13:21" s="104" customFormat="1" ht="15.75">
      <c r="M7059" s="172"/>
      <c r="N7059" s="172"/>
      <c r="O7059" s="172"/>
      <c r="U7059" s="173"/>
    </row>
    <row r="7060" spans="13:21" s="104" customFormat="1" ht="15.75">
      <c r="M7060" s="172"/>
      <c r="N7060" s="172"/>
      <c r="O7060" s="172"/>
      <c r="U7060" s="173"/>
    </row>
    <row r="7061" spans="13:21" s="104" customFormat="1" ht="15.75">
      <c r="M7061" s="172"/>
      <c r="N7061" s="172"/>
      <c r="O7061" s="172"/>
      <c r="U7061" s="173"/>
    </row>
    <row r="7062" spans="13:21" s="104" customFormat="1" ht="15.75">
      <c r="M7062" s="172"/>
      <c r="N7062" s="172"/>
      <c r="O7062" s="172"/>
      <c r="U7062" s="173"/>
    </row>
    <row r="7063" spans="13:21" s="104" customFormat="1" ht="15.75">
      <c r="M7063" s="172"/>
      <c r="N7063" s="172"/>
      <c r="O7063" s="172"/>
      <c r="U7063" s="173"/>
    </row>
    <row r="7064" spans="13:21" s="104" customFormat="1" ht="15.75">
      <c r="M7064" s="172"/>
      <c r="N7064" s="172"/>
      <c r="O7064" s="172"/>
      <c r="U7064" s="173"/>
    </row>
    <row r="7065" spans="13:21" s="104" customFormat="1" ht="15.75">
      <c r="M7065" s="172"/>
      <c r="N7065" s="172"/>
      <c r="O7065" s="172"/>
      <c r="U7065" s="173"/>
    </row>
    <row r="7066" spans="13:21" s="104" customFormat="1" ht="15.75">
      <c r="M7066" s="172"/>
      <c r="N7066" s="172"/>
      <c r="O7066" s="172"/>
      <c r="U7066" s="173"/>
    </row>
    <row r="7067" spans="13:21" s="104" customFormat="1" ht="15.75">
      <c r="M7067" s="172"/>
      <c r="N7067" s="172"/>
      <c r="O7067" s="172"/>
      <c r="U7067" s="173"/>
    </row>
    <row r="7068" spans="13:21" s="104" customFormat="1" ht="15.75">
      <c r="M7068" s="172"/>
      <c r="N7068" s="172"/>
      <c r="O7068" s="172"/>
      <c r="U7068" s="173"/>
    </row>
    <row r="7069" spans="13:21" s="104" customFormat="1" ht="15.75">
      <c r="M7069" s="172"/>
      <c r="N7069" s="172"/>
      <c r="O7069" s="172"/>
      <c r="U7069" s="173"/>
    </row>
    <row r="7070" spans="13:21" s="104" customFormat="1" ht="15.75">
      <c r="M7070" s="172"/>
      <c r="N7070" s="172"/>
      <c r="O7070" s="172"/>
      <c r="U7070" s="173"/>
    </row>
    <row r="7071" spans="13:21" s="104" customFormat="1" ht="15.75">
      <c r="M7071" s="172"/>
      <c r="N7071" s="172"/>
      <c r="O7071" s="172"/>
      <c r="U7071" s="173"/>
    </row>
    <row r="7072" spans="13:21" s="104" customFormat="1" ht="15.75">
      <c r="M7072" s="172"/>
      <c r="N7072" s="172"/>
      <c r="O7072" s="172"/>
      <c r="U7072" s="173"/>
    </row>
    <row r="7073" spans="13:21" s="104" customFormat="1" ht="15.75">
      <c r="M7073" s="172"/>
      <c r="N7073" s="172"/>
      <c r="O7073" s="172"/>
      <c r="U7073" s="173"/>
    </row>
    <row r="7074" spans="13:21" s="104" customFormat="1" ht="15.75">
      <c r="M7074" s="172"/>
      <c r="N7074" s="172"/>
      <c r="O7074" s="172"/>
      <c r="U7074" s="173"/>
    </row>
    <row r="7075" spans="13:21" s="104" customFormat="1" ht="15.75">
      <c r="M7075" s="172"/>
      <c r="N7075" s="172"/>
      <c r="O7075" s="172"/>
      <c r="U7075" s="173"/>
    </row>
    <row r="7076" spans="13:21" s="104" customFormat="1" ht="15.75">
      <c r="M7076" s="172"/>
      <c r="N7076" s="172"/>
      <c r="O7076" s="172"/>
      <c r="U7076" s="173"/>
    </row>
    <row r="7077" spans="13:21" s="104" customFormat="1" ht="15.75">
      <c r="M7077" s="172"/>
      <c r="N7077" s="172"/>
      <c r="O7077" s="172"/>
      <c r="U7077" s="173"/>
    </row>
    <row r="7078" spans="13:21" s="104" customFormat="1" ht="15.75">
      <c r="M7078" s="172"/>
      <c r="N7078" s="172"/>
      <c r="O7078" s="172"/>
      <c r="U7078" s="173"/>
    </row>
    <row r="7079" spans="13:21" s="104" customFormat="1" ht="15.75">
      <c r="M7079" s="172"/>
      <c r="N7079" s="172"/>
      <c r="O7079" s="172"/>
      <c r="U7079" s="173"/>
    </row>
    <row r="7080" spans="13:21" s="104" customFormat="1" ht="15.75">
      <c r="M7080" s="172"/>
      <c r="N7080" s="172"/>
      <c r="O7080" s="172"/>
      <c r="U7080" s="173"/>
    </row>
    <row r="7081" spans="13:21" s="104" customFormat="1" ht="15.75">
      <c r="M7081" s="172"/>
      <c r="N7081" s="172"/>
      <c r="O7081" s="172"/>
      <c r="U7081" s="173"/>
    </row>
    <row r="7082" spans="13:21" s="104" customFormat="1" ht="15.75">
      <c r="M7082" s="172"/>
      <c r="N7082" s="172"/>
      <c r="O7082" s="172"/>
      <c r="U7082" s="173"/>
    </row>
    <row r="7083" spans="13:21" s="104" customFormat="1" ht="15.75">
      <c r="M7083" s="172"/>
      <c r="N7083" s="172"/>
      <c r="O7083" s="172"/>
      <c r="U7083" s="173"/>
    </row>
    <row r="7084" spans="13:21" s="104" customFormat="1" ht="15.75">
      <c r="M7084" s="172"/>
      <c r="N7084" s="172"/>
      <c r="O7084" s="172"/>
      <c r="U7084" s="173"/>
    </row>
    <row r="7085" spans="13:21" s="104" customFormat="1" ht="15.75">
      <c r="M7085" s="172"/>
      <c r="N7085" s="172"/>
      <c r="O7085" s="172"/>
      <c r="U7085" s="173"/>
    </row>
    <row r="7086" spans="13:21" s="104" customFormat="1" ht="15.75">
      <c r="M7086" s="172"/>
      <c r="N7086" s="172"/>
      <c r="O7086" s="172"/>
      <c r="U7086" s="173"/>
    </row>
    <row r="7087" spans="13:21" s="104" customFormat="1" ht="15.75">
      <c r="M7087" s="172"/>
      <c r="N7087" s="172"/>
      <c r="O7087" s="172"/>
      <c r="U7087" s="173"/>
    </row>
    <row r="7088" spans="13:21" s="104" customFormat="1" ht="15.75">
      <c r="M7088" s="172"/>
      <c r="N7088" s="172"/>
      <c r="O7088" s="172"/>
      <c r="U7088" s="173"/>
    </row>
    <row r="7089" spans="13:21" s="104" customFormat="1" ht="15.75">
      <c r="M7089" s="172"/>
      <c r="N7089" s="172"/>
      <c r="O7089" s="172"/>
      <c r="U7089" s="173"/>
    </row>
    <row r="7090" spans="13:21" s="104" customFormat="1" ht="15.75">
      <c r="M7090" s="172"/>
      <c r="N7090" s="172"/>
      <c r="O7090" s="172"/>
      <c r="U7090" s="173"/>
    </row>
    <row r="7091" spans="13:21" s="104" customFormat="1" ht="15.75">
      <c r="M7091" s="172"/>
      <c r="N7091" s="172"/>
      <c r="O7091" s="172"/>
      <c r="U7091" s="173"/>
    </row>
    <row r="7092" spans="13:21" s="104" customFormat="1" ht="15.75">
      <c r="M7092" s="172"/>
      <c r="N7092" s="172"/>
      <c r="O7092" s="172"/>
      <c r="U7092" s="173"/>
    </row>
    <row r="7093" spans="13:21" s="104" customFormat="1" ht="15.75">
      <c r="M7093" s="172"/>
      <c r="N7093" s="172"/>
      <c r="O7093" s="172"/>
      <c r="U7093" s="173"/>
    </row>
    <row r="7094" spans="13:21" s="104" customFormat="1" ht="15.75">
      <c r="M7094" s="172"/>
      <c r="N7094" s="172"/>
      <c r="O7094" s="172"/>
      <c r="U7094" s="173"/>
    </row>
    <row r="7095" spans="13:21" s="104" customFormat="1" ht="15.75">
      <c r="M7095" s="172"/>
      <c r="N7095" s="172"/>
      <c r="O7095" s="172"/>
      <c r="U7095" s="173"/>
    </row>
    <row r="7096" spans="13:21" s="104" customFormat="1" ht="15.75">
      <c r="M7096" s="172"/>
      <c r="N7096" s="172"/>
      <c r="O7096" s="172"/>
      <c r="U7096" s="173"/>
    </row>
    <row r="7097" spans="13:21" s="104" customFormat="1" ht="15.75">
      <c r="M7097" s="172"/>
      <c r="N7097" s="172"/>
      <c r="O7097" s="172"/>
      <c r="U7097" s="173"/>
    </row>
    <row r="7098" spans="13:21" s="104" customFormat="1" ht="15.75">
      <c r="M7098" s="172"/>
      <c r="N7098" s="172"/>
      <c r="O7098" s="172"/>
      <c r="U7098" s="173"/>
    </row>
    <row r="7099" spans="13:21" s="104" customFormat="1" ht="15.75">
      <c r="M7099" s="172"/>
      <c r="N7099" s="172"/>
      <c r="O7099" s="172"/>
      <c r="U7099" s="173"/>
    </row>
    <row r="7100" spans="13:21" s="104" customFormat="1" ht="15.75">
      <c r="M7100" s="172"/>
      <c r="N7100" s="172"/>
      <c r="O7100" s="172"/>
      <c r="U7100" s="173"/>
    </row>
    <row r="7101" spans="13:21" s="104" customFormat="1" ht="15.75">
      <c r="M7101" s="172"/>
      <c r="N7101" s="172"/>
      <c r="O7101" s="172"/>
      <c r="U7101" s="173"/>
    </row>
    <row r="7102" spans="13:21" s="104" customFormat="1" ht="15.75">
      <c r="M7102" s="172"/>
      <c r="N7102" s="172"/>
      <c r="O7102" s="172"/>
      <c r="U7102" s="173"/>
    </row>
    <row r="7103" spans="13:21" s="104" customFormat="1" ht="15.75">
      <c r="M7103" s="172"/>
      <c r="N7103" s="172"/>
      <c r="O7103" s="172"/>
      <c r="U7103" s="173"/>
    </row>
    <row r="7104" spans="13:21" s="104" customFormat="1" ht="15.75">
      <c r="M7104" s="172"/>
      <c r="N7104" s="172"/>
      <c r="O7104" s="172"/>
      <c r="U7104" s="173"/>
    </row>
    <row r="7105" spans="13:21" s="104" customFormat="1" ht="15.75">
      <c r="M7105" s="172"/>
      <c r="N7105" s="172"/>
      <c r="O7105" s="172"/>
      <c r="U7105" s="173"/>
    </row>
    <row r="7106" spans="13:21" s="104" customFormat="1" ht="15.75">
      <c r="M7106" s="172"/>
      <c r="N7106" s="172"/>
      <c r="O7106" s="172"/>
      <c r="U7106" s="173"/>
    </row>
    <row r="7107" spans="13:21" s="104" customFormat="1" ht="15.75">
      <c r="M7107" s="172"/>
      <c r="N7107" s="172"/>
      <c r="O7107" s="172"/>
      <c r="U7107" s="173"/>
    </row>
    <row r="7108" spans="13:21" s="104" customFormat="1" ht="15.75">
      <c r="M7108" s="172"/>
      <c r="N7108" s="172"/>
      <c r="O7108" s="172"/>
      <c r="U7108" s="173"/>
    </row>
    <row r="7109" spans="13:21" s="104" customFormat="1" ht="15.75">
      <c r="M7109" s="172"/>
      <c r="N7109" s="172"/>
      <c r="O7109" s="172"/>
      <c r="U7109" s="173"/>
    </row>
    <row r="7110" spans="13:21" s="104" customFormat="1" ht="15.75">
      <c r="M7110" s="172"/>
      <c r="N7110" s="172"/>
      <c r="O7110" s="172"/>
      <c r="U7110" s="173"/>
    </row>
    <row r="7111" spans="13:21" s="104" customFormat="1" ht="15.75">
      <c r="M7111" s="172"/>
      <c r="N7111" s="172"/>
      <c r="O7111" s="172"/>
      <c r="U7111" s="173"/>
    </row>
    <row r="7112" spans="13:21" s="104" customFormat="1" ht="15.75">
      <c r="M7112" s="172"/>
      <c r="N7112" s="172"/>
      <c r="O7112" s="172"/>
      <c r="U7112" s="173"/>
    </row>
    <row r="7113" spans="13:21" s="104" customFormat="1" ht="15.75">
      <c r="M7113" s="172"/>
      <c r="N7113" s="172"/>
      <c r="O7113" s="172"/>
      <c r="U7113" s="173"/>
    </row>
    <row r="7114" spans="13:21" s="104" customFormat="1" ht="15.75">
      <c r="M7114" s="172"/>
      <c r="N7114" s="172"/>
      <c r="O7114" s="172"/>
      <c r="U7114" s="173"/>
    </row>
    <row r="7115" spans="13:21" s="104" customFormat="1" ht="15.75">
      <c r="M7115" s="172"/>
      <c r="N7115" s="172"/>
      <c r="O7115" s="172"/>
      <c r="U7115" s="173"/>
    </row>
    <row r="7116" spans="13:21" s="104" customFormat="1" ht="15.75">
      <c r="M7116" s="172"/>
      <c r="N7116" s="172"/>
      <c r="O7116" s="172"/>
      <c r="U7116" s="173"/>
    </row>
    <row r="7117" spans="13:21" s="104" customFormat="1" ht="15.75">
      <c r="M7117" s="172"/>
      <c r="N7117" s="172"/>
      <c r="O7117" s="172"/>
      <c r="U7117" s="173"/>
    </row>
    <row r="7118" spans="13:21" s="104" customFormat="1" ht="15.75">
      <c r="M7118" s="172"/>
      <c r="N7118" s="172"/>
      <c r="O7118" s="172"/>
      <c r="U7118" s="173"/>
    </row>
    <row r="7119" spans="13:21" s="104" customFormat="1" ht="15.75">
      <c r="M7119" s="172"/>
      <c r="N7119" s="172"/>
      <c r="O7119" s="172"/>
      <c r="U7119" s="173"/>
    </row>
    <row r="7120" spans="13:21" s="104" customFormat="1" ht="15.75">
      <c r="M7120" s="172"/>
      <c r="N7120" s="172"/>
      <c r="O7120" s="172"/>
      <c r="U7120" s="173"/>
    </row>
    <row r="7121" spans="13:21" s="104" customFormat="1" ht="15.75">
      <c r="M7121" s="172"/>
      <c r="N7121" s="172"/>
      <c r="O7121" s="172"/>
      <c r="U7121" s="173"/>
    </row>
    <row r="7122" spans="13:21" s="104" customFormat="1" ht="15.75">
      <c r="M7122" s="172"/>
      <c r="N7122" s="172"/>
      <c r="O7122" s="172"/>
      <c r="U7122" s="173"/>
    </row>
    <row r="7123" spans="13:21" s="104" customFormat="1" ht="15.75">
      <c r="M7123" s="172"/>
      <c r="N7123" s="172"/>
      <c r="O7123" s="172"/>
      <c r="U7123" s="173"/>
    </row>
    <row r="7124" spans="13:21" s="104" customFormat="1" ht="15.75">
      <c r="M7124" s="172"/>
      <c r="N7124" s="172"/>
      <c r="O7124" s="172"/>
      <c r="U7124" s="173"/>
    </row>
    <row r="7125" spans="13:21" s="104" customFormat="1" ht="15.75">
      <c r="M7125" s="172"/>
      <c r="N7125" s="172"/>
      <c r="O7125" s="172"/>
      <c r="U7125" s="173"/>
    </row>
    <row r="7126" spans="13:21" s="104" customFormat="1" ht="15.75">
      <c r="M7126" s="172"/>
      <c r="N7126" s="172"/>
      <c r="O7126" s="172"/>
      <c r="U7126" s="173"/>
    </row>
    <row r="7127" spans="13:21" s="104" customFormat="1" ht="15.75">
      <c r="M7127" s="172"/>
      <c r="N7127" s="172"/>
      <c r="O7127" s="172"/>
      <c r="U7127" s="173"/>
    </row>
    <row r="7128" spans="13:21" s="104" customFormat="1" ht="15.75">
      <c r="M7128" s="172"/>
      <c r="N7128" s="172"/>
      <c r="O7128" s="172"/>
      <c r="U7128" s="173"/>
    </row>
    <row r="7129" spans="13:21" s="104" customFormat="1" ht="15.75">
      <c r="M7129" s="172"/>
      <c r="N7129" s="172"/>
      <c r="O7129" s="172"/>
      <c r="U7129" s="173"/>
    </row>
    <row r="7130" spans="13:21" s="104" customFormat="1" ht="15.75">
      <c r="M7130" s="172"/>
      <c r="N7130" s="172"/>
      <c r="O7130" s="172"/>
      <c r="U7130" s="173"/>
    </row>
    <row r="7131" spans="13:21" s="104" customFormat="1" ht="15.75">
      <c r="M7131" s="172"/>
      <c r="N7131" s="172"/>
      <c r="O7131" s="172"/>
      <c r="U7131" s="173"/>
    </row>
    <row r="7132" spans="13:21" s="104" customFormat="1" ht="15.75">
      <c r="M7132" s="172"/>
      <c r="N7132" s="172"/>
      <c r="O7132" s="172"/>
      <c r="U7132" s="173"/>
    </row>
    <row r="7133" spans="13:21" s="104" customFormat="1" ht="15.75">
      <c r="M7133" s="172"/>
      <c r="N7133" s="172"/>
      <c r="O7133" s="172"/>
      <c r="U7133" s="173"/>
    </row>
    <row r="7134" spans="13:21" s="104" customFormat="1" ht="15.75">
      <c r="M7134" s="172"/>
      <c r="N7134" s="172"/>
      <c r="O7134" s="172"/>
      <c r="U7134" s="173"/>
    </row>
    <row r="7135" spans="13:21" s="104" customFormat="1" ht="15.75">
      <c r="M7135" s="172"/>
      <c r="N7135" s="172"/>
      <c r="O7135" s="172"/>
      <c r="U7135" s="173"/>
    </row>
    <row r="7136" spans="13:21" s="104" customFormat="1" ht="15.75">
      <c r="M7136" s="172"/>
      <c r="N7136" s="172"/>
      <c r="O7136" s="172"/>
      <c r="U7136" s="173"/>
    </row>
    <row r="7137" spans="13:21" s="104" customFormat="1" ht="15.75">
      <c r="M7137" s="172"/>
      <c r="N7137" s="172"/>
      <c r="O7137" s="172"/>
      <c r="U7137" s="173"/>
    </row>
    <row r="7138" spans="13:21" s="104" customFormat="1" ht="15.75">
      <c r="M7138" s="172"/>
      <c r="N7138" s="172"/>
      <c r="O7138" s="172"/>
      <c r="U7138" s="173"/>
    </row>
    <row r="7139" spans="13:21" s="104" customFormat="1" ht="15.75">
      <c r="M7139" s="172"/>
      <c r="N7139" s="172"/>
      <c r="O7139" s="172"/>
      <c r="U7139" s="173"/>
    </row>
    <row r="7140" spans="13:21" s="104" customFormat="1" ht="15.75">
      <c r="M7140" s="172"/>
      <c r="N7140" s="172"/>
      <c r="O7140" s="172"/>
      <c r="U7140" s="173"/>
    </row>
    <row r="7141" spans="13:21" s="104" customFormat="1" ht="15.75">
      <c r="M7141" s="172"/>
      <c r="N7141" s="172"/>
      <c r="O7141" s="172"/>
      <c r="U7141" s="173"/>
    </row>
    <row r="7142" spans="13:21" s="104" customFormat="1" ht="15.75">
      <c r="M7142" s="172"/>
      <c r="N7142" s="172"/>
      <c r="O7142" s="172"/>
      <c r="U7142" s="173"/>
    </row>
    <row r="7143" spans="13:21" s="104" customFormat="1" ht="15.75">
      <c r="M7143" s="172"/>
      <c r="N7143" s="172"/>
      <c r="O7143" s="172"/>
      <c r="U7143" s="173"/>
    </row>
    <row r="7144" spans="13:21" s="104" customFormat="1" ht="15.75">
      <c r="M7144" s="172"/>
      <c r="N7144" s="172"/>
      <c r="O7144" s="172"/>
      <c r="U7144" s="173"/>
    </row>
    <row r="7145" spans="13:21" s="104" customFormat="1" ht="15.75">
      <c r="M7145" s="172"/>
      <c r="N7145" s="172"/>
      <c r="O7145" s="172"/>
      <c r="U7145" s="173"/>
    </row>
    <row r="7146" spans="13:21" s="104" customFormat="1" ht="15.75">
      <c r="M7146" s="172"/>
      <c r="N7146" s="172"/>
      <c r="O7146" s="172"/>
      <c r="U7146" s="173"/>
    </row>
    <row r="7147" spans="13:21" s="104" customFormat="1" ht="15.75">
      <c r="M7147" s="172"/>
      <c r="N7147" s="172"/>
      <c r="O7147" s="172"/>
      <c r="U7147" s="173"/>
    </row>
    <row r="7148" spans="13:21" s="104" customFormat="1" ht="15.75">
      <c r="M7148" s="172"/>
      <c r="N7148" s="172"/>
      <c r="O7148" s="172"/>
      <c r="U7148" s="173"/>
    </row>
    <row r="7149" spans="13:21" s="104" customFormat="1" ht="15.75">
      <c r="M7149" s="172"/>
      <c r="N7149" s="172"/>
      <c r="O7149" s="172"/>
      <c r="U7149" s="173"/>
    </row>
    <row r="7150" spans="13:21" s="104" customFormat="1" ht="15.75">
      <c r="M7150" s="172"/>
      <c r="N7150" s="172"/>
      <c r="O7150" s="172"/>
      <c r="U7150" s="173"/>
    </row>
    <row r="7151" spans="13:21" s="104" customFormat="1" ht="15.75">
      <c r="M7151" s="172"/>
      <c r="N7151" s="172"/>
      <c r="O7151" s="172"/>
      <c r="U7151" s="173"/>
    </row>
    <row r="7152" spans="13:21" s="104" customFormat="1" ht="15.75">
      <c r="M7152" s="172"/>
      <c r="N7152" s="172"/>
      <c r="O7152" s="172"/>
      <c r="U7152" s="173"/>
    </row>
    <row r="7153" spans="13:21" s="104" customFormat="1" ht="15.75">
      <c r="M7153" s="172"/>
      <c r="N7153" s="172"/>
      <c r="O7153" s="172"/>
      <c r="U7153" s="173"/>
    </row>
    <row r="7154" spans="13:21" s="104" customFormat="1" ht="15.75">
      <c r="M7154" s="172"/>
      <c r="N7154" s="172"/>
      <c r="O7154" s="172"/>
      <c r="U7154" s="173"/>
    </row>
    <row r="7155" spans="13:21" s="104" customFormat="1" ht="15.75">
      <c r="M7155" s="172"/>
      <c r="N7155" s="172"/>
      <c r="O7155" s="172"/>
      <c r="U7155" s="173"/>
    </row>
    <row r="7156" spans="13:21" s="104" customFormat="1" ht="15.75">
      <c r="M7156" s="172"/>
      <c r="N7156" s="172"/>
      <c r="O7156" s="172"/>
      <c r="U7156" s="173"/>
    </row>
    <row r="7157" spans="13:21" s="104" customFormat="1" ht="15.75">
      <c r="M7157" s="172"/>
      <c r="N7157" s="172"/>
      <c r="O7157" s="172"/>
      <c r="U7157" s="173"/>
    </row>
    <row r="7158" spans="13:21" s="104" customFormat="1" ht="15.75">
      <c r="M7158" s="172"/>
      <c r="N7158" s="172"/>
      <c r="O7158" s="172"/>
      <c r="U7158" s="173"/>
    </row>
    <row r="7159" spans="13:21" s="104" customFormat="1" ht="15.75">
      <c r="M7159" s="172"/>
      <c r="N7159" s="172"/>
      <c r="O7159" s="172"/>
      <c r="U7159" s="173"/>
    </row>
    <row r="7160" spans="13:21" s="104" customFormat="1" ht="15.75">
      <c r="M7160" s="172"/>
      <c r="N7160" s="172"/>
      <c r="O7160" s="172"/>
      <c r="U7160" s="173"/>
    </row>
    <row r="7161" spans="13:21" s="104" customFormat="1" ht="15.75">
      <c r="M7161" s="172"/>
      <c r="N7161" s="172"/>
      <c r="O7161" s="172"/>
      <c r="U7161" s="173"/>
    </row>
    <row r="7162" spans="13:21" s="104" customFormat="1" ht="15.75">
      <c r="M7162" s="172"/>
      <c r="N7162" s="172"/>
      <c r="O7162" s="172"/>
      <c r="U7162" s="173"/>
    </row>
    <row r="7163" spans="13:21" s="104" customFormat="1" ht="15.75">
      <c r="M7163" s="172"/>
      <c r="N7163" s="172"/>
      <c r="O7163" s="172"/>
      <c r="U7163" s="173"/>
    </row>
    <row r="7164" spans="13:21" s="104" customFormat="1" ht="15.75">
      <c r="M7164" s="172"/>
      <c r="N7164" s="172"/>
      <c r="O7164" s="172"/>
      <c r="U7164" s="173"/>
    </row>
    <row r="7165" spans="13:21" s="104" customFormat="1" ht="15.75">
      <c r="M7165" s="172"/>
      <c r="N7165" s="172"/>
      <c r="O7165" s="172"/>
      <c r="U7165" s="173"/>
    </row>
    <row r="7166" spans="13:21" s="104" customFormat="1" ht="15.75">
      <c r="M7166" s="172"/>
      <c r="N7166" s="172"/>
      <c r="O7166" s="172"/>
      <c r="U7166" s="173"/>
    </row>
    <row r="7167" spans="13:21" s="104" customFormat="1" ht="15.75">
      <c r="M7167" s="172"/>
      <c r="N7167" s="172"/>
      <c r="O7167" s="172"/>
      <c r="U7167" s="173"/>
    </row>
    <row r="7168" spans="13:21" s="104" customFormat="1" ht="15.75">
      <c r="M7168" s="172"/>
      <c r="N7168" s="172"/>
      <c r="O7168" s="172"/>
      <c r="U7168" s="173"/>
    </row>
    <row r="7169" spans="13:21" s="104" customFormat="1" ht="15.75">
      <c r="M7169" s="172"/>
      <c r="N7169" s="172"/>
      <c r="O7169" s="172"/>
      <c r="U7169" s="173"/>
    </row>
    <row r="7170" spans="13:21" s="104" customFormat="1" ht="15.75">
      <c r="M7170" s="172"/>
      <c r="N7170" s="172"/>
      <c r="O7170" s="172"/>
      <c r="U7170" s="173"/>
    </row>
    <row r="7171" spans="13:21" s="104" customFormat="1" ht="15.75">
      <c r="M7171" s="172"/>
      <c r="N7171" s="172"/>
      <c r="O7171" s="172"/>
      <c r="U7171" s="173"/>
    </row>
    <row r="7172" spans="13:21" s="104" customFormat="1" ht="15.75">
      <c r="M7172" s="172"/>
      <c r="N7172" s="172"/>
      <c r="O7172" s="172"/>
      <c r="U7172" s="173"/>
    </row>
    <row r="7173" spans="13:21" s="104" customFormat="1" ht="15.75">
      <c r="M7173" s="172"/>
      <c r="N7173" s="172"/>
      <c r="O7173" s="172"/>
      <c r="U7173" s="173"/>
    </row>
    <row r="7174" spans="13:21" s="104" customFormat="1" ht="15.75">
      <c r="M7174" s="172"/>
      <c r="N7174" s="172"/>
      <c r="O7174" s="172"/>
      <c r="U7174" s="173"/>
    </row>
    <row r="7175" spans="13:21" s="104" customFormat="1" ht="15.75">
      <c r="M7175" s="172"/>
      <c r="N7175" s="172"/>
      <c r="O7175" s="172"/>
      <c r="U7175" s="173"/>
    </row>
    <row r="7176" spans="13:21" s="104" customFormat="1" ht="15.75">
      <c r="M7176" s="172"/>
      <c r="N7176" s="172"/>
      <c r="O7176" s="172"/>
      <c r="U7176" s="173"/>
    </row>
    <row r="7177" spans="13:21" s="104" customFormat="1" ht="15.75">
      <c r="M7177" s="172"/>
      <c r="N7177" s="172"/>
      <c r="O7177" s="172"/>
      <c r="U7177" s="173"/>
    </row>
    <row r="7178" spans="13:21" s="104" customFormat="1" ht="15.75">
      <c r="M7178" s="172"/>
      <c r="N7178" s="172"/>
      <c r="O7178" s="172"/>
      <c r="U7178" s="173"/>
    </row>
    <row r="7179" spans="13:21" s="104" customFormat="1" ht="15.75">
      <c r="M7179" s="172"/>
      <c r="N7179" s="172"/>
      <c r="O7179" s="172"/>
      <c r="U7179" s="173"/>
    </row>
    <row r="7180" spans="13:21" s="104" customFormat="1" ht="15.75">
      <c r="M7180" s="172"/>
      <c r="N7180" s="172"/>
      <c r="O7180" s="172"/>
      <c r="U7180" s="173"/>
    </row>
    <row r="7181" spans="13:21" s="104" customFormat="1" ht="15.75">
      <c r="M7181" s="172"/>
      <c r="N7181" s="172"/>
      <c r="O7181" s="172"/>
      <c r="U7181" s="173"/>
    </row>
    <row r="7182" spans="13:21" s="104" customFormat="1" ht="15.75">
      <c r="M7182" s="172"/>
      <c r="N7182" s="172"/>
      <c r="O7182" s="172"/>
      <c r="U7182" s="173"/>
    </row>
    <row r="7183" spans="13:21" s="104" customFormat="1" ht="15.75">
      <c r="M7183" s="172"/>
      <c r="N7183" s="172"/>
      <c r="O7183" s="172"/>
      <c r="U7183" s="173"/>
    </row>
    <row r="7184" spans="13:21" s="104" customFormat="1" ht="15.75">
      <c r="M7184" s="172"/>
      <c r="N7184" s="172"/>
      <c r="O7184" s="172"/>
      <c r="U7184" s="173"/>
    </row>
    <row r="7185" spans="13:21" s="104" customFormat="1" ht="15.75">
      <c r="M7185" s="172"/>
      <c r="N7185" s="172"/>
      <c r="O7185" s="172"/>
      <c r="U7185" s="173"/>
    </row>
    <row r="7186" spans="13:21" s="104" customFormat="1" ht="15.75">
      <c r="M7186" s="172"/>
      <c r="N7186" s="172"/>
      <c r="O7186" s="172"/>
      <c r="U7186" s="173"/>
    </row>
    <row r="7187" spans="13:21" s="104" customFormat="1" ht="15.75">
      <c r="M7187" s="172"/>
      <c r="N7187" s="172"/>
      <c r="O7187" s="172"/>
      <c r="U7187" s="173"/>
    </row>
    <row r="7188" spans="13:21" s="104" customFormat="1" ht="15.75">
      <c r="M7188" s="172"/>
      <c r="N7188" s="172"/>
      <c r="O7188" s="172"/>
      <c r="U7188" s="173"/>
    </row>
    <row r="7189" spans="13:21" s="104" customFormat="1" ht="15.75">
      <c r="M7189" s="172"/>
      <c r="N7189" s="172"/>
      <c r="O7189" s="172"/>
      <c r="U7189" s="173"/>
    </row>
    <row r="7190" spans="13:21" s="104" customFormat="1" ht="15.75">
      <c r="M7190" s="172"/>
      <c r="N7190" s="172"/>
      <c r="O7190" s="172"/>
      <c r="U7190" s="173"/>
    </row>
    <row r="7191" spans="13:21" s="104" customFormat="1" ht="15.75">
      <c r="M7191" s="172"/>
      <c r="N7191" s="172"/>
      <c r="O7191" s="172"/>
      <c r="U7191" s="173"/>
    </row>
    <row r="7192" spans="13:21" s="104" customFormat="1" ht="15.75">
      <c r="M7192" s="172"/>
      <c r="N7192" s="172"/>
      <c r="O7192" s="172"/>
      <c r="U7192" s="173"/>
    </row>
    <row r="7193" spans="13:21" s="104" customFormat="1" ht="15.75">
      <c r="M7193" s="172"/>
      <c r="N7193" s="172"/>
      <c r="O7193" s="172"/>
      <c r="U7193" s="173"/>
    </row>
    <row r="7194" spans="13:21" s="104" customFormat="1" ht="15.75">
      <c r="M7194" s="172"/>
      <c r="N7194" s="172"/>
      <c r="O7194" s="172"/>
      <c r="U7194" s="173"/>
    </row>
    <row r="7195" spans="13:21" s="104" customFormat="1" ht="15.75">
      <c r="M7195" s="172"/>
      <c r="N7195" s="172"/>
      <c r="O7195" s="172"/>
      <c r="U7195" s="173"/>
    </row>
    <row r="7196" spans="13:21" s="104" customFormat="1" ht="15.75">
      <c r="M7196" s="172"/>
      <c r="N7196" s="172"/>
      <c r="O7196" s="172"/>
      <c r="U7196" s="173"/>
    </row>
    <row r="7197" spans="13:21" s="104" customFormat="1" ht="15.75">
      <c r="M7197" s="172"/>
      <c r="N7197" s="172"/>
      <c r="O7197" s="172"/>
      <c r="U7197" s="173"/>
    </row>
    <row r="7198" spans="13:21" s="104" customFormat="1" ht="15.75">
      <c r="M7198" s="172"/>
      <c r="N7198" s="172"/>
      <c r="O7198" s="172"/>
      <c r="U7198" s="173"/>
    </row>
    <row r="7199" spans="13:21" s="104" customFormat="1" ht="15.75">
      <c r="M7199" s="172"/>
      <c r="N7199" s="172"/>
      <c r="O7199" s="172"/>
      <c r="U7199" s="173"/>
    </row>
    <row r="7200" spans="13:21" s="104" customFormat="1" ht="15.75">
      <c r="M7200" s="172"/>
      <c r="N7200" s="172"/>
      <c r="O7200" s="172"/>
      <c r="U7200" s="173"/>
    </row>
    <row r="7201" spans="13:21" s="104" customFormat="1" ht="15.75">
      <c r="M7201" s="172"/>
      <c r="N7201" s="172"/>
      <c r="O7201" s="172"/>
      <c r="U7201" s="173"/>
    </row>
    <row r="7202" spans="13:21" s="104" customFormat="1" ht="15.75">
      <c r="M7202" s="172"/>
      <c r="N7202" s="172"/>
      <c r="O7202" s="172"/>
      <c r="U7202" s="173"/>
    </row>
    <row r="7203" spans="13:21" s="104" customFormat="1" ht="15.75">
      <c r="M7203" s="172"/>
      <c r="N7203" s="172"/>
      <c r="O7203" s="172"/>
      <c r="U7203" s="173"/>
    </row>
    <row r="7204" spans="13:21" s="104" customFormat="1" ht="15.75">
      <c r="M7204" s="172"/>
      <c r="N7204" s="172"/>
      <c r="O7204" s="172"/>
      <c r="U7204" s="173"/>
    </row>
    <row r="7205" spans="13:21" s="104" customFormat="1" ht="15.75">
      <c r="M7205" s="172"/>
      <c r="N7205" s="172"/>
      <c r="O7205" s="172"/>
      <c r="U7205" s="173"/>
    </row>
    <row r="7206" spans="13:21" s="104" customFormat="1" ht="15.75">
      <c r="M7206" s="172"/>
      <c r="N7206" s="172"/>
      <c r="O7206" s="172"/>
      <c r="U7206" s="173"/>
    </row>
    <row r="7207" spans="13:21" s="104" customFormat="1" ht="15.75">
      <c r="M7207" s="172"/>
      <c r="N7207" s="172"/>
      <c r="O7207" s="172"/>
      <c r="U7207" s="173"/>
    </row>
    <row r="7208" spans="13:21" s="104" customFormat="1" ht="15.75">
      <c r="M7208" s="172"/>
      <c r="N7208" s="172"/>
      <c r="O7208" s="172"/>
      <c r="U7208" s="173"/>
    </row>
    <row r="7209" spans="13:21" s="104" customFormat="1" ht="15.75">
      <c r="M7209" s="172"/>
      <c r="N7209" s="172"/>
      <c r="O7209" s="172"/>
      <c r="U7209" s="173"/>
    </row>
    <row r="7210" spans="13:21" s="104" customFormat="1" ht="15.75">
      <c r="M7210" s="172"/>
      <c r="N7210" s="172"/>
      <c r="O7210" s="172"/>
      <c r="U7210" s="173"/>
    </row>
    <row r="7211" spans="13:21" s="104" customFormat="1" ht="15.75">
      <c r="M7211" s="172"/>
      <c r="N7211" s="172"/>
      <c r="O7211" s="172"/>
      <c r="U7211" s="173"/>
    </row>
    <row r="7212" spans="13:21" s="104" customFormat="1" ht="15.75">
      <c r="M7212" s="172"/>
      <c r="N7212" s="172"/>
      <c r="O7212" s="172"/>
      <c r="U7212" s="173"/>
    </row>
    <row r="7213" spans="13:21" s="104" customFormat="1" ht="15.75">
      <c r="M7213" s="172"/>
      <c r="N7213" s="172"/>
      <c r="O7213" s="172"/>
      <c r="U7213" s="173"/>
    </row>
    <row r="7214" spans="13:21" s="104" customFormat="1" ht="15.75">
      <c r="M7214" s="172"/>
      <c r="N7214" s="172"/>
      <c r="O7214" s="172"/>
      <c r="U7214" s="173"/>
    </row>
    <row r="7215" spans="13:21" s="104" customFormat="1" ht="15.75">
      <c r="M7215" s="172"/>
      <c r="N7215" s="172"/>
      <c r="O7215" s="172"/>
      <c r="U7215" s="173"/>
    </row>
    <row r="7216" spans="13:21" s="104" customFormat="1" ht="15.75">
      <c r="M7216" s="172"/>
      <c r="N7216" s="172"/>
      <c r="O7216" s="172"/>
      <c r="U7216" s="173"/>
    </row>
    <row r="7217" spans="13:21" s="104" customFormat="1" ht="15.75">
      <c r="M7217" s="172"/>
      <c r="N7217" s="172"/>
      <c r="O7217" s="172"/>
      <c r="U7217" s="173"/>
    </row>
    <row r="7218" spans="13:21" s="104" customFormat="1" ht="15.75">
      <c r="M7218" s="172"/>
      <c r="N7218" s="172"/>
      <c r="O7218" s="172"/>
      <c r="U7218" s="173"/>
    </row>
    <row r="7219" spans="13:21" s="104" customFormat="1" ht="15.75">
      <c r="M7219" s="172"/>
      <c r="N7219" s="172"/>
      <c r="O7219" s="172"/>
      <c r="U7219" s="173"/>
    </row>
    <row r="7220" spans="13:21" s="104" customFormat="1" ht="15.75">
      <c r="M7220" s="172"/>
      <c r="N7220" s="172"/>
      <c r="O7220" s="172"/>
      <c r="U7220" s="173"/>
    </row>
    <row r="7221" spans="13:21" s="104" customFormat="1" ht="15.75">
      <c r="M7221" s="172"/>
      <c r="N7221" s="172"/>
      <c r="O7221" s="172"/>
      <c r="U7221" s="173"/>
    </row>
    <row r="7222" spans="13:21" s="104" customFormat="1" ht="15.75">
      <c r="M7222" s="172"/>
      <c r="N7222" s="172"/>
      <c r="O7222" s="172"/>
      <c r="U7222" s="173"/>
    </row>
    <row r="7223" spans="13:21" s="104" customFormat="1" ht="15.75">
      <c r="M7223" s="172"/>
      <c r="N7223" s="172"/>
      <c r="O7223" s="172"/>
      <c r="U7223" s="173"/>
    </row>
    <row r="7224" spans="13:21" s="104" customFormat="1" ht="15.75">
      <c r="M7224" s="172"/>
      <c r="N7224" s="172"/>
      <c r="O7224" s="172"/>
      <c r="U7224" s="173"/>
    </row>
    <row r="7225" spans="13:21" s="104" customFormat="1" ht="15.75">
      <c r="M7225" s="172"/>
      <c r="N7225" s="172"/>
      <c r="O7225" s="172"/>
      <c r="U7225" s="173"/>
    </row>
    <row r="7226" spans="13:21" s="104" customFormat="1" ht="15.75">
      <c r="M7226" s="172"/>
      <c r="N7226" s="172"/>
      <c r="O7226" s="172"/>
      <c r="U7226" s="173"/>
    </row>
    <row r="7227" spans="13:21" s="104" customFormat="1" ht="15.75">
      <c r="M7227" s="172"/>
      <c r="N7227" s="172"/>
      <c r="O7227" s="172"/>
      <c r="U7227" s="173"/>
    </row>
    <row r="7228" spans="13:21" s="104" customFormat="1" ht="15.75">
      <c r="M7228" s="172"/>
      <c r="N7228" s="172"/>
      <c r="O7228" s="172"/>
      <c r="U7228" s="173"/>
    </row>
    <row r="7229" spans="13:21" s="104" customFormat="1" ht="15.75">
      <c r="M7229" s="172"/>
      <c r="N7229" s="172"/>
      <c r="O7229" s="172"/>
      <c r="U7229" s="173"/>
    </row>
    <row r="7230" spans="13:21" s="104" customFormat="1" ht="15.75">
      <c r="M7230" s="172"/>
      <c r="N7230" s="172"/>
      <c r="O7230" s="172"/>
      <c r="U7230" s="173"/>
    </row>
    <row r="7231" spans="13:21" s="104" customFormat="1" ht="15.75">
      <c r="M7231" s="172"/>
      <c r="N7231" s="172"/>
      <c r="O7231" s="172"/>
      <c r="U7231" s="173"/>
    </row>
    <row r="7232" spans="13:21" s="104" customFormat="1" ht="15.75">
      <c r="M7232" s="172"/>
      <c r="N7232" s="172"/>
      <c r="O7232" s="172"/>
      <c r="U7232" s="173"/>
    </row>
    <row r="7233" spans="13:21" s="104" customFormat="1" ht="15.75">
      <c r="M7233" s="172"/>
      <c r="N7233" s="172"/>
      <c r="O7233" s="172"/>
      <c r="U7233" s="173"/>
    </row>
    <row r="7234" spans="13:21" s="104" customFormat="1" ht="15.75">
      <c r="M7234" s="172"/>
      <c r="N7234" s="172"/>
      <c r="O7234" s="172"/>
      <c r="U7234" s="173"/>
    </row>
    <row r="7235" spans="13:21" s="104" customFormat="1" ht="15.75">
      <c r="M7235" s="172"/>
      <c r="N7235" s="172"/>
      <c r="O7235" s="172"/>
      <c r="U7235" s="173"/>
    </row>
    <row r="7236" spans="13:21" s="104" customFormat="1" ht="15.75">
      <c r="M7236" s="172"/>
      <c r="N7236" s="172"/>
      <c r="O7236" s="172"/>
      <c r="U7236" s="173"/>
    </row>
    <row r="7237" spans="13:21" s="104" customFormat="1" ht="15.75">
      <c r="M7237" s="172"/>
      <c r="N7237" s="172"/>
      <c r="O7237" s="172"/>
      <c r="U7237" s="173"/>
    </row>
    <row r="7238" spans="13:21" s="104" customFormat="1" ht="15.75">
      <c r="M7238" s="172"/>
      <c r="N7238" s="172"/>
      <c r="O7238" s="172"/>
      <c r="U7238" s="173"/>
    </row>
    <row r="7239" spans="13:21" s="104" customFormat="1" ht="15.75">
      <c r="M7239" s="172"/>
      <c r="N7239" s="172"/>
      <c r="O7239" s="172"/>
      <c r="U7239" s="173"/>
    </row>
    <row r="7240" spans="13:21" s="104" customFormat="1" ht="15.75">
      <c r="M7240" s="172"/>
      <c r="N7240" s="172"/>
      <c r="O7240" s="172"/>
      <c r="U7240" s="173"/>
    </row>
    <row r="7241" spans="13:21" s="104" customFormat="1" ht="15.75">
      <c r="M7241" s="172"/>
      <c r="N7241" s="172"/>
      <c r="O7241" s="172"/>
      <c r="U7241" s="173"/>
    </row>
    <row r="7242" spans="13:21" s="104" customFormat="1" ht="15.75">
      <c r="M7242" s="172"/>
      <c r="N7242" s="172"/>
      <c r="O7242" s="172"/>
      <c r="U7242" s="173"/>
    </row>
    <row r="7243" spans="13:21" s="104" customFormat="1" ht="15.75">
      <c r="M7243" s="172"/>
      <c r="N7243" s="172"/>
      <c r="O7243" s="172"/>
      <c r="U7243" s="173"/>
    </row>
    <row r="7244" spans="13:21" s="104" customFormat="1" ht="15.75">
      <c r="M7244" s="172"/>
      <c r="N7244" s="172"/>
      <c r="O7244" s="172"/>
      <c r="U7244" s="173"/>
    </row>
    <row r="7245" spans="13:21" s="104" customFormat="1" ht="15.75">
      <c r="M7245" s="172"/>
      <c r="N7245" s="172"/>
      <c r="O7245" s="172"/>
      <c r="U7245" s="173"/>
    </row>
    <row r="7246" spans="13:21" s="104" customFormat="1" ht="15.75">
      <c r="M7246" s="172"/>
      <c r="N7246" s="172"/>
      <c r="O7246" s="172"/>
      <c r="U7246" s="173"/>
    </row>
    <row r="7247" spans="13:21" s="104" customFormat="1" ht="15.75">
      <c r="M7247" s="172"/>
      <c r="N7247" s="172"/>
      <c r="O7247" s="172"/>
      <c r="U7247" s="173"/>
    </row>
    <row r="7248" spans="13:21" s="104" customFormat="1" ht="15.75">
      <c r="M7248" s="172"/>
      <c r="N7248" s="172"/>
      <c r="O7248" s="172"/>
      <c r="U7248" s="173"/>
    </row>
    <row r="7249" spans="13:21" s="104" customFormat="1" ht="15.75">
      <c r="M7249" s="172"/>
      <c r="N7249" s="172"/>
      <c r="O7249" s="172"/>
      <c r="U7249" s="173"/>
    </row>
    <row r="7250" spans="13:21" s="104" customFormat="1" ht="15.75">
      <c r="M7250" s="172"/>
      <c r="N7250" s="172"/>
      <c r="O7250" s="172"/>
      <c r="U7250" s="173"/>
    </row>
    <row r="7251" spans="13:21" s="104" customFormat="1" ht="15.75">
      <c r="M7251" s="172"/>
      <c r="N7251" s="172"/>
      <c r="O7251" s="172"/>
      <c r="U7251" s="173"/>
    </row>
    <row r="7252" spans="13:21" s="104" customFormat="1" ht="15.75">
      <c r="M7252" s="172"/>
      <c r="N7252" s="172"/>
      <c r="O7252" s="172"/>
      <c r="U7252" s="173"/>
    </row>
    <row r="7253" spans="13:21" s="104" customFormat="1" ht="15.75">
      <c r="M7253" s="172"/>
      <c r="N7253" s="172"/>
      <c r="O7253" s="172"/>
      <c r="U7253" s="173"/>
    </row>
    <row r="7254" spans="13:21" s="104" customFormat="1" ht="15.75">
      <c r="M7254" s="172"/>
      <c r="N7254" s="172"/>
      <c r="O7254" s="172"/>
      <c r="U7254" s="173"/>
    </row>
    <row r="7255" spans="13:21" s="104" customFormat="1" ht="15.75">
      <c r="M7255" s="172"/>
      <c r="N7255" s="172"/>
      <c r="O7255" s="172"/>
      <c r="U7255" s="173"/>
    </row>
    <row r="7256" spans="13:21" s="104" customFormat="1" ht="15.75">
      <c r="M7256" s="172"/>
      <c r="N7256" s="172"/>
      <c r="O7256" s="172"/>
      <c r="U7256" s="173"/>
    </row>
    <row r="7257" spans="13:21" s="104" customFormat="1" ht="15.75">
      <c r="M7257" s="172"/>
      <c r="N7257" s="172"/>
      <c r="O7257" s="172"/>
      <c r="U7257" s="173"/>
    </row>
    <row r="7258" spans="13:21" s="104" customFormat="1" ht="15.75">
      <c r="M7258" s="172"/>
      <c r="N7258" s="172"/>
      <c r="O7258" s="172"/>
      <c r="U7258" s="173"/>
    </row>
    <row r="7259" spans="13:21" s="104" customFormat="1" ht="15.75">
      <c r="M7259" s="172"/>
      <c r="N7259" s="172"/>
      <c r="O7259" s="172"/>
      <c r="U7259" s="173"/>
    </row>
    <row r="7260" spans="13:21" s="104" customFormat="1" ht="15.75">
      <c r="M7260" s="172"/>
      <c r="N7260" s="172"/>
      <c r="O7260" s="172"/>
      <c r="U7260" s="173"/>
    </row>
    <row r="7261" spans="13:21" s="104" customFormat="1" ht="15.75">
      <c r="M7261" s="172"/>
      <c r="N7261" s="172"/>
      <c r="O7261" s="172"/>
      <c r="U7261" s="173"/>
    </row>
    <row r="7262" spans="13:21" s="104" customFormat="1" ht="15.75">
      <c r="M7262" s="172"/>
      <c r="N7262" s="172"/>
      <c r="O7262" s="172"/>
      <c r="U7262" s="173"/>
    </row>
    <row r="7263" spans="13:21" s="104" customFormat="1" ht="15.75">
      <c r="M7263" s="172"/>
      <c r="N7263" s="172"/>
      <c r="O7263" s="172"/>
      <c r="U7263" s="173"/>
    </row>
    <row r="7264" spans="13:21" s="104" customFormat="1" ht="15.75">
      <c r="M7264" s="172"/>
      <c r="N7264" s="172"/>
      <c r="O7264" s="172"/>
      <c r="U7264" s="173"/>
    </row>
    <row r="7265" spans="13:21" s="104" customFormat="1" ht="15.75">
      <c r="M7265" s="172"/>
      <c r="N7265" s="172"/>
      <c r="O7265" s="172"/>
      <c r="U7265" s="173"/>
    </row>
    <row r="7266" spans="13:21" s="104" customFormat="1" ht="15.75">
      <c r="M7266" s="172"/>
      <c r="N7266" s="172"/>
      <c r="O7266" s="172"/>
      <c r="U7266" s="173"/>
    </row>
    <row r="7267" spans="13:21" s="104" customFormat="1" ht="15.75">
      <c r="M7267" s="172"/>
      <c r="N7267" s="172"/>
      <c r="O7267" s="172"/>
      <c r="U7267" s="173"/>
    </row>
    <row r="7268" spans="13:21" s="104" customFormat="1" ht="15.75">
      <c r="M7268" s="172"/>
      <c r="N7268" s="172"/>
      <c r="O7268" s="172"/>
      <c r="U7268" s="173"/>
    </row>
    <row r="7269" spans="13:21" s="104" customFormat="1" ht="15.75">
      <c r="M7269" s="172"/>
      <c r="N7269" s="172"/>
      <c r="O7269" s="172"/>
      <c r="U7269" s="173"/>
    </row>
    <row r="7270" spans="13:21" s="104" customFormat="1" ht="15.75">
      <c r="M7270" s="172"/>
      <c r="N7270" s="172"/>
      <c r="O7270" s="172"/>
      <c r="U7270" s="173"/>
    </row>
    <row r="7271" spans="13:21" s="104" customFormat="1" ht="15.75">
      <c r="M7271" s="172"/>
      <c r="N7271" s="172"/>
      <c r="O7271" s="172"/>
      <c r="U7271" s="173"/>
    </row>
    <row r="7272" spans="13:21" s="104" customFormat="1" ht="15.75">
      <c r="M7272" s="172"/>
      <c r="N7272" s="172"/>
      <c r="O7272" s="172"/>
      <c r="U7272" s="173"/>
    </row>
    <row r="7273" spans="13:21" s="104" customFormat="1" ht="15.75">
      <c r="M7273" s="172"/>
      <c r="N7273" s="172"/>
      <c r="O7273" s="172"/>
      <c r="U7273" s="173"/>
    </row>
    <row r="7274" spans="13:21" s="104" customFormat="1" ht="15.75">
      <c r="M7274" s="172"/>
      <c r="N7274" s="172"/>
      <c r="O7274" s="172"/>
      <c r="U7274" s="173"/>
    </row>
    <row r="7275" spans="13:21" s="104" customFormat="1" ht="15.75">
      <c r="M7275" s="172"/>
      <c r="N7275" s="172"/>
      <c r="O7275" s="172"/>
      <c r="U7275" s="173"/>
    </row>
    <row r="7276" spans="13:21" s="104" customFormat="1" ht="15.75">
      <c r="M7276" s="172"/>
      <c r="N7276" s="172"/>
      <c r="O7276" s="172"/>
      <c r="U7276" s="173"/>
    </row>
    <row r="7277" spans="13:21" s="104" customFormat="1" ht="15.75">
      <c r="M7277" s="172"/>
      <c r="N7277" s="172"/>
      <c r="O7277" s="172"/>
      <c r="U7277" s="173"/>
    </row>
    <row r="7278" spans="13:21" s="104" customFormat="1" ht="15.75">
      <c r="M7278" s="172"/>
      <c r="N7278" s="172"/>
      <c r="O7278" s="172"/>
      <c r="U7278" s="173"/>
    </row>
    <row r="7279" spans="13:21" s="104" customFormat="1" ht="15.75">
      <c r="M7279" s="172"/>
      <c r="N7279" s="172"/>
      <c r="O7279" s="172"/>
      <c r="U7279" s="173"/>
    </row>
    <row r="7280" spans="13:21" s="104" customFormat="1" ht="15.75">
      <c r="M7280" s="172"/>
      <c r="N7280" s="172"/>
      <c r="O7280" s="172"/>
      <c r="U7280" s="173"/>
    </row>
    <row r="7281" spans="13:21" s="104" customFormat="1" ht="15.75">
      <c r="M7281" s="172"/>
      <c r="N7281" s="172"/>
      <c r="O7281" s="172"/>
      <c r="U7281" s="173"/>
    </row>
    <row r="7282" spans="13:21" s="104" customFormat="1" ht="15.75">
      <c r="M7282" s="172"/>
      <c r="N7282" s="172"/>
      <c r="O7282" s="172"/>
      <c r="U7282" s="173"/>
    </row>
    <row r="7283" spans="13:21" s="104" customFormat="1" ht="15.75">
      <c r="M7283" s="172"/>
      <c r="N7283" s="172"/>
      <c r="O7283" s="172"/>
      <c r="U7283" s="173"/>
    </row>
    <row r="7284" spans="13:21" s="104" customFormat="1" ht="15.75">
      <c r="M7284" s="172"/>
      <c r="N7284" s="172"/>
      <c r="O7284" s="172"/>
      <c r="U7284" s="173"/>
    </row>
    <row r="7285" spans="13:21" s="104" customFormat="1" ht="15.75">
      <c r="M7285" s="172"/>
      <c r="N7285" s="172"/>
      <c r="O7285" s="172"/>
      <c r="U7285" s="173"/>
    </row>
    <row r="7286" spans="13:21" s="104" customFormat="1" ht="15.75">
      <c r="M7286" s="172"/>
      <c r="N7286" s="172"/>
      <c r="O7286" s="172"/>
      <c r="U7286" s="173"/>
    </row>
    <row r="7287" spans="13:21" s="104" customFormat="1" ht="15.75">
      <c r="M7287" s="172"/>
      <c r="N7287" s="172"/>
      <c r="O7287" s="172"/>
      <c r="U7287" s="173"/>
    </row>
    <row r="7288" spans="13:21" s="104" customFormat="1" ht="15.75">
      <c r="M7288" s="172"/>
      <c r="N7288" s="172"/>
      <c r="O7288" s="172"/>
      <c r="U7288" s="173"/>
    </row>
    <row r="7289" spans="13:21" s="104" customFormat="1" ht="15.75">
      <c r="M7289" s="172"/>
      <c r="N7289" s="172"/>
      <c r="O7289" s="172"/>
      <c r="U7289" s="173"/>
    </row>
    <row r="7290" spans="13:21" s="104" customFormat="1" ht="15.75">
      <c r="M7290" s="172"/>
      <c r="N7290" s="172"/>
      <c r="O7290" s="172"/>
      <c r="U7290" s="173"/>
    </row>
    <row r="7291" spans="13:21" s="104" customFormat="1" ht="15.75">
      <c r="M7291" s="172"/>
      <c r="N7291" s="172"/>
      <c r="O7291" s="172"/>
      <c r="U7291" s="173"/>
    </row>
    <row r="7292" spans="13:21" s="104" customFormat="1" ht="15.75">
      <c r="M7292" s="172"/>
      <c r="N7292" s="172"/>
      <c r="O7292" s="172"/>
      <c r="U7292" s="173"/>
    </row>
    <row r="7293" spans="13:21" s="104" customFormat="1" ht="15.75">
      <c r="M7293" s="172"/>
      <c r="N7293" s="172"/>
      <c r="O7293" s="172"/>
      <c r="U7293" s="173"/>
    </row>
    <row r="7294" spans="13:21" s="104" customFormat="1" ht="15.75">
      <c r="M7294" s="172"/>
      <c r="N7294" s="172"/>
      <c r="O7294" s="172"/>
      <c r="U7294" s="173"/>
    </row>
    <row r="7295" spans="13:21" s="104" customFormat="1" ht="15.75">
      <c r="M7295" s="172"/>
      <c r="N7295" s="172"/>
      <c r="O7295" s="172"/>
      <c r="U7295" s="173"/>
    </row>
    <row r="7296" spans="13:21" s="104" customFormat="1" ht="15.75">
      <c r="M7296" s="172"/>
      <c r="N7296" s="172"/>
      <c r="O7296" s="172"/>
      <c r="U7296" s="173"/>
    </row>
    <row r="7297" spans="13:21" s="104" customFormat="1" ht="15.75">
      <c r="M7297" s="172"/>
      <c r="N7297" s="172"/>
      <c r="O7297" s="172"/>
      <c r="U7297" s="173"/>
    </row>
    <row r="7298" spans="13:21" s="104" customFormat="1" ht="15.75">
      <c r="M7298" s="172"/>
      <c r="N7298" s="172"/>
      <c r="O7298" s="172"/>
      <c r="U7298" s="173"/>
    </row>
    <row r="7299" spans="13:21" s="104" customFormat="1" ht="15.75">
      <c r="M7299" s="172"/>
      <c r="N7299" s="172"/>
      <c r="O7299" s="172"/>
      <c r="U7299" s="173"/>
    </row>
    <row r="7300" spans="13:21" s="104" customFormat="1" ht="15.75">
      <c r="M7300" s="172"/>
      <c r="N7300" s="172"/>
      <c r="O7300" s="172"/>
      <c r="U7300" s="173"/>
    </row>
    <row r="7301" spans="13:21" s="104" customFormat="1" ht="15.75">
      <c r="M7301" s="172"/>
      <c r="N7301" s="172"/>
      <c r="O7301" s="172"/>
      <c r="U7301" s="173"/>
    </row>
    <row r="7302" spans="13:21" s="104" customFormat="1" ht="15.75">
      <c r="M7302" s="172"/>
      <c r="N7302" s="172"/>
      <c r="O7302" s="172"/>
      <c r="U7302" s="173"/>
    </row>
    <row r="7303" spans="13:21" s="104" customFormat="1" ht="15.75">
      <c r="M7303" s="172"/>
      <c r="N7303" s="172"/>
      <c r="O7303" s="172"/>
      <c r="U7303" s="173"/>
    </row>
    <row r="7304" spans="13:21" s="104" customFormat="1" ht="15.75">
      <c r="M7304" s="172"/>
      <c r="N7304" s="172"/>
      <c r="O7304" s="172"/>
      <c r="U7304" s="173"/>
    </row>
    <row r="7305" spans="13:21" s="104" customFormat="1" ht="15.75">
      <c r="M7305" s="172"/>
      <c r="N7305" s="172"/>
      <c r="O7305" s="172"/>
      <c r="U7305" s="173"/>
    </row>
    <row r="7306" spans="13:21" s="104" customFormat="1" ht="15.75">
      <c r="M7306" s="172"/>
      <c r="N7306" s="172"/>
      <c r="O7306" s="172"/>
      <c r="U7306" s="173"/>
    </row>
    <row r="7307" spans="13:21" s="104" customFormat="1" ht="15.75">
      <c r="M7307" s="172"/>
      <c r="N7307" s="172"/>
      <c r="O7307" s="172"/>
      <c r="U7307" s="173"/>
    </row>
    <row r="7308" spans="13:21" s="104" customFormat="1" ht="15.75">
      <c r="M7308" s="172"/>
      <c r="N7308" s="172"/>
      <c r="O7308" s="172"/>
      <c r="U7308" s="173"/>
    </row>
    <row r="7309" spans="13:21" s="104" customFormat="1" ht="15.75">
      <c r="M7309" s="172"/>
      <c r="N7309" s="172"/>
      <c r="O7309" s="172"/>
      <c r="U7309" s="173"/>
    </row>
    <row r="7310" spans="13:21" s="104" customFormat="1" ht="15.75">
      <c r="M7310" s="172"/>
      <c r="N7310" s="172"/>
      <c r="O7310" s="172"/>
      <c r="U7310" s="173"/>
    </row>
    <row r="7311" spans="13:21" s="104" customFormat="1" ht="15.75">
      <c r="M7311" s="172"/>
      <c r="N7311" s="172"/>
      <c r="O7311" s="172"/>
      <c r="U7311" s="173"/>
    </row>
    <row r="7312" spans="13:21" s="104" customFormat="1" ht="15.75">
      <c r="M7312" s="172"/>
      <c r="N7312" s="172"/>
      <c r="O7312" s="172"/>
      <c r="U7312" s="173"/>
    </row>
    <row r="7313" spans="13:21" s="104" customFormat="1" ht="15.75">
      <c r="M7313" s="172"/>
      <c r="N7313" s="172"/>
      <c r="O7313" s="172"/>
      <c r="U7313" s="173"/>
    </row>
    <row r="7314" spans="13:21" s="104" customFormat="1" ht="15.75">
      <c r="M7314" s="172"/>
      <c r="N7314" s="172"/>
      <c r="O7314" s="172"/>
      <c r="U7314" s="173"/>
    </row>
    <row r="7315" spans="13:21" s="104" customFormat="1" ht="15.75">
      <c r="M7315" s="172"/>
      <c r="N7315" s="172"/>
      <c r="O7315" s="172"/>
      <c r="U7315" s="173"/>
    </row>
    <row r="7316" spans="13:21" s="104" customFormat="1" ht="15.75">
      <c r="M7316" s="172"/>
      <c r="N7316" s="172"/>
      <c r="O7316" s="172"/>
      <c r="U7316" s="173"/>
    </row>
    <row r="7317" spans="13:21" s="104" customFormat="1" ht="15.75">
      <c r="M7317" s="172"/>
      <c r="N7317" s="172"/>
      <c r="O7317" s="172"/>
      <c r="U7317" s="173"/>
    </row>
    <row r="7318" spans="13:21" s="104" customFormat="1" ht="15.75">
      <c r="M7318" s="172"/>
      <c r="N7318" s="172"/>
      <c r="O7318" s="172"/>
      <c r="U7318" s="173"/>
    </row>
    <row r="7319" spans="13:21" s="104" customFormat="1" ht="15.75">
      <c r="M7319" s="172"/>
      <c r="N7319" s="172"/>
      <c r="O7319" s="172"/>
      <c r="U7319" s="173"/>
    </row>
    <row r="7320" spans="13:21" s="104" customFormat="1" ht="15.75">
      <c r="M7320" s="172"/>
      <c r="N7320" s="172"/>
      <c r="O7320" s="172"/>
      <c r="U7320" s="173"/>
    </row>
    <row r="7321" spans="13:21" s="104" customFormat="1" ht="15.75">
      <c r="M7321" s="172"/>
      <c r="N7321" s="172"/>
      <c r="O7321" s="172"/>
      <c r="U7321" s="173"/>
    </row>
    <row r="7322" spans="13:21" s="104" customFormat="1" ht="15.75">
      <c r="M7322" s="172"/>
      <c r="N7322" s="172"/>
      <c r="O7322" s="172"/>
      <c r="U7322" s="173"/>
    </row>
    <row r="7323" spans="13:21" s="104" customFormat="1" ht="15.75">
      <c r="M7323" s="172"/>
      <c r="N7323" s="172"/>
      <c r="O7323" s="172"/>
      <c r="U7323" s="173"/>
    </row>
    <row r="7324" spans="13:21" s="104" customFormat="1" ht="15.75">
      <c r="M7324" s="172"/>
      <c r="N7324" s="172"/>
      <c r="O7324" s="172"/>
      <c r="U7324" s="173"/>
    </row>
    <row r="7325" spans="13:21" s="104" customFormat="1" ht="15.75">
      <c r="M7325" s="172"/>
      <c r="N7325" s="172"/>
      <c r="O7325" s="172"/>
      <c r="U7325" s="173"/>
    </row>
    <row r="7326" spans="13:21" s="104" customFormat="1" ht="15.75">
      <c r="M7326" s="172"/>
      <c r="N7326" s="172"/>
      <c r="O7326" s="172"/>
      <c r="U7326" s="173"/>
    </row>
    <row r="7327" spans="13:21" s="104" customFormat="1" ht="15.75">
      <c r="M7327" s="172"/>
      <c r="N7327" s="172"/>
      <c r="O7327" s="172"/>
      <c r="U7327" s="173"/>
    </row>
    <row r="7328" spans="13:21" s="104" customFormat="1" ht="15.75">
      <c r="M7328" s="172"/>
      <c r="N7328" s="172"/>
      <c r="O7328" s="172"/>
      <c r="U7328" s="173"/>
    </row>
    <row r="7329" spans="13:21" s="104" customFormat="1" ht="15.75">
      <c r="M7329" s="172"/>
      <c r="N7329" s="172"/>
      <c r="O7329" s="172"/>
      <c r="U7329" s="173"/>
    </row>
    <row r="7330" spans="13:21" s="104" customFormat="1" ht="15.75">
      <c r="M7330" s="172"/>
      <c r="N7330" s="172"/>
      <c r="O7330" s="172"/>
      <c r="U7330" s="173"/>
    </row>
    <row r="7331" spans="13:21" s="104" customFormat="1" ht="15.75">
      <c r="M7331" s="172"/>
      <c r="N7331" s="172"/>
      <c r="O7331" s="172"/>
      <c r="U7331" s="173"/>
    </row>
    <row r="7332" spans="13:21" s="104" customFormat="1" ht="15.75">
      <c r="M7332" s="172"/>
      <c r="N7332" s="172"/>
      <c r="O7332" s="172"/>
      <c r="U7332" s="173"/>
    </row>
    <row r="7333" spans="13:21" s="104" customFormat="1" ht="15.75">
      <c r="M7333" s="172"/>
      <c r="N7333" s="172"/>
      <c r="O7333" s="172"/>
      <c r="U7333" s="173"/>
    </row>
    <row r="7334" spans="13:21" s="104" customFormat="1" ht="15.75">
      <c r="M7334" s="172"/>
      <c r="N7334" s="172"/>
      <c r="O7334" s="172"/>
      <c r="U7334" s="173"/>
    </row>
    <row r="7335" spans="13:21" s="104" customFormat="1" ht="15.75">
      <c r="M7335" s="172"/>
      <c r="N7335" s="172"/>
      <c r="O7335" s="172"/>
      <c r="U7335" s="173"/>
    </row>
    <row r="7336" spans="13:21" s="104" customFormat="1" ht="15.75">
      <c r="M7336" s="172"/>
      <c r="N7336" s="172"/>
      <c r="O7336" s="172"/>
      <c r="U7336" s="173"/>
    </row>
    <row r="7337" spans="13:21" s="104" customFormat="1" ht="15.75">
      <c r="M7337" s="172"/>
      <c r="N7337" s="172"/>
      <c r="O7337" s="172"/>
      <c r="U7337" s="173"/>
    </row>
    <row r="7338" spans="13:21" s="104" customFormat="1" ht="15.75">
      <c r="M7338" s="172"/>
      <c r="N7338" s="172"/>
      <c r="O7338" s="172"/>
      <c r="U7338" s="173"/>
    </row>
    <row r="7339" spans="13:21" s="104" customFormat="1" ht="15.75">
      <c r="M7339" s="172"/>
      <c r="N7339" s="172"/>
      <c r="O7339" s="172"/>
      <c r="U7339" s="173"/>
    </row>
    <row r="7340" spans="13:21" s="104" customFormat="1" ht="15.75">
      <c r="M7340" s="172"/>
      <c r="N7340" s="172"/>
      <c r="O7340" s="172"/>
      <c r="U7340" s="173"/>
    </row>
    <row r="7341" spans="13:21" s="104" customFormat="1" ht="15.75">
      <c r="M7341" s="172"/>
      <c r="N7341" s="172"/>
      <c r="O7341" s="172"/>
      <c r="U7341" s="173"/>
    </row>
    <row r="7342" spans="13:21" s="104" customFormat="1" ht="15.75">
      <c r="M7342" s="172"/>
      <c r="N7342" s="172"/>
      <c r="O7342" s="172"/>
      <c r="U7342" s="173"/>
    </row>
    <row r="7343" spans="13:21" s="104" customFormat="1" ht="15.75">
      <c r="M7343" s="172"/>
      <c r="N7343" s="172"/>
      <c r="O7343" s="172"/>
      <c r="U7343" s="173"/>
    </row>
    <row r="7344" spans="13:21" s="104" customFormat="1" ht="15.75">
      <c r="M7344" s="172"/>
      <c r="N7344" s="172"/>
      <c r="O7344" s="172"/>
      <c r="U7344" s="173"/>
    </row>
    <row r="7345" spans="13:21" s="104" customFormat="1" ht="15.75">
      <c r="M7345" s="172"/>
      <c r="N7345" s="172"/>
      <c r="O7345" s="172"/>
      <c r="U7345" s="173"/>
    </row>
    <row r="7346" spans="13:21" s="104" customFormat="1" ht="15.75">
      <c r="M7346" s="172"/>
      <c r="N7346" s="172"/>
      <c r="O7346" s="172"/>
      <c r="U7346" s="173"/>
    </row>
    <row r="7347" spans="13:21" s="104" customFormat="1" ht="15.75">
      <c r="M7347" s="172"/>
      <c r="N7347" s="172"/>
      <c r="O7347" s="172"/>
      <c r="U7347" s="173"/>
    </row>
    <row r="7348" spans="13:21" s="104" customFormat="1" ht="15.75">
      <c r="M7348" s="172"/>
      <c r="N7348" s="172"/>
      <c r="O7348" s="172"/>
      <c r="U7348" s="173"/>
    </row>
    <row r="7349" spans="13:21" s="104" customFormat="1" ht="15.75">
      <c r="M7349" s="172"/>
      <c r="N7349" s="172"/>
      <c r="O7349" s="172"/>
      <c r="U7349" s="173"/>
    </row>
    <row r="7350" spans="13:21" s="104" customFormat="1" ht="15.75">
      <c r="M7350" s="172"/>
      <c r="N7350" s="172"/>
      <c r="O7350" s="172"/>
      <c r="U7350" s="173"/>
    </row>
    <row r="7351" spans="13:21" s="104" customFormat="1" ht="15.75">
      <c r="M7351" s="172"/>
      <c r="N7351" s="172"/>
      <c r="O7351" s="172"/>
      <c r="U7351" s="173"/>
    </row>
    <row r="7352" spans="13:21" s="104" customFormat="1" ht="15.75">
      <c r="M7352" s="172"/>
      <c r="N7352" s="172"/>
      <c r="O7352" s="172"/>
      <c r="U7352" s="173"/>
    </row>
    <row r="7353" spans="13:21" s="104" customFormat="1" ht="15.75">
      <c r="M7353" s="172"/>
      <c r="N7353" s="172"/>
      <c r="O7353" s="172"/>
      <c r="U7353" s="173"/>
    </row>
    <row r="7354" spans="13:21" s="104" customFormat="1" ht="15.75">
      <c r="M7354" s="172"/>
      <c r="N7354" s="172"/>
      <c r="O7354" s="172"/>
      <c r="U7354" s="173"/>
    </row>
    <row r="7355" spans="13:21" s="104" customFormat="1" ht="15.75">
      <c r="M7355" s="172"/>
      <c r="N7355" s="172"/>
      <c r="O7355" s="172"/>
      <c r="U7355" s="173"/>
    </row>
    <row r="7356" spans="13:21" s="104" customFormat="1" ht="15.75">
      <c r="M7356" s="172"/>
      <c r="N7356" s="172"/>
      <c r="O7356" s="172"/>
      <c r="U7356" s="173"/>
    </row>
    <row r="7357" spans="13:21" s="104" customFormat="1" ht="15.75">
      <c r="M7357" s="172"/>
      <c r="N7357" s="172"/>
      <c r="O7357" s="172"/>
      <c r="U7357" s="173"/>
    </row>
    <row r="7358" spans="13:21" s="104" customFormat="1" ht="15.75">
      <c r="M7358" s="172"/>
      <c r="N7358" s="172"/>
      <c r="O7358" s="172"/>
      <c r="U7358" s="173"/>
    </row>
    <row r="7359" spans="13:21" s="104" customFormat="1" ht="15.75">
      <c r="M7359" s="172"/>
      <c r="N7359" s="172"/>
      <c r="O7359" s="172"/>
      <c r="U7359" s="173"/>
    </row>
    <row r="7360" spans="13:21" s="104" customFormat="1" ht="15.75">
      <c r="M7360" s="172"/>
      <c r="N7360" s="172"/>
      <c r="O7360" s="172"/>
      <c r="U7360" s="173"/>
    </row>
    <row r="7361" spans="13:21" s="104" customFormat="1" ht="15.75">
      <c r="M7361" s="172"/>
      <c r="N7361" s="172"/>
      <c r="O7361" s="172"/>
      <c r="U7361" s="173"/>
    </row>
    <row r="7362" spans="13:21" s="104" customFormat="1" ht="15.75">
      <c r="M7362" s="172"/>
      <c r="N7362" s="172"/>
      <c r="O7362" s="172"/>
      <c r="U7362" s="173"/>
    </row>
    <row r="7363" spans="13:21" s="104" customFormat="1" ht="15.75">
      <c r="M7363" s="172"/>
      <c r="N7363" s="172"/>
      <c r="O7363" s="172"/>
      <c r="U7363" s="173"/>
    </row>
    <row r="7364" spans="13:21" s="104" customFormat="1" ht="15.75">
      <c r="M7364" s="172"/>
      <c r="N7364" s="172"/>
      <c r="O7364" s="172"/>
      <c r="U7364" s="173"/>
    </row>
    <row r="7365" spans="13:21" s="104" customFormat="1" ht="15.75">
      <c r="M7365" s="172"/>
      <c r="N7365" s="172"/>
      <c r="O7365" s="172"/>
      <c r="U7365" s="173"/>
    </row>
    <row r="7366" spans="13:21" s="104" customFormat="1" ht="15.75">
      <c r="M7366" s="172"/>
      <c r="N7366" s="172"/>
      <c r="O7366" s="172"/>
      <c r="U7366" s="173"/>
    </row>
    <row r="7367" spans="13:21" s="104" customFormat="1" ht="15.75">
      <c r="M7367" s="172"/>
      <c r="N7367" s="172"/>
      <c r="O7367" s="172"/>
      <c r="U7367" s="173"/>
    </row>
    <row r="7368" spans="13:21" s="104" customFormat="1" ht="15.75">
      <c r="M7368" s="172"/>
      <c r="N7368" s="172"/>
      <c r="O7368" s="172"/>
      <c r="U7368" s="173"/>
    </row>
    <row r="7369" spans="13:21" s="104" customFormat="1" ht="15.75">
      <c r="M7369" s="172"/>
      <c r="N7369" s="172"/>
      <c r="O7369" s="172"/>
      <c r="U7369" s="173"/>
    </row>
    <row r="7370" spans="13:21" s="104" customFormat="1" ht="15.75">
      <c r="M7370" s="172"/>
      <c r="N7370" s="172"/>
      <c r="O7370" s="172"/>
      <c r="U7370" s="173"/>
    </row>
    <row r="7371" spans="13:21" s="104" customFormat="1" ht="15.75">
      <c r="M7371" s="172"/>
      <c r="N7371" s="172"/>
      <c r="O7371" s="172"/>
      <c r="U7371" s="173"/>
    </row>
    <row r="7372" spans="13:21" s="104" customFormat="1" ht="15.75">
      <c r="M7372" s="172"/>
      <c r="N7372" s="172"/>
      <c r="O7372" s="172"/>
      <c r="U7372" s="173"/>
    </row>
    <row r="7373" spans="13:21" s="104" customFormat="1" ht="15.75">
      <c r="M7373" s="172"/>
      <c r="N7373" s="172"/>
      <c r="O7373" s="172"/>
      <c r="U7373" s="173"/>
    </row>
    <row r="7374" spans="13:21" s="104" customFormat="1" ht="15.75">
      <c r="M7374" s="172"/>
      <c r="N7374" s="172"/>
      <c r="O7374" s="172"/>
      <c r="U7374" s="173"/>
    </row>
    <row r="7375" spans="13:21" s="104" customFormat="1" ht="15.75">
      <c r="M7375" s="172"/>
      <c r="N7375" s="172"/>
      <c r="O7375" s="172"/>
      <c r="U7375" s="173"/>
    </row>
    <row r="7376" spans="13:21" s="104" customFormat="1" ht="15.75">
      <c r="M7376" s="172"/>
      <c r="N7376" s="172"/>
      <c r="O7376" s="172"/>
      <c r="U7376" s="173"/>
    </row>
    <row r="7377" spans="13:21" s="104" customFormat="1" ht="15.75">
      <c r="M7377" s="172"/>
      <c r="N7377" s="172"/>
      <c r="O7377" s="172"/>
      <c r="U7377" s="173"/>
    </row>
    <row r="7378" spans="13:21" s="104" customFormat="1" ht="15.75">
      <c r="M7378" s="172"/>
      <c r="N7378" s="172"/>
      <c r="O7378" s="172"/>
      <c r="U7378" s="173"/>
    </row>
    <row r="7379" spans="13:21" s="104" customFormat="1" ht="15.75">
      <c r="M7379" s="172"/>
      <c r="N7379" s="172"/>
      <c r="O7379" s="172"/>
      <c r="U7379" s="173"/>
    </row>
    <row r="7380" spans="13:21" s="104" customFormat="1" ht="15.75">
      <c r="M7380" s="172"/>
      <c r="N7380" s="172"/>
      <c r="O7380" s="172"/>
      <c r="U7380" s="173"/>
    </row>
    <row r="7381" spans="13:21" s="104" customFormat="1" ht="15.75">
      <c r="M7381" s="172"/>
      <c r="N7381" s="172"/>
      <c r="O7381" s="172"/>
      <c r="U7381" s="173"/>
    </row>
    <row r="7382" spans="13:21" s="104" customFormat="1" ht="15.75">
      <c r="M7382" s="172"/>
      <c r="N7382" s="172"/>
      <c r="O7382" s="172"/>
      <c r="U7382" s="173"/>
    </row>
    <row r="7383" spans="13:21" s="104" customFormat="1" ht="15.75">
      <c r="M7383" s="172"/>
      <c r="N7383" s="172"/>
      <c r="O7383" s="172"/>
      <c r="U7383" s="173"/>
    </row>
    <row r="7384" spans="13:21" s="104" customFormat="1" ht="15.75">
      <c r="M7384" s="172"/>
      <c r="N7384" s="172"/>
      <c r="O7384" s="172"/>
      <c r="U7384" s="173"/>
    </row>
    <row r="7385" spans="13:21" s="104" customFormat="1" ht="15.75">
      <c r="M7385" s="172"/>
      <c r="N7385" s="172"/>
      <c r="O7385" s="172"/>
      <c r="U7385" s="173"/>
    </row>
    <row r="7386" spans="13:21" s="104" customFormat="1" ht="15.75">
      <c r="M7386" s="172"/>
      <c r="N7386" s="172"/>
      <c r="O7386" s="172"/>
      <c r="U7386" s="173"/>
    </row>
    <row r="7387" spans="13:21" s="104" customFormat="1" ht="15.75">
      <c r="M7387" s="172"/>
      <c r="N7387" s="172"/>
      <c r="O7387" s="172"/>
      <c r="U7387" s="173"/>
    </row>
    <row r="7388" spans="13:21" s="104" customFormat="1" ht="15.75">
      <c r="M7388" s="172"/>
      <c r="N7388" s="172"/>
      <c r="O7388" s="172"/>
      <c r="U7388" s="173"/>
    </row>
    <row r="7389" spans="13:21" s="104" customFormat="1" ht="15.75">
      <c r="M7389" s="172"/>
      <c r="N7389" s="172"/>
      <c r="O7389" s="172"/>
      <c r="U7389" s="173"/>
    </row>
    <row r="7390" spans="13:21" s="104" customFormat="1" ht="15.75">
      <c r="M7390" s="172"/>
      <c r="N7390" s="172"/>
      <c r="O7390" s="172"/>
      <c r="U7390" s="173"/>
    </row>
    <row r="7391" spans="13:21" s="104" customFormat="1" ht="15.75">
      <c r="M7391" s="172"/>
      <c r="N7391" s="172"/>
      <c r="O7391" s="172"/>
      <c r="U7391" s="173"/>
    </row>
    <row r="7392" spans="13:21" s="104" customFormat="1" ht="15.75">
      <c r="M7392" s="172"/>
      <c r="N7392" s="172"/>
      <c r="O7392" s="172"/>
      <c r="U7392" s="173"/>
    </row>
    <row r="7393" spans="13:21" s="104" customFormat="1" ht="15.75">
      <c r="M7393" s="172"/>
      <c r="N7393" s="172"/>
      <c r="O7393" s="172"/>
      <c r="U7393" s="173"/>
    </row>
    <row r="7394" spans="13:21" s="104" customFormat="1" ht="15.75">
      <c r="M7394" s="172"/>
      <c r="N7394" s="172"/>
      <c r="O7394" s="172"/>
      <c r="U7394" s="173"/>
    </row>
    <row r="7395" spans="13:21" s="104" customFormat="1" ht="15.75">
      <c r="M7395" s="172"/>
      <c r="N7395" s="172"/>
      <c r="O7395" s="172"/>
      <c r="U7395" s="173"/>
    </row>
    <row r="7396" spans="13:21" s="104" customFormat="1" ht="15.75">
      <c r="M7396" s="172"/>
      <c r="N7396" s="172"/>
      <c r="O7396" s="172"/>
      <c r="U7396" s="173"/>
    </row>
    <row r="7397" spans="13:21" s="104" customFormat="1" ht="15.75">
      <c r="M7397" s="172"/>
      <c r="N7397" s="172"/>
      <c r="O7397" s="172"/>
      <c r="U7397" s="173"/>
    </row>
    <row r="7398" spans="13:21" s="104" customFormat="1" ht="15.75">
      <c r="M7398" s="172"/>
      <c r="N7398" s="172"/>
      <c r="O7398" s="172"/>
      <c r="U7398" s="173"/>
    </row>
    <row r="7399" spans="13:21" s="104" customFormat="1" ht="15.75">
      <c r="M7399" s="172"/>
      <c r="N7399" s="172"/>
      <c r="O7399" s="172"/>
      <c r="U7399" s="173"/>
    </row>
    <row r="7400" spans="13:21" s="104" customFormat="1" ht="15.75">
      <c r="M7400" s="172"/>
      <c r="N7400" s="172"/>
      <c r="O7400" s="172"/>
      <c r="U7400" s="173"/>
    </row>
    <row r="7401" spans="13:21" s="104" customFormat="1" ht="15.75">
      <c r="M7401" s="172"/>
      <c r="N7401" s="172"/>
      <c r="O7401" s="172"/>
      <c r="U7401" s="173"/>
    </row>
    <row r="7402" spans="13:21" s="104" customFormat="1" ht="15.75">
      <c r="M7402" s="172"/>
      <c r="N7402" s="172"/>
      <c r="O7402" s="172"/>
      <c r="U7402" s="173"/>
    </row>
    <row r="7403" spans="13:21" s="104" customFormat="1" ht="15.75">
      <c r="M7403" s="172"/>
      <c r="N7403" s="172"/>
      <c r="O7403" s="172"/>
      <c r="U7403" s="173"/>
    </row>
    <row r="7404" spans="13:21" s="104" customFormat="1" ht="15.75">
      <c r="M7404" s="172"/>
      <c r="N7404" s="172"/>
      <c r="O7404" s="172"/>
      <c r="U7404" s="173"/>
    </row>
    <row r="7405" spans="13:21" s="104" customFormat="1" ht="15.75">
      <c r="M7405" s="172"/>
      <c r="N7405" s="172"/>
      <c r="O7405" s="172"/>
      <c r="U7405" s="173"/>
    </row>
    <row r="7406" spans="13:21" s="104" customFormat="1" ht="15.75">
      <c r="M7406" s="172"/>
      <c r="N7406" s="172"/>
      <c r="O7406" s="172"/>
      <c r="U7406" s="173"/>
    </row>
    <row r="7407" spans="13:21" s="104" customFormat="1" ht="15.75">
      <c r="M7407" s="172"/>
      <c r="N7407" s="172"/>
      <c r="O7407" s="172"/>
      <c r="U7407" s="173"/>
    </row>
    <row r="7408" spans="13:21" s="104" customFormat="1" ht="15.75">
      <c r="M7408" s="172"/>
      <c r="N7408" s="172"/>
      <c r="O7408" s="172"/>
      <c r="U7408" s="173"/>
    </row>
    <row r="7409" spans="13:21" s="104" customFormat="1" ht="15.75">
      <c r="M7409" s="172"/>
      <c r="N7409" s="172"/>
      <c r="O7409" s="172"/>
      <c r="U7409" s="173"/>
    </row>
    <row r="7410" spans="13:21" s="104" customFormat="1" ht="15.75">
      <c r="M7410" s="172"/>
      <c r="N7410" s="172"/>
      <c r="O7410" s="172"/>
      <c r="U7410" s="173"/>
    </row>
    <row r="7411" spans="13:21" s="104" customFormat="1" ht="15.75">
      <c r="M7411" s="172"/>
      <c r="N7411" s="172"/>
      <c r="O7411" s="172"/>
      <c r="U7411" s="173"/>
    </row>
    <row r="7412" spans="13:21" s="104" customFormat="1" ht="15.75">
      <c r="M7412" s="172"/>
      <c r="N7412" s="172"/>
      <c r="O7412" s="172"/>
      <c r="U7412" s="173"/>
    </row>
    <row r="7413" spans="13:21" s="104" customFormat="1" ht="15.75">
      <c r="M7413" s="172"/>
      <c r="N7413" s="172"/>
      <c r="O7413" s="172"/>
      <c r="U7413" s="173"/>
    </row>
    <row r="7414" spans="13:21" s="104" customFormat="1" ht="15.75">
      <c r="M7414" s="172"/>
      <c r="N7414" s="172"/>
      <c r="O7414" s="172"/>
      <c r="U7414" s="173"/>
    </row>
    <row r="7415" spans="13:21" s="104" customFormat="1" ht="15.75">
      <c r="M7415" s="172"/>
      <c r="N7415" s="172"/>
      <c r="O7415" s="172"/>
      <c r="U7415" s="173"/>
    </row>
    <row r="7416" spans="13:21" s="104" customFormat="1" ht="15.75">
      <c r="M7416" s="172"/>
      <c r="N7416" s="172"/>
      <c r="O7416" s="172"/>
      <c r="U7416" s="173"/>
    </row>
    <row r="7417" spans="13:21" s="104" customFormat="1" ht="15.75">
      <c r="M7417" s="172"/>
      <c r="N7417" s="172"/>
      <c r="O7417" s="172"/>
      <c r="U7417" s="173"/>
    </row>
    <row r="7418" spans="13:21" s="104" customFormat="1" ht="15.75">
      <c r="M7418" s="172"/>
      <c r="N7418" s="172"/>
      <c r="O7418" s="172"/>
      <c r="U7418" s="173"/>
    </row>
    <row r="7419" spans="13:21" s="104" customFormat="1" ht="15.75">
      <c r="M7419" s="172"/>
      <c r="N7419" s="172"/>
      <c r="O7419" s="172"/>
      <c r="U7419" s="173"/>
    </row>
    <row r="7420" spans="13:21" s="104" customFormat="1" ht="15.75">
      <c r="M7420" s="172"/>
      <c r="N7420" s="172"/>
      <c r="O7420" s="172"/>
      <c r="U7420" s="173"/>
    </row>
    <row r="7421" spans="13:21" s="104" customFormat="1" ht="15.75">
      <c r="M7421" s="172"/>
      <c r="N7421" s="172"/>
      <c r="O7421" s="172"/>
      <c r="U7421" s="173"/>
    </row>
    <row r="7422" spans="13:21" s="104" customFormat="1" ht="15.75">
      <c r="M7422" s="172"/>
      <c r="N7422" s="172"/>
      <c r="O7422" s="172"/>
      <c r="U7422" s="173"/>
    </row>
    <row r="7423" spans="13:21" s="104" customFormat="1" ht="15.75">
      <c r="M7423" s="172"/>
      <c r="N7423" s="172"/>
      <c r="O7423" s="172"/>
      <c r="U7423" s="173"/>
    </row>
    <row r="7424" spans="13:21" s="104" customFormat="1" ht="15.75">
      <c r="M7424" s="172"/>
      <c r="N7424" s="172"/>
      <c r="O7424" s="172"/>
      <c r="U7424" s="173"/>
    </row>
    <row r="7425" spans="13:21" s="104" customFormat="1" ht="15.75">
      <c r="M7425" s="172"/>
      <c r="N7425" s="172"/>
      <c r="O7425" s="172"/>
      <c r="U7425" s="173"/>
    </row>
    <row r="7426" spans="13:21" s="104" customFormat="1" ht="15.75">
      <c r="M7426" s="172"/>
      <c r="N7426" s="172"/>
      <c r="O7426" s="172"/>
      <c r="U7426" s="173"/>
    </row>
    <row r="7427" spans="13:21" s="104" customFormat="1" ht="15.75">
      <c r="M7427" s="172"/>
      <c r="N7427" s="172"/>
      <c r="O7427" s="172"/>
      <c r="U7427" s="173"/>
    </row>
    <row r="7428" spans="13:21" s="104" customFormat="1" ht="15.75">
      <c r="M7428" s="172"/>
      <c r="N7428" s="172"/>
      <c r="O7428" s="172"/>
      <c r="U7428" s="173"/>
    </row>
    <row r="7429" spans="13:21" s="104" customFormat="1" ht="15.75">
      <c r="M7429" s="172"/>
      <c r="N7429" s="172"/>
      <c r="O7429" s="172"/>
      <c r="U7429" s="173"/>
    </row>
    <row r="7430" spans="13:21" s="104" customFormat="1" ht="15.75">
      <c r="M7430" s="172"/>
      <c r="N7430" s="172"/>
      <c r="O7430" s="172"/>
      <c r="U7430" s="173"/>
    </row>
    <row r="7431" spans="13:21" s="104" customFormat="1" ht="15.75">
      <c r="M7431" s="172"/>
      <c r="N7431" s="172"/>
      <c r="O7431" s="172"/>
      <c r="U7431" s="173"/>
    </row>
    <row r="7432" spans="13:21" s="104" customFormat="1" ht="15.75">
      <c r="M7432" s="172"/>
      <c r="N7432" s="172"/>
      <c r="O7432" s="172"/>
      <c r="U7432" s="173"/>
    </row>
    <row r="7433" spans="13:21" s="104" customFormat="1" ht="15.75">
      <c r="M7433" s="172"/>
      <c r="N7433" s="172"/>
      <c r="O7433" s="172"/>
      <c r="U7433" s="173"/>
    </row>
    <row r="7434" spans="13:21" s="104" customFormat="1" ht="15.75">
      <c r="M7434" s="172"/>
      <c r="N7434" s="172"/>
      <c r="O7434" s="172"/>
      <c r="U7434" s="173"/>
    </row>
    <row r="7435" spans="13:21" s="104" customFormat="1" ht="15.75">
      <c r="M7435" s="172"/>
      <c r="N7435" s="172"/>
      <c r="O7435" s="172"/>
      <c r="U7435" s="173"/>
    </row>
    <row r="7436" spans="13:21" s="104" customFormat="1" ht="15.75">
      <c r="M7436" s="172"/>
      <c r="N7436" s="172"/>
      <c r="O7436" s="172"/>
      <c r="U7436" s="173"/>
    </row>
    <row r="7437" spans="13:21" s="104" customFormat="1" ht="15.75">
      <c r="M7437" s="172"/>
      <c r="N7437" s="172"/>
      <c r="O7437" s="172"/>
      <c r="U7437" s="173"/>
    </row>
    <row r="7438" spans="13:21" s="104" customFormat="1" ht="15.75">
      <c r="M7438" s="172"/>
      <c r="N7438" s="172"/>
      <c r="O7438" s="172"/>
      <c r="U7438" s="173"/>
    </row>
    <row r="7439" spans="13:21" s="104" customFormat="1" ht="15.75">
      <c r="M7439" s="172"/>
      <c r="N7439" s="172"/>
      <c r="O7439" s="172"/>
      <c r="U7439" s="173"/>
    </row>
    <row r="7440" spans="13:21" s="104" customFormat="1" ht="15.75">
      <c r="M7440" s="172"/>
      <c r="N7440" s="172"/>
      <c r="O7440" s="172"/>
      <c r="U7440" s="173"/>
    </row>
    <row r="7441" spans="13:21" s="104" customFormat="1" ht="15.75">
      <c r="M7441" s="172"/>
      <c r="N7441" s="172"/>
      <c r="O7441" s="172"/>
      <c r="U7441" s="173"/>
    </row>
    <row r="7442" spans="13:21" s="104" customFormat="1" ht="15.75">
      <c r="M7442" s="172"/>
      <c r="N7442" s="172"/>
      <c r="O7442" s="172"/>
      <c r="U7442" s="173"/>
    </row>
    <row r="7443" spans="13:21" s="104" customFormat="1" ht="15.75">
      <c r="M7443" s="172"/>
      <c r="N7443" s="172"/>
      <c r="O7443" s="172"/>
      <c r="U7443" s="173"/>
    </row>
    <row r="7444" spans="13:21" s="104" customFormat="1" ht="15.75">
      <c r="M7444" s="172"/>
      <c r="N7444" s="172"/>
      <c r="O7444" s="172"/>
      <c r="U7444" s="173"/>
    </row>
    <row r="7445" spans="13:21" s="104" customFormat="1" ht="15.75">
      <c r="M7445" s="172"/>
      <c r="N7445" s="172"/>
      <c r="O7445" s="172"/>
      <c r="U7445" s="173"/>
    </row>
    <row r="7446" spans="13:21" s="104" customFormat="1" ht="15.75">
      <c r="M7446" s="172"/>
      <c r="N7446" s="172"/>
      <c r="O7446" s="172"/>
      <c r="U7446" s="173"/>
    </row>
    <row r="7447" spans="13:21" s="104" customFormat="1" ht="15.75">
      <c r="M7447" s="172"/>
      <c r="N7447" s="172"/>
      <c r="O7447" s="172"/>
      <c r="U7447" s="173"/>
    </row>
    <row r="7448" spans="13:21" s="104" customFormat="1" ht="15.75">
      <c r="M7448" s="172"/>
      <c r="N7448" s="172"/>
      <c r="O7448" s="172"/>
      <c r="U7448" s="173"/>
    </row>
    <row r="7449" spans="13:21" s="104" customFormat="1" ht="15.75">
      <c r="M7449" s="172"/>
      <c r="N7449" s="172"/>
      <c r="O7449" s="172"/>
      <c r="U7449" s="173"/>
    </row>
    <row r="7450" spans="13:21" s="104" customFormat="1" ht="15.75">
      <c r="M7450" s="172"/>
      <c r="N7450" s="172"/>
      <c r="O7450" s="172"/>
      <c r="U7450" s="173"/>
    </row>
    <row r="7451" spans="13:21" s="104" customFormat="1" ht="15.75">
      <c r="M7451" s="172"/>
      <c r="N7451" s="172"/>
      <c r="O7451" s="172"/>
      <c r="U7451" s="173"/>
    </row>
    <row r="7452" spans="13:21" s="104" customFormat="1" ht="15.75">
      <c r="M7452" s="172"/>
      <c r="N7452" s="172"/>
      <c r="O7452" s="172"/>
      <c r="U7452" s="173"/>
    </row>
    <row r="7453" spans="13:21" s="104" customFormat="1" ht="15.75">
      <c r="M7453" s="172"/>
      <c r="N7453" s="172"/>
      <c r="O7453" s="172"/>
      <c r="U7453" s="173"/>
    </row>
    <row r="7454" spans="13:21" s="104" customFormat="1" ht="15.75">
      <c r="M7454" s="172"/>
      <c r="N7454" s="172"/>
      <c r="O7454" s="172"/>
      <c r="U7454" s="173"/>
    </row>
    <row r="7455" spans="13:21" s="104" customFormat="1" ht="15.75">
      <c r="M7455" s="172"/>
      <c r="N7455" s="172"/>
      <c r="O7455" s="172"/>
      <c r="U7455" s="173"/>
    </row>
    <row r="7456" spans="13:21" s="104" customFormat="1" ht="15.75">
      <c r="M7456" s="172"/>
      <c r="N7456" s="172"/>
      <c r="O7456" s="172"/>
      <c r="U7456" s="173"/>
    </row>
    <row r="7457" spans="13:21" s="104" customFormat="1" ht="15.75">
      <c r="M7457" s="172"/>
      <c r="N7457" s="172"/>
      <c r="O7457" s="172"/>
      <c r="U7457" s="173"/>
    </row>
    <row r="7458" spans="13:21" s="104" customFormat="1" ht="15.75">
      <c r="M7458" s="172"/>
      <c r="N7458" s="172"/>
      <c r="O7458" s="172"/>
      <c r="U7458" s="173"/>
    </row>
    <row r="7459" spans="13:21" s="104" customFormat="1" ht="15.75">
      <c r="M7459" s="172"/>
      <c r="N7459" s="172"/>
      <c r="O7459" s="172"/>
      <c r="U7459" s="173"/>
    </row>
    <row r="7460" spans="13:21" s="104" customFormat="1" ht="15.75">
      <c r="M7460" s="172"/>
      <c r="N7460" s="172"/>
      <c r="O7460" s="172"/>
      <c r="U7460" s="173"/>
    </row>
    <row r="7461" spans="13:21" s="104" customFormat="1" ht="15.75">
      <c r="M7461" s="172"/>
      <c r="N7461" s="172"/>
      <c r="O7461" s="172"/>
      <c r="U7461" s="173"/>
    </row>
    <row r="7462" spans="13:21" s="104" customFormat="1" ht="15.75">
      <c r="M7462" s="172"/>
      <c r="N7462" s="172"/>
      <c r="O7462" s="172"/>
      <c r="U7462" s="173"/>
    </row>
    <row r="7463" spans="13:21" s="104" customFormat="1" ht="15.75">
      <c r="M7463" s="172"/>
      <c r="N7463" s="172"/>
      <c r="O7463" s="172"/>
      <c r="U7463" s="173"/>
    </row>
    <row r="7464" spans="13:21" s="104" customFormat="1" ht="15.75">
      <c r="M7464" s="172"/>
      <c r="N7464" s="172"/>
      <c r="O7464" s="172"/>
      <c r="U7464" s="173"/>
    </row>
    <row r="7465" spans="13:21" s="104" customFormat="1" ht="15.75">
      <c r="M7465" s="172"/>
      <c r="N7465" s="172"/>
      <c r="O7465" s="172"/>
      <c r="U7465" s="173"/>
    </row>
    <row r="7466" spans="13:21" s="104" customFormat="1" ht="15.75">
      <c r="M7466" s="172"/>
      <c r="N7466" s="172"/>
      <c r="O7466" s="172"/>
      <c r="U7466" s="173"/>
    </row>
    <row r="7467" spans="13:21" s="104" customFormat="1" ht="15.75">
      <c r="M7467" s="172"/>
      <c r="N7467" s="172"/>
      <c r="O7467" s="172"/>
      <c r="U7467" s="173"/>
    </row>
    <row r="7468" spans="13:21" s="104" customFormat="1" ht="15.75">
      <c r="M7468" s="172"/>
      <c r="N7468" s="172"/>
      <c r="O7468" s="172"/>
      <c r="U7468" s="173"/>
    </row>
    <row r="7469" spans="13:21" s="104" customFormat="1" ht="15.75">
      <c r="M7469" s="172"/>
      <c r="N7469" s="172"/>
      <c r="O7469" s="172"/>
      <c r="U7469" s="173"/>
    </row>
    <row r="7470" spans="13:21" s="104" customFormat="1" ht="15.75">
      <c r="M7470" s="172"/>
      <c r="N7470" s="172"/>
      <c r="O7470" s="172"/>
      <c r="U7470" s="173"/>
    </row>
    <row r="7471" spans="13:21" s="104" customFormat="1" ht="15.75">
      <c r="M7471" s="172"/>
      <c r="N7471" s="172"/>
      <c r="O7471" s="172"/>
      <c r="U7471" s="173"/>
    </row>
    <row r="7472" spans="13:21" s="104" customFormat="1" ht="15.75">
      <c r="M7472" s="172"/>
      <c r="N7472" s="172"/>
      <c r="O7472" s="172"/>
      <c r="U7472" s="173"/>
    </row>
    <row r="7473" spans="13:21" s="104" customFormat="1" ht="15.75">
      <c r="M7473" s="172"/>
      <c r="N7473" s="172"/>
      <c r="O7473" s="172"/>
      <c r="U7473" s="173"/>
    </row>
    <row r="7474" spans="13:21" s="104" customFormat="1" ht="15.75">
      <c r="M7474" s="172"/>
      <c r="N7474" s="172"/>
      <c r="O7474" s="172"/>
      <c r="U7474" s="173"/>
    </row>
    <row r="7475" spans="13:21" s="104" customFormat="1" ht="15.75">
      <c r="M7475" s="172"/>
      <c r="N7475" s="172"/>
      <c r="O7475" s="172"/>
      <c r="U7475" s="173"/>
    </row>
    <row r="7476" spans="13:21" s="104" customFormat="1" ht="15.75">
      <c r="M7476" s="172"/>
      <c r="N7476" s="172"/>
      <c r="O7476" s="172"/>
      <c r="U7476" s="173"/>
    </row>
    <row r="7477" spans="13:21" s="104" customFormat="1" ht="15.75">
      <c r="M7477" s="172"/>
      <c r="N7477" s="172"/>
      <c r="O7477" s="172"/>
      <c r="U7477" s="173"/>
    </row>
    <row r="7478" spans="13:21" s="104" customFormat="1" ht="15.75">
      <c r="M7478" s="172"/>
      <c r="N7478" s="172"/>
      <c r="O7478" s="172"/>
      <c r="U7478" s="173"/>
    </row>
    <row r="7479" spans="13:21" s="104" customFormat="1" ht="15.75">
      <c r="M7479" s="172"/>
      <c r="N7479" s="172"/>
      <c r="O7479" s="172"/>
      <c r="U7479" s="173"/>
    </row>
    <row r="7480" spans="13:21" s="104" customFormat="1" ht="15.75">
      <c r="M7480" s="172"/>
      <c r="N7480" s="172"/>
      <c r="O7480" s="172"/>
      <c r="U7480" s="173"/>
    </row>
    <row r="7481" spans="13:21" s="104" customFormat="1" ht="15.75">
      <c r="M7481" s="172"/>
      <c r="N7481" s="172"/>
      <c r="O7481" s="172"/>
      <c r="U7481" s="173"/>
    </row>
    <row r="7482" spans="13:21" s="104" customFormat="1" ht="15.75">
      <c r="M7482" s="172"/>
      <c r="N7482" s="172"/>
      <c r="O7482" s="172"/>
      <c r="U7482" s="173"/>
    </row>
    <row r="7483" spans="13:21" s="104" customFormat="1" ht="15.75">
      <c r="M7483" s="172"/>
      <c r="N7483" s="172"/>
      <c r="O7483" s="172"/>
      <c r="U7483" s="173"/>
    </row>
    <row r="7484" spans="13:21" s="104" customFormat="1" ht="15.75">
      <c r="M7484" s="172"/>
      <c r="N7484" s="172"/>
      <c r="O7484" s="172"/>
      <c r="U7484" s="173"/>
    </row>
    <row r="7485" spans="13:21" s="104" customFormat="1" ht="15.75">
      <c r="M7485" s="172"/>
      <c r="N7485" s="172"/>
      <c r="O7485" s="172"/>
      <c r="U7485" s="173"/>
    </row>
    <row r="7486" spans="13:21" s="104" customFormat="1" ht="15.75">
      <c r="M7486" s="172"/>
      <c r="N7486" s="172"/>
      <c r="O7486" s="172"/>
      <c r="U7486" s="173"/>
    </row>
    <row r="7487" spans="13:21" s="104" customFormat="1" ht="15.75">
      <c r="M7487" s="172"/>
      <c r="N7487" s="172"/>
      <c r="O7487" s="172"/>
      <c r="U7487" s="173"/>
    </row>
    <row r="7488" spans="13:21" s="104" customFormat="1" ht="15.75">
      <c r="M7488" s="172"/>
      <c r="N7488" s="172"/>
      <c r="O7488" s="172"/>
      <c r="U7488" s="173"/>
    </row>
    <row r="7489" spans="13:21" s="104" customFormat="1" ht="15.75">
      <c r="M7489" s="172"/>
      <c r="N7489" s="172"/>
      <c r="O7489" s="172"/>
      <c r="U7489" s="173"/>
    </row>
    <row r="7490" spans="13:21" s="104" customFormat="1" ht="15.75">
      <c r="M7490" s="172"/>
      <c r="N7490" s="172"/>
      <c r="O7490" s="172"/>
      <c r="U7490" s="173"/>
    </row>
    <row r="7491" spans="13:21" s="104" customFormat="1" ht="15.75">
      <c r="M7491" s="172"/>
      <c r="N7491" s="172"/>
      <c r="O7491" s="172"/>
      <c r="U7491" s="173"/>
    </row>
    <row r="7492" spans="13:21" s="104" customFormat="1" ht="15.75">
      <c r="M7492" s="172"/>
      <c r="N7492" s="172"/>
      <c r="O7492" s="172"/>
      <c r="U7492" s="173"/>
    </row>
    <row r="7493" spans="13:21" s="104" customFormat="1" ht="15.75">
      <c r="M7493" s="172"/>
      <c r="N7493" s="172"/>
      <c r="O7493" s="172"/>
      <c r="U7493" s="173"/>
    </row>
    <row r="7494" spans="13:21" s="104" customFormat="1" ht="15.75">
      <c r="M7494" s="172"/>
      <c r="N7494" s="172"/>
      <c r="O7494" s="172"/>
      <c r="U7494" s="173"/>
    </row>
    <row r="7495" spans="13:21" s="104" customFormat="1" ht="15.75">
      <c r="M7495" s="172"/>
      <c r="N7495" s="172"/>
      <c r="O7495" s="172"/>
      <c r="U7495" s="173"/>
    </row>
    <row r="7496" spans="13:21" s="104" customFormat="1" ht="15.75">
      <c r="M7496" s="172"/>
      <c r="N7496" s="172"/>
      <c r="O7496" s="172"/>
      <c r="U7496" s="173"/>
    </row>
    <row r="7497" spans="13:21" s="104" customFormat="1" ht="15.75">
      <c r="M7497" s="172"/>
      <c r="N7497" s="172"/>
      <c r="O7497" s="172"/>
      <c r="U7497" s="173"/>
    </row>
    <row r="7498" spans="13:21" s="104" customFormat="1" ht="15.75">
      <c r="M7498" s="172"/>
      <c r="N7498" s="172"/>
      <c r="O7498" s="172"/>
      <c r="U7498" s="173"/>
    </row>
    <row r="7499" spans="13:21" s="104" customFormat="1" ht="15.75">
      <c r="M7499" s="172"/>
      <c r="N7499" s="172"/>
      <c r="O7499" s="172"/>
      <c r="U7499" s="173"/>
    </row>
    <row r="7500" spans="13:21" s="104" customFormat="1" ht="15.75">
      <c r="M7500" s="172"/>
      <c r="N7500" s="172"/>
      <c r="O7500" s="172"/>
      <c r="U7500" s="173"/>
    </row>
    <row r="7501" spans="13:21" s="104" customFormat="1" ht="15.75">
      <c r="M7501" s="172"/>
      <c r="N7501" s="172"/>
      <c r="O7501" s="172"/>
      <c r="U7501" s="173"/>
    </row>
    <row r="7502" spans="13:21" s="104" customFormat="1" ht="15.75">
      <c r="M7502" s="172"/>
      <c r="N7502" s="172"/>
      <c r="O7502" s="172"/>
      <c r="U7502" s="173"/>
    </row>
    <row r="7503" spans="13:21" s="104" customFormat="1" ht="15.75">
      <c r="M7503" s="172"/>
      <c r="N7503" s="172"/>
      <c r="O7503" s="172"/>
      <c r="U7503" s="173"/>
    </row>
    <row r="7504" spans="13:21" s="104" customFormat="1" ht="15.75">
      <c r="M7504" s="172"/>
      <c r="N7504" s="172"/>
      <c r="O7504" s="172"/>
      <c r="U7504" s="173"/>
    </row>
    <row r="7505" spans="13:21" s="104" customFormat="1" ht="15.75">
      <c r="M7505" s="172"/>
      <c r="N7505" s="172"/>
      <c r="O7505" s="172"/>
      <c r="U7505" s="173"/>
    </row>
    <row r="7506" spans="13:21" s="104" customFormat="1" ht="15.75">
      <c r="M7506" s="172"/>
      <c r="N7506" s="172"/>
      <c r="O7506" s="172"/>
      <c r="U7506" s="173"/>
    </row>
    <row r="7507" spans="13:21" s="104" customFormat="1" ht="15.75">
      <c r="M7507" s="172"/>
      <c r="N7507" s="172"/>
      <c r="O7507" s="172"/>
      <c r="U7507" s="173"/>
    </row>
    <row r="7508" spans="13:21" s="104" customFormat="1" ht="15.75">
      <c r="M7508" s="172"/>
      <c r="N7508" s="172"/>
      <c r="O7508" s="172"/>
      <c r="U7508" s="173"/>
    </row>
    <row r="7509" spans="13:21" s="104" customFormat="1" ht="15.75">
      <c r="M7509" s="172"/>
      <c r="N7509" s="172"/>
      <c r="O7509" s="172"/>
      <c r="U7509" s="173"/>
    </row>
    <row r="7510" spans="13:21" s="104" customFormat="1" ht="15.75">
      <c r="M7510" s="172"/>
      <c r="N7510" s="172"/>
      <c r="O7510" s="172"/>
      <c r="U7510" s="173"/>
    </row>
    <row r="7511" spans="13:21" s="104" customFormat="1" ht="15.75">
      <c r="M7511" s="172"/>
      <c r="N7511" s="172"/>
      <c r="O7511" s="172"/>
      <c r="U7511" s="173"/>
    </row>
    <row r="7512" spans="13:21" s="104" customFormat="1" ht="15.75">
      <c r="M7512" s="172"/>
      <c r="N7512" s="172"/>
      <c r="O7512" s="172"/>
      <c r="U7512" s="173"/>
    </row>
    <row r="7513" spans="13:21" s="104" customFormat="1" ht="15.75">
      <c r="M7513" s="172"/>
      <c r="N7513" s="172"/>
      <c r="O7513" s="172"/>
      <c r="U7513" s="173"/>
    </row>
    <row r="7514" spans="13:21" s="104" customFormat="1" ht="15.75">
      <c r="M7514" s="172"/>
      <c r="N7514" s="172"/>
      <c r="O7514" s="172"/>
      <c r="U7514" s="173"/>
    </row>
    <row r="7515" spans="13:21" s="104" customFormat="1" ht="15.75">
      <c r="M7515" s="172"/>
      <c r="N7515" s="172"/>
      <c r="O7515" s="172"/>
      <c r="U7515" s="173"/>
    </row>
    <row r="7516" spans="13:21" s="104" customFormat="1" ht="15.75">
      <c r="M7516" s="172"/>
      <c r="N7516" s="172"/>
      <c r="O7516" s="172"/>
      <c r="U7516" s="173"/>
    </row>
    <row r="7517" spans="13:21" s="104" customFormat="1" ht="15.75">
      <c r="M7517" s="172"/>
      <c r="N7517" s="172"/>
      <c r="O7517" s="172"/>
      <c r="U7517" s="173"/>
    </row>
    <row r="7518" spans="13:21" s="104" customFormat="1" ht="15.75">
      <c r="M7518" s="172"/>
      <c r="N7518" s="172"/>
      <c r="O7518" s="172"/>
      <c r="U7518" s="173"/>
    </row>
    <row r="7519" spans="13:21" s="104" customFormat="1" ht="15.75">
      <c r="M7519" s="172"/>
      <c r="N7519" s="172"/>
      <c r="O7519" s="172"/>
      <c r="U7519" s="173"/>
    </row>
    <row r="7520" spans="13:21" s="104" customFormat="1" ht="15.75">
      <c r="M7520" s="172"/>
      <c r="N7520" s="172"/>
      <c r="O7520" s="172"/>
      <c r="U7520" s="173"/>
    </row>
    <row r="7521" spans="13:21" s="104" customFormat="1" ht="15.75">
      <c r="M7521" s="172"/>
      <c r="N7521" s="172"/>
      <c r="O7521" s="172"/>
      <c r="U7521" s="173"/>
    </row>
    <row r="7522" spans="13:21" s="104" customFormat="1" ht="15.75">
      <c r="M7522" s="172"/>
      <c r="N7522" s="172"/>
      <c r="O7522" s="172"/>
      <c r="U7522" s="173"/>
    </row>
    <row r="7523" spans="13:21" s="104" customFormat="1" ht="15.75">
      <c r="M7523" s="172"/>
      <c r="N7523" s="172"/>
      <c r="O7523" s="172"/>
      <c r="U7523" s="173"/>
    </row>
    <row r="7524" spans="13:21" s="104" customFormat="1" ht="15.75">
      <c r="M7524" s="172"/>
      <c r="N7524" s="172"/>
      <c r="O7524" s="172"/>
      <c r="U7524" s="173"/>
    </row>
    <row r="7525" spans="13:21" s="104" customFormat="1" ht="15.75">
      <c r="M7525" s="172"/>
      <c r="N7525" s="172"/>
      <c r="O7525" s="172"/>
      <c r="U7525" s="173"/>
    </row>
    <row r="7526" spans="13:21" s="104" customFormat="1" ht="15.75">
      <c r="M7526" s="172"/>
      <c r="N7526" s="172"/>
      <c r="O7526" s="172"/>
      <c r="U7526" s="173"/>
    </row>
    <row r="7527" spans="13:21" s="104" customFormat="1" ht="15.75">
      <c r="M7527" s="172"/>
      <c r="N7527" s="172"/>
      <c r="O7527" s="172"/>
      <c r="U7527" s="173"/>
    </row>
    <row r="7528" spans="13:21" s="104" customFormat="1" ht="15.75">
      <c r="M7528" s="172"/>
      <c r="N7528" s="172"/>
      <c r="O7528" s="172"/>
      <c r="U7528" s="173"/>
    </row>
    <row r="7529" spans="13:21" s="104" customFormat="1" ht="15.75">
      <c r="M7529" s="172"/>
      <c r="N7529" s="172"/>
      <c r="O7529" s="172"/>
      <c r="U7529" s="173"/>
    </row>
    <row r="7530" spans="13:21" s="104" customFormat="1" ht="15.75">
      <c r="M7530" s="172"/>
      <c r="N7530" s="172"/>
      <c r="O7530" s="172"/>
      <c r="U7530" s="173"/>
    </row>
    <row r="7531" spans="13:21" s="104" customFormat="1" ht="15.75">
      <c r="M7531" s="172"/>
      <c r="N7531" s="172"/>
      <c r="O7531" s="172"/>
      <c r="U7531" s="173"/>
    </row>
    <row r="7532" spans="13:21" s="104" customFormat="1" ht="15.75">
      <c r="M7532" s="172"/>
      <c r="N7532" s="172"/>
      <c r="O7532" s="172"/>
      <c r="U7532" s="173"/>
    </row>
    <row r="7533" spans="13:21" s="104" customFormat="1" ht="15.75">
      <c r="M7533" s="172"/>
      <c r="N7533" s="172"/>
      <c r="O7533" s="172"/>
      <c r="U7533" s="173"/>
    </row>
    <row r="7534" spans="13:21" s="104" customFormat="1" ht="15.75">
      <c r="M7534" s="172"/>
      <c r="N7534" s="172"/>
      <c r="O7534" s="172"/>
      <c r="U7534" s="173"/>
    </row>
    <row r="7535" spans="13:21" s="104" customFormat="1" ht="15.75">
      <c r="M7535" s="172"/>
      <c r="N7535" s="172"/>
      <c r="O7535" s="172"/>
      <c r="U7535" s="173"/>
    </row>
    <row r="7536" spans="13:21" s="104" customFormat="1" ht="15.75">
      <c r="M7536" s="172"/>
      <c r="N7536" s="172"/>
      <c r="O7536" s="172"/>
      <c r="U7536" s="173"/>
    </row>
    <row r="7537" spans="13:21" s="104" customFormat="1" ht="15.75">
      <c r="M7537" s="172"/>
      <c r="N7537" s="172"/>
      <c r="O7537" s="172"/>
      <c r="U7537" s="173"/>
    </row>
    <row r="7538" spans="13:21" s="104" customFormat="1" ht="15.75">
      <c r="M7538" s="172"/>
      <c r="N7538" s="172"/>
      <c r="O7538" s="172"/>
      <c r="U7538" s="173"/>
    </row>
    <row r="7539" spans="13:21" s="104" customFormat="1" ht="15.75">
      <c r="M7539" s="172"/>
      <c r="N7539" s="172"/>
      <c r="O7539" s="172"/>
      <c r="U7539" s="173"/>
    </row>
    <row r="7540" spans="13:21" s="104" customFormat="1" ht="15.75">
      <c r="M7540" s="172"/>
      <c r="N7540" s="172"/>
      <c r="O7540" s="172"/>
      <c r="U7540" s="173"/>
    </row>
    <row r="7541" spans="13:21" s="104" customFormat="1" ht="15.75">
      <c r="M7541" s="172"/>
      <c r="N7541" s="172"/>
      <c r="O7541" s="172"/>
      <c r="U7541" s="173"/>
    </row>
    <row r="7542" spans="13:21" s="104" customFormat="1" ht="15.75">
      <c r="M7542" s="172"/>
      <c r="N7542" s="172"/>
      <c r="O7542" s="172"/>
      <c r="U7542" s="173"/>
    </row>
    <row r="7543" spans="13:21" s="104" customFormat="1" ht="15.75">
      <c r="M7543" s="172"/>
      <c r="N7543" s="172"/>
      <c r="O7543" s="172"/>
      <c r="U7543" s="173"/>
    </row>
    <row r="7544" spans="13:21" s="104" customFormat="1" ht="15.75">
      <c r="M7544" s="172"/>
      <c r="N7544" s="172"/>
      <c r="O7544" s="172"/>
      <c r="U7544" s="173"/>
    </row>
    <row r="7545" spans="13:21" s="104" customFormat="1" ht="15.75">
      <c r="M7545" s="172"/>
      <c r="N7545" s="172"/>
      <c r="O7545" s="172"/>
      <c r="U7545" s="173"/>
    </row>
    <row r="7546" spans="13:21" s="104" customFormat="1" ht="15.75">
      <c r="M7546" s="172"/>
      <c r="N7546" s="172"/>
      <c r="O7546" s="172"/>
      <c r="U7546" s="173"/>
    </row>
    <row r="7547" spans="13:21" s="104" customFormat="1" ht="15.75">
      <c r="M7547" s="172"/>
      <c r="N7547" s="172"/>
      <c r="O7547" s="172"/>
      <c r="U7547" s="173"/>
    </row>
    <row r="7548" spans="13:21" s="104" customFormat="1" ht="15.75">
      <c r="M7548" s="172"/>
      <c r="N7548" s="172"/>
      <c r="O7548" s="172"/>
      <c r="U7548" s="173"/>
    </row>
    <row r="7549" spans="13:21" s="104" customFormat="1" ht="15.75">
      <c r="M7549" s="172"/>
      <c r="N7549" s="172"/>
      <c r="O7549" s="172"/>
      <c r="U7549" s="173"/>
    </row>
    <row r="7550" spans="13:21" s="104" customFormat="1" ht="15.75">
      <c r="M7550" s="172"/>
      <c r="N7550" s="172"/>
      <c r="O7550" s="172"/>
      <c r="U7550" s="173"/>
    </row>
    <row r="7551" spans="13:21" s="104" customFormat="1" ht="15.75">
      <c r="M7551" s="172"/>
      <c r="N7551" s="172"/>
      <c r="O7551" s="172"/>
      <c r="U7551" s="173"/>
    </row>
    <row r="7552" spans="13:21" s="104" customFormat="1" ht="15.75">
      <c r="M7552" s="172"/>
      <c r="N7552" s="172"/>
      <c r="O7552" s="172"/>
      <c r="U7552" s="173"/>
    </row>
    <row r="7553" spans="13:21" s="104" customFormat="1" ht="15.75">
      <c r="M7553" s="172"/>
      <c r="N7553" s="172"/>
      <c r="O7553" s="172"/>
      <c r="U7553" s="173"/>
    </row>
    <row r="7554" spans="13:21" s="104" customFormat="1" ht="15.75">
      <c r="M7554" s="172"/>
      <c r="N7554" s="172"/>
      <c r="O7554" s="172"/>
      <c r="U7554" s="173"/>
    </row>
    <row r="7555" spans="13:21" s="104" customFormat="1" ht="15.75">
      <c r="M7555" s="172"/>
      <c r="N7555" s="172"/>
      <c r="O7555" s="172"/>
      <c r="U7555" s="173"/>
    </row>
    <row r="7556" spans="13:21" s="104" customFormat="1" ht="15.75">
      <c r="M7556" s="172"/>
      <c r="N7556" s="172"/>
      <c r="O7556" s="172"/>
      <c r="U7556" s="173"/>
    </row>
    <row r="7557" spans="13:21" s="104" customFormat="1" ht="15.75">
      <c r="M7557" s="172"/>
      <c r="N7557" s="172"/>
      <c r="O7557" s="172"/>
      <c r="U7557" s="173"/>
    </row>
    <row r="7558" spans="13:21" s="104" customFormat="1" ht="15.75">
      <c r="M7558" s="172"/>
      <c r="N7558" s="172"/>
      <c r="O7558" s="172"/>
      <c r="U7558" s="173"/>
    </row>
    <row r="7559" spans="13:21" s="104" customFormat="1" ht="15.75">
      <c r="M7559" s="172"/>
      <c r="N7559" s="172"/>
      <c r="O7559" s="172"/>
      <c r="U7559" s="173"/>
    </row>
    <row r="7560" spans="13:21" s="104" customFormat="1" ht="15.75">
      <c r="M7560" s="172"/>
      <c r="N7560" s="172"/>
      <c r="O7560" s="172"/>
      <c r="U7560" s="173"/>
    </row>
    <row r="7561" spans="13:21" s="104" customFormat="1" ht="15.75">
      <c r="M7561" s="172"/>
      <c r="N7561" s="172"/>
      <c r="O7561" s="172"/>
      <c r="U7561" s="173"/>
    </row>
    <row r="7562" spans="13:21" s="104" customFormat="1" ht="15.75">
      <c r="M7562" s="172"/>
      <c r="N7562" s="172"/>
      <c r="O7562" s="172"/>
      <c r="U7562" s="173"/>
    </row>
    <row r="7563" spans="13:21" s="104" customFormat="1" ht="15.75">
      <c r="M7563" s="172"/>
      <c r="N7563" s="172"/>
      <c r="O7563" s="172"/>
      <c r="U7563" s="173"/>
    </row>
    <row r="7564" spans="13:21" s="104" customFormat="1" ht="15.75">
      <c r="M7564" s="172"/>
      <c r="N7564" s="172"/>
      <c r="O7564" s="172"/>
      <c r="U7564" s="173"/>
    </row>
    <row r="7565" spans="13:21" s="104" customFormat="1" ht="15.75">
      <c r="M7565" s="172"/>
      <c r="N7565" s="172"/>
      <c r="O7565" s="172"/>
      <c r="U7565" s="173"/>
    </row>
    <row r="7566" spans="13:21" s="104" customFormat="1" ht="15.75">
      <c r="M7566" s="172"/>
      <c r="N7566" s="172"/>
      <c r="O7566" s="172"/>
      <c r="U7566" s="173"/>
    </row>
    <row r="7567" spans="13:21" s="104" customFormat="1" ht="15.75">
      <c r="M7567" s="172"/>
      <c r="N7567" s="172"/>
      <c r="O7567" s="172"/>
      <c r="U7567" s="173"/>
    </row>
    <row r="7568" spans="13:21" s="104" customFormat="1" ht="15.75">
      <c r="M7568" s="172"/>
      <c r="N7568" s="172"/>
      <c r="O7568" s="172"/>
      <c r="U7568" s="173"/>
    </row>
    <row r="7569" spans="13:21" s="104" customFormat="1" ht="15.75">
      <c r="M7569" s="172"/>
      <c r="N7569" s="172"/>
      <c r="O7569" s="172"/>
      <c r="U7569" s="173"/>
    </row>
    <row r="7570" spans="13:21" s="104" customFormat="1" ht="15.75">
      <c r="M7570" s="172"/>
      <c r="N7570" s="172"/>
      <c r="O7570" s="172"/>
      <c r="U7570" s="173"/>
    </row>
    <row r="7571" spans="13:21" s="104" customFormat="1" ht="15.75">
      <c r="M7571" s="172"/>
      <c r="N7571" s="172"/>
      <c r="O7571" s="172"/>
      <c r="U7571" s="173"/>
    </row>
    <row r="7572" spans="13:21" s="104" customFormat="1" ht="15.75">
      <c r="M7572" s="172"/>
      <c r="N7572" s="172"/>
      <c r="O7572" s="172"/>
      <c r="U7572" s="173"/>
    </row>
    <row r="7573" spans="13:21" s="104" customFormat="1" ht="15.75">
      <c r="M7573" s="172"/>
      <c r="N7573" s="172"/>
      <c r="O7573" s="172"/>
      <c r="U7573" s="173"/>
    </row>
    <row r="7574" spans="13:21" s="104" customFormat="1" ht="15.75">
      <c r="M7574" s="172"/>
      <c r="N7574" s="172"/>
      <c r="O7574" s="172"/>
      <c r="U7574" s="173"/>
    </row>
    <row r="7575" spans="13:21" s="104" customFormat="1" ht="15.75">
      <c r="M7575" s="172"/>
      <c r="N7575" s="172"/>
      <c r="O7575" s="172"/>
      <c r="U7575" s="173"/>
    </row>
    <row r="7576" spans="13:21" s="104" customFormat="1" ht="15.75">
      <c r="M7576" s="172"/>
      <c r="N7576" s="172"/>
      <c r="O7576" s="172"/>
      <c r="U7576" s="173"/>
    </row>
    <row r="7577" spans="13:21" s="104" customFormat="1" ht="15.75">
      <c r="M7577" s="172"/>
      <c r="N7577" s="172"/>
      <c r="O7577" s="172"/>
      <c r="U7577" s="173"/>
    </row>
    <row r="7578" spans="13:21" s="104" customFormat="1" ht="15.75">
      <c r="M7578" s="172"/>
      <c r="N7578" s="172"/>
      <c r="O7578" s="172"/>
      <c r="U7578" s="173"/>
    </row>
    <row r="7579" spans="13:21" s="104" customFormat="1" ht="15.75">
      <c r="M7579" s="172"/>
      <c r="N7579" s="172"/>
      <c r="O7579" s="172"/>
      <c r="U7579" s="173"/>
    </row>
    <row r="7580" spans="13:21" s="104" customFormat="1" ht="15.75">
      <c r="M7580" s="172"/>
      <c r="N7580" s="172"/>
      <c r="O7580" s="172"/>
      <c r="U7580" s="173"/>
    </row>
    <row r="7581" spans="13:21" s="104" customFormat="1" ht="15.75">
      <c r="M7581" s="172"/>
      <c r="N7581" s="172"/>
      <c r="O7581" s="172"/>
      <c r="U7581" s="173"/>
    </row>
    <row r="7582" spans="13:21" s="104" customFormat="1" ht="15.75">
      <c r="M7582" s="172"/>
      <c r="N7582" s="172"/>
      <c r="O7582" s="172"/>
      <c r="U7582" s="173"/>
    </row>
    <row r="7583" spans="13:21" s="104" customFormat="1" ht="15.75">
      <c r="M7583" s="172"/>
      <c r="N7583" s="172"/>
      <c r="O7583" s="172"/>
      <c r="U7583" s="173"/>
    </row>
    <row r="7584" spans="13:21" s="104" customFormat="1" ht="15.75">
      <c r="M7584" s="172"/>
      <c r="N7584" s="172"/>
      <c r="O7584" s="172"/>
      <c r="U7584" s="173"/>
    </row>
    <row r="7585" spans="13:21" s="104" customFormat="1" ht="15.75">
      <c r="M7585" s="172"/>
      <c r="N7585" s="172"/>
      <c r="O7585" s="172"/>
      <c r="U7585" s="173"/>
    </row>
    <row r="7586" spans="13:21" s="104" customFormat="1" ht="15.75">
      <c r="M7586" s="172"/>
      <c r="N7586" s="172"/>
      <c r="O7586" s="172"/>
      <c r="U7586" s="173"/>
    </row>
    <row r="7587" spans="13:21" s="104" customFormat="1" ht="15.75">
      <c r="M7587" s="172"/>
      <c r="N7587" s="172"/>
      <c r="O7587" s="172"/>
      <c r="U7587" s="173"/>
    </row>
    <row r="7588" spans="13:21" s="104" customFormat="1" ht="15.75">
      <c r="M7588" s="172"/>
      <c r="N7588" s="172"/>
      <c r="O7588" s="172"/>
      <c r="U7588" s="173"/>
    </row>
    <row r="7589" spans="13:21" s="104" customFormat="1" ht="15.75">
      <c r="M7589" s="172"/>
      <c r="N7589" s="172"/>
      <c r="O7589" s="172"/>
      <c r="U7589" s="173"/>
    </row>
    <row r="7590" spans="13:21" s="104" customFormat="1" ht="15.75">
      <c r="M7590" s="172"/>
      <c r="N7590" s="172"/>
      <c r="O7590" s="172"/>
      <c r="U7590" s="173"/>
    </row>
    <row r="7591" spans="13:21" s="104" customFormat="1" ht="15.75">
      <c r="M7591" s="172"/>
      <c r="N7591" s="172"/>
      <c r="O7591" s="172"/>
      <c r="U7591" s="173"/>
    </row>
    <row r="7592" spans="13:21" s="104" customFormat="1" ht="15.75">
      <c r="M7592" s="172"/>
      <c r="N7592" s="172"/>
      <c r="O7592" s="172"/>
      <c r="U7592" s="173"/>
    </row>
    <row r="7593" spans="13:21" s="104" customFormat="1" ht="15.75">
      <c r="M7593" s="172"/>
      <c r="N7593" s="172"/>
      <c r="O7593" s="172"/>
      <c r="U7593" s="173"/>
    </row>
    <row r="7594" spans="13:21" s="104" customFormat="1" ht="15.75">
      <c r="M7594" s="172"/>
      <c r="N7594" s="172"/>
      <c r="O7594" s="172"/>
      <c r="U7594" s="173"/>
    </row>
    <row r="7595" spans="13:21" s="104" customFormat="1" ht="15.75">
      <c r="M7595" s="172"/>
      <c r="N7595" s="172"/>
      <c r="O7595" s="172"/>
      <c r="U7595" s="173"/>
    </row>
    <row r="7596" spans="13:21" s="104" customFormat="1" ht="15.75">
      <c r="M7596" s="172"/>
      <c r="N7596" s="172"/>
      <c r="O7596" s="172"/>
      <c r="U7596" s="173"/>
    </row>
    <row r="7597" spans="13:21" s="104" customFormat="1" ht="15.75">
      <c r="M7597" s="172"/>
      <c r="N7597" s="172"/>
      <c r="O7597" s="172"/>
      <c r="U7597" s="173"/>
    </row>
    <row r="7598" spans="13:21" s="104" customFormat="1" ht="15.75">
      <c r="M7598" s="172"/>
      <c r="N7598" s="172"/>
      <c r="O7598" s="172"/>
      <c r="U7598" s="173"/>
    </row>
    <row r="7599" spans="13:21" s="104" customFormat="1" ht="15.75">
      <c r="M7599" s="172"/>
      <c r="N7599" s="172"/>
      <c r="O7599" s="172"/>
      <c r="U7599" s="173"/>
    </row>
    <row r="7600" spans="13:21" s="104" customFormat="1" ht="15.75">
      <c r="M7600" s="172"/>
      <c r="N7600" s="172"/>
      <c r="O7600" s="172"/>
      <c r="U7600" s="173"/>
    </row>
    <row r="7601" spans="13:21" s="104" customFormat="1" ht="15.75">
      <c r="M7601" s="172"/>
      <c r="N7601" s="172"/>
      <c r="O7601" s="172"/>
      <c r="U7601" s="173"/>
    </row>
    <row r="7602" spans="13:21" s="104" customFormat="1" ht="15.75">
      <c r="M7602" s="172"/>
      <c r="N7602" s="172"/>
      <c r="O7602" s="172"/>
      <c r="U7602" s="173"/>
    </row>
    <row r="7603" spans="13:21" s="104" customFormat="1" ht="15.75">
      <c r="M7603" s="172"/>
      <c r="N7603" s="172"/>
      <c r="O7603" s="172"/>
      <c r="U7603" s="173"/>
    </row>
    <row r="7604" spans="13:21" s="104" customFormat="1" ht="15.75">
      <c r="M7604" s="172"/>
      <c r="N7604" s="172"/>
      <c r="O7604" s="172"/>
      <c r="U7604" s="173"/>
    </row>
    <row r="7605" spans="13:21" s="104" customFormat="1" ht="15.75">
      <c r="M7605" s="172"/>
      <c r="N7605" s="172"/>
      <c r="O7605" s="172"/>
      <c r="U7605" s="173"/>
    </row>
    <row r="7606" spans="13:21" s="104" customFormat="1" ht="15.75">
      <c r="M7606" s="172"/>
      <c r="N7606" s="172"/>
      <c r="O7606" s="172"/>
      <c r="U7606" s="173"/>
    </row>
    <row r="7607" spans="13:21" s="104" customFormat="1" ht="15.75">
      <c r="M7607" s="172"/>
      <c r="N7607" s="172"/>
      <c r="O7607" s="172"/>
      <c r="U7607" s="173"/>
    </row>
    <row r="7608" spans="13:21" s="104" customFormat="1" ht="15.75">
      <c r="M7608" s="172"/>
      <c r="N7608" s="172"/>
      <c r="O7608" s="172"/>
      <c r="U7608" s="173"/>
    </row>
    <row r="7609" spans="13:21" s="104" customFormat="1" ht="15.75">
      <c r="M7609" s="172"/>
      <c r="N7609" s="172"/>
      <c r="O7609" s="172"/>
      <c r="U7609" s="173"/>
    </row>
    <row r="7610" spans="13:21" s="104" customFormat="1" ht="15.75">
      <c r="M7610" s="172"/>
      <c r="N7610" s="172"/>
      <c r="O7610" s="172"/>
      <c r="U7610" s="173"/>
    </row>
    <row r="7611" spans="13:21" s="104" customFormat="1" ht="15.75">
      <c r="M7611" s="172"/>
      <c r="N7611" s="172"/>
      <c r="O7611" s="172"/>
      <c r="U7611" s="173"/>
    </row>
    <row r="7612" spans="13:21" s="104" customFormat="1" ht="15.75">
      <c r="M7612" s="172"/>
      <c r="N7612" s="172"/>
      <c r="O7612" s="172"/>
      <c r="U7612" s="173"/>
    </row>
    <row r="7613" spans="13:21" s="104" customFormat="1" ht="15.75">
      <c r="M7613" s="172"/>
      <c r="N7613" s="172"/>
      <c r="O7613" s="172"/>
      <c r="U7613" s="173"/>
    </row>
    <row r="7614" spans="13:21" s="104" customFormat="1" ht="15.75">
      <c r="M7614" s="172"/>
      <c r="N7614" s="172"/>
      <c r="O7614" s="172"/>
      <c r="U7614" s="173"/>
    </row>
    <row r="7615" spans="13:21" s="104" customFormat="1" ht="15.75">
      <c r="M7615" s="172"/>
      <c r="N7615" s="172"/>
      <c r="O7615" s="172"/>
      <c r="U7615" s="173"/>
    </row>
    <row r="7616" spans="13:21" s="104" customFormat="1" ht="15.75">
      <c r="M7616" s="172"/>
      <c r="N7616" s="172"/>
      <c r="O7616" s="172"/>
      <c r="U7616" s="173"/>
    </row>
    <row r="7617" spans="13:21" s="104" customFormat="1" ht="15.75">
      <c r="M7617" s="172"/>
      <c r="N7617" s="172"/>
      <c r="O7617" s="172"/>
      <c r="U7617" s="173"/>
    </row>
    <row r="7618" spans="13:21" s="104" customFormat="1" ht="15.75">
      <c r="M7618" s="172"/>
      <c r="N7618" s="172"/>
      <c r="O7618" s="172"/>
      <c r="U7618" s="173"/>
    </row>
    <row r="7619" spans="13:21" s="104" customFormat="1" ht="15.75">
      <c r="M7619" s="172"/>
      <c r="N7619" s="172"/>
      <c r="O7619" s="172"/>
      <c r="U7619" s="173"/>
    </row>
    <row r="7620" spans="13:21" s="104" customFormat="1" ht="15.75">
      <c r="M7620" s="172"/>
      <c r="N7620" s="172"/>
      <c r="O7620" s="172"/>
      <c r="U7620" s="173"/>
    </row>
    <row r="7621" spans="13:21" s="104" customFormat="1" ht="15.75">
      <c r="M7621" s="172"/>
      <c r="N7621" s="172"/>
      <c r="O7621" s="172"/>
      <c r="U7621" s="173"/>
    </row>
    <row r="7622" spans="13:21" s="104" customFormat="1" ht="15.75">
      <c r="M7622" s="172"/>
      <c r="N7622" s="172"/>
      <c r="O7622" s="172"/>
      <c r="U7622" s="173"/>
    </row>
    <row r="7623" spans="13:21" s="104" customFormat="1" ht="15.75">
      <c r="M7623" s="172"/>
      <c r="N7623" s="172"/>
      <c r="O7623" s="172"/>
      <c r="U7623" s="173"/>
    </row>
    <row r="7624" spans="13:21" s="104" customFormat="1" ht="15.75">
      <c r="M7624" s="172"/>
      <c r="N7624" s="172"/>
      <c r="O7624" s="172"/>
      <c r="U7624" s="173"/>
    </row>
    <row r="7625" spans="13:21" s="104" customFormat="1" ht="15.75">
      <c r="M7625" s="172"/>
      <c r="N7625" s="172"/>
      <c r="O7625" s="172"/>
      <c r="U7625" s="173"/>
    </row>
    <row r="7626" spans="13:21" s="104" customFormat="1" ht="15.75">
      <c r="M7626" s="172"/>
      <c r="N7626" s="172"/>
      <c r="O7626" s="172"/>
      <c r="U7626" s="173"/>
    </row>
    <row r="7627" spans="13:21" s="104" customFormat="1" ht="15.75">
      <c r="M7627" s="172"/>
      <c r="N7627" s="172"/>
      <c r="O7627" s="172"/>
      <c r="U7627" s="173"/>
    </row>
    <row r="7628" spans="13:21" s="104" customFormat="1" ht="15.75">
      <c r="M7628" s="172"/>
      <c r="N7628" s="172"/>
      <c r="O7628" s="172"/>
      <c r="U7628" s="173"/>
    </row>
    <row r="7629" spans="13:21" s="104" customFormat="1" ht="15.75">
      <c r="M7629" s="172"/>
      <c r="N7629" s="172"/>
      <c r="O7629" s="172"/>
      <c r="U7629" s="173"/>
    </row>
    <row r="7630" spans="13:21" s="104" customFormat="1" ht="15.75">
      <c r="M7630" s="172"/>
      <c r="N7630" s="172"/>
      <c r="O7630" s="172"/>
      <c r="U7630" s="173"/>
    </row>
    <row r="7631" spans="13:21" s="104" customFormat="1" ht="15.75">
      <c r="M7631" s="172"/>
      <c r="N7631" s="172"/>
      <c r="O7631" s="172"/>
      <c r="U7631" s="173"/>
    </row>
    <row r="7632" spans="13:21" s="104" customFormat="1" ht="15.75">
      <c r="M7632" s="172"/>
      <c r="N7632" s="172"/>
      <c r="O7632" s="172"/>
      <c r="U7632" s="173"/>
    </row>
    <row r="7633" spans="13:21" s="104" customFormat="1" ht="15.75">
      <c r="M7633" s="172"/>
      <c r="N7633" s="172"/>
      <c r="O7633" s="172"/>
      <c r="U7633" s="173"/>
    </row>
    <row r="7634" spans="13:21" s="104" customFormat="1" ht="15.75">
      <c r="M7634" s="172"/>
      <c r="N7634" s="172"/>
      <c r="O7634" s="172"/>
      <c r="U7634" s="173"/>
    </row>
    <row r="7635" spans="13:21" s="104" customFormat="1" ht="15.75">
      <c r="M7635" s="172"/>
      <c r="N7635" s="172"/>
      <c r="O7635" s="172"/>
      <c r="U7635" s="173"/>
    </row>
    <row r="7636" spans="13:21" s="104" customFormat="1" ht="15.75">
      <c r="M7636" s="172"/>
      <c r="N7636" s="172"/>
      <c r="O7636" s="172"/>
      <c r="U7636" s="173"/>
    </row>
    <row r="7637" spans="13:21" s="104" customFormat="1" ht="15.75">
      <c r="M7637" s="172"/>
      <c r="N7637" s="172"/>
      <c r="O7637" s="172"/>
      <c r="U7637" s="173"/>
    </row>
    <row r="7638" spans="13:21" s="104" customFormat="1" ht="15.75">
      <c r="M7638" s="172"/>
      <c r="N7638" s="172"/>
      <c r="O7638" s="172"/>
      <c r="U7638" s="173"/>
    </row>
    <row r="7639" spans="13:21" s="104" customFormat="1" ht="15.75">
      <c r="M7639" s="172"/>
      <c r="N7639" s="172"/>
      <c r="O7639" s="172"/>
      <c r="U7639" s="173"/>
    </row>
    <row r="7640" spans="13:21" s="104" customFormat="1" ht="15.75">
      <c r="M7640" s="172"/>
      <c r="N7640" s="172"/>
      <c r="O7640" s="172"/>
      <c r="U7640" s="173"/>
    </row>
    <row r="7641" spans="13:21" s="104" customFormat="1" ht="15.75">
      <c r="M7641" s="172"/>
      <c r="N7641" s="172"/>
      <c r="O7641" s="172"/>
      <c r="U7641" s="173"/>
    </row>
    <row r="7642" spans="13:21" s="104" customFormat="1" ht="15.75">
      <c r="M7642" s="172"/>
      <c r="N7642" s="172"/>
      <c r="O7642" s="172"/>
      <c r="U7642" s="173"/>
    </row>
    <row r="7643" spans="13:21" s="104" customFormat="1" ht="15.75">
      <c r="M7643" s="172"/>
      <c r="N7643" s="172"/>
      <c r="O7643" s="172"/>
      <c r="U7643" s="173"/>
    </row>
    <row r="7644" spans="13:21" s="104" customFormat="1" ht="15.75">
      <c r="M7644" s="172"/>
      <c r="N7644" s="172"/>
      <c r="O7644" s="172"/>
      <c r="U7644" s="173"/>
    </row>
    <row r="7645" spans="13:21" s="104" customFormat="1" ht="15.75">
      <c r="M7645" s="172"/>
      <c r="N7645" s="172"/>
      <c r="O7645" s="172"/>
      <c r="U7645" s="173"/>
    </row>
    <row r="7646" spans="13:21" s="104" customFormat="1" ht="15.75">
      <c r="M7646" s="172"/>
      <c r="N7646" s="172"/>
      <c r="O7646" s="172"/>
      <c r="U7646" s="173"/>
    </row>
    <row r="7647" spans="13:21" s="104" customFormat="1" ht="15.75">
      <c r="M7647" s="172"/>
      <c r="N7647" s="172"/>
      <c r="O7647" s="172"/>
      <c r="U7647" s="173"/>
    </row>
    <row r="7648" spans="13:21" s="104" customFormat="1" ht="15.75">
      <c r="M7648" s="172"/>
      <c r="N7648" s="172"/>
      <c r="O7648" s="172"/>
      <c r="U7648" s="173"/>
    </row>
    <row r="7649" spans="13:21" s="104" customFormat="1" ht="15.75">
      <c r="M7649" s="172"/>
      <c r="N7649" s="172"/>
      <c r="O7649" s="172"/>
      <c r="U7649" s="173"/>
    </row>
    <row r="7650" spans="13:21" s="104" customFormat="1" ht="15.75">
      <c r="M7650" s="172"/>
      <c r="N7650" s="172"/>
      <c r="O7650" s="172"/>
      <c r="U7650" s="173"/>
    </row>
    <row r="7651" spans="13:21" s="104" customFormat="1" ht="15.75">
      <c r="M7651" s="172"/>
      <c r="N7651" s="172"/>
      <c r="O7651" s="172"/>
      <c r="U7651" s="173"/>
    </row>
    <row r="7652" spans="13:21" s="104" customFormat="1" ht="15.75">
      <c r="M7652" s="172"/>
      <c r="N7652" s="172"/>
      <c r="O7652" s="172"/>
      <c r="U7652" s="173"/>
    </row>
    <row r="7653" spans="13:21" s="104" customFormat="1" ht="15.75">
      <c r="M7653" s="172"/>
      <c r="N7653" s="172"/>
      <c r="O7653" s="172"/>
      <c r="U7653" s="173"/>
    </row>
    <row r="7654" spans="13:21" s="104" customFormat="1" ht="15.75">
      <c r="M7654" s="172"/>
      <c r="N7654" s="172"/>
      <c r="O7654" s="172"/>
      <c r="U7654" s="173"/>
    </row>
    <row r="7655" spans="13:21" s="104" customFormat="1" ht="15.75">
      <c r="M7655" s="172"/>
      <c r="N7655" s="172"/>
      <c r="O7655" s="172"/>
      <c r="U7655" s="173"/>
    </row>
    <row r="7656" spans="13:21" s="104" customFormat="1" ht="15.75">
      <c r="M7656" s="172"/>
      <c r="N7656" s="172"/>
      <c r="O7656" s="172"/>
      <c r="U7656" s="173"/>
    </row>
    <row r="7657" spans="13:21" s="104" customFormat="1" ht="15.75">
      <c r="M7657" s="172"/>
      <c r="N7657" s="172"/>
      <c r="O7657" s="172"/>
      <c r="U7657" s="173"/>
    </row>
    <row r="7658" spans="13:21" s="104" customFormat="1" ht="15.75">
      <c r="M7658" s="172"/>
      <c r="N7658" s="172"/>
      <c r="O7658" s="172"/>
      <c r="U7658" s="173"/>
    </row>
    <row r="7659" spans="13:21" s="104" customFormat="1" ht="15.75">
      <c r="M7659" s="172"/>
      <c r="N7659" s="172"/>
      <c r="O7659" s="172"/>
      <c r="U7659" s="173"/>
    </row>
    <row r="7660" spans="13:21" s="104" customFormat="1" ht="15.75">
      <c r="M7660" s="172"/>
      <c r="N7660" s="172"/>
      <c r="O7660" s="172"/>
      <c r="U7660" s="173"/>
    </row>
    <row r="7661" spans="13:21" s="104" customFormat="1" ht="15.75">
      <c r="M7661" s="172"/>
      <c r="N7661" s="172"/>
      <c r="O7661" s="172"/>
      <c r="U7661" s="173"/>
    </row>
    <row r="7662" spans="13:21" s="104" customFormat="1" ht="15.75">
      <c r="M7662" s="172"/>
      <c r="N7662" s="172"/>
      <c r="O7662" s="172"/>
      <c r="U7662" s="173"/>
    </row>
    <row r="7663" spans="13:21" s="104" customFormat="1" ht="15.75">
      <c r="M7663" s="172"/>
      <c r="N7663" s="172"/>
      <c r="O7663" s="172"/>
      <c r="U7663" s="173"/>
    </row>
    <row r="7664" spans="13:21" s="104" customFormat="1" ht="15.75">
      <c r="M7664" s="172"/>
      <c r="N7664" s="172"/>
      <c r="O7664" s="172"/>
      <c r="U7664" s="173"/>
    </row>
    <row r="7665" spans="13:21" s="104" customFormat="1" ht="15.75">
      <c r="M7665" s="172"/>
      <c r="N7665" s="172"/>
      <c r="O7665" s="172"/>
      <c r="U7665" s="173"/>
    </row>
    <row r="7666" spans="13:21" s="104" customFormat="1" ht="15.75">
      <c r="M7666" s="172"/>
      <c r="N7666" s="172"/>
      <c r="O7666" s="172"/>
      <c r="U7666" s="173"/>
    </row>
    <row r="7667" spans="13:21" s="104" customFormat="1" ht="15.75">
      <c r="M7667" s="172"/>
      <c r="N7667" s="172"/>
      <c r="O7667" s="172"/>
      <c r="U7667" s="173"/>
    </row>
    <row r="7668" spans="13:21" s="104" customFormat="1" ht="15.75">
      <c r="M7668" s="172"/>
      <c r="N7668" s="172"/>
      <c r="O7668" s="172"/>
      <c r="U7668" s="173"/>
    </row>
    <row r="7669" spans="13:21" s="104" customFormat="1" ht="15.75">
      <c r="M7669" s="172"/>
      <c r="N7669" s="172"/>
      <c r="O7669" s="172"/>
      <c r="U7669" s="173"/>
    </row>
    <row r="7670" spans="13:21" s="104" customFormat="1" ht="15.75">
      <c r="M7670" s="172"/>
      <c r="N7670" s="172"/>
      <c r="O7670" s="172"/>
      <c r="U7670" s="173"/>
    </row>
    <row r="7671" spans="13:21" s="104" customFormat="1" ht="15.75">
      <c r="M7671" s="172"/>
      <c r="N7671" s="172"/>
      <c r="O7671" s="172"/>
      <c r="U7671" s="173"/>
    </row>
    <row r="7672" spans="13:21" s="104" customFormat="1" ht="15.75">
      <c r="M7672" s="172"/>
      <c r="N7672" s="172"/>
      <c r="O7672" s="172"/>
      <c r="U7672" s="173"/>
    </row>
    <row r="7673" spans="13:21" s="104" customFormat="1" ht="15.75">
      <c r="M7673" s="172"/>
      <c r="N7673" s="172"/>
      <c r="O7673" s="172"/>
      <c r="U7673" s="173"/>
    </row>
    <row r="7674" spans="13:21" s="104" customFormat="1" ht="15.75">
      <c r="M7674" s="172"/>
      <c r="N7674" s="172"/>
      <c r="O7674" s="172"/>
      <c r="U7674" s="173"/>
    </row>
    <row r="7675" spans="13:21" s="104" customFormat="1" ht="15.75">
      <c r="M7675" s="172"/>
      <c r="N7675" s="172"/>
      <c r="O7675" s="172"/>
      <c r="U7675" s="173"/>
    </row>
    <row r="7676" spans="13:21" s="104" customFormat="1" ht="15.75">
      <c r="M7676" s="172"/>
      <c r="N7676" s="172"/>
      <c r="O7676" s="172"/>
      <c r="U7676" s="173"/>
    </row>
    <row r="7677" spans="13:21" s="104" customFormat="1" ht="15.75">
      <c r="M7677" s="172"/>
      <c r="N7677" s="172"/>
      <c r="O7677" s="172"/>
      <c r="U7677" s="173"/>
    </row>
    <row r="7678" spans="13:21" s="104" customFormat="1" ht="15.75">
      <c r="M7678" s="172"/>
      <c r="N7678" s="172"/>
      <c r="O7678" s="172"/>
      <c r="U7678" s="173"/>
    </row>
    <row r="7679" spans="13:21" s="104" customFormat="1" ht="15.75">
      <c r="M7679" s="172"/>
      <c r="N7679" s="172"/>
      <c r="O7679" s="172"/>
      <c r="U7679" s="173"/>
    </row>
    <row r="7680" spans="13:21" s="104" customFormat="1" ht="15.75">
      <c r="M7680" s="172"/>
      <c r="N7680" s="172"/>
      <c r="O7680" s="172"/>
      <c r="U7680" s="173"/>
    </row>
    <row r="7681" spans="13:21" s="104" customFormat="1" ht="15.75">
      <c r="M7681" s="172"/>
      <c r="N7681" s="172"/>
      <c r="O7681" s="172"/>
      <c r="U7681" s="173"/>
    </row>
    <row r="7682" spans="13:21" s="104" customFormat="1" ht="15.75">
      <c r="M7682" s="172"/>
      <c r="N7682" s="172"/>
      <c r="O7682" s="172"/>
      <c r="U7682" s="173"/>
    </row>
    <row r="7683" spans="13:21" s="104" customFormat="1" ht="15.75">
      <c r="M7683" s="172"/>
      <c r="N7683" s="172"/>
      <c r="O7683" s="172"/>
      <c r="U7683" s="173"/>
    </row>
    <row r="7684" spans="13:21" s="104" customFormat="1" ht="15.75">
      <c r="M7684" s="172"/>
      <c r="N7684" s="172"/>
      <c r="O7684" s="172"/>
      <c r="U7684" s="173"/>
    </row>
    <row r="7685" spans="13:21" s="104" customFormat="1" ht="15.75">
      <c r="M7685" s="172"/>
      <c r="N7685" s="172"/>
      <c r="O7685" s="172"/>
      <c r="U7685" s="173"/>
    </row>
    <row r="7686" spans="13:21" s="104" customFormat="1" ht="15.75">
      <c r="M7686" s="172"/>
      <c r="N7686" s="172"/>
      <c r="O7686" s="172"/>
      <c r="U7686" s="173"/>
    </row>
    <row r="7687" spans="13:21" s="104" customFormat="1" ht="15.75">
      <c r="M7687" s="172"/>
      <c r="N7687" s="172"/>
      <c r="O7687" s="172"/>
      <c r="U7687" s="173"/>
    </row>
    <row r="7688" spans="13:21" s="104" customFormat="1" ht="15.75">
      <c r="M7688" s="172"/>
      <c r="N7688" s="172"/>
      <c r="O7688" s="172"/>
      <c r="U7688" s="173"/>
    </row>
    <row r="7689" spans="13:21" s="104" customFormat="1" ht="15.75">
      <c r="M7689" s="172"/>
      <c r="N7689" s="172"/>
      <c r="O7689" s="172"/>
      <c r="U7689" s="173"/>
    </row>
    <row r="7690" spans="13:21" s="104" customFormat="1" ht="15.75">
      <c r="M7690" s="172"/>
      <c r="N7690" s="172"/>
      <c r="O7690" s="172"/>
      <c r="U7690" s="173"/>
    </row>
    <row r="7691" spans="13:21" s="104" customFormat="1" ht="15.75">
      <c r="M7691" s="172"/>
      <c r="N7691" s="172"/>
      <c r="O7691" s="172"/>
      <c r="U7691" s="173"/>
    </row>
    <row r="7692" spans="13:21" s="104" customFormat="1" ht="15.75">
      <c r="M7692" s="172"/>
      <c r="N7692" s="172"/>
      <c r="O7692" s="172"/>
      <c r="U7692" s="173"/>
    </row>
    <row r="7693" spans="13:21" s="104" customFormat="1" ht="15.75">
      <c r="M7693" s="172"/>
      <c r="N7693" s="172"/>
      <c r="O7693" s="172"/>
      <c r="U7693" s="173"/>
    </row>
    <row r="7694" spans="13:21" s="104" customFormat="1" ht="15.75">
      <c r="M7694" s="172"/>
      <c r="N7694" s="172"/>
      <c r="O7694" s="172"/>
      <c r="U7694" s="173"/>
    </row>
    <row r="7695" spans="13:21" s="104" customFormat="1" ht="15.75">
      <c r="M7695" s="172"/>
      <c r="N7695" s="172"/>
      <c r="O7695" s="172"/>
      <c r="U7695" s="173"/>
    </row>
    <row r="7696" spans="13:21" s="104" customFormat="1" ht="15.75">
      <c r="M7696" s="172"/>
      <c r="N7696" s="172"/>
      <c r="O7696" s="172"/>
      <c r="U7696" s="173"/>
    </row>
    <row r="7697" spans="13:21" s="104" customFormat="1" ht="15.75">
      <c r="M7697" s="172"/>
      <c r="N7697" s="172"/>
      <c r="O7697" s="172"/>
      <c r="U7697" s="173"/>
    </row>
    <row r="7698" spans="13:21" s="104" customFormat="1" ht="15.75">
      <c r="M7698" s="172"/>
      <c r="N7698" s="172"/>
      <c r="O7698" s="172"/>
      <c r="U7698" s="173"/>
    </row>
    <row r="7699" spans="13:21" s="104" customFormat="1" ht="15.75">
      <c r="M7699" s="172"/>
      <c r="N7699" s="172"/>
      <c r="O7699" s="172"/>
      <c r="U7699" s="173"/>
    </row>
    <row r="7700" spans="13:21" s="104" customFormat="1" ht="15.75">
      <c r="M7700" s="172"/>
      <c r="N7700" s="172"/>
      <c r="O7700" s="172"/>
      <c r="U7700" s="173"/>
    </row>
    <row r="7701" spans="13:21" s="104" customFormat="1" ht="15.75">
      <c r="M7701" s="172"/>
      <c r="N7701" s="172"/>
      <c r="O7701" s="172"/>
      <c r="U7701" s="173"/>
    </row>
    <row r="7702" spans="13:21" s="104" customFormat="1" ht="15.75">
      <c r="M7702" s="172"/>
      <c r="N7702" s="172"/>
      <c r="O7702" s="172"/>
      <c r="U7702" s="173"/>
    </row>
    <row r="7703" spans="13:21" s="104" customFormat="1" ht="15.75">
      <c r="M7703" s="172"/>
      <c r="N7703" s="172"/>
      <c r="O7703" s="172"/>
      <c r="U7703" s="173"/>
    </row>
    <row r="7704" spans="13:21" s="104" customFormat="1" ht="15.75">
      <c r="M7704" s="172"/>
      <c r="N7704" s="172"/>
      <c r="O7704" s="172"/>
      <c r="U7704" s="173"/>
    </row>
    <row r="7705" spans="13:21" s="104" customFormat="1" ht="15.75">
      <c r="M7705" s="172"/>
      <c r="N7705" s="172"/>
      <c r="O7705" s="172"/>
      <c r="U7705" s="173"/>
    </row>
    <row r="7706" spans="13:21" s="104" customFormat="1" ht="15.75">
      <c r="M7706" s="172"/>
      <c r="N7706" s="172"/>
      <c r="O7706" s="172"/>
      <c r="U7706" s="173"/>
    </row>
    <row r="7707" spans="13:21" s="104" customFormat="1" ht="15.75">
      <c r="M7707" s="172"/>
      <c r="N7707" s="172"/>
      <c r="O7707" s="172"/>
      <c r="U7707" s="173"/>
    </row>
    <row r="7708" spans="13:21" s="104" customFormat="1" ht="15.75">
      <c r="M7708" s="172"/>
      <c r="N7708" s="172"/>
      <c r="O7708" s="172"/>
      <c r="U7708" s="173"/>
    </row>
    <row r="7709" spans="13:21" s="104" customFormat="1" ht="15.75">
      <c r="M7709" s="172"/>
      <c r="N7709" s="172"/>
      <c r="O7709" s="172"/>
      <c r="U7709" s="173"/>
    </row>
    <row r="7710" spans="13:21" s="104" customFormat="1" ht="15.75">
      <c r="M7710" s="172"/>
      <c r="N7710" s="172"/>
      <c r="O7710" s="172"/>
      <c r="U7710" s="173"/>
    </row>
    <row r="7711" spans="13:21" s="104" customFormat="1" ht="15.75">
      <c r="M7711" s="172"/>
      <c r="N7711" s="172"/>
      <c r="O7711" s="172"/>
      <c r="U7711" s="173"/>
    </row>
    <row r="7712" spans="13:21" s="104" customFormat="1" ht="15.75">
      <c r="M7712" s="172"/>
      <c r="N7712" s="172"/>
      <c r="O7712" s="172"/>
      <c r="U7712" s="173"/>
    </row>
    <row r="7713" spans="13:21" s="104" customFormat="1" ht="15.75">
      <c r="M7713" s="172"/>
      <c r="N7713" s="172"/>
      <c r="O7713" s="172"/>
      <c r="U7713" s="173"/>
    </row>
    <row r="7714" spans="13:21" s="104" customFormat="1" ht="15.75">
      <c r="M7714" s="172"/>
      <c r="N7714" s="172"/>
      <c r="O7714" s="172"/>
      <c r="U7714" s="173"/>
    </row>
    <row r="7715" spans="13:21" s="104" customFormat="1" ht="15.75">
      <c r="M7715" s="172"/>
      <c r="N7715" s="172"/>
      <c r="O7715" s="172"/>
      <c r="U7715" s="173"/>
    </row>
    <row r="7716" spans="13:21" s="104" customFormat="1" ht="15.75">
      <c r="M7716" s="172"/>
      <c r="N7716" s="172"/>
      <c r="O7716" s="172"/>
      <c r="U7716" s="173"/>
    </row>
    <row r="7717" spans="13:21" s="104" customFormat="1" ht="15.75">
      <c r="M7717" s="172"/>
      <c r="N7717" s="172"/>
      <c r="O7717" s="172"/>
      <c r="U7717" s="173"/>
    </row>
    <row r="7718" spans="13:21" s="104" customFormat="1" ht="15.75">
      <c r="M7718" s="172"/>
      <c r="N7718" s="172"/>
      <c r="O7718" s="172"/>
      <c r="U7718" s="173"/>
    </row>
    <row r="7719" spans="13:21" s="104" customFormat="1" ht="15.75">
      <c r="M7719" s="172"/>
      <c r="N7719" s="172"/>
      <c r="O7719" s="172"/>
      <c r="U7719" s="173"/>
    </row>
    <row r="7720" spans="13:21" s="104" customFormat="1" ht="15.75">
      <c r="M7720" s="172"/>
      <c r="N7720" s="172"/>
      <c r="O7720" s="172"/>
      <c r="U7720" s="173"/>
    </row>
    <row r="7721" spans="13:21" s="104" customFormat="1" ht="15.75">
      <c r="M7721" s="172"/>
      <c r="N7721" s="172"/>
      <c r="O7721" s="172"/>
      <c r="U7721" s="173"/>
    </row>
    <row r="7722" spans="13:21" s="104" customFormat="1" ht="15.75">
      <c r="M7722" s="172"/>
      <c r="N7722" s="172"/>
      <c r="O7722" s="172"/>
      <c r="U7722" s="173"/>
    </row>
    <row r="7723" spans="13:21" s="104" customFormat="1" ht="15.75">
      <c r="M7723" s="172"/>
      <c r="N7723" s="172"/>
      <c r="O7723" s="172"/>
      <c r="U7723" s="173"/>
    </row>
    <row r="7724" spans="13:21" s="104" customFormat="1" ht="15.75">
      <c r="M7724" s="172"/>
      <c r="N7724" s="172"/>
      <c r="O7724" s="172"/>
      <c r="U7724" s="173"/>
    </row>
    <row r="7725" spans="13:21" s="104" customFormat="1" ht="15.75">
      <c r="M7725" s="172"/>
      <c r="N7725" s="172"/>
      <c r="O7725" s="172"/>
      <c r="U7725" s="173"/>
    </row>
    <row r="7726" spans="13:21" s="104" customFormat="1" ht="15.75">
      <c r="M7726" s="172"/>
      <c r="N7726" s="172"/>
      <c r="O7726" s="172"/>
      <c r="U7726" s="173"/>
    </row>
    <row r="7727" spans="13:21" s="104" customFormat="1" ht="15.75">
      <c r="M7727" s="172"/>
      <c r="N7727" s="172"/>
      <c r="O7727" s="172"/>
      <c r="U7727" s="173"/>
    </row>
    <row r="7728" spans="13:21" s="104" customFormat="1" ht="15.75">
      <c r="M7728" s="172"/>
      <c r="N7728" s="172"/>
      <c r="O7728" s="172"/>
      <c r="U7728" s="173"/>
    </row>
    <row r="7729" spans="13:21" s="104" customFormat="1" ht="15.75">
      <c r="M7729" s="172"/>
      <c r="N7729" s="172"/>
      <c r="O7729" s="172"/>
      <c r="U7729" s="173"/>
    </row>
    <row r="7730" spans="13:21" s="104" customFormat="1" ht="15.75">
      <c r="M7730" s="172"/>
      <c r="N7730" s="172"/>
      <c r="O7730" s="172"/>
      <c r="U7730" s="173"/>
    </row>
    <row r="7731" spans="13:21" s="104" customFormat="1" ht="15.75">
      <c r="M7731" s="172"/>
      <c r="N7731" s="172"/>
      <c r="O7731" s="172"/>
      <c r="U7731" s="173"/>
    </row>
    <row r="7732" spans="13:21" s="104" customFormat="1" ht="15.75">
      <c r="M7732" s="172"/>
      <c r="N7732" s="172"/>
      <c r="O7732" s="172"/>
      <c r="U7732" s="173"/>
    </row>
    <row r="7733" spans="13:21" s="104" customFormat="1" ht="15.75">
      <c r="M7733" s="172"/>
      <c r="N7733" s="172"/>
      <c r="O7733" s="172"/>
      <c r="U7733" s="173"/>
    </row>
    <row r="7734" spans="13:21" s="104" customFormat="1" ht="15.75">
      <c r="M7734" s="172"/>
      <c r="N7734" s="172"/>
      <c r="O7734" s="172"/>
      <c r="U7734" s="173"/>
    </row>
    <row r="7735" spans="13:21" s="104" customFormat="1" ht="15.75">
      <c r="M7735" s="172"/>
      <c r="N7735" s="172"/>
      <c r="O7735" s="172"/>
      <c r="U7735" s="173"/>
    </row>
    <row r="7736" spans="13:21" s="104" customFormat="1" ht="15.75">
      <c r="M7736" s="172"/>
      <c r="N7736" s="172"/>
      <c r="O7736" s="172"/>
      <c r="U7736" s="173"/>
    </row>
    <row r="7737" spans="13:21" s="104" customFormat="1" ht="15.75">
      <c r="M7737" s="172"/>
      <c r="N7737" s="172"/>
      <c r="O7737" s="172"/>
      <c r="U7737" s="173"/>
    </row>
    <row r="7738" spans="13:21" s="104" customFormat="1" ht="15.75">
      <c r="M7738" s="172"/>
      <c r="N7738" s="172"/>
      <c r="O7738" s="172"/>
      <c r="U7738" s="173"/>
    </row>
    <row r="7739" spans="13:21" s="104" customFormat="1" ht="15.75">
      <c r="M7739" s="172"/>
      <c r="N7739" s="172"/>
      <c r="O7739" s="172"/>
      <c r="U7739" s="173"/>
    </row>
    <row r="7740" spans="13:21" s="104" customFormat="1" ht="15.75">
      <c r="M7740" s="172"/>
      <c r="N7740" s="172"/>
      <c r="O7740" s="172"/>
      <c r="U7740" s="173"/>
    </row>
    <row r="7741" spans="13:21" s="104" customFormat="1" ht="15.75">
      <c r="M7741" s="172"/>
      <c r="N7741" s="172"/>
      <c r="O7741" s="172"/>
      <c r="U7741" s="173"/>
    </row>
    <row r="7742" spans="13:21" s="104" customFormat="1" ht="15.75">
      <c r="M7742" s="172"/>
      <c r="N7742" s="172"/>
      <c r="O7742" s="172"/>
      <c r="U7742" s="173"/>
    </row>
    <row r="7743" spans="13:21" s="104" customFormat="1" ht="15.75">
      <c r="M7743" s="172"/>
      <c r="N7743" s="172"/>
      <c r="O7743" s="172"/>
      <c r="U7743" s="173"/>
    </row>
    <row r="7744" spans="13:21" s="104" customFormat="1" ht="15.75">
      <c r="M7744" s="172"/>
      <c r="N7744" s="172"/>
      <c r="O7744" s="172"/>
      <c r="U7744" s="173"/>
    </row>
    <row r="7745" spans="13:21" s="104" customFormat="1" ht="15.75">
      <c r="M7745" s="172"/>
      <c r="N7745" s="172"/>
      <c r="O7745" s="172"/>
      <c r="U7745" s="173"/>
    </row>
    <row r="7746" spans="13:21" s="104" customFormat="1" ht="15.75">
      <c r="M7746" s="172"/>
      <c r="N7746" s="172"/>
      <c r="O7746" s="172"/>
      <c r="U7746" s="173"/>
    </row>
    <row r="7747" spans="13:21" s="104" customFormat="1" ht="15.75">
      <c r="M7747" s="172"/>
      <c r="N7747" s="172"/>
      <c r="O7747" s="172"/>
      <c r="U7747" s="173"/>
    </row>
    <row r="7748" spans="13:21" s="104" customFormat="1" ht="15.75">
      <c r="M7748" s="172"/>
      <c r="N7748" s="172"/>
      <c r="O7748" s="172"/>
      <c r="U7748" s="173"/>
    </row>
    <row r="7749" spans="13:21" s="104" customFormat="1" ht="15.75">
      <c r="M7749" s="172"/>
      <c r="N7749" s="172"/>
      <c r="O7749" s="172"/>
      <c r="U7749" s="173"/>
    </row>
    <row r="7750" spans="13:21" s="104" customFormat="1" ht="15.75">
      <c r="M7750" s="172"/>
      <c r="N7750" s="172"/>
      <c r="O7750" s="172"/>
      <c r="U7750" s="173"/>
    </row>
    <row r="7751" spans="13:21" s="104" customFormat="1" ht="15.75">
      <c r="M7751" s="172"/>
      <c r="N7751" s="172"/>
      <c r="O7751" s="172"/>
      <c r="U7751" s="173"/>
    </row>
    <row r="7752" spans="13:21" s="104" customFormat="1" ht="15.75">
      <c r="M7752" s="172"/>
      <c r="N7752" s="172"/>
      <c r="O7752" s="172"/>
      <c r="U7752" s="173"/>
    </row>
    <row r="7753" spans="13:21" s="104" customFormat="1" ht="15.75">
      <c r="M7753" s="172"/>
      <c r="N7753" s="172"/>
      <c r="O7753" s="172"/>
      <c r="U7753" s="173"/>
    </row>
    <row r="7754" spans="13:21" s="104" customFormat="1" ht="15.75">
      <c r="M7754" s="172"/>
      <c r="N7754" s="172"/>
      <c r="O7754" s="172"/>
      <c r="U7754" s="173"/>
    </row>
    <row r="7755" spans="13:21" s="104" customFormat="1" ht="15.75">
      <c r="M7755" s="172"/>
      <c r="N7755" s="172"/>
      <c r="O7755" s="172"/>
      <c r="U7755" s="173"/>
    </row>
    <row r="7756" spans="13:21" s="104" customFormat="1" ht="15.75">
      <c r="M7756" s="172"/>
      <c r="N7756" s="172"/>
      <c r="O7756" s="172"/>
      <c r="U7756" s="173"/>
    </row>
    <row r="7757" spans="13:21" s="104" customFormat="1" ht="15.75">
      <c r="M7757" s="172"/>
      <c r="N7757" s="172"/>
      <c r="O7757" s="172"/>
      <c r="U7757" s="173"/>
    </row>
    <row r="7758" spans="13:21" s="104" customFormat="1" ht="15.75">
      <c r="M7758" s="172"/>
      <c r="N7758" s="172"/>
      <c r="O7758" s="172"/>
      <c r="U7758" s="173"/>
    </row>
    <row r="7759" spans="13:21" s="104" customFormat="1" ht="15.75">
      <c r="M7759" s="172"/>
      <c r="N7759" s="172"/>
      <c r="O7759" s="172"/>
      <c r="U7759" s="173"/>
    </row>
    <row r="7760" spans="13:21" s="104" customFormat="1" ht="15.75">
      <c r="M7760" s="172"/>
      <c r="N7760" s="172"/>
      <c r="O7760" s="172"/>
      <c r="U7760" s="173"/>
    </row>
    <row r="7761" spans="13:21" s="104" customFormat="1" ht="15.75">
      <c r="M7761" s="172"/>
      <c r="N7761" s="172"/>
      <c r="O7761" s="172"/>
      <c r="U7761" s="173"/>
    </row>
    <row r="7762" spans="13:21" s="104" customFormat="1" ht="15.75">
      <c r="M7762" s="172"/>
      <c r="N7762" s="172"/>
      <c r="O7762" s="172"/>
      <c r="U7762" s="173"/>
    </row>
    <row r="7763" spans="13:21" s="104" customFormat="1" ht="15.75">
      <c r="M7763" s="172"/>
      <c r="N7763" s="172"/>
      <c r="O7763" s="172"/>
      <c r="U7763" s="173"/>
    </row>
    <row r="7764" spans="13:21" s="104" customFormat="1" ht="15.75">
      <c r="M7764" s="172"/>
      <c r="N7764" s="172"/>
      <c r="O7764" s="172"/>
      <c r="U7764" s="173"/>
    </row>
    <row r="7765" spans="13:21" s="104" customFormat="1" ht="15.75">
      <c r="M7765" s="172"/>
      <c r="N7765" s="172"/>
      <c r="O7765" s="172"/>
      <c r="U7765" s="173"/>
    </row>
    <row r="7766" spans="13:21" s="104" customFormat="1" ht="15.75">
      <c r="M7766" s="172"/>
      <c r="N7766" s="172"/>
      <c r="O7766" s="172"/>
      <c r="U7766" s="173"/>
    </row>
    <row r="7767" spans="13:21" s="104" customFormat="1" ht="15.75">
      <c r="M7767" s="172"/>
      <c r="N7767" s="172"/>
      <c r="O7767" s="172"/>
      <c r="U7767" s="173"/>
    </row>
    <row r="7768" spans="13:21" s="104" customFormat="1" ht="15.75">
      <c r="M7768" s="172"/>
      <c r="N7768" s="172"/>
      <c r="O7768" s="172"/>
      <c r="U7768" s="173"/>
    </row>
    <row r="7769" spans="13:21" s="104" customFormat="1" ht="15.75">
      <c r="M7769" s="172"/>
      <c r="N7769" s="172"/>
      <c r="O7769" s="172"/>
      <c r="U7769" s="173"/>
    </row>
    <row r="7770" spans="13:21" s="104" customFormat="1" ht="15.75">
      <c r="M7770" s="172"/>
      <c r="N7770" s="172"/>
      <c r="O7770" s="172"/>
      <c r="U7770" s="173"/>
    </row>
    <row r="7771" spans="13:21" s="104" customFormat="1" ht="15.75">
      <c r="M7771" s="172"/>
      <c r="N7771" s="172"/>
      <c r="O7771" s="172"/>
      <c r="U7771" s="173"/>
    </row>
    <row r="7772" spans="13:21" s="104" customFormat="1" ht="15.75">
      <c r="M7772" s="172"/>
      <c r="N7772" s="172"/>
      <c r="O7772" s="172"/>
      <c r="U7772" s="173"/>
    </row>
    <row r="7773" spans="13:21" s="104" customFormat="1" ht="15.75">
      <c r="M7773" s="172"/>
      <c r="N7773" s="172"/>
      <c r="O7773" s="172"/>
      <c r="U7773" s="173"/>
    </row>
    <row r="7774" spans="13:21" s="104" customFormat="1" ht="15.75">
      <c r="M7774" s="172"/>
      <c r="N7774" s="172"/>
      <c r="O7774" s="172"/>
      <c r="U7774" s="173"/>
    </row>
    <row r="7775" spans="13:21" s="104" customFormat="1" ht="15.75">
      <c r="M7775" s="172"/>
      <c r="N7775" s="172"/>
      <c r="O7775" s="172"/>
      <c r="U7775" s="173"/>
    </row>
    <row r="7776" spans="13:21" s="104" customFormat="1" ht="15.75">
      <c r="M7776" s="172"/>
      <c r="N7776" s="172"/>
      <c r="O7776" s="172"/>
      <c r="U7776" s="173"/>
    </row>
    <row r="7777" spans="13:21" s="104" customFormat="1" ht="15.75">
      <c r="M7777" s="172"/>
      <c r="N7777" s="172"/>
      <c r="O7777" s="172"/>
      <c r="U7777" s="173"/>
    </row>
    <row r="7778" spans="13:21" s="104" customFormat="1" ht="15.75">
      <c r="M7778" s="172"/>
      <c r="N7778" s="172"/>
      <c r="O7778" s="172"/>
      <c r="U7778" s="173"/>
    </row>
    <row r="7779" spans="13:21" s="104" customFormat="1" ht="15.75">
      <c r="M7779" s="172"/>
      <c r="N7779" s="172"/>
      <c r="O7779" s="172"/>
      <c r="U7779" s="173"/>
    </row>
    <row r="7780" spans="13:21" s="104" customFormat="1" ht="15.75">
      <c r="M7780" s="172"/>
      <c r="N7780" s="172"/>
      <c r="O7780" s="172"/>
      <c r="U7780" s="173"/>
    </row>
    <row r="7781" spans="13:21" s="104" customFormat="1" ht="15.75">
      <c r="M7781" s="172"/>
      <c r="N7781" s="172"/>
      <c r="O7781" s="172"/>
      <c r="U7781" s="173"/>
    </row>
    <row r="7782" spans="13:21" s="104" customFormat="1" ht="15.75">
      <c r="M7782" s="172"/>
      <c r="N7782" s="172"/>
      <c r="O7782" s="172"/>
      <c r="U7782" s="173"/>
    </row>
    <row r="7783" spans="13:21" s="104" customFormat="1" ht="15.75">
      <c r="M7783" s="172"/>
      <c r="N7783" s="172"/>
      <c r="O7783" s="172"/>
      <c r="U7783" s="173"/>
    </row>
    <row r="7784" spans="13:21" s="104" customFormat="1" ht="15.75">
      <c r="M7784" s="172"/>
      <c r="N7784" s="172"/>
      <c r="O7784" s="172"/>
      <c r="U7784" s="173"/>
    </row>
    <row r="7785" spans="13:21" s="104" customFormat="1" ht="15.75">
      <c r="M7785" s="172"/>
      <c r="N7785" s="172"/>
      <c r="O7785" s="172"/>
      <c r="U7785" s="173"/>
    </row>
    <row r="7786" spans="13:21" s="104" customFormat="1" ht="15.75">
      <c r="M7786" s="172"/>
      <c r="N7786" s="172"/>
      <c r="O7786" s="172"/>
      <c r="U7786" s="173"/>
    </row>
    <row r="7787" spans="13:21" s="104" customFormat="1" ht="15.75">
      <c r="M7787" s="172"/>
      <c r="N7787" s="172"/>
      <c r="O7787" s="172"/>
      <c r="U7787" s="173"/>
    </row>
    <row r="7788" spans="13:21" s="104" customFormat="1" ht="15.75">
      <c r="M7788" s="172"/>
      <c r="N7788" s="172"/>
      <c r="O7788" s="172"/>
      <c r="U7788" s="173"/>
    </row>
    <row r="7789" spans="13:21" s="104" customFormat="1" ht="15.75">
      <c r="M7789" s="172"/>
      <c r="N7789" s="172"/>
      <c r="O7789" s="172"/>
      <c r="U7789" s="173"/>
    </row>
    <row r="7790" spans="13:21" s="104" customFormat="1" ht="15.75">
      <c r="M7790" s="172"/>
      <c r="N7790" s="172"/>
      <c r="O7790" s="172"/>
      <c r="U7790" s="173"/>
    </row>
    <row r="7791" spans="13:21" s="104" customFormat="1" ht="15.75">
      <c r="M7791" s="172"/>
      <c r="N7791" s="172"/>
      <c r="O7791" s="172"/>
      <c r="U7791" s="173"/>
    </row>
    <row r="7792" spans="13:21" s="104" customFormat="1" ht="15.75">
      <c r="M7792" s="172"/>
      <c r="N7792" s="172"/>
      <c r="O7792" s="172"/>
      <c r="U7792" s="173"/>
    </row>
    <row r="7793" spans="13:21" s="104" customFormat="1" ht="15.75">
      <c r="M7793" s="172"/>
      <c r="N7793" s="172"/>
      <c r="O7793" s="172"/>
      <c r="U7793" s="173"/>
    </row>
    <row r="7794" spans="13:21" s="104" customFormat="1" ht="15.75">
      <c r="M7794" s="172"/>
      <c r="N7794" s="172"/>
      <c r="O7794" s="172"/>
      <c r="U7794" s="173"/>
    </row>
    <row r="7795" spans="13:21" s="104" customFormat="1" ht="15.75">
      <c r="M7795" s="172"/>
      <c r="N7795" s="172"/>
      <c r="O7795" s="172"/>
      <c r="U7795" s="173"/>
    </row>
    <row r="7796" spans="13:21" s="104" customFormat="1" ht="15.75">
      <c r="M7796" s="172"/>
      <c r="N7796" s="172"/>
      <c r="O7796" s="172"/>
      <c r="U7796" s="173"/>
    </row>
    <row r="7797" spans="13:21" s="104" customFormat="1" ht="15.75">
      <c r="M7797" s="172"/>
      <c r="N7797" s="172"/>
      <c r="O7797" s="172"/>
      <c r="U7797" s="173"/>
    </row>
    <row r="7798" spans="13:21" s="104" customFormat="1" ht="15.75">
      <c r="M7798" s="172"/>
      <c r="N7798" s="172"/>
      <c r="O7798" s="172"/>
      <c r="U7798" s="173"/>
    </row>
    <row r="7799" spans="13:21" s="104" customFormat="1" ht="15.75">
      <c r="M7799" s="172"/>
      <c r="N7799" s="172"/>
      <c r="O7799" s="172"/>
      <c r="U7799" s="173"/>
    </row>
    <row r="7800" spans="13:21" s="104" customFormat="1" ht="15.75">
      <c r="M7800" s="172"/>
      <c r="N7800" s="172"/>
      <c r="O7800" s="172"/>
      <c r="U7800" s="173"/>
    </row>
    <row r="7801" spans="13:21" s="104" customFormat="1" ht="15.75">
      <c r="M7801" s="172"/>
      <c r="N7801" s="172"/>
      <c r="O7801" s="172"/>
      <c r="U7801" s="173"/>
    </row>
    <row r="7802" spans="13:21" s="104" customFormat="1" ht="15.75">
      <c r="M7802" s="172"/>
      <c r="N7802" s="172"/>
      <c r="O7802" s="172"/>
      <c r="U7802" s="173"/>
    </row>
    <row r="7803" spans="13:21" s="104" customFormat="1" ht="15.75">
      <c r="M7803" s="172"/>
      <c r="N7803" s="172"/>
      <c r="O7803" s="172"/>
      <c r="U7803" s="173"/>
    </row>
    <row r="7804" spans="13:21" s="104" customFormat="1" ht="15.75">
      <c r="M7804" s="172"/>
      <c r="N7804" s="172"/>
      <c r="O7804" s="172"/>
      <c r="U7804" s="173"/>
    </row>
    <row r="7805" spans="13:21" s="104" customFormat="1" ht="15.75">
      <c r="M7805" s="172"/>
      <c r="N7805" s="172"/>
      <c r="O7805" s="172"/>
      <c r="U7805" s="173"/>
    </row>
    <row r="7806" spans="13:21" s="104" customFormat="1" ht="15.75">
      <c r="M7806" s="172"/>
      <c r="N7806" s="172"/>
      <c r="O7806" s="172"/>
      <c r="U7806" s="173"/>
    </row>
    <row r="7807" spans="13:21" s="104" customFormat="1" ht="15.75">
      <c r="M7807" s="172"/>
      <c r="N7807" s="172"/>
      <c r="O7807" s="172"/>
      <c r="U7807" s="173"/>
    </row>
    <row r="7808" spans="13:21" s="104" customFormat="1" ht="15.75">
      <c r="M7808" s="172"/>
      <c r="N7808" s="172"/>
      <c r="O7808" s="172"/>
      <c r="U7808" s="173"/>
    </row>
    <row r="7809" spans="13:21" s="104" customFormat="1" ht="15.75">
      <c r="M7809" s="172"/>
      <c r="N7809" s="172"/>
      <c r="O7809" s="172"/>
      <c r="U7809" s="173"/>
    </row>
    <row r="7810" spans="13:21" s="104" customFormat="1" ht="15.75">
      <c r="M7810" s="172"/>
      <c r="N7810" s="172"/>
      <c r="O7810" s="172"/>
      <c r="U7810" s="173"/>
    </row>
    <row r="7811" spans="13:21" s="104" customFormat="1" ht="15.75">
      <c r="M7811" s="172"/>
      <c r="N7811" s="172"/>
      <c r="O7811" s="172"/>
      <c r="U7811" s="173"/>
    </row>
    <row r="7812" spans="13:21" s="104" customFormat="1" ht="15.75">
      <c r="M7812" s="172"/>
      <c r="N7812" s="172"/>
      <c r="O7812" s="172"/>
      <c r="U7812" s="173"/>
    </row>
    <row r="7813" spans="13:21" s="104" customFormat="1" ht="15.75">
      <c r="M7813" s="172"/>
      <c r="N7813" s="172"/>
      <c r="O7813" s="172"/>
      <c r="U7813" s="173"/>
    </row>
    <row r="7814" spans="13:21" s="104" customFormat="1" ht="15.75">
      <c r="M7814" s="172"/>
      <c r="N7814" s="172"/>
      <c r="O7814" s="172"/>
      <c r="U7814" s="173"/>
    </row>
    <row r="7815" spans="13:21" s="104" customFormat="1" ht="15.75">
      <c r="M7815" s="172"/>
      <c r="N7815" s="172"/>
      <c r="O7815" s="172"/>
      <c r="U7815" s="173"/>
    </row>
    <row r="7816" spans="13:21" s="104" customFormat="1" ht="15.75">
      <c r="M7816" s="172"/>
      <c r="N7816" s="172"/>
      <c r="O7816" s="172"/>
      <c r="U7816" s="173"/>
    </row>
    <row r="7817" spans="13:21" s="104" customFormat="1" ht="15.75">
      <c r="M7817" s="172"/>
      <c r="N7817" s="172"/>
      <c r="O7817" s="172"/>
      <c r="U7817" s="173"/>
    </row>
    <row r="7818" spans="13:21" s="104" customFormat="1" ht="15.75">
      <c r="M7818" s="172"/>
      <c r="N7818" s="172"/>
      <c r="O7818" s="172"/>
      <c r="U7818" s="173"/>
    </row>
    <row r="7819" spans="13:21" s="104" customFormat="1" ht="15.75">
      <c r="M7819" s="172"/>
      <c r="N7819" s="172"/>
      <c r="O7819" s="172"/>
      <c r="U7819" s="173"/>
    </row>
    <row r="7820" spans="13:21" s="104" customFormat="1" ht="15.75">
      <c r="M7820" s="172"/>
      <c r="N7820" s="172"/>
      <c r="O7820" s="172"/>
      <c r="U7820" s="173"/>
    </row>
    <row r="7821" spans="13:21" s="104" customFormat="1" ht="15.75">
      <c r="M7821" s="172"/>
      <c r="N7821" s="172"/>
      <c r="O7821" s="172"/>
      <c r="U7821" s="173"/>
    </row>
    <row r="7822" spans="13:21" s="104" customFormat="1" ht="15.75">
      <c r="M7822" s="172"/>
      <c r="N7822" s="172"/>
      <c r="O7822" s="172"/>
      <c r="U7822" s="173"/>
    </row>
    <row r="7823" spans="13:21" s="104" customFormat="1" ht="15.75">
      <c r="M7823" s="172"/>
      <c r="N7823" s="172"/>
      <c r="O7823" s="172"/>
      <c r="U7823" s="173"/>
    </row>
    <row r="7824" spans="13:21" s="104" customFormat="1" ht="15.75">
      <c r="M7824" s="172"/>
      <c r="N7824" s="172"/>
      <c r="O7824" s="172"/>
      <c r="U7824" s="173"/>
    </row>
    <row r="7825" spans="13:21" s="104" customFormat="1" ht="15.75">
      <c r="M7825" s="172"/>
      <c r="N7825" s="172"/>
      <c r="O7825" s="172"/>
      <c r="U7825" s="173"/>
    </row>
    <row r="7826" spans="13:21" s="104" customFormat="1" ht="15.75">
      <c r="M7826" s="172"/>
      <c r="N7826" s="172"/>
      <c r="O7826" s="172"/>
      <c r="U7826" s="173"/>
    </row>
    <row r="7827" spans="13:21" s="104" customFormat="1" ht="15.75">
      <c r="M7827" s="172"/>
      <c r="N7827" s="172"/>
      <c r="O7827" s="172"/>
      <c r="U7827" s="173"/>
    </row>
    <row r="7828" spans="13:21" s="104" customFormat="1" ht="15.75">
      <c r="M7828" s="172"/>
      <c r="N7828" s="172"/>
      <c r="O7828" s="172"/>
      <c r="U7828" s="173"/>
    </row>
    <row r="7829" spans="13:21" s="104" customFormat="1" ht="15.75">
      <c r="M7829" s="172"/>
      <c r="N7829" s="172"/>
      <c r="O7829" s="172"/>
      <c r="U7829" s="173"/>
    </row>
    <row r="7830" spans="13:21" s="104" customFormat="1" ht="15.75">
      <c r="M7830" s="172"/>
      <c r="N7830" s="172"/>
      <c r="O7830" s="172"/>
      <c r="U7830" s="173"/>
    </row>
    <row r="7831" spans="13:21" s="104" customFormat="1" ht="15.75">
      <c r="M7831" s="172"/>
      <c r="N7831" s="172"/>
      <c r="O7831" s="172"/>
      <c r="U7831" s="173"/>
    </row>
    <row r="7832" spans="13:21" s="104" customFormat="1" ht="15.75">
      <c r="M7832" s="172"/>
      <c r="N7832" s="172"/>
      <c r="O7832" s="172"/>
      <c r="U7832" s="173"/>
    </row>
    <row r="7833" spans="13:21" s="104" customFormat="1" ht="15.75">
      <c r="M7833" s="172"/>
      <c r="N7833" s="172"/>
      <c r="O7833" s="172"/>
      <c r="U7833" s="173"/>
    </row>
    <row r="7834" spans="13:21" s="104" customFormat="1" ht="15.75">
      <c r="M7834" s="172"/>
      <c r="N7834" s="172"/>
      <c r="O7834" s="172"/>
      <c r="U7834" s="173"/>
    </row>
    <row r="7835" spans="13:21" s="104" customFormat="1" ht="15.75">
      <c r="M7835" s="172"/>
      <c r="N7835" s="172"/>
      <c r="O7835" s="172"/>
      <c r="U7835" s="173"/>
    </row>
    <row r="7836" spans="13:21" s="104" customFormat="1" ht="15.75">
      <c r="M7836" s="172"/>
      <c r="N7836" s="172"/>
      <c r="O7836" s="172"/>
      <c r="U7836" s="173"/>
    </row>
    <row r="7837" spans="13:21" s="104" customFormat="1" ht="15.75">
      <c r="M7837" s="172"/>
      <c r="N7837" s="172"/>
      <c r="O7837" s="172"/>
      <c r="U7837" s="173"/>
    </row>
    <row r="7838" spans="13:21" s="104" customFormat="1" ht="15.75">
      <c r="M7838" s="172"/>
      <c r="N7838" s="172"/>
      <c r="O7838" s="172"/>
      <c r="U7838" s="173"/>
    </row>
    <row r="7839" spans="13:21" s="104" customFormat="1" ht="15.75">
      <c r="M7839" s="172"/>
      <c r="N7839" s="172"/>
      <c r="O7839" s="172"/>
      <c r="U7839" s="173"/>
    </row>
    <row r="7840" spans="13:21" s="104" customFormat="1" ht="15.75">
      <c r="M7840" s="172"/>
      <c r="N7840" s="172"/>
      <c r="O7840" s="172"/>
      <c r="U7840" s="173"/>
    </row>
    <row r="7841" spans="13:21" s="104" customFormat="1" ht="15.75">
      <c r="M7841" s="172"/>
      <c r="N7841" s="172"/>
      <c r="O7841" s="172"/>
      <c r="U7841" s="173"/>
    </row>
    <row r="7842" spans="13:21" s="104" customFormat="1" ht="15.75">
      <c r="M7842" s="172"/>
      <c r="N7842" s="172"/>
      <c r="O7842" s="172"/>
      <c r="U7842" s="173"/>
    </row>
    <row r="7843" spans="13:21" s="104" customFormat="1" ht="15.75">
      <c r="M7843" s="172"/>
      <c r="N7843" s="172"/>
      <c r="O7843" s="172"/>
      <c r="U7843" s="173"/>
    </row>
    <row r="7844" spans="13:21" s="104" customFormat="1" ht="15.75">
      <c r="M7844" s="172"/>
      <c r="N7844" s="172"/>
      <c r="O7844" s="172"/>
      <c r="U7844" s="173"/>
    </row>
    <row r="7845" spans="13:21" s="104" customFormat="1" ht="15.75">
      <c r="M7845" s="172"/>
      <c r="N7845" s="172"/>
      <c r="O7845" s="172"/>
      <c r="U7845" s="173"/>
    </row>
    <row r="7846" spans="13:21" s="104" customFormat="1" ht="15.75">
      <c r="M7846" s="172"/>
      <c r="N7846" s="172"/>
      <c r="O7846" s="172"/>
      <c r="U7846" s="173"/>
    </row>
    <row r="7847" spans="13:21" s="104" customFormat="1" ht="15.75">
      <c r="M7847" s="172"/>
      <c r="N7847" s="172"/>
      <c r="O7847" s="172"/>
      <c r="U7847" s="173"/>
    </row>
    <row r="7848" spans="13:21" s="104" customFormat="1" ht="15.75">
      <c r="M7848" s="172"/>
      <c r="N7848" s="172"/>
      <c r="O7848" s="172"/>
      <c r="U7848" s="173"/>
    </row>
    <row r="7849" spans="13:21" s="104" customFormat="1" ht="15.75">
      <c r="M7849" s="172"/>
      <c r="N7849" s="172"/>
      <c r="O7849" s="172"/>
      <c r="U7849" s="173"/>
    </row>
    <row r="7850" spans="13:21" s="104" customFormat="1" ht="15.75">
      <c r="M7850" s="172"/>
      <c r="N7850" s="172"/>
      <c r="O7850" s="172"/>
      <c r="U7850" s="173"/>
    </row>
    <row r="7851" spans="13:21" s="104" customFormat="1" ht="15.75">
      <c r="M7851" s="172"/>
      <c r="N7851" s="172"/>
      <c r="O7851" s="172"/>
      <c r="U7851" s="173"/>
    </row>
    <row r="7852" spans="13:21" s="104" customFormat="1" ht="15.75">
      <c r="M7852" s="172"/>
      <c r="N7852" s="172"/>
      <c r="O7852" s="172"/>
      <c r="U7852" s="173"/>
    </row>
    <row r="7853" spans="13:21" s="104" customFormat="1" ht="15.75">
      <c r="M7853" s="172"/>
      <c r="N7853" s="172"/>
      <c r="O7853" s="172"/>
      <c r="U7853" s="173"/>
    </row>
    <row r="7854" spans="13:21" s="104" customFormat="1" ht="15.75">
      <c r="M7854" s="172"/>
      <c r="N7854" s="172"/>
      <c r="O7854" s="172"/>
      <c r="U7854" s="173"/>
    </row>
    <row r="7855" spans="13:21" s="104" customFormat="1" ht="15.75">
      <c r="M7855" s="172"/>
      <c r="N7855" s="172"/>
      <c r="O7855" s="172"/>
      <c r="U7855" s="173"/>
    </row>
    <row r="7856" spans="13:21" s="104" customFormat="1" ht="15.75">
      <c r="M7856" s="172"/>
      <c r="N7856" s="172"/>
      <c r="O7856" s="172"/>
      <c r="U7856" s="173"/>
    </row>
    <row r="7857" spans="13:21" s="104" customFormat="1" ht="15.75">
      <c r="M7857" s="172"/>
      <c r="N7857" s="172"/>
      <c r="O7857" s="172"/>
      <c r="U7857" s="173"/>
    </row>
    <row r="7858" spans="13:21" s="104" customFormat="1" ht="15.75">
      <c r="M7858" s="172"/>
      <c r="N7858" s="172"/>
      <c r="O7858" s="172"/>
      <c r="U7858" s="173"/>
    </row>
    <row r="7859" spans="13:21" s="104" customFormat="1" ht="15.75">
      <c r="M7859" s="172"/>
      <c r="N7859" s="172"/>
      <c r="O7859" s="172"/>
      <c r="U7859" s="173"/>
    </row>
    <row r="7860" spans="13:21" s="104" customFormat="1" ht="15.75">
      <c r="M7860" s="172"/>
      <c r="N7860" s="172"/>
      <c r="O7860" s="172"/>
      <c r="U7860" s="173"/>
    </row>
    <row r="7861" spans="13:21" s="104" customFormat="1" ht="15.75">
      <c r="M7861" s="172"/>
      <c r="N7861" s="172"/>
      <c r="O7861" s="172"/>
      <c r="U7861" s="173"/>
    </row>
    <row r="7862" spans="13:21" s="104" customFormat="1" ht="15.75">
      <c r="M7862" s="172"/>
      <c r="N7862" s="172"/>
      <c r="O7862" s="172"/>
      <c r="U7862" s="173"/>
    </row>
    <row r="7863" spans="13:21" s="104" customFormat="1" ht="15.75">
      <c r="M7863" s="172"/>
      <c r="N7863" s="172"/>
      <c r="O7863" s="172"/>
      <c r="U7863" s="173"/>
    </row>
    <row r="7864" spans="13:21" s="104" customFormat="1" ht="15.75">
      <c r="M7864" s="172"/>
      <c r="N7864" s="172"/>
      <c r="O7864" s="172"/>
      <c r="U7864" s="173"/>
    </row>
    <row r="7865" spans="13:21" s="104" customFormat="1" ht="15.75">
      <c r="M7865" s="172"/>
      <c r="N7865" s="172"/>
      <c r="O7865" s="172"/>
      <c r="U7865" s="173"/>
    </row>
    <row r="7866" spans="13:21" s="104" customFormat="1" ht="15.75">
      <c r="M7866" s="172"/>
      <c r="N7866" s="172"/>
      <c r="O7866" s="172"/>
      <c r="U7866" s="173"/>
    </row>
    <row r="7867" spans="13:21" s="104" customFormat="1" ht="15.75">
      <c r="M7867" s="172"/>
      <c r="N7867" s="172"/>
      <c r="O7867" s="172"/>
      <c r="U7867" s="173"/>
    </row>
    <row r="7868" spans="13:21" s="104" customFormat="1" ht="15.75">
      <c r="M7868" s="172"/>
      <c r="N7868" s="172"/>
      <c r="O7868" s="172"/>
      <c r="U7868" s="173"/>
    </row>
    <row r="7869" spans="13:21" s="104" customFormat="1" ht="15.75">
      <c r="M7869" s="172"/>
      <c r="N7869" s="172"/>
      <c r="O7869" s="172"/>
      <c r="U7869" s="173"/>
    </row>
    <row r="7870" spans="13:21" s="104" customFormat="1" ht="15.75">
      <c r="M7870" s="172"/>
      <c r="N7870" s="172"/>
      <c r="O7870" s="172"/>
      <c r="U7870" s="173"/>
    </row>
    <row r="7871" spans="13:21" s="104" customFormat="1" ht="15.75">
      <c r="M7871" s="172"/>
      <c r="N7871" s="172"/>
      <c r="O7871" s="172"/>
      <c r="U7871" s="173"/>
    </row>
    <row r="7872" spans="13:21" s="104" customFormat="1" ht="15.75">
      <c r="M7872" s="172"/>
      <c r="N7872" s="172"/>
      <c r="O7872" s="172"/>
      <c r="U7872" s="173"/>
    </row>
    <row r="7873" spans="13:21" s="104" customFormat="1" ht="15.75">
      <c r="M7873" s="172"/>
      <c r="N7873" s="172"/>
      <c r="O7873" s="172"/>
      <c r="U7873" s="173"/>
    </row>
    <row r="7874" spans="13:21" s="104" customFormat="1" ht="15.75">
      <c r="M7874" s="172"/>
      <c r="N7874" s="172"/>
      <c r="O7874" s="172"/>
      <c r="U7874" s="173"/>
    </row>
    <row r="7875" spans="13:21" s="104" customFormat="1" ht="15.75">
      <c r="M7875" s="172"/>
      <c r="N7875" s="172"/>
      <c r="O7875" s="172"/>
      <c r="U7875" s="173"/>
    </row>
    <row r="7876" spans="13:21" s="104" customFormat="1" ht="15.75">
      <c r="M7876" s="172"/>
      <c r="N7876" s="172"/>
      <c r="O7876" s="172"/>
      <c r="U7876" s="173"/>
    </row>
    <row r="7877" spans="13:21" s="104" customFormat="1" ht="15.75">
      <c r="M7877" s="172"/>
      <c r="N7877" s="172"/>
      <c r="O7877" s="172"/>
      <c r="U7877" s="173"/>
    </row>
    <row r="7878" spans="13:21" s="104" customFormat="1" ht="15.75">
      <c r="M7878" s="172"/>
      <c r="N7878" s="172"/>
      <c r="O7878" s="172"/>
      <c r="U7878" s="173"/>
    </row>
    <row r="7879" spans="13:21" s="104" customFormat="1" ht="15.75">
      <c r="M7879" s="172"/>
      <c r="N7879" s="172"/>
      <c r="O7879" s="172"/>
      <c r="U7879" s="173"/>
    </row>
    <row r="7880" spans="13:21" s="104" customFormat="1" ht="15.75">
      <c r="M7880" s="172"/>
      <c r="N7880" s="172"/>
      <c r="O7880" s="172"/>
      <c r="U7880" s="173"/>
    </row>
    <row r="7881" spans="13:21" s="104" customFormat="1" ht="15.75">
      <c r="M7881" s="172"/>
      <c r="N7881" s="172"/>
      <c r="O7881" s="172"/>
      <c r="U7881" s="173"/>
    </row>
    <row r="7882" spans="13:21" s="104" customFormat="1" ht="15.75">
      <c r="M7882" s="172"/>
      <c r="N7882" s="172"/>
      <c r="O7882" s="172"/>
      <c r="U7882" s="173"/>
    </row>
    <row r="7883" spans="13:21" s="104" customFormat="1" ht="15.75">
      <c r="M7883" s="172"/>
      <c r="N7883" s="172"/>
      <c r="O7883" s="172"/>
      <c r="U7883" s="173"/>
    </row>
    <row r="7884" spans="13:21" s="104" customFormat="1" ht="15.75">
      <c r="M7884" s="172"/>
      <c r="N7884" s="172"/>
      <c r="O7884" s="172"/>
      <c r="U7884" s="173"/>
    </row>
    <row r="7885" spans="13:21" s="104" customFormat="1" ht="15.75">
      <c r="M7885" s="172"/>
      <c r="N7885" s="172"/>
      <c r="O7885" s="172"/>
      <c r="U7885" s="173"/>
    </row>
    <row r="7886" spans="13:21" s="104" customFormat="1" ht="15.75">
      <c r="M7886" s="172"/>
      <c r="N7886" s="172"/>
      <c r="O7886" s="172"/>
      <c r="U7886" s="173"/>
    </row>
    <row r="7887" spans="13:21" s="104" customFormat="1" ht="15.75">
      <c r="M7887" s="172"/>
      <c r="N7887" s="172"/>
      <c r="O7887" s="172"/>
      <c r="U7887" s="173"/>
    </row>
    <row r="7888" spans="13:21" s="104" customFormat="1" ht="15.75">
      <c r="M7888" s="172"/>
      <c r="N7888" s="172"/>
      <c r="O7888" s="172"/>
      <c r="U7888" s="173"/>
    </row>
    <row r="7889" spans="13:21" s="104" customFormat="1" ht="15.75">
      <c r="M7889" s="172"/>
      <c r="N7889" s="172"/>
      <c r="O7889" s="172"/>
      <c r="U7889" s="173"/>
    </row>
    <row r="7890" spans="13:21" s="104" customFormat="1" ht="15.75">
      <c r="M7890" s="172"/>
      <c r="N7890" s="172"/>
      <c r="O7890" s="172"/>
      <c r="U7890" s="173"/>
    </row>
    <row r="7891" spans="13:21" s="104" customFormat="1" ht="15.75">
      <c r="M7891" s="172"/>
      <c r="N7891" s="172"/>
      <c r="O7891" s="172"/>
      <c r="U7891" s="173"/>
    </row>
    <row r="7892" spans="13:21" s="104" customFormat="1" ht="15.75">
      <c r="M7892" s="172"/>
      <c r="N7892" s="172"/>
      <c r="O7892" s="172"/>
      <c r="U7892" s="173"/>
    </row>
    <row r="7893" spans="13:21" s="104" customFormat="1" ht="15.75">
      <c r="M7893" s="172"/>
      <c r="N7893" s="172"/>
      <c r="O7893" s="172"/>
      <c r="U7893" s="173"/>
    </row>
    <row r="7894" spans="13:21" s="104" customFormat="1" ht="15.75">
      <c r="M7894" s="172"/>
      <c r="N7894" s="172"/>
      <c r="O7894" s="172"/>
      <c r="U7894" s="173"/>
    </row>
    <row r="7895" spans="13:21" s="104" customFormat="1" ht="15.75">
      <c r="M7895" s="172"/>
      <c r="N7895" s="172"/>
      <c r="O7895" s="172"/>
      <c r="U7895" s="173"/>
    </row>
    <row r="7896" spans="13:21" s="104" customFormat="1" ht="15.75">
      <c r="M7896" s="172"/>
      <c r="N7896" s="172"/>
      <c r="O7896" s="172"/>
      <c r="U7896" s="173"/>
    </row>
    <row r="7897" spans="13:21" s="104" customFormat="1" ht="15.75">
      <c r="M7897" s="172"/>
      <c r="N7897" s="172"/>
      <c r="O7897" s="172"/>
      <c r="U7897" s="173"/>
    </row>
    <row r="7898" spans="13:21" s="104" customFormat="1" ht="15.75">
      <c r="M7898" s="172"/>
      <c r="N7898" s="172"/>
      <c r="O7898" s="172"/>
      <c r="U7898" s="173"/>
    </row>
    <row r="7899" spans="13:21" s="104" customFormat="1" ht="15.75">
      <c r="M7899" s="172"/>
      <c r="N7899" s="172"/>
      <c r="O7899" s="172"/>
      <c r="U7899" s="173"/>
    </row>
    <row r="7900" spans="13:21" s="104" customFormat="1" ht="15.75">
      <c r="M7900" s="172"/>
      <c r="N7900" s="172"/>
      <c r="O7900" s="172"/>
      <c r="U7900" s="173"/>
    </row>
    <row r="7901" spans="13:21" s="104" customFormat="1" ht="15.75">
      <c r="M7901" s="172"/>
      <c r="N7901" s="172"/>
      <c r="O7901" s="172"/>
      <c r="U7901" s="173"/>
    </row>
    <row r="7902" spans="13:21" s="104" customFormat="1" ht="15.75">
      <c r="M7902" s="172"/>
      <c r="N7902" s="172"/>
      <c r="O7902" s="172"/>
      <c r="U7902" s="173"/>
    </row>
    <row r="7903" spans="13:21" s="104" customFormat="1" ht="15.75">
      <c r="M7903" s="172"/>
      <c r="N7903" s="172"/>
      <c r="O7903" s="172"/>
      <c r="U7903" s="173"/>
    </row>
    <row r="7904" spans="13:21" s="104" customFormat="1" ht="15.75">
      <c r="M7904" s="172"/>
      <c r="N7904" s="172"/>
      <c r="O7904" s="172"/>
      <c r="U7904" s="173"/>
    </row>
    <row r="7905" spans="13:21" s="104" customFormat="1" ht="15.75">
      <c r="M7905" s="172"/>
      <c r="N7905" s="172"/>
      <c r="O7905" s="172"/>
      <c r="U7905" s="173"/>
    </row>
    <row r="7906" spans="13:21" s="104" customFormat="1" ht="15.75">
      <c r="M7906" s="172"/>
      <c r="N7906" s="172"/>
      <c r="O7906" s="172"/>
      <c r="U7906" s="173"/>
    </row>
    <row r="7907" spans="13:21" s="104" customFormat="1" ht="15.75">
      <c r="M7907" s="172"/>
      <c r="N7907" s="172"/>
      <c r="O7907" s="172"/>
      <c r="U7907" s="173"/>
    </row>
    <row r="7908" spans="13:21" s="104" customFormat="1" ht="15.75">
      <c r="M7908" s="172"/>
      <c r="N7908" s="172"/>
      <c r="O7908" s="172"/>
      <c r="U7908" s="173"/>
    </row>
    <row r="7909" spans="13:21" s="104" customFormat="1" ht="15.75">
      <c r="M7909" s="172"/>
      <c r="N7909" s="172"/>
      <c r="O7909" s="172"/>
      <c r="U7909" s="173"/>
    </row>
    <row r="7910" spans="13:21" s="104" customFormat="1" ht="15.75">
      <c r="M7910" s="172"/>
      <c r="N7910" s="172"/>
      <c r="O7910" s="172"/>
      <c r="U7910" s="173"/>
    </row>
    <row r="7911" spans="13:21" s="104" customFormat="1" ht="15.75">
      <c r="M7911" s="172"/>
      <c r="N7911" s="172"/>
      <c r="O7911" s="172"/>
      <c r="U7911" s="173"/>
    </row>
    <row r="7912" spans="13:21" s="104" customFormat="1" ht="15.75">
      <c r="M7912" s="172"/>
      <c r="N7912" s="172"/>
      <c r="O7912" s="172"/>
      <c r="U7912" s="173"/>
    </row>
    <row r="7913" spans="13:21" s="104" customFormat="1" ht="15.75">
      <c r="M7913" s="172"/>
      <c r="N7913" s="172"/>
      <c r="O7913" s="172"/>
      <c r="U7913" s="173"/>
    </row>
    <row r="7914" spans="13:21" s="104" customFormat="1" ht="15.75">
      <c r="M7914" s="172"/>
      <c r="N7914" s="172"/>
      <c r="O7914" s="172"/>
      <c r="U7914" s="173"/>
    </row>
    <row r="7915" spans="13:21" s="104" customFormat="1" ht="15.75">
      <c r="M7915" s="172"/>
      <c r="N7915" s="172"/>
      <c r="O7915" s="172"/>
      <c r="U7915" s="173"/>
    </row>
    <row r="7916" spans="13:21" s="104" customFormat="1" ht="15.75">
      <c r="M7916" s="172"/>
      <c r="N7916" s="172"/>
      <c r="O7916" s="172"/>
      <c r="U7916" s="173"/>
    </row>
    <row r="7917" spans="13:21" s="104" customFormat="1" ht="15.75">
      <c r="M7917" s="172"/>
      <c r="N7917" s="172"/>
      <c r="O7917" s="172"/>
      <c r="U7917" s="173"/>
    </row>
    <row r="7918" spans="13:21" s="104" customFormat="1" ht="15.75">
      <c r="M7918" s="172"/>
      <c r="N7918" s="172"/>
      <c r="O7918" s="172"/>
      <c r="U7918" s="173"/>
    </row>
    <row r="7919" spans="13:21" s="104" customFormat="1" ht="15.75">
      <c r="M7919" s="172"/>
      <c r="N7919" s="172"/>
      <c r="O7919" s="172"/>
      <c r="U7919" s="173"/>
    </row>
    <row r="7920" spans="13:21" s="104" customFormat="1" ht="15.75">
      <c r="M7920" s="172"/>
      <c r="N7920" s="172"/>
      <c r="O7920" s="172"/>
      <c r="U7920" s="173"/>
    </row>
    <row r="7921" spans="13:21" s="104" customFormat="1" ht="15.75">
      <c r="M7921" s="172"/>
      <c r="N7921" s="172"/>
      <c r="O7921" s="172"/>
      <c r="U7921" s="173"/>
    </row>
    <row r="7922" spans="13:21" s="104" customFormat="1" ht="15.75">
      <c r="M7922" s="172"/>
      <c r="N7922" s="172"/>
      <c r="O7922" s="172"/>
      <c r="U7922" s="173"/>
    </row>
    <row r="7923" spans="13:21" s="104" customFormat="1" ht="15.75">
      <c r="M7923" s="172"/>
      <c r="N7923" s="172"/>
      <c r="O7923" s="172"/>
      <c r="U7923" s="173"/>
    </row>
    <row r="7924" spans="13:21" s="104" customFormat="1" ht="15.75">
      <c r="M7924" s="172"/>
      <c r="N7924" s="172"/>
      <c r="O7924" s="172"/>
      <c r="U7924" s="173"/>
    </row>
    <row r="7925" spans="13:21" s="104" customFormat="1" ht="15.75">
      <c r="M7925" s="172"/>
      <c r="N7925" s="172"/>
      <c r="O7925" s="172"/>
      <c r="U7925" s="173"/>
    </row>
    <row r="7926" spans="13:21" s="104" customFormat="1" ht="15.75">
      <c r="M7926" s="172"/>
      <c r="N7926" s="172"/>
      <c r="O7926" s="172"/>
      <c r="U7926" s="173"/>
    </row>
    <row r="7927" spans="13:21" s="104" customFormat="1" ht="15.75">
      <c r="M7927" s="172"/>
      <c r="N7927" s="172"/>
      <c r="O7927" s="172"/>
      <c r="U7927" s="173"/>
    </row>
    <row r="7928" spans="13:21" s="104" customFormat="1" ht="15.75">
      <c r="M7928" s="172"/>
      <c r="N7928" s="172"/>
      <c r="O7928" s="172"/>
      <c r="U7928" s="173"/>
    </row>
    <row r="7929" spans="13:21" s="104" customFormat="1" ht="15.75">
      <c r="M7929" s="172"/>
      <c r="N7929" s="172"/>
      <c r="O7929" s="172"/>
      <c r="U7929" s="173"/>
    </row>
    <row r="7930" spans="13:21" s="104" customFormat="1" ht="15.75">
      <c r="M7930" s="172"/>
      <c r="N7930" s="172"/>
      <c r="O7930" s="172"/>
      <c r="U7930" s="173"/>
    </row>
    <row r="7931" spans="13:21" s="104" customFormat="1" ht="15.75">
      <c r="M7931" s="172"/>
      <c r="N7931" s="172"/>
      <c r="O7931" s="172"/>
      <c r="U7931" s="173"/>
    </row>
    <row r="7932" spans="13:21" s="104" customFormat="1" ht="15.75">
      <c r="M7932" s="172"/>
      <c r="N7932" s="172"/>
      <c r="O7932" s="172"/>
      <c r="U7932" s="173"/>
    </row>
    <row r="7933" spans="13:21" s="104" customFormat="1" ht="15.75">
      <c r="M7933" s="172"/>
      <c r="N7933" s="172"/>
      <c r="O7933" s="172"/>
      <c r="U7933" s="173"/>
    </row>
    <row r="7934" spans="13:21" s="104" customFormat="1" ht="15.75">
      <c r="M7934" s="172"/>
      <c r="N7934" s="172"/>
      <c r="O7934" s="172"/>
      <c r="U7934" s="173"/>
    </row>
    <row r="7935" spans="13:21" s="104" customFormat="1" ht="15.75">
      <c r="M7935" s="172"/>
      <c r="N7935" s="172"/>
      <c r="O7935" s="172"/>
      <c r="U7935" s="173"/>
    </row>
    <row r="7936" spans="13:21" s="104" customFormat="1" ht="15.75">
      <c r="M7936" s="172"/>
      <c r="N7936" s="172"/>
      <c r="O7936" s="172"/>
      <c r="U7936" s="173"/>
    </row>
    <row r="7937" spans="13:21" s="104" customFormat="1" ht="15.75">
      <c r="M7937" s="172"/>
      <c r="N7937" s="172"/>
      <c r="O7937" s="172"/>
      <c r="U7937" s="173"/>
    </row>
    <row r="7938" spans="13:21" s="104" customFormat="1" ht="15.75">
      <c r="M7938" s="172"/>
      <c r="N7938" s="172"/>
      <c r="O7938" s="172"/>
      <c r="U7938" s="173"/>
    </row>
    <row r="7939" spans="13:21" s="104" customFormat="1" ht="15.75">
      <c r="M7939" s="172"/>
      <c r="N7939" s="172"/>
      <c r="O7939" s="172"/>
      <c r="U7939" s="173"/>
    </row>
    <row r="7940" spans="13:21" s="104" customFormat="1" ht="15.75">
      <c r="M7940" s="172"/>
      <c r="N7940" s="172"/>
      <c r="O7940" s="172"/>
      <c r="U7940" s="173"/>
    </row>
    <row r="7941" spans="13:21" s="104" customFormat="1" ht="15.75">
      <c r="M7941" s="172"/>
      <c r="N7941" s="172"/>
      <c r="O7941" s="172"/>
      <c r="U7941" s="173"/>
    </row>
    <row r="7942" spans="13:21" s="104" customFormat="1" ht="15.75">
      <c r="M7942" s="172"/>
      <c r="N7942" s="172"/>
      <c r="O7942" s="172"/>
      <c r="U7942" s="173"/>
    </row>
    <row r="7943" spans="13:21" s="104" customFormat="1" ht="15.75">
      <c r="M7943" s="172"/>
      <c r="N7943" s="172"/>
      <c r="O7943" s="172"/>
      <c r="U7943" s="173"/>
    </row>
    <row r="7944" spans="13:21" s="104" customFormat="1" ht="15.75">
      <c r="M7944" s="172"/>
      <c r="N7944" s="172"/>
      <c r="O7944" s="172"/>
      <c r="U7944" s="173"/>
    </row>
    <row r="7945" spans="13:21" s="104" customFormat="1" ht="15.75">
      <c r="M7945" s="172"/>
      <c r="N7945" s="172"/>
      <c r="O7945" s="172"/>
      <c r="U7945" s="173"/>
    </row>
    <row r="7946" spans="13:21" s="104" customFormat="1" ht="15.75">
      <c r="M7946" s="172"/>
      <c r="N7946" s="172"/>
      <c r="O7946" s="172"/>
      <c r="U7946" s="173"/>
    </row>
    <row r="7947" spans="13:21" s="104" customFormat="1" ht="15.75">
      <c r="M7947" s="172"/>
      <c r="N7947" s="172"/>
      <c r="O7947" s="172"/>
      <c r="U7947" s="173"/>
    </row>
    <row r="7948" spans="13:21" s="104" customFormat="1" ht="15.75">
      <c r="M7948" s="172"/>
      <c r="N7948" s="172"/>
      <c r="O7948" s="172"/>
      <c r="U7948" s="173"/>
    </row>
    <row r="7949" spans="13:21" s="104" customFormat="1" ht="15.75">
      <c r="M7949" s="172"/>
      <c r="N7949" s="172"/>
      <c r="O7949" s="172"/>
      <c r="U7949" s="173"/>
    </row>
    <row r="7950" spans="13:21" s="104" customFormat="1" ht="15.75">
      <c r="M7950" s="172"/>
      <c r="N7950" s="172"/>
      <c r="O7950" s="172"/>
      <c r="U7950" s="173"/>
    </row>
    <row r="7951" spans="13:21" s="104" customFormat="1" ht="15.75">
      <c r="M7951" s="172"/>
      <c r="N7951" s="172"/>
      <c r="O7951" s="172"/>
      <c r="U7951" s="173"/>
    </row>
    <row r="7952" spans="13:21" s="104" customFormat="1" ht="15.75">
      <c r="M7952" s="172"/>
      <c r="N7952" s="172"/>
      <c r="O7952" s="172"/>
      <c r="U7952" s="173"/>
    </row>
    <row r="7953" spans="13:21" s="104" customFormat="1" ht="15.75">
      <c r="M7953" s="172"/>
      <c r="N7953" s="172"/>
      <c r="O7953" s="172"/>
      <c r="U7953" s="173"/>
    </row>
    <row r="7954" spans="13:21" s="104" customFormat="1" ht="15.75">
      <c r="M7954" s="172"/>
      <c r="N7954" s="172"/>
      <c r="O7954" s="172"/>
      <c r="U7954" s="173"/>
    </row>
    <row r="7955" spans="13:21" s="104" customFormat="1" ht="15.75">
      <c r="M7955" s="172"/>
      <c r="N7955" s="172"/>
      <c r="O7955" s="172"/>
      <c r="U7955" s="173"/>
    </row>
    <row r="7956" spans="13:21" s="104" customFormat="1" ht="15.75">
      <c r="M7956" s="172"/>
      <c r="N7956" s="172"/>
      <c r="O7956" s="172"/>
      <c r="U7956" s="173"/>
    </row>
    <row r="7957" spans="13:21" s="104" customFormat="1" ht="15.75">
      <c r="M7957" s="172"/>
      <c r="N7957" s="172"/>
      <c r="O7957" s="172"/>
      <c r="U7957" s="173"/>
    </row>
    <row r="7958" spans="13:21" s="104" customFormat="1" ht="15.75">
      <c r="M7958" s="172"/>
      <c r="N7958" s="172"/>
      <c r="O7958" s="172"/>
      <c r="U7958" s="173"/>
    </row>
    <row r="7959" spans="13:21" s="104" customFormat="1" ht="15.75">
      <c r="M7959" s="172"/>
      <c r="N7959" s="172"/>
      <c r="O7959" s="172"/>
      <c r="U7959" s="173"/>
    </row>
    <row r="7960" spans="13:21" s="104" customFormat="1" ht="15.75">
      <c r="M7960" s="172"/>
      <c r="N7960" s="172"/>
      <c r="O7960" s="172"/>
      <c r="U7960" s="173"/>
    </row>
    <row r="7961" spans="13:21" s="104" customFormat="1" ht="15.75">
      <c r="M7961" s="172"/>
      <c r="N7961" s="172"/>
      <c r="O7961" s="172"/>
      <c r="U7961" s="173"/>
    </row>
    <row r="7962" spans="13:21" s="104" customFormat="1" ht="15.75">
      <c r="M7962" s="172"/>
      <c r="N7962" s="172"/>
      <c r="O7962" s="172"/>
      <c r="U7962" s="173"/>
    </row>
    <row r="7963" spans="13:21" s="104" customFormat="1" ht="15.75">
      <c r="M7963" s="172"/>
      <c r="N7963" s="172"/>
      <c r="O7963" s="172"/>
      <c r="U7963" s="173"/>
    </row>
    <row r="7964" spans="13:21" s="104" customFormat="1" ht="15.75">
      <c r="M7964" s="172"/>
      <c r="N7964" s="172"/>
      <c r="O7964" s="172"/>
      <c r="U7964" s="173"/>
    </row>
    <row r="7965" spans="13:21" s="104" customFormat="1" ht="15.75">
      <c r="M7965" s="172"/>
      <c r="N7965" s="172"/>
      <c r="O7965" s="172"/>
      <c r="U7965" s="173"/>
    </row>
    <row r="7966" spans="13:21" s="104" customFormat="1" ht="15.75">
      <c r="M7966" s="172"/>
      <c r="N7966" s="172"/>
      <c r="O7966" s="172"/>
      <c r="U7966" s="173"/>
    </row>
    <row r="7967" spans="13:21" s="104" customFormat="1" ht="15.75">
      <c r="M7967" s="172"/>
      <c r="N7967" s="172"/>
      <c r="O7967" s="172"/>
      <c r="U7967" s="173"/>
    </row>
    <row r="7968" spans="13:21" s="104" customFormat="1" ht="15.75">
      <c r="M7968" s="172"/>
      <c r="N7968" s="172"/>
      <c r="O7968" s="172"/>
      <c r="U7968" s="173"/>
    </row>
    <row r="7969" spans="13:21" s="104" customFormat="1" ht="15.75">
      <c r="M7969" s="172"/>
      <c r="N7969" s="172"/>
      <c r="O7969" s="172"/>
      <c r="U7969" s="173"/>
    </row>
    <row r="7970" spans="13:21" s="104" customFormat="1" ht="15.75">
      <c r="M7970" s="172"/>
      <c r="N7970" s="172"/>
      <c r="O7970" s="172"/>
      <c r="U7970" s="173"/>
    </row>
    <row r="7971" spans="13:21" s="104" customFormat="1" ht="15.75">
      <c r="M7971" s="172"/>
      <c r="N7971" s="172"/>
      <c r="O7971" s="172"/>
      <c r="U7971" s="173"/>
    </row>
    <row r="7972" spans="13:21" s="104" customFormat="1" ht="15.75">
      <c r="M7972" s="172"/>
      <c r="N7972" s="172"/>
      <c r="O7972" s="172"/>
      <c r="U7972" s="173"/>
    </row>
    <row r="7973" spans="13:21" s="104" customFormat="1" ht="15.75">
      <c r="M7973" s="172"/>
      <c r="N7973" s="172"/>
      <c r="O7973" s="172"/>
      <c r="U7973" s="173"/>
    </row>
    <row r="7974" spans="13:21" s="104" customFormat="1" ht="15.75">
      <c r="M7974" s="172"/>
      <c r="N7974" s="172"/>
      <c r="O7974" s="172"/>
      <c r="U7974" s="173"/>
    </row>
    <row r="7975" spans="13:21" s="104" customFormat="1" ht="15.75">
      <c r="M7975" s="172"/>
      <c r="N7975" s="172"/>
      <c r="O7975" s="172"/>
      <c r="U7975" s="173"/>
    </row>
    <row r="7976" spans="13:21" s="104" customFormat="1" ht="15.75">
      <c r="M7976" s="172"/>
      <c r="N7976" s="172"/>
      <c r="O7976" s="172"/>
      <c r="U7976" s="173"/>
    </row>
    <row r="7977" spans="13:21" s="104" customFormat="1" ht="15.75">
      <c r="M7977" s="172"/>
      <c r="N7977" s="172"/>
      <c r="O7977" s="172"/>
      <c r="U7977" s="173"/>
    </row>
    <row r="7978" spans="13:21" s="104" customFormat="1" ht="15.75">
      <c r="M7978" s="172"/>
      <c r="N7978" s="172"/>
      <c r="O7978" s="172"/>
      <c r="U7978" s="173"/>
    </row>
    <row r="7979" spans="13:21" s="104" customFormat="1" ht="15.75">
      <c r="M7979" s="172"/>
      <c r="N7979" s="172"/>
      <c r="O7979" s="172"/>
      <c r="U7979" s="173"/>
    </row>
    <row r="7980" spans="13:21" s="104" customFormat="1" ht="15.75">
      <c r="M7980" s="172"/>
      <c r="N7980" s="172"/>
      <c r="O7980" s="172"/>
      <c r="U7980" s="173"/>
    </row>
    <row r="7981" spans="13:21" s="104" customFormat="1" ht="15.75">
      <c r="M7981" s="172"/>
      <c r="N7981" s="172"/>
      <c r="O7981" s="172"/>
      <c r="U7981" s="173"/>
    </row>
    <row r="7982" spans="13:21" s="104" customFormat="1" ht="15.75">
      <c r="M7982" s="172"/>
      <c r="N7982" s="172"/>
      <c r="O7982" s="172"/>
      <c r="U7982" s="173"/>
    </row>
    <row r="7983" spans="13:21" s="104" customFormat="1" ht="15.75">
      <c r="M7983" s="172"/>
      <c r="N7983" s="172"/>
      <c r="O7983" s="172"/>
      <c r="U7983" s="173"/>
    </row>
    <row r="7984" spans="13:21" s="104" customFormat="1" ht="15.75">
      <c r="M7984" s="172"/>
      <c r="N7984" s="172"/>
      <c r="O7984" s="172"/>
      <c r="U7984" s="173"/>
    </row>
    <row r="7985" spans="13:21" s="104" customFormat="1" ht="15.75">
      <c r="M7985" s="172"/>
      <c r="N7985" s="172"/>
      <c r="O7985" s="172"/>
      <c r="U7985" s="173"/>
    </row>
    <row r="7986" spans="13:21" s="104" customFormat="1" ht="15.75">
      <c r="M7986" s="172"/>
      <c r="N7986" s="172"/>
      <c r="O7986" s="172"/>
      <c r="U7986" s="173"/>
    </row>
    <row r="7987" spans="13:21" s="104" customFormat="1" ht="15.75">
      <c r="M7987" s="172"/>
      <c r="N7987" s="172"/>
      <c r="O7987" s="172"/>
      <c r="U7987" s="173"/>
    </row>
    <row r="7988" spans="13:21" s="104" customFormat="1" ht="15.75">
      <c r="M7988" s="172"/>
      <c r="N7988" s="172"/>
      <c r="O7988" s="172"/>
      <c r="U7988" s="173"/>
    </row>
    <row r="7989" spans="13:21" s="104" customFormat="1" ht="15.75">
      <c r="M7989" s="172"/>
      <c r="N7989" s="172"/>
      <c r="O7989" s="172"/>
      <c r="U7989" s="173"/>
    </row>
    <row r="7990" spans="13:21" s="104" customFormat="1" ht="15.75">
      <c r="M7990" s="172"/>
      <c r="N7990" s="172"/>
      <c r="O7990" s="172"/>
      <c r="U7990" s="173"/>
    </row>
    <row r="7991" spans="13:21" s="104" customFormat="1" ht="15.75">
      <c r="M7991" s="172"/>
      <c r="N7991" s="172"/>
      <c r="O7991" s="172"/>
      <c r="U7991" s="173"/>
    </row>
    <row r="7992" spans="13:21" s="104" customFormat="1" ht="15.75">
      <c r="M7992" s="172"/>
      <c r="N7992" s="172"/>
      <c r="O7992" s="172"/>
      <c r="U7992" s="173"/>
    </row>
    <row r="7993" spans="13:21" s="104" customFormat="1" ht="15.75">
      <c r="M7993" s="172"/>
      <c r="N7993" s="172"/>
      <c r="O7993" s="172"/>
      <c r="U7993" s="173"/>
    </row>
    <row r="7994" spans="13:21" s="104" customFormat="1" ht="15.75">
      <c r="M7994" s="172"/>
      <c r="N7994" s="172"/>
      <c r="O7994" s="172"/>
      <c r="U7994" s="173"/>
    </row>
    <row r="7995" spans="13:21" s="104" customFormat="1" ht="15.75">
      <c r="M7995" s="172"/>
      <c r="N7995" s="172"/>
      <c r="O7995" s="172"/>
      <c r="U7995" s="173"/>
    </row>
    <row r="7996" spans="13:21" s="104" customFormat="1" ht="15.75">
      <c r="M7996" s="172"/>
      <c r="N7996" s="172"/>
      <c r="O7996" s="172"/>
      <c r="U7996" s="173"/>
    </row>
    <row r="7997" spans="13:21" s="104" customFormat="1" ht="15.75">
      <c r="M7997" s="172"/>
      <c r="N7997" s="172"/>
      <c r="O7997" s="172"/>
      <c r="U7997" s="173"/>
    </row>
    <row r="7998" spans="13:21" s="104" customFormat="1" ht="15.75">
      <c r="M7998" s="172"/>
      <c r="N7998" s="172"/>
      <c r="O7998" s="172"/>
      <c r="U7998" s="173"/>
    </row>
    <row r="7999" spans="13:21" s="104" customFormat="1" ht="15.75">
      <c r="M7999" s="172"/>
      <c r="N7999" s="172"/>
      <c r="O7999" s="172"/>
      <c r="U7999" s="173"/>
    </row>
    <row r="8000" spans="13:21" s="104" customFormat="1" ht="15.75">
      <c r="M8000" s="172"/>
      <c r="N8000" s="172"/>
      <c r="O8000" s="172"/>
      <c r="U8000" s="173"/>
    </row>
    <row r="8001" spans="13:21" s="104" customFormat="1" ht="15.75">
      <c r="M8001" s="172"/>
      <c r="N8001" s="172"/>
      <c r="O8001" s="172"/>
      <c r="U8001" s="173"/>
    </row>
    <row r="8002" spans="13:21" s="104" customFormat="1" ht="15.75">
      <c r="M8002" s="172"/>
      <c r="N8002" s="172"/>
      <c r="O8002" s="172"/>
      <c r="U8002" s="173"/>
    </row>
    <row r="8003" spans="13:21" s="104" customFormat="1" ht="15.75">
      <c r="M8003" s="172"/>
      <c r="N8003" s="172"/>
      <c r="O8003" s="172"/>
      <c r="U8003" s="173"/>
    </row>
    <row r="8004" spans="13:21" s="104" customFormat="1" ht="15.75">
      <c r="M8004" s="172"/>
      <c r="N8004" s="172"/>
      <c r="O8004" s="172"/>
      <c r="U8004" s="173"/>
    </row>
    <row r="8005" spans="13:21" s="104" customFormat="1" ht="15.75">
      <c r="M8005" s="172"/>
      <c r="N8005" s="172"/>
      <c r="O8005" s="172"/>
      <c r="U8005" s="173"/>
    </row>
    <row r="8006" spans="13:21" s="104" customFormat="1" ht="15.75">
      <c r="M8006" s="172"/>
      <c r="N8006" s="172"/>
      <c r="O8006" s="172"/>
      <c r="U8006" s="173"/>
    </row>
    <row r="8007" spans="13:21" s="104" customFormat="1" ht="15.75">
      <c r="M8007" s="172"/>
      <c r="N8007" s="172"/>
      <c r="O8007" s="172"/>
      <c r="U8007" s="173"/>
    </row>
    <row r="8008" spans="13:21" s="104" customFormat="1" ht="15.75">
      <c r="M8008" s="172"/>
      <c r="N8008" s="172"/>
      <c r="O8008" s="172"/>
      <c r="U8008" s="173"/>
    </row>
    <row r="8009" spans="13:21" s="104" customFormat="1" ht="15.75">
      <c r="M8009" s="172"/>
      <c r="N8009" s="172"/>
      <c r="O8009" s="172"/>
      <c r="U8009" s="173"/>
    </row>
    <row r="8010" spans="13:21" s="104" customFormat="1" ht="15.75">
      <c r="M8010" s="172"/>
      <c r="N8010" s="172"/>
      <c r="O8010" s="172"/>
      <c r="U8010" s="173"/>
    </row>
    <row r="8011" spans="13:21" s="104" customFormat="1" ht="15.75">
      <c r="M8011" s="172"/>
      <c r="N8011" s="172"/>
      <c r="O8011" s="172"/>
      <c r="U8011" s="173"/>
    </row>
    <row r="8012" spans="13:21" s="104" customFormat="1" ht="15.75">
      <c r="M8012" s="172"/>
      <c r="N8012" s="172"/>
      <c r="O8012" s="172"/>
      <c r="U8012" s="173"/>
    </row>
    <row r="8013" spans="13:21" s="104" customFormat="1" ht="15.75">
      <c r="M8013" s="172"/>
      <c r="N8013" s="172"/>
      <c r="O8013" s="172"/>
      <c r="U8013" s="173"/>
    </row>
    <row r="8014" spans="13:21" s="104" customFormat="1" ht="15.75">
      <c r="M8014" s="172"/>
      <c r="N8014" s="172"/>
      <c r="O8014" s="172"/>
      <c r="U8014" s="173"/>
    </row>
    <row r="8015" spans="13:21" s="104" customFormat="1" ht="15.75">
      <c r="M8015" s="172"/>
      <c r="N8015" s="172"/>
      <c r="O8015" s="172"/>
      <c r="U8015" s="173"/>
    </row>
    <row r="8016" spans="13:21" s="104" customFormat="1" ht="15.75">
      <c r="M8016" s="172"/>
      <c r="N8016" s="172"/>
      <c r="O8016" s="172"/>
      <c r="U8016" s="173"/>
    </row>
    <row r="8017" spans="13:21" s="104" customFormat="1" ht="15.75">
      <c r="M8017" s="172"/>
      <c r="N8017" s="172"/>
      <c r="O8017" s="172"/>
      <c r="U8017" s="173"/>
    </row>
    <row r="8018" spans="13:21" s="104" customFormat="1" ht="15.75">
      <c r="M8018" s="172"/>
      <c r="N8018" s="172"/>
      <c r="O8018" s="172"/>
      <c r="U8018" s="173"/>
    </row>
    <row r="8019" spans="13:21" s="104" customFormat="1" ht="15.75">
      <c r="M8019" s="172"/>
      <c r="N8019" s="172"/>
      <c r="O8019" s="172"/>
      <c r="U8019" s="173"/>
    </row>
    <row r="8020" spans="13:21" s="104" customFormat="1" ht="15.75">
      <c r="M8020" s="172"/>
      <c r="N8020" s="172"/>
      <c r="O8020" s="172"/>
      <c r="U8020" s="173"/>
    </row>
    <row r="8021" spans="13:21" s="104" customFormat="1" ht="15.75">
      <c r="M8021" s="172"/>
      <c r="N8021" s="172"/>
      <c r="O8021" s="172"/>
      <c r="U8021" s="173"/>
    </row>
    <row r="8022" spans="13:21" s="104" customFormat="1" ht="15.75">
      <c r="M8022" s="172"/>
      <c r="N8022" s="172"/>
      <c r="O8022" s="172"/>
      <c r="U8022" s="173"/>
    </row>
    <row r="8023" spans="13:21" s="104" customFormat="1" ht="15.75">
      <c r="M8023" s="172"/>
      <c r="N8023" s="172"/>
      <c r="O8023" s="172"/>
      <c r="U8023" s="173"/>
    </row>
    <row r="8024" spans="13:21" s="104" customFormat="1" ht="15.75">
      <c r="M8024" s="172"/>
      <c r="N8024" s="172"/>
      <c r="O8024" s="172"/>
      <c r="U8024" s="173"/>
    </row>
    <row r="8025" spans="13:21" s="104" customFormat="1" ht="15.75">
      <c r="M8025" s="172"/>
      <c r="N8025" s="172"/>
      <c r="O8025" s="172"/>
      <c r="U8025" s="173"/>
    </row>
    <row r="8026" spans="13:21" s="104" customFormat="1" ht="15.75">
      <c r="M8026" s="172"/>
      <c r="N8026" s="172"/>
      <c r="O8026" s="172"/>
      <c r="U8026" s="173"/>
    </row>
    <row r="8027" spans="13:21" s="104" customFormat="1" ht="15.75">
      <c r="M8027" s="172"/>
      <c r="N8027" s="172"/>
      <c r="O8027" s="172"/>
      <c r="U8027" s="173"/>
    </row>
    <row r="8028" spans="13:21" s="104" customFormat="1" ht="15.75">
      <c r="M8028" s="172"/>
      <c r="N8028" s="172"/>
      <c r="O8028" s="172"/>
      <c r="U8028" s="173"/>
    </row>
    <row r="8029" spans="13:21" s="104" customFormat="1" ht="15.75">
      <c r="M8029" s="172"/>
      <c r="N8029" s="172"/>
      <c r="O8029" s="172"/>
      <c r="U8029" s="173"/>
    </row>
    <row r="8030" spans="13:21" s="104" customFormat="1" ht="15.75">
      <c r="M8030" s="172"/>
      <c r="N8030" s="172"/>
      <c r="O8030" s="172"/>
      <c r="U8030" s="173"/>
    </row>
    <row r="8031" spans="13:21" s="104" customFormat="1" ht="15.75">
      <c r="M8031" s="172"/>
      <c r="N8031" s="172"/>
      <c r="O8031" s="172"/>
      <c r="U8031" s="173"/>
    </row>
    <row r="8032" spans="13:21" s="104" customFormat="1" ht="15.75">
      <c r="M8032" s="172"/>
      <c r="N8032" s="172"/>
      <c r="O8032" s="172"/>
      <c r="U8032" s="173"/>
    </row>
    <row r="8033" spans="13:21" s="104" customFormat="1" ht="15.75">
      <c r="M8033" s="172"/>
      <c r="N8033" s="172"/>
      <c r="O8033" s="172"/>
      <c r="U8033" s="173"/>
    </row>
    <row r="8034" spans="13:21" s="104" customFormat="1" ht="15.75">
      <c r="M8034" s="172"/>
      <c r="N8034" s="172"/>
      <c r="O8034" s="172"/>
      <c r="U8034" s="173"/>
    </row>
    <row r="8035" spans="13:21" s="104" customFormat="1" ht="15.75">
      <c r="M8035" s="172"/>
      <c r="N8035" s="172"/>
      <c r="O8035" s="172"/>
      <c r="U8035" s="173"/>
    </row>
    <row r="8036" spans="13:21" s="104" customFormat="1" ht="15.75">
      <c r="M8036" s="172"/>
      <c r="N8036" s="172"/>
      <c r="O8036" s="172"/>
      <c r="U8036" s="173"/>
    </row>
    <row r="8037" spans="13:21" s="104" customFormat="1" ht="15.75">
      <c r="M8037" s="172"/>
      <c r="N8037" s="172"/>
      <c r="O8037" s="172"/>
      <c r="U8037" s="173"/>
    </row>
    <row r="8038" spans="13:21" s="104" customFormat="1" ht="15.75">
      <c r="M8038" s="172"/>
      <c r="N8038" s="172"/>
      <c r="O8038" s="172"/>
      <c r="U8038" s="173"/>
    </row>
    <row r="8039" spans="13:21" s="104" customFormat="1" ht="15.75">
      <c r="M8039" s="172"/>
      <c r="N8039" s="172"/>
      <c r="O8039" s="172"/>
      <c r="U8039" s="173"/>
    </row>
    <row r="8040" spans="13:21" s="104" customFormat="1" ht="15.75">
      <c r="M8040" s="172"/>
      <c r="N8040" s="172"/>
      <c r="O8040" s="172"/>
      <c r="U8040" s="173"/>
    </row>
    <row r="8041" spans="13:21" s="104" customFormat="1" ht="15.75">
      <c r="M8041" s="172"/>
      <c r="N8041" s="172"/>
      <c r="O8041" s="172"/>
      <c r="U8041" s="173"/>
    </row>
    <row r="8042" spans="13:21" s="104" customFormat="1" ht="15.75">
      <c r="M8042" s="172"/>
      <c r="N8042" s="172"/>
      <c r="O8042" s="172"/>
      <c r="U8042" s="173"/>
    </row>
    <row r="8043" spans="13:21" s="104" customFormat="1" ht="15.75">
      <c r="M8043" s="172"/>
      <c r="N8043" s="172"/>
      <c r="O8043" s="172"/>
      <c r="U8043" s="173"/>
    </row>
    <row r="8044" spans="13:21" s="104" customFormat="1" ht="15.75">
      <c r="M8044" s="172"/>
      <c r="N8044" s="172"/>
      <c r="O8044" s="172"/>
      <c r="U8044" s="173"/>
    </row>
    <row r="8045" spans="13:21" s="104" customFormat="1" ht="15.75">
      <c r="M8045" s="172"/>
      <c r="N8045" s="172"/>
      <c r="O8045" s="172"/>
      <c r="U8045" s="173"/>
    </row>
    <row r="8046" spans="13:21" s="104" customFormat="1" ht="15.75">
      <c r="M8046" s="172"/>
      <c r="N8046" s="172"/>
      <c r="O8046" s="172"/>
      <c r="U8046" s="173"/>
    </row>
    <row r="8047" spans="13:21" s="104" customFormat="1" ht="15.75">
      <c r="M8047" s="172"/>
      <c r="N8047" s="172"/>
      <c r="O8047" s="172"/>
      <c r="U8047" s="173"/>
    </row>
    <row r="8048" spans="13:21" s="104" customFormat="1" ht="15.75">
      <c r="M8048" s="172"/>
      <c r="N8048" s="172"/>
      <c r="O8048" s="172"/>
      <c r="U8048" s="173"/>
    </row>
    <row r="8049" spans="13:21" s="104" customFormat="1" ht="15.75">
      <c r="M8049" s="172"/>
      <c r="N8049" s="172"/>
      <c r="O8049" s="172"/>
      <c r="U8049" s="173"/>
    </row>
    <row r="8050" spans="13:21" s="104" customFormat="1" ht="15.75">
      <c r="M8050" s="172"/>
      <c r="N8050" s="172"/>
      <c r="O8050" s="172"/>
      <c r="U8050" s="173"/>
    </row>
    <row r="8051" spans="13:21" s="104" customFormat="1" ht="15.75">
      <c r="M8051" s="172"/>
      <c r="N8051" s="172"/>
      <c r="O8051" s="172"/>
      <c r="U8051" s="173"/>
    </row>
    <row r="8052" spans="13:21" s="104" customFormat="1" ht="15.75">
      <c r="M8052" s="172"/>
      <c r="N8052" s="172"/>
      <c r="O8052" s="172"/>
      <c r="U8052" s="173"/>
    </row>
    <row r="8053" spans="13:21" s="104" customFormat="1" ht="15.75">
      <c r="M8053" s="172"/>
      <c r="N8053" s="172"/>
      <c r="O8053" s="172"/>
      <c r="U8053" s="173"/>
    </row>
    <row r="8054" spans="13:21" s="104" customFormat="1" ht="15.75">
      <c r="M8054" s="172"/>
      <c r="N8054" s="172"/>
      <c r="O8054" s="172"/>
      <c r="U8054" s="173"/>
    </row>
    <row r="8055" spans="13:21" s="104" customFormat="1" ht="15.75">
      <c r="M8055" s="172"/>
      <c r="N8055" s="172"/>
      <c r="O8055" s="172"/>
      <c r="U8055" s="173"/>
    </row>
    <row r="8056" spans="13:21" s="104" customFormat="1" ht="15.75">
      <c r="M8056" s="172"/>
      <c r="N8056" s="172"/>
      <c r="O8056" s="172"/>
      <c r="U8056" s="173"/>
    </row>
    <row r="8057" spans="13:21" s="104" customFormat="1" ht="15.75">
      <c r="M8057" s="172"/>
      <c r="N8057" s="172"/>
      <c r="O8057" s="172"/>
      <c r="U8057" s="173"/>
    </row>
    <row r="8058" spans="13:21" s="104" customFormat="1" ht="15.75">
      <c r="M8058" s="172"/>
      <c r="N8058" s="172"/>
      <c r="O8058" s="172"/>
      <c r="U8058" s="173"/>
    </row>
    <row r="8059" spans="13:21" s="104" customFormat="1" ht="15.75">
      <c r="M8059" s="172"/>
      <c r="N8059" s="172"/>
      <c r="O8059" s="172"/>
      <c r="U8059" s="173"/>
    </row>
    <row r="8060" spans="13:21" s="104" customFormat="1" ht="15.75">
      <c r="M8060" s="172"/>
      <c r="N8060" s="172"/>
      <c r="O8060" s="172"/>
      <c r="U8060" s="173"/>
    </row>
    <row r="8061" spans="13:21" s="104" customFormat="1" ht="15.75">
      <c r="M8061" s="172"/>
      <c r="N8061" s="172"/>
      <c r="O8061" s="172"/>
      <c r="U8061" s="173"/>
    </row>
    <row r="8062" spans="13:21" s="104" customFormat="1" ht="15.75">
      <c r="M8062" s="172"/>
      <c r="N8062" s="172"/>
      <c r="O8062" s="172"/>
      <c r="U8062" s="173"/>
    </row>
    <row r="8063" spans="13:21" s="104" customFormat="1" ht="15.75">
      <c r="M8063" s="172"/>
      <c r="N8063" s="172"/>
      <c r="O8063" s="172"/>
      <c r="U8063" s="173"/>
    </row>
    <row r="8064" spans="13:21" s="104" customFormat="1" ht="15.75">
      <c r="M8064" s="172"/>
      <c r="N8064" s="172"/>
      <c r="O8064" s="172"/>
      <c r="U8064" s="173"/>
    </row>
    <row r="8065" spans="13:21" s="104" customFormat="1" ht="15.75">
      <c r="M8065" s="172"/>
      <c r="N8065" s="172"/>
      <c r="O8065" s="172"/>
      <c r="U8065" s="173"/>
    </row>
    <row r="8066" spans="13:21" s="104" customFormat="1" ht="15.75">
      <c r="M8066" s="172"/>
      <c r="N8066" s="172"/>
      <c r="O8066" s="172"/>
      <c r="U8066" s="173"/>
    </row>
    <row r="8067" spans="13:21" s="104" customFormat="1" ht="15.75">
      <c r="M8067" s="172"/>
      <c r="N8067" s="172"/>
      <c r="O8067" s="172"/>
      <c r="U8067" s="173"/>
    </row>
    <row r="8068" spans="13:21" s="104" customFormat="1" ht="15.75">
      <c r="M8068" s="172"/>
      <c r="N8068" s="172"/>
      <c r="O8068" s="172"/>
      <c r="U8068" s="173"/>
    </row>
    <row r="8069" spans="13:21" s="104" customFormat="1" ht="15.75">
      <c r="M8069" s="172"/>
      <c r="N8069" s="172"/>
      <c r="O8069" s="172"/>
      <c r="U8069" s="173"/>
    </row>
    <row r="8070" spans="13:21" s="104" customFormat="1" ht="15.75">
      <c r="M8070" s="172"/>
      <c r="N8070" s="172"/>
      <c r="O8070" s="172"/>
      <c r="U8070" s="173"/>
    </row>
    <row r="8071" spans="13:21" s="104" customFormat="1" ht="15.75">
      <c r="M8071" s="172"/>
      <c r="N8071" s="172"/>
      <c r="O8071" s="172"/>
      <c r="U8071" s="173"/>
    </row>
    <row r="8072" spans="13:21" s="104" customFormat="1" ht="15.75">
      <c r="M8072" s="172"/>
      <c r="N8072" s="172"/>
      <c r="O8072" s="172"/>
      <c r="U8072" s="173"/>
    </row>
    <row r="8073" spans="13:21" s="104" customFormat="1" ht="15.75">
      <c r="M8073" s="172"/>
      <c r="N8073" s="172"/>
      <c r="O8073" s="172"/>
      <c r="U8073" s="173"/>
    </row>
    <row r="8074" spans="13:21" s="104" customFormat="1" ht="15.75">
      <c r="M8074" s="172"/>
      <c r="N8074" s="172"/>
      <c r="O8074" s="172"/>
      <c r="U8074" s="173"/>
    </row>
    <row r="8075" spans="13:21" s="104" customFormat="1" ht="15.75">
      <c r="M8075" s="172"/>
      <c r="N8075" s="172"/>
      <c r="O8075" s="172"/>
      <c r="U8075" s="173"/>
    </row>
    <row r="8076" spans="13:21" s="104" customFormat="1" ht="15.75">
      <c r="M8076" s="172"/>
      <c r="N8076" s="172"/>
      <c r="O8076" s="172"/>
      <c r="U8076" s="173"/>
    </row>
    <row r="8077" spans="13:21" s="104" customFormat="1" ht="15.75">
      <c r="M8077" s="172"/>
      <c r="N8077" s="172"/>
      <c r="O8077" s="172"/>
      <c r="U8077" s="173"/>
    </row>
    <row r="8078" spans="13:21" s="104" customFormat="1" ht="15.75">
      <c r="M8078" s="172"/>
      <c r="N8078" s="172"/>
      <c r="O8078" s="172"/>
      <c r="U8078" s="173"/>
    </row>
    <row r="8079" spans="13:21" s="104" customFormat="1" ht="15.75">
      <c r="M8079" s="172"/>
      <c r="N8079" s="172"/>
      <c r="O8079" s="172"/>
      <c r="U8079" s="173"/>
    </row>
    <row r="8080" spans="13:21" s="104" customFormat="1" ht="15.75">
      <c r="M8080" s="172"/>
      <c r="N8080" s="172"/>
      <c r="O8080" s="172"/>
      <c r="U8080" s="173"/>
    </row>
    <row r="8081" spans="13:21" s="104" customFormat="1" ht="15.75">
      <c r="M8081" s="172"/>
      <c r="N8081" s="172"/>
      <c r="O8081" s="172"/>
      <c r="U8081" s="173"/>
    </row>
    <row r="8082" spans="13:21" s="104" customFormat="1" ht="15.75">
      <c r="M8082" s="172"/>
      <c r="N8082" s="172"/>
      <c r="O8082" s="172"/>
      <c r="U8082" s="173"/>
    </row>
    <row r="8083" spans="13:21" s="104" customFormat="1" ht="15.75">
      <c r="M8083" s="172"/>
      <c r="N8083" s="172"/>
      <c r="O8083" s="172"/>
      <c r="U8083" s="173"/>
    </row>
    <row r="8084" spans="13:21" s="104" customFormat="1" ht="15.75">
      <c r="M8084" s="172"/>
      <c r="N8084" s="172"/>
      <c r="O8084" s="172"/>
      <c r="U8084" s="173"/>
    </row>
    <row r="8085" spans="13:21" s="104" customFormat="1" ht="15.75">
      <c r="M8085" s="172"/>
      <c r="N8085" s="172"/>
      <c r="O8085" s="172"/>
      <c r="U8085" s="173"/>
    </row>
    <row r="8086" spans="13:21" s="104" customFormat="1" ht="15.75">
      <c r="M8086" s="172"/>
      <c r="N8086" s="172"/>
      <c r="O8086" s="172"/>
      <c r="U8086" s="173"/>
    </row>
    <row r="8087" spans="13:21" s="104" customFormat="1" ht="15.75">
      <c r="M8087" s="172"/>
      <c r="N8087" s="172"/>
      <c r="O8087" s="172"/>
      <c r="U8087" s="173"/>
    </row>
    <row r="8088" spans="13:21" s="104" customFormat="1" ht="15.75">
      <c r="M8088" s="172"/>
      <c r="N8088" s="172"/>
      <c r="O8088" s="172"/>
      <c r="U8088" s="173"/>
    </row>
    <row r="8089" spans="13:21" s="104" customFormat="1" ht="15.75">
      <c r="M8089" s="172"/>
      <c r="N8089" s="172"/>
      <c r="O8089" s="172"/>
      <c r="U8089" s="173"/>
    </row>
    <row r="8090" spans="13:21" s="104" customFormat="1" ht="15.75">
      <c r="M8090" s="172"/>
      <c r="N8090" s="172"/>
      <c r="O8090" s="172"/>
      <c r="U8090" s="173"/>
    </row>
    <row r="8091" spans="13:21" s="104" customFormat="1" ht="15.75">
      <c r="M8091" s="172"/>
      <c r="N8091" s="172"/>
      <c r="O8091" s="172"/>
      <c r="U8091" s="173"/>
    </row>
    <row r="8092" spans="13:21" s="104" customFormat="1" ht="15.75">
      <c r="M8092" s="172"/>
      <c r="N8092" s="172"/>
      <c r="O8092" s="172"/>
      <c r="U8092" s="173"/>
    </row>
    <row r="8093" spans="13:21" s="104" customFormat="1" ht="15.75">
      <c r="M8093" s="172"/>
      <c r="N8093" s="172"/>
      <c r="O8093" s="172"/>
      <c r="U8093" s="173"/>
    </row>
    <row r="8094" spans="13:21" s="104" customFormat="1" ht="15.75">
      <c r="M8094" s="172"/>
      <c r="N8094" s="172"/>
      <c r="O8094" s="172"/>
      <c r="U8094" s="173"/>
    </row>
    <row r="8095" spans="13:21" s="104" customFormat="1" ht="15.75">
      <c r="M8095" s="172"/>
      <c r="N8095" s="172"/>
      <c r="O8095" s="172"/>
      <c r="U8095" s="173"/>
    </row>
    <row r="8096" spans="13:21" s="104" customFormat="1" ht="15.75">
      <c r="M8096" s="172"/>
      <c r="N8096" s="172"/>
      <c r="O8096" s="172"/>
      <c r="U8096" s="173"/>
    </row>
    <row r="8097" spans="13:21" s="104" customFormat="1" ht="15.75">
      <c r="M8097" s="172"/>
      <c r="N8097" s="172"/>
      <c r="O8097" s="172"/>
      <c r="U8097" s="173"/>
    </row>
    <row r="8098" spans="13:21" s="104" customFormat="1" ht="15.75">
      <c r="M8098" s="172"/>
      <c r="N8098" s="172"/>
      <c r="O8098" s="172"/>
      <c r="U8098" s="173"/>
    </row>
    <row r="8099" spans="13:21" s="104" customFormat="1" ht="15.75">
      <c r="M8099" s="172"/>
      <c r="N8099" s="172"/>
      <c r="O8099" s="172"/>
      <c r="U8099" s="173"/>
    </row>
    <row r="8100" spans="13:21" s="104" customFormat="1" ht="15.75">
      <c r="M8100" s="172"/>
      <c r="N8100" s="172"/>
      <c r="O8100" s="172"/>
      <c r="U8100" s="173"/>
    </row>
    <row r="8101" spans="13:21" s="104" customFormat="1" ht="15.75">
      <c r="M8101" s="172"/>
      <c r="N8101" s="172"/>
      <c r="O8101" s="172"/>
      <c r="U8101" s="173"/>
    </row>
    <row r="8102" spans="13:21" s="104" customFormat="1" ht="15.75">
      <c r="M8102" s="172"/>
      <c r="N8102" s="172"/>
      <c r="O8102" s="172"/>
      <c r="U8102" s="173"/>
    </row>
    <row r="8103" spans="13:21" s="104" customFormat="1" ht="15.75">
      <c r="M8103" s="172"/>
      <c r="N8103" s="172"/>
      <c r="O8103" s="172"/>
      <c r="U8103" s="173"/>
    </row>
    <row r="8104" spans="13:21" s="104" customFormat="1" ht="15.75">
      <c r="M8104" s="172"/>
      <c r="N8104" s="172"/>
      <c r="O8104" s="172"/>
      <c r="U8104" s="173"/>
    </row>
    <row r="8105" spans="13:21" s="104" customFormat="1" ht="15.75">
      <c r="M8105" s="172"/>
      <c r="N8105" s="172"/>
      <c r="O8105" s="172"/>
      <c r="U8105" s="173"/>
    </row>
    <row r="8106" spans="13:21" s="104" customFormat="1" ht="15.75">
      <c r="M8106" s="172"/>
      <c r="N8106" s="172"/>
      <c r="O8106" s="172"/>
      <c r="U8106" s="173"/>
    </row>
    <row r="8107" spans="13:21" s="104" customFormat="1" ht="15.75">
      <c r="M8107" s="172"/>
      <c r="N8107" s="172"/>
      <c r="O8107" s="172"/>
      <c r="U8107" s="173"/>
    </row>
    <row r="8108" spans="13:21" s="104" customFormat="1" ht="15.75">
      <c r="M8108" s="172"/>
      <c r="N8108" s="172"/>
      <c r="O8108" s="172"/>
      <c r="U8108" s="173"/>
    </row>
    <row r="8109" spans="13:21" s="104" customFormat="1" ht="15.75">
      <c r="M8109" s="172"/>
      <c r="N8109" s="172"/>
      <c r="O8109" s="172"/>
      <c r="U8109" s="173"/>
    </row>
    <row r="8110" spans="13:21" s="104" customFormat="1" ht="15.75">
      <c r="M8110" s="172"/>
      <c r="N8110" s="172"/>
      <c r="O8110" s="172"/>
      <c r="U8110" s="173"/>
    </row>
    <row r="8111" spans="13:21" s="104" customFormat="1" ht="15.75">
      <c r="M8111" s="172"/>
      <c r="N8111" s="172"/>
      <c r="O8111" s="172"/>
      <c r="U8111" s="173"/>
    </row>
    <row r="8112" spans="13:21" s="104" customFormat="1" ht="15.75">
      <c r="M8112" s="172"/>
      <c r="N8112" s="172"/>
      <c r="O8112" s="172"/>
      <c r="U8112" s="173"/>
    </row>
    <row r="8113" spans="13:21" s="104" customFormat="1" ht="15.75">
      <c r="M8113" s="172"/>
      <c r="N8113" s="172"/>
      <c r="O8113" s="172"/>
      <c r="U8113" s="173"/>
    </row>
    <row r="8114" spans="13:21" s="104" customFormat="1" ht="15.75">
      <c r="M8114" s="172"/>
      <c r="N8114" s="172"/>
      <c r="O8114" s="172"/>
      <c r="U8114" s="173"/>
    </row>
    <row r="8115" spans="13:21" s="104" customFormat="1" ht="15.75">
      <c r="M8115" s="172"/>
      <c r="N8115" s="172"/>
      <c r="O8115" s="172"/>
      <c r="U8115" s="173"/>
    </row>
    <row r="8116" spans="13:21" s="104" customFormat="1" ht="15.75">
      <c r="M8116" s="172"/>
      <c r="N8116" s="172"/>
      <c r="O8116" s="172"/>
      <c r="U8116" s="173"/>
    </row>
    <row r="8117" spans="13:21" s="104" customFormat="1" ht="15.75">
      <c r="M8117" s="172"/>
      <c r="N8117" s="172"/>
      <c r="O8117" s="172"/>
      <c r="U8117" s="173"/>
    </row>
    <row r="8118" spans="13:21" s="104" customFormat="1" ht="15.75">
      <c r="M8118" s="172"/>
      <c r="N8118" s="172"/>
      <c r="O8118" s="172"/>
      <c r="U8118" s="173"/>
    </row>
    <row r="8119" spans="13:21" s="104" customFormat="1" ht="15.75">
      <c r="M8119" s="172"/>
      <c r="N8119" s="172"/>
      <c r="O8119" s="172"/>
      <c r="U8119" s="173"/>
    </row>
    <row r="8120" spans="13:21" s="104" customFormat="1" ht="15.75">
      <c r="M8120" s="172"/>
      <c r="N8120" s="172"/>
      <c r="O8120" s="172"/>
      <c r="U8120" s="173"/>
    </row>
    <row r="8121" spans="13:21" s="104" customFormat="1" ht="15.75">
      <c r="M8121" s="172"/>
      <c r="N8121" s="172"/>
      <c r="O8121" s="172"/>
      <c r="U8121" s="173"/>
    </row>
    <row r="8122" spans="13:21" s="104" customFormat="1" ht="15.75">
      <c r="M8122" s="172"/>
      <c r="N8122" s="172"/>
      <c r="O8122" s="172"/>
      <c r="U8122" s="173"/>
    </row>
    <row r="8123" spans="13:21" s="104" customFormat="1" ht="15.75">
      <c r="M8123" s="172"/>
      <c r="N8123" s="172"/>
      <c r="O8123" s="172"/>
      <c r="U8123" s="173"/>
    </row>
    <row r="8124" spans="13:21" s="104" customFormat="1" ht="15.75">
      <c r="M8124" s="172"/>
      <c r="N8124" s="172"/>
      <c r="O8124" s="172"/>
      <c r="U8124" s="173"/>
    </row>
    <row r="8125" spans="13:21" s="104" customFormat="1" ht="15.75">
      <c r="M8125" s="172"/>
      <c r="N8125" s="172"/>
      <c r="O8125" s="172"/>
      <c r="U8125" s="173"/>
    </row>
    <row r="8126" spans="13:21" s="104" customFormat="1" ht="15.75">
      <c r="M8126" s="172"/>
      <c r="N8126" s="172"/>
      <c r="O8126" s="172"/>
      <c r="U8126" s="173"/>
    </row>
    <row r="8127" spans="13:21" s="104" customFormat="1" ht="15.75">
      <c r="M8127" s="172"/>
      <c r="N8127" s="172"/>
      <c r="O8127" s="172"/>
      <c r="U8127" s="173"/>
    </row>
    <row r="8128" spans="13:21" s="104" customFormat="1" ht="15.75">
      <c r="M8128" s="172"/>
      <c r="N8128" s="172"/>
      <c r="O8128" s="172"/>
      <c r="U8128" s="173"/>
    </row>
    <row r="8129" spans="13:21" s="104" customFormat="1" ht="15.75">
      <c r="M8129" s="172"/>
      <c r="N8129" s="172"/>
      <c r="O8129" s="172"/>
      <c r="U8129" s="173"/>
    </row>
    <row r="8130" spans="13:21" s="104" customFormat="1" ht="15.75">
      <c r="M8130" s="172"/>
      <c r="N8130" s="172"/>
      <c r="O8130" s="172"/>
      <c r="U8130" s="173"/>
    </row>
    <row r="8131" spans="13:21" s="104" customFormat="1" ht="15.75">
      <c r="M8131" s="172"/>
      <c r="N8131" s="172"/>
      <c r="O8131" s="172"/>
      <c r="U8131" s="173"/>
    </row>
    <row r="8132" spans="13:21" s="104" customFormat="1" ht="15.75">
      <c r="M8132" s="172"/>
      <c r="N8132" s="172"/>
      <c r="O8132" s="172"/>
      <c r="U8132" s="173"/>
    </row>
    <row r="8133" spans="13:21" s="104" customFormat="1" ht="15.75">
      <c r="M8133" s="172"/>
      <c r="N8133" s="172"/>
      <c r="O8133" s="172"/>
      <c r="U8133" s="173"/>
    </row>
    <row r="8134" spans="13:21" s="104" customFormat="1" ht="15.75">
      <c r="M8134" s="172"/>
      <c r="N8134" s="172"/>
      <c r="O8134" s="172"/>
      <c r="U8134" s="173"/>
    </row>
    <row r="8135" spans="13:21" s="104" customFormat="1" ht="15.75">
      <c r="M8135" s="172"/>
      <c r="N8135" s="172"/>
      <c r="O8135" s="172"/>
      <c r="U8135" s="173"/>
    </row>
    <row r="8136" spans="13:21" s="104" customFormat="1" ht="15.75">
      <c r="M8136" s="172"/>
      <c r="N8136" s="172"/>
      <c r="O8136" s="172"/>
      <c r="U8136" s="173"/>
    </row>
    <row r="8137" spans="13:21" s="104" customFormat="1" ht="15.75">
      <c r="M8137" s="172"/>
      <c r="N8137" s="172"/>
      <c r="O8137" s="172"/>
      <c r="U8137" s="173"/>
    </row>
    <row r="8138" spans="13:21" s="104" customFormat="1" ht="15.75">
      <c r="M8138" s="172"/>
      <c r="N8138" s="172"/>
      <c r="O8138" s="172"/>
      <c r="U8138" s="173"/>
    </row>
    <row r="8139" spans="13:21" s="104" customFormat="1" ht="15.75">
      <c r="M8139" s="172"/>
      <c r="N8139" s="172"/>
      <c r="O8139" s="172"/>
      <c r="U8139" s="173"/>
    </row>
    <row r="8140" spans="13:21" s="104" customFormat="1" ht="15.75">
      <c r="M8140" s="172"/>
      <c r="N8140" s="172"/>
      <c r="O8140" s="172"/>
      <c r="U8140" s="173"/>
    </row>
    <row r="8141" spans="13:21" s="104" customFormat="1" ht="15.75">
      <c r="M8141" s="172"/>
      <c r="N8141" s="172"/>
      <c r="O8141" s="172"/>
      <c r="U8141" s="173"/>
    </row>
    <row r="8142" spans="13:21" s="104" customFormat="1" ht="15.75">
      <c r="M8142" s="172"/>
      <c r="N8142" s="172"/>
      <c r="O8142" s="172"/>
      <c r="U8142" s="173"/>
    </row>
    <row r="8143" spans="13:21" s="104" customFormat="1" ht="15.75">
      <c r="M8143" s="172"/>
      <c r="N8143" s="172"/>
      <c r="O8143" s="172"/>
      <c r="U8143" s="173"/>
    </row>
    <row r="8144" spans="13:21" s="104" customFormat="1" ht="15.75">
      <c r="M8144" s="172"/>
      <c r="N8144" s="172"/>
      <c r="O8144" s="172"/>
      <c r="U8144" s="173"/>
    </row>
    <row r="8145" spans="13:21" s="104" customFormat="1" ht="15.75">
      <c r="M8145" s="172"/>
      <c r="N8145" s="172"/>
      <c r="O8145" s="172"/>
      <c r="U8145" s="173"/>
    </row>
    <row r="8146" spans="13:21" s="104" customFormat="1" ht="15.75">
      <c r="M8146" s="172"/>
      <c r="N8146" s="172"/>
      <c r="O8146" s="172"/>
      <c r="U8146" s="173"/>
    </row>
    <row r="8147" spans="13:21" s="104" customFormat="1" ht="15.75">
      <c r="M8147" s="172"/>
      <c r="N8147" s="172"/>
      <c r="O8147" s="172"/>
      <c r="U8147" s="173"/>
    </row>
    <row r="8148" spans="13:21" s="104" customFormat="1" ht="15.75">
      <c r="M8148" s="172"/>
      <c r="N8148" s="172"/>
      <c r="O8148" s="172"/>
      <c r="U8148" s="173"/>
    </row>
    <row r="8149" spans="13:21" s="104" customFormat="1" ht="15.75">
      <c r="M8149" s="172"/>
      <c r="N8149" s="172"/>
      <c r="O8149" s="172"/>
      <c r="U8149" s="173"/>
    </row>
    <row r="8150" spans="13:21" s="104" customFormat="1" ht="15.75">
      <c r="M8150" s="172"/>
      <c r="N8150" s="172"/>
      <c r="O8150" s="172"/>
      <c r="U8150" s="173"/>
    </row>
    <row r="8151" spans="13:21" s="104" customFormat="1" ht="15.75">
      <c r="M8151" s="172"/>
      <c r="N8151" s="172"/>
      <c r="O8151" s="172"/>
      <c r="U8151" s="173"/>
    </row>
    <row r="8152" spans="13:21" s="104" customFormat="1" ht="15.75">
      <c r="M8152" s="172"/>
      <c r="N8152" s="172"/>
      <c r="O8152" s="172"/>
      <c r="U8152" s="173"/>
    </row>
    <row r="8153" spans="13:21" s="104" customFormat="1" ht="15.75">
      <c r="M8153" s="172"/>
      <c r="N8153" s="172"/>
      <c r="O8153" s="172"/>
      <c r="U8153" s="173"/>
    </row>
    <row r="8154" spans="13:21" s="104" customFormat="1" ht="15.75">
      <c r="M8154" s="172"/>
      <c r="N8154" s="172"/>
      <c r="O8154" s="172"/>
      <c r="U8154" s="173"/>
    </row>
    <row r="8155" spans="13:21" s="104" customFormat="1" ht="15.75">
      <c r="M8155" s="172"/>
      <c r="N8155" s="172"/>
      <c r="O8155" s="172"/>
      <c r="U8155" s="173"/>
    </row>
    <row r="8156" spans="13:21" s="104" customFormat="1" ht="15.75">
      <c r="M8156" s="172"/>
      <c r="N8156" s="172"/>
      <c r="O8156" s="172"/>
      <c r="U8156" s="173"/>
    </row>
    <row r="8157" spans="13:21" s="104" customFormat="1" ht="15.75">
      <c r="M8157" s="172"/>
      <c r="N8157" s="172"/>
      <c r="O8157" s="172"/>
      <c r="U8157" s="173"/>
    </row>
    <row r="8158" spans="13:21" s="104" customFormat="1" ht="15.75">
      <c r="M8158" s="172"/>
      <c r="N8158" s="172"/>
      <c r="O8158" s="172"/>
      <c r="U8158" s="173"/>
    </row>
    <row r="8159" spans="13:21" s="104" customFormat="1" ht="15.75">
      <c r="M8159" s="172"/>
      <c r="N8159" s="172"/>
      <c r="O8159" s="172"/>
      <c r="U8159" s="173"/>
    </row>
    <row r="8160" spans="13:21" s="104" customFormat="1" ht="15.75">
      <c r="M8160" s="172"/>
      <c r="N8160" s="172"/>
      <c r="O8160" s="172"/>
      <c r="U8160" s="173"/>
    </row>
    <row r="8161" spans="13:21" s="104" customFormat="1" ht="15.75">
      <c r="M8161" s="172"/>
      <c r="N8161" s="172"/>
      <c r="O8161" s="172"/>
      <c r="U8161" s="173"/>
    </row>
    <row r="8162" spans="13:21" s="104" customFormat="1" ht="15.75">
      <c r="M8162" s="172"/>
      <c r="N8162" s="172"/>
      <c r="O8162" s="172"/>
      <c r="U8162" s="173"/>
    </row>
    <row r="8163" spans="13:21" s="104" customFormat="1" ht="15.75">
      <c r="M8163" s="172"/>
      <c r="N8163" s="172"/>
      <c r="O8163" s="172"/>
      <c r="U8163" s="173"/>
    </row>
    <row r="8164" spans="13:21" s="104" customFormat="1" ht="15.75">
      <c r="M8164" s="172"/>
      <c r="N8164" s="172"/>
      <c r="O8164" s="172"/>
      <c r="U8164" s="173"/>
    </row>
    <row r="8165" spans="13:21" s="104" customFormat="1" ht="15.75">
      <c r="M8165" s="172"/>
      <c r="N8165" s="172"/>
      <c r="O8165" s="172"/>
      <c r="U8165" s="173"/>
    </row>
    <row r="8166" spans="13:21" s="104" customFormat="1" ht="15.75">
      <c r="M8166" s="172"/>
      <c r="N8166" s="172"/>
      <c r="O8166" s="172"/>
      <c r="U8166" s="173"/>
    </row>
    <row r="8167" spans="13:21" s="104" customFormat="1" ht="15.75">
      <c r="M8167" s="172"/>
      <c r="N8167" s="172"/>
      <c r="O8167" s="172"/>
      <c r="U8167" s="173"/>
    </row>
    <row r="8168" spans="13:21" s="104" customFormat="1" ht="15.75">
      <c r="M8168" s="172"/>
      <c r="N8168" s="172"/>
      <c r="O8168" s="172"/>
      <c r="U8168" s="173"/>
    </row>
    <row r="8169" spans="13:21" s="104" customFormat="1" ht="15.75">
      <c r="M8169" s="172"/>
      <c r="N8169" s="172"/>
      <c r="O8169" s="172"/>
      <c r="U8169" s="173"/>
    </row>
    <row r="8170" spans="13:21" s="104" customFormat="1" ht="15.75">
      <c r="M8170" s="172"/>
      <c r="N8170" s="172"/>
      <c r="O8170" s="172"/>
      <c r="U8170" s="173"/>
    </row>
    <row r="8171" spans="13:21" s="104" customFormat="1" ht="15.75">
      <c r="M8171" s="172"/>
      <c r="N8171" s="172"/>
      <c r="O8171" s="172"/>
      <c r="U8171" s="173"/>
    </row>
    <row r="8172" spans="13:21" s="104" customFormat="1" ht="15.75">
      <c r="M8172" s="172"/>
      <c r="N8172" s="172"/>
      <c r="O8172" s="172"/>
      <c r="U8172" s="173"/>
    </row>
    <row r="8173" spans="13:21" s="104" customFormat="1" ht="15.75">
      <c r="M8173" s="172"/>
      <c r="N8173" s="172"/>
      <c r="O8173" s="172"/>
      <c r="U8173" s="173"/>
    </row>
    <row r="8174" spans="13:21" s="104" customFormat="1" ht="15.75">
      <c r="M8174" s="172"/>
      <c r="N8174" s="172"/>
      <c r="O8174" s="172"/>
      <c r="U8174" s="173"/>
    </row>
    <row r="8175" spans="13:21" s="104" customFormat="1" ht="15.75">
      <c r="M8175" s="172"/>
      <c r="N8175" s="172"/>
      <c r="O8175" s="172"/>
      <c r="U8175" s="173"/>
    </row>
    <row r="8176" spans="13:21" s="104" customFormat="1" ht="15.75">
      <c r="M8176" s="172"/>
      <c r="N8176" s="172"/>
      <c r="O8176" s="172"/>
      <c r="U8176" s="173"/>
    </row>
    <row r="8177" spans="13:21" s="104" customFormat="1" ht="15.75">
      <c r="M8177" s="172"/>
      <c r="N8177" s="172"/>
      <c r="O8177" s="172"/>
      <c r="U8177" s="173"/>
    </row>
    <row r="8178" spans="13:21" s="104" customFormat="1" ht="15.75">
      <c r="M8178" s="172"/>
      <c r="N8178" s="172"/>
      <c r="O8178" s="172"/>
      <c r="U8178" s="173"/>
    </row>
    <row r="8179" spans="13:21" s="104" customFormat="1" ht="15.75">
      <c r="M8179" s="172"/>
      <c r="N8179" s="172"/>
      <c r="O8179" s="172"/>
      <c r="U8179" s="173"/>
    </row>
    <row r="8180" spans="13:21" s="104" customFormat="1" ht="15.75">
      <c r="M8180" s="172"/>
      <c r="N8180" s="172"/>
      <c r="O8180" s="172"/>
      <c r="U8180" s="173"/>
    </row>
    <row r="8181" spans="13:21" s="104" customFormat="1" ht="15.75">
      <c r="M8181" s="172"/>
      <c r="N8181" s="172"/>
      <c r="O8181" s="172"/>
      <c r="U8181" s="173"/>
    </row>
    <row r="8182" spans="13:21" s="104" customFormat="1" ht="15.75">
      <c r="M8182" s="172"/>
      <c r="N8182" s="172"/>
      <c r="O8182" s="172"/>
      <c r="U8182" s="173"/>
    </row>
    <row r="8183" spans="13:21" s="104" customFormat="1" ht="15.75">
      <c r="M8183" s="172"/>
      <c r="N8183" s="172"/>
      <c r="O8183" s="172"/>
      <c r="U8183" s="173"/>
    </row>
    <row r="8184" spans="13:21" s="104" customFormat="1" ht="15.75">
      <c r="M8184" s="172"/>
      <c r="N8184" s="172"/>
      <c r="O8184" s="172"/>
      <c r="U8184" s="173"/>
    </row>
    <row r="8185" spans="13:21" s="104" customFormat="1" ht="15.75">
      <c r="M8185" s="172"/>
      <c r="N8185" s="172"/>
      <c r="O8185" s="172"/>
      <c r="U8185" s="173"/>
    </row>
    <row r="8186" spans="13:21" s="104" customFormat="1" ht="15.75">
      <c r="M8186" s="172"/>
      <c r="N8186" s="172"/>
      <c r="O8186" s="172"/>
      <c r="U8186" s="173"/>
    </row>
    <row r="8187" spans="13:21" s="104" customFormat="1" ht="15.75">
      <c r="M8187" s="172"/>
      <c r="N8187" s="172"/>
      <c r="O8187" s="172"/>
      <c r="U8187" s="173"/>
    </row>
    <row r="8188" spans="13:21" s="104" customFormat="1" ht="15.75">
      <c r="M8188" s="172"/>
      <c r="N8188" s="172"/>
      <c r="O8188" s="172"/>
      <c r="U8188" s="173"/>
    </row>
    <row r="8189" spans="13:21" s="104" customFormat="1" ht="15.75">
      <c r="M8189" s="172"/>
      <c r="N8189" s="172"/>
      <c r="O8189" s="172"/>
      <c r="U8189" s="173"/>
    </row>
    <row r="8190" spans="13:21" s="104" customFormat="1" ht="15.75">
      <c r="M8190" s="172"/>
      <c r="N8190" s="172"/>
      <c r="O8190" s="172"/>
      <c r="U8190" s="173"/>
    </row>
    <row r="8191" spans="13:21" s="104" customFormat="1" ht="15.75">
      <c r="M8191" s="172"/>
      <c r="N8191" s="172"/>
      <c r="O8191" s="172"/>
      <c r="U8191" s="173"/>
    </row>
    <row r="8192" spans="13:21" s="104" customFormat="1" ht="15.75">
      <c r="M8192" s="172"/>
      <c r="N8192" s="172"/>
      <c r="O8192" s="172"/>
      <c r="U8192" s="173"/>
    </row>
    <row r="8193" spans="13:21" s="104" customFormat="1" ht="15.75">
      <c r="M8193" s="172"/>
      <c r="N8193" s="172"/>
      <c r="O8193" s="172"/>
      <c r="U8193" s="173"/>
    </row>
    <row r="8194" spans="13:21" s="104" customFormat="1" ht="15.75">
      <c r="M8194" s="172"/>
      <c r="N8194" s="172"/>
      <c r="O8194" s="172"/>
      <c r="U8194" s="173"/>
    </row>
    <row r="8195" spans="13:21" s="104" customFormat="1" ht="15.75">
      <c r="M8195" s="172"/>
      <c r="N8195" s="172"/>
      <c r="O8195" s="172"/>
      <c r="U8195" s="173"/>
    </row>
    <row r="8196" spans="13:21" s="104" customFormat="1" ht="15.75">
      <c r="M8196" s="172"/>
      <c r="N8196" s="172"/>
      <c r="O8196" s="172"/>
      <c r="U8196" s="173"/>
    </row>
    <row r="8197" spans="13:21" s="104" customFormat="1" ht="15.75">
      <c r="M8197" s="172"/>
      <c r="N8197" s="172"/>
      <c r="O8197" s="172"/>
      <c r="U8197" s="173"/>
    </row>
    <row r="8198" spans="13:21" s="104" customFormat="1" ht="15.75">
      <c r="M8198" s="172"/>
      <c r="N8198" s="172"/>
      <c r="O8198" s="172"/>
      <c r="U8198" s="173"/>
    </row>
    <row r="8199" spans="13:21" s="104" customFormat="1" ht="15.75">
      <c r="M8199" s="172"/>
      <c r="N8199" s="172"/>
      <c r="O8199" s="172"/>
      <c r="U8199" s="173"/>
    </row>
    <row r="8200" spans="13:21" s="104" customFormat="1" ht="15.75">
      <c r="M8200" s="172"/>
      <c r="N8200" s="172"/>
      <c r="O8200" s="172"/>
      <c r="U8200" s="173"/>
    </row>
    <row r="8201" spans="13:21" s="104" customFormat="1" ht="15.75">
      <c r="M8201" s="172"/>
      <c r="N8201" s="172"/>
      <c r="O8201" s="172"/>
      <c r="U8201" s="173"/>
    </row>
    <row r="8202" spans="13:21" s="104" customFormat="1" ht="15.75">
      <c r="M8202" s="172"/>
      <c r="N8202" s="172"/>
      <c r="O8202" s="172"/>
      <c r="U8202" s="173"/>
    </row>
    <row r="8203" spans="13:21" s="104" customFormat="1" ht="15.75">
      <c r="M8203" s="172"/>
      <c r="N8203" s="172"/>
      <c r="O8203" s="172"/>
      <c r="U8203" s="173"/>
    </row>
    <row r="8204" spans="13:21" s="104" customFormat="1" ht="15.75">
      <c r="M8204" s="172"/>
      <c r="N8204" s="172"/>
      <c r="O8204" s="172"/>
      <c r="U8204" s="173"/>
    </row>
    <row r="8205" spans="13:21" s="104" customFormat="1" ht="15.75">
      <c r="M8205" s="172"/>
      <c r="N8205" s="172"/>
      <c r="O8205" s="172"/>
      <c r="U8205" s="173"/>
    </row>
    <row r="8206" spans="13:21" s="104" customFormat="1" ht="15.75">
      <c r="M8206" s="172"/>
      <c r="N8206" s="172"/>
      <c r="O8206" s="172"/>
      <c r="U8206" s="173"/>
    </row>
    <row r="8207" spans="13:21" s="104" customFormat="1" ht="15.75">
      <c r="M8207" s="172"/>
      <c r="N8207" s="172"/>
      <c r="O8207" s="172"/>
      <c r="U8207" s="173"/>
    </row>
    <row r="8208" spans="13:21" s="104" customFormat="1" ht="15.75">
      <c r="M8208" s="172"/>
      <c r="N8208" s="172"/>
      <c r="O8208" s="172"/>
      <c r="U8208" s="173"/>
    </row>
    <row r="8209" spans="13:21" s="104" customFormat="1" ht="15.75">
      <c r="M8209" s="172"/>
      <c r="N8209" s="172"/>
      <c r="O8209" s="172"/>
      <c r="U8209" s="173"/>
    </row>
    <row r="8210" spans="13:21" s="104" customFormat="1" ht="15.75">
      <c r="M8210" s="172"/>
      <c r="N8210" s="172"/>
      <c r="O8210" s="172"/>
      <c r="U8210" s="173"/>
    </row>
    <row r="8211" spans="13:21" s="104" customFormat="1" ht="15.75">
      <c r="M8211" s="172"/>
      <c r="N8211" s="172"/>
      <c r="O8211" s="172"/>
      <c r="U8211" s="173"/>
    </row>
    <row r="8212" spans="13:21" s="104" customFormat="1" ht="15.75">
      <c r="M8212" s="172"/>
      <c r="N8212" s="172"/>
      <c r="O8212" s="172"/>
      <c r="U8212" s="173"/>
    </row>
    <row r="8213" spans="13:21" s="104" customFormat="1" ht="15.75">
      <c r="M8213" s="172"/>
      <c r="N8213" s="172"/>
      <c r="O8213" s="172"/>
      <c r="U8213" s="173"/>
    </row>
    <row r="8214" spans="13:21" s="104" customFormat="1" ht="15.75">
      <c r="M8214" s="172"/>
      <c r="N8214" s="172"/>
      <c r="O8214" s="172"/>
      <c r="U8214" s="173"/>
    </row>
    <row r="8215" spans="13:21" s="104" customFormat="1" ht="15.75">
      <c r="M8215" s="172"/>
      <c r="N8215" s="172"/>
      <c r="O8215" s="172"/>
      <c r="U8215" s="173"/>
    </row>
    <row r="8216" spans="13:21" s="104" customFormat="1" ht="15.75">
      <c r="M8216" s="172"/>
      <c r="N8216" s="172"/>
      <c r="O8216" s="172"/>
      <c r="U8216" s="173"/>
    </row>
    <row r="8217" spans="13:21" s="104" customFormat="1" ht="15.75">
      <c r="M8217" s="172"/>
      <c r="N8217" s="172"/>
      <c r="O8217" s="172"/>
      <c r="U8217" s="173"/>
    </row>
    <row r="8218" spans="13:21" s="104" customFormat="1" ht="15.75">
      <c r="M8218" s="172"/>
      <c r="N8218" s="172"/>
      <c r="O8218" s="172"/>
      <c r="U8218" s="173"/>
    </row>
    <row r="8219" spans="13:21" s="104" customFormat="1" ht="15.75">
      <c r="M8219" s="172"/>
      <c r="N8219" s="172"/>
      <c r="O8219" s="172"/>
      <c r="U8219" s="173"/>
    </row>
    <row r="8220" spans="13:21" s="104" customFormat="1" ht="15.75">
      <c r="M8220" s="172"/>
      <c r="N8220" s="172"/>
      <c r="O8220" s="172"/>
      <c r="U8220" s="173"/>
    </row>
    <row r="8221" spans="13:21" s="104" customFormat="1" ht="15.75">
      <c r="M8221" s="172"/>
      <c r="N8221" s="172"/>
      <c r="O8221" s="172"/>
      <c r="U8221" s="173"/>
    </row>
    <row r="8222" spans="13:21" s="104" customFormat="1" ht="15.75">
      <c r="M8222" s="172"/>
      <c r="N8222" s="172"/>
      <c r="O8222" s="172"/>
      <c r="U8222" s="173"/>
    </row>
    <row r="8223" spans="13:21" s="104" customFormat="1" ht="15.75">
      <c r="M8223" s="172"/>
      <c r="N8223" s="172"/>
      <c r="O8223" s="172"/>
      <c r="U8223" s="173"/>
    </row>
    <row r="8224" spans="13:21" s="104" customFormat="1" ht="15.75">
      <c r="M8224" s="172"/>
      <c r="N8224" s="172"/>
      <c r="O8224" s="172"/>
      <c r="U8224" s="173"/>
    </row>
    <row r="8225" spans="13:21" s="104" customFormat="1" ht="15.75">
      <c r="M8225" s="172"/>
      <c r="N8225" s="172"/>
      <c r="O8225" s="172"/>
      <c r="U8225" s="173"/>
    </row>
    <row r="8226" spans="13:21" s="104" customFormat="1" ht="15.75">
      <c r="M8226" s="172"/>
      <c r="N8226" s="172"/>
      <c r="O8226" s="172"/>
      <c r="U8226" s="173"/>
    </row>
    <row r="8227" spans="13:21" s="104" customFormat="1" ht="15.75">
      <c r="M8227" s="172"/>
      <c r="N8227" s="172"/>
      <c r="O8227" s="172"/>
      <c r="U8227" s="173"/>
    </row>
    <row r="8228" spans="13:21" s="104" customFormat="1" ht="15.75">
      <c r="M8228" s="172"/>
      <c r="N8228" s="172"/>
      <c r="O8228" s="172"/>
      <c r="U8228" s="173"/>
    </row>
    <row r="8229" spans="13:21" s="104" customFormat="1" ht="15.75">
      <c r="M8229" s="172"/>
      <c r="N8229" s="172"/>
      <c r="O8229" s="172"/>
      <c r="U8229" s="173"/>
    </row>
    <row r="8230" spans="13:21" s="104" customFormat="1" ht="15.75">
      <c r="M8230" s="172"/>
      <c r="N8230" s="172"/>
      <c r="O8230" s="172"/>
      <c r="U8230" s="173"/>
    </row>
    <row r="8231" spans="13:21" s="104" customFormat="1" ht="15.75">
      <c r="M8231" s="172"/>
      <c r="N8231" s="172"/>
      <c r="O8231" s="172"/>
      <c r="U8231" s="173"/>
    </row>
    <row r="8232" spans="13:21" s="104" customFormat="1" ht="15.75">
      <c r="M8232" s="172"/>
      <c r="N8232" s="172"/>
      <c r="O8232" s="172"/>
      <c r="U8232" s="173"/>
    </row>
    <row r="8233" spans="13:21" s="104" customFormat="1" ht="15.75">
      <c r="M8233" s="172"/>
      <c r="N8233" s="172"/>
      <c r="O8233" s="172"/>
      <c r="U8233" s="173"/>
    </row>
    <row r="8234" spans="13:21" s="104" customFormat="1" ht="15.75">
      <c r="M8234" s="172"/>
      <c r="N8234" s="172"/>
      <c r="O8234" s="172"/>
      <c r="U8234" s="173"/>
    </row>
    <row r="8235" spans="13:21" s="104" customFormat="1" ht="15.75">
      <c r="M8235" s="172"/>
      <c r="N8235" s="172"/>
      <c r="O8235" s="172"/>
      <c r="U8235" s="173"/>
    </row>
    <row r="8236" spans="13:21" s="104" customFormat="1" ht="15.75">
      <c r="M8236" s="172"/>
      <c r="N8236" s="172"/>
      <c r="O8236" s="172"/>
      <c r="U8236" s="173"/>
    </row>
    <row r="8237" spans="13:21" s="104" customFormat="1" ht="15.75">
      <c r="M8237" s="172"/>
      <c r="N8237" s="172"/>
      <c r="O8237" s="172"/>
      <c r="U8237" s="173"/>
    </row>
    <row r="8238" spans="13:21" s="104" customFormat="1" ht="15.75">
      <c r="M8238" s="172"/>
      <c r="N8238" s="172"/>
      <c r="O8238" s="172"/>
      <c r="U8238" s="173"/>
    </row>
    <row r="8239" spans="13:21" s="104" customFormat="1" ht="15.75">
      <c r="M8239" s="172"/>
      <c r="N8239" s="172"/>
      <c r="O8239" s="172"/>
      <c r="U8239" s="173"/>
    </row>
    <row r="8240" spans="13:21" s="104" customFormat="1" ht="15.75">
      <c r="M8240" s="172"/>
      <c r="N8240" s="172"/>
      <c r="O8240" s="172"/>
      <c r="U8240" s="173"/>
    </row>
    <row r="8241" spans="13:21" s="104" customFormat="1" ht="15.75">
      <c r="M8241" s="172"/>
      <c r="N8241" s="172"/>
      <c r="O8241" s="172"/>
      <c r="U8241" s="173"/>
    </row>
    <row r="8242" spans="13:21" s="104" customFormat="1" ht="15.75">
      <c r="M8242" s="172"/>
      <c r="N8242" s="172"/>
      <c r="O8242" s="172"/>
      <c r="U8242" s="173"/>
    </row>
    <row r="8243" spans="13:21" s="104" customFormat="1" ht="15.75">
      <c r="M8243" s="172"/>
      <c r="N8243" s="172"/>
      <c r="O8243" s="172"/>
      <c r="U8243" s="173"/>
    </row>
    <row r="8244" spans="13:21" s="104" customFormat="1" ht="15.75">
      <c r="M8244" s="172"/>
      <c r="N8244" s="172"/>
      <c r="O8244" s="172"/>
      <c r="U8244" s="173"/>
    </row>
    <row r="8245" spans="13:21" s="104" customFormat="1" ht="15.75">
      <c r="M8245" s="172"/>
      <c r="N8245" s="172"/>
      <c r="O8245" s="172"/>
      <c r="U8245" s="173"/>
    </row>
    <row r="8246" spans="13:21" s="104" customFormat="1" ht="15.75">
      <c r="M8246" s="172"/>
      <c r="N8246" s="172"/>
      <c r="O8246" s="172"/>
      <c r="U8246" s="173"/>
    </row>
    <row r="8247" spans="13:21" s="104" customFormat="1" ht="15.75">
      <c r="M8247" s="172"/>
      <c r="N8247" s="172"/>
      <c r="O8247" s="172"/>
      <c r="U8247" s="173"/>
    </row>
    <row r="8248" spans="13:21" s="104" customFormat="1" ht="15.75">
      <c r="M8248" s="172"/>
      <c r="N8248" s="172"/>
      <c r="O8248" s="172"/>
      <c r="U8248" s="173"/>
    </row>
    <row r="8249" spans="13:21" s="104" customFormat="1" ht="15.75">
      <c r="M8249" s="172"/>
      <c r="N8249" s="172"/>
      <c r="O8249" s="172"/>
      <c r="U8249" s="173"/>
    </row>
    <row r="8250" spans="13:21" s="104" customFormat="1" ht="15.75">
      <c r="M8250" s="172"/>
      <c r="N8250" s="172"/>
      <c r="O8250" s="172"/>
      <c r="U8250" s="173"/>
    </row>
    <row r="8251" spans="13:21" s="104" customFormat="1" ht="15.75">
      <c r="M8251" s="172"/>
      <c r="N8251" s="172"/>
      <c r="O8251" s="172"/>
      <c r="U8251" s="173"/>
    </row>
    <row r="8252" spans="13:21" s="104" customFormat="1" ht="15.75">
      <c r="M8252" s="172"/>
      <c r="N8252" s="172"/>
      <c r="O8252" s="172"/>
      <c r="U8252" s="173"/>
    </row>
    <row r="8253" spans="13:21" s="104" customFormat="1" ht="15.75">
      <c r="M8253" s="172"/>
      <c r="N8253" s="172"/>
      <c r="O8253" s="172"/>
      <c r="U8253" s="173"/>
    </row>
    <row r="8254" spans="13:21" s="104" customFormat="1" ht="15.75">
      <c r="M8254" s="172"/>
      <c r="N8254" s="172"/>
      <c r="O8254" s="172"/>
      <c r="U8254" s="173"/>
    </row>
    <row r="8255" spans="13:21" s="104" customFormat="1" ht="15.75">
      <c r="M8255" s="172"/>
      <c r="N8255" s="172"/>
      <c r="O8255" s="172"/>
      <c r="U8255" s="173"/>
    </row>
    <row r="8256" spans="13:21" s="104" customFormat="1" ht="15.75">
      <c r="M8256" s="172"/>
      <c r="N8256" s="172"/>
      <c r="O8256" s="172"/>
      <c r="U8256" s="173"/>
    </row>
    <row r="8257" spans="13:21" s="104" customFormat="1" ht="15.75">
      <c r="M8257" s="172"/>
      <c r="N8257" s="172"/>
      <c r="O8257" s="172"/>
      <c r="U8257" s="173"/>
    </row>
    <row r="8258" spans="13:21" s="104" customFormat="1" ht="15.75">
      <c r="M8258" s="172"/>
      <c r="N8258" s="172"/>
      <c r="O8258" s="172"/>
      <c r="U8258" s="173"/>
    </row>
    <row r="8259" spans="13:21" s="104" customFormat="1" ht="15.75">
      <c r="M8259" s="172"/>
      <c r="N8259" s="172"/>
      <c r="O8259" s="172"/>
      <c r="U8259" s="173"/>
    </row>
    <row r="8260" spans="13:21" s="104" customFormat="1" ht="15.75">
      <c r="M8260" s="172"/>
      <c r="N8260" s="172"/>
      <c r="O8260" s="172"/>
      <c r="U8260" s="173"/>
    </row>
    <row r="8261" spans="13:21" s="104" customFormat="1" ht="15.75">
      <c r="M8261" s="172"/>
      <c r="N8261" s="172"/>
      <c r="O8261" s="172"/>
      <c r="U8261" s="173"/>
    </row>
    <row r="8262" spans="13:21" s="104" customFormat="1" ht="15.75">
      <c r="M8262" s="172"/>
      <c r="N8262" s="172"/>
      <c r="O8262" s="172"/>
      <c r="U8262" s="173"/>
    </row>
    <row r="8263" spans="13:21" s="104" customFormat="1" ht="15.75">
      <c r="M8263" s="172"/>
      <c r="N8263" s="172"/>
      <c r="O8263" s="172"/>
      <c r="U8263" s="173"/>
    </row>
    <row r="8264" spans="13:21" s="104" customFormat="1" ht="15.75">
      <c r="M8264" s="172"/>
      <c r="N8264" s="172"/>
      <c r="O8264" s="172"/>
      <c r="U8264" s="173"/>
    </row>
    <row r="8265" spans="13:21" s="104" customFormat="1" ht="15.75">
      <c r="M8265" s="172"/>
      <c r="N8265" s="172"/>
      <c r="O8265" s="172"/>
      <c r="U8265" s="173"/>
    </row>
    <row r="8266" spans="13:21" s="104" customFormat="1" ht="15.75">
      <c r="M8266" s="172"/>
      <c r="N8266" s="172"/>
      <c r="O8266" s="172"/>
      <c r="U8266" s="173"/>
    </row>
    <row r="8267" spans="13:21" s="104" customFormat="1" ht="15.75">
      <c r="M8267" s="172"/>
      <c r="N8267" s="172"/>
      <c r="O8267" s="172"/>
      <c r="U8267" s="173"/>
    </row>
    <row r="8268" spans="13:21" s="104" customFormat="1" ht="15.75">
      <c r="M8268" s="172"/>
      <c r="N8268" s="172"/>
      <c r="O8268" s="172"/>
      <c r="U8268" s="173"/>
    </row>
    <row r="8269" spans="13:21" s="104" customFormat="1" ht="15.75">
      <c r="M8269" s="172"/>
      <c r="N8269" s="172"/>
      <c r="O8269" s="172"/>
      <c r="U8269" s="173"/>
    </row>
    <row r="8270" spans="13:21" s="104" customFormat="1" ht="15.75">
      <c r="M8270" s="172"/>
      <c r="N8270" s="172"/>
      <c r="O8270" s="172"/>
      <c r="U8270" s="173"/>
    </row>
    <row r="8271" spans="13:21" s="104" customFormat="1" ht="15.75">
      <c r="M8271" s="172"/>
      <c r="N8271" s="172"/>
      <c r="O8271" s="172"/>
      <c r="U8271" s="173"/>
    </row>
    <row r="8272" spans="13:21" s="104" customFormat="1" ht="15.75">
      <c r="M8272" s="172"/>
      <c r="N8272" s="172"/>
      <c r="O8272" s="172"/>
      <c r="U8272" s="173"/>
    </row>
    <row r="8273" spans="13:21" s="104" customFormat="1" ht="15.75">
      <c r="M8273" s="172"/>
      <c r="N8273" s="172"/>
      <c r="O8273" s="172"/>
      <c r="U8273" s="173"/>
    </row>
    <row r="8274" spans="13:21" s="104" customFormat="1" ht="15.75">
      <c r="M8274" s="172"/>
      <c r="N8274" s="172"/>
      <c r="O8274" s="172"/>
      <c r="U8274" s="173"/>
    </row>
    <row r="8275" spans="13:21" s="104" customFormat="1" ht="15.75">
      <c r="M8275" s="172"/>
      <c r="N8275" s="172"/>
      <c r="O8275" s="172"/>
      <c r="U8275" s="173"/>
    </row>
    <row r="8276" spans="13:21" s="104" customFormat="1" ht="15.75">
      <c r="M8276" s="172"/>
      <c r="N8276" s="172"/>
      <c r="O8276" s="172"/>
      <c r="U8276" s="173"/>
    </row>
    <row r="8277" spans="13:21" s="104" customFormat="1" ht="15.75">
      <c r="M8277" s="172"/>
      <c r="N8277" s="172"/>
      <c r="O8277" s="172"/>
      <c r="U8277" s="173"/>
    </row>
    <row r="8278" spans="13:21" s="104" customFormat="1" ht="15.75">
      <c r="M8278" s="172"/>
      <c r="N8278" s="172"/>
      <c r="O8278" s="172"/>
      <c r="U8278" s="173"/>
    </row>
    <row r="8279" spans="13:21" s="104" customFormat="1" ht="15.75">
      <c r="M8279" s="172"/>
      <c r="N8279" s="172"/>
      <c r="O8279" s="172"/>
      <c r="U8279" s="173"/>
    </row>
    <row r="8280" spans="13:21" s="104" customFormat="1" ht="15.75">
      <c r="M8280" s="172"/>
      <c r="N8280" s="172"/>
      <c r="O8280" s="172"/>
      <c r="U8280" s="173"/>
    </row>
    <row r="8281" spans="13:21" s="104" customFormat="1" ht="15.75">
      <c r="M8281" s="172"/>
      <c r="N8281" s="172"/>
      <c r="O8281" s="172"/>
      <c r="U8281" s="173"/>
    </row>
    <row r="8282" spans="13:21" s="104" customFormat="1" ht="15.75">
      <c r="M8282" s="172"/>
      <c r="N8282" s="172"/>
      <c r="O8282" s="172"/>
      <c r="U8282" s="173"/>
    </row>
    <row r="8283" spans="13:21" s="104" customFormat="1" ht="15.75">
      <c r="M8283" s="172"/>
      <c r="N8283" s="172"/>
      <c r="O8283" s="172"/>
      <c r="U8283" s="173"/>
    </row>
    <row r="8284" spans="13:21" s="104" customFormat="1" ht="15.75">
      <c r="M8284" s="172"/>
      <c r="N8284" s="172"/>
      <c r="O8284" s="172"/>
      <c r="U8284" s="173"/>
    </row>
    <row r="8285" spans="13:21" s="104" customFormat="1" ht="15.75">
      <c r="M8285" s="172"/>
      <c r="N8285" s="172"/>
      <c r="O8285" s="172"/>
      <c r="U8285" s="173"/>
    </row>
    <row r="8286" spans="13:21" s="104" customFormat="1" ht="15.75">
      <c r="M8286" s="172"/>
      <c r="N8286" s="172"/>
      <c r="O8286" s="172"/>
      <c r="U8286" s="173"/>
    </row>
    <row r="8287" spans="13:21" s="104" customFormat="1" ht="15.75">
      <c r="M8287" s="172"/>
      <c r="N8287" s="172"/>
      <c r="O8287" s="172"/>
      <c r="U8287" s="173"/>
    </row>
    <row r="8288" spans="13:21" s="104" customFormat="1" ht="15.75">
      <c r="M8288" s="172"/>
      <c r="N8288" s="172"/>
      <c r="O8288" s="172"/>
      <c r="U8288" s="173"/>
    </row>
    <row r="8289" spans="13:21" s="104" customFormat="1" ht="15.75">
      <c r="M8289" s="172"/>
      <c r="N8289" s="172"/>
      <c r="O8289" s="172"/>
      <c r="U8289" s="173"/>
    </row>
    <row r="8290" spans="13:21" s="104" customFormat="1" ht="15.75">
      <c r="M8290" s="172"/>
      <c r="N8290" s="172"/>
      <c r="O8290" s="172"/>
      <c r="U8290" s="173"/>
    </row>
    <row r="8291" spans="13:21" s="104" customFormat="1" ht="15.75">
      <c r="M8291" s="172"/>
      <c r="N8291" s="172"/>
      <c r="O8291" s="172"/>
      <c r="U8291" s="173"/>
    </row>
    <row r="8292" spans="13:21" s="104" customFormat="1" ht="15.75">
      <c r="M8292" s="172"/>
      <c r="N8292" s="172"/>
      <c r="O8292" s="172"/>
      <c r="U8292" s="173"/>
    </row>
    <row r="8293" spans="13:21" s="104" customFormat="1" ht="15.75">
      <c r="M8293" s="172"/>
      <c r="N8293" s="172"/>
      <c r="O8293" s="172"/>
      <c r="U8293" s="173"/>
    </row>
    <row r="8294" spans="13:21" s="104" customFormat="1" ht="15.75">
      <c r="M8294" s="172"/>
      <c r="N8294" s="172"/>
      <c r="O8294" s="172"/>
      <c r="U8294" s="173"/>
    </row>
    <row r="8295" spans="13:21" s="104" customFormat="1" ht="15.75">
      <c r="M8295" s="172"/>
      <c r="N8295" s="172"/>
      <c r="O8295" s="172"/>
      <c r="U8295" s="173"/>
    </row>
    <row r="8296" spans="13:21" s="104" customFormat="1" ht="15.75">
      <c r="M8296" s="172"/>
      <c r="N8296" s="172"/>
      <c r="O8296" s="172"/>
      <c r="U8296" s="173"/>
    </row>
    <row r="8297" spans="13:21" s="104" customFormat="1" ht="15.75">
      <c r="M8297" s="172"/>
      <c r="N8297" s="172"/>
      <c r="O8297" s="172"/>
      <c r="U8297" s="173"/>
    </row>
    <row r="8298" spans="13:21" s="104" customFormat="1" ht="15.75">
      <c r="M8298" s="172"/>
      <c r="N8298" s="172"/>
      <c r="O8298" s="172"/>
      <c r="U8298" s="173"/>
    </row>
    <row r="8299" spans="13:21" s="104" customFormat="1" ht="15.75">
      <c r="M8299" s="172"/>
      <c r="N8299" s="172"/>
      <c r="O8299" s="172"/>
      <c r="U8299" s="173"/>
    </row>
    <row r="8300" spans="13:21" s="104" customFormat="1" ht="15.75">
      <c r="M8300" s="172"/>
      <c r="N8300" s="172"/>
      <c r="O8300" s="172"/>
      <c r="U8300" s="173"/>
    </row>
    <row r="8301" spans="13:21" s="104" customFormat="1" ht="15.75">
      <c r="M8301" s="172"/>
      <c r="N8301" s="172"/>
      <c r="O8301" s="172"/>
      <c r="U8301" s="173"/>
    </row>
    <row r="8302" spans="13:21" s="104" customFormat="1" ht="15.75">
      <c r="M8302" s="172"/>
      <c r="N8302" s="172"/>
      <c r="O8302" s="172"/>
      <c r="U8302" s="173"/>
    </row>
    <row r="8303" spans="13:21" s="104" customFormat="1" ht="15.75">
      <c r="M8303" s="172"/>
      <c r="N8303" s="172"/>
      <c r="O8303" s="172"/>
      <c r="U8303" s="173"/>
    </row>
    <row r="8304" spans="13:21" s="104" customFormat="1" ht="15.75">
      <c r="M8304" s="172"/>
      <c r="N8304" s="172"/>
      <c r="O8304" s="172"/>
      <c r="U8304" s="173"/>
    </row>
    <row r="8305" spans="13:21" s="104" customFormat="1" ht="15.75">
      <c r="M8305" s="172"/>
      <c r="N8305" s="172"/>
      <c r="O8305" s="172"/>
      <c r="U8305" s="173"/>
    </row>
    <row r="8306" spans="13:21" s="104" customFormat="1" ht="15.75">
      <c r="M8306" s="172"/>
      <c r="N8306" s="172"/>
      <c r="O8306" s="172"/>
      <c r="U8306" s="173"/>
    </row>
    <row r="8307" spans="13:21" s="104" customFormat="1" ht="15.75">
      <c r="M8307" s="172"/>
      <c r="N8307" s="172"/>
      <c r="O8307" s="172"/>
      <c r="U8307" s="173"/>
    </row>
    <row r="8308" spans="13:21" s="104" customFormat="1" ht="15.75">
      <c r="M8308" s="172"/>
      <c r="N8308" s="172"/>
      <c r="O8308" s="172"/>
      <c r="U8308" s="173"/>
    </row>
    <row r="8309" spans="13:21" s="104" customFormat="1" ht="15.75">
      <c r="M8309" s="172"/>
      <c r="N8309" s="172"/>
      <c r="O8309" s="172"/>
      <c r="U8309" s="173"/>
    </row>
    <row r="8310" spans="13:21" s="104" customFormat="1" ht="15.75">
      <c r="M8310" s="172"/>
      <c r="N8310" s="172"/>
      <c r="O8310" s="172"/>
      <c r="U8310" s="173"/>
    </row>
    <row r="8311" spans="13:21" s="104" customFormat="1" ht="15.75">
      <c r="M8311" s="172"/>
      <c r="N8311" s="172"/>
      <c r="O8311" s="172"/>
      <c r="U8311" s="173"/>
    </row>
    <row r="8312" spans="13:21" s="104" customFormat="1" ht="15.75">
      <c r="M8312" s="172"/>
      <c r="N8312" s="172"/>
      <c r="O8312" s="172"/>
      <c r="U8312" s="173"/>
    </row>
    <row r="8313" spans="13:21" s="104" customFormat="1" ht="15.75">
      <c r="M8313" s="172"/>
      <c r="N8313" s="172"/>
      <c r="O8313" s="172"/>
      <c r="U8313" s="173"/>
    </row>
    <row r="8314" spans="13:21" s="104" customFormat="1" ht="15.75">
      <c r="M8314" s="172"/>
      <c r="N8314" s="172"/>
      <c r="O8314" s="172"/>
      <c r="U8314" s="173"/>
    </row>
    <row r="8315" spans="13:21" s="104" customFormat="1" ht="15.75">
      <c r="M8315" s="172"/>
      <c r="N8315" s="172"/>
      <c r="O8315" s="172"/>
      <c r="U8315" s="173"/>
    </row>
    <row r="8316" spans="13:21" s="104" customFormat="1" ht="15.75">
      <c r="M8316" s="172"/>
      <c r="N8316" s="172"/>
      <c r="O8316" s="172"/>
      <c r="U8316" s="173"/>
    </row>
    <row r="8317" spans="13:21" s="104" customFormat="1" ht="15.75">
      <c r="M8317" s="172"/>
      <c r="N8317" s="172"/>
      <c r="O8317" s="172"/>
      <c r="U8317" s="173"/>
    </row>
    <row r="8318" spans="13:21" s="104" customFormat="1" ht="15.75">
      <c r="M8318" s="172"/>
      <c r="N8318" s="172"/>
      <c r="O8318" s="172"/>
      <c r="U8318" s="173"/>
    </row>
    <row r="8319" spans="13:21" s="104" customFormat="1" ht="15.75">
      <c r="M8319" s="172"/>
      <c r="N8319" s="172"/>
      <c r="O8319" s="172"/>
      <c r="U8319" s="173"/>
    </row>
    <row r="8320" spans="13:21" s="104" customFormat="1" ht="15.75">
      <c r="M8320" s="172"/>
      <c r="N8320" s="172"/>
      <c r="O8320" s="172"/>
      <c r="U8320" s="173"/>
    </row>
    <row r="8321" spans="13:21" s="104" customFormat="1" ht="15.75">
      <c r="M8321" s="172"/>
      <c r="N8321" s="172"/>
      <c r="O8321" s="172"/>
      <c r="U8321" s="173"/>
    </row>
    <row r="8322" spans="13:21" s="104" customFormat="1" ht="15.75">
      <c r="M8322" s="172"/>
      <c r="N8322" s="172"/>
      <c r="O8322" s="172"/>
      <c r="U8322" s="173"/>
    </row>
    <row r="8323" spans="13:21" s="104" customFormat="1" ht="15.75">
      <c r="M8323" s="172"/>
      <c r="N8323" s="172"/>
      <c r="O8323" s="172"/>
      <c r="U8323" s="173"/>
    </row>
    <row r="8324" spans="13:21" s="104" customFormat="1" ht="15.75">
      <c r="M8324" s="172"/>
      <c r="N8324" s="172"/>
      <c r="O8324" s="172"/>
      <c r="U8324" s="173"/>
    </row>
    <row r="8325" spans="13:21" s="104" customFormat="1" ht="15.75">
      <c r="M8325" s="172"/>
      <c r="N8325" s="172"/>
      <c r="O8325" s="172"/>
      <c r="U8325" s="173"/>
    </row>
    <row r="8326" spans="13:21" s="104" customFormat="1" ht="15.75">
      <c r="M8326" s="172"/>
      <c r="N8326" s="172"/>
      <c r="O8326" s="172"/>
      <c r="U8326" s="173"/>
    </row>
    <row r="8327" spans="13:21" s="104" customFormat="1" ht="15.75">
      <c r="M8327" s="172"/>
      <c r="N8327" s="172"/>
      <c r="O8327" s="172"/>
      <c r="U8327" s="173"/>
    </row>
    <row r="8328" spans="13:21" s="104" customFormat="1" ht="15.75">
      <c r="M8328" s="172"/>
      <c r="N8328" s="172"/>
      <c r="O8328" s="172"/>
      <c r="U8328" s="173"/>
    </row>
    <row r="8329" spans="13:21" s="104" customFormat="1" ht="15.75">
      <c r="M8329" s="172"/>
      <c r="N8329" s="172"/>
      <c r="O8329" s="172"/>
      <c r="U8329" s="173"/>
    </row>
    <row r="8330" spans="13:21" s="104" customFormat="1" ht="15.75">
      <c r="M8330" s="172"/>
      <c r="N8330" s="172"/>
      <c r="O8330" s="172"/>
      <c r="U8330" s="173"/>
    </row>
    <row r="8331" spans="13:21" s="104" customFormat="1" ht="15.75">
      <c r="M8331" s="172"/>
      <c r="N8331" s="172"/>
      <c r="O8331" s="172"/>
      <c r="U8331" s="173"/>
    </row>
    <row r="8332" spans="13:21" s="104" customFormat="1" ht="15.75">
      <c r="M8332" s="172"/>
      <c r="N8332" s="172"/>
      <c r="O8332" s="172"/>
      <c r="U8332" s="173"/>
    </row>
    <row r="8333" spans="13:21" s="104" customFormat="1" ht="15.75">
      <c r="M8333" s="172"/>
      <c r="N8333" s="172"/>
      <c r="O8333" s="172"/>
      <c r="U8333" s="173"/>
    </row>
    <row r="8334" spans="13:21" s="104" customFormat="1" ht="15.75">
      <c r="M8334" s="172"/>
      <c r="N8334" s="172"/>
      <c r="O8334" s="172"/>
      <c r="U8334" s="173"/>
    </row>
    <row r="8335" spans="13:21" s="104" customFormat="1" ht="15.75">
      <c r="M8335" s="172"/>
      <c r="N8335" s="172"/>
      <c r="O8335" s="172"/>
      <c r="U8335" s="173"/>
    </row>
    <row r="8336" spans="13:21" s="104" customFormat="1" ht="15.75">
      <c r="M8336" s="172"/>
      <c r="N8336" s="172"/>
      <c r="O8336" s="172"/>
      <c r="U8336" s="173"/>
    </row>
    <row r="8337" spans="13:21" s="104" customFormat="1" ht="15.75">
      <c r="M8337" s="172"/>
      <c r="N8337" s="172"/>
      <c r="O8337" s="172"/>
      <c r="U8337" s="173"/>
    </row>
    <row r="8338" spans="13:21" s="104" customFormat="1" ht="15.75">
      <c r="M8338" s="172"/>
      <c r="N8338" s="172"/>
      <c r="O8338" s="172"/>
      <c r="U8338" s="173"/>
    </row>
    <row r="8339" spans="13:21" s="104" customFormat="1" ht="15.75">
      <c r="M8339" s="172"/>
      <c r="N8339" s="172"/>
      <c r="O8339" s="172"/>
      <c r="U8339" s="173"/>
    </row>
    <row r="8340" spans="13:21" s="104" customFormat="1" ht="15.75">
      <c r="M8340" s="172"/>
      <c r="N8340" s="172"/>
      <c r="O8340" s="172"/>
      <c r="U8340" s="173"/>
    </row>
    <row r="8341" spans="13:21" s="104" customFormat="1" ht="15.75">
      <c r="M8341" s="172"/>
      <c r="N8341" s="172"/>
      <c r="O8341" s="172"/>
      <c r="U8341" s="173"/>
    </row>
    <row r="8342" spans="13:21" s="104" customFormat="1" ht="15.75">
      <c r="M8342" s="172"/>
      <c r="N8342" s="172"/>
      <c r="O8342" s="172"/>
      <c r="U8342" s="173"/>
    </row>
    <row r="8343" spans="13:21" s="104" customFormat="1" ht="15.75">
      <c r="M8343" s="172"/>
      <c r="N8343" s="172"/>
      <c r="O8343" s="172"/>
      <c r="U8343" s="173"/>
    </row>
    <row r="8344" spans="13:21" s="104" customFormat="1" ht="15.75">
      <c r="M8344" s="172"/>
      <c r="N8344" s="172"/>
      <c r="O8344" s="172"/>
      <c r="U8344" s="173"/>
    </row>
    <row r="8345" spans="13:21" s="104" customFormat="1" ht="15.75">
      <c r="M8345" s="172"/>
      <c r="N8345" s="172"/>
      <c r="O8345" s="172"/>
      <c r="U8345" s="173"/>
    </row>
    <row r="8346" spans="13:21" s="104" customFormat="1" ht="15.75">
      <c r="M8346" s="172"/>
      <c r="N8346" s="172"/>
      <c r="O8346" s="172"/>
      <c r="U8346" s="173"/>
    </row>
    <row r="8347" spans="13:21" s="104" customFormat="1" ht="15.75">
      <c r="M8347" s="172"/>
      <c r="N8347" s="172"/>
      <c r="O8347" s="172"/>
      <c r="U8347" s="173"/>
    </row>
    <row r="8348" spans="13:21" s="104" customFormat="1" ht="15.75">
      <c r="M8348" s="172"/>
      <c r="N8348" s="172"/>
      <c r="O8348" s="172"/>
      <c r="U8348" s="173"/>
    </row>
    <row r="8349" spans="13:21" s="104" customFormat="1" ht="15.75">
      <c r="M8349" s="172"/>
      <c r="N8349" s="172"/>
      <c r="O8349" s="172"/>
      <c r="U8349" s="173"/>
    </row>
    <row r="8350" spans="13:21" s="104" customFormat="1" ht="15.75">
      <c r="M8350" s="172"/>
      <c r="N8350" s="172"/>
      <c r="O8350" s="172"/>
      <c r="U8350" s="173"/>
    </row>
    <row r="8351" spans="13:21" s="104" customFormat="1" ht="15.75">
      <c r="M8351" s="172"/>
      <c r="N8351" s="172"/>
      <c r="O8351" s="172"/>
      <c r="U8351" s="173"/>
    </row>
    <row r="8352" spans="13:21" s="104" customFormat="1" ht="15.75">
      <c r="M8352" s="172"/>
      <c r="N8352" s="172"/>
      <c r="O8352" s="172"/>
      <c r="U8352" s="173"/>
    </row>
    <row r="8353" spans="13:21" s="104" customFormat="1" ht="15.75">
      <c r="M8353" s="172"/>
      <c r="N8353" s="172"/>
      <c r="O8353" s="172"/>
      <c r="U8353" s="173"/>
    </row>
    <row r="8354" spans="13:21" s="104" customFormat="1" ht="15.75">
      <c r="M8354" s="172"/>
      <c r="N8354" s="172"/>
      <c r="O8354" s="172"/>
      <c r="U8354" s="173"/>
    </row>
    <row r="8355" spans="13:21" s="104" customFormat="1" ht="15.75">
      <c r="M8355" s="172"/>
      <c r="N8355" s="172"/>
      <c r="O8355" s="172"/>
      <c r="U8355" s="173"/>
    </row>
    <row r="8356" spans="13:21" s="104" customFormat="1" ht="15.75">
      <c r="M8356" s="172"/>
      <c r="N8356" s="172"/>
      <c r="O8356" s="172"/>
      <c r="U8356" s="173"/>
    </row>
    <row r="8357" spans="13:21" s="104" customFormat="1" ht="15.75">
      <c r="M8357" s="172"/>
      <c r="N8357" s="172"/>
      <c r="O8357" s="172"/>
      <c r="U8357" s="173"/>
    </row>
    <row r="8358" spans="13:21" s="104" customFormat="1" ht="15.75">
      <c r="M8358" s="172"/>
      <c r="N8358" s="172"/>
      <c r="O8358" s="172"/>
      <c r="U8358" s="173"/>
    </row>
    <row r="8359" spans="13:21" s="104" customFormat="1" ht="15.75">
      <c r="M8359" s="172"/>
      <c r="N8359" s="172"/>
      <c r="O8359" s="172"/>
      <c r="U8359" s="173"/>
    </row>
    <row r="8360" spans="13:21" s="104" customFormat="1" ht="15.75">
      <c r="M8360" s="172"/>
      <c r="N8360" s="172"/>
      <c r="O8360" s="172"/>
      <c r="U8360" s="173"/>
    </row>
    <row r="8361" spans="13:21" s="104" customFormat="1" ht="15.75">
      <c r="M8361" s="172"/>
      <c r="N8361" s="172"/>
      <c r="O8361" s="172"/>
      <c r="U8361" s="173"/>
    </row>
    <row r="8362" spans="13:21" s="104" customFormat="1" ht="15.75">
      <c r="M8362" s="172"/>
      <c r="N8362" s="172"/>
      <c r="O8362" s="172"/>
      <c r="U8362" s="173"/>
    </row>
    <row r="8363" spans="13:21" s="104" customFormat="1" ht="15.75">
      <c r="M8363" s="172"/>
      <c r="N8363" s="172"/>
      <c r="O8363" s="172"/>
      <c r="U8363" s="173"/>
    </row>
    <row r="8364" spans="13:21" s="104" customFormat="1" ht="15.75">
      <c r="M8364" s="172"/>
      <c r="N8364" s="172"/>
      <c r="O8364" s="172"/>
      <c r="U8364" s="173"/>
    </row>
    <row r="8365" spans="13:21" s="104" customFormat="1" ht="15.75">
      <c r="M8365" s="172"/>
      <c r="N8365" s="172"/>
      <c r="O8365" s="172"/>
      <c r="U8365" s="173"/>
    </row>
    <row r="8366" spans="13:21" s="104" customFormat="1" ht="15.75">
      <c r="M8366" s="172"/>
      <c r="N8366" s="172"/>
      <c r="O8366" s="172"/>
      <c r="U8366" s="173"/>
    </row>
    <row r="8367" spans="13:21" s="104" customFormat="1" ht="15.75">
      <c r="M8367" s="172"/>
      <c r="N8367" s="172"/>
      <c r="O8367" s="172"/>
      <c r="U8367" s="173"/>
    </row>
    <row r="8368" spans="13:21" s="104" customFormat="1" ht="15.75">
      <c r="M8368" s="172"/>
      <c r="N8368" s="172"/>
      <c r="O8368" s="172"/>
      <c r="U8368" s="173"/>
    </row>
    <row r="8369" spans="13:21" s="104" customFormat="1" ht="15.75">
      <c r="M8369" s="172"/>
      <c r="N8369" s="172"/>
      <c r="O8369" s="172"/>
      <c r="U8369" s="173"/>
    </row>
    <row r="8370" spans="13:21" s="104" customFormat="1" ht="15.75">
      <c r="M8370" s="172"/>
      <c r="N8370" s="172"/>
      <c r="O8370" s="172"/>
      <c r="U8370" s="173"/>
    </row>
    <row r="8371" spans="13:21" s="104" customFormat="1" ht="15.75">
      <c r="M8371" s="172"/>
      <c r="N8371" s="172"/>
      <c r="O8371" s="172"/>
      <c r="U8371" s="173"/>
    </row>
    <row r="8372" spans="13:21" s="104" customFormat="1" ht="15.75">
      <c r="M8372" s="172"/>
      <c r="N8372" s="172"/>
      <c r="O8372" s="172"/>
      <c r="U8372" s="173"/>
    </row>
    <row r="8373" spans="13:21" s="104" customFormat="1" ht="15.75">
      <c r="M8373" s="172"/>
      <c r="N8373" s="172"/>
      <c r="O8373" s="172"/>
      <c r="U8373" s="173"/>
    </row>
    <row r="8374" spans="13:21" s="104" customFormat="1" ht="15.75">
      <c r="M8374" s="172"/>
      <c r="N8374" s="172"/>
      <c r="O8374" s="172"/>
      <c r="U8374" s="173"/>
    </row>
    <row r="8375" spans="13:21" s="104" customFormat="1" ht="15.75">
      <c r="M8375" s="172"/>
      <c r="N8375" s="172"/>
      <c r="O8375" s="172"/>
      <c r="U8375" s="173"/>
    </row>
    <row r="8376" spans="13:21" s="104" customFormat="1" ht="15.75">
      <c r="M8376" s="172"/>
      <c r="N8376" s="172"/>
      <c r="O8376" s="172"/>
      <c r="U8376" s="173"/>
    </row>
    <row r="8377" spans="13:21" s="104" customFormat="1" ht="15.75">
      <c r="M8377" s="172"/>
      <c r="N8377" s="172"/>
      <c r="O8377" s="172"/>
      <c r="U8377" s="173"/>
    </row>
    <row r="8378" spans="13:21" s="104" customFormat="1" ht="15.75">
      <c r="M8378" s="172"/>
      <c r="N8378" s="172"/>
      <c r="O8378" s="172"/>
      <c r="U8378" s="173"/>
    </row>
    <row r="8379" spans="13:21" s="104" customFormat="1" ht="15.75">
      <c r="M8379" s="172"/>
      <c r="N8379" s="172"/>
      <c r="O8379" s="172"/>
      <c r="U8379" s="173"/>
    </row>
    <row r="8380" spans="13:21" s="104" customFormat="1" ht="15.75">
      <c r="M8380" s="172"/>
      <c r="N8380" s="172"/>
      <c r="O8380" s="172"/>
      <c r="U8380" s="173"/>
    </row>
    <row r="8381" spans="13:21" s="104" customFormat="1" ht="15.75">
      <c r="M8381" s="172"/>
      <c r="N8381" s="172"/>
      <c r="O8381" s="172"/>
      <c r="U8381" s="173"/>
    </row>
    <row r="8382" spans="13:21" s="104" customFormat="1" ht="15.75">
      <c r="M8382" s="172"/>
      <c r="N8382" s="172"/>
      <c r="O8382" s="172"/>
      <c r="U8382" s="173"/>
    </row>
    <row r="8383" spans="13:21" s="104" customFormat="1" ht="15.75">
      <c r="M8383" s="172"/>
      <c r="N8383" s="172"/>
      <c r="O8383" s="172"/>
      <c r="U8383" s="173"/>
    </row>
    <row r="8384" spans="13:21" s="104" customFormat="1" ht="15.75">
      <c r="M8384" s="172"/>
      <c r="N8384" s="172"/>
      <c r="O8384" s="172"/>
      <c r="U8384" s="173"/>
    </row>
    <row r="8385" spans="13:21" s="104" customFormat="1" ht="15.75">
      <c r="M8385" s="172"/>
      <c r="N8385" s="172"/>
      <c r="O8385" s="172"/>
      <c r="U8385" s="173"/>
    </row>
    <row r="8386" spans="13:21" s="104" customFormat="1" ht="15.75">
      <c r="M8386" s="172"/>
      <c r="N8386" s="172"/>
      <c r="O8386" s="172"/>
      <c r="U8386" s="173"/>
    </row>
    <row r="8387" spans="13:21" s="104" customFormat="1" ht="15.75">
      <c r="M8387" s="172"/>
      <c r="N8387" s="172"/>
      <c r="O8387" s="172"/>
      <c r="U8387" s="173"/>
    </row>
    <row r="8388" spans="13:21" s="104" customFormat="1" ht="15.75">
      <c r="M8388" s="172"/>
      <c r="N8388" s="172"/>
      <c r="O8388" s="172"/>
      <c r="U8388" s="173"/>
    </row>
    <row r="8389" spans="13:21" s="104" customFormat="1" ht="15.75">
      <c r="M8389" s="172"/>
      <c r="N8389" s="172"/>
      <c r="O8389" s="172"/>
      <c r="U8389" s="173"/>
    </row>
    <row r="8390" spans="13:21" s="104" customFormat="1" ht="15.75">
      <c r="M8390" s="172"/>
      <c r="N8390" s="172"/>
      <c r="O8390" s="172"/>
      <c r="U8390" s="173"/>
    </row>
    <row r="8391" spans="13:21" s="104" customFormat="1" ht="15.75">
      <c r="M8391" s="172"/>
      <c r="N8391" s="172"/>
      <c r="O8391" s="172"/>
      <c r="U8391" s="173"/>
    </row>
    <row r="8392" spans="13:21" s="104" customFormat="1" ht="15.75">
      <c r="M8392" s="172"/>
      <c r="N8392" s="172"/>
      <c r="O8392" s="172"/>
      <c r="U8392" s="173"/>
    </row>
    <row r="8393" spans="13:21" s="104" customFormat="1" ht="15.75">
      <c r="M8393" s="172"/>
      <c r="N8393" s="172"/>
      <c r="O8393" s="172"/>
      <c r="U8393" s="173"/>
    </row>
    <row r="8394" spans="13:21" s="104" customFormat="1" ht="15.75">
      <c r="M8394" s="172"/>
      <c r="N8394" s="172"/>
      <c r="O8394" s="172"/>
      <c r="U8394" s="173"/>
    </row>
    <row r="8395" spans="13:21" s="104" customFormat="1" ht="15.75">
      <c r="M8395" s="172"/>
      <c r="N8395" s="172"/>
      <c r="O8395" s="172"/>
      <c r="U8395" s="173"/>
    </row>
    <row r="8396" spans="13:21" s="104" customFormat="1" ht="15.75">
      <c r="M8396" s="172"/>
      <c r="N8396" s="172"/>
      <c r="O8396" s="172"/>
      <c r="U8396" s="173"/>
    </row>
    <row r="8397" spans="13:21" s="104" customFormat="1" ht="15.75">
      <c r="M8397" s="172"/>
      <c r="N8397" s="172"/>
      <c r="O8397" s="172"/>
      <c r="U8397" s="173"/>
    </row>
    <row r="8398" spans="13:21" s="104" customFormat="1" ht="15.75">
      <c r="M8398" s="172"/>
      <c r="N8398" s="172"/>
      <c r="O8398" s="172"/>
      <c r="U8398" s="173"/>
    </row>
    <row r="8399" spans="13:21" s="104" customFormat="1" ht="15.75">
      <c r="M8399" s="172"/>
      <c r="N8399" s="172"/>
      <c r="O8399" s="172"/>
      <c r="U8399" s="173"/>
    </row>
    <row r="8400" spans="13:21" s="104" customFormat="1" ht="15.75">
      <c r="M8400" s="172"/>
      <c r="N8400" s="172"/>
      <c r="O8400" s="172"/>
      <c r="U8400" s="173"/>
    </row>
    <row r="8401" spans="13:21" s="104" customFormat="1" ht="15.75">
      <c r="M8401" s="172"/>
      <c r="N8401" s="172"/>
      <c r="O8401" s="172"/>
      <c r="U8401" s="173"/>
    </row>
    <row r="8402" spans="13:21" s="104" customFormat="1" ht="15.75">
      <c r="M8402" s="172"/>
      <c r="N8402" s="172"/>
      <c r="O8402" s="172"/>
      <c r="U8402" s="173"/>
    </row>
    <row r="8403" spans="13:21" s="104" customFormat="1" ht="15.75">
      <c r="M8403" s="172"/>
      <c r="N8403" s="172"/>
      <c r="O8403" s="172"/>
      <c r="U8403" s="173"/>
    </row>
    <row r="8404" spans="13:21" s="104" customFormat="1" ht="15.75">
      <c r="M8404" s="172"/>
      <c r="N8404" s="172"/>
      <c r="O8404" s="172"/>
      <c r="U8404" s="173"/>
    </row>
    <row r="8405" spans="13:21" s="104" customFormat="1" ht="15.75">
      <c r="M8405" s="172"/>
      <c r="N8405" s="172"/>
      <c r="O8405" s="172"/>
      <c r="U8405" s="173"/>
    </row>
    <row r="8406" spans="13:21" s="104" customFormat="1" ht="15.75">
      <c r="M8406" s="172"/>
      <c r="N8406" s="172"/>
      <c r="O8406" s="172"/>
      <c r="U8406" s="173"/>
    </row>
    <row r="8407" spans="13:21" s="104" customFormat="1" ht="15.75">
      <c r="M8407" s="172"/>
      <c r="N8407" s="172"/>
      <c r="O8407" s="172"/>
      <c r="U8407" s="173"/>
    </row>
    <row r="8408" spans="13:21" s="104" customFormat="1" ht="15.75">
      <c r="M8408" s="172"/>
      <c r="N8408" s="172"/>
      <c r="O8408" s="172"/>
      <c r="U8408" s="173"/>
    </row>
    <row r="8409" spans="13:21" s="104" customFormat="1" ht="15.75">
      <c r="M8409" s="172"/>
      <c r="N8409" s="172"/>
      <c r="O8409" s="172"/>
      <c r="U8409" s="173"/>
    </row>
    <row r="8410" spans="13:21" s="104" customFormat="1" ht="15.75">
      <c r="M8410" s="172"/>
      <c r="N8410" s="172"/>
      <c r="O8410" s="172"/>
      <c r="U8410" s="173"/>
    </row>
    <row r="8411" spans="13:21" s="104" customFormat="1" ht="15.75">
      <c r="M8411" s="172"/>
      <c r="N8411" s="172"/>
      <c r="O8411" s="172"/>
      <c r="U8411" s="173"/>
    </row>
    <row r="8412" spans="13:21" s="104" customFormat="1" ht="15.75">
      <c r="M8412" s="172"/>
      <c r="N8412" s="172"/>
      <c r="O8412" s="172"/>
      <c r="U8412" s="173"/>
    </row>
    <row r="8413" spans="13:21" s="104" customFormat="1" ht="15.75">
      <c r="M8413" s="172"/>
      <c r="N8413" s="172"/>
      <c r="O8413" s="172"/>
      <c r="U8413" s="173"/>
    </row>
    <row r="8414" spans="13:21" s="104" customFormat="1" ht="15.75">
      <c r="M8414" s="172"/>
      <c r="N8414" s="172"/>
      <c r="O8414" s="172"/>
      <c r="U8414" s="173"/>
    </row>
    <row r="8415" spans="13:21" s="104" customFormat="1" ht="15.75">
      <c r="M8415" s="172"/>
      <c r="N8415" s="172"/>
      <c r="O8415" s="172"/>
      <c r="U8415" s="173"/>
    </row>
    <row r="8416" spans="13:21" s="104" customFormat="1" ht="15.75">
      <c r="M8416" s="172"/>
      <c r="N8416" s="172"/>
      <c r="O8416" s="172"/>
      <c r="U8416" s="173"/>
    </row>
    <row r="8417" spans="13:21" s="104" customFormat="1" ht="15.75">
      <c r="M8417" s="172"/>
      <c r="N8417" s="172"/>
      <c r="O8417" s="172"/>
      <c r="U8417" s="173"/>
    </row>
    <row r="8418" spans="13:21" s="104" customFormat="1" ht="15.75">
      <c r="M8418" s="172"/>
      <c r="N8418" s="172"/>
      <c r="O8418" s="172"/>
      <c r="U8418" s="173"/>
    </row>
    <row r="8419" spans="13:21" s="104" customFormat="1" ht="15.75">
      <c r="M8419" s="172"/>
      <c r="N8419" s="172"/>
      <c r="O8419" s="172"/>
      <c r="U8419" s="173"/>
    </row>
    <row r="8420" spans="13:21" s="104" customFormat="1" ht="15.75">
      <c r="M8420" s="172"/>
      <c r="N8420" s="172"/>
      <c r="O8420" s="172"/>
      <c r="U8420" s="173"/>
    </row>
    <row r="8421" spans="13:21" s="104" customFormat="1" ht="15.75">
      <c r="M8421" s="172"/>
      <c r="N8421" s="172"/>
      <c r="O8421" s="172"/>
      <c r="U8421" s="173"/>
    </row>
    <row r="8422" spans="13:21" s="104" customFormat="1" ht="15.75">
      <c r="M8422" s="172"/>
      <c r="N8422" s="172"/>
      <c r="O8422" s="172"/>
      <c r="U8422" s="173"/>
    </row>
    <row r="8423" spans="13:21" s="104" customFormat="1" ht="15.75">
      <c r="M8423" s="172"/>
      <c r="N8423" s="172"/>
      <c r="O8423" s="172"/>
      <c r="U8423" s="173"/>
    </row>
    <row r="8424" spans="13:21" s="104" customFormat="1" ht="15.75">
      <c r="M8424" s="172"/>
      <c r="N8424" s="172"/>
      <c r="O8424" s="172"/>
      <c r="U8424" s="173"/>
    </row>
    <row r="8425" spans="13:21" s="104" customFormat="1" ht="15.75">
      <c r="M8425" s="172"/>
      <c r="N8425" s="172"/>
      <c r="O8425" s="172"/>
      <c r="U8425" s="173"/>
    </row>
    <row r="8426" spans="13:21" s="104" customFormat="1" ht="15.75">
      <c r="M8426" s="172"/>
      <c r="N8426" s="172"/>
      <c r="O8426" s="172"/>
      <c r="U8426" s="173"/>
    </row>
    <row r="8427" spans="13:21" s="104" customFormat="1" ht="15.75">
      <c r="M8427" s="172"/>
      <c r="N8427" s="172"/>
      <c r="O8427" s="172"/>
      <c r="U8427" s="173"/>
    </row>
    <row r="8428" spans="13:21" s="104" customFormat="1" ht="15.75">
      <c r="M8428" s="172"/>
      <c r="N8428" s="172"/>
      <c r="O8428" s="172"/>
      <c r="U8428" s="173"/>
    </row>
    <row r="8429" spans="13:21" s="104" customFormat="1" ht="15.75">
      <c r="M8429" s="172"/>
      <c r="N8429" s="172"/>
      <c r="O8429" s="172"/>
      <c r="U8429" s="173"/>
    </row>
    <row r="8430" spans="13:21" s="104" customFormat="1" ht="15.75">
      <c r="M8430" s="172"/>
      <c r="N8430" s="172"/>
      <c r="O8430" s="172"/>
      <c r="U8430" s="173"/>
    </row>
    <row r="8431" spans="13:21" s="104" customFormat="1" ht="15.75">
      <c r="M8431" s="172"/>
      <c r="N8431" s="172"/>
      <c r="O8431" s="172"/>
      <c r="U8431" s="173"/>
    </row>
    <row r="8432" spans="13:21" s="104" customFormat="1" ht="15.75">
      <c r="M8432" s="172"/>
      <c r="N8432" s="172"/>
      <c r="O8432" s="172"/>
      <c r="U8432" s="173"/>
    </row>
    <row r="8433" spans="13:21" s="104" customFormat="1" ht="15.75">
      <c r="M8433" s="172"/>
      <c r="N8433" s="172"/>
      <c r="O8433" s="172"/>
      <c r="U8433" s="173"/>
    </row>
    <row r="8434" spans="13:21" s="104" customFormat="1" ht="15.75">
      <c r="M8434" s="172"/>
      <c r="N8434" s="172"/>
      <c r="O8434" s="172"/>
      <c r="U8434" s="173"/>
    </row>
    <row r="8435" spans="13:21" s="104" customFormat="1" ht="15.75">
      <c r="M8435" s="172"/>
      <c r="N8435" s="172"/>
      <c r="O8435" s="172"/>
      <c r="U8435" s="173"/>
    </row>
    <row r="8436" spans="13:21" s="104" customFormat="1" ht="15.75">
      <c r="M8436" s="172"/>
      <c r="N8436" s="172"/>
      <c r="O8436" s="172"/>
      <c r="U8436" s="173"/>
    </row>
    <row r="8437" spans="13:21" s="104" customFormat="1" ht="15.75">
      <c r="M8437" s="172"/>
      <c r="N8437" s="172"/>
      <c r="O8437" s="172"/>
      <c r="U8437" s="173"/>
    </row>
    <row r="8438" spans="13:21" s="104" customFormat="1" ht="15.75">
      <c r="M8438" s="172"/>
      <c r="N8438" s="172"/>
      <c r="O8438" s="172"/>
      <c r="U8438" s="173"/>
    </row>
    <row r="8439" spans="13:21" s="104" customFormat="1" ht="15.75">
      <c r="M8439" s="172"/>
      <c r="N8439" s="172"/>
      <c r="O8439" s="172"/>
      <c r="U8439" s="173"/>
    </row>
    <row r="8440" spans="13:21" s="104" customFormat="1" ht="15.75">
      <c r="M8440" s="172"/>
      <c r="N8440" s="172"/>
      <c r="O8440" s="172"/>
      <c r="U8440" s="173"/>
    </row>
    <row r="8441" spans="13:21" s="104" customFormat="1" ht="15.75">
      <c r="M8441" s="172"/>
      <c r="N8441" s="172"/>
      <c r="O8441" s="172"/>
      <c r="U8441" s="173"/>
    </row>
    <row r="8442" spans="13:21" s="104" customFormat="1" ht="15.75">
      <c r="M8442" s="172"/>
      <c r="N8442" s="172"/>
      <c r="O8442" s="172"/>
      <c r="U8442" s="173"/>
    </row>
    <row r="8443" spans="13:21" s="104" customFormat="1" ht="15.75">
      <c r="M8443" s="172"/>
      <c r="N8443" s="172"/>
      <c r="O8443" s="172"/>
      <c r="U8443" s="173"/>
    </row>
    <row r="8444" spans="13:21" s="104" customFormat="1" ht="15.75">
      <c r="M8444" s="172"/>
      <c r="N8444" s="172"/>
      <c r="O8444" s="172"/>
      <c r="U8444" s="173"/>
    </row>
    <row r="8445" spans="13:21" s="104" customFormat="1" ht="15.75">
      <c r="M8445" s="172"/>
      <c r="N8445" s="172"/>
      <c r="O8445" s="172"/>
      <c r="U8445" s="173"/>
    </row>
    <row r="8446" spans="13:21" s="104" customFormat="1" ht="15.75">
      <c r="M8446" s="172"/>
      <c r="N8446" s="172"/>
      <c r="O8446" s="172"/>
      <c r="U8446" s="173"/>
    </row>
    <row r="8447" spans="13:21" s="104" customFormat="1" ht="15.75">
      <c r="M8447" s="172"/>
      <c r="N8447" s="172"/>
      <c r="O8447" s="172"/>
      <c r="U8447" s="173"/>
    </row>
    <row r="8448" spans="13:21" s="104" customFormat="1" ht="15.75">
      <c r="M8448" s="172"/>
      <c r="N8448" s="172"/>
      <c r="O8448" s="172"/>
      <c r="U8448" s="173"/>
    </row>
    <row r="8449" spans="13:21" s="104" customFormat="1" ht="15.75">
      <c r="M8449" s="172"/>
      <c r="N8449" s="172"/>
      <c r="O8449" s="172"/>
      <c r="U8449" s="173"/>
    </row>
    <row r="8450" spans="13:21" s="104" customFormat="1" ht="15.75">
      <c r="M8450" s="172"/>
      <c r="N8450" s="172"/>
      <c r="O8450" s="172"/>
      <c r="U8450" s="173"/>
    </row>
    <row r="8451" spans="13:21" s="104" customFormat="1" ht="15.75">
      <c r="M8451" s="172"/>
      <c r="N8451" s="172"/>
      <c r="O8451" s="172"/>
      <c r="U8451" s="173"/>
    </row>
    <row r="8452" spans="13:21" s="104" customFormat="1" ht="15.75">
      <c r="M8452" s="172"/>
      <c r="N8452" s="172"/>
      <c r="O8452" s="172"/>
      <c r="U8452" s="173"/>
    </row>
    <row r="8453" spans="13:21" s="104" customFormat="1" ht="15.75">
      <c r="M8453" s="172"/>
      <c r="N8453" s="172"/>
      <c r="O8453" s="172"/>
      <c r="U8453" s="173"/>
    </row>
    <row r="8454" spans="13:21" s="104" customFormat="1" ht="15.75">
      <c r="M8454" s="172"/>
      <c r="N8454" s="172"/>
      <c r="O8454" s="172"/>
      <c r="U8454" s="173"/>
    </row>
    <row r="8455" spans="13:21" s="104" customFormat="1" ht="15.75">
      <c r="M8455" s="172"/>
      <c r="N8455" s="172"/>
      <c r="O8455" s="172"/>
      <c r="U8455" s="173"/>
    </row>
    <row r="8456" spans="13:21" s="104" customFormat="1" ht="15.75">
      <c r="M8456" s="172"/>
      <c r="N8456" s="172"/>
      <c r="O8456" s="172"/>
      <c r="U8456" s="173"/>
    </row>
    <row r="8457" spans="13:21" s="104" customFormat="1" ht="15.75">
      <c r="M8457" s="172"/>
      <c r="N8457" s="172"/>
      <c r="O8457" s="172"/>
      <c r="U8457" s="173"/>
    </row>
    <row r="8458" spans="13:21" s="104" customFormat="1" ht="15.75">
      <c r="M8458" s="172"/>
      <c r="N8458" s="172"/>
      <c r="O8458" s="172"/>
      <c r="U8458" s="173"/>
    </row>
    <row r="8459" spans="13:21" s="104" customFormat="1" ht="15.75">
      <c r="M8459" s="172"/>
      <c r="N8459" s="172"/>
      <c r="O8459" s="172"/>
      <c r="U8459" s="173"/>
    </row>
    <row r="8460" spans="13:21" s="104" customFormat="1" ht="15.75">
      <c r="M8460" s="172"/>
      <c r="N8460" s="172"/>
      <c r="O8460" s="172"/>
      <c r="U8460" s="173"/>
    </row>
    <row r="8461" spans="13:21" s="104" customFormat="1" ht="15.75">
      <c r="M8461" s="172"/>
      <c r="N8461" s="172"/>
      <c r="O8461" s="172"/>
      <c r="U8461" s="173"/>
    </row>
    <row r="8462" spans="13:21" s="104" customFormat="1" ht="15.75">
      <c r="M8462" s="172"/>
      <c r="N8462" s="172"/>
      <c r="O8462" s="172"/>
      <c r="U8462" s="173"/>
    </row>
    <row r="8463" spans="13:21" s="104" customFormat="1" ht="15.75">
      <c r="M8463" s="172"/>
      <c r="N8463" s="172"/>
      <c r="O8463" s="172"/>
      <c r="U8463" s="173"/>
    </row>
    <row r="8464" spans="13:21" s="104" customFormat="1" ht="15.75">
      <c r="M8464" s="172"/>
      <c r="N8464" s="172"/>
      <c r="O8464" s="172"/>
      <c r="U8464" s="173"/>
    </row>
    <row r="8465" spans="13:21" s="104" customFormat="1" ht="15.75">
      <c r="M8465" s="172"/>
      <c r="N8465" s="172"/>
      <c r="O8465" s="172"/>
      <c r="U8465" s="173"/>
    </row>
    <row r="8466" spans="13:21" s="104" customFormat="1" ht="15.75">
      <c r="M8466" s="172"/>
      <c r="N8466" s="172"/>
      <c r="O8466" s="172"/>
      <c r="U8466" s="173"/>
    </row>
    <row r="8467" spans="13:21" s="104" customFormat="1" ht="15.75">
      <c r="M8467" s="172"/>
      <c r="N8467" s="172"/>
      <c r="O8467" s="172"/>
      <c r="U8467" s="173"/>
    </row>
    <row r="8468" spans="13:21" s="104" customFormat="1" ht="15.75">
      <c r="M8468" s="172"/>
      <c r="N8468" s="172"/>
      <c r="O8468" s="172"/>
      <c r="U8468" s="173"/>
    </row>
    <row r="8469" spans="13:21" s="104" customFormat="1" ht="15.75">
      <c r="M8469" s="172"/>
      <c r="N8469" s="172"/>
      <c r="O8469" s="172"/>
      <c r="U8469" s="173"/>
    </row>
    <row r="8470" spans="13:21" s="104" customFormat="1" ht="15.75">
      <c r="M8470" s="172"/>
      <c r="N8470" s="172"/>
      <c r="O8470" s="172"/>
      <c r="U8470" s="173"/>
    </row>
    <row r="8471" spans="13:21" s="104" customFormat="1" ht="15.75">
      <c r="M8471" s="172"/>
      <c r="N8471" s="172"/>
      <c r="O8471" s="172"/>
      <c r="U8471" s="173"/>
    </row>
    <row r="8472" spans="13:21" s="104" customFormat="1" ht="15.75">
      <c r="M8472" s="172"/>
      <c r="N8472" s="172"/>
      <c r="O8472" s="172"/>
      <c r="U8472" s="173"/>
    </row>
    <row r="8473" spans="13:21" s="104" customFormat="1" ht="15.75">
      <c r="M8473" s="172"/>
      <c r="N8473" s="172"/>
      <c r="O8473" s="172"/>
      <c r="U8473" s="173"/>
    </row>
    <row r="8474" spans="13:21" s="104" customFormat="1" ht="15.75">
      <c r="M8474" s="172"/>
      <c r="N8474" s="172"/>
      <c r="O8474" s="172"/>
      <c r="U8474" s="173"/>
    </row>
    <row r="8475" spans="13:21" s="104" customFormat="1" ht="15.75">
      <c r="M8475" s="172"/>
      <c r="N8475" s="172"/>
      <c r="O8475" s="172"/>
      <c r="U8475" s="173"/>
    </row>
    <row r="8476" spans="13:21" s="104" customFormat="1" ht="15.75">
      <c r="M8476" s="172"/>
      <c r="N8476" s="172"/>
      <c r="O8476" s="172"/>
      <c r="U8476" s="173"/>
    </row>
    <row r="8477" spans="13:21" s="104" customFormat="1" ht="15.75">
      <c r="M8477" s="172"/>
      <c r="N8477" s="172"/>
      <c r="O8477" s="172"/>
      <c r="U8477" s="173"/>
    </row>
    <row r="8478" spans="13:21" s="104" customFormat="1" ht="15.75">
      <c r="M8478" s="172"/>
      <c r="N8478" s="172"/>
      <c r="O8478" s="172"/>
      <c r="U8478" s="173"/>
    </row>
    <row r="8479" spans="13:21" s="104" customFormat="1" ht="15.75">
      <c r="M8479" s="172"/>
      <c r="N8479" s="172"/>
      <c r="O8479" s="172"/>
      <c r="U8479" s="173"/>
    </row>
    <row r="8480" spans="13:21" s="104" customFormat="1" ht="15.75">
      <c r="M8480" s="172"/>
      <c r="N8480" s="172"/>
      <c r="O8480" s="172"/>
      <c r="U8480" s="173"/>
    </row>
    <row r="8481" spans="13:21" s="104" customFormat="1" ht="15.75">
      <c r="M8481" s="172"/>
      <c r="N8481" s="172"/>
      <c r="O8481" s="172"/>
      <c r="U8481" s="173"/>
    </row>
    <row r="8482" spans="13:21" s="104" customFormat="1" ht="15.75">
      <c r="M8482" s="172"/>
      <c r="N8482" s="172"/>
      <c r="O8482" s="172"/>
      <c r="U8482" s="173"/>
    </row>
    <row r="8483" spans="13:21" s="104" customFormat="1" ht="15.75">
      <c r="M8483" s="172"/>
      <c r="N8483" s="172"/>
      <c r="O8483" s="172"/>
      <c r="U8483" s="173"/>
    </row>
    <row r="8484" spans="13:21" s="104" customFormat="1" ht="15.75">
      <c r="M8484" s="172"/>
      <c r="N8484" s="172"/>
      <c r="O8484" s="172"/>
      <c r="U8484" s="173"/>
    </row>
    <row r="8485" spans="13:21" s="104" customFormat="1" ht="15.75">
      <c r="M8485" s="172"/>
      <c r="N8485" s="172"/>
      <c r="O8485" s="172"/>
      <c r="U8485" s="173"/>
    </row>
    <row r="8486" spans="13:21" s="104" customFormat="1" ht="15.75">
      <c r="M8486" s="172"/>
      <c r="N8486" s="172"/>
      <c r="O8486" s="172"/>
      <c r="U8486" s="173"/>
    </row>
    <row r="8487" spans="13:21" s="104" customFormat="1" ht="15.75">
      <c r="M8487" s="172"/>
      <c r="N8487" s="172"/>
      <c r="O8487" s="172"/>
      <c r="U8487" s="173"/>
    </row>
    <row r="8488" spans="13:21" s="104" customFormat="1" ht="15.75">
      <c r="M8488" s="172"/>
      <c r="N8488" s="172"/>
      <c r="O8488" s="172"/>
      <c r="U8488" s="173"/>
    </row>
    <row r="8489" spans="13:21" s="104" customFormat="1" ht="15.75">
      <c r="M8489" s="172"/>
      <c r="N8489" s="172"/>
      <c r="O8489" s="172"/>
      <c r="U8489" s="173"/>
    </row>
    <row r="8490" spans="13:21" s="104" customFormat="1" ht="15.75">
      <c r="M8490" s="172"/>
      <c r="N8490" s="172"/>
      <c r="O8490" s="172"/>
      <c r="U8490" s="173"/>
    </row>
    <row r="8491" spans="13:21" s="104" customFormat="1" ht="15.75">
      <c r="M8491" s="172"/>
      <c r="N8491" s="172"/>
      <c r="O8491" s="172"/>
      <c r="U8491" s="173"/>
    </row>
    <row r="8492" spans="13:21" s="104" customFormat="1" ht="15.75">
      <c r="M8492" s="172"/>
      <c r="N8492" s="172"/>
      <c r="O8492" s="172"/>
      <c r="U8492" s="173"/>
    </row>
    <row r="8493" spans="13:21" s="104" customFormat="1" ht="15.75">
      <c r="M8493" s="172"/>
      <c r="N8493" s="172"/>
      <c r="O8493" s="172"/>
      <c r="U8493" s="173"/>
    </row>
    <row r="8494" spans="13:21" s="104" customFormat="1" ht="15.75">
      <c r="M8494" s="172"/>
      <c r="N8494" s="172"/>
      <c r="O8494" s="172"/>
      <c r="U8494" s="173"/>
    </row>
    <row r="8495" spans="13:21" s="104" customFormat="1" ht="15.75">
      <c r="M8495" s="172"/>
      <c r="N8495" s="172"/>
      <c r="O8495" s="172"/>
      <c r="U8495" s="173"/>
    </row>
    <row r="8496" spans="13:21" s="104" customFormat="1" ht="15.75">
      <c r="M8496" s="172"/>
      <c r="N8496" s="172"/>
      <c r="O8496" s="172"/>
      <c r="U8496" s="173"/>
    </row>
    <row r="8497" spans="13:21" s="104" customFormat="1" ht="15.75">
      <c r="M8497" s="172"/>
      <c r="N8497" s="172"/>
      <c r="O8497" s="172"/>
      <c r="U8497" s="173"/>
    </row>
    <row r="8498" spans="13:21" s="104" customFormat="1" ht="15.75">
      <c r="M8498" s="172"/>
      <c r="N8498" s="172"/>
      <c r="O8498" s="172"/>
      <c r="U8498" s="173"/>
    </row>
    <row r="8499" spans="13:21" s="104" customFormat="1" ht="15.75">
      <c r="M8499" s="172"/>
      <c r="N8499" s="172"/>
      <c r="O8499" s="172"/>
      <c r="U8499" s="173"/>
    </row>
    <row r="8500" spans="13:21" s="104" customFormat="1" ht="15.75">
      <c r="M8500" s="172"/>
      <c r="N8500" s="172"/>
      <c r="O8500" s="172"/>
      <c r="U8500" s="173"/>
    </row>
    <row r="8501" spans="13:21" s="104" customFormat="1" ht="15.75">
      <c r="M8501" s="172"/>
      <c r="N8501" s="172"/>
      <c r="O8501" s="172"/>
      <c r="U8501" s="173"/>
    </row>
    <row r="8502" spans="13:21" s="104" customFormat="1" ht="15.75">
      <c r="M8502" s="172"/>
      <c r="N8502" s="172"/>
      <c r="O8502" s="172"/>
      <c r="U8502" s="173"/>
    </row>
    <row r="8503" spans="13:21" s="104" customFormat="1" ht="15.75">
      <c r="M8503" s="172"/>
      <c r="N8503" s="172"/>
      <c r="O8503" s="172"/>
      <c r="U8503" s="173"/>
    </row>
    <row r="8504" spans="13:21" s="104" customFormat="1" ht="15.75">
      <c r="M8504" s="172"/>
      <c r="N8504" s="172"/>
      <c r="O8504" s="172"/>
      <c r="U8504" s="173"/>
    </row>
    <row r="8505" spans="13:21" s="104" customFormat="1" ht="15.75">
      <c r="M8505" s="172"/>
      <c r="N8505" s="172"/>
      <c r="O8505" s="172"/>
      <c r="U8505" s="173"/>
    </row>
    <row r="8506" spans="13:21" s="104" customFormat="1" ht="15.75">
      <c r="M8506" s="172"/>
      <c r="N8506" s="172"/>
      <c r="O8506" s="172"/>
      <c r="U8506" s="173"/>
    </row>
    <row r="8507" spans="13:21" s="104" customFormat="1" ht="15.75">
      <c r="M8507" s="172"/>
      <c r="N8507" s="172"/>
      <c r="O8507" s="172"/>
      <c r="U8507" s="173"/>
    </row>
    <row r="8508" spans="13:21" s="104" customFormat="1" ht="15.75">
      <c r="M8508" s="172"/>
      <c r="N8508" s="172"/>
      <c r="O8508" s="172"/>
      <c r="U8508" s="173"/>
    </row>
    <row r="8509" spans="13:21" s="104" customFormat="1" ht="15.75">
      <c r="M8509" s="172"/>
      <c r="N8509" s="172"/>
      <c r="O8509" s="172"/>
      <c r="U8509" s="173"/>
    </row>
    <row r="8510" spans="13:21" s="104" customFormat="1" ht="15.75">
      <c r="M8510" s="172"/>
      <c r="N8510" s="172"/>
      <c r="O8510" s="172"/>
      <c r="U8510" s="173"/>
    </row>
    <row r="8511" spans="13:21" s="104" customFormat="1" ht="15.75">
      <c r="M8511" s="172"/>
      <c r="N8511" s="172"/>
      <c r="O8511" s="172"/>
      <c r="U8511" s="173"/>
    </row>
    <row r="8512" spans="13:21" s="104" customFormat="1" ht="15.75">
      <c r="M8512" s="172"/>
      <c r="N8512" s="172"/>
      <c r="O8512" s="172"/>
      <c r="U8512" s="173"/>
    </row>
    <row r="8513" spans="13:21" s="104" customFormat="1" ht="15.75">
      <c r="M8513" s="172"/>
      <c r="N8513" s="172"/>
      <c r="O8513" s="172"/>
      <c r="U8513" s="173"/>
    </row>
    <row r="8514" spans="13:21" s="104" customFormat="1" ht="15.75">
      <c r="M8514" s="172"/>
      <c r="N8514" s="172"/>
      <c r="O8514" s="172"/>
      <c r="U8514" s="173"/>
    </row>
    <row r="8515" spans="13:21" s="104" customFormat="1" ht="15.75">
      <c r="M8515" s="172"/>
      <c r="N8515" s="172"/>
      <c r="O8515" s="172"/>
      <c r="U8515" s="173"/>
    </row>
    <row r="8516" spans="13:21" s="104" customFormat="1" ht="15.75">
      <c r="M8516" s="172"/>
      <c r="N8516" s="172"/>
      <c r="O8516" s="172"/>
      <c r="U8516" s="173"/>
    </row>
    <row r="8517" spans="13:21" s="104" customFormat="1" ht="15.75">
      <c r="M8517" s="172"/>
      <c r="N8517" s="172"/>
      <c r="O8517" s="172"/>
      <c r="U8517" s="173"/>
    </row>
    <row r="8518" spans="13:21" s="104" customFormat="1" ht="15.75">
      <c r="M8518" s="172"/>
      <c r="N8518" s="172"/>
      <c r="O8518" s="172"/>
      <c r="U8518" s="173"/>
    </row>
    <row r="8519" spans="13:21" s="104" customFormat="1" ht="15.75">
      <c r="M8519" s="172"/>
      <c r="N8519" s="172"/>
      <c r="O8519" s="172"/>
      <c r="U8519" s="173"/>
    </row>
    <row r="8520" spans="13:21" s="104" customFormat="1" ht="15.75">
      <c r="M8520" s="172"/>
      <c r="N8520" s="172"/>
      <c r="O8520" s="172"/>
      <c r="U8520" s="173"/>
    </row>
    <row r="8521" spans="13:21" s="104" customFormat="1" ht="15.75">
      <c r="M8521" s="172"/>
      <c r="N8521" s="172"/>
      <c r="O8521" s="172"/>
      <c r="U8521" s="173"/>
    </row>
    <row r="8522" spans="13:21" s="104" customFormat="1" ht="15.75">
      <c r="M8522" s="172"/>
      <c r="N8522" s="172"/>
      <c r="O8522" s="172"/>
      <c r="U8522" s="173"/>
    </row>
    <row r="8523" spans="13:21" s="104" customFormat="1" ht="15.75">
      <c r="M8523" s="172"/>
      <c r="N8523" s="172"/>
      <c r="O8523" s="172"/>
      <c r="U8523" s="173"/>
    </row>
    <row r="8524" spans="13:21" s="104" customFormat="1" ht="15.75">
      <c r="M8524" s="172"/>
      <c r="N8524" s="172"/>
      <c r="O8524" s="172"/>
      <c r="U8524" s="173"/>
    </row>
    <row r="8525" spans="13:21" s="104" customFormat="1" ht="15.75">
      <c r="M8525" s="172"/>
      <c r="N8525" s="172"/>
      <c r="O8525" s="172"/>
      <c r="U8525" s="173"/>
    </row>
    <row r="8526" spans="13:21" s="104" customFormat="1" ht="15.75">
      <c r="M8526" s="172"/>
      <c r="N8526" s="172"/>
      <c r="O8526" s="172"/>
      <c r="U8526" s="173"/>
    </row>
    <row r="8527" spans="13:21" s="104" customFormat="1" ht="15.75">
      <c r="M8527" s="172"/>
      <c r="N8527" s="172"/>
      <c r="O8527" s="172"/>
      <c r="U8527" s="173"/>
    </row>
    <row r="8528" spans="13:21" s="104" customFormat="1" ht="15.75">
      <c r="M8528" s="172"/>
      <c r="N8528" s="172"/>
      <c r="O8528" s="172"/>
      <c r="U8528" s="173"/>
    </row>
    <row r="8529" spans="13:21" s="104" customFormat="1" ht="15.75">
      <c r="M8529" s="172"/>
      <c r="N8529" s="172"/>
      <c r="O8529" s="172"/>
      <c r="U8529" s="173"/>
    </row>
    <row r="8530" spans="13:21" s="104" customFormat="1" ht="15.75">
      <c r="M8530" s="172"/>
      <c r="N8530" s="172"/>
      <c r="O8530" s="172"/>
      <c r="U8530" s="173"/>
    </row>
    <row r="8531" spans="13:21" s="104" customFormat="1" ht="15.75">
      <c r="M8531" s="172"/>
      <c r="N8531" s="172"/>
      <c r="O8531" s="172"/>
      <c r="U8531" s="173"/>
    </row>
    <row r="8532" spans="13:21" s="104" customFormat="1" ht="15.75">
      <c r="M8532" s="172"/>
      <c r="N8532" s="172"/>
      <c r="O8532" s="172"/>
      <c r="U8532" s="173"/>
    </row>
    <row r="8533" spans="13:21" s="104" customFormat="1" ht="15.75">
      <c r="M8533" s="172"/>
      <c r="N8533" s="172"/>
      <c r="O8533" s="172"/>
      <c r="U8533" s="173"/>
    </row>
    <row r="8534" spans="13:21" s="104" customFormat="1" ht="15.75">
      <c r="M8534" s="172"/>
      <c r="N8534" s="172"/>
      <c r="O8534" s="172"/>
      <c r="U8534" s="173"/>
    </row>
    <row r="8535" spans="13:21" s="104" customFormat="1" ht="15.75">
      <c r="M8535" s="172"/>
      <c r="N8535" s="172"/>
      <c r="O8535" s="172"/>
      <c r="U8535" s="173"/>
    </row>
    <row r="8536" spans="13:21" s="104" customFormat="1" ht="15.75">
      <c r="M8536" s="172"/>
      <c r="N8536" s="172"/>
      <c r="O8536" s="172"/>
      <c r="U8536" s="173"/>
    </row>
    <row r="8537" spans="13:21" s="104" customFormat="1" ht="15.75">
      <c r="M8537" s="172"/>
      <c r="N8537" s="172"/>
      <c r="O8537" s="172"/>
      <c r="U8537" s="173"/>
    </row>
    <row r="8538" spans="13:21" s="104" customFormat="1" ht="15.75">
      <c r="M8538" s="172"/>
      <c r="N8538" s="172"/>
      <c r="O8538" s="172"/>
      <c r="U8538" s="173"/>
    </row>
    <row r="8539" spans="13:21" s="104" customFormat="1" ht="15.75">
      <c r="M8539" s="172"/>
      <c r="N8539" s="172"/>
      <c r="O8539" s="172"/>
      <c r="U8539" s="173"/>
    </row>
    <row r="8540" spans="13:21" s="104" customFormat="1" ht="15.75">
      <c r="M8540" s="172"/>
      <c r="N8540" s="172"/>
      <c r="O8540" s="172"/>
      <c r="U8540" s="173"/>
    </row>
    <row r="8541" spans="13:21" s="104" customFormat="1" ht="15.75">
      <c r="M8541" s="172"/>
      <c r="N8541" s="172"/>
      <c r="O8541" s="172"/>
      <c r="U8541" s="173"/>
    </row>
    <row r="8542" spans="13:21" s="104" customFormat="1" ht="15.75">
      <c r="M8542" s="172"/>
      <c r="N8542" s="172"/>
      <c r="O8542" s="172"/>
      <c r="U8542" s="173"/>
    </row>
    <row r="8543" spans="13:21" s="104" customFormat="1" ht="15.75">
      <c r="M8543" s="172"/>
      <c r="N8543" s="172"/>
      <c r="O8543" s="172"/>
      <c r="U8543" s="173"/>
    </row>
    <row r="8544" spans="13:21" s="104" customFormat="1" ht="15.75">
      <c r="M8544" s="172"/>
      <c r="N8544" s="172"/>
      <c r="O8544" s="172"/>
      <c r="U8544" s="173"/>
    </row>
    <row r="8545" spans="13:21" s="104" customFormat="1" ht="15.75">
      <c r="M8545" s="172"/>
      <c r="N8545" s="172"/>
      <c r="O8545" s="172"/>
      <c r="U8545" s="173"/>
    </row>
    <row r="8546" spans="13:21" s="104" customFormat="1" ht="15.75">
      <c r="M8546" s="172"/>
      <c r="N8546" s="172"/>
      <c r="O8546" s="172"/>
      <c r="U8546" s="173"/>
    </row>
    <row r="8547" spans="13:21" s="104" customFormat="1" ht="15.75">
      <c r="M8547" s="172"/>
      <c r="N8547" s="172"/>
      <c r="O8547" s="172"/>
      <c r="U8547" s="173"/>
    </row>
    <row r="8548" spans="13:21" s="104" customFormat="1" ht="15.75">
      <c r="M8548" s="172"/>
      <c r="N8548" s="172"/>
      <c r="O8548" s="172"/>
      <c r="U8548" s="173"/>
    </row>
    <row r="8549" spans="13:21" s="104" customFormat="1" ht="15.75">
      <c r="M8549" s="172"/>
      <c r="N8549" s="172"/>
      <c r="O8549" s="172"/>
      <c r="U8549" s="173"/>
    </row>
    <row r="8550" spans="13:21" s="104" customFormat="1" ht="15.75">
      <c r="M8550" s="172"/>
      <c r="N8550" s="172"/>
      <c r="O8550" s="172"/>
      <c r="U8550" s="173"/>
    </row>
    <row r="8551" spans="13:21" s="104" customFormat="1" ht="15.75">
      <c r="M8551" s="172"/>
      <c r="N8551" s="172"/>
      <c r="O8551" s="172"/>
      <c r="U8551" s="173"/>
    </row>
    <row r="8552" spans="13:21" s="104" customFormat="1" ht="15.75">
      <c r="M8552" s="172"/>
      <c r="N8552" s="172"/>
      <c r="O8552" s="172"/>
      <c r="U8552" s="173"/>
    </row>
    <row r="8553" spans="13:21" s="104" customFormat="1" ht="15.75">
      <c r="M8553" s="172"/>
      <c r="N8553" s="172"/>
      <c r="O8553" s="172"/>
      <c r="U8553" s="173"/>
    </row>
    <row r="8554" spans="13:21" s="104" customFormat="1" ht="15.75">
      <c r="M8554" s="172"/>
      <c r="N8554" s="172"/>
      <c r="O8554" s="172"/>
      <c r="U8554" s="173"/>
    </row>
    <row r="8555" spans="13:21" s="104" customFormat="1" ht="15.75">
      <c r="M8555" s="172"/>
      <c r="N8555" s="172"/>
      <c r="O8555" s="172"/>
      <c r="U8555" s="173"/>
    </row>
    <row r="8556" spans="13:21" s="104" customFormat="1" ht="15.75">
      <c r="M8556" s="172"/>
      <c r="N8556" s="172"/>
      <c r="O8556" s="172"/>
      <c r="U8556" s="173"/>
    </row>
    <row r="8557" spans="13:21" s="104" customFormat="1" ht="15.75">
      <c r="M8557" s="172"/>
      <c r="N8557" s="172"/>
      <c r="O8557" s="172"/>
      <c r="U8557" s="173"/>
    </row>
    <row r="8558" spans="13:21" s="104" customFormat="1" ht="15.75">
      <c r="M8558" s="172"/>
      <c r="N8558" s="172"/>
      <c r="O8558" s="172"/>
      <c r="U8558" s="173"/>
    </row>
    <row r="8559" spans="13:21" s="104" customFormat="1" ht="15.75">
      <c r="M8559" s="172"/>
      <c r="N8559" s="172"/>
      <c r="O8559" s="172"/>
      <c r="U8559" s="173"/>
    </row>
    <row r="8560" spans="13:21" s="104" customFormat="1" ht="15.75">
      <c r="M8560" s="172"/>
      <c r="N8560" s="172"/>
      <c r="O8560" s="172"/>
      <c r="U8560" s="173"/>
    </row>
    <row r="8561" spans="13:21" s="104" customFormat="1" ht="15.75">
      <c r="M8561" s="172"/>
      <c r="N8561" s="172"/>
      <c r="O8561" s="172"/>
      <c r="U8561" s="173"/>
    </row>
    <row r="8562" spans="13:21" s="104" customFormat="1" ht="15.75">
      <c r="M8562" s="172"/>
      <c r="N8562" s="172"/>
      <c r="O8562" s="172"/>
      <c r="U8562" s="173"/>
    </row>
    <row r="8563" spans="13:21" s="104" customFormat="1" ht="15.75">
      <c r="M8563" s="172"/>
      <c r="N8563" s="172"/>
      <c r="O8563" s="172"/>
      <c r="U8563" s="173"/>
    </row>
    <row r="8564" spans="13:21" s="104" customFormat="1" ht="15.75">
      <c r="M8564" s="172"/>
      <c r="N8564" s="172"/>
      <c r="O8564" s="172"/>
      <c r="U8564" s="173"/>
    </row>
    <row r="8565" spans="13:21" s="104" customFormat="1" ht="15.75">
      <c r="M8565" s="172"/>
      <c r="N8565" s="172"/>
      <c r="O8565" s="172"/>
      <c r="U8565" s="173"/>
    </row>
    <row r="8566" spans="13:21" s="104" customFormat="1" ht="15.75">
      <c r="M8566" s="172"/>
      <c r="N8566" s="172"/>
      <c r="O8566" s="172"/>
      <c r="U8566" s="173"/>
    </row>
    <row r="8567" spans="13:21" s="104" customFormat="1" ht="15.75">
      <c r="M8567" s="172"/>
      <c r="N8567" s="172"/>
      <c r="O8567" s="172"/>
      <c r="U8567" s="173"/>
    </row>
    <row r="8568" spans="13:21" s="104" customFormat="1" ht="15.75">
      <c r="M8568" s="172"/>
      <c r="N8568" s="172"/>
      <c r="O8568" s="172"/>
      <c r="U8568" s="173"/>
    </row>
    <row r="8569" spans="13:21" s="104" customFormat="1" ht="15.75">
      <c r="M8569" s="172"/>
      <c r="N8569" s="172"/>
      <c r="O8569" s="172"/>
      <c r="U8569" s="173"/>
    </row>
    <row r="8570" spans="13:21" s="104" customFormat="1" ht="15.75">
      <c r="M8570" s="172"/>
      <c r="N8570" s="172"/>
      <c r="O8570" s="172"/>
      <c r="U8570" s="173"/>
    </row>
    <row r="8571" spans="13:21" s="104" customFormat="1" ht="15.75">
      <c r="M8571" s="172"/>
      <c r="N8571" s="172"/>
      <c r="O8571" s="172"/>
      <c r="U8571" s="173"/>
    </row>
    <row r="8572" spans="13:21" s="104" customFormat="1" ht="15.75">
      <c r="M8572" s="172"/>
      <c r="N8572" s="172"/>
      <c r="O8572" s="172"/>
      <c r="U8572" s="173"/>
    </row>
    <row r="8573" spans="13:21" s="104" customFormat="1" ht="15.75">
      <c r="M8573" s="172"/>
      <c r="N8573" s="172"/>
      <c r="O8573" s="172"/>
      <c r="U8573" s="173"/>
    </row>
    <row r="8574" spans="13:21" s="104" customFormat="1" ht="15.75">
      <c r="M8574" s="172"/>
      <c r="N8574" s="172"/>
      <c r="O8574" s="172"/>
      <c r="U8574" s="173"/>
    </row>
    <row r="8575" spans="13:21" s="104" customFormat="1" ht="15.75">
      <c r="M8575" s="172"/>
      <c r="N8575" s="172"/>
      <c r="O8575" s="172"/>
      <c r="U8575" s="173"/>
    </row>
    <row r="8576" spans="13:21" s="104" customFormat="1" ht="15.75">
      <c r="M8576" s="172"/>
      <c r="N8576" s="172"/>
      <c r="O8576" s="172"/>
      <c r="U8576" s="173"/>
    </row>
    <row r="8577" spans="13:21" s="104" customFormat="1" ht="15.75">
      <c r="M8577" s="172"/>
      <c r="N8577" s="172"/>
      <c r="O8577" s="172"/>
      <c r="U8577" s="173"/>
    </row>
    <row r="8578" spans="13:21" s="104" customFormat="1" ht="15.75">
      <c r="M8578" s="172"/>
      <c r="N8578" s="172"/>
      <c r="O8578" s="172"/>
      <c r="U8578" s="173"/>
    </row>
    <row r="8579" spans="13:21" s="104" customFormat="1" ht="15.75">
      <c r="M8579" s="172"/>
      <c r="N8579" s="172"/>
      <c r="O8579" s="172"/>
      <c r="U8579" s="173"/>
    </row>
    <row r="8580" spans="13:21" s="104" customFormat="1" ht="15.75">
      <c r="M8580" s="172"/>
      <c r="N8580" s="172"/>
      <c r="O8580" s="172"/>
      <c r="U8580" s="173"/>
    </row>
    <row r="8581" spans="13:21" s="104" customFormat="1" ht="15.75">
      <c r="M8581" s="172"/>
      <c r="N8581" s="172"/>
      <c r="O8581" s="172"/>
      <c r="U8581" s="173"/>
    </row>
    <row r="8582" spans="13:21" s="104" customFormat="1" ht="15.75">
      <c r="M8582" s="172"/>
      <c r="N8582" s="172"/>
      <c r="O8582" s="172"/>
      <c r="U8582" s="173"/>
    </row>
    <row r="8583" spans="13:21" s="104" customFormat="1" ht="15.75">
      <c r="M8583" s="172"/>
      <c r="N8583" s="172"/>
      <c r="O8583" s="172"/>
      <c r="U8583" s="173"/>
    </row>
    <row r="8584" spans="13:21" s="104" customFormat="1" ht="15.75">
      <c r="M8584" s="172"/>
      <c r="N8584" s="172"/>
      <c r="O8584" s="172"/>
      <c r="U8584" s="173"/>
    </row>
    <row r="8585" spans="13:21" s="104" customFormat="1" ht="15.75">
      <c r="M8585" s="172"/>
      <c r="N8585" s="172"/>
      <c r="O8585" s="172"/>
      <c r="U8585" s="173"/>
    </row>
    <row r="8586" spans="13:21" s="104" customFormat="1" ht="15.75">
      <c r="M8586" s="172"/>
      <c r="N8586" s="172"/>
      <c r="O8586" s="172"/>
      <c r="U8586" s="173"/>
    </row>
    <row r="8587" spans="13:21" s="104" customFormat="1" ht="15.75">
      <c r="M8587" s="172"/>
      <c r="N8587" s="172"/>
      <c r="O8587" s="172"/>
      <c r="U8587" s="173"/>
    </row>
    <row r="8588" spans="13:21" s="104" customFormat="1" ht="15.75">
      <c r="M8588" s="172"/>
      <c r="N8588" s="172"/>
      <c r="O8588" s="172"/>
      <c r="U8588" s="173"/>
    </row>
    <row r="8589" spans="13:21" s="104" customFormat="1" ht="15.75">
      <c r="M8589" s="172"/>
      <c r="N8589" s="172"/>
      <c r="O8589" s="172"/>
      <c r="U8589" s="173"/>
    </row>
    <row r="8590" spans="13:21" s="104" customFormat="1" ht="15.75">
      <c r="M8590" s="172"/>
      <c r="N8590" s="172"/>
      <c r="O8590" s="172"/>
      <c r="U8590" s="173"/>
    </row>
    <row r="8591" spans="13:21" s="104" customFormat="1" ht="15.75">
      <c r="M8591" s="172"/>
      <c r="N8591" s="172"/>
      <c r="O8591" s="172"/>
      <c r="U8591" s="173"/>
    </row>
    <row r="8592" spans="13:21" s="104" customFormat="1" ht="15.75">
      <c r="M8592" s="172"/>
      <c r="N8592" s="172"/>
      <c r="O8592" s="172"/>
      <c r="U8592" s="173"/>
    </row>
    <row r="8593" spans="13:21" s="104" customFormat="1" ht="15.75">
      <c r="M8593" s="172"/>
      <c r="N8593" s="172"/>
      <c r="O8593" s="172"/>
      <c r="U8593" s="173"/>
    </row>
    <row r="8594" spans="13:21" s="104" customFormat="1" ht="15.75">
      <c r="M8594" s="172"/>
      <c r="N8594" s="172"/>
      <c r="O8594" s="172"/>
      <c r="U8594" s="173"/>
    </row>
    <row r="8595" spans="13:21" s="104" customFormat="1" ht="15.75">
      <c r="M8595" s="172"/>
      <c r="N8595" s="172"/>
      <c r="O8595" s="172"/>
      <c r="U8595" s="173"/>
    </row>
    <row r="8596" spans="13:21" s="104" customFormat="1" ht="15.75">
      <c r="M8596" s="172"/>
      <c r="N8596" s="172"/>
      <c r="O8596" s="172"/>
      <c r="U8596" s="173"/>
    </row>
    <row r="8597" spans="13:21" s="104" customFormat="1" ht="15.75">
      <c r="M8597" s="172"/>
      <c r="N8597" s="172"/>
      <c r="O8597" s="172"/>
      <c r="U8597" s="173"/>
    </row>
    <row r="8598" spans="13:21" s="104" customFormat="1" ht="15.75">
      <c r="M8598" s="172"/>
      <c r="N8598" s="172"/>
      <c r="O8598" s="172"/>
      <c r="U8598" s="173"/>
    </row>
    <row r="8599" spans="13:21" s="104" customFormat="1" ht="15.75">
      <c r="M8599" s="172"/>
      <c r="N8599" s="172"/>
      <c r="O8599" s="172"/>
      <c r="U8599" s="173"/>
    </row>
    <row r="8600" spans="13:21" s="104" customFormat="1" ht="15.75">
      <c r="M8600" s="172"/>
      <c r="N8600" s="172"/>
      <c r="O8600" s="172"/>
      <c r="U8600" s="173"/>
    </row>
    <row r="8601" spans="13:21" s="104" customFormat="1" ht="15.75">
      <c r="M8601" s="172"/>
      <c r="N8601" s="172"/>
      <c r="O8601" s="172"/>
      <c r="U8601" s="173"/>
    </row>
    <row r="8602" spans="13:21" s="104" customFormat="1" ht="15.75">
      <c r="M8602" s="172"/>
      <c r="N8602" s="172"/>
      <c r="O8602" s="172"/>
      <c r="U8602" s="173"/>
    </row>
    <row r="8603" spans="13:21" s="104" customFormat="1" ht="15.75">
      <c r="M8603" s="172"/>
      <c r="N8603" s="172"/>
      <c r="O8603" s="172"/>
      <c r="U8603" s="173"/>
    </row>
    <row r="8604" spans="13:21" s="104" customFormat="1" ht="15.75">
      <c r="M8604" s="172"/>
      <c r="N8604" s="172"/>
      <c r="O8604" s="172"/>
      <c r="U8604" s="173"/>
    </row>
    <row r="8605" spans="13:21" s="104" customFormat="1" ht="15.75">
      <c r="M8605" s="172"/>
      <c r="N8605" s="172"/>
      <c r="O8605" s="172"/>
      <c r="U8605" s="173"/>
    </row>
    <row r="8606" spans="13:21" s="104" customFormat="1" ht="15.75">
      <c r="M8606" s="172"/>
      <c r="N8606" s="172"/>
      <c r="O8606" s="172"/>
      <c r="U8606" s="173"/>
    </row>
    <row r="8607" spans="13:21" s="104" customFormat="1" ht="15.75">
      <c r="M8607" s="172"/>
      <c r="N8607" s="172"/>
      <c r="O8607" s="172"/>
      <c r="U8607" s="173"/>
    </row>
    <row r="8608" spans="13:21" s="104" customFormat="1" ht="15.75">
      <c r="M8608" s="172"/>
      <c r="N8608" s="172"/>
      <c r="O8608" s="172"/>
      <c r="U8608" s="173"/>
    </row>
    <row r="8609" spans="13:21" s="104" customFormat="1" ht="15.75">
      <c r="M8609" s="172"/>
      <c r="N8609" s="172"/>
      <c r="O8609" s="172"/>
      <c r="U8609" s="173"/>
    </row>
    <row r="8610" spans="13:21" s="104" customFormat="1" ht="15.75">
      <c r="M8610" s="172"/>
      <c r="N8610" s="172"/>
      <c r="O8610" s="172"/>
      <c r="U8610" s="173"/>
    </row>
    <row r="8611" spans="13:21" s="104" customFormat="1" ht="15.75">
      <c r="M8611" s="172"/>
      <c r="N8611" s="172"/>
      <c r="O8611" s="172"/>
      <c r="U8611" s="173"/>
    </row>
    <row r="8612" spans="13:21" s="104" customFormat="1" ht="15.75">
      <c r="M8612" s="172"/>
      <c r="N8612" s="172"/>
      <c r="O8612" s="172"/>
      <c r="U8612" s="173"/>
    </row>
    <row r="8613" spans="13:21" s="104" customFormat="1" ht="15.75">
      <c r="M8613" s="172"/>
      <c r="N8613" s="172"/>
      <c r="O8613" s="172"/>
      <c r="U8613" s="173"/>
    </row>
    <row r="8614" spans="13:21" s="104" customFormat="1" ht="15.75">
      <c r="M8614" s="172"/>
      <c r="N8614" s="172"/>
      <c r="O8614" s="172"/>
      <c r="U8614" s="173"/>
    </row>
    <row r="8615" spans="13:21" s="104" customFormat="1" ht="15.75">
      <c r="M8615" s="172"/>
      <c r="N8615" s="172"/>
      <c r="O8615" s="172"/>
      <c r="U8615" s="173"/>
    </row>
    <row r="8616" spans="13:21" s="104" customFormat="1" ht="15.75">
      <c r="M8616" s="172"/>
      <c r="N8616" s="172"/>
      <c r="O8616" s="172"/>
      <c r="U8616" s="173"/>
    </row>
    <row r="8617" spans="13:21" s="104" customFormat="1" ht="15.75">
      <c r="M8617" s="172"/>
      <c r="N8617" s="172"/>
      <c r="O8617" s="172"/>
      <c r="U8617" s="173"/>
    </row>
    <row r="8618" spans="13:21" s="104" customFormat="1" ht="15.75">
      <c r="M8618" s="172"/>
      <c r="N8618" s="172"/>
      <c r="O8618" s="172"/>
      <c r="U8618" s="173"/>
    </row>
    <row r="8619" spans="13:21" s="104" customFormat="1" ht="15.75">
      <c r="M8619" s="172"/>
      <c r="N8619" s="172"/>
      <c r="O8619" s="172"/>
      <c r="U8619" s="173"/>
    </row>
    <row r="8620" spans="13:21" s="104" customFormat="1" ht="15.75">
      <c r="M8620" s="172"/>
      <c r="N8620" s="172"/>
      <c r="O8620" s="172"/>
      <c r="U8620" s="173"/>
    </row>
    <row r="8621" spans="13:21" s="104" customFormat="1" ht="15.75">
      <c r="M8621" s="172"/>
      <c r="N8621" s="172"/>
      <c r="O8621" s="172"/>
      <c r="U8621" s="173"/>
    </row>
    <row r="8622" spans="13:21" s="104" customFormat="1" ht="15.75">
      <c r="M8622" s="172"/>
      <c r="N8622" s="172"/>
      <c r="O8622" s="172"/>
      <c r="U8622" s="173"/>
    </row>
    <row r="8623" spans="13:21" s="104" customFormat="1" ht="15.75">
      <c r="M8623" s="172"/>
      <c r="N8623" s="172"/>
      <c r="O8623" s="172"/>
      <c r="U8623" s="173"/>
    </row>
    <row r="8624" spans="13:21" s="104" customFormat="1" ht="15.75">
      <c r="M8624" s="172"/>
      <c r="N8624" s="172"/>
      <c r="O8624" s="172"/>
      <c r="U8624" s="173"/>
    </row>
    <row r="8625" spans="13:21" s="104" customFormat="1" ht="15.75">
      <c r="M8625" s="172"/>
      <c r="N8625" s="172"/>
      <c r="O8625" s="172"/>
      <c r="U8625" s="173"/>
    </row>
    <row r="8626" spans="13:21" s="104" customFormat="1" ht="15.75">
      <c r="M8626" s="172"/>
      <c r="N8626" s="172"/>
      <c r="O8626" s="172"/>
      <c r="U8626" s="173"/>
    </row>
    <row r="8627" spans="13:21" s="104" customFormat="1" ht="15.75">
      <c r="M8627" s="172"/>
      <c r="N8627" s="172"/>
      <c r="O8627" s="172"/>
      <c r="U8627" s="173"/>
    </row>
    <row r="8628" spans="13:21" s="104" customFormat="1" ht="15.75">
      <c r="M8628" s="172"/>
      <c r="N8628" s="172"/>
      <c r="O8628" s="172"/>
      <c r="U8628" s="173"/>
    </row>
    <row r="8629" spans="13:21" s="104" customFormat="1" ht="15.75">
      <c r="M8629" s="172"/>
      <c r="N8629" s="172"/>
      <c r="O8629" s="172"/>
      <c r="U8629" s="173"/>
    </row>
    <row r="8630" spans="13:21" s="104" customFormat="1" ht="15.75">
      <c r="M8630" s="172"/>
      <c r="N8630" s="172"/>
      <c r="O8630" s="172"/>
      <c r="U8630" s="173"/>
    </row>
    <row r="8631" spans="13:21" s="104" customFormat="1" ht="15.75">
      <c r="M8631" s="172"/>
      <c r="N8631" s="172"/>
      <c r="O8631" s="172"/>
      <c r="U8631" s="173"/>
    </row>
    <row r="8632" spans="13:21" s="104" customFormat="1" ht="15.75">
      <c r="M8632" s="172"/>
      <c r="N8632" s="172"/>
      <c r="O8632" s="172"/>
      <c r="U8632" s="173"/>
    </row>
    <row r="8633" spans="13:21" s="104" customFormat="1" ht="15.75">
      <c r="M8633" s="172"/>
      <c r="N8633" s="172"/>
      <c r="O8633" s="172"/>
      <c r="U8633" s="173"/>
    </row>
    <row r="8634" spans="13:21" s="104" customFormat="1" ht="15.75">
      <c r="M8634" s="172"/>
      <c r="N8634" s="172"/>
      <c r="O8634" s="172"/>
      <c r="U8634" s="173"/>
    </row>
    <row r="8635" spans="13:21" s="104" customFormat="1" ht="15.75">
      <c r="M8635" s="172"/>
      <c r="N8635" s="172"/>
      <c r="O8635" s="172"/>
      <c r="U8635" s="173"/>
    </row>
    <row r="8636" spans="13:21" s="104" customFormat="1" ht="15.75">
      <c r="M8636" s="172"/>
      <c r="N8636" s="172"/>
      <c r="O8636" s="172"/>
      <c r="U8636" s="173"/>
    </row>
    <row r="8637" spans="13:21" s="104" customFormat="1" ht="15.75">
      <c r="M8637" s="172"/>
      <c r="N8637" s="172"/>
      <c r="O8637" s="172"/>
      <c r="U8637" s="173"/>
    </row>
    <row r="8638" spans="13:21" s="104" customFormat="1" ht="15.75">
      <c r="M8638" s="172"/>
      <c r="N8638" s="172"/>
      <c r="O8638" s="172"/>
      <c r="U8638" s="173"/>
    </row>
    <row r="8639" spans="13:21" s="104" customFormat="1" ht="15.75">
      <c r="M8639" s="172"/>
      <c r="N8639" s="172"/>
      <c r="O8639" s="172"/>
      <c r="U8639" s="173"/>
    </row>
    <row r="8640" spans="13:21" s="104" customFormat="1" ht="15.75">
      <c r="M8640" s="172"/>
      <c r="N8640" s="172"/>
      <c r="O8640" s="172"/>
      <c r="U8640" s="173"/>
    </row>
    <row r="8641" spans="13:21" s="104" customFormat="1" ht="15.75">
      <c r="M8641" s="172"/>
      <c r="N8641" s="172"/>
      <c r="O8641" s="172"/>
      <c r="U8641" s="173"/>
    </row>
    <row r="8642" spans="13:21" s="104" customFormat="1" ht="15.75">
      <c r="M8642" s="172"/>
      <c r="N8642" s="172"/>
      <c r="O8642" s="172"/>
      <c r="U8642" s="173"/>
    </row>
    <row r="8643" spans="13:21" s="104" customFormat="1" ht="15.75">
      <c r="M8643" s="172"/>
      <c r="N8643" s="172"/>
      <c r="O8643" s="172"/>
      <c r="U8643" s="173"/>
    </row>
    <row r="8644" spans="13:21" s="104" customFormat="1" ht="15.75">
      <c r="M8644" s="172"/>
      <c r="N8644" s="172"/>
      <c r="O8644" s="172"/>
      <c r="U8644" s="173"/>
    </row>
    <row r="8645" spans="13:21" s="104" customFormat="1" ht="15.75">
      <c r="M8645" s="172"/>
      <c r="N8645" s="172"/>
      <c r="O8645" s="172"/>
      <c r="U8645" s="173"/>
    </row>
    <row r="8646" spans="13:21" s="104" customFormat="1" ht="15.75">
      <c r="M8646" s="172"/>
      <c r="N8646" s="172"/>
      <c r="O8646" s="172"/>
      <c r="U8646" s="173"/>
    </row>
    <row r="8647" spans="13:21" s="104" customFormat="1" ht="15.75">
      <c r="M8647" s="172"/>
      <c r="N8647" s="172"/>
      <c r="O8647" s="172"/>
      <c r="U8647" s="173"/>
    </row>
    <row r="8648" spans="13:21" s="104" customFormat="1" ht="15.75">
      <c r="M8648" s="172"/>
      <c r="N8648" s="172"/>
      <c r="O8648" s="172"/>
      <c r="U8648" s="173"/>
    </row>
    <row r="8649" spans="13:21" s="104" customFormat="1" ht="15.75">
      <c r="M8649" s="172"/>
      <c r="N8649" s="172"/>
      <c r="O8649" s="172"/>
      <c r="U8649" s="173"/>
    </row>
    <row r="8650" spans="13:21" s="104" customFormat="1" ht="15.75">
      <c r="M8650" s="172"/>
      <c r="N8650" s="172"/>
      <c r="O8650" s="172"/>
      <c r="U8650" s="173"/>
    </row>
    <row r="8651" spans="13:21" s="104" customFormat="1" ht="15.75">
      <c r="M8651" s="172"/>
      <c r="N8651" s="172"/>
      <c r="O8651" s="172"/>
      <c r="U8651" s="173"/>
    </row>
    <row r="8652" spans="13:21" s="104" customFormat="1" ht="15.75">
      <c r="M8652" s="172"/>
      <c r="N8652" s="172"/>
      <c r="O8652" s="172"/>
      <c r="U8652" s="173"/>
    </row>
    <row r="8653" spans="13:21" s="104" customFormat="1" ht="15.75">
      <c r="M8653" s="172"/>
      <c r="N8653" s="172"/>
      <c r="O8653" s="172"/>
      <c r="U8653" s="173"/>
    </row>
    <row r="8654" spans="13:21" s="104" customFormat="1" ht="15.75">
      <c r="M8654" s="172"/>
      <c r="N8654" s="172"/>
      <c r="O8654" s="172"/>
      <c r="U8654" s="173"/>
    </row>
    <row r="8655" spans="13:21" s="104" customFormat="1" ht="15.75">
      <c r="M8655" s="172"/>
      <c r="N8655" s="172"/>
      <c r="O8655" s="172"/>
      <c r="U8655" s="173"/>
    </row>
    <row r="8656" spans="13:21" s="104" customFormat="1" ht="15.75">
      <c r="M8656" s="172"/>
      <c r="N8656" s="172"/>
      <c r="O8656" s="172"/>
      <c r="U8656" s="173"/>
    </row>
    <row r="8657" spans="13:21" s="104" customFormat="1" ht="15.75">
      <c r="M8657" s="172"/>
      <c r="N8657" s="172"/>
      <c r="O8657" s="172"/>
      <c r="U8657" s="173"/>
    </row>
    <row r="8658" spans="13:21" s="104" customFormat="1" ht="15.75">
      <c r="M8658" s="172"/>
      <c r="N8658" s="172"/>
      <c r="O8658" s="172"/>
      <c r="U8658" s="173"/>
    </row>
    <row r="8659" spans="13:21" s="104" customFormat="1" ht="15.75">
      <c r="M8659" s="172"/>
      <c r="N8659" s="172"/>
      <c r="O8659" s="172"/>
      <c r="U8659" s="173"/>
    </row>
    <row r="8660" spans="13:21" s="104" customFormat="1" ht="15.75">
      <c r="M8660" s="172"/>
      <c r="N8660" s="172"/>
      <c r="O8660" s="172"/>
      <c r="U8660" s="173"/>
    </row>
    <row r="8661" spans="13:21" s="104" customFormat="1" ht="15.75">
      <c r="M8661" s="172"/>
      <c r="N8661" s="172"/>
      <c r="O8661" s="172"/>
      <c r="U8661" s="173"/>
    </row>
    <row r="8662" spans="13:21" s="104" customFormat="1" ht="15.75">
      <c r="M8662" s="172"/>
      <c r="N8662" s="172"/>
      <c r="O8662" s="172"/>
      <c r="U8662" s="173"/>
    </row>
    <row r="8663" spans="13:21" s="104" customFormat="1" ht="15.75">
      <c r="M8663" s="172"/>
      <c r="N8663" s="172"/>
      <c r="O8663" s="172"/>
      <c r="U8663" s="173"/>
    </row>
    <row r="8664" spans="13:21" s="104" customFormat="1" ht="15.75">
      <c r="M8664" s="172"/>
      <c r="N8664" s="172"/>
      <c r="O8664" s="172"/>
      <c r="U8664" s="173"/>
    </row>
    <row r="8665" spans="13:21" s="104" customFormat="1" ht="15.75">
      <c r="M8665" s="172"/>
      <c r="N8665" s="172"/>
      <c r="O8665" s="172"/>
      <c r="U8665" s="173"/>
    </row>
    <row r="8666" spans="13:21" s="104" customFormat="1" ht="15.75">
      <c r="M8666" s="172"/>
      <c r="N8666" s="172"/>
      <c r="O8666" s="172"/>
      <c r="U8666" s="173"/>
    </row>
    <row r="8667" spans="13:21" s="104" customFormat="1" ht="15.75">
      <c r="M8667" s="172"/>
      <c r="N8667" s="172"/>
      <c r="O8667" s="172"/>
      <c r="U8667" s="173"/>
    </row>
    <row r="8668" spans="13:21" s="104" customFormat="1" ht="15.75">
      <c r="M8668" s="172"/>
      <c r="N8668" s="172"/>
      <c r="O8668" s="172"/>
      <c r="U8668" s="173"/>
    </row>
    <row r="8669" spans="13:21" s="104" customFormat="1" ht="15.75">
      <c r="M8669" s="172"/>
      <c r="N8669" s="172"/>
      <c r="O8669" s="172"/>
      <c r="U8669" s="173"/>
    </row>
    <row r="8670" spans="13:21" s="104" customFormat="1" ht="15.75">
      <c r="M8670" s="172"/>
      <c r="N8670" s="172"/>
      <c r="O8670" s="172"/>
      <c r="U8670" s="173"/>
    </row>
    <row r="8671" spans="13:21" s="104" customFormat="1" ht="15.75">
      <c r="M8671" s="172"/>
      <c r="N8671" s="172"/>
      <c r="O8671" s="172"/>
      <c r="U8671" s="173"/>
    </row>
    <row r="8672" spans="13:21" s="104" customFormat="1" ht="15.75">
      <c r="M8672" s="172"/>
      <c r="N8672" s="172"/>
      <c r="O8672" s="172"/>
      <c r="U8672" s="173"/>
    </row>
    <row r="8673" spans="13:21" s="104" customFormat="1" ht="15.75">
      <c r="M8673" s="172"/>
      <c r="N8673" s="172"/>
      <c r="O8673" s="172"/>
      <c r="U8673" s="173"/>
    </row>
    <row r="8674" spans="13:21" s="104" customFormat="1" ht="15.75">
      <c r="M8674" s="172"/>
      <c r="N8674" s="172"/>
      <c r="O8674" s="172"/>
      <c r="U8674" s="173"/>
    </row>
    <row r="8675" spans="13:21" s="104" customFormat="1" ht="15.75">
      <c r="M8675" s="172"/>
      <c r="N8675" s="172"/>
      <c r="O8675" s="172"/>
      <c r="U8675" s="173"/>
    </row>
    <row r="8676" spans="13:21" s="104" customFormat="1" ht="15.75">
      <c r="M8676" s="172"/>
      <c r="N8676" s="172"/>
      <c r="O8676" s="172"/>
      <c r="U8676" s="173"/>
    </row>
    <row r="8677" spans="13:21" s="104" customFormat="1" ht="15.75">
      <c r="M8677" s="172"/>
      <c r="N8677" s="172"/>
      <c r="O8677" s="172"/>
      <c r="U8677" s="173"/>
    </row>
    <row r="8678" spans="13:21" s="104" customFormat="1" ht="15.75">
      <c r="M8678" s="172"/>
      <c r="N8678" s="172"/>
      <c r="O8678" s="172"/>
      <c r="U8678" s="173"/>
    </row>
    <row r="8679" spans="13:21" s="104" customFormat="1" ht="15.75">
      <c r="M8679" s="172"/>
      <c r="N8679" s="172"/>
      <c r="O8679" s="172"/>
      <c r="U8679" s="173"/>
    </row>
    <row r="8680" spans="13:21" s="104" customFormat="1" ht="15.75">
      <c r="M8680" s="172"/>
      <c r="N8680" s="172"/>
      <c r="O8680" s="172"/>
      <c r="U8680" s="173"/>
    </row>
    <row r="8681" spans="13:21" s="104" customFormat="1" ht="15.75">
      <c r="M8681" s="172"/>
      <c r="N8681" s="172"/>
      <c r="O8681" s="172"/>
      <c r="U8681" s="173"/>
    </row>
    <row r="8682" spans="13:21" s="104" customFormat="1" ht="15.75">
      <c r="M8682" s="172"/>
      <c r="N8682" s="172"/>
      <c r="O8682" s="172"/>
      <c r="U8682" s="173"/>
    </row>
    <row r="8683" spans="13:21" s="104" customFormat="1" ht="15.75">
      <c r="M8683" s="172"/>
      <c r="N8683" s="172"/>
      <c r="O8683" s="172"/>
      <c r="U8683" s="173"/>
    </row>
    <row r="8684" spans="13:21" s="104" customFormat="1" ht="15.75">
      <c r="M8684" s="172"/>
      <c r="N8684" s="172"/>
      <c r="O8684" s="172"/>
      <c r="U8684" s="173"/>
    </row>
    <row r="8685" spans="13:21" s="104" customFormat="1" ht="15.75">
      <c r="M8685" s="172"/>
      <c r="N8685" s="172"/>
      <c r="O8685" s="172"/>
      <c r="U8685" s="173"/>
    </row>
    <row r="8686" spans="13:21" s="104" customFormat="1" ht="15.75">
      <c r="M8686" s="172"/>
      <c r="N8686" s="172"/>
      <c r="O8686" s="172"/>
      <c r="U8686" s="173"/>
    </row>
    <row r="8687" spans="13:21" s="104" customFormat="1" ht="15.75">
      <c r="M8687" s="172"/>
      <c r="N8687" s="172"/>
      <c r="O8687" s="172"/>
      <c r="U8687" s="173"/>
    </row>
    <row r="8688" spans="13:21" s="104" customFormat="1" ht="15.75">
      <c r="M8688" s="172"/>
      <c r="N8688" s="172"/>
      <c r="O8688" s="172"/>
      <c r="U8688" s="173"/>
    </row>
    <row r="8689" spans="13:21" s="104" customFormat="1" ht="15.75">
      <c r="M8689" s="172"/>
      <c r="N8689" s="172"/>
      <c r="O8689" s="172"/>
      <c r="U8689" s="173"/>
    </row>
    <row r="8690" spans="13:21" s="104" customFormat="1" ht="15.75">
      <c r="M8690" s="172"/>
      <c r="N8690" s="172"/>
      <c r="O8690" s="172"/>
      <c r="U8690" s="173"/>
    </row>
    <row r="8691" spans="13:21" s="104" customFormat="1" ht="15.75">
      <c r="M8691" s="172"/>
      <c r="N8691" s="172"/>
      <c r="O8691" s="172"/>
      <c r="U8691" s="173"/>
    </row>
    <row r="8692" spans="13:21" s="104" customFormat="1" ht="15.75">
      <c r="M8692" s="172"/>
      <c r="N8692" s="172"/>
      <c r="O8692" s="172"/>
      <c r="U8692" s="173"/>
    </row>
    <row r="8693" spans="13:21" s="104" customFormat="1" ht="15.75">
      <c r="M8693" s="172"/>
      <c r="N8693" s="172"/>
      <c r="O8693" s="172"/>
      <c r="U8693" s="173"/>
    </row>
    <row r="8694" spans="13:21" s="104" customFormat="1" ht="15.75">
      <c r="M8694" s="172"/>
      <c r="N8694" s="172"/>
      <c r="O8694" s="172"/>
      <c r="U8694" s="173"/>
    </row>
    <row r="8695" spans="13:21" s="104" customFormat="1" ht="15.75">
      <c r="M8695" s="172"/>
      <c r="N8695" s="172"/>
      <c r="O8695" s="172"/>
      <c r="U8695" s="173"/>
    </row>
    <row r="8696" spans="13:21" s="104" customFormat="1" ht="15.75">
      <c r="M8696" s="172"/>
      <c r="N8696" s="172"/>
      <c r="O8696" s="172"/>
      <c r="U8696" s="173"/>
    </row>
    <row r="8697" spans="13:21" s="104" customFormat="1" ht="15.75">
      <c r="M8697" s="172"/>
      <c r="N8697" s="172"/>
      <c r="O8697" s="172"/>
      <c r="U8697" s="173"/>
    </row>
    <row r="8698" spans="13:21" s="104" customFormat="1" ht="15.75">
      <c r="M8698" s="172"/>
      <c r="N8698" s="172"/>
      <c r="O8698" s="172"/>
      <c r="U8698" s="173"/>
    </row>
    <row r="8699" spans="13:21" s="104" customFormat="1" ht="15.75">
      <c r="M8699" s="172"/>
      <c r="N8699" s="172"/>
      <c r="O8699" s="172"/>
      <c r="U8699" s="173"/>
    </row>
    <row r="8700" spans="13:21" s="104" customFormat="1" ht="15.75">
      <c r="M8700" s="172"/>
      <c r="N8700" s="172"/>
      <c r="O8700" s="172"/>
      <c r="U8700" s="173"/>
    </row>
    <row r="8701" spans="13:21" s="104" customFormat="1" ht="15.75">
      <c r="M8701" s="172"/>
      <c r="N8701" s="172"/>
      <c r="O8701" s="172"/>
      <c r="U8701" s="173"/>
    </row>
    <row r="8702" spans="13:21" s="104" customFormat="1" ht="15.75">
      <c r="M8702" s="172"/>
      <c r="N8702" s="172"/>
      <c r="O8702" s="172"/>
      <c r="U8702" s="173"/>
    </row>
    <row r="8703" spans="13:21" s="104" customFormat="1" ht="15.75">
      <c r="M8703" s="172"/>
      <c r="N8703" s="172"/>
      <c r="O8703" s="172"/>
      <c r="U8703" s="173"/>
    </row>
    <row r="8704" spans="13:21" s="104" customFormat="1" ht="15.75">
      <c r="M8704" s="172"/>
      <c r="N8704" s="172"/>
      <c r="O8704" s="172"/>
      <c r="U8704" s="173"/>
    </row>
    <row r="8705" spans="13:21" s="104" customFormat="1" ht="15.75">
      <c r="M8705" s="172"/>
      <c r="N8705" s="172"/>
      <c r="O8705" s="172"/>
      <c r="U8705" s="173"/>
    </row>
    <row r="8706" spans="13:21" s="104" customFormat="1" ht="15.75">
      <c r="M8706" s="172"/>
      <c r="N8706" s="172"/>
      <c r="O8706" s="172"/>
      <c r="U8706" s="173"/>
    </row>
    <row r="8707" spans="13:21" s="104" customFormat="1" ht="15.75">
      <c r="M8707" s="172"/>
      <c r="N8707" s="172"/>
      <c r="O8707" s="172"/>
      <c r="U8707" s="173"/>
    </row>
    <row r="8708" spans="13:21" s="104" customFormat="1" ht="15.75">
      <c r="M8708" s="172"/>
      <c r="N8708" s="172"/>
      <c r="O8708" s="172"/>
      <c r="U8708" s="173"/>
    </row>
    <row r="8709" spans="13:21" s="104" customFormat="1" ht="15.75">
      <c r="M8709" s="172"/>
      <c r="N8709" s="172"/>
      <c r="O8709" s="172"/>
      <c r="U8709" s="173"/>
    </row>
    <row r="8710" spans="13:21" s="104" customFormat="1" ht="15.75">
      <c r="M8710" s="172"/>
      <c r="N8710" s="172"/>
      <c r="O8710" s="172"/>
      <c r="U8710" s="173"/>
    </row>
    <row r="8711" spans="13:21" s="104" customFormat="1" ht="15.75">
      <c r="M8711" s="172"/>
      <c r="N8711" s="172"/>
      <c r="O8711" s="172"/>
      <c r="U8711" s="173"/>
    </row>
    <row r="8712" spans="13:21" s="104" customFormat="1" ht="15.75">
      <c r="M8712" s="172"/>
      <c r="N8712" s="172"/>
      <c r="O8712" s="172"/>
      <c r="U8712" s="173"/>
    </row>
    <row r="8713" spans="13:21" s="104" customFormat="1" ht="15.75">
      <c r="M8713" s="172"/>
      <c r="N8713" s="172"/>
      <c r="O8713" s="172"/>
      <c r="U8713" s="173"/>
    </row>
    <row r="8714" spans="13:21" s="104" customFormat="1" ht="15.75">
      <c r="M8714" s="172"/>
      <c r="N8714" s="172"/>
      <c r="O8714" s="172"/>
      <c r="U8714" s="173"/>
    </row>
    <row r="8715" spans="13:21" s="104" customFormat="1" ht="15.75">
      <c r="M8715" s="172"/>
      <c r="N8715" s="172"/>
      <c r="O8715" s="172"/>
      <c r="U8715" s="173"/>
    </row>
    <row r="8716" spans="13:21" s="104" customFormat="1" ht="15.75">
      <c r="M8716" s="172"/>
      <c r="N8716" s="172"/>
      <c r="O8716" s="172"/>
      <c r="U8716" s="173"/>
    </row>
    <row r="8717" spans="13:21" s="104" customFormat="1" ht="15.75">
      <c r="M8717" s="172"/>
      <c r="N8717" s="172"/>
      <c r="O8717" s="172"/>
      <c r="U8717" s="173"/>
    </row>
    <row r="8718" spans="13:21" s="104" customFormat="1" ht="15.75">
      <c r="M8718" s="172"/>
      <c r="N8718" s="172"/>
      <c r="O8718" s="172"/>
      <c r="U8718" s="173"/>
    </row>
    <row r="8719" spans="13:21" s="104" customFormat="1" ht="15.75">
      <c r="M8719" s="172"/>
      <c r="N8719" s="172"/>
      <c r="O8719" s="172"/>
      <c r="U8719" s="173"/>
    </row>
    <row r="8720" spans="13:21" s="104" customFormat="1" ht="15.75">
      <c r="M8720" s="172"/>
      <c r="N8720" s="172"/>
      <c r="O8720" s="172"/>
      <c r="U8720" s="173"/>
    </row>
    <row r="8721" spans="13:21" s="104" customFormat="1" ht="15.75">
      <c r="M8721" s="172"/>
      <c r="N8721" s="172"/>
      <c r="O8721" s="172"/>
      <c r="U8721" s="173"/>
    </row>
    <row r="8722" spans="13:21" s="104" customFormat="1" ht="15.75">
      <c r="M8722" s="172"/>
      <c r="N8722" s="172"/>
      <c r="O8722" s="172"/>
      <c r="U8722" s="173"/>
    </row>
    <row r="8723" spans="13:21" s="104" customFormat="1" ht="15.75">
      <c r="M8723" s="172"/>
      <c r="N8723" s="172"/>
      <c r="O8723" s="172"/>
      <c r="U8723" s="173"/>
    </row>
    <row r="8724" spans="13:21" s="104" customFormat="1" ht="15.75">
      <c r="M8724" s="172"/>
      <c r="N8724" s="172"/>
      <c r="O8724" s="172"/>
      <c r="U8724" s="173"/>
    </row>
    <row r="8725" spans="13:21" s="104" customFormat="1" ht="15.75">
      <c r="M8725" s="172"/>
      <c r="N8725" s="172"/>
      <c r="O8725" s="172"/>
      <c r="U8725" s="173"/>
    </row>
    <row r="8726" spans="13:21" s="104" customFormat="1" ht="15.75">
      <c r="M8726" s="172"/>
      <c r="N8726" s="172"/>
      <c r="O8726" s="172"/>
      <c r="U8726" s="173"/>
    </row>
    <row r="8727" spans="13:21" s="104" customFormat="1" ht="15.75">
      <c r="M8727" s="172"/>
      <c r="N8727" s="172"/>
      <c r="O8727" s="172"/>
      <c r="U8727" s="173"/>
    </row>
    <row r="8728" spans="13:21" s="104" customFormat="1" ht="15.75">
      <c r="M8728" s="172"/>
      <c r="N8728" s="172"/>
      <c r="O8728" s="172"/>
      <c r="U8728" s="173"/>
    </row>
    <row r="8729" spans="13:21" s="104" customFormat="1" ht="15.75">
      <c r="M8729" s="172"/>
      <c r="N8729" s="172"/>
      <c r="O8729" s="172"/>
      <c r="U8729" s="173"/>
    </row>
    <row r="8730" spans="13:21" s="104" customFormat="1" ht="15.75">
      <c r="M8730" s="172"/>
      <c r="N8730" s="172"/>
      <c r="O8730" s="172"/>
      <c r="U8730" s="173"/>
    </row>
    <row r="8731" spans="13:21" s="104" customFormat="1" ht="15.75">
      <c r="M8731" s="172"/>
      <c r="N8731" s="172"/>
      <c r="O8731" s="172"/>
      <c r="U8731" s="173"/>
    </row>
    <row r="8732" spans="13:21" s="104" customFormat="1" ht="15.75">
      <c r="M8732" s="172"/>
      <c r="N8732" s="172"/>
      <c r="O8732" s="172"/>
      <c r="U8732" s="173"/>
    </row>
    <row r="8733" spans="13:21" s="104" customFormat="1" ht="15.75">
      <c r="M8733" s="172"/>
      <c r="N8733" s="172"/>
      <c r="O8733" s="172"/>
      <c r="U8733" s="173"/>
    </row>
    <row r="8734" spans="13:21" s="104" customFormat="1" ht="15.75">
      <c r="M8734" s="172"/>
      <c r="N8734" s="172"/>
      <c r="O8734" s="172"/>
      <c r="U8734" s="173"/>
    </row>
    <row r="8735" spans="13:21" s="104" customFormat="1" ht="15.75">
      <c r="M8735" s="172"/>
      <c r="N8735" s="172"/>
      <c r="O8735" s="172"/>
      <c r="U8735" s="173"/>
    </row>
    <row r="8736" spans="13:21" s="104" customFormat="1" ht="15.75">
      <c r="M8736" s="172"/>
      <c r="N8736" s="172"/>
      <c r="O8736" s="172"/>
      <c r="U8736" s="173"/>
    </row>
    <row r="8737" spans="13:21" s="104" customFormat="1" ht="15.75">
      <c r="M8737" s="172"/>
      <c r="N8737" s="172"/>
      <c r="O8737" s="172"/>
      <c r="U8737" s="173"/>
    </row>
    <row r="8738" spans="13:21" s="104" customFormat="1" ht="15.75">
      <c r="M8738" s="172"/>
      <c r="N8738" s="172"/>
      <c r="O8738" s="172"/>
      <c r="U8738" s="173"/>
    </row>
    <row r="8739" spans="13:21" s="104" customFormat="1" ht="15.75">
      <c r="M8739" s="172"/>
      <c r="N8739" s="172"/>
      <c r="O8739" s="172"/>
      <c r="U8739" s="173"/>
    </row>
    <row r="8740" spans="13:21" s="104" customFormat="1" ht="15.75">
      <c r="M8740" s="172"/>
      <c r="N8740" s="172"/>
      <c r="O8740" s="172"/>
      <c r="U8740" s="173"/>
    </row>
    <row r="8741" spans="13:21" s="104" customFormat="1" ht="15.75">
      <c r="M8741" s="172"/>
      <c r="N8741" s="172"/>
      <c r="O8741" s="172"/>
      <c r="U8741" s="173"/>
    </row>
    <row r="8742" spans="13:21" s="104" customFormat="1" ht="15.75">
      <c r="M8742" s="172"/>
      <c r="N8742" s="172"/>
      <c r="O8742" s="172"/>
      <c r="U8742" s="173"/>
    </row>
    <row r="8743" spans="13:21" s="104" customFormat="1" ht="15.75">
      <c r="M8743" s="172"/>
      <c r="N8743" s="172"/>
      <c r="O8743" s="172"/>
      <c r="U8743" s="173"/>
    </row>
    <row r="8744" spans="13:21" s="104" customFormat="1" ht="15.75">
      <c r="M8744" s="172"/>
      <c r="N8744" s="172"/>
      <c r="O8744" s="172"/>
      <c r="U8744" s="173"/>
    </row>
    <row r="8745" spans="13:21" s="104" customFormat="1" ht="15.75">
      <c r="M8745" s="172"/>
      <c r="N8745" s="172"/>
      <c r="O8745" s="172"/>
      <c r="U8745" s="173"/>
    </row>
    <row r="8746" spans="13:21" s="104" customFormat="1" ht="15.75">
      <c r="M8746" s="172"/>
      <c r="N8746" s="172"/>
      <c r="O8746" s="172"/>
      <c r="U8746" s="173"/>
    </row>
    <row r="8747" spans="13:21" s="104" customFormat="1" ht="15.75">
      <c r="M8747" s="172"/>
      <c r="N8747" s="172"/>
      <c r="O8747" s="172"/>
      <c r="U8747" s="173"/>
    </row>
    <row r="8748" spans="13:21" s="104" customFormat="1" ht="15.75">
      <c r="M8748" s="172"/>
      <c r="N8748" s="172"/>
      <c r="O8748" s="172"/>
      <c r="U8748" s="173"/>
    </row>
    <row r="8749" spans="13:21" s="104" customFormat="1" ht="15.75">
      <c r="M8749" s="172"/>
      <c r="N8749" s="172"/>
      <c r="O8749" s="172"/>
      <c r="U8749" s="173"/>
    </row>
    <row r="8750" spans="13:21" s="104" customFormat="1" ht="15.75">
      <c r="M8750" s="172"/>
      <c r="N8750" s="172"/>
      <c r="O8750" s="172"/>
      <c r="U8750" s="173"/>
    </row>
    <row r="8751" spans="13:21" s="104" customFormat="1" ht="15.75">
      <c r="M8751" s="172"/>
      <c r="N8751" s="172"/>
      <c r="O8751" s="172"/>
      <c r="U8751" s="173"/>
    </row>
    <row r="8752" spans="13:21" s="104" customFormat="1" ht="15.75">
      <c r="M8752" s="172"/>
      <c r="N8752" s="172"/>
      <c r="O8752" s="172"/>
      <c r="U8752" s="173"/>
    </row>
    <row r="8753" spans="13:21" s="104" customFormat="1" ht="15.75">
      <c r="M8753" s="172"/>
      <c r="N8753" s="172"/>
      <c r="O8753" s="172"/>
      <c r="U8753" s="173"/>
    </row>
    <row r="8754" spans="13:21" s="104" customFormat="1" ht="15.75">
      <c r="M8754" s="172"/>
      <c r="N8754" s="172"/>
      <c r="O8754" s="172"/>
      <c r="U8754" s="173"/>
    </row>
    <row r="8755" spans="13:21" s="104" customFormat="1" ht="15.75">
      <c r="M8755" s="172"/>
      <c r="N8755" s="172"/>
      <c r="O8755" s="172"/>
      <c r="U8755" s="173"/>
    </row>
    <row r="8756" spans="13:21" s="104" customFormat="1" ht="15.75">
      <c r="M8756" s="172"/>
      <c r="N8756" s="172"/>
      <c r="O8756" s="172"/>
      <c r="U8756" s="173"/>
    </row>
    <row r="8757" spans="13:21" s="104" customFormat="1" ht="15.75">
      <c r="M8757" s="172"/>
      <c r="N8757" s="172"/>
      <c r="O8757" s="172"/>
      <c r="U8757" s="173"/>
    </row>
    <row r="8758" spans="13:21" s="104" customFormat="1" ht="15.75">
      <c r="M8758" s="172"/>
      <c r="N8758" s="172"/>
      <c r="O8758" s="172"/>
      <c r="U8758" s="173"/>
    </row>
    <row r="8759" spans="13:21" s="104" customFormat="1" ht="15.75">
      <c r="M8759" s="172"/>
      <c r="N8759" s="172"/>
      <c r="O8759" s="172"/>
      <c r="U8759" s="173"/>
    </row>
    <row r="8760" spans="13:21" s="104" customFormat="1" ht="15.75">
      <c r="M8760" s="172"/>
      <c r="N8760" s="172"/>
      <c r="O8760" s="172"/>
      <c r="U8760" s="173"/>
    </row>
    <row r="8761" spans="13:21" s="104" customFormat="1" ht="15.75">
      <c r="M8761" s="172"/>
      <c r="N8761" s="172"/>
      <c r="O8761" s="172"/>
      <c r="U8761" s="173"/>
    </row>
    <row r="8762" spans="13:21" s="104" customFormat="1" ht="15.75">
      <c r="M8762" s="172"/>
      <c r="N8762" s="172"/>
      <c r="O8762" s="172"/>
      <c r="U8762" s="173"/>
    </row>
    <row r="8763" spans="13:21" s="104" customFormat="1" ht="15.75">
      <c r="M8763" s="172"/>
      <c r="N8763" s="172"/>
      <c r="O8763" s="172"/>
      <c r="U8763" s="173"/>
    </row>
    <row r="8764" spans="13:21" s="104" customFormat="1" ht="15.75">
      <c r="M8764" s="172"/>
      <c r="N8764" s="172"/>
      <c r="O8764" s="172"/>
      <c r="U8764" s="173"/>
    </row>
    <row r="8765" spans="13:21" s="104" customFormat="1" ht="15.75">
      <c r="M8765" s="172"/>
      <c r="N8765" s="172"/>
      <c r="O8765" s="172"/>
      <c r="U8765" s="173"/>
    </row>
    <row r="8766" spans="13:21" s="104" customFormat="1" ht="15.75">
      <c r="M8766" s="172"/>
      <c r="N8766" s="172"/>
      <c r="O8766" s="172"/>
      <c r="U8766" s="173"/>
    </row>
    <row r="8767" spans="13:21" s="104" customFormat="1" ht="15.75">
      <c r="M8767" s="172"/>
      <c r="N8767" s="172"/>
      <c r="O8767" s="172"/>
      <c r="U8767" s="173"/>
    </row>
    <row r="8768" spans="13:21" s="104" customFormat="1" ht="15.75">
      <c r="M8768" s="172"/>
      <c r="N8768" s="172"/>
      <c r="O8768" s="172"/>
      <c r="U8768" s="173"/>
    </row>
    <row r="8769" spans="13:21" s="104" customFormat="1" ht="15.75">
      <c r="M8769" s="172"/>
      <c r="N8769" s="172"/>
      <c r="O8769" s="172"/>
      <c r="U8769" s="173"/>
    </row>
    <row r="8770" spans="13:21" s="104" customFormat="1" ht="15.75">
      <c r="M8770" s="172"/>
      <c r="N8770" s="172"/>
      <c r="O8770" s="172"/>
      <c r="U8770" s="173"/>
    </row>
    <row r="8771" spans="13:21" s="104" customFormat="1" ht="15.75">
      <c r="M8771" s="172"/>
      <c r="N8771" s="172"/>
      <c r="O8771" s="172"/>
      <c r="U8771" s="173"/>
    </row>
    <row r="8772" spans="13:21" s="104" customFormat="1" ht="15.75">
      <c r="M8772" s="172"/>
      <c r="N8772" s="172"/>
      <c r="O8772" s="172"/>
      <c r="U8772" s="173"/>
    </row>
    <row r="8773" spans="13:21" s="104" customFormat="1" ht="15.75">
      <c r="M8773" s="172"/>
      <c r="N8773" s="172"/>
      <c r="O8773" s="172"/>
      <c r="U8773" s="173"/>
    </row>
    <row r="8774" spans="13:21" s="104" customFormat="1" ht="15.75">
      <c r="M8774" s="172"/>
      <c r="N8774" s="172"/>
      <c r="O8774" s="172"/>
      <c r="U8774" s="173"/>
    </row>
    <row r="8775" spans="13:21" s="104" customFormat="1" ht="15.75">
      <c r="M8775" s="172"/>
      <c r="N8775" s="172"/>
      <c r="O8775" s="172"/>
      <c r="U8775" s="173"/>
    </row>
    <row r="8776" spans="13:21" s="104" customFormat="1" ht="15.75">
      <c r="M8776" s="172"/>
      <c r="N8776" s="172"/>
      <c r="O8776" s="172"/>
      <c r="U8776" s="173"/>
    </row>
    <row r="8777" spans="13:21" s="104" customFormat="1" ht="15.75">
      <c r="M8777" s="172"/>
      <c r="N8777" s="172"/>
      <c r="O8777" s="172"/>
      <c r="U8777" s="173"/>
    </row>
    <row r="8778" spans="13:21" s="104" customFormat="1" ht="15.75">
      <c r="M8778" s="172"/>
      <c r="N8778" s="172"/>
      <c r="O8778" s="172"/>
      <c r="U8778" s="173"/>
    </row>
    <row r="8779" spans="13:21" s="104" customFormat="1" ht="15.75">
      <c r="M8779" s="172"/>
      <c r="N8779" s="172"/>
      <c r="O8779" s="172"/>
      <c r="U8779" s="173"/>
    </row>
    <row r="8780" spans="13:21" s="104" customFormat="1" ht="15.75">
      <c r="M8780" s="172"/>
      <c r="N8780" s="172"/>
      <c r="O8780" s="172"/>
      <c r="U8780" s="173"/>
    </row>
    <row r="8781" spans="13:21" s="104" customFormat="1" ht="15.75">
      <c r="M8781" s="172"/>
      <c r="N8781" s="172"/>
      <c r="O8781" s="172"/>
      <c r="U8781" s="173"/>
    </row>
    <row r="8782" spans="13:21" s="104" customFormat="1" ht="15.75">
      <c r="M8782" s="172"/>
      <c r="N8782" s="172"/>
      <c r="O8782" s="172"/>
      <c r="U8782" s="173"/>
    </row>
    <row r="8783" spans="13:21" s="104" customFormat="1" ht="15.75">
      <c r="M8783" s="172"/>
      <c r="N8783" s="172"/>
      <c r="O8783" s="172"/>
      <c r="U8783" s="173"/>
    </row>
    <row r="8784" spans="13:21" s="104" customFormat="1" ht="15.75">
      <c r="M8784" s="172"/>
      <c r="N8784" s="172"/>
      <c r="O8784" s="172"/>
      <c r="U8784" s="173"/>
    </row>
    <row r="8785" spans="13:21" s="104" customFormat="1" ht="15.75">
      <c r="M8785" s="172"/>
      <c r="N8785" s="172"/>
      <c r="O8785" s="172"/>
      <c r="U8785" s="173"/>
    </row>
    <row r="8786" spans="13:21" s="104" customFormat="1" ht="15.75">
      <c r="M8786" s="172"/>
      <c r="N8786" s="172"/>
      <c r="O8786" s="172"/>
      <c r="U8786" s="173"/>
    </row>
    <row r="8787" spans="13:21" s="104" customFormat="1" ht="15.75">
      <c r="M8787" s="172"/>
      <c r="N8787" s="172"/>
      <c r="O8787" s="172"/>
      <c r="U8787" s="173"/>
    </row>
    <row r="8788" spans="13:21" s="104" customFormat="1" ht="15.75">
      <c r="M8788" s="172"/>
      <c r="N8788" s="172"/>
      <c r="O8788" s="172"/>
      <c r="U8788" s="173"/>
    </row>
    <row r="8789" spans="13:21" s="104" customFormat="1" ht="15.75">
      <c r="M8789" s="172"/>
      <c r="N8789" s="172"/>
      <c r="O8789" s="172"/>
      <c r="U8789" s="173"/>
    </row>
    <row r="8790" spans="13:21" s="104" customFormat="1" ht="15.75">
      <c r="M8790" s="172"/>
      <c r="N8790" s="172"/>
      <c r="O8790" s="172"/>
      <c r="U8790" s="173"/>
    </row>
    <row r="8791" spans="13:21" s="104" customFormat="1" ht="15.75">
      <c r="M8791" s="172"/>
      <c r="N8791" s="172"/>
      <c r="O8791" s="172"/>
      <c r="U8791" s="173"/>
    </row>
    <row r="8792" spans="13:21" s="104" customFormat="1" ht="15.75">
      <c r="M8792" s="172"/>
      <c r="N8792" s="172"/>
      <c r="O8792" s="172"/>
      <c r="U8792" s="173"/>
    </row>
    <row r="8793" spans="13:21" s="104" customFormat="1" ht="15.75">
      <c r="M8793" s="172"/>
      <c r="N8793" s="172"/>
      <c r="O8793" s="172"/>
      <c r="U8793" s="173"/>
    </row>
    <row r="8794" spans="13:21" s="104" customFormat="1" ht="15.75">
      <c r="M8794" s="172"/>
      <c r="N8794" s="172"/>
      <c r="O8794" s="172"/>
      <c r="U8794" s="173"/>
    </row>
    <row r="8795" spans="13:21" s="104" customFormat="1" ht="15.75">
      <c r="M8795" s="172"/>
      <c r="N8795" s="172"/>
      <c r="O8795" s="172"/>
      <c r="U8795" s="173"/>
    </row>
    <row r="8796" spans="13:21" s="104" customFormat="1" ht="15.75">
      <c r="M8796" s="172"/>
      <c r="N8796" s="172"/>
      <c r="O8796" s="172"/>
      <c r="U8796" s="173"/>
    </row>
    <row r="8797" spans="13:21" s="104" customFormat="1" ht="15.75">
      <c r="M8797" s="172"/>
      <c r="N8797" s="172"/>
      <c r="O8797" s="172"/>
      <c r="U8797" s="173"/>
    </row>
    <row r="8798" spans="13:21" s="104" customFormat="1" ht="15.75">
      <c r="M8798" s="172"/>
      <c r="N8798" s="172"/>
      <c r="O8798" s="172"/>
      <c r="U8798" s="173"/>
    </row>
    <row r="8799" spans="13:21" s="104" customFormat="1" ht="15.75">
      <c r="M8799" s="172"/>
      <c r="N8799" s="172"/>
      <c r="O8799" s="172"/>
      <c r="U8799" s="173"/>
    </row>
    <row r="8800" spans="13:21" s="104" customFormat="1" ht="15.75">
      <c r="M8800" s="172"/>
      <c r="N8800" s="172"/>
      <c r="O8800" s="172"/>
      <c r="U8800" s="173"/>
    </row>
    <row r="8801" spans="13:21" s="104" customFormat="1" ht="15.75">
      <c r="M8801" s="172"/>
      <c r="N8801" s="172"/>
      <c r="O8801" s="172"/>
      <c r="U8801" s="173"/>
    </row>
    <row r="8802" spans="13:21" s="104" customFormat="1" ht="15.75">
      <c r="M8802" s="172"/>
      <c r="N8802" s="172"/>
      <c r="O8802" s="172"/>
      <c r="U8802" s="173"/>
    </row>
    <row r="8803" spans="13:21" s="104" customFormat="1" ht="15.75">
      <c r="M8803" s="172"/>
      <c r="N8803" s="172"/>
      <c r="O8803" s="172"/>
      <c r="U8803" s="173"/>
    </row>
    <row r="8804" spans="13:21" s="104" customFormat="1" ht="15.75">
      <c r="M8804" s="172"/>
      <c r="N8804" s="172"/>
      <c r="O8804" s="172"/>
      <c r="U8804" s="173"/>
    </row>
    <row r="8805" spans="13:21" s="104" customFormat="1" ht="15.75">
      <c r="M8805" s="172"/>
      <c r="N8805" s="172"/>
      <c r="O8805" s="172"/>
      <c r="U8805" s="173"/>
    </row>
    <row r="8806" spans="13:21" s="104" customFormat="1" ht="15.75">
      <c r="M8806" s="172"/>
      <c r="N8806" s="172"/>
      <c r="O8806" s="172"/>
      <c r="U8806" s="173"/>
    </row>
    <row r="8807" spans="13:21" s="104" customFormat="1" ht="15.75">
      <c r="M8807" s="172"/>
      <c r="N8807" s="172"/>
      <c r="O8807" s="172"/>
      <c r="U8807" s="173"/>
    </row>
    <row r="8808" spans="13:21" s="104" customFormat="1" ht="15.75">
      <c r="M8808" s="172"/>
      <c r="N8808" s="172"/>
      <c r="O8808" s="172"/>
      <c r="U8808" s="173"/>
    </row>
    <row r="8809" spans="13:21" s="104" customFormat="1" ht="15.75">
      <c r="M8809" s="172"/>
      <c r="N8809" s="172"/>
      <c r="O8809" s="172"/>
      <c r="U8809" s="173"/>
    </row>
    <row r="8810" spans="13:21" s="104" customFormat="1" ht="15.75">
      <c r="M8810" s="172"/>
      <c r="N8810" s="172"/>
      <c r="O8810" s="172"/>
      <c r="U8810" s="173"/>
    </row>
    <row r="8811" spans="13:21" s="104" customFormat="1" ht="15.75">
      <c r="M8811" s="172"/>
      <c r="N8811" s="172"/>
      <c r="O8811" s="172"/>
      <c r="U8811" s="173"/>
    </row>
    <row r="8812" spans="13:21" s="104" customFormat="1" ht="15.75">
      <c r="M8812" s="172"/>
      <c r="N8812" s="172"/>
      <c r="O8812" s="172"/>
      <c r="U8812" s="173"/>
    </row>
    <row r="8813" spans="13:21" s="104" customFormat="1" ht="15.75">
      <c r="M8813" s="172"/>
      <c r="N8813" s="172"/>
      <c r="O8813" s="172"/>
      <c r="U8813" s="173"/>
    </row>
    <row r="8814" spans="13:21" s="104" customFormat="1" ht="15.75">
      <c r="M8814" s="172"/>
      <c r="N8814" s="172"/>
      <c r="O8814" s="172"/>
      <c r="U8814" s="173"/>
    </row>
    <row r="8815" spans="13:21" s="104" customFormat="1" ht="15.75">
      <c r="M8815" s="172"/>
      <c r="N8815" s="172"/>
      <c r="O8815" s="172"/>
      <c r="U8815" s="173"/>
    </row>
    <row r="8816" spans="13:21" s="104" customFormat="1" ht="15.75">
      <c r="M8816" s="172"/>
      <c r="N8816" s="172"/>
      <c r="O8816" s="172"/>
      <c r="U8816" s="173"/>
    </row>
    <row r="8817" spans="13:21" s="104" customFormat="1" ht="15.75">
      <c r="M8817" s="172"/>
      <c r="N8817" s="172"/>
      <c r="O8817" s="172"/>
      <c r="U8817" s="173"/>
    </row>
    <row r="8818" spans="13:21" s="104" customFormat="1" ht="15.75">
      <c r="M8818" s="172"/>
      <c r="N8818" s="172"/>
      <c r="O8818" s="172"/>
      <c r="U8818" s="173"/>
    </row>
    <row r="8819" spans="13:21" s="104" customFormat="1" ht="15.75">
      <c r="M8819" s="172"/>
      <c r="N8819" s="172"/>
      <c r="O8819" s="172"/>
      <c r="U8819" s="173"/>
    </row>
    <row r="8820" spans="13:21" s="104" customFormat="1" ht="15.75">
      <c r="M8820" s="172"/>
      <c r="N8820" s="172"/>
      <c r="O8820" s="172"/>
      <c r="U8820" s="173"/>
    </row>
    <row r="8821" spans="13:21" s="104" customFormat="1" ht="15.75">
      <c r="M8821" s="172"/>
      <c r="N8821" s="172"/>
      <c r="O8821" s="172"/>
      <c r="U8821" s="173"/>
    </row>
    <row r="8822" spans="13:21" s="104" customFormat="1" ht="15.75">
      <c r="M8822" s="172"/>
      <c r="N8822" s="172"/>
      <c r="O8822" s="172"/>
      <c r="U8822" s="173"/>
    </row>
    <row r="8823" spans="13:21" s="104" customFormat="1" ht="15.75">
      <c r="M8823" s="172"/>
      <c r="N8823" s="172"/>
      <c r="O8823" s="172"/>
      <c r="U8823" s="173"/>
    </row>
    <row r="8824" spans="13:21" s="104" customFormat="1" ht="15.75">
      <c r="M8824" s="172"/>
      <c r="N8824" s="172"/>
      <c r="O8824" s="172"/>
      <c r="U8824" s="173"/>
    </row>
    <row r="8825" spans="13:21" s="104" customFormat="1" ht="15.75">
      <c r="M8825" s="172"/>
      <c r="N8825" s="172"/>
      <c r="O8825" s="172"/>
      <c r="U8825" s="173"/>
    </row>
    <row r="8826" spans="13:21" s="104" customFormat="1" ht="15.75">
      <c r="M8826" s="172"/>
      <c r="N8826" s="172"/>
      <c r="O8826" s="172"/>
      <c r="U8826" s="173"/>
    </row>
    <row r="8827" spans="13:21" s="104" customFormat="1" ht="15.75">
      <c r="M8827" s="172"/>
      <c r="N8827" s="172"/>
      <c r="O8827" s="172"/>
      <c r="U8827" s="173"/>
    </row>
    <row r="8828" spans="13:21" s="104" customFormat="1" ht="15.75">
      <c r="M8828" s="172"/>
      <c r="N8828" s="172"/>
      <c r="O8828" s="172"/>
      <c r="U8828" s="173"/>
    </row>
    <row r="8829" spans="13:21" s="104" customFormat="1" ht="15.75">
      <c r="M8829" s="172"/>
      <c r="N8829" s="172"/>
      <c r="O8829" s="172"/>
      <c r="U8829" s="173"/>
    </row>
    <row r="8830" spans="13:21" s="104" customFormat="1" ht="15.75">
      <c r="M8830" s="172"/>
      <c r="N8830" s="172"/>
      <c r="O8830" s="172"/>
      <c r="U8830" s="173"/>
    </row>
    <row r="8831" spans="13:21" s="104" customFormat="1" ht="15.75">
      <c r="M8831" s="172"/>
      <c r="N8831" s="172"/>
      <c r="O8831" s="172"/>
      <c r="U8831" s="173"/>
    </row>
    <row r="8832" spans="13:21" s="104" customFormat="1" ht="15.75">
      <c r="M8832" s="172"/>
      <c r="N8832" s="172"/>
      <c r="O8832" s="172"/>
      <c r="U8832" s="173"/>
    </row>
    <row r="8833" spans="13:21" s="104" customFormat="1" ht="15.75">
      <c r="M8833" s="172"/>
      <c r="N8833" s="172"/>
      <c r="O8833" s="172"/>
      <c r="U8833" s="173"/>
    </row>
    <row r="8834" spans="13:21" s="104" customFormat="1" ht="15.75">
      <c r="M8834" s="172"/>
      <c r="N8834" s="172"/>
      <c r="O8834" s="172"/>
      <c r="U8834" s="173"/>
    </row>
    <row r="8835" spans="13:21" s="104" customFormat="1" ht="15.75">
      <c r="M8835" s="172"/>
      <c r="N8835" s="172"/>
      <c r="O8835" s="172"/>
      <c r="U8835" s="173"/>
    </row>
    <row r="8836" spans="13:21" s="104" customFormat="1" ht="15.75">
      <c r="M8836" s="172"/>
      <c r="N8836" s="172"/>
      <c r="O8836" s="172"/>
      <c r="U8836" s="173"/>
    </row>
    <row r="8837" spans="13:21" s="104" customFormat="1" ht="15.75">
      <c r="M8837" s="172"/>
      <c r="N8837" s="172"/>
      <c r="O8837" s="172"/>
      <c r="U8837" s="173"/>
    </row>
    <row r="8838" spans="13:21" s="104" customFormat="1" ht="15.75">
      <c r="M8838" s="172"/>
      <c r="N8838" s="172"/>
      <c r="O8838" s="172"/>
      <c r="U8838" s="173"/>
    </row>
    <row r="8839" spans="13:21" s="104" customFormat="1" ht="15.75">
      <c r="M8839" s="172"/>
      <c r="N8839" s="172"/>
      <c r="O8839" s="172"/>
      <c r="U8839" s="173"/>
    </row>
    <row r="8840" spans="13:21" s="104" customFormat="1" ht="15.75">
      <c r="M8840" s="172"/>
      <c r="N8840" s="172"/>
      <c r="O8840" s="172"/>
      <c r="U8840" s="173"/>
    </row>
    <row r="8841" spans="13:21" s="104" customFormat="1" ht="15.75">
      <c r="M8841" s="172"/>
      <c r="N8841" s="172"/>
      <c r="O8841" s="172"/>
      <c r="U8841" s="173"/>
    </row>
    <row r="8842" spans="13:21" s="104" customFormat="1" ht="15.75">
      <c r="M8842" s="172"/>
      <c r="N8842" s="172"/>
      <c r="O8842" s="172"/>
      <c r="U8842" s="173"/>
    </row>
    <row r="8843" spans="13:21" s="104" customFormat="1" ht="15.75">
      <c r="M8843" s="172"/>
      <c r="N8843" s="172"/>
      <c r="O8843" s="172"/>
      <c r="U8843" s="173"/>
    </row>
    <row r="8844" spans="13:21" s="104" customFormat="1" ht="15.75">
      <c r="M8844" s="172"/>
      <c r="N8844" s="172"/>
      <c r="O8844" s="172"/>
      <c r="U8844" s="173"/>
    </row>
    <row r="8845" spans="13:21" s="104" customFormat="1" ht="15.75">
      <c r="M8845" s="172"/>
      <c r="N8845" s="172"/>
      <c r="O8845" s="172"/>
      <c r="U8845" s="173"/>
    </row>
    <row r="8846" spans="13:21" s="104" customFormat="1" ht="15.75">
      <c r="M8846" s="172"/>
      <c r="N8846" s="172"/>
      <c r="O8846" s="172"/>
      <c r="U8846" s="173"/>
    </row>
    <row r="8847" spans="13:21" s="104" customFormat="1" ht="15.75">
      <c r="M8847" s="172"/>
      <c r="N8847" s="172"/>
      <c r="O8847" s="172"/>
      <c r="U8847" s="173"/>
    </row>
    <row r="8848" spans="13:21" s="104" customFormat="1" ht="15.75">
      <c r="M8848" s="172"/>
      <c r="N8848" s="172"/>
      <c r="O8848" s="172"/>
      <c r="U8848" s="173"/>
    </row>
    <row r="8849" spans="13:21" s="104" customFormat="1" ht="15.75">
      <c r="M8849" s="172"/>
      <c r="N8849" s="172"/>
      <c r="O8849" s="172"/>
      <c r="U8849" s="173"/>
    </row>
    <row r="8850" spans="13:21" s="104" customFormat="1" ht="15.75">
      <c r="M8850" s="172"/>
      <c r="N8850" s="172"/>
      <c r="O8850" s="172"/>
      <c r="U8850" s="173"/>
    </row>
    <row r="8851" spans="13:21" s="104" customFormat="1" ht="15.75">
      <c r="M8851" s="172"/>
      <c r="N8851" s="172"/>
      <c r="O8851" s="172"/>
      <c r="U8851" s="173"/>
    </row>
    <row r="8852" spans="13:21" s="104" customFormat="1" ht="15.75">
      <c r="M8852" s="172"/>
      <c r="N8852" s="172"/>
      <c r="O8852" s="172"/>
      <c r="U8852" s="173"/>
    </row>
    <row r="8853" spans="13:21" s="104" customFormat="1" ht="15.75">
      <c r="M8853" s="172"/>
      <c r="N8853" s="172"/>
      <c r="O8853" s="172"/>
      <c r="U8853" s="173"/>
    </row>
    <row r="8854" spans="13:21" s="104" customFormat="1" ht="15.75">
      <c r="M8854" s="172"/>
      <c r="N8854" s="172"/>
      <c r="O8854" s="172"/>
      <c r="U8854" s="173"/>
    </row>
    <row r="8855" spans="13:21" s="104" customFormat="1" ht="15.75">
      <c r="M8855" s="172"/>
      <c r="N8855" s="172"/>
      <c r="O8855" s="172"/>
      <c r="U8855" s="173"/>
    </row>
    <row r="8856" spans="13:21" s="104" customFormat="1" ht="15.75">
      <c r="M8856" s="172"/>
      <c r="N8856" s="172"/>
      <c r="O8856" s="172"/>
      <c r="U8856" s="173"/>
    </row>
    <row r="8857" spans="13:21" s="104" customFormat="1" ht="15.75">
      <c r="M8857" s="172"/>
      <c r="N8857" s="172"/>
      <c r="O8857" s="172"/>
      <c r="U8857" s="173"/>
    </row>
    <row r="8858" spans="13:21" s="104" customFormat="1" ht="15.75">
      <c r="M8858" s="172"/>
      <c r="N8858" s="172"/>
      <c r="O8858" s="172"/>
      <c r="U8858" s="173"/>
    </row>
    <row r="8859" spans="13:21" s="104" customFormat="1" ht="15.75">
      <c r="M8859" s="172"/>
      <c r="N8859" s="172"/>
      <c r="O8859" s="172"/>
      <c r="U8859" s="173"/>
    </row>
    <row r="8860" spans="13:21" s="104" customFormat="1" ht="15.75">
      <c r="M8860" s="172"/>
      <c r="N8860" s="172"/>
      <c r="O8860" s="172"/>
      <c r="U8860" s="173"/>
    </row>
    <row r="8861" spans="13:21" s="104" customFormat="1" ht="15.75">
      <c r="M8861" s="172"/>
      <c r="N8861" s="172"/>
      <c r="O8861" s="172"/>
      <c r="U8861" s="173"/>
    </row>
    <row r="8862" spans="13:21" s="104" customFormat="1" ht="15.75">
      <c r="M8862" s="172"/>
      <c r="N8862" s="172"/>
      <c r="O8862" s="172"/>
      <c r="U8862" s="173"/>
    </row>
    <row r="8863" spans="13:21" s="104" customFormat="1" ht="15.75">
      <c r="M8863" s="172"/>
      <c r="N8863" s="172"/>
      <c r="O8863" s="172"/>
      <c r="U8863" s="173"/>
    </row>
    <row r="8864" spans="13:21" s="104" customFormat="1" ht="15.75">
      <c r="M8864" s="172"/>
      <c r="N8864" s="172"/>
      <c r="O8864" s="172"/>
      <c r="U8864" s="173"/>
    </row>
    <row r="8865" spans="13:21" s="104" customFormat="1" ht="15.75">
      <c r="M8865" s="172"/>
      <c r="N8865" s="172"/>
      <c r="O8865" s="172"/>
      <c r="U8865" s="173"/>
    </row>
    <row r="8866" spans="13:21" s="104" customFormat="1" ht="15.75">
      <c r="M8866" s="172"/>
      <c r="N8866" s="172"/>
      <c r="O8866" s="172"/>
      <c r="U8866" s="173"/>
    </row>
    <row r="8867" spans="13:21" s="104" customFormat="1" ht="15.75">
      <c r="M8867" s="172"/>
      <c r="N8867" s="172"/>
      <c r="O8867" s="172"/>
      <c r="U8867" s="173"/>
    </row>
    <row r="8868" spans="13:21" s="104" customFormat="1" ht="15.75">
      <c r="M8868" s="172"/>
      <c r="N8868" s="172"/>
      <c r="O8868" s="172"/>
      <c r="U8868" s="173"/>
    </row>
    <row r="8869" spans="13:21" s="104" customFormat="1" ht="15.75">
      <c r="M8869" s="172"/>
      <c r="N8869" s="172"/>
      <c r="O8869" s="172"/>
      <c r="U8869" s="173"/>
    </row>
    <row r="8870" spans="13:21" s="104" customFormat="1" ht="15.75">
      <c r="M8870" s="172"/>
      <c r="N8870" s="172"/>
      <c r="O8870" s="172"/>
      <c r="U8870" s="173"/>
    </row>
    <row r="8871" spans="13:21" s="104" customFormat="1" ht="15.75">
      <c r="M8871" s="172"/>
      <c r="N8871" s="172"/>
      <c r="O8871" s="172"/>
      <c r="U8871" s="173"/>
    </row>
    <row r="8872" spans="13:21" s="104" customFormat="1" ht="15.75">
      <c r="M8872" s="172"/>
      <c r="N8872" s="172"/>
      <c r="O8872" s="172"/>
      <c r="U8872" s="173"/>
    </row>
    <row r="8873" spans="13:21" s="104" customFormat="1" ht="15.75">
      <c r="M8873" s="172"/>
      <c r="N8873" s="172"/>
      <c r="O8873" s="172"/>
      <c r="U8873" s="173"/>
    </row>
    <row r="8874" spans="13:21" s="104" customFormat="1" ht="15.75">
      <c r="M8874" s="172"/>
      <c r="N8874" s="172"/>
      <c r="O8874" s="172"/>
      <c r="U8874" s="173"/>
    </row>
    <row r="8875" spans="13:21" s="104" customFormat="1" ht="15.75">
      <c r="M8875" s="172"/>
      <c r="N8875" s="172"/>
      <c r="O8875" s="172"/>
      <c r="U8875" s="173"/>
    </row>
    <row r="8876" spans="13:21" s="104" customFormat="1" ht="15.75">
      <c r="M8876" s="172"/>
      <c r="N8876" s="172"/>
      <c r="O8876" s="172"/>
      <c r="U8876" s="173"/>
    </row>
    <row r="8877" spans="13:21" s="104" customFormat="1" ht="15.75">
      <c r="M8877" s="172"/>
      <c r="N8877" s="172"/>
      <c r="O8877" s="172"/>
      <c r="U8877" s="173"/>
    </row>
    <row r="8878" spans="13:21" s="104" customFormat="1" ht="15.75">
      <c r="M8878" s="172"/>
      <c r="N8878" s="172"/>
      <c r="O8878" s="172"/>
      <c r="U8878" s="173"/>
    </row>
    <row r="8879" spans="13:21" s="104" customFormat="1" ht="15.75">
      <c r="M8879" s="172"/>
      <c r="N8879" s="172"/>
      <c r="O8879" s="172"/>
      <c r="U8879" s="173"/>
    </row>
    <row r="8880" spans="13:21" s="104" customFormat="1" ht="15.75">
      <c r="M8880" s="172"/>
      <c r="N8880" s="172"/>
      <c r="O8880" s="172"/>
      <c r="U8880" s="173"/>
    </row>
    <row r="8881" spans="13:21" s="104" customFormat="1" ht="15.75">
      <c r="M8881" s="172"/>
      <c r="N8881" s="172"/>
      <c r="O8881" s="172"/>
      <c r="U8881" s="173"/>
    </row>
    <row r="8882" spans="13:21" s="104" customFormat="1" ht="15.75">
      <c r="M8882" s="172"/>
      <c r="N8882" s="172"/>
      <c r="O8882" s="172"/>
      <c r="U8882" s="173"/>
    </row>
    <row r="8883" spans="13:21" s="104" customFormat="1" ht="15.75">
      <c r="M8883" s="172"/>
      <c r="N8883" s="172"/>
      <c r="O8883" s="172"/>
      <c r="U8883" s="173"/>
    </row>
    <row r="8884" spans="13:21" s="104" customFormat="1" ht="15.75">
      <c r="M8884" s="172"/>
      <c r="N8884" s="172"/>
      <c r="O8884" s="172"/>
      <c r="U8884" s="173"/>
    </row>
    <row r="8885" spans="13:21" s="104" customFormat="1" ht="15.75">
      <c r="M8885" s="172"/>
      <c r="N8885" s="172"/>
      <c r="O8885" s="172"/>
      <c r="U8885" s="173"/>
    </row>
    <row r="8886" spans="13:21" s="104" customFormat="1" ht="15.75">
      <c r="M8886" s="172"/>
      <c r="N8886" s="172"/>
      <c r="O8886" s="172"/>
      <c r="U8886" s="173"/>
    </row>
    <row r="8887" spans="13:21" s="104" customFormat="1" ht="15.75">
      <c r="M8887" s="172"/>
      <c r="N8887" s="172"/>
      <c r="O8887" s="172"/>
      <c r="U8887" s="173"/>
    </row>
    <row r="8888" spans="13:21" s="104" customFormat="1" ht="15.75">
      <c r="M8888" s="172"/>
      <c r="N8888" s="172"/>
      <c r="O8888" s="172"/>
      <c r="U8888" s="173"/>
    </row>
    <row r="8889" spans="13:21" s="104" customFormat="1" ht="15.75">
      <c r="M8889" s="172"/>
      <c r="N8889" s="172"/>
      <c r="O8889" s="172"/>
      <c r="U8889" s="173"/>
    </row>
    <row r="8890" spans="13:21" s="104" customFormat="1" ht="15.75">
      <c r="M8890" s="172"/>
      <c r="N8890" s="172"/>
      <c r="O8890" s="172"/>
      <c r="U8890" s="173"/>
    </row>
    <row r="8891" spans="13:21" s="104" customFormat="1" ht="15.75">
      <c r="M8891" s="172"/>
      <c r="N8891" s="172"/>
      <c r="O8891" s="172"/>
      <c r="U8891" s="173"/>
    </row>
    <row r="8892" spans="13:21" s="104" customFormat="1" ht="15.75">
      <c r="M8892" s="172"/>
      <c r="N8892" s="172"/>
      <c r="O8892" s="172"/>
      <c r="U8892" s="173"/>
    </row>
    <row r="8893" spans="13:21" s="104" customFormat="1" ht="15.75">
      <c r="M8893" s="172"/>
      <c r="N8893" s="172"/>
      <c r="O8893" s="172"/>
      <c r="U8893" s="173"/>
    </row>
    <row r="8894" spans="13:21" s="104" customFormat="1" ht="15.75">
      <c r="M8894" s="172"/>
      <c r="N8894" s="172"/>
      <c r="O8894" s="172"/>
      <c r="U8894" s="173"/>
    </row>
    <row r="8895" spans="13:21" s="104" customFormat="1" ht="15.75">
      <c r="M8895" s="172"/>
      <c r="N8895" s="172"/>
      <c r="O8895" s="172"/>
      <c r="U8895" s="173"/>
    </row>
    <row r="8896" spans="13:21" s="104" customFormat="1" ht="15.75">
      <c r="M8896" s="172"/>
      <c r="N8896" s="172"/>
      <c r="O8896" s="172"/>
      <c r="U8896" s="173"/>
    </row>
    <row r="8897" spans="13:21" s="104" customFormat="1" ht="15.75">
      <c r="M8897" s="172"/>
      <c r="N8897" s="172"/>
      <c r="O8897" s="172"/>
      <c r="U8897" s="173"/>
    </row>
    <row r="8898" spans="13:21" s="104" customFormat="1" ht="15.75">
      <c r="M8898" s="172"/>
      <c r="N8898" s="172"/>
      <c r="O8898" s="172"/>
      <c r="U8898" s="173"/>
    </row>
    <row r="8899" spans="13:21" s="104" customFormat="1" ht="15.75">
      <c r="M8899" s="172"/>
      <c r="N8899" s="172"/>
      <c r="O8899" s="172"/>
      <c r="U8899" s="173"/>
    </row>
    <row r="8900" spans="13:21" s="104" customFormat="1" ht="15.75">
      <c r="M8900" s="172"/>
      <c r="N8900" s="172"/>
      <c r="O8900" s="172"/>
      <c r="U8900" s="173"/>
    </row>
    <row r="8901" spans="13:21" s="104" customFormat="1" ht="15.75">
      <c r="M8901" s="172"/>
      <c r="N8901" s="172"/>
      <c r="O8901" s="172"/>
      <c r="U8901" s="173"/>
    </row>
    <row r="8902" spans="13:21" s="104" customFormat="1" ht="15.75">
      <c r="M8902" s="172"/>
      <c r="N8902" s="172"/>
      <c r="O8902" s="172"/>
      <c r="U8902" s="173"/>
    </row>
    <row r="8903" spans="13:21" s="104" customFormat="1" ht="15.75">
      <c r="M8903" s="172"/>
      <c r="N8903" s="172"/>
      <c r="O8903" s="172"/>
      <c r="U8903" s="173"/>
    </row>
    <row r="8904" spans="13:21" s="104" customFormat="1" ht="15.75">
      <c r="M8904" s="172"/>
      <c r="N8904" s="172"/>
      <c r="O8904" s="172"/>
      <c r="U8904" s="173"/>
    </row>
    <row r="8905" spans="13:21" s="104" customFormat="1" ht="15.75">
      <c r="M8905" s="172"/>
      <c r="N8905" s="172"/>
      <c r="O8905" s="172"/>
      <c r="U8905" s="173"/>
    </row>
    <row r="8906" spans="13:21" s="104" customFormat="1" ht="15.75">
      <c r="M8906" s="172"/>
      <c r="N8906" s="172"/>
      <c r="O8906" s="172"/>
      <c r="U8906" s="173"/>
    </row>
    <row r="8907" spans="13:21" s="104" customFormat="1" ht="15.75">
      <c r="M8907" s="172"/>
      <c r="N8907" s="172"/>
      <c r="O8907" s="172"/>
      <c r="U8907" s="173"/>
    </row>
    <row r="8908" spans="13:21" s="104" customFormat="1" ht="15.75">
      <c r="M8908" s="172"/>
      <c r="N8908" s="172"/>
      <c r="O8908" s="172"/>
      <c r="U8908" s="173"/>
    </row>
    <row r="8909" spans="13:21" s="104" customFormat="1" ht="15.75">
      <c r="M8909" s="172"/>
      <c r="N8909" s="172"/>
      <c r="O8909" s="172"/>
      <c r="U8909" s="173"/>
    </row>
    <row r="8910" spans="13:21" s="104" customFormat="1" ht="15.75">
      <c r="M8910" s="172"/>
      <c r="N8910" s="172"/>
      <c r="O8910" s="172"/>
      <c r="U8910" s="173"/>
    </row>
    <row r="8911" spans="13:21" s="104" customFormat="1" ht="15.75">
      <c r="M8911" s="172"/>
      <c r="N8911" s="172"/>
      <c r="O8911" s="172"/>
      <c r="U8911" s="173"/>
    </row>
    <row r="8912" spans="13:21" s="104" customFormat="1" ht="15.75">
      <c r="M8912" s="172"/>
      <c r="N8912" s="172"/>
      <c r="O8912" s="172"/>
      <c r="U8912" s="173"/>
    </row>
    <row r="8913" spans="13:21" s="104" customFormat="1" ht="15.75">
      <c r="M8913" s="172"/>
      <c r="N8913" s="172"/>
      <c r="O8913" s="172"/>
      <c r="U8913" s="173"/>
    </row>
    <row r="8914" spans="13:21" s="104" customFormat="1" ht="15.75">
      <c r="M8914" s="172"/>
      <c r="N8914" s="172"/>
      <c r="O8914" s="172"/>
      <c r="U8914" s="173"/>
    </row>
    <row r="8915" spans="13:21" s="104" customFormat="1" ht="15.75">
      <c r="M8915" s="172"/>
      <c r="N8915" s="172"/>
      <c r="O8915" s="172"/>
      <c r="U8915" s="173"/>
    </row>
    <row r="8916" spans="13:21" s="104" customFormat="1" ht="15.75">
      <c r="M8916" s="172"/>
      <c r="N8916" s="172"/>
      <c r="O8916" s="172"/>
      <c r="U8916" s="173"/>
    </row>
    <row r="8917" spans="13:21" s="104" customFormat="1" ht="15.75">
      <c r="M8917" s="172"/>
      <c r="N8917" s="172"/>
      <c r="O8917" s="172"/>
      <c r="U8917" s="173"/>
    </row>
    <row r="8918" spans="13:21" s="104" customFormat="1" ht="15.75">
      <c r="M8918" s="172"/>
      <c r="N8918" s="172"/>
      <c r="O8918" s="172"/>
      <c r="U8918" s="173"/>
    </row>
    <row r="8919" spans="13:21" s="104" customFormat="1" ht="15.75">
      <c r="M8919" s="172"/>
      <c r="N8919" s="172"/>
      <c r="O8919" s="172"/>
      <c r="U8919" s="173"/>
    </row>
    <row r="8920" spans="13:21" s="104" customFormat="1" ht="15.75">
      <c r="M8920" s="172"/>
      <c r="N8920" s="172"/>
      <c r="O8920" s="172"/>
      <c r="U8920" s="173"/>
    </row>
    <row r="8921" spans="13:21" s="104" customFormat="1" ht="15.75">
      <c r="M8921" s="172"/>
      <c r="N8921" s="172"/>
      <c r="O8921" s="172"/>
      <c r="U8921" s="173"/>
    </row>
    <row r="8922" spans="13:21" s="104" customFormat="1" ht="15.75">
      <c r="M8922" s="172"/>
      <c r="N8922" s="172"/>
      <c r="O8922" s="172"/>
      <c r="U8922" s="173"/>
    </row>
    <row r="8923" spans="13:21" s="104" customFormat="1" ht="15.75">
      <c r="M8923" s="172"/>
      <c r="N8923" s="172"/>
      <c r="O8923" s="172"/>
      <c r="U8923" s="173"/>
    </row>
    <row r="8924" spans="13:21" s="104" customFormat="1" ht="15.75">
      <c r="M8924" s="172"/>
      <c r="N8924" s="172"/>
      <c r="O8924" s="172"/>
      <c r="U8924" s="173"/>
    </row>
    <row r="8925" spans="13:21" s="104" customFormat="1" ht="15.75">
      <c r="M8925" s="172"/>
      <c r="N8925" s="172"/>
      <c r="O8925" s="172"/>
      <c r="U8925" s="173"/>
    </row>
    <row r="8926" spans="13:21" s="104" customFormat="1" ht="15.75">
      <c r="M8926" s="172"/>
      <c r="N8926" s="172"/>
      <c r="O8926" s="172"/>
      <c r="U8926" s="173"/>
    </row>
    <row r="8927" spans="13:21" s="104" customFormat="1" ht="15.75">
      <c r="M8927" s="172"/>
      <c r="N8927" s="172"/>
      <c r="O8927" s="172"/>
      <c r="U8927" s="173"/>
    </row>
    <row r="8928" spans="13:21" s="104" customFormat="1" ht="15.75">
      <c r="M8928" s="172"/>
      <c r="N8928" s="172"/>
      <c r="O8928" s="172"/>
      <c r="U8928" s="173"/>
    </row>
    <row r="8929" spans="13:21" s="104" customFormat="1" ht="15.75">
      <c r="M8929" s="172"/>
      <c r="N8929" s="172"/>
      <c r="O8929" s="172"/>
      <c r="U8929" s="173"/>
    </row>
    <row r="8930" spans="13:21" s="104" customFormat="1" ht="15.75">
      <c r="M8930" s="172"/>
      <c r="N8930" s="172"/>
      <c r="O8930" s="172"/>
      <c r="U8930" s="173"/>
    </row>
    <row r="8931" spans="13:21" s="104" customFormat="1" ht="15.75">
      <c r="M8931" s="172"/>
      <c r="N8931" s="172"/>
      <c r="O8931" s="172"/>
      <c r="U8931" s="173"/>
    </row>
    <row r="8932" spans="13:21" s="104" customFormat="1" ht="15.75">
      <c r="M8932" s="172"/>
      <c r="N8932" s="172"/>
      <c r="O8932" s="172"/>
      <c r="U8932" s="173"/>
    </row>
    <row r="8933" spans="13:21" s="104" customFormat="1" ht="15.75">
      <c r="M8933" s="172"/>
      <c r="N8933" s="172"/>
      <c r="O8933" s="172"/>
      <c r="U8933" s="173"/>
    </row>
    <row r="8934" spans="13:21" s="104" customFormat="1" ht="15.75">
      <c r="M8934" s="172"/>
      <c r="N8934" s="172"/>
      <c r="O8934" s="172"/>
      <c r="U8934" s="173"/>
    </row>
    <row r="8935" spans="13:21" s="104" customFormat="1" ht="15.75">
      <c r="M8935" s="172"/>
      <c r="N8935" s="172"/>
      <c r="O8935" s="172"/>
      <c r="U8935" s="173"/>
    </row>
    <row r="8936" spans="13:21" s="104" customFormat="1" ht="15.75">
      <c r="M8936" s="172"/>
      <c r="N8936" s="172"/>
      <c r="O8936" s="172"/>
      <c r="U8936" s="173"/>
    </row>
    <row r="8937" spans="13:21" s="104" customFormat="1" ht="15.75">
      <c r="M8937" s="172"/>
      <c r="N8937" s="172"/>
      <c r="O8937" s="172"/>
      <c r="U8937" s="173"/>
    </row>
    <row r="8938" spans="13:21" s="104" customFormat="1" ht="15.75">
      <c r="M8938" s="172"/>
      <c r="N8938" s="172"/>
      <c r="O8938" s="172"/>
      <c r="U8938" s="173"/>
    </row>
    <row r="8939" spans="13:21" s="104" customFormat="1" ht="15.75">
      <c r="M8939" s="172"/>
      <c r="N8939" s="172"/>
      <c r="O8939" s="172"/>
      <c r="U8939" s="173"/>
    </row>
    <row r="8940" spans="13:21" s="104" customFormat="1" ht="15.75">
      <c r="M8940" s="172"/>
      <c r="N8940" s="172"/>
      <c r="O8940" s="172"/>
      <c r="U8940" s="173"/>
    </row>
    <row r="8941" spans="13:21" s="104" customFormat="1" ht="15.75">
      <c r="M8941" s="172"/>
      <c r="N8941" s="172"/>
      <c r="O8941" s="172"/>
      <c r="U8941" s="173"/>
    </row>
    <row r="8942" spans="13:21" s="104" customFormat="1" ht="15.75">
      <c r="M8942" s="172"/>
      <c r="N8942" s="172"/>
      <c r="O8942" s="172"/>
      <c r="U8942" s="173"/>
    </row>
    <row r="8943" spans="13:21" s="104" customFormat="1" ht="15.75">
      <c r="M8943" s="172"/>
      <c r="N8943" s="172"/>
      <c r="O8943" s="172"/>
      <c r="U8943" s="173"/>
    </row>
    <row r="8944" spans="13:21" s="104" customFormat="1" ht="15.75">
      <c r="M8944" s="172"/>
      <c r="N8944" s="172"/>
      <c r="O8944" s="172"/>
      <c r="U8944" s="173"/>
    </row>
    <row r="8945" spans="13:21" s="104" customFormat="1" ht="15.75">
      <c r="M8945" s="172"/>
      <c r="N8945" s="172"/>
      <c r="O8945" s="172"/>
      <c r="U8945" s="173"/>
    </row>
    <row r="8946" spans="13:21" s="104" customFormat="1" ht="15.75">
      <c r="M8946" s="172"/>
      <c r="N8946" s="172"/>
      <c r="O8946" s="172"/>
      <c r="U8946" s="173"/>
    </row>
    <row r="8947" spans="13:21" s="104" customFormat="1" ht="15.75">
      <c r="M8947" s="172"/>
      <c r="N8947" s="172"/>
      <c r="O8947" s="172"/>
      <c r="U8947" s="173"/>
    </row>
    <row r="8948" spans="13:21" s="104" customFormat="1" ht="15.75">
      <c r="M8948" s="172"/>
      <c r="N8948" s="172"/>
      <c r="O8948" s="172"/>
      <c r="U8948" s="173"/>
    </row>
    <row r="8949" spans="13:21" s="104" customFormat="1" ht="15.75">
      <c r="M8949" s="172"/>
      <c r="N8949" s="172"/>
      <c r="O8949" s="172"/>
      <c r="U8949" s="173"/>
    </row>
    <row r="8950" spans="13:21" s="104" customFormat="1" ht="15.75">
      <c r="M8950" s="172"/>
      <c r="N8950" s="172"/>
      <c r="O8950" s="172"/>
      <c r="U8950" s="173"/>
    </row>
    <row r="8951" spans="13:21" s="104" customFormat="1" ht="15.75">
      <c r="M8951" s="172"/>
      <c r="N8951" s="172"/>
      <c r="O8951" s="172"/>
      <c r="U8951" s="173"/>
    </row>
    <row r="8952" spans="13:21" s="104" customFormat="1" ht="15.75">
      <c r="M8952" s="172"/>
      <c r="N8952" s="172"/>
      <c r="O8952" s="172"/>
      <c r="U8952" s="173"/>
    </row>
    <row r="8953" spans="13:21" s="104" customFormat="1" ht="15.75">
      <c r="M8953" s="172"/>
      <c r="N8953" s="172"/>
      <c r="O8953" s="172"/>
      <c r="U8953" s="173"/>
    </row>
    <row r="8954" spans="13:21" s="104" customFormat="1" ht="15.75">
      <c r="M8954" s="172"/>
      <c r="N8954" s="172"/>
      <c r="O8954" s="172"/>
      <c r="U8954" s="173"/>
    </row>
    <row r="8955" spans="13:21" s="104" customFormat="1" ht="15.75">
      <c r="M8955" s="172"/>
      <c r="N8955" s="172"/>
      <c r="O8955" s="172"/>
      <c r="U8955" s="173"/>
    </row>
    <row r="8956" spans="13:21" s="104" customFormat="1" ht="15.75">
      <c r="M8956" s="172"/>
      <c r="N8956" s="172"/>
      <c r="O8956" s="172"/>
      <c r="U8956" s="173"/>
    </row>
    <row r="8957" spans="13:21" s="104" customFormat="1" ht="15.75">
      <c r="M8957" s="172"/>
      <c r="N8957" s="172"/>
      <c r="O8957" s="172"/>
      <c r="U8957" s="173"/>
    </row>
    <row r="8958" spans="13:21" s="104" customFormat="1" ht="15.75">
      <c r="M8958" s="172"/>
      <c r="N8958" s="172"/>
      <c r="O8958" s="172"/>
      <c r="U8958" s="173"/>
    </row>
    <row r="8959" spans="13:21" s="104" customFormat="1" ht="15.75">
      <c r="M8959" s="172"/>
      <c r="N8959" s="172"/>
      <c r="O8959" s="172"/>
      <c r="U8959" s="173"/>
    </row>
    <row r="8960" spans="13:21" s="104" customFormat="1" ht="15.75">
      <c r="M8960" s="172"/>
      <c r="N8960" s="172"/>
      <c r="O8960" s="172"/>
      <c r="U8960" s="173"/>
    </row>
    <row r="8961" spans="13:21" s="104" customFormat="1" ht="15.75">
      <c r="M8961" s="172"/>
      <c r="N8961" s="172"/>
      <c r="O8961" s="172"/>
      <c r="U8961" s="173"/>
    </row>
    <row r="8962" spans="13:21" s="104" customFormat="1" ht="15.75">
      <c r="M8962" s="172"/>
      <c r="N8962" s="172"/>
      <c r="O8962" s="172"/>
      <c r="U8962" s="173"/>
    </row>
    <row r="8963" spans="13:21" s="104" customFormat="1" ht="15.75">
      <c r="M8963" s="172"/>
      <c r="N8963" s="172"/>
      <c r="O8963" s="172"/>
      <c r="U8963" s="173"/>
    </row>
    <row r="8964" spans="13:21" s="104" customFormat="1" ht="15.75">
      <c r="M8964" s="172"/>
      <c r="N8964" s="172"/>
      <c r="O8964" s="172"/>
      <c r="U8964" s="173"/>
    </row>
    <row r="8965" spans="13:21" s="104" customFormat="1" ht="15.75">
      <c r="M8965" s="172"/>
      <c r="N8965" s="172"/>
      <c r="O8965" s="172"/>
      <c r="U8965" s="173"/>
    </row>
    <row r="8966" spans="13:21" s="104" customFormat="1" ht="15.75">
      <c r="M8966" s="172"/>
      <c r="N8966" s="172"/>
      <c r="O8966" s="172"/>
      <c r="U8966" s="173"/>
    </row>
    <row r="8967" spans="13:21" s="104" customFormat="1" ht="15.75">
      <c r="M8967" s="172"/>
      <c r="N8967" s="172"/>
      <c r="O8967" s="172"/>
      <c r="U8967" s="173"/>
    </row>
    <row r="8968" spans="13:21" s="104" customFormat="1" ht="15.75">
      <c r="M8968" s="172"/>
      <c r="N8968" s="172"/>
      <c r="O8968" s="172"/>
      <c r="U8968" s="173"/>
    </row>
    <row r="8969" spans="13:21" s="104" customFormat="1" ht="15.75">
      <c r="M8969" s="172"/>
      <c r="N8969" s="172"/>
      <c r="O8969" s="172"/>
      <c r="U8969" s="173"/>
    </row>
    <row r="8970" spans="13:21" s="104" customFormat="1" ht="15.75">
      <c r="M8970" s="172"/>
      <c r="N8970" s="172"/>
      <c r="O8970" s="172"/>
      <c r="U8970" s="173"/>
    </row>
    <row r="8971" spans="13:21" s="104" customFormat="1" ht="15.75">
      <c r="M8971" s="172"/>
      <c r="N8971" s="172"/>
      <c r="O8971" s="172"/>
      <c r="U8971" s="173"/>
    </row>
    <row r="8972" spans="13:21" s="104" customFormat="1" ht="15.75">
      <c r="M8972" s="172"/>
      <c r="N8972" s="172"/>
      <c r="O8972" s="172"/>
      <c r="U8972" s="173"/>
    </row>
    <row r="8973" spans="13:21" s="104" customFormat="1" ht="15.75">
      <c r="M8973" s="172"/>
      <c r="N8973" s="172"/>
      <c r="O8973" s="172"/>
      <c r="U8973" s="173"/>
    </row>
    <row r="8974" spans="13:21" s="104" customFormat="1" ht="15.75">
      <c r="M8974" s="172"/>
      <c r="N8974" s="172"/>
      <c r="O8974" s="172"/>
      <c r="U8974" s="173"/>
    </row>
    <row r="8975" spans="13:21" s="104" customFormat="1" ht="15.75">
      <c r="M8975" s="172"/>
      <c r="N8975" s="172"/>
      <c r="O8975" s="172"/>
      <c r="U8975" s="173"/>
    </row>
    <row r="8976" spans="13:21" s="104" customFormat="1" ht="15.75">
      <c r="M8976" s="172"/>
      <c r="N8976" s="172"/>
      <c r="O8976" s="172"/>
      <c r="U8976" s="173"/>
    </row>
    <row r="8977" spans="13:21" s="104" customFormat="1" ht="15.75">
      <c r="M8977" s="172"/>
      <c r="N8977" s="172"/>
      <c r="O8977" s="172"/>
      <c r="U8977" s="173"/>
    </row>
    <row r="8978" spans="13:21" s="104" customFormat="1" ht="15.75">
      <c r="M8978" s="172"/>
      <c r="N8978" s="172"/>
      <c r="O8978" s="172"/>
      <c r="U8978" s="173"/>
    </row>
    <row r="8979" spans="13:21" s="104" customFormat="1" ht="15.75">
      <c r="M8979" s="172"/>
      <c r="N8979" s="172"/>
      <c r="O8979" s="172"/>
      <c r="U8979" s="173"/>
    </row>
    <row r="8980" spans="13:21" s="104" customFormat="1" ht="15.75">
      <c r="M8980" s="172"/>
      <c r="N8980" s="172"/>
      <c r="O8980" s="172"/>
      <c r="U8980" s="173"/>
    </row>
    <row r="8981" spans="13:21" s="104" customFormat="1" ht="15.75">
      <c r="M8981" s="172"/>
      <c r="N8981" s="172"/>
      <c r="O8981" s="172"/>
      <c r="U8981" s="173"/>
    </row>
    <row r="8982" spans="13:21" s="104" customFormat="1" ht="15.75">
      <c r="M8982" s="172"/>
      <c r="N8982" s="172"/>
      <c r="O8982" s="172"/>
      <c r="U8982" s="173"/>
    </row>
    <row r="8983" spans="13:21" s="104" customFormat="1" ht="15.75">
      <c r="M8983" s="172"/>
      <c r="N8983" s="172"/>
      <c r="O8983" s="172"/>
      <c r="U8983" s="173"/>
    </row>
    <row r="8984" spans="13:21" s="104" customFormat="1" ht="15.75">
      <c r="M8984" s="172"/>
      <c r="N8984" s="172"/>
      <c r="O8984" s="172"/>
      <c r="U8984" s="173"/>
    </row>
    <row r="8985" spans="13:21" s="104" customFormat="1" ht="15.75">
      <c r="M8985" s="172"/>
      <c r="N8985" s="172"/>
      <c r="O8985" s="172"/>
      <c r="U8985" s="173"/>
    </row>
    <row r="8986" spans="13:21" s="104" customFormat="1" ht="15.75">
      <c r="M8986" s="172"/>
      <c r="N8986" s="172"/>
      <c r="O8986" s="172"/>
      <c r="U8986" s="173"/>
    </row>
    <row r="8987" spans="13:21" s="104" customFormat="1" ht="15.75">
      <c r="M8987" s="172"/>
      <c r="N8987" s="172"/>
      <c r="O8987" s="172"/>
      <c r="U8987" s="173"/>
    </row>
    <row r="8988" spans="13:21" s="104" customFormat="1" ht="15.75">
      <c r="M8988" s="172"/>
      <c r="N8988" s="172"/>
      <c r="O8988" s="172"/>
      <c r="U8988" s="173"/>
    </row>
    <row r="8989" spans="13:21" s="104" customFormat="1" ht="15.75">
      <c r="M8989" s="172"/>
      <c r="N8989" s="172"/>
      <c r="O8989" s="172"/>
      <c r="U8989" s="173"/>
    </row>
    <row r="8990" spans="13:21" s="104" customFormat="1" ht="15.75">
      <c r="M8990" s="172"/>
      <c r="N8990" s="172"/>
      <c r="O8990" s="172"/>
      <c r="U8990" s="173"/>
    </row>
    <row r="8991" spans="13:21" s="104" customFormat="1" ht="15.75">
      <c r="M8991" s="172"/>
      <c r="N8991" s="172"/>
      <c r="O8991" s="172"/>
      <c r="U8991" s="173"/>
    </row>
    <row r="8992" spans="13:21" s="104" customFormat="1" ht="15.75">
      <c r="M8992" s="172"/>
      <c r="N8992" s="172"/>
      <c r="O8992" s="172"/>
      <c r="U8992" s="173"/>
    </row>
    <row r="8993" spans="13:21" s="104" customFormat="1" ht="15.75">
      <c r="M8993" s="172"/>
      <c r="N8993" s="172"/>
      <c r="O8993" s="172"/>
      <c r="U8993" s="173"/>
    </row>
    <row r="8994" spans="13:21" s="104" customFormat="1" ht="15.75">
      <c r="M8994" s="172"/>
      <c r="N8994" s="172"/>
      <c r="O8994" s="172"/>
      <c r="U8994" s="173"/>
    </row>
    <row r="8995" spans="13:21" s="104" customFormat="1" ht="15.75">
      <c r="M8995" s="172"/>
      <c r="N8995" s="172"/>
      <c r="O8995" s="172"/>
      <c r="U8995" s="173"/>
    </row>
    <row r="8996" spans="13:21" s="104" customFormat="1" ht="15.75">
      <c r="M8996" s="172"/>
      <c r="N8996" s="172"/>
      <c r="O8996" s="172"/>
      <c r="U8996" s="173"/>
    </row>
    <row r="8997" spans="13:21" s="104" customFormat="1" ht="15.75">
      <c r="M8997" s="172"/>
      <c r="N8997" s="172"/>
      <c r="O8997" s="172"/>
      <c r="U8997" s="173"/>
    </row>
    <row r="8998" spans="13:21" s="104" customFormat="1" ht="15.75">
      <c r="M8998" s="172"/>
      <c r="N8998" s="172"/>
      <c r="O8998" s="172"/>
      <c r="U8998" s="173"/>
    </row>
    <row r="8999" spans="13:21" s="104" customFormat="1" ht="15.75">
      <c r="M8999" s="172"/>
      <c r="N8999" s="172"/>
      <c r="O8999" s="172"/>
      <c r="U8999" s="173"/>
    </row>
    <row r="9000" spans="13:21" s="104" customFormat="1" ht="15.75">
      <c r="M9000" s="172"/>
      <c r="N9000" s="172"/>
      <c r="O9000" s="172"/>
      <c r="U9000" s="173"/>
    </row>
    <row r="9001" spans="13:21" s="104" customFormat="1" ht="15.75">
      <c r="M9001" s="172"/>
      <c r="N9001" s="172"/>
      <c r="O9001" s="172"/>
      <c r="U9001" s="173"/>
    </row>
    <row r="9002" spans="13:21" s="104" customFormat="1" ht="15.75">
      <c r="M9002" s="172"/>
      <c r="N9002" s="172"/>
      <c r="O9002" s="172"/>
      <c r="U9002" s="173"/>
    </row>
    <row r="9003" spans="13:21" s="104" customFormat="1" ht="15.75">
      <c r="M9003" s="172"/>
      <c r="N9003" s="172"/>
      <c r="O9003" s="172"/>
      <c r="U9003" s="173"/>
    </row>
    <row r="9004" spans="13:21" s="104" customFormat="1" ht="15.75">
      <c r="M9004" s="172"/>
      <c r="N9004" s="172"/>
      <c r="O9004" s="172"/>
      <c r="U9004" s="173"/>
    </row>
    <row r="9005" spans="13:21" s="104" customFormat="1" ht="15.75">
      <c r="M9005" s="172"/>
      <c r="N9005" s="172"/>
      <c r="O9005" s="172"/>
      <c r="U9005" s="173"/>
    </row>
    <row r="9006" spans="13:21" s="104" customFormat="1" ht="15.75">
      <c r="M9006" s="172"/>
      <c r="N9006" s="172"/>
      <c r="O9006" s="172"/>
      <c r="U9006" s="173"/>
    </row>
    <row r="9007" spans="13:21" s="104" customFormat="1" ht="15.75">
      <c r="M9007" s="172"/>
      <c r="N9007" s="172"/>
      <c r="O9007" s="172"/>
      <c r="U9007" s="173"/>
    </row>
    <row r="9008" spans="13:21" s="104" customFormat="1" ht="15.75">
      <c r="M9008" s="172"/>
      <c r="N9008" s="172"/>
      <c r="O9008" s="172"/>
      <c r="U9008" s="173"/>
    </row>
    <row r="9009" spans="13:21" s="104" customFormat="1" ht="15.75">
      <c r="M9009" s="172"/>
      <c r="N9009" s="172"/>
      <c r="O9009" s="172"/>
      <c r="U9009" s="173"/>
    </row>
    <row r="9010" spans="13:21" s="104" customFormat="1" ht="15.75">
      <c r="M9010" s="172"/>
      <c r="N9010" s="172"/>
      <c r="O9010" s="172"/>
      <c r="U9010" s="173"/>
    </row>
    <row r="9011" spans="13:21" s="104" customFormat="1" ht="15.75">
      <c r="M9011" s="172"/>
      <c r="N9011" s="172"/>
      <c r="O9011" s="172"/>
      <c r="U9011" s="173"/>
    </row>
    <row r="9012" spans="13:21" s="104" customFormat="1" ht="15.75">
      <c r="M9012" s="172"/>
      <c r="N9012" s="172"/>
      <c r="O9012" s="172"/>
      <c r="U9012" s="173"/>
    </row>
    <row r="9013" spans="13:21" s="104" customFormat="1" ht="15.75">
      <c r="M9013" s="172"/>
      <c r="N9013" s="172"/>
      <c r="O9013" s="172"/>
      <c r="U9013" s="173"/>
    </row>
    <row r="9014" spans="13:21" s="104" customFormat="1" ht="15.75">
      <c r="M9014" s="172"/>
      <c r="N9014" s="172"/>
      <c r="O9014" s="172"/>
      <c r="U9014" s="173"/>
    </row>
    <row r="9015" spans="13:21" s="104" customFormat="1" ht="15.75">
      <c r="M9015" s="172"/>
      <c r="N9015" s="172"/>
      <c r="O9015" s="172"/>
      <c r="U9015" s="173"/>
    </row>
    <row r="9016" spans="13:21" s="104" customFormat="1" ht="15.75">
      <c r="M9016" s="172"/>
      <c r="N9016" s="172"/>
      <c r="O9016" s="172"/>
      <c r="U9016" s="173"/>
    </row>
    <row r="9017" spans="13:21" s="104" customFormat="1" ht="15.75">
      <c r="M9017" s="172"/>
      <c r="N9017" s="172"/>
      <c r="O9017" s="172"/>
      <c r="U9017" s="173"/>
    </row>
    <row r="9018" spans="13:21" s="104" customFormat="1" ht="15.75">
      <c r="M9018" s="172"/>
      <c r="N9018" s="172"/>
      <c r="O9018" s="172"/>
      <c r="U9018" s="173"/>
    </row>
    <row r="9019" spans="13:21" s="104" customFormat="1" ht="15.75">
      <c r="M9019" s="172"/>
      <c r="N9019" s="172"/>
      <c r="O9019" s="172"/>
      <c r="U9019" s="173"/>
    </row>
    <row r="9020" spans="13:21" s="104" customFormat="1" ht="15.75">
      <c r="M9020" s="172"/>
      <c r="N9020" s="172"/>
      <c r="O9020" s="172"/>
      <c r="U9020" s="173"/>
    </row>
    <row r="9021" spans="13:21" s="104" customFormat="1" ht="15.75">
      <c r="M9021" s="172"/>
      <c r="N9021" s="172"/>
      <c r="O9021" s="172"/>
      <c r="U9021" s="173"/>
    </row>
    <row r="9022" spans="13:21" s="104" customFormat="1" ht="15.75">
      <c r="M9022" s="172"/>
      <c r="N9022" s="172"/>
      <c r="O9022" s="172"/>
      <c r="U9022" s="173"/>
    </row>
    <row r="9023" spans="13:21" s="104" customFormat="1" ht="15.75">
      <c r="M9023" s="172"/>
      <c r="N9023" s="172"/>
      <c r="O9023" s="172"/>
      <c r="U9023" s="173"/>
    </row>
    <row r="9024" spans="13:21" s="104" customFormat="1" ht="15.75">
      <c r="M9024" s="172"/>
      <c r="N9024" s="172"/>
      <c r="O9024" s="172"/>
      <c r="U9024" s="173"/>
    </row>
    <row r="9025" spans="13:21" s="104" customFormat="1" ht="15.75">
      <c r="M9025" s="172"/>
      <c r="N9025" s="172"/>
      <c r="O9025" s="172"/>
      <c r="U9025" s="173"/>
    </row>
    <row r="9026" spans="13:21" s="104" customFormat="1" ht="15.75">
      <c r="M9026" s="172"/>
      <c r="N9026" s="172"/>
      <c r="O9026" s="172"/>
      <c r="U9026" s="173"/>
    </row>
    <row r="9027" spans="13:21" s="104" customFormat="1" ht="15.75">
      <c r="M9027" s="172"/>
      <c r="N9027" s="172"/>
      <c r="O9027" s="172"/>
      <c r="U9027" s="173"/>
    </row>
    <row r="9028" spans="13:21" s="104" customFormat="1" ht="15.75">
      <c r="M9028" s="172"/>
      <c r="N9028" s="172"/>
      <c r="O9028" s="172"/>
      <c r="U9028" s="173"/>
    </row>
    <row r="9029" spans="13:21" s="104" customFormat="1" ht="15.75">
      <c r="M9029" s="172"/>
      <c r="N9029" s="172"/>
      <c r="O9029" s="172"/>
      <c r="U9029" s="173"/>
    </row>
    <row r="9030" spans="13:21" s="104" customFormat="1" ht="15.75">
      <c r="M9030" s="172"/>
      <c r="N9030" s="172"/>
      <c r="O9030" s="172"/>
      <c r="U9030" s="173"/>
    </row>
    <row r="9031" spans="13:21" s="104" customFormat="1" ht="15.75">
      <c r="M9031" s="172"/>
      <c r="N9031" s="172"/>
      <c r="O9031" s="172"/>
      <c r="U9031" s="173"/>
    </row>
    <row r="9032" spans="13:21" s="104" customFormat="1" ht="15.75">
      <c r="M9032" s="172"/>
      <c r="N9032" s="172"/>
      <c r="O9032" s="172"/>
      <c r="U9032" s="173"/>
    </row>
    <row r="9033" spans="13:21" s="104" customFormat="1" ht="15.75">
      <c r="M9033" s="172"/>
      <c r="N9033" s="172"/>
      <c r="O9033" s="172"/>
      <c r="U9033" s="173"/>
    </row>
    <row r="9034" spans="13:21" s="104" customFormat="1" ht="15.75">
      <c r="M9034" s="172"/>
      <c r="N9034" s="172"/>
      <c r="O9034" s="172"/>
      <c r="U9034" s="173"/>
    </row>
    <row r="9035" spans="13:21" s="104" customFormat="1" ht="15.75">
      <c r="M9035" s="172"/>
      <c r="N9035" s="172"/>
      <c r="O9035" s="172"/>
      <c r="U9035" s="173"/>
    </row>
    <row r="9036" spans="13:21" s="104" customFormat="1" ht="15.75">
      <c r="M9036" s="172"/>
      <c r="N9036" s="172"/>
      <c r="O9036" s="172"/>
      <c r="U9036" s="173"/>
    </row>
    <row r="9037" spans="13:21" s="104" customFormat="1" ht="15.75">
      <c r="M9037" s="172"/>
      <c r="N9037" s="172"/>
      <c r="O9037" s="172"/>
      <c r="U9037" s="173"/>
    </row>
    <row r="9038" spans="13:21" s="104" customFormat="1" ht="15.75">
      <c r="M9038" s="172"/>
      <c r="N9038" s="172"/>
      <c r="O9038" s="172"/>
      <c r="U9038" s="173"/>
    </row>
    <row r="9039" spans="13:21" s="104" customFormat="1" ht="15.75">
      <c r="M9039" s="172"/>
      <c r="N9039" s="172"/>
      <c r="O9039" s="172"/>
      <c r="U9039" s="173"/>
    </row>
    <row r="9040" spans="13:21" s="104" customFormat="1" ht="15.75">
      <c r="M9040" s="172"/>
      <c r="N9040" s="172"/>
      <c r="O9040" s="172"/>
      <c r="U9040" s="173"/>
    </row>
    <row r="9041" spans="13:21" s="104" customFormat="1" ht="15.75">
      <c r="M9041" s="172"/>
      <c r="N9041" s="172"/>
      <c r="O9041" s="172"/>
      <c r="U9041" s="173"/>
    </row>
    <row r="9042" spans="13:21" s="104" customFormat="1" ht="15.75">
      <c r="M9042" s="172"/>
      <c r="N9042" s="172"/>
      <c r="O9042" s="172"/>
      <c r="U9042" s="173"/>
    </row>
    <row r="9043" spans="13:21" s="104" customFormat="1" ht="15.75">
      <c r="M9043" s="172"/>
      <c r="N9043" s="172"/>
      <c r="O9043" s="172"/>
      <c r="U9043" s="173"/>
    </row>
    <row r="9044" spans="13:21" s="104" customFormat="1" ht="15.75">
      <c r="M9044" s="172"/>
      <c r="N9044" s="172"/>
      <c r="O9044" s="172"/>
      <c r="U9044" s="173"/>
    </row>
    <row r="9045" spans="13:21" s="104" customFormat="1" ht="15.75">
      <c r="M9045" s="172"/>
      <c r="N9045" s="172"/>
      <c r="O9045" s="172"/>
      <c r="U9045" s="173"/>
    </row>
    <row r="9046" spans="13:21" s="104" customFormat="1" ht="15.75">
      <c r="M9046" s="172"/>
      <c r="N9046" s="172"/>
      <c r="O9046" s="172"/>
      <c r="U9046" s="173"/>
    </row>
    <row r="9047" spans="13:21" s="104" customFormat="1" ht="15.75">
      <c r="M9047" s="172"/>
      <c r="N9047" s="172"/>
      <c r="O9047" s="172"/>
      <c r="U9047" s="173"/>
    </row>
    <row r="9048" spans="13:21" s="104" customFormat="1" ht="15.75">
      <c r="M9048" s="172"/>
      <c r="N9048" s="172"/>
      <c r="O9048" s="172"/>
      <c r="U9048" s="173"/>
    </row>
    <row r="9049" spans="13:21" s="104" customFormat="1" ht="15.75">
      <c r="M9049" s="172"/>
      <c r="N9049" s="172"/>
      <c r="O9049" s="172"/>
      <c r="U9049" s="173"/>
    </row>
    <row r="9050" spans="13:21" s="104" customFormat="1" ht="15.75">
      <c r="M9050" s="172"/>
      <c r="N9050" s="172"/>
      <c r="O9050" s="172"/>
      <c r="U9050" s="173"/>
    </row>
    <row r="9051" spans="13:21" s="104" customFormat="1" ht="15.75">
      <c r="M9051" s="172"/>
      <c r="N9051" s="172"/>
      <c r="O9051" s="172"/>
      <c r="U9051" s="173"/>
    </row>
    <row r="9052" spans="13:21" s="104" customFormat="1" ht="15.75">
      <c r="M9052" s="172"/>
      <c r="N9052" s="172"/>
      <c r="O9052" s="172"/>
      <c r="U9052" s="173"/>
    </row>
    <row r="9053" spans="13:21" s="104" customFormat="1" ht="15.75">
      <c r="M9053" s="172"/>
      <c r="N9053" s="172"/>
      <c r="O9053" s="172"/>
      <c r="U9053" s="173"/>
    </row>
    <row r="9054" spans="13:21" s="104" customFormat="1" ht="15.75">
      <c r="M9054" s="172"/>
      <c r="N9054" s="172"/>
      <c r="O9054" s="172"/>
      <c r="U9054" s="173"/>
    </row>
    <row r="9055" spans="13:21" s="104" customFormat="1" ht="15.75">
      <c r="M9055" s="172"/>
      <c r="N9055" s="172"/>
      <c r="O9055" s="172"/>
      <c r="U9055" s="173"/>
    </row>
    <row r="9056" spans="13:21" s="104" customFormat="1" ht="15.75">
      <c r="M9056" s="172"/>
      <c r="N9056" s="172"/>
      <c r="O9056" s="172"/>
      <c r="U9056" s="173"/>
    </row>
    <row r="9057" spans="13:21" s="104" customFormat="1" ht="15.75">
      <c r="M9057" s="172"/>
      <c r="N9057" s="172"/>
      <c r="O9057" s="172"/>
      <c r="U9057" s="173"/>
    </row>
    <row r="9058" spans="13:21" s="104" customFormat="1" ht="15.75">
      <c r="M9058" s="172"/>
      <c r="N9058" s="172"/>
      <c r="O9058" s="172"/>
      <c r="U9058" s="173"/>
    </row>
    <row r="9059" spans="13:21" s="104" customFormat="1" ht="15.75">
      <c r="M9059" s="172"/>
      <c r="N9059" s="172"/>
      <c r="O9059" s="172"/>
      <c r="U9059" s="173"/>
    </row>
    <row r="9060" spans="13:21" s="104" customFormat="1" ht="15.75">
      <c r="M9060" s="172"/>
      <c r="N9060" s="172"/>
      <c r="O9060" s="172"/>
      <c r="U9060" s="173"/>
    </row>
    <row r="9061" spans="13:21" s="104" customFormat="1" ht="15.75">
      <c r="M9061" s="172"/>
      <c r="N9061" s="172"/>
      <c r="O9061" s="172"/>
      <c r="U9061" s="173"/>
    </row>
    <row r="9062" spans="13:21" s="104" customFormat="1" ht="15.75">
      <c r="M9062" s="172"/>
      <c r="N9062" s="172"/>
      <c r="O9062" s="172"/>
      <c r="U9062" s="173"/>
    </row>
    <row r="9063" spans="13:21" s="104" customFormat="1" ht="15.75">
      <c r="M9063" s="172"/>
      <c r="N9063" s="172"/>
      <c r="O9063" s="172"/>
      <c r="U9063" s="173"/>
    </row>
    <row r="9064" spans="13:21" s="104" customFormat="1" ht="15.75">
      <c r="M9064" s="172"/>
      <c r="N9064" s="172"/>
      <c r="O9064" s="172"/>
      <c r="U9064" s="173"/>
    </row>
    <row r="9065" spans="13:21" s="104" customFormat="1" ht="15.75">
      <c r="M9065" s="172"/>
      <c r="N9065" s="172"/>
      <c r="O9065" s="172"/>
      <c r="U9065" s="173"/>
    </row>
    <row r="9066" spans="13:21" s="104" customFormat="1" ht="15.75">
      <c r="M9066" s="172"/>
      <c r="N9066" s="172"/>
      <c r="O9066" s="172"/>
      <c r="U9066" s="173"/>
    </row>
    <row r="9067" spans="13:21" s="104" customFormat="1" ht="15.75">
      <c r="M9067" s="172"/>
      <c r="N9067" s="172"/>
      <c r="O9067" s="172"/>
      <c r="U9067" s="173"/>
    </row>
    <row r="9068" spans="13:21" s="104" customFormat="1" ht="15.75">
      <c r="M9068" s="172"/>
      <c r="N9068" s="172"/>
      <c r="O9068" s="172"/>
      <c r="U9068" s="173"/>
    </row>
    <row r="9069" spans="13:21" s="104" customFormat="1" ht="15.75">
      <c r="M9069" s="172"/>
      <c r="N9069" s="172"/>
      <c r="O9069" s="172"/>
      <c r="U9069" s="173"/>
    </row>
    <row r="9070" spans="13:21" s="104" customFormat="1" ht="15.75">
      <c r="M9070" s="172"/>
      <c r="N9070" s="172"/>
      <c r="O9070" s="172"/>
      <c r="U9070" s="173"/>
    </row>
    <row r="9071" spans="13:21" s="104" customFormat="1" ht="15.75">
      <c r="M9071" s="172"/>
      <c r="N9071" s="172"/>
      <c r="O9071" s="172"/>
      <c r="U9071" s="173"/>
    </row>
    <row r="9072" spans="13:21" s="104" customFormat="1" ht="15.75">
      <c r="M9072" s="172"/>
      <c r="N9072" s="172"/>
      <c r="O9072" s="172"/>
      <c r="U9072" s="173"/>
    </row>
    <row r="9073" spans="13:21" s="104" customFormat="1" ht="15.75">
      <c r="M9073" s="172"/>
      <c r="N9073" s="172"/>
      <c r="O9073" s="172"/>
      <c r="U9073" s="173"/>
    </row>
    <row r="9074" spans="13:21" s="104" customFormat="1" ht="15.75">
      <c r="M9074" s="172"/>
      <c r="N9074" s="172"/>
      <c r="O9074" s="172"/>
      <c r="U9074" s="173"/>
    </row>
    <row r="9075" spans="13:21" s="104" customFormat="1" ht="15.75">
      <c r="M9075" s="172"/>
      <c r="N9075" s="172"/>
      <c r="O9075" s="172"/>
      <c r="U9075" s="173"/>
    </row>
    <row r="9076" spans="13:21" s="104" customFormat="1" ht="15.75">
      <c r="M9076" s="172"/>
      <c r="N9076" s="172"/>
      <c r="O9076" s="172"/>
      <c r="U9076" s="173"/>
    </row>
    <row r="9077" spans="13:21" s="104" customFormat="1" ht="15.75">
      <c r="M9077" s="172"/>
      <c r="N9077" s="172"/>
      <c r="O9077" s="172"/>
      <c r="U9077" s="173"/>
    </row>
    <row r="9078" spans="13:21" s="104" customFormat="1" ht="15.75">
      <c r="M9078" s="172"/>
      <c r="N9078" s="172"/>
      <c r="O9078" s="172"/>
      <c r="U9078" s="173"/>
    </row>
    <row r="9079" spans="13:21" s="104" customFormat="1" ht="15.75">
      <c r="M9079" s="172"/>
      <c r="N9079" s="172"/>
      <c r="O9079" s="172"/>
      <c r="U9079" s="173"/>
    </row>
    <row r="9080" spans="13:21" s="104" customFormat="1" ht="15.75">
      <c r="M9080" s="172"/>
      <c r="N9080" s="172"/>
      <c r="O9080" s="172"/>
      <c r="U9080" s="173"/>
    </row>
    <row r="9081" spans="13:21" s="104" customFormat="1" ht="15.75">
      <c r="M9081" s="172"/>
      <c r="N9081" s="172"/>
      <c r="O9081" s="172"/>
      <c r="U9081" s="173"/>
    </row>
    <row r="9082" spans="13:21" s="104" customFormat="1" ht="15.75">
      <c r="M9082" s="172"/>
      <c r="N9082" s="172"/>
      <c r="O9082" s="172"/>
      <c r="U9082" s="173"/>
    </row>
    <row r="9083" spans="13:21" s="104" customFormat="1" ht="15.75">
      <c r="M9083" s="172"/>
      <c r="N9083" s="172"/>
      <c r="O9083" s="172"/>
      <c r="U9083" s="173"/>
    </row>
    <row r="9084" spans="13:21" s="104" customFormat="1" ht="15.75">
      <c r="M9084" s="172"/>
      <c r="N9084" s="172"/>
      <c r="O9084" s="172"/>
      <c r="U9084" s="173"/>
    </row>
    <row r="9085" spans="13:21" s="104" customFormat="1" ht="15.75">
      <c r="M9085" s="172"/>
      <c r="N9085" s="172"/>
      <c r="O9085" s="172"/>
      <c r="U9085" s="173"/>
    </row>
    <row r="9086" spans="13:21" s="104" customFormat="1" ht="15.75">
      <c r="M9086" s="172"/>
      <c r="N9086" s="172"/>
      <c r="O9086" s="172"/>
      <c r="U9086" s="173"/>
    </row>
    <row r="9087" spans="13:21" s="104" customFormat="1" ht="15.75">
      <c r="M9087" s="172"/>
      <c r="N9087" s="172"/>
      <c r="O9087" s="172"/>
      <c r="U9087" s="173"/>
    </row>
    <row r="9088" spans="13:21" s="104" customFormat="1" ht="15.75">
      <c r="M9088" s="172"/>
      <c r="N9088" s="172"/>
      <c r="O9088" s="172"/>
      <c r="U9088" s="173"/>
    </row>
    <row r="9089" spans="13:21" s="104" customFormat="1" ht="15.75">
      <c r="M9089" s="172"/>
      <c r="N9089" s="172"/>
      <c r="O9089" s="172"/>
      <c r="U9089" s="173"/>
    </row>
    <row r="9090" spans="13:21" s="104" customFormat="1" ht="15.75">
      <c r="M9090" s="172"/>
      <c r="N9090" s="172"/>
      <c r="O9090" s="172"/>
      <c r="U9090" s="173"/>
    </row>
    <row r="9091" spans="13:21" s="104" customFormat="1" ht="15.75">
      <c r="M9091" s="172"/>
      <c r="N9091" s="172"/>
      <c r="O9091" s="172"/>
      <c r="U9091" s="173"/>
    </row>
    <row r="9092" spans="13:21" s="104" customFormat="1" ht="15.75">
      <c r="M9092" s="172"/>
      <c r="N9092" s="172"/>
      <c r="O9092" s="172"/>
      <c r="U9092" s="173"/>
    </row>
    <row r="9093" spans="13:21" s="104" customFormat="1" ht="15.75">
      <c r="M9093" s="172"/>
      <c r="N9093" s="172"/>
      <c r="O9093" s="172"/>
      <c r="U9093" s="173"/>
    </row>
    <row r="9094" spans="13:21" s="104" customFormat="1" ht="15.75">
      <c r="M9094" s="172"/>
      <c r="N9094" s="172"/>
      <c r="O9094" s="172"/>
      <c r="U9094" s="173"/>
    </row>
    <row r="9095" spans="13:21" s="104" customFormat="1" ht="15.75">
      <c r="M9095" s="172"/>
      <c r="N9095" s="172"/>
      <c r="O9095" s="172"/>
      <c r="U9095" s="173"/>
    </row>
    <row r="9096" spans="13:21" s="104" customFormat="1" ht="15.75">
      <c r="M9096" s="172"/>
      <c r="N9096" s="172"/>
      <c r="O9096" s="172"/>
      <c r="U9096" s="173"/>
    </row>
    <row r="9097" spans="13:21" s="104" customFormat="1" ht="15.75">
      <c r="M9097" s="172"/>
      <c r="N9097" s="172"/>
      <c r="O9097" s="172"/>
      <c r="U9097" s="173"/>
    </row>
    <row r="9098" spans="13:21" s="104" customFormat="1" ht="15.75">
      <c r="M9098" s="172"/>
      <c r="N9098" s="172"/>
      <c r="O9098" s="172"/>
      <c r="U9098" s="173"/>
    </row>
    <row r="9099" spans="13:21" s="104" customFormat="1" ht="15.75">
      <c r="M9099" s="172"/>
      <c r="N9099" s="172"/>
      <c r="O9099" s="172"/>
      <c r="U9099" s="173"/>
    </row>
    <row r="9100" spans="13:21" s="104" customFormat="1" ht="15.75">
      <c r="M9100" s="172"/>
      <c r="N9100" s="172"/>
      <c r="O9100" s="172"/>
      <c r="U9100" s="173"/>
    </row>
    <row r="9101" spans="13:21" s="104" customFormat="1" ht="15.75">
      <c r="M9101" s="172"/>
      <c r="N9101" s="172"/>
      <c r="O9101" s="172"/>
      <c r="U9101" s="173"/>
    </row>
    <row r="9102" spans="13:21" s="104" customFormat="1" ht="15.75">
      <c r="M9102" s="172"/>
      <c r="N9102" s="172"/>
      <c r="O9102" s="172"/>
      <c r="U9102" s="173"/>
    </row>
    <row r="9103" spans="13:21" s="104" customFormat="1" ht="15.75">
      <c r="M9103" s="172"/>
      <c r="N9103" s="172"/>
      <c r="O9103" s="172"/>
      <c r="U9103" s="173"/>
    </row>
    <row r="9104" spans="13:21" s="104" customFormat="1" ht="15.75">
      <c r="M9104" s="172"/>
      <c r="N9104" s="172"/>
      <c r="O9104" s="172"/>
      <c r="U9104" s="173"/>
    </row>
    <row r="9105" spans="13:21" s="104" customFormat="1" ht="15.75">
      <c r="M9105" s="172"/>
      <c r="N9105" s="172"/>
      <c r="O9105" s="172"/>
      <c r="U9105" s="173"/>
    </row>
    <row r="9106" spans="13:21" s="104" customFormat="1" ht="15.75">
      <c r="M9106" s="172"/>
      <c r="N9106" s="172"/>
      <c r="O9106" s="172"/>
      <c r="U9106" s="173"/>
    </row>
    <row r="9107" spans="13:21" s="104" customFormat="1" ht="15.75">
      <c r="M9107" s="172"/>
      <c r="N9107" s="172"/>
      <c r="O9107" s="172"/>
      <c r="U9107" s="173"/>
    </row>
    <row r="9108" spans="13:21" s="104" customFormat="1" ht="15.75">
      <c r="M9108" s="172"/>
      <c r="N9108" s="172"/>
      <c r="O9108" s="172"/>
      <c r="U9108" s="173"/>
    </row>
    <row r="9109" spans="13:21" s="104" customFormat="1" ht="15.75">
      <c r="M9109" s="172"/>
      <c r="N9109" s="172"/>
      <c r="O9109" s="172"/>
      <c r="U9109" s="173"/>
    </row>
    <row r="9110" spans="13:21" s="104" customFormat="1" ht="15.75">
      <c r="M9110" s="172"/>
      <c r="N9110" s="172"/>
      <c r="O9110" s="172"/>
      <c r="U9110" s="173"/>
    </row>
    <row r="9111" spans="13:21" s="104" customFormat="1" ht="15.75">
      <c r="M9111" s="172"/>
      <c r="N9111" s="172"/>
      <c r="O9111" s="172"/>
      <c r="U9111" s="173"/>
    </row>
    <row r="9112" spans="13:21" s="104" customFormat="1" ht="15.75">
      <c r="M9112" s="172"/>
      <c r="N9112" s="172"/>
      <c r="O9112" s="172"/>
      <c r="U9112" s="173"/>
    </row>
    <row r="9113" spans="13:21" s="104" customFormat="1" ht="15.75">
      <c r="M9113" s="172"/>
      <c r="N9113" s="172"/>
      <c r="O9113" s="172"/>
      <c r="U9113" s="173"/>
    </row>
    <row r="9114" spans="13:21" s="104" customFormat="1" ht="15.75">
      <c r="M9114" s="172"/>
      <c r="N9114" s="172"/>
      <c r="O9114" s="172"/>
      <c r="U9114" s="173"/>
    </row>
    <row r="9115" spans="13:21" s="104" customFormat="1" ht="15.75">
      <c r="M9115" s="172"/>
      <c r="N9115" s="172"/>
      <c r="O9115" s="172"/>
      <c r="U9115" s="173"/>
    </row>
    <row r="9116" spans="13:21" s="104" customFormat="1" ht="15.75">
      <c r="M9116" s="172"/>
      <c r="N9116" s="172"/>
      <c r="O9116" s="172"/>
      <c r="U9116" s="173"/>
    </row>
    <row r="9117" spans="13:21" s="104" customFormat="1" ht="15.75">
      <c r="M9117" s="172"/>
      <c r="N9117" s="172"/>
      <c r="O9117" s="172"/>
      <c r="U9117" s="173"/>
    </row>
    <row r="9118" spans="13:21" s="104" customFormat="1" ht="15.75">
      <c r="M9118" s="172"/>
      <c r="N9118" s="172"/>
      <c r="O9118" s="172"/>
      <c r="U9118" s="173"/>
    </row>
    <row r="9119" spans="13:21" s="104" customFormat="1" ht="15.75">
      <c r="M9119" s="172"/>
      <c r="N9119" s="172"/>
      <c r="O9119" s="172"/>
      <c r="U9119" s="173"/>
    </row>
    <row r="9120" spans="13:21" s="104" customFormat="1" ht="15.75">
      <c r="M9120" s="172"/>
      <c r="N9120" s="172"/>
      <c r="O9120" s="172"/>
      <c r="U9120" s="173"/>
    </row>
    <row r="9121" spans="13:21" s="104" customFormat="1" ht="15.75">
      <c r="M9121" s="172"/>
      <c r="N9121" s="172"/>
      <c r="O9121" s="172"/>
      <c r="U9121" s="173"/>
    </row>
    <row r="9122" spans="13:21" s="104" customFormat="1" ht="15.75">
      <c r="M9122" s="172"/>
      <c r="N9122" s="172"/>
      <c r="O9122" s="172"/>
      <c r="U9122" s="173"/>
    </row>
    <row r="9123" spans="13:21" s="104" customFormat="1" ht="15.75">
      <c r="M9123" s="172"/>
      <c r="N9123" s="172"/>
      <c r="O9123" s="172"/>
      <c r="U9123" s="173"/>
    </row>
    <row r="9124" spans="13:21" s="104" customFormat="1" ht="15.75">
      <c r="M9124" s="172"/>
      <c r="N9124" s="172"/>
      <c r="O9124" s="172"/>
      <c r="U9124" s="173"/>
    </row>
    <row r="9125" spans="13:21" s="104" customFormat="1" ht="15.75">
      <c r="M9125" s="172"/>
      <c r="N9125" s="172"/>
      <c r="O9125" s="172"/>
      <c r="U9125" s="173"/>
    </row>
    <row r="9126" spans="13:21" s="104" customFormat="1" ht="15.75">
      <c r="M9126" s="172"/>
      <c r="N9126" s="172"/>
      <c r="O9126" s="172"/>
      <c r="U9126" s="173"/>
    </row>
    <row r="9127" spans="13:21" s="104" customFormat="1" ht="15.75">
      <c r="M9127" s="172"/>
      <c r="N9127" s="172"/>
      <c r="O9127" s="172"/>
      <c r="U9127" s="173"/>
    </row>
    <row r="9128" spans="13:21" s="104" customFormat="1" ht="15.75">
      <c r="M9128" s="172"/>
      <c r="N9128" s="172"/>
      <c r="O9128" s="172"/>
      <c r="U9128" s="173"/>
    </row>
    <row r="9129" spans="13:21" s="104" customFormat="1" ht="15.75">
      <c r="M9129" s="172"/>
      <c r="N9129" s="172"/>
      <c r="O9129" s="172"/>
      <c r="U9129" s="173"/>
    </row>
    <row r="9130" spans="13:21" s="104" customFormat="1" ht="15.75">
      <c r="M9130" s="172"/>
      <c r="N9130" s="172"/>
      <c r="O9130" s="172"/>
      <c r="U9130" s="173"/>
    </row>
    <row r="9131" spans="13:21" s="104" customFormat="1" ht="15.75">
      <c r="M9131" s="172"/>
      <c r="N9131" s="172"/>
      <c r="O9131" s="172"/>
      <c r="U9131" s="173"/>
    </row>
    <row r="9132" spans="13:21" s="104" customFormat="1" ht="15.75">
      <c r="M9132" s="172"/>
      <c r="N9132" s="172"/>
      <c r="O9132" s="172"/>
      <c r="U9132" s="173"/>
    </row>
    <row r="9133" spans="13:21" s="104" customFormat="1" ht="15.75">
      <c r="M9133" s="172"/>
      <c r="N9133" s="172"/>
      <c r="O9133" s="172"/>
      <c r="U9133" s="173"/>
    </row>
    <row r="9134" spans="13:21" s="104" customFormat="1" ht="15.75">
      <c r="M9134" s="172"/>
      <c r="N9134" s="172"/>
      <c r="O9134" s="172"/>
      <c r="U9134" s="173"/>
    </row>
    <row r="9135" spans="13:21" s="104" customFormat="1" ht="15.75">
      <c r="M9135" s="172"/>
      <c r="N9135" s="172"/>
      <c r="O9135" s="172"/>
      <c r="U9135" s="173"/>
    </row>
    <row r="9136" spans="13:21" s="104" customFormat="1" ht="15.75">
      <c r="M9136" s="172"/>
      <c r="N9136" s="172"/>
      <c r="O9136" s="172"/>
      <c r="U9136" s="173"/>
    </row>
    <row r="9137" spans="13:21" s="104" customFormat="1" ht="15.75">
      <c r="M9137" s="172"/>
      <c r="N9137" s="172"/>
      <c r="O9137" s="172"/>
      <c r="U9137" s="173"/>
    </row>
    <row r="9138" spans="13:21" s="104" customFormat="1" ht="15.75">
      <c r="M9138" s="172"/>
      <c r="N9138" s="172"/>
      <c r="O9138" s="172"/>
      <c r="U9138" s="173"/>
    </row>
    <row r="9139" spans="13:21" s="104" customFormat="1" ht="15.75">
      <c r="M9139" s="172"/>
      <c r="N9139" s="172"/>
      <c r="O9139" s="172"/>
      <c r="U9139" s="173"/>
    </row>
    <row r="9140" spans="13:21" s="104" customFormat="1" ht="15.75">
      <c r="M9140" s="172"/>
      <c r="N9140" s="172"/>
      <c r="O9140" s="172"/>
      <c r="U9140" s="173"/>
    </row>
    <row r="9141" spans="13:21" s="104" customFormat="1" ht="15.75">
      <c r="M9141" s="172"/>
      <c r="N9141" s="172"/>
      <c r="O9141" s="172"/>
      <c r="U9141" s="173"/>
    </row>
    <row r="9142" spans="13:21" s="104" customFormat="1" ht="15.75">
      <c r="M9142" s="172"/>
      <c r="N9142" s="172"/>
      <c r="O9142" s="172"/>
      <c r="U9142" s="173"/>
    </row>
    <row r="9143" spans="13:21" s="104" customFormat="1" ht="15.75">
      <c r="M9143" s="172"/>
      <c r="N9143" s="172"/>
      <c r="O9143" s="172"/>
      <c r="U9143" s="173"/>
    </row>
    <row r="9144" spans="13:21" s="104" customFormat="1" ht="15.75">
      <c r="M9144" s="172"/>
      <c r="N9144" s="172"/>
      <c r="O9144" s="172"/>
      <c r="U9144" s="173"/>
    </row>
    <row r="9145" spans="13:21" s="104" customFormat="1" ht="15.75">
      <c r="M9145" s="172"/>
      <c r="N9145" s="172"/>
      <c r="O9145" s="172"/>
      <c r="U9145" s="173"/>
    </row>
    <row r="9146" spans="13:21" s="104" customFormat="1" ht="15.75">
      <c r="M9146" s="172"/>
      <c r="N9146" s="172"/>
      <c r="O9146" s="172"/>
      <c r="U9146" s="173"/>
    </row>
    <row r="9147" spans="13:21" s="104" customFormat="1" ht="15.75">
      <c r="M9147" s="172"/>
      <c r="N9147" s="172"/>
      <c r="O9147" s="172"/>
      <c r="U9147" s="173"/>
    </row>
    <row r="9148" spans="13:21" s="104" customFormat="1" ht="15.75">
      <c r="M9148" s="172"/>
      <c r="N9148" s="172"/>
      <c r="O9148" s="172"/>
      <c r="U9148" s="173"/>
    </row>
    <row r="9149" spans="13:21" s="104" customFormat="1" ht="15.75">
      <c r="M9149" s="172"/>
      <c r="N9149" s="172"/>
      <c r="O9149" s="172"/>
      <c r="U9149" s="173"/>
    </row>
    <row r="9150" spans="13:21" s="104" customFormat="1" ht="15.75">
      <c r="M9150" s="172"/>
      <c r="N9150" s="172"/>
      <c r="O9150" s="172"/>
      <c r="U9150" s="173"/>
    </row>
    <row r="9151" spans="13:21" s="104" customFormat="1" ht="15.75">
      <c r="M9151" s="172"/>
      <c r="N9151" s="172"/>
      <c r="O9151" s="172"/>
      <c r="U9151" s="173"/>
    </row>
    <row r="9152" spans="13:21" s="104" customFormat="1" ht="15.75">
      <c r="M9152" s="172"/>
      <c r="N9152" s="172"/>
      <c r="O9152" s="172"/>
      <c r="U9152" s="173"/>
    </row>
    <row r="9153" spans="13:21" s="104" customFormat="1" ht="15.75">
      <c r="M9153" s="172"/>
      <c r="N9153" s="172"/>
      <c r="O9153" s="172"/>
      <c r="U9153" s="173"/>
    </row>
    <row r="9154" spans="13:21" s="104" customFormat="1" ht="15.75">
      <c r="M9154" s="172"/>
      <c r="N9154" s="172"/>
      <c r="O9154" s="172"/>
      <c r="U9154" s="173"/>
    </row>
    <row r="9155" spans="13:21" s="104" customFormat="1" ht="15.75">
      <c r="M9155" s="172"/>
      <c r="N9155" s="172"/>
      <c r="O9155" s="172"/>
      <c r="U9155" s="173"/>
    </row>
    <row r="9156" spans="13:21" s="104" customFormat="1" ht="15.75">
      <c r="M9156" s="172"/>
      <c r="N9156" s="172"/>
      <c r="O9156" s="172"/>
      <c r="U9156" s="173"/>
    </row>
    <row r="9157" spans="13:21" s="104" customFormat="1" ht="15.75">
      <c r="M9157" s="172"/>
      <c r="N9157" s="172"/>
      <c r="O9157" s="172"/>
      <c r="U9157" s="173"/>
    </row>
    <row r="9158" spans="13:21" s="104" customFormat="1" ht="15.75">
      <c r="M9158" s="172"/>
      <c r="N9158" s="172"/>
      <c r="O9158" s="172"/>
      <c r="U9158" s="173"/>
    </row>
    <row r="9159" spans="13:21" s="104" customFormat="1" ht="15.75">
      <c r="M9159" s="172"/>
      <c r="N9159" s="172"/>
      <c r="O9159" s="172"/>
      <c r="U9159" s="173"/>
    </row>
    <row r="9160" spans="13:21" s="104" customFormat="1" ht="15.75">
      <c r="M9160" s="172"/>
      <c r="N9160" s="172"/>
      <c r="O9160" s="172"/>
      <c r="U9160" s="173"/>
    </row>
    <row r="9161" spans="13:21" s="104" customFormat="1" ht="15.75">
      <c r="M9161" s="172"/>
      <c r="N9161" s="172"/>
      <c r="O9161" s="172"/>
      <c r="U9161" s="173"/>
    </row>
    <row r="9162" spans="13:21" s="104" customFormat="1" ht="15.75">
      <c r="M9162" s="172"/>
      <c r="N9162" s="172"/>
      <c r="O9162" s="172"/>
      <c r="U9162" s="173"/>
    </row>
    <row r="9163" spans="13:21" s="104" customFormat="1" ht="15.75">
      <c r="M9163" s="172"/>
      <c r="N9163" s="172"/>
      <c r="O9163" s="172"/>
      <c r="U9163" s="173"/>
    </row>
    <row r="9164" spans="13:21" s="104" customFormat="1" ht="15.75">
      <c r="M9164" s="172"/>
      <c r="N9164" s="172"/>
      <c r="O9164" s="172"/>
      <c r="U9164" s="173"/>
    </row>
    <row r="9165" spans="13:21" s="104" customFormat="1" ht="15.75">
      <c r="M9165" s="172"/>
      <c r="N9165" s="172"/>
      <c r="O9165" s="172"/>
      <c r="U9165" s="173"/>
    </row>
    <row r="9166" spans="13:21" s="104" customFormat="1" ht="15.75">
      <c r="M9166" s="172"/>
      <c r="N9166" s="172"/>
      <c r="O9166" s="172"/>
      <c r="U9166" s="173"/>
    </row>
    <row r="9167" spans="13:21" s="104" customFormat="1" ht="15.75">
      <c r="M9167" s="172"/>
      <c r="N9167" s="172"/>
      <c r="O9167" s="172"/>
      <c r="U9167" s="173"/>
    </row>
    <row r="9168" spans="13:21" s="104" customFormat="1" ht="15.75">
      <c r="M9168" s="172"/>
      <c r="N9168" s="172"/>
      <c r="O9168" s="172"/>
      <c r="U9168" s="173"/>
    </row>
    <row r="9169" spans="13:21" s="104" customFormat="1" ht="15.75">
      <c r="M9169" s="172"/>
      <c r="N9169" s="172"/>
      <c r="O9169" s="172"/>
      <c r="U9169" s="173"/>
    </row>
    <row r="9170" spans="13:21" s="104" customFormat="1" ht="15.75">
      <c r="M9170" s="172"/>
      <c r="N9170" s="172"/>
      <c r="O9170" s="172"/>
      <c r="U9170" s="173"/>
    </row>
    <row r="9171" spans="13:21" s="104" customFormat="1" ht="15.75">
      <c r="M9171" s="172"/>
      <c r="N9171" s="172"/>
      <c r="O9171" s="172"/>
      <c r="U9171" s="173"/>
    </row>
    <row r="9172" spans="13:21" s="104" customFormat="1" ht="15.75">
      <c r="M9172" s="172"/>
      <c r="N9172" s="172"/>
      <c r="O9172" s="172"/>
      <c r="U9172" s="173"/>
    </row>
    <row r="9173" spans="13:21" s="104" customFormat="1" ht="15.75">
      <c r="M9173" s="172"/>
      <c r="N9173" s="172"/>
      <c r="O9173" s="172"/>
      <c r="U9173" s="173"/>
    </row>
    <row r="9174" spans="13:21" s="104" customFormat="1" ht="15.75">
      <c r="M9174" s="172"/>
      <c r="N9174" s="172"/>
      <c r="O9174" s="172"/>
      <c r="U9174" s="173"/>
    </row>
    <row r="9175" spans="13:21" s="104" customFormat="1" ht="15.75">
      <c r="M9175" s="172"/>
      <c r="N9175" s="172"/>
      <c r="O9175" s="172"/>
      <c r="U9175" s="173"/>
    </row>
    <row r="9176" spans="13:21" s="104" customFormat="1" ht="15.75">
      <c r="M9176" s="172"/>
      <c r="N9176" s="172"/>
      <c r="O9176" s="172"/>
      <c r="U9176" s="173"/>
    </row>
    <row r="9177" spans="13:21" s="104" customFormat="1" ht="15.75">
      <c r="M9177" s="172"/>
      <c r="N9177" s="172"/>
      <c r="O9177" s="172"/>
      <c r="U9177" s="173"/>
    </row>
    <row r="9178" spans="13:21" s="104" customFormat="1" ht="15.75">
      <c r="M9178" s="172"/>
      <c r="N9178" s="172"/>
      <c r="O9178" s="172"/>
      <c r="U9178" s="173"/>
    </row>
    <row r="9179" spans="13:21" s="104" customFormat="1" ht="15.75">
      <c r="M9179" s="172"/>
      <c r="N9179" s="172"/>
      <c r="O9179" s="172"/>
      <c r="U9179" s="173"/>
    </row>
    <row r="9180" spans="13:21" s="104" customFormat="1" ht="15.75">
      <c r="M9180" s="172"/>
      <c r="N9180" s="172"/>
      <c r="O9180" s="172"/>
      <c r="U9180" s="173"/>
    </row>
    <row r="9181" spans="13:21" s="104" customFormat="1" ht="15.75">
      <c r="M9181" s="172"/>
      <c r="N9181" s="172"/>
      <c r="O9181" s="172"/>
      <c r="U9181" s="173"/>
    </row>
    <row r="9182" spans="13:21" s="104" customFormat="1" ht="15.75">
      <c r="M9182" s="172"/>
      <c r="N9182" s="172"/>
      <c r="O9182" s="172"/>
      <c r="U9182" s="173"/>
    </row>
    <row r="9183" spans="13:21" s="104" customFormat="1" ht="15.75">
      <c r="M9183" s="172"/>
      <c r="N9183" s="172"/>
      <c r="O9183" s="172"/>
      <c r="U9183" s="173"/>
    </row>
    <row r="9184" spans="13:21" s="104" customFormat="1" ht="15.75">
      <c r="M9184" s="172"/>
      <c r="N9184" s="172"/>
      <c r="O9184" s="172"/>
      <c r="U9184" s="173"/>
    </row>
    <row r="9185" spans="13:21" s="104" customFormat="1" ht="15.75">
      <c r="M9185" s="172"/>
      <c r="N9185" s="172"/>
      <c r="O9185" s="172"/>
      <c r="U9185" s="173"/>
    </row>
    <row r="9186" spans="13:21" s="104" customFormat="1" ht="15.75">
      <c r="M9186" s="172"/>
      <c r="N9186" s="172"/>
      <c r="O9186" s="172"/>
      <c r="U9186" s="173"/>
    </row>
    <row r="9187" spans="13:21" s="104" customFormat="1" ht="15.75">
      <c r="M9187" s="172"/>
      <c r="N9187" s="172"/>
      <c r="O9187" s="172"/>
      <c r="U9187" s="173"/>
    </row>
    <row r="9188" spans="13:21" s="104" customFormat="1" ht="15.75">
      <c r="M9188" s="172"/>
      <c r="N9188" s="172"/>
      <c r="O9188" s="172"/>
      <c r="U9188" s="173"/>
    </row>
    <row r="9189" spans="13:21" s="104" customFormat="1" ht="15.75">
      <c r="M9189" s="172"/>
      <c r="N9189" s="172"/>
      <c r="O9189" s="172"/>
      <c r="U9189" s="173"/>
    </row>
    <row r="9190" spans="13:21" s="104" customFormat="1" ht="15.75">
      <c r="M9190" s="172"/>
      <c r="N9190" s="172"/>
      <c r="O9190" s="172"/>
      <c r="U9190" s="173"/>
    </row>
    <row r="9191" spans="13:21" s="104" customFormat="1" ht="15.75">
      <c r="M9191" s="172"/>
      <c r="N9191" s="172"/>
      <c r="O9191" s="172"/>
      <c r="U9191" s="173"/>
    </row>
    <row r="9192" spans="13:21" s="104" customFormat="1" ht="15.75">
      <c r="M9192" s="172"/>
      <c r="N9192" s="172"/>
      <c r="O9192" s="172"/>
      <c r="U9192" s="173"/>
    </row>
    <row r="9193" spans="13:21" s="104" customFormat="1" ht="15.75">
      <c r="M9193" s="172"/>
      <c r="N9193" s="172"/>
      <c r="O9193" s="172"/>
      <c r="U9193" s="173"/>
    </row>
    <row r="9194" spans="13:21" s="104" customFormat="1" ht="15.75">
      <c r="M9194" s="172"/>
      <c r="N9194" s="172"/>
      <c r="O9194" s="172"/>
      <c r="U9194" s="173"/>
    </row>
    <row r="9195" spans="13:21" s="104" customFormat="1" ht="15.75">
      <c r="M9195" s="172"/>
      <c r="N9195" s="172"/>
      <c r="O9195" s="172"/>
      <c r="U9195" s="173"/>
    </row>
    <row r="9196" spans="13:21" s="104" customFormat="1" ht="15.75">
      <c r="M9196" s="172"/>
      <c r="N9196" s="172"/>
      <c r="O9196" s="172"/>
      <c r="U9196" s="173"/>
    </row>
    <row r="9197" spans="13:21" s="104" customFormat="1" ht="15.75">
      <c r="M9197" s="172"/>
      <c r="N9197" s="172"/>
      <c r="O9197" s="172"/>
      <c r="U9197" s="173"/>
    </row>
    <row r="9198" spans="13:21" s="104" customFormat="1" ht="15.75">
      <c r="M9198" s="172"/>
      <c r="N9198" s="172"/>
      <c r="O9198" s="172"/>
      <c r="U9198" s="173"/>
    </row>
    <row r="9199" spans="13:21" s="104" customFormat="1" ht="15.75">
      <c r="M9199" s="172"/>
      <c r="N9199" s="172"/>
      <c r="O9199" s="172"/>
      <c r="U9199" s="173"/>
    </row>
    <row r="9200" spans="13:21" s="104" customFormat="1" ht="15.75">
      <c r="M9200" s="172"/>
      <c r="N9200" s="172"/>
      <c r="O9200" s="172"/>
      <c r="U9200" s="173"/>
    </row>
    <row r="9201" spans="13:21" s="104" customFormat="1" ht="15.75">
      <c r="M9201" s="172"/>
      <c r="N9201" s="172"/>
      <c r="O9201" s="172"/>
      <c r="U9201" s="173"/>
    </row>
    <row r="9202" spans="13:21" s="104" customFormat="1" ht="15.75">
      <c r="M9202" s="172"/>
      <c r="N9202" s="172"/>
      <c r="O9202" s="172"/>
      <c r="U9202" s="173"/>
    </row>
    <row r="9203" spans="13:21" s="104" customFormat="1" ht="15.75">
      <c r="M9203" s="172"/>
      <c r="N9203" s="172"/>
      <c r="O9203" s="172"/>
      <c r="U9203" s="173"/>
    </row>
    <row r="9204" spans="13:21" s="104" customFormat="1" ht="15.75">
      <c r="M9204" s="172"/>
      <c r="N9204" s="172"/>
      <c r="O9204" s="172"/>
      <c r="U9204" s="173"/>
    </row>
    <row r="9205" spans="13:21" s="104" customFormat="1" ht="15.75">
      <c r="M9205" s="172"/>
      <c r="N9205" s="172"/>
      <c r="O9205" s="172"/>
      <c r="U9205" s="173"/>
    </row>
    <row r="9206" spans="13:21" s="104" customFormat="1" ht="15.75">
      <c r="M9206" s="172"/>
      <c r="N9206" s="172"/>
      <c r="O9206" s="172"/>
      <c r="U9206" s="173"/>
    </row>
    <row r="9207" spans="13:21" s="104" customFormat="1" ht="15.75">
      <c r="M9207" s="172"/>
      <c r="N9207" s="172"/>
      <c r="O9207" s="172"/>
      <c r="U9207" s="173"/>
    </row>
    <row r="9208" spans="13:21" s="104" customFormat="1" ht="15.75">
      <c r="M9208" s="172"/>
      <c r="N9208" s="172"/>
      <c r="O9208" s="172"/>
      <c r="U9208" s="173"/>
    </row>
    <row r="9209" spans="13:21" s="104" customFormat="1" ht="15.75">
      <c r="M9209" s="172"/>
      <c r="N9209" s="172"/>
      <c r="O9209" s="172"/>
      <c r="U9209" s="173"/>
    </row>
    <row r="9210" spans="13:21" s="104" customFormat="1" ht="15.75">
      <c r="M9210" s="172"/>
      <c r="N9210" s="172"/>
      <c r="O9210" s="172"/>
      <c r="U9210" s="173"/>
    </row>
    <row r="9211" spans="13:21" s="104" customFormat="1" ht="15.75">
      <c r="M9211" s="172"/>
      <c r="N9211" s="172"/>
      <c r="O9211" s="172"/>
      <c r="U9211" s="173"/>
    </row>
    <row r="9212" spans="13:21" s="104" customFormat="1" ht="15.75">
      <c r="M9212" s="172"/>
      <c r="N9212" s="172"/>
      <c r="O9212" s="172"/>
      <c r="U9212" s="173"/>
    </row>
    <row r="9213" spans="13:21" s="104" customFormat="1" ht="15.75">
      <c r="M9213" s="172"/>
      <c r="N9213" s="172"/>
      <c r="O9213" s="172"/>
      <c r="U9213" s="173"/>
    </row>
    <row r="9214" spans="13:21" s="104" customFormat="1" ht="15.75">
      <c r="M9214" s="172"/>
      <c r="N9214" s="172"/>
      <c r="O9214" s="172"/>
      <c r="U9214" s="173"/>
    </row>
    <row r="9215" spans="13:21" s="104" customFormat="1" ht="15.75">
      <c r="M9215" s="172"/>
      <c r="N9215" s="172"/>
      <c r="O9215" s="172"/>
      <c r="U9215" s="173"/>
    </row>
    <row r="9216" spans="13:21" s="104" customFormat="1" ht="15.75">
      <c r="M9216" s="172"/>
      <c r="N9216" s="172"/>
      <c r="O9216" s="172"/>
      <c r="U9216" s="173"/>
    </row>
    <row r="9217" spans="13:21" s="104" customFormat="1" ht="15.75">
      <c r="M9217" s="172"/>
      <c r="N9217" s="172"/>
      <c r="O9217" s="172"/>
      <c r="U9217" s="173"/>
    </row>
    <row r="9218" spans="13:21" s="104" customFormat="1" ht="15.75">
      <c r="M9218" s="172"/>
      <c r="N9218" s="172"/>
      <c r="O9218" s="172"/>
      <c r="U9218" s="173"/>
    </row>
    <row r="9219" spans="13:21" s="104" customFormat="1" ht="15.75">
      <c r="M9219" s="172"/>
      <c r="N9219" s="172"/>
      <c r="O9219" s="172"/>
      <c r="U9219" s="173"/>
    </row>
    <row r="9220" spans="13:21" s="104" customFormat="1" ht="15.75">
      <c r="M9220" s="172"/>
      <c r="N9220" s="172"/>
      <c r="O9220" s="172"/>
      <c r="U9220" s="173"/>
    </row>
    <row r="9221" spans="13:21" s="104" customFormat="1" ht="15.75">
      <c r="M9221" s="172"/>
      <c r="N9221" s="172"/>
      <c r="O9221" s="172"/>
      <c r="U9221" s="173"/>
    </row>
    <row r="9222" spans="13:21" s="104" customFormat="1" ht="15.75">
      <c r="M9222" s="172"/>
      <c r="N9222" s="172"/>
      <c r="O9222" s="172"/>
      <c r="U9222" s="173"/>
    </row>
    <row r="9223" spans="13:21" s="104" customFormat="1" ht="15.75">
      <c r="M9223" s="172"/>
      <c r="N9223" s="172"/>
      <c r="O9223" s="172"/>
      <c r="U9223" s="173"/>
    </row>
    <row r="9224" spans="13:21" s="104" customFormat="1" ht="15.75">
      <c r="M9224" s="172"/>
      <c r="N9224" s="172"/>
      <c r="O9224" s="172"/>
      <c r="U9224" s="173"/>
    </row>
    <row r="9225" spans="13:21" s="104" customFormat="1" ht="15.75">
      <c r="M9225" s="172"/>
      <c r="N9225" s="172"/>
      <c r="O9225" s="172"/>
      <c r="U9225" s="173"/>
    </row>
    <row r="9226" spans="13:21" s="104" customFormat="1" ht="15.75">
      <c r="M9226" s="172"/>
      <c r="N9226" s="172"/>
      <c r="O9226" s="172"/>
      <c r="U9226" s="173"/>
    </row>
    <row r="9227" spans="13:21" s="104" customFormat="1" ht="15.75">
      <c r="M9227" s="172"/>
      <c r="N9227" s="172"/>
      <c r="O9227" s="172"/>
      <c r="U9227" s="173"/>
    </row>
    <row r="9228" spans="13:21" s="104" customFormat="1" ht="15.75">
      <c r="M9228" s="172"/>
      <c r="N9228" s="172"/>
      <c r="O9228" s="172"/>
      <c r="U9228" s="173"/>
    </row>
    <row r="9229" spans="13:21" s="104" customFormat="1" ht="15.75">
      <c r="M9229" s="172"/>
      <c r="N9229" s="172"/>
      <c r="O9229" s="172"/>
      <c r="U9229" s="173"/>
    </row>
    <row r="9230" spans="13:21" s="104" customFormat="1" ht="15.75">
      <c r="M9230" s="172"/>
      <c r="N9230" s="172"/>
      <c r="O9230" s="172"/>
      <c r="U9230" s="173"/>
    </row>
    <row r="9231" spans="13:21" s="104" customFormat="1" ht="15.75">
      <c r="M9231" s="172"/>
      <c r="N9231" s="172"/>
      <c r="O9231" s="172"/>
      <c r="U9231" s="173"/>
    </row>
    <row r="9232" spans="13:21" s="104" customFormat="1" ht="15.75">
      <c r="M9232" s="172"/>
      <c r="N9232" s="172"/>
      <c r="O9232" s="172"/>
      <c r="U9232" s="173"/>
    </row>
    <row r="9233" spans="13:21" s="104" customFormat="1" ht="15.75">
      <c r="M9233" s="172"/>
      <c r="N9233" s="172"/>
      <c r="O9233" s="172"/>
      <c r="U9233" s="173"/>
    </row>
    <row r="9234" spans="13:21" s="104" customFormat="1" ht="15.75">
      <c r="M9234" s="172"/>
      <c r="N9234" s="172"/>
      <c r="O9234" s="172"/>
      <c r="U9234" s="173"/>
    </row>
    <row r="9235" spans="13:21" s="104" customFormat="1" ht="15.75">
      <c r="M9235" s="172"/>
      <c r="N9235" s="172"/>
      <c r="O9235" s="172"/>
      <c r="U9235" s="173"/>
    </row>
    <row r="9236" spans="13:21" s="104" customFormat="1" ht="15.75">
      <c r="M9236" s="172"/>
      <c r="N9236" s="172"/>
      <c r="O9236" s="172"/>
      <c r="U9236" s="173"/>
    </row>
    <row r="9237" spans="13:21" s="104" customFormat="1" ht="15.75">
      <c r="M9237" s="172"/>
      <c r="N9237" s="172"/>
      <c r="O9237" s="172"/>
      <c r="U9237" s="173"/>
    </row>
    <row r="9238" spans="13:21" s="104" customFormat="1" ht="15.75">
      <c r="M9238" s="172"/>
      <c r="N9238" s="172"/>
      <c r="O9238" s="172"/>
      <c r="U9238" s="173"/>
    </row>
    <row r="9239" spans="13:21" s="104" customFormat="1" ht="15.75">
      <c r="M9239" s="172"/>
      <c r="N9239" s="172"/>
      <c r="O9239" s="172"/>
      <c r="U9239" s="173"/>
    </row>
    <row r="9240" spans="13:21" s="104" customFormat="1" ht="15.75">
      <c r="M9240" s="172"/>
      <c r="N9240" s="172"/>
      <c r="O9240" s="172"/>
      <c r="U9240" s="173"/>
    </row>
    <row r="9241" spans="13:21" s="104" customFormat="1" ht="15.75">
      <c r="M9241" s="172"/>
      <c r="N9241" s="172"/>
      <c r="O9241" s="172"/>
      <c r="U9241" s="173"/>
    </row>
    <row r="9242" spans="13:21" s="104" customFormat="1" ht="15.75">
      <c r="M9242" s="172"/>
      <c r="N9242" s="172"/>
      <c r="O9242" s="172"/>
      <c r="U9242" s="173"/>
    </row>
    <row r="9243" spans="13:21" s="104" customFormat="1" ht="15.75">
      <c r="M9243" s="172"/>
      <c r="N9243" s="172"/>
      <c r="O9243" s="172"/>
      <c r="U9243" s="173"/>
    </row>
    <row r="9244" spans="13:21" s="104" customFormat="1" ht="15.75">
      <c r="M9244" s="172"/>
      <c r="N9244" s="172"/>
      <c r="O9244" s="172"/>
      <c r="U9244" s="173"/>
    </row>
    <row r="9245" spans="13:21" s="104" customFormat="1" ht="15.75">
      <c r="M9245" s="172"/>
      <c r="N9245" s="172"/>
      <c r="O9245" s="172"/>
      <c r="U9245" s="173"/>
    </row>
    <row r="9246" spans="13:21" s="104" customFormat="1" ht="15.75">
      <c r="M9246" s="172"/>
      <c r="N9246" s="172"/>
      <c r="O9246" s="172"/>
      <c r="U9246" s="173"/>
    </row>
    <row r="9247" spans="13:21" s="104" customFormat="1" ht="15.75">
      <c r="M9247" s="172"/>
      <c r="N9247" s="172"/>
      <c r="O9247" s="172"/>
      <c r="U9247" s="173"/>
    </row>
    <row r="9248" spans="13:21" s="104" customFormat="1" ht="15.75">
      <c r="M9248" s="172"/>
      <c r="N9248" s="172"/>
      <c r="O9248" s="172"/>
      <c r="U9248" s="173"/>
    </row>
    <row r="9249" spans="13:21" s="104" customFormat="1" ht="15.75">
      <c r="M9249" s="172"/>
      <c r="N9249" s="172"/>
      <c r="O9249" s="172"/>
      <c r="U9249" s="173"/>
    </row>
    <row r="9250" spans="13:21" s="104" customFormat="1" ht="15.75">
      <c r="M9250" s="172"/>
      <c r="N9250" s="172"/>
      <c r="O9250" s="172"/>
      <c r="U9250" s="173"/>
    </row>
    <row r="9251" spans="13:21" s="104" customFormat="1" ht="15.75">
      <c r="M9251" s="172"/>
      <c r="N9251" s="172"/>
      <c r="O9251" s="172"/>
      <c r="U9251" s="173"/>
    </row>
    <row r="9252" spans="13:21" s="104" customFormat="1" ht="15.75">
      <c r="M9252" s="172"/>
      <c r="N9252" s="172"/>
      <c r="O9252" s="172"/>
      <c r="U9252" s="173"/>
    </row>
    <row r="9253" spans="13:21" s="104" customFormat="1" ht="15.75">
      <c r="M9253" s="172"/>
      <c r="N9253" s="172"/>
      <c r="O9253" s="172"/>
      <c r="U9253" s="173"/>
    </row>
    <row r="9254" spans="13:21" s="104" customFormat="1" ht="15.75">
      <c r="M9254" s="172"/>
      <c r="N9254" s="172"/>
      <c r="O9254" s="172"/>
      <c r="U9254" s="173"/>
    </row>
    <row r="9255" spans="13:21" s="104" customFormat="1" ht="15.75">
      <c r="M9255" s="172"/>
      <c r="N9255" s="172"/>
      <c r="O9255" s="172"/>
      <c r="U9255" s="173"/>
    </row>
    <row r="9256" spans="13:21" s="104" customFormat="1" ht="15.75">
      <c r="M9256" s="172"/>
      <c r="N9256" s="172"/>
      <c r="O9256" s="172"/>
      <c r="U9256" s="173"/>
    </row>
    <row r="9257" spans="13:21" s="104" customFormat="1" ht="15.75">
      <c r="M9257" s="172"/>
      <c r="N9257" s="172"/>
      <c r="O9257" s="172"/>
      <c r="U9257" s="173"/>
    </row>
    <row r="9258" spans="13:21" s="104" customFormat="1" ht="15.75">
      <c r="M9258" s="172"/>
      <c r="N9258" s="172"/>
      <c r="O9258" s="172"/>
      <c r="U9258" s="173"/>
    </row>
    <row r="9259" spans="13:21" s="104" customFormat="1" ht="15.75">
      <c r="M9259" s="172"/>
      <c r="N9259" s="172"/>
      <c r="O9259" s="172"/>
      <c r="U9259" s="173"/>
    </row>
    <row r="9260" spans="13:21" s="104" customFormat="1" ht="15.75">
      <c r="M9260" s="172"/>
      <c r="N9260" s="172"/>
      <c r="O9260" s="172"/>
      <c r="U9260" s="173"/>
    </row>
    <row r="9261" spans="13:21" s="104" customFormat="1" ht="15.75">
      <c r="M9261" s="172"/>
      <c r="N9261" s="172"/>
      <c r="O9261" s="172"/>
      <c r="U9261" s="173"/>
    </row>
    <row r="9262" spans="13:21" s="104" customFormat="1" ht="15.75">
      <c r="M9262" s="172"/>
      <c r="N9262" s="172"/>
      <c r="O9262" s="172"/>
      <c r="U9262" s="173"/>
    </row>
    <row r="9263" spans="13:21" s="104" customFormat="1" ht="15.75">
      <c r="M9263" s="172"/>
      <c r="N9263" s="172"/>
      <c r="O9263" s="172"/>
      <c r="U9263" s="173"/>
    </row>
    <row r="9264" spans="13:21" s="104" customFormat="1" ht="15.75">
      <c r="M9264" s="172"/>
      <c r="N9264" s="172"/>
      <c r="O9264" s="172"/>
      <c r="U9264" s="173"/>
    </row>
    <row r="9265" spans="13:21" s="104" customFormat="1" ht="15.75">
      <c r="M9265" s="172"/>
      <c r="N9265" s="172"/>
      <c r="O9265" s="172"/>
      <c r="U9265" s="173"/>
    </row>
    <row r="9266" spans="13:21" s="104" customFormat="1" ht="15.75">
      <c r="M9266" s="172"/>
      <c r="N9266" s="172"/>
      <c r="O9266" s="172"/>
      <c r="U9266" s="173"/>
    </row>
    <row r="9267" spans="13:21" s="104" customFormat="1" ht="15.75">
      <c r="M9267" s="172"/>
      <c r="N9267" s="172"/>
      <c r="O9267" s="172"/>
      <c r="U9267" s="173"/>
    </row>
    <row r="9268" spans="13:21" s="104" customFormat="1" ht="15.75">
      <c r="M9268" s="172"/>
      <c r="N9268" s="172"/>
      <c r="O9268" s="172"/>
      <c r="U9268" s="173"/>
    </row>
    <row r="9269" spans="13:21" s="104" customFormat="1" ht="15.75">
      <c r="M9269" s="172"/>
      <c r="N9269" s="172"/>
      <c r="O9269" s="172"/>
      <c r="U9269" s="173"/>
    </row>
    <row r="9270" spans="13:21" s="104" customFormat="1" ht="15.75">
      <c r="M9270" s="172"/>
      <c r="N9270" s="172"/>
      <c r="O9270" s="172"/>
      <c r="U9270" s="173"/>
    </row>
    <row r="9271" spans="13:21" s="104" customFormat="1" ht="15.75">
      <c r="M9271" s="172"/>
      <c r="N9271" s="172"/>
      <c r="O9271" s="172"/>
      <c r="U9271" s="173"/>
    </row>
    <row r="9272" spans="13:21" s="104" customFormat="1" ht="15.75">
      <c r="M9272" s="172"/>
      <c r="N9272" s="172"/>
      <c r="O9272" s="172"/>
      <c r="U9272" s="173"/>
    </row>
    <row r="9273" spans="13:21" s="104" customFormat="1" ht="15.75">
      <c r="M9273" s="172"/>
      <c r="N9273" s="172"/>
      <c r="O9273" s="172"/>
      <c r="U9273" s="173"/>
    </row>
    <row r="9274" spans="13:21" s="104" customFormat="1" ht="15.75">
      <c r="M9274" s="172"/>
      <c r="N9274" s="172"/>
      <c r="O9274" s="172"/>
      <c r="U9274" s="173"/>
    </row>
    <row r="9275" spans="13:21" s="104" customFormat="1" ht="15.75">
      <c r="M9275" s="172"/>
      <c r="N9275" s="172"/>
      <c r="O9275" s="172"/>
      <c r="U9275" s="173"/>
    </row>
    <row r="9276" spans="13:21" s="104" customFormat="1" ht="15.75">
      <c r="M9276" s="172"/>
      <c r="N9276" s="172"/>
      <c r="O9276" s="172"/>
      <c r="U9276" s="173"/>
    </row>
    <row r="9277" spans="13:21" s="104" customFormat="1" ht="15.75">
      <c r="M9277" s="172"/>
      <c r="N9277" s="172"/>
      <c r="O9277" s="172"/>
      <c r="U9277" s="173"/>
    </row>
    <row r="9278" spans="13:21" s="104" customFormat="1" ht="15.75">
      <c r="M9278" s="172"/>
      <c r="N9278" s="172"/>
      <c r="O9278" s="172"/>
      <c r="U9278" s="173"/>
    </row>
    <row r="9279" spans="13:21" s="104" customFormat="1" ht="15.75">
      <c r="M9279" s="172"/>
      <c r="N9279" s="172"/>
      <c r="O9279" s="172"/>
      <c r="U9279" s="173"/>
    </row>
    <row r="9280" spans="13:21" s="104" customFormat="1" ht="15.75">
      <c r="M9280" s="172"/>
      <c r="N9280" s="172"/>
      <c r="O9280" s="172"/>
      <c r="U9280" s="173"/>
    </row>
    <row r="9281" spans="13:21" s="104" customFormat="1" ht="15.75">
      <c r="M9281" s="172"/>
      <c r="N9281" s="172"/>
      <c r="O9281" s="172"/>
      <c r="U9281" s="173"/>
    </row>
    <row r="9282" spans="13:21" s="104" customFormat="1" ht="15.75">
      <c r="M9282" s="172"/>
      <c r="N9282" s="172"/>
      <c r="O9282" s="172"/>
      <c r="U9282" s="173"/>
    </row>
    <row r="9283" spans="13:21" s="104" customFormat="1" ht="15.75">
      <c r="M9283" s="172"/>
      <c r="N9283" s="172"/>
      <c r="O9283" s="172"/>
      <c r="U9283" s="173"/>
    </row>
    <row r="9284" spans="13:21" s="104" customFormat="1" ht="15.75">
      <c r="M9284" s="172"/>
      <c r="N9284" s="172"/>
      <c r="O9284" s="172"/>
      <c r="U9284" s="173"/>
    </row>
    <row r="9285" spans="13:21" s="104" customFormat="1" ht="15.75">
      <c r="M9285" s="172"/>
      <c r="N9285" s="172"/>
      <c r="O9285" s="172"/>
      <c r="U9285" s="173"/>
    </row>
    <row r="9286" spans="13:21" s="104" customFormat="1" ht="15.75">
      <c r="M9286" s="172"/>
      <c r="N9286" s="172"/>
      <c r="O9286" s="172"/>
      <c r="U9286" s="173"/>
    </row>
    <row r="9287" spans="13:21" s="104" customFormat="1" ht="15.75">
      <c r="M9287" s="172"/>
      <c r="N9287" s="172"/>
      <c r="O9287" s="172"/>
      <c r="U9287" s="173"/>
    </row>
    <row r="9288" spans="13:21" s="104" customFormat="1" ht="15.75">
      <c r="M9288" s="172"/>
      <c r="N9288" s="172"/>
      <c r="O9288" s="172"/>
      <c r="U9288" s="173"/>
    </row>
    <row r="9289" spans="13:21" s="104" customFormat="1" ht="15.75">
      <c r="M9289" s="172"/>
      <c r="N9289" s="172"/>
      <c r="O9289" s="172"/>
      <c r="U9289" s="173"/>
    </row>
    <row r="9290" spans="13:21" s="104" customFormat="1" ht="15.75">
      <c r="M9290" s="172"/>
      <c r="N9290" s="172"/>
      <c r="O9290" s="172"/>
      <c r="U9290" s="173"/>
    </row>
    <row r="9291" spans="13:21" s="104" customFormat="1" ht="15.75">
      <c r="M9291" s="172"/>
      <c r="N9291" s="172"/>
      <c r="O9291" s="172"/>
      <c r="U9291" s="173"/>
    </row>
    <row r="9292" spans="13:21" s="104" customFormat="1" ht="15.75">
      <c r="M9292" s="172"/>
      <c r="N9292" s="172"/>
      <c r="O9292" s="172"/>
      <c r="U9292" s="173"/>
    </row>
    <row r="9293" spans="13:21" s="104" customFormat="1" ht="15.75">
      <c r="M9293" s="172"/>
      <c r="N9293" s="172"/>
      <c r="O9293" s="172"/>
      <c r="U9293" s="173"/>
    </row>
    <row r="9294" spans="13:21" s="104" customFormat="1" ht="15.75">
      <c r="M9294" s="172"/>
      <c r="N9294" s="172"/>
      <c r="O9294" s="172"/>
      <c r="U9294" s="173"/>
    </row>
    <row r="9295" spans="13:21" s="104" customFormat="1" ht="15.75">
      <c r="M9295" s="172"/>
      <c r="N9295" s="172"/>
      <c r="O9295" s="172"/>
      <c r="U9295" s="173"/>
    </row>
    <row r="9296" spans="13:21" s="104" customFormat="1" ht="15.75">
      <c r="M9296" s="172"/>
      <c r="N9296" s="172"/>
      <c r="O9296" s="172"/>
      <c r="U9296" s="173"/>
    </row>
    <row r="9297" spans="13:21" s="104" customFormat="1" ht="15.75">
      <c r="M9297" s="172"/>
      <c r="N9297" s="172"/>
      <c r="O9297" s="172"/>
      <c r="U9297" s="173"/>
    </row>
    <row r="9298" spans="13:21" s="104" customFormat="1" ht="15.75">
      <c r="M9298" s="172"/>
      <c r="N9298" s="172"/>
      <c r="O9298" s="172"/>
      <c r="U9298" s="173"/>
    </row>
    <row r="9299" spans="13:21" s="104" customFormat="1" ht="15.75">
      <c r="M9299" s="172"/>
      <c r="N9299" s="172"/>
      <c r="O9299" s="172"/>
      <c r="U9299" s="173"/>
    </row>
    <row r="9300" spans="13:21" s="104" customFormat="1" ht="15.75">
      <c r="M9300" s="172"/>
      <c r="N9300" s="172"/>
      <c r="O9300" s="172"/>
      <c r="U9300" s="173"/>
    </row>
    <row r="9301" spans="13:21" s="104" customFormat="1" ht="15.75">
      <c r="M9301" s="172"/>
      <c r="N9301" s="172"/>
      <c r="O9301" s="172"/>
      <c r="U9301" s="173"/>
    </row>
    <row r="9302" spans="13:21" s="104" customFormat="1" ht="15.75">
      <c r="M9302" s="172"/>
      <c r="N9302" s="172"/>
      <c r="O9302" s="172"/>
      <c r="U9302" s="173"/>
    </row>
    <row r="9303" spans="13:21" s="104" customFormat="1" ht="15.75">
      <c r="M9303" s="172"/>
      <c r="N9303" s="172"/>
      <c r="O9303" s="172"/>
      <c r="U9303" s="173"/>
    </row>
    <row r="9304" spans="13:21" s="104" customFormat="1" ht="15.75">
      <c r="M9304" s="172"/>
      <c r="N9304" s="172"/>
      <c r="O9304" s="172"/>
      <c r="U9304" s="173"/>
    </row>
    <row r="9305" spans="13:21" s="104" customFormat="1" ht="15.75">
      <c r="M9305" s="172"/>
      <c r="N9305" s="172"/>
      <c r="O9305" s="172"/>
      <c r="U9305" s="173"/>
    </row>
    <row r="9306" spans="13:21" s="104" customFormat="1" ht="15.75">
      <c r="M9306" s="172"/>
      <c r="N9306" s="172"/>
      <c r="O9306" s="172"/>
      <c r="U9306" s="173"/>
    </row>
    <row r="9307" spans="13:21" s="104" customFormat="1" ht="15.75">
      <c r="M9307" s="172"/>
      <c r="N9307" s="172"/>
      <c r="O9307" s="172"/>
      <c r="U9307" s="173"/>
    </row>
    <row r="9308" spans="13:21" s="104" customFormat="1" ht="15.75">
      <c r="M9308" s="172"/>
      <c r="N9308" s="172"/>
      <c r="O9308" s="172"/>
      <c r="U9308" s="173"/>
    </row>
    <row r="9309" spans="13:21" s="104" customFormat="1" ht="15.75">
      <c r="M9309" s="172"/>
      <c r="N9309" s="172"/>
      <c r="O9309" s="172"/>
      <c r="U9309" s="173"/>
    </row>
    <row r="9310" spans="13:21" s="104" customFormat="1" ht="15.75">
      <c r="M9310" s="172"/>
      <c r="N9310" s="172"/>
      <c r="O9310" s="172"/>
      <c r="U9310" s="173"/>
    </row>
    <row r="9311" spans="13:21" s="104" customFormat="1" ht="15.75">
      <c r="M9311" s="172"/>
      <c r="N9311" s="172"/>
      <c r="O9311" s="172"/>
      <c r="U9311" s="173"/>
    </row>
    <row r="9312" spans="13:21" s="104" customFormat="1" ht="15.75">
      <c r="M9312" s="172"/>
      <c r="N9312" s="172"/>
      <c r="O9312" s="172"/>
      <c r="U9312" s="173"/>
    </row>
    <row r="9313" spans="13:21" s="104" customFormat="1" ht="15.75">
      <c r="M9313" s="172"/>
      <c r="N9313" s="172"/>
      <c r="O9313" s="172"/>
      <c r="U9313" s="173"/>
    </row>
    <row r="9314" spans="13:21" s="104" customFormat="1" ht="15.75">
      <c r="M9314" s="172"/>
      <c r="N9314" s="172"/>
      <c r="O9314" s="172"/>
      <c r="U9314" s="173"/>
    </row>
    <row r="9315" spans="13:21" s="104" customFormat="1" ht="15.75">
      <c r="M9315" s="172"/>
      <c r="N9315" s="172"/>
      <c r="O9315" s="172"/>
      <c r="U9315" s="173"/>
    </row>
    <row r="9316" spans="13:21" s="104" customFormat="1" ht="15.75">
      <c r="M9316" s="172"/>
      <c r="N9316" s="172"/>
      <c r="O9316" s="172"/>
      <c r="U9316" s="173"/>
    </row>
    <row r="9317" spans="13:21" s="104" customFormat="1" ht="15.75">
      <c r="M9317" s="172"/>
      <c r="N9317" s="172"/>
      <c r="O9317" s="172"/>
      <c r="U9317" s="173"/>
    </row>
    <row r="9318" spans="13:21" s="104" customFormat="1" ht="15.75">
      <c r="M9318" s="172"/>
      <c r="N9318" s="172"/>
      <c r="O9318" s="172"/>
      <c r="U9318" s="173"/>
    </row>
    <row r="9319" spans="13:21" s="104" customFormat="1" ht="15.75">
      <c r="M9319" s="172"/>
      <c r="N9319" s="172"/>
      <c r="O9319" s="172"/>
      <c r="U9319" s="173"/>
    </row>
    <row r="9320" spans="13:21" s="104" customFormat="1" ht="15.75">
      <c r="M9320" s="172"/>
      <c r="N9320" s="172"/>
      <c r="O9320" s="172"/>
      <c r="U9320" s="173"/>
    </row>
    <row r="9321" spans="13:21" s="104" customFormat="1" ht="15.75">
      <c r="M9321" s="172"/>
      <c r="N9321" s="172"/>
      <c r="O9321" s="172"/>
      <c r="U9321" s="173"/>
    </row>
    <row r="9322" spans="13:21" s="104" customFormat="1" ht="15.75">
      <c r="M9322" s="172"/>
      <c r="N9322" s="172"/>
      <c r="O9322" s="172"/>
      <c r="U9322" s="173"/>
    </row>
    <row r="9323" spans="13:21" s="104" customFormat="1" ht="15.75">
      <c r="M9323" s="172"/>
      <c r="N9323" s="172"/>
      <c r="O9323" s="172"/>
      <c r="U9323" s="173"/>
    </row>
    <row r="9324" spans="13:21" s="104" customFormat="1" ht="15.75">
      <c r="M9324" s="172"/>
      <c r="N9324" s="172"/>
      <c r="O9324" s="172"/>
      <c r="U9324" s="173"/>
    </row>
    <row r="9325" spans="13:21" s="104" customFormat="1" ht="15.75">
      <c r="M9325" s="172"/>
      <c r="N9325" s="172"/>
      <c r="O9325" s="172"/>
      <c r="U9325" s="173"/>
    </row>
    <row r="9326" spans="13:21" s="104" customFormat="1" ht="15.75">
      <c r="M9326" s="172"/>
      <c r="N9326" s="172"/>
      <c r="O9326" s="172"/>
      <c r="U9326" s="173"/>
    </row>
    <row r="9327" spans="13:21" s="104" customFormat="1" ht="15.75">
      <c r="M9327" s="172"/>
      <c r="N9327" s="172"/>
      <c r="O9327" s="172"/>
      <c r="U9327" s="173"/>
    </row>
    <row r="9328" spans="13:21" s="104" customFormat="1" ht="15.75">
      <c r="M9328" s="172"/>
      <c r="N9328" s="172"/>
      <c r="O9328" s="172"/>
      <c r="U9328" s="173"/>
    </row>
    <row r="9329" spans="13:21" s="104" customFormat="1" ht="15.75">
      <c r="M9329" s="172"/>
      <c r="N9329" s="172"/>
      <c r="O9329" s="172"/>
      <c r="U9329" s="173"/>
    </row>
    <row r="9330" spans="13:21" s="104" customFormat="1" ht="15.75">
      <c r="M9330" s="172"/>
      <c r="N9330" s="172"/>
      <c r="O9330" s="172"/>
      <c r="U9330" s="173"/>
    </row>
    <row r="9331" spans="13:21" s="104" customFormat="1" ht="15.75">
      <c r="M9331" s="172"/>
      <c r="N9331" s="172"/>
      <c r="O9331" s="172"/>
      <c r="U9331" s="173"/>
    </row>
    <row r="9332" spans="13:21" s="104" customFormat="1" ht="15.75">
      <c r="M9332" s="172"/>
      <c r="N9332" s="172"/>
      <c r="O9332" s="172"/>
      <c r="U9332" s="173"/>
    </row>
    <row r="9333" spans="13:21" s="104" customFormat="1" ht="15.75">
      <c r="M9333" s="172"/>
      <c r="N9333" s="172"/>
      <c r="O9333" s="172"/>
      <c r="U9333" s="173"/>
    </row>
    <row r="9334" spans="13:21" s="104" customFormat="1" ht="15.75">
      <c r="M9334" s="172"/>
      <c r="N9334" s="172"/>
      <c r="O9334" s="172"/>
      <c r="U9334" s="173"/>
    </row>
    <row r="9335" spans="13:21" s="104" customFormat="1" ht="15.75">
      <c r="M9335" s="172"/>
      <c r="N9335" s="172"/>
      <c r="O9335" s="172"/>
      <c r="U9335" s="173"/>
    </row>
    <row r="9336" spans="13:21" s="104" customFormat="1" ht="15.75">
      <c r="M9336" s="172"/>
      <c r="N9336" s="172"/>
      <c r="O9336" s="172"/>
      <c r="U9336" s="173"/>
    </row>
    <row r="9337" spans="13:21" s="104" customFormat="1" ht="15.75">
      <c r="M9337" s="172"/>
      <c r="N9337" s="172"/>
      <c r="O9337" s="172"/>
      <c r="U9337" s="173"/>
    </row>
    <row r="9338" spans="13:21" s="104" customFormat="1" ht="15.75">
      <c r="M9338" s="172"/>
      <c r="N9338" s="172"/>
      <c r="O9338" s="172"/>
      <c r="U9338" s="173"/>
    </row>
    <row r="9339" spans="13:21" s="104" customFormat="1" ht="15.75">
      <c r="M9339" s="172"/>
      <c r="N9339" s="172"/>
      <c r="O9339" s="172"/>
      <c r="U9339" s="173"/>
    </row>
    <row r="9340" spans="13:21" s="104" customFormat="1" ht="15.75">
      <c r="M9340" s="172"/>
      <c r="N9340" s="172"/>
      <c r="O9340" s="172"/>
      <c r="U9340" s="173"/>
    </row>
    <row r="9341" spans="13:21" s="104" customFormat="1" ht="15.75">
      <c r="M9341" s="172"/>
      <c r="N9341" s="172"/>
      <c r="O9341" s="172"/>
      <c r="U9341" s="173"/>
    </row>
    <row r="9342" spans="13:21" s="104" customFormat="1" ht="15.75">
      <c r="M9342" s="172"/>
      <c r="N9342" s="172"/>
      <c r="O9342" s="172"/>
      <c r="U9342" s="173"/>
    </row>
    <row r="9343" spans="13:21" s="104" customFormat="1" ht="15.75">
      <c r="M9343" s="172"/>
      <c r="N9343" s="172"/>
      <c r="O9343" s="172"/>
      <c r="U9343" s="173"/>
    </row>
    <row r="9344" spans="13:21" s="104" customFormat="1" ht="15.75">
      <c r="M9344" s="172"/>
      <c r="N9344" s="172"/>
      <c r="O9344" s="172"/>
      <c r="U9344" s="173"/>
    </row>
    <row r="9345" spans="13:21" s="104" customFormat="1" ht="15.75">
      <c r="M9345" s="172"/>
      <c r="N9345" s="172"/>
      <c r="O9345" s="172"/>
      <c r="U9345" s="173"/>
    </row>
    <row r="9346" spans="13:21" s="104" customFormat="1" ht="15.75">
      <c r="M9346" s="172"/>
      <c r="N9346" s="172"/>
      <c r="O9346" s="172"/>
      <c r="U9346" s="173"/>
    </row>
    <row r="9347" spans="13:21" s="104" customFormat="1" ht="15.75">
      <c r="M9347" s="172"/>
      <c r="N9347" s="172"/>
      <c r="O9347" s="172"/>
      <c r="U9347" s="173"/>
    </row>
    <row r="9348" spans="13:21" s="104" customFormat="1" ht="15.75">
      <c r="M9348" s="172"/>
      <c r="N9348" s="172"/>
      <c r="O9348" s="172"/>
      <c r="U9348" s="173"/>
    </row>
    <row r="9349" spans="13:21" s="104" customFormat="1" ht="15.75">
      <c r="M9349" s="172"/>
      <c r="N9349" s="172"/>
      <c r="O9349" s="172"/>
      <c r="U9349" s="173"/>
    </row>
    <row r="9350" spans="13:21" s="104" customFormat="1" ht="15.75">
      <c r="M9350" s="172"/>
      <c r="N9350" s="172"/>
      <c r="O9350" s="172"/>
      <c r="U9350" s="173"/>
    </row>
    <row r="9351" spans="13:21" s="104" customFormat="1" ht="15.75">
      <c r="M9351" s="172"/>
      <c r="N9351" s="172"/>
      <c r="O9351" s="172"/>
      <c r="U9351" s="173"/>
    </row>
    <row r="9352" spans="13:21" s="104" customFormat="1" ht="15.75">
      <c r="M9352" s="172"/>
      <c r="N9352" s="172"/>
      <c r="O9352" s="172"/>
      <c r="U9352" s="173"/>
    </row>
    <row r="9353" spans="13:21" s="104" customFormat="1" ht="15.75">
      <c r="M9353" s="172"/>
      <c r="N9353" s="172"/>
      <c r="O9353" s="172"/>
      <c r="U9353" s="173"/>
    </row>
    <row r="9354" spans="13:21" s="104" customFormat="1" ht="15.75">
      <c r="M9354" s="172"/>
      <c r="N9354" s="172"/>
      <c r="O9354" s="172"/>
      <c r="U9354" s="173"/>
    </row>
    <row r="9355" spans="13:21" s="104" customFormat="1" ht="15.75">
      <c r="M9355" s="172"/>
      <c r="N9355" s="172"/>
      <c r="O9355" s="172"/>
      <c r="U9355" s="173"/>
    </row>
    <row r="9356" spans="13:21" s="104" customFormat="1" ht="15.75">
      <c r="M9356" s="172"/>
      <c r="N9356" s="172"/>
      <c r="O9356" s="172"/>
      <c r="U9356" s="173"/>
    </row>
    <row r="9357" spans="13:21" s="104" customFormat="1" ht="15.75">
      <c r="M9357" s="172"/>
      <c r="N9357" s="172"/>
      <c r="O9357" s="172"/>
      <c r="U9357" s="173"/>
    </row>
    <row r="9358" spans="13:21" s="104" customFormat="1" ht="15.75">
      <c r="M9358" s="172"/>
      <c r="N9358" s="172"/>
      <c r="O9358" s="172"/>
      <c r="U9358" s="173"/>
    </row>
    <row r="9359" spans="13:21" s="104" customFormat="1" ht="15.75">
      <c r="M9359" s="172"/>
      <c r="N9359" s="172"/>
      <c r="O9359" s="172"/>
      <c r="U9359" s="173"/>
    </row>
    <row r="9360" spans="13:21" s="104" customFormat="1" ht="15.75">
      <c r="M9360" s="172"/>
      <c r="N9360" s="172"/>
      <c r="O9360" s="172"/>
      <c r="U9360" s="173"/>
    </row>
    <row r="9361" spans="13:21" s="104" customFormat="1" ht="15.75">
      <c r="M9361" s="172"/>
      <c r="N9361" s="172"/>
      <c r="O9361" s="172"/>
      <c r="U9361" s="173"/>
    </row>
    <row r="9362" spans="13:21" s="104" customFormat="1" ht="15.75">
      <c r="M9362" s="172"/>
      <c r="N9362" s="172"/>
      <c r="O9362" s="172"/>
      <c r="U9362" s="173"/>
    </row>
    <row r="9363" spans="13:21" s="104" customFormat="1" ht="15.75">
      <c r="M9363" s="172"/>
      <c r="N9363" s="172"/>
      <c r="O9363" s="172"/>
      <c r="U9363" s="173"/>
    </row>
    <row r="9364" spans="13:21" s="104" customFormat="1" ht="15.75">
      <c r="M9364" s="172"/>
      <c r="N9364" s="172"/>
      <c r="O9364" s="172"/>
      <c r="U9364" s="173"/>
    </row>
    <row r="9365" spans="13:21" s="104" customFormat="1" ht="15.75">
      <c r="M9365" s="172"/>
      <c r="N9365" s="172"/>
      <c r="O9365" s="172"/>
      <c r="U9365" s="173"/>
    </row>
    <row r="9366" spans="13:21" s="104" customFormat="1" ht="15.75">
      <c r="M9366" s="172"/>
      <c r="N9366" s="172"/>
      <c r="O9366" s="172"/>
      <c r="U9366" s="173"/>
    </row>
    <row r="9367" spans="13:21" s="104" customFormat="1" ht="15.75">
      <c r="M9367" s="172"/>
      <c r="N9367" s="172"/>
      <c r="O9367" s="172"/>
      <c r="U9367" s="173"/>
    </row>
    <row r="9368" spans="13:21" s="104" customFormat="1" ht="15.75">
      <c r="M9368" s="172"/>
      <c r="N9368" s="172"/>
      <c r="O9368" s="172"/>
      <c r="U9368" s="173"/>
    </row>
    <row r="9369" spans="13:21" s="104" customFormat="1" ht="15.75">
      <c r="M9369" s="172"/>
      <c r="N9369" s="172"/>
      <c r="O9369" s="172"/>
      <c r="U9369" s="173"/>
    </row>
    <row r="9370" spans="13:21" s="104" customFormat="1" ht="15.75">
      <c r="M9370" s="172"/>
      <c r="N9370" s="172"/>
      <c r="O9370" s="172"/>
      <c r="U9370" s="173"/>
    </row>
    <row r="9371" spans="13:21" s="104" customFormat="1" ht="15.75">
      <c r="M9371" s="172"/>
      <c r="N9371" s="172"/>
      <c r="O9371" s="172"/>
      <c r="U9371" s="173"/>
    </row>
    <row r="9372" spans="13:21" s="104" customFormat="1" ht="15.75">
      <c r="M9372" s="172"/>
      <c r="N9372" s="172"/>
      <c r="O9372" s="172"/>
      <c r="U9372" s="173"/>
    </row>
    <row r="9373" spans="13:21" s="104" customFormat="1" ht="15.75">
      <c r="M9373" s="172"/>
      <c r="N9373" s="172"/>
      <c r="O9373" s="172"/>
      <c r="U9373" s="173"/>
    </row>
    <row r="9374" spans="13:21" s="104" customFormat="1" ht="15.75">
      <c r="M9374" s="172"/>
      <c r="N9374" s="172"/>
      <c r="O9374" s="172"/>
      <c r="U9374" s="173"/>
    </row>
    <row r="9375" spans="13:21" s="104" customFormat="1" ht="15.75">
      <c r="M9375" s="172"/>
      <c r="N9375" s="172"/>
      <c r="O9375" s="172"/>
      <c r="U9375" s="173"/>
    </row>
    <row r="9376" spans="13:21" s="104" customFormat="1" ht="15.75">
      <c r="M9376" s="172"/>
      <c r="N9376" s="172"/>
      <c r="O9376" s="172"/>
      <c r="U9376" s="173"/>
    </row>
    <row r="9377" spans="13:21" s="104" customFormat="1" ht="15.75">
      <c r="M9377" s="172"/>
      <c r="N9377" s="172"/>
      <c r="O9377" s="172"/>
      <c r="U9377" s="173"/>
    </row>
    <row r="9378" spans="13:21" s="104" customFormat="1" ht="15.75">
      <c r="M9378" s="172"/>
      <c r="N9378" s="172"/>
      <c r="O9378" s="172"/>
      <c r="U9378" s="173"/>
    </row>
    <row r="9379" spans="13:21" s="104" customFormat="1" ht="15.75">
      <c r="M9379" s="172"/>
      <c r="N9379" s="172"/>
      <c r="O9379" s="172"/>
      <c r="U9379" s="173"/>
    </row>
    <row r="9380" spans="13:21" s="104" customFormat="1" ht="15.75">
      <c r="M9380" s="172"/>
      <c r="N9380" s="172"/>
      <c r="O9380" s="172"/>
      <c r="U9380" s="173"/>
    </row>
    <row r="9381" spans="13:21" s="104" customFormat="1" ht="15.75">
      <c r="M9381" s="172"/>
      <c r="N9381" s="172"/>
      <c r="O9381" s="172"/>
      <c r="U9381" s="173"/>
    </row>
    <row r="9382" spans="13:21" s="104" customFormat="1" ht="15.75">
      <c r="M9382" s="172"/>
      <c r="N9382" s="172"/>
      <c r="O9382" s="172"/>
      <c r="U9382" s="173"/>
    </row>
    <row r="9383" spans="13:21" s="104" customFormat="1" ht="15.75">
      <c r="M9383" s="172"/>
      <c r="N9383" s="172"/>
      <c r="O9383" s="172"/>
      <c r="U9383" s="173"/>
    </row>
    <row r="9384" spans="13:21" s="104" customFormat="1" ht="15.75">
      <c r="M9384" s="172"/>
      <c r="N9384" s="172"/>
      <c r="O9384" s="172"/>
      <c r="U9384" s="173"/>
    </row>
    <row r="9385" spans="13:21" s="104" customFormat="1" ht="15.75">
      <c r="M9385" s="172"/>
      <c r="N9385" s="172"/>
      <c r="O9385" s="172"/>
      <c r="U9385" s="173"/>
    </row>
    <row r="9386" spans="13:21" s="104" customFormat="1" ht="15.75">
      <c r="M9386" s="172"/>
      <c r="N9386" s="172"/>
      <c r="O9386" s="172"/>
      <c r="U9386" s="173"/>
    </row>
    <row r="9387" spans="13:21" s="104" customFormat="1" ht="15.75">
      <c r="M9387" s="172"/>
      <c r="N9387" s="172"/>
      <c r="O9387" s="172"/>
      <c r="U9387" s="173"/>
    </row>
    <row r="9388" spans="13:21" s="104" customFormat="1" ht="15.75">
      <c r="M9388" s="172"/>
      <c r="N9388" s="172"/>
      <c r="O9388" s="172"/>
      <c r="U9388" s="173"/>
    </row>
    <row r="9389" spans="13:21" s="104" customFormat="1" ht="15.75">
      <c r="M9389" s="172"/>
      <c r="N9389" s="172"/>
      <c r="O9389" s="172"/>
      <c r="U9389" s="173"/>
    </row>
    <row r="9390" spans="13:21" s="104" customFormat="1" ht="15.75">
      <c r="M9390" s="172"/>
      <c r="N9390" s="172"/>
      <c r="O9390" s="172"/>
      <c r="U9390" s="173"/>
    </row>
    <row r="9391" spans="13:21" s="104" customFormat="1" ht="15.75">
      <c r="M9391" s="172"/>
      <c r="N9391" s="172"/>
      <c r="O9391" s="172"/>
      <c r="U9391" s="173"/>
    </row>
    <row r="9392" spans="13:21" s="104" customFormat="1" ht="15.75">
      <c r="M9392" s="172"/>
      <c r="N9392" s="172"/>
      <c r="O9392" s="172"/>
      <c r="U9392" s="173"/>
    </row>
    <row r="9393" spans="13:21" s="104" customFormat="1" ht="15.75">
      <c r="M9393" s="172"/>
      <c r="N9393" s="172"/>
      <c r="O9393" s="172"/>
      <c r="U9393" s="173"/>
    </row>
    <row r="9394" spans="13:21" s="104" customFormat="1" ht="15.75">
      <c r="M9394" s="172"/>
      <c r="N9394" s="172"/>
      <c r="O9394" s="172"/>
      <c r="U9394" s="173"/>
    </row>
    <row r="9395" spans="13:21" s="104" customFormat="1" ht="15.75">
      <c r="M9395" s="172"/>
      <c r="N9395" s="172"/>
      <c r="O9395" s="172"/>
      <c r="U9395" s="173"/>
    </row>
    <row r="9396" spans="13:21" s="104" customFormat="1" ht="15.75">
      <c r="M9396" s="172"/>
      <c r="N9396" s="172"/>
      <c r="O9396" s="172"/>
      <c r="U9396" s="173"/>
    </row>
    <row r="9397" spans="13:21" s="104" customFormat="1" ht="15.75">
      <c r="M9397" s="172"/>
      <c r="N9397" s="172"/>
      <c r="O9397" s="172"/>
      <c r="U9397" s="173"/>
    </row>
    <row r="9398" spans="13:21" s="104" customFormat="1" ht="15.75">
      <c r="M9398" s="172"/>
      <c r="N9398" s="172"/>
      <c r="O9398" s="172"/>
      <c r="U9398" s="173"/>
    </row>
    <row r="9399" spans="13:21" s="104" customFormat="1" ht="15.75">
      <c r="M9399" s="172"/>
      <c r="N9399" s="172"/>
      <c r="O9399" s="172"/>
      <c r="U9399" s="173"/>
    </row>
    <row r="9400" spans="13:21" s="104" customFormat="1" ht="15.75">
      <c r="M9400" s="172"/>
      <c r="N9400" s="172"/>
      <c r="O9400" s="172"/>
      <c r="U9400" s="173"/>
    </row>
    <row r="9401" spans="13:21" s="104" customFormat="1" ht="15.75">
      <c r="M9401" s="172"/>
      <c r="N9401" s="172"/>
      <c r="O9401" s="172"/>
      <c r="U9401" s="173"/>
    </row>
    <row r="9402" spans="13:21" s="104" customFormat="1" ht="15.75">
      <c r="M9402" s="172"/>
      <c r="N9402" s="172"/>
      <c r="O9402" s="172"/>
      <c r="U9402" s="173"/>
    </row>
    <row r="9403" spans="13:21" s="104" customFormat="1" ht="15.75">
      <c r="M9403" s="172"/>
      <c r="N9403" s="172"/>
      <c r="O9403" s="172"/>
      <c r="U9403" s="173"/>
    </row>
    <row r="9404" spans="13:21" s="104" customFormat="1" ht="15.75">
      <c r="M9404" s="172"/>
      <c r="N9404" s="172"/>
      <c r="O9404" s="172"/>
      <c r="U9404" s="173"/>
    </row>
    <row r="9405" spans="13:21" s="104" customFormat="1" ht="15.75">
      <c r="M9405" s="172"/>
      <c r="N9405" s="172"/>
      <c r="O9405" s="172"/>
      <c r="U9405" s="173"/>
    </row>
    <row r="9406" spans="13:21" s="104" customFormat="1" ht="15.75">
      <c r="M9406" s="172"/>
      <c r="N9406" s="172"/>
      <c r="O9406" s="172"/>
      <c r="U9406" s="173"/>
    </row>
    <row r="9407" spans="13:21" s="104" customFormat="1" ht="15.75">
      <c r="M9407" s="172"/>
      <c r="N9407" s="172"/>
      <c r="O9407" s="172"/>
      <c r="U9407" s="173"/>
    </row>
    <row r="9408" spans="13:21" s="104" customFormat="1" ht="15.75">
      <c r="M9408" s="172"/>
      <c r="N9408" s="172"/>
      <c r="O9408" s="172"/>
      <c r="U9408" s="173"/>
    </row>
    <row r="9409" spans="13:21" s="104" customFormat="1" ht="15.75">
      <c r="M9409" s="172"/>
      <c r="N9409" s="172"/>
      <c r="O9409" s="172"/>
      <c r="U9409" s="173"/>
    </row>
    <row r="9410" spans="13:21" s="104" customFormat="1" ht="15.75">
      <c r="M9410" s="172"/>
      <c r="N9410" s="172"/>
      <c r="O9410" s="172"/>
      <c r="U9410" s="173"/>
    </row>
    <row r="9411" spans="13:21" s="104" customFormat="1" ht="15.75">
      <c r="M9411" s="172"/>
      <c r="N9411" s="172"/>
      <c r="O9411" s="172"/>
      <c r="U9411" s="173"/>
    </row>
    <row r="9412" spans="13:21" s="104" customFormat="1" ht="15.75">
      <c r="M9412" s="172"/>
      <c r="N9412" s="172"/>
      <c r="O9412" s="172"/>
      <c r="U9412" s="173"/>
    </row>
    <row r="9413" spans="13:21" s="104" customFormat="1" ht="15.75">
      <c r="M9413" s="172"/>
      <c r="N9413" s="172"/>
      <c r="O9413" s="172"/>
      <c r="U9413" s="173"/>
    </row>
    <row r="9414" spans="13:21" s="104" customFormat="1" ht="15.75">
      <c r="M9414" s="172"/>
      <c r="N9414" s="172"/>
      <c r="O9414" s="172"/>
      <c r="U9414" s="173"/>
    </row>
    <row r="9415" spans="13:21" s="104" customFormat="1" ht="15.75">
      <c r="M9415" s="172"/>
      <c r="N9415" s="172"/>
      <c r="O9415" s="172"/>
      <c r="U9415" s="173"/>
    </row>
    <row r="9416" spans="13:21" s="104" customFormat="1" ht="15.75">
      <c r="M9416" s="172"/>
      <c r="N9416" s="172"/>
      <c r="O9416" s="172"/>
      <c r="U9416" s="173"/>
    </row>
    <row r="9417" spans="13:21" s="104" customFormat="1" ht="15.75">
      <c r="M9417" s="172"/>
      <c r="N9417" s="172"/>
      <c r="O9417" s="172"/>
      <c r="U9417" s="173"/>
    </row>
    <row r="9418" spans="13:21" s="104" customFormat="1" ht="15.75">
      <c r="M9418" s="172"/>
      <c r="N9418" s="172"/>
      <c r="O9418" s="172"/>
      <c r="U9418" s="173"/>
    </row>
    <row r="9419" spans="13:21" s="104" customFormat="1" ht="15.75">
      <c r="M9419" s="172"/>
      <c r="N9419" s="172"/>
      <c r="O9419" s="172"/>
      <c r="U9419" s="173"/>
    </row>
    <row r="9420" spans="13:21" s="104" customFormat="1" ht="15.75">
      <c r="M9420" s="172"/>
      <c r="N9420" s="172"/>
      <c r="O9420" s="172"/>
      <c r="U9420" s="173"/>
    </row>
    <row r="9421" spans="13:21" s="104" customFormat="1" ht="15.75">
      <c r="M9421" s="172"/>
      <c r="N9421" s="172"/>
      <c r="O9421" s="172"/>
      <c r="U9421" s="173"/>
    </row>
    <row r="9422" spans="13:21" s="104" customFormat="1" ht="15.75">
      <c r="M9422" s="172"/>
      <c r="N9422" s="172"/>
      <c r="O9422" s="172"/>
      <c r="U9422" s="173"/>
    </row>
    <row r="9423" spans="13:21" s="104" customFormat="1" ht="15.75">
      <c r="M9423" s="172"/>
      <c r="N9423" s="172"/>
      <c r="O9423" s="172"/>
      <c r="U9423" s="173"/>
    </row>
    <row r="9424" spans="13:21" s="104" customFormat="1" ht="15.75">
      <c r="M9424" s="172"/>
      <c r="N9424" s="172"/>
      <c r="O9424" s="172"/>
      <c r="U9424" s="173"/>
    </row>
    <row r="9425" spans="13:21" s="104" customFormat="1" ht="15.75">
      <c r="M9425" s="172"/>
      <c r="N9425" s="172"/>
      <c r="O9425" s="172"/>
      <c r="U9425" s="173"/>
    </row>
    <row r="9426" spans="13:21" s="104" customFormat="1" ht="15.75">
      <c r="M9426" s="172"/>
      <c r="N9426" s="172"/>
      <c r="O9426" s="172"/>
      <c r="U9426" s="173"/>
    </row>
    <row r="9427" spans="13:21" s="104" customFormat="1" ht="15.75">
      <c r="M9427" s="172"/>
      <c r="N9427" s="172"/>
      <c r="O9427" s="172"/>
      <c r="U9427" s="173"/>
    </row>
    <row r="9428" spans="13:21" s="104" customFormat="1" ht="15.75">
      <c r="M9428" s="172"/>
      <c r="N9428" s="172"/>
      <c r="O9428" s="172"/>
      <c r="U9428" s="173"/>
    </row>
    <row r="9429" spans="13:21" s="104" customFormat="1" ht="15.75">
      <c r="M9429" s="172"/>
      <c r="N9429" s="172"/>
      <c r="O9429" s="172"/>
      <c r="U9429" s="173"/>
    </row>
    <row r="9430" spans="13:21" s="104" customFormat="1" ht="15.75">
      <c r="M9430" s="172"/>
      <c r="N9430" s="172"/>
      <c r="O9430" s="172"/>
      <c r="U9430" s="173"/>
    </row>
    <row r="9431" spans="13:21" s="104" customFormat="1" ht="15.75">
      <c r="M9431" s="172"/>
      <c r="N9431" s="172"/>
      <c r="O9431" s="172"/>
      <c r="U9431" s="173"/>
    </row>
    <row r="9432" spans="13:21" s="104" customFormat="1" ht="15.75">
      <c r="M9432" s="172"/>
      <c r="N9432" s="172"/>
      <c r="O9432" s="172"/>
      <c r="U9432" s="173"/>
    </row>
    <row r="9433" spans="13:21" s="104" customFormat="1" ht="15.75">
      <c r="M9433" s="172"/>
      <c r="N9433" s="172"/>
      <c r="O9433" s="172"/>
      <c r="U9433" s="173"/>
    </row>
    <row r="9434" spans="13:21" s="104" customFormat="1" ht="15.75">
      <c r="M9434" s="172"/>
      <c r="N9434" s="172"/>
      <c r="O9434" s="172"/>
      <c r="U9434" s="173"/>
    </row>
    <row r="9435" spans="13:21" s="104" customFormat="1" ht="15.75">
      <c r="M9435" s="172"/>
      <c r="N9435" s="172"/>
      <c r="O9435" s="172"/>
      <c r="U9435" s="173"/>
    </row>
    <row r="9436" spans="13:21" s="104" customFormat="1" ht="15.75">
      <c r="M9436" s="172"/>
      <c r="N9436" s="172"/>
      <c r="O9436" s="172"/>
      <c r="U9436" s="173"/>
    </row>
    <row r="9437" spans="13:21" s="104" customFormat="1" ht="15.75">
      <c r="M9437" s="172"/>
      <c r="N9437" s="172"/>
      <c r="O9437" s="172"/>
      <c r="U9437" s="173"/>
    </row>
    <row r="9438" spans="13:21" s="104" customFormat="1" ht="15.75">
      <c r="M9438" s="172"/>
      <c r="N9438" s="172"/>
      <c r="O9438" s="172"/>
      <c r="U9438" s="173"/>
    </row>
    <row r="9439" spans="13:21" s="104" customFormat="1" ht="15.75">
      <c r="M9439" s="172"/>
      <c r="N9439" s="172"/>
      <c r="O9439" s="172"/>
      <c r="U9439" s="173"/>
    </row>
    <row r="9440" spans="13:21" s="104" customFormat="1" ht="15.75">
      <c r="M9440" s="172"/>
      <c r="N9440" s="172"/>
      <c r="O9440" s="172"/>
      <c r="U9440" s="173"/>
    </row>
    <row r="9441" spans="13:21" s="104" customFormat="1" ht="15.75">
      <c r="M9441" s="172"/>
      <c r="N9441" s="172"/>
      <c r="O9441" s="172"/>
      <c r="U9441" s="173"/>
    </row>
    <row r="9442" spans="13:21" s="104" customFormat="1" ht="15.75">
      <c r="M9442" s="172"/>
      <c r="N9442" s="172"/>
      <c r="O9442" s="172"/>
      <c r="U9442" s="173"/>
    </row>
    <row r="9443" spans="13:21" s="104" customFormat="1" ht="15.75">
      <c r="M9443" s="172"/>
      <c r="N9443" s="172"/>
      <c r="O9443" s="172"/>
      <c r="U9443" s="173"/>
    </row>
    <row r="9444" spans="13:21" s="104" customFormat="1" ht="15.75">
      <c r="M9444" s="172"/>
      <c r="N9444" s="172"/>
      <c r="O9444" s="172"/>
      <c r="U9444" s="173"/>
    </row>
    <row r="9445" spans="13:21" s="104" customFormat="1" ht="15.75">
      <c r="M9445" s="172"/>
      <c r="N9445" s="172"/>
      <c r="O9445" s="172"/>
      <c r="U9445" s="173"/>
    </row>
    <row r="9446" spans="13:21" s="104" customFormat="1" ht="15.75">
      <c r="M9446" s="172"/>
      <c r="N9446" s="172"/>
      <c r="O9446" s="172"/>
      <c r="U9446" s="173"/>
    </row>
    <row r="9447" spans="13:21" s="104" customFormat="1" ht="15.75">
      <c r="M9447" s="172"/>
      <c r="N9447" s="172"/>
      <c r="O9447" s="172"/>
      <c r="U9447" s="173"/>
    </row>
    <row r="9448" spans="13:21" s="104" customFormat="1" ht="15.75">
      <c r="M9448" s="172"/>
      <c r="N9448" s="172"/>
      <c r="O9448" s="172"/>
      <c r="U9448" s="173"/>
    </row>
    <row r="9449" spans="13:21" s="104" customFormat="1" ht="15.75">
      <c r="M9449" s="172"/>
      <c r="N9449" s="172"/>
      <c r="O9449" s="172"/>
      <c r="U9449" s="173"/>
    </row>
    <row r="9450" spans="13:21" s="104" customFormat="1" ht="15.75">
      <c r="M9450" s="172"/>
      <c r="N9450" s="172"/>
      <c r="O9450" s="172"/>
      <c r="U9450" s="173"/>
    </row>
    <row r="9451" spans="13:21" s="104" customFormat="1" ht="15.75">
      <c r="M9451" s="172"/>
      <c r="N9451" s="172"/>
      <c r="O9451" s="172"/>
      <c r="U9451" s="173"/>
    </row>
    <row r="9452" spans="13:21" s="104" customFormat="1" ht="15.75">
      <c r="M9452" s="172"/>
      <c r="N9452" s="172"/>
      <c r="O9452" s="172"/>
      <c r="U9452" s="173"/>
    </row>
    <row r="9453" spans="13:21" s="104" customFormat="1" ht="15.75">
      <c r="M9453" s="172"/>
      <c r="N9453" s="172"/>
      <c r="O9453" s="172"/>
      <c r="U9453" s="173"/>
    </row>
    <row r="9454" spans="13:21" s="104" customFormat="1" ht="15.75">
      <c r="M9454" s="172"/>
      <c r="N9454" s="172"/>
      <c r="O9454" s="172"/>
      <c r="U9454" s="173"/>
    </row>
    <row r="9455" spans="13:21" s="104" customFormat="1" ht="15.75">
      <c r="M9455" s="172"/>
      <c r="N9455" s="172"/>
      <c r="O9455" s="172"/>
      <c r="U9455" s="173"/>
    </row>
    <row r="9456" spans="13:21" s="104" customFormat="1" ht="15.75">
      <c r="M9456" s="172"/>
      <c r="N9456" s="172"/>
      <c r="O9456" s="172"/>
      <c r="U9456" s="173"/>
    </row>
    <row r="9457" spans="13:21" s="104" customFormat="1" ht="15.75">
      <c r="M9457" s="172"/>
      <c r="N9457" s="172"/>
      <c r="O9457" s="172"/>
      <c r="U9457" s="173"/>
    </row>
    <row r="9458" spans="13:21" s="104" customFormat="1" ht="15.75">
      <c r="M9458" s="172"/>
      <c r="N9458" s="172"/>
      <c r="O9458" s="172"/>
      <c r="U9458" s="173"/>
    </row>
    <row r="9459" spans="13:21" s="104" customFormat="1" ht="15.75">
      <c r="M9459" s="172"/>
      <c r="N9459" s="172"/>
      <c r="O9459" s="172"/>
      <c r="U9459" s="173"/>
    </row>
    <row r="9460" spans="13:21" s="104" customFormat="1" ht="15.75">
      <c r="M9460" s="172"/>
      <c r="N9460" s="172"/>
      <c r="O9460" s="172"/>
      <c r="U9460" s="173"/>
    </row>
    <row r="9461" spans="13:21" s="104" customFormat="1" ht="15.75">
      <c r="M9461" s="172"/>
      <c r="N9461" s="172"/>
      <c r="O9461" s="172"/>
      <c r="U9461" s="173"/>
    </row>
    <row r="9462" spans="13:21" s="104" customFormat="1" ht="15.75">
      <c r="M9462" s="172"/>
      <c r="N9462" s="172"/>
      <c r="O9462" s="172"/>
      <c r="U9462" s="173"/>
    </row>
    <row r="9463" spans="13:21" s="104" customFormat="1" ht="15.75">
      <c r="M9463" s="172"/>
      <c r="N9463" s="172"/>
      <c r="O9463" s="172"/>
      <c r="U9463" s="173"/>
    </row>
    <row r="9464" spans="13:21" s="104" customFormat="1" ht="15.75">
      <c r="M9464" s="172"/>
      <c r="N9464" s="172"/>
      <c r="O9464" s="172"/>
      <c r="U9464" s="173"/>
    </row>
    <row r="9465" spans="13:21" s="104" customFormat="1" ht="15.75">
      <c r="M9465" s="172"/>
      <c r="N9465" s="172"/>
      <c r="O9465" s="172"/>
      <c r="U9465" s="173"/>
    </row>
    <row r="9466" spans="13:21" s="104" customFormat="1" ht="15.75">
      <c r="M9466" s="172"/>
      <c r="N9466" s="172"/>
      <c r="O9466" s="172"/>
      <c r="U9466" s="173"/>
    </row>
    <row r="9467" spans="13:21" s="104" customFormat="1" ht="15.75">
      <c r="M9467" s="172"/>
      <c r="N9467" s="172"/>
      <c r="O9467" s="172"/>
      <c r="U9467" s="173"/>
    </row>
    <row r="9468" spans="13:21" s="104" customFormat="1" ht="15.75">
      <c r="M9468" s="172"/>
      <c r="N9468" s="172"/>
      <c r="O9468" s="172"/>
      <c r="U9468" s="173"/>
    </row>
    <row r="9469" spans="13:21" s="104" customFormat="1" ht="15.75">
      <c r="M9469" s="172"/>
      <c r="N9469" s="172"/>
      <c r="O9469" s="172"/>
      <c r="U9469" s="173"/>
    </row>
    <row r="9470" spans="13:21" s="104" customFormat="1" ht="15.75">
      <c r="M9470" s="172"/>
      <c r="N9470" s="172"/>
      <c r="O9470" s="172"/>
      <c r="U9470" s="173"/>
    </row>
    <row r="9471" spans="13:21" s="104" customFormat="1" ht="15.75">
      <c r="M9471" s="172"/>
      <c r="N9471" s="172"/>
      <c r="O9471" s="172"/>
      <c r="U9471" s="173"/>
    </row>
    <row r="9472" spans="13:21" s="104" customFormat="1" ht="15.75">
      <c r="M9472" s="172"/>
      <c r="N9472" s="172"/>
      <c r="O9472" s="172"/>
      <c r="U9472" s="173"/>
    </row>
    <row r="9473" spans="13:21" s="104" customFormat="1" ht="15.75">
      <c r="M9473" s="172"/>
      <c r="N9473" s="172"/>
      <c r="O9473" s="172"/>
      <c r="U9473" s="173"/>
    </row>
    <row r="9474" spans="13:21" s="104" customFormat="1" ht="15.75">
      <c r="M9474" s="172"/>
      <c r="N9474" s="172"/>
      <c r="O9474" s="172"/>
      <c r="U9474" s="173"/>
    </row>
    <row r="9475" spans="13:21" s="104" customFormat="1" ht="15.75">
      <c r="M9475" s="172"/>
      <c r="N9475" s="172"/>
      <c r="O9475" s="172"/>
      <c r="U9475" s="173"/>
    </row>
    <row r="9476" spans="13:21" s="104" customFormat="1" ht="15.75">
      <c r="M9476" s="172"/>
      <c r="N9476" s="172"/>
      <c r="O9476" s="172"/>
      <c r="U9476" s="173"/>
    </row>
    <row r="9477" spans="13:21" s="104" customFormat="1" ht="15.75">
      <c r="M9477" s="172"/>
      <c r="N9477" s="172"/>
      <c r="O9477" s="172"/>
      <c r="U9477" s="173"/>
    </row>
    <row r="9478" spans="13:21" s="104" customFormat="1" ht="15.75">
      <c r="M9478" s="172"/>
      <c r="N9478" s="172"/>
      <c r="O9478" s="172"/>
      <c r="U9478" s="173"/>
    </row>
    <row r="9479" spans="13:21" s="104" customFormat="1" ht="15.75">
      <c r="M9479" s="172"/>
      <c r="N9479" s="172"/>
      <c r="O9479" s="172"/>
      <c r="U9479" s="173"/>
    </row>
    <row r="9480" spans="13:21" s="104" customFormat="1" ht="15.75">
      <c r="M9480" s="172"/>
      <c r="N9480" s="172"/>
      <c r="O9480" s="172"/>
      <c r="U9480" s="173"/>
    </row>
    <row r="9481" spans="13:21" s="104" customFormat="1" ht="15.75">
      <c r="M9481" s="172"/>
      <c r="N9481" s="172"/>
      <c r="O9481" s="172"/>
      <c r="U9481" s="173"/>
    </row>
    <row r="9482" spans="13:21" s="104" customFormat="1" ht="15.75">
      <c r="M9482" s="172"/>
      <c r="N9482" s="172"/>
      <c r="O9482" s="172"/>
      <c r="U9482" s="173"/>
    </row>
    <row r="9483" spans="13:21" s="104" customFormat="1" ht="15.75">
      <c r="M9483" s="172"/>
      <c r="N9483" s="172"/>
      <c r="O9483" s="172"/>
      <c r="U9483" s="173"/>
    </row>
    <row r="9484" spans="13:21" s="104" customFormat="1" ht="15.75">
      <c r="M9484" s="172"/>
      <c r="N9484" s="172"/>
      <c r="O9484" s="172"/>
      <c r="U9484" s="173"/>
    </row>
    <row r="9485" spans="13:21" s="104" customFormat="1" ht="15.75">
      <c r="M9485" s="172"/>
      <c r="N9485" s="172"/>
      <c r="O9485" s="172"/>
      <c r="U9485" s="173"/>
    </row>
    <row r="9486" spans="13:21" s="104" customFormat="1" ht="15.75">
      <c r="M9486" s="172"/>
      <c r="N9486" s="172"/>
      <c r="O9486" s="172"/>
      <c r="U9486" s="173"/>
    </row>
    <row r="9487" spans="13:21" s="104" customFormat="1" ht="15.75">
      <c r="M9487" s="172"/>
      <c r="N9487" s="172"/>
      <c r="O9487" s="172"/>
      <c r="U9487" s="173"/>
    </row>
    <row r="9488" spans="13:21" s="104" customFormat="1" ht="15.75">
      <c r="M9488" s="172"/>
      <c r="N9488" s="172"/>
      <c r="O9488" s="172"/>
      <c r="U9488" s="173"/>
    </row>
    <row r="9489" spans="13:21" s="104" customFormat="1" ht="15.75">
      <c r="M9489" s="172"/>
      <c r="N9489" s="172"/>
      <c r="O9489" s="172"/>
      <c r="U9489" s="173"/>
    </row>
    <row r="9490" spans="13:21" s="104" customFormat="1" ht="15.75">
      <c r="M9490" s="172"/>
      <c r="N9490" s="172"/>
      <c r="O9490" s="172"/>
      <c r="U9490" s="173"/>
    </row>
    <row r="9491" spans="13:21" s="104" customFormat="1" ht="15.75">
      <c r="M9491" s="172"/>
      <c r="N9491" s="172"/>
      <c r="O9491" s="172"/>
      <c r="U9491" s="173"/>
    </row>
    <row r="9492" spans="13:21" s="104" customFormat="1" ht="15.75">
      <c r="M9492" s="172"/>
      <c r="N9492" s="172"/>
      <c r="O9492" s="172"/>
      <c r="U9492" s="173"/>
    </row>
    <row r="9493" spans="13:21" s="104" customFormat="1" ht="15.75">
      <c r="M9493" s="172"/>
      <c r="N9493" s="172"/>
      <c r="O9493" s="172"/>
      <c r="U9493" s="173"/>
    </row>
    <row r="9494" spans="13:21" s="104" customFormat="1" ht="15.75">
      <c r="M9494" s="172"/>
      <c r="N9494" s="172"/>
      <c r="O9494" s="172"/>
      <c r="U9494" s="173"/>
    </row>
    <row r="9495" spans="13:21" s="104" customFormat="1" ht="15.75">
      <c r="M9495" s="172"/>
      <c r="N9495" s="172"/>
      <c r="O9495" s="172"/>
      <c r="U9495" s="173"/>
    </row>
    <row r="9496" spans="13:21" s="104" customFormat="1" ht="15.75">
      <c r="M9496" s="172"/>
      <c r="N9496" s="172"/>
      <c r="O9496" s="172"/>
      <c r="U9496" s="173"/>
    </row>
    <row r="9497" spans="13:21" s="104" customFormat="1" ht="15.75">
      <c r="M9497" s="172"/>
      <c r="N9497" s="172"/>
      <c r="O9497" s="172"/>
      <c r="U9497" s="173"/>
    </row>
    <row r="9498" spans="13:21" s="104" customFormat="1" ht="15.75">
      <c r="M9498" s="172"/>
      <c r="N9498" s="172"/>
      <c r="O9498" s="172"/>
      <c r="U9498" s="173"/>
    </row>
    <row r="9499" spans="13:21" s="104" customFormat="1" ht="15.75">
      <c r="M9499" s="172"/>
      <c r="N9499" s="172"/>
      <c r="O9499" s="172"/>
      <c r="U9499" s="173"/>
    </row>
    <row r="9500" spans="13:21" s="104" customFormat="1" ht="15.75">
      <c r="M9500" s="172"/>
      <c r="N9500" s="172"/>
      <c r="O9500" s="172"/>
      <c r="U9500" s="173"/>
    </row>
    <row r="9501" spans="13:21" s="104" customFormat="1" ht="15.75">
      <c r="M9501" s="172"/>
      <c r="N9501" s="172"/>
      <c r="O9501" s="172"/>
      <c r="U9501" s="173"/>
    </row>
    <row r="9502" spans="13:21" s="104" customFormat="1" ht="15.75">
      <c r="M9502" s="172"/>
      <c r="N9502" s="172"/>
      <c r="O9502" s="172"/>
      <c r="U9502" s="173"/>
    </row>
    <row r="9503" spans="13:21" s="104" customFormat="1" ht="15.75">
      <c r="M9503" s="172"/>
      <c r="N9503" s="172"/>
      <c r="O9503" s="172"/>
      <c r="U9503" s="173"/>
    </row>
    <row r="9504" spans="13:21" s="104" customFormat="1" ht="15.75">
      <c r="M9504" s="172"/>
      <c r="N9504" s="172"/>
      <c r="O9504" s="172"/>
      <c r="U9504" s="173"/>
    </row>
    <row r="9505" spans="13:21" s="104" customFormat="1" ht="15.75">
      <c r="M9505" s="172"/>
      <c r="N9505" s="172"/>
      <c r="O9505" s="172"/>
      <c r="U9505" s="173"/>
    </row>
    <row r="9506" spans="13:21" s="104" customFormat="1" ht="15.75">
      <c r="M9506" s="172"/>
      <c r="N9506" s="172"/>
      <c r="O9506" s="172"/>
      <c r="U9506" s="173"/>
    </row>
    <row r="9507" spans="13:21" s="104" customFormat="1" ht="15.75">
      <c r="M9507" s="172"/>
      <c r="N9507" s="172"/>
      <c r="O9507" s="172"/>
      <c r="U9507" s="173"/>
    </row>
    <row r="9508" spans="13:21" s="104" customFormat="1" ht="15.75">
      <c r="M9508" s="172"/>
      <c r="N9508" s="172"/>
      <c r="O9508" s="172"/>
      <c r="U9508" s="173"/>
    </row>
    <row r="9509" spans="13:21" s="104" customFormat="1" ht="15.75">
      <c r="M9509" s="172"/>
      <c r="N9509" s="172"/>
      <c r="O9509" s="172"/>
      <c r="U9509" s="173"/>
    </row>
    <row r="9510" spans="13:21" s="104" customFormat="1" ht="15.75">
      <c r="M9510" s="172"/>
      <c r="N9510" s="172"/>
      <c r="O9510" s="172"/>
      <c r="U9510" s="173"/>
    </row>
    <row r="9511" spans="13:21" s="104" customFormat="1" ht="15.75">
      <c r="M9511" s="172"/>
      <c r="N9511" s="172"/>
      <c r="O9511" s="172"/>
      <c r="U9511" s="173"/>
    </row>
    <row r="9512" spans="13:21" s="104" customFormat="1" ht="15.75">
      <c r="M9512" s="172"/>
      <c r="N9512" s="172"/>
      <c r="O9512" s="172"/>
      <c r="U9512" s="173"/>
    </row>
    <row r="9513" spans="13:21" s="104" customFormat="1" ht="15.75">
      <c r="M9513" s="172"/>
      <c r="N9513" s="172"/>
      <c r="O9513" s="172"/>
      <c r="U9513" s="173"/>
    </row>
    <row r="9514" spans="13:21" s="104" customFormat="1" ht="15.75">
      <c r="M9514" s="172"/>
      <c r="N9514" s="172"/>
      <c r="O9514" s="172"/>
      <c r="U9514" s="173"/>
    </row>
    <row r="9515" spans="13:21" s="104" customFormat="1" ht="15.75">
      <c r="M9515" s="172"/>
      <c r="N9515" s="172"/>
      <c r="O9515" s="172"/>
      <c r="U9515" s="173"/>
    </row>
    <row r="9516" spans="13:21" s="104" customFormat="1" ht="15.75">
      <c r="M9516" s="172"/>
      <c r="N9516" s="172"/>
      <c r="O9516" s="172"/>
      <c r="U9516" s="173"/>
    </row>
    <row r="9517" spans="13:21" s="104" customFormat="1" ht="15.75">
      <c r="M9517" s="172"/>
      <c r="N9517" s="172"/>
      <c r="O9517" s="172"/>
      <c r="U9517" s="173"/>
    </row>
    <row r="9518" spans="13:21" s="104" customFormat="1" ht="15.75">
      <c r="M9518" s="172"/>
      <c r="N9518" s="172"/>
      <c r="O9518" s="172"/>
      <c r="U9518" s="173"/>
    </row>
    <row r="9519" spans="13:21" s="104" customFormat="1" ht="15.75">
      <c r="M9519" s="172"/>
      <c r="N9519" s="172"/>
      <c r="O9519" s="172"/>
      <c r="U9519" s="173"/>
    </row>
    <row r="9520" spans="13:21" s="104" customFormat="1" ht="15.75">
      <c r="M9520" s="172"/>
      <c r="N9520" s="172"/>
      <c r="O9520" s="172"/>
      <c r="U9520" s="173"/>
    </row>
    <row r="9521" spans="13:21" s="104" customFormat="1" ht="15.75">
      <c r="M9521" s="172"/>
      <c r="N9521" s="172"/>
      <c r="O9521" s="172"/>
      <c r="U9521" s="173"/>
    </row>
    <row r="9522" spans="13:21" s="104" customFormat="1" ht="15.75">
      <c r="M9522" s="172"/>
      <c r="N9522" s="172"/>
      <c r="O9522" s="172"/>
      <c r="U9522" s="173"/>
    </row>
    <row r="9523" spans="13:21" s="104" customFormat="1" ht="15.75">
      <c r="M9523" s="172"/>
      <c r="N9523" s="172"/>
      <c r="O9523" s="172"/>
      <c r="U9523" s="173"/>
    </row>
    <row r="9524" spans="13:21" s="104" customFormat="1" ht="15.75">
      <c r="M9524" s="172"/>
      <c r="N9524" s="172"/>
      <c r="O9524" s="172"/>
      <c r="U9524" s="173"/>
    </row>
    <row r="9525" spans="13:21" s="104" customFormat="1" ht="15.75">
      <c r="M9525" s="172"/>
      <c r="N9525" s="172"/>
      <c r="O9525" s="172"/>
      <c r="U9525" s="173"/>
    </row>
    <row r="9526" spans="13:21" s="104" customFormat="1" ht="15.75">
      <c r="M9526" s="172"/>
      <c r="N9526" s="172"/>
      <c r="O9526" s="172"/>
      <c r="U9526" s="173"/>
    </row>
    <row r="9527" spans="13:21" s="104" customFormat="1" ht="15.75">
      <c r="M9527" s="172"/>
      <c r="N9527" s="172"/>
      <c r="O9527" s="172"/>
      <c r="U9527" s="173"/>
    </row>
    <row r="9528" spans="13:21" s="104" customFormat="1" ht="15.75">
      <c r="M9528" s="172"/>
      <c r="N9528" s="172"/>
      <c r="O9528" s="172"/>
      <c r="U9528" s="173"/>
    </row>
    <row r="9529" spans="13:21" s="104" customFormat="1" ht="15.75">
      <c r="M9529" s="172"/>
      <c r="N9529" s="172"/>
      <c r="O9529" s="172"/>
      <c r="U9529" s="173"/>
    </row>
    <row r="9530" spans="13:21" s="104" customFormat="1" ht="15.75">
      <c r="M9530" s="172"/>
      <c r="N9530" s="172"/>
      <c r="O9530" s="172"/>
      <c r="U9530" s="173"/>
    </row>
    <row r="9531" spans="13:21" s="104" customFormat="1" ht="15.75">
      <c r="M9531" s="172"/>
      <c r="N9531" s="172"/>
      <c r="O9531" s="172"/>
      <c r="U9531" s="173"/>
    </row>
    <row r="9532" spans="13:21" s="104" customFormat="1" ht="15.75">
      <c r="M9532" s="172"/>
      <c r="N9532" s="172"/>
      <c r="O9532" s="172"/>
      <c r="U9532" s="173"/>
    </row>
    <row r="9533" spans="13:21" s="104" customFormat="1" ht="15.75">
      <c r="M9533" s="172"/>
      <c r="N9533" s="172"/>
      <c r="O9533" s="172"/>
      <c r="U9533" s="173"/>
    </row>
    <row r="9534" spans="13:21" s="104" customFormat="1" ht="15.75">
      <c r="M9534" s="172"/>
      <c r="N9534" s="172"/>
      <c r="O9534" s="172"/>
      <c r="U9534" s="173"/>
    </row>
    <row r="9535" spans="13:21" s="104" customFormat="1" ht="15.75">
      <c r="M9535" s="172"/>
      <c r="N9535" s="172"/>
      <c r="O9535" s="172"/>
      <c r="U9535" s="173"/>
    </row>
    <row r="9536" spans="13:21" s="104" customFormat="1" ht="15.75">
      <c r="M9536" s="172"/>
      <c r="N9536" s="172"/>
      <c r="O9536" s="172"/>
      <c r="U9536" s="173"/>
    </row>
    <row r="9537" spans="13:21" s="104" customFormat="1" ht="15.75">
      <c r="M9537" s="172"/>
      <c r="N9537" s="172"/>
      <c r="O9537" s="172"/>
      <c r="U9537" s="173"/>
    </row>
    <row r="9538" spans="13:21" s="104" customFormat="1" ht="15.75">
      <c r="M9538" s="172"/>
      <c r="N9538" s="172"/>
      <c r="O9538" s="172"/>
      <c r="U9538" s="173"/>
    </row>
    <row r="9539" spans="13:21" s="104" customFormat="1" ht="15.75">
      <c r="M9539" s="172"/>
      <c r="N9539" s="172"/>
      <c r="O9539" s="172"/>
      <c r="U9539" s="173"/>
    </row>
    <row r="9540" spans="13:21" s="104" customFormat="1" ht="15.75">
      <c r="M9540" s="172"/>
      <c r="N9540" s="172"/>
      <c r="O9540" s="172"/>
      <c r="U9540" s="173"/>
    </row>
    <row r="9541" spans="13:21" s="104" customFormat="1" ht="15.75">
      <c r="M9541" s="172"/>
      <c r="N9541" s="172"/>
      <c r="O9541" s="172"/>
      <c r="U9541" s="173"/>
    </row>
    <row r="9542" spans="13:21" s="104" customFormat="1" ht="15.75">
      <c r="M9542" s="172"/>
      <c r="N9542" s="172"/>
      <c r="O9542" s="172"/>
      <c r="U9542" s="173"/>
    </row>
    <row r="9543" spans="13:21" s="104" customFormat="1" ht="15.75">
      <c r="M9543" s="172"/>
      <c r="N9543" s="172"/>
      <c r="O9543" s="172"/>
      <c r="U9543" s="173"/>
    </row>
    <row r="9544" spans="13:21" s="104" customFormat="1" ht="15.75">
      <c r="M9544" s="172"/>
      <c r="N9544" s="172"/>
      <c r="O9544" s="172"/>
      <c r="U9544" s="173"/>
    </row>
    <row r="9545" spans="13:21" s="104" customFormat="1" ht="15.75">
      <c r="M9545" s="172"/>
      <c r="N9545" s="172"/>
      <c r="O9545" s="172"/>
      <c r="U9545" s="173"/>
    </row>
    <row r="9546" spans="13:21" s="104" customFormat="1" ht="15.75">
      <c r="M9546" s="172"/>
      <c r="N9546" s="172"/>
      <c r="O9546" s="172"/>
      <c r="U9546" s="173"/>
    </row>
    <row r="9547" spans="13:21" s="104" customFormat="1" ht="15.75">
      <c r="M9547" s="172"/>
      <c r="N9547" s="172"/>
      <c r="O9547" s="172"/>
      <c r="U9547" s="173"/>
    </row>
    <row r="9548" spans="13:21" s="104" customFormat="1" ht="15.75">
      <c r="M9548" s="172"/>
      <c r="N9548" s="172"/>
      <c r="O9548" s="172"/>
      <c r="U9548" s="173"/>
    </row>
    <row r="9549" spans="13:21" s="104" customFormat="1" ht="15.75">
      <c r="M9549" s="172"/>
      <c r="N9549" s="172"/>
      <c r="O9549" s="172"/>
      <c r="U9549" s="173"/>
    </row>
    <row r="9550" spans="13:21" s="104" customFormat="1" ht="15.75">
      <c r="M9550" s="172"/>
      <c r="N9550" s="172"/>
      <c r="O9550" s="172"/>
      <c r="U9550" s="173"/>
    </row>
    <row r="9551" spans="13:21" s="104" customFormat="1" ht="15.75">
      <c r="M9551" s="172"/>
      <c r="N9551" s="172"/>
      <c r="O9551" s="172"/>
      <c r="U9551" s="173"/>
    </row>
    <row r="9552" spans="13:21" s="104" customFormat="1" ht="15.75">
      <c r="M9552" s="172"/>
      <c r="N9552" s="172"/>
      <c r="O9552" s="172"/>
      <c r="U9552" s="173"/>
    </row>
    <row r="9553" spans="13:21" s="104" customFormat="1" ht="15.75">
      <c r="M9553" s="172"/>
      <c r="N9553" s="172"/>
      <c r="O9553" s="172"/>
      <c r="U9553" s="173"/>
    </row>
    <row r="9554" spans="13:21" s="104" customFormat="1" ht="15.75">
      <c r="M9554" s="172"/>
      <c r="N9554" s="172"/>
      <c r="O9554" s="172"/>
      <c r="U9554" s="173"/>
    </row>
    <row r="9555" spans="13:21" s="104" customFormat="1" ht="15.75">
      <c r="M9555" s="172"/>
      <c r="N9555" s="172"/>
      <c r="O9555" s="172"/>
      <c r="U9555" s="173"/>
    </row>
    <row r="9556" spans="13:21" s="104" customFormat="1" ht="15.75">
      <c r="M9556" s="172"/>
      <c r="N9556" s="172"/>
      <c r="O9556" s="172"/>
      <c r="U9556" s="173"/>
    </row>
    <row r="9557" spans="13:21" s="104" customFormat="1" ht="15.75">
      <c r="M9557" s="172"/>
      <c r="N9557" s="172"/>
      <c r="O9557" s="172"/>
      <c r="U9557" s="173"/>
    </row>
    <row r="9558" spans="13:21" s="104" customFormat="1" ht="15.75">
      <c r="M9558" s="172"/>
      <c r="N9558" s="172"/>
      <c r="O9558" s="172"/>
      <c r="U9558" s="173"/>
    </row>
    <row r="9559" spans="13:21" s="104" customFormat="1" ht="15.75">
      <c r="M9559" s="172"/>
      <c r="N9559" s="172"/>
      <c r="O9559" s="172"/>
      <c r="U9559" s="173"/>
    </row>
    <row r="9560" spans="13:21" s="104" customFormat="1" ht="15.75">
      <c r="M9560" s="172"/>
      <c r="N9560" s="172"/>
      <c r="O9560" s="172"/>
      <c r="U9560" s="173"/>
    </row>
    <row r="9561" spans="13:21" s="104" customFormat="1" ht="15.75">
      <c r="M9561" s="172"/>
      <c r="N9561" s="172"/>
      <c r="O9561" s="172"/>
      <c r="U9561" s="173"/>
    </row>
    <row r="9562" spans="13:21" s="104" customFormat="1" ht="15.75">
      <c r="M9562" s="172"/>
      <c r="N9562" s="172"/>
      <c r="O9562" s="172"/>
      <c r="U9562" s="173"/>
    </row>
    <row r="9563" spans="13:21" s="104" customFormat="1" ht="15.75">
      <c r="M9563" s="172"/>
      <c r="N9563" s="172"/>
      <c r="O9563" s="172"/>
      <c r="U9563" s="173"/>
    </row>
    <row r="9564" spans="13:21" s="104" customFormat="1" ht="15.75">
      <c r="M9564" s="172"/>
      <c r="N9564" s="172"/>
      <c r="O9564" s="172"/>
      <c r="U9564" s="173"/>
    </row>
    <row r="9565" spans="13:21" s="104" customFormat="1" ht="15.75">
      <c r="M9565" s="172"/>
      <c r="N9565" s="172"/>
      <c r="O9565" s="172"/>
      <c r="U9565" s="173"/>
    </row>
    <row r="9566" spans="13:21" s="104" customFormat="1" ht="15.75">
      <c r="M9566" s="172"/>
      <c r="N9566" s="172"/>
      <c r="O9566" s="172"/>
      <c r="U9566" s="173"/>
    </row>
    <row r="9567" spans="13:21" s="104" customFormat="1" ht="15.75">
      <c r="M9567" s="172"/>
      <c r="N9567" s="172"/>
      <c r="O9567" s="172"/>
      <c r="U9567" s="173"/>
    </row>
    <row r="9568" spans="13:21" s="104" customFormat="1" ht="15.75">
      <c r="M9568" s="172"/>
      <c r="N9568" s="172"/>
      <c r="O9568" s="172"/>
      <c r="U9568" s="173"/>
    </row>
    <row r="9569" spans="13:21" s="104" customFormat="1" ht="15.75">
      <c r="M9569" s="172"/>
      <c r="N9569" s="172"/>
      <c r="O9569" s="172"/>
      <c r="U9569" s="173"/>
    </row>
    <row r="9570" spans="13:21" s="104" customFormat="1" ht="15.75">
      <c r="M9570" s="172"/>
      <c r="N9570" s="172"/>
      <c r="O9570" s="172"/>
      <c r="U9570" s="173"/>
    </row>
    <row r="9571" spans="13:21" s="104" customFormat="1" ht="15.75">
      <c r="M9571" s="172"/>
      <c r="N9571" s="172"/>
      <c r="O9571" s="172"/>
      <c r="U9571" s="173"/>
    </row>
    <row r="9572" spans="13:21" s="104" customFormat="1" ht="15.75">
      <c r="M9572" s="172"/>
      <c r="N9572" s="172"/>
      <c r="O9572" s="172"/>
      <c r="U9572" s="173"/>
    </row>
    <row r="9573" spans="13:21" s="104" customFormat="1" ht="15.75">
      <c r="M9573" s="172"/>
      <c r="N9573" s="172"/>
      <c r="O9573" s="172"/>
      <c r="U9573" s="173"/>
    </row>
    <row r="9574" spans="13:21" s="104" customFormat="1" ht="15.75">
      <c r="M9574" s="172"/>
      <c r="N9574" s="172"/>
      <c r="O9574" s="172"/>
      <c r="U9574" s="173"/>
    </row>
    <row r="9575" spans="13:21" s="104" customFormat="1" ht="15.75">
      <c r="M9575" s="172"/>
      <c r="N9575" s="172"/>
      <c r="O9575" s="172"/>
      <c r="U9575" s="173"/>
    </row>
    <row r="9576" spans="13:21" s="104" customFormat="1" ht="15.75">
      <c r="M9576" s="172"/>
      <c r="N9576" s="172"/>
      <c r="O9576" s="172"/>
      <c r="U9576" s="173"/>
    </row>
    <row r="9577" spans="13:21" s="104" customFormat="1" ht="15.75">
      <c r="M9577" s="172"/>
      <c r="N9577" s="172"/>
      <c r="O9577" s="172"/>
      <c r="U9577" s="173"/>
    </row>
    <row r="9578" spans="13:21" s="104" customFormat="1" ht="15.75">
      <c r="M9578" s="172"/>
      <c r="N9578" s="172"/>
      <c r="O9578" s="172"/>
      <c r="U9578" s="173"/>
    </row>
    <row r="9579" spans="13:21" s="104" customFormat="1" ht="15.75">
      <c r="M9579" s="172"/>
      <c r="N9579" s="172"/>
      <c r="O9579" s="172"/>
      <c r="U9579" s="173"/>
    </row>
    <row r="9580" spans="13:21" s="104" customFormat="1" ht="15.75">
      <c r="M9580" s="172"/>
      <c r="N9580" s="172"/>
      <c r="O9580" s="172"/>
      <c r="U9580" s="173"/>
    </row>
    <row r="9581" spans="13:21" s="104" customFormat="1" ht="15.75">
      <c r="M9581" s="172"/>
      <c r="N9581" s="172"/>
      <c r="O9581" s="172"/>
      <c r="U9581" s="173"/>
    </row>
    <row r="9582" spans="13:21" s="104" customFormat="1" ht="15.75">
      <c r="M9582" s="172"/>
      <c r="N9582" s="172"/>
      <c r="O9582" s="172"/>
      <c r="U9582" s="173"/>
    </row>
    <row r="9583" spans="13:21" s="104" customFormat="1" ht="15.75">
      <c r="M9583" s="172"/>
      <c r="N9583" s="172"/>
      <c r="O9583" s="172"/>
      <c r="U9583" s="173"/>
    </row>
    <row r="9584" spans="13:21" s="104" customFormat="1" ht="15.75">
      <c r="M9584" s="172"/>
      <c r="N9584" s="172"/>
      <c r="O9584" s="172"/>
      <c r="U9584" s="173"/>
    </row>
    <row r="9585" spans="13:21" s="104" customFormat="1" ht="15.75">
      <c r="M9585" s="172"/>
      <c r="N9585" s="172"/>
      <c r="O9585" s="172"/>
      <c r="U9585" s="173"/>
    </row>
    <row r="9586" spans="13:21" s="104" customFormat="1" ht="15.75">
      <c r="M9586" s="172"/>
      <c r="N9586" s="172"/>
      <c r="O9586" s="172"/>
      <c r="U9586" s="173"/>
    </row>
    <row r="9587" spans="13:21" s="104" customFormat="1" ht="15.75">
      <c r="M9587" s="172"/>
      <c r="N9587" s="172"/>
      <c r="O9587" s="172"/>
      <c r="U9587" s="173"/>
    </row>
    <row r="9588" spans="13:21" s="104" customFormat="1" ht="15.75">
      <c r="M9588" s="172"/>
      <c r="N9588" s="172"/>
      <c r="O9588" s="172"/>
      <c r="U9588" s="173"/>
    </row>
    <row r="9589" spans="13:21" s="104" customFormat="1" ht="15.75">
      <c r="M9589" s="172"/>
      <c r="N9589" s="172"/>
      <c r="O9589" s="172"/>
      <c r="U9589" s="173"/>
    </row>
    <row r="9590" spans="13:21" s="104" customFormat="1" ht="15.75">
      <c r="M9590" s="172"/>
      <c r="N9590" s="172"/>
      <c r="O9590" s="172"/>
      <c r="U9590" s="173"/>
    </row>
    <row r="9591" spans="13:21" s="104" customFormat="1" ht="15.75">
      <c r="M9591" s="172"/>
      <c r="N9591" s="172"/>
      <c r="O9591" s="172"/>
      <c r="U9591" s="173"/>
    </row>
    <row r="9592" spans="13:21" s="104" customFormat="1" ht="15.75">
      <c r="M9592" s="172"/>
      <c r="N9592" s="172"/>
      <c r="O9592" s="172"/>
      <c r="U9592" s="173"/>
    </row>
    <row r="9593" spans="13:21" s="104" customFormat="1" ht="15.75">
      <c r="M9593" s="172"/>
      <c r="N9593" s="172"/>
      <c r="O9593" s="172"/>
      <c r="U9593" s="173"/>
    </row>
    <row r="9594" spans="13:21" s="104" customFormat="1" ht="15.75">
      <c r="M9594" s="172"/>
      <c r="N9594" s="172"/>
      <c r="O9594" s="172"/>
      <c r="U9594" s="173"/>
    </row>
    <row r="9595" spans="13:21" s="104" customFormat="1" ht="15.75">
      <c r="M9595" s="172"/>
      <c r="N9595" s="172"/>
      <c r="O9595" s="172"/>
      <c r="U9595" s="173"/>
    </row>
    <row r="9596" spans="13:21" s="104" customFormat="1" ht="15.75">
      <c r="M9596" s="172"/>
      <c r="N9596" s="172"/>
      <c r="O9596" s="172"/>
      <c r="U9596" s="173"/>
    </row>
    <row r="9597" spans="13:21" s="104" customFormat="1" ht="15.75">
      <c r="M9597" s="172"/>
      <c r="N9597" s="172"/>
      <c r="O9597" s="172"/>
      <c r="U9597" s="173"/>
    </row>
    <row r="9598" spans="13:21" s="104" customFormat="1" ht="15.75">
      <c r="M9598" s="172"/>
      <c r="N9598" s="172"/>
      <c r="O9598" s="172"/>
      <c r="U9598" s="173"/>
    </row>
    <row r="9599" spans="13:21" s="104" customFormat="1" ht="15.75">
      <c r="M9599" s="172"/>
      <c r="N9599" s="172"/>
      <c r="O9599" s="172"/>
      <c r="U9599" s="173"/>
    </row>
    <row r="9600" spans="13:21" s="104" customFormat="1" ht="15.75">
      <c r="M9600" s="172"/>
      <c r="N9600" s="172"/>
      <c r="O9600" s="172"/>
      <c r="U9600" s="173"/>
    </row>
    <row r="9601" spans="13:21" s="104" customFormat="1" ht="15.75">
      <c r="M9601" s="172"/>
      <c r="N9601" s="172"/>
      <c r="O9601" s="172"/>
      <c r="U9601" s="173"/>
    </row>
    <row r="9602" spans="13:21" s="104" customFormat="1" ht="15.75">
      <c r="M9602" s="172"/>
      <c r="N9602" s="172"/>
      <c r="O9602" s="172"/>
      <c r="U9602" s="173"/>
    </row>
    <row r="9603" spans="13:21" s="104" customFormat="1" ht="15.75">
      <c r="M9603" s="172"/>
      <c r="N9603" s="172"/>
      <c r="O9603" s="172"/>
      <c r="U9603" s="173"/>
    </row>
    <row r="9604" spans="13:21" s="104" customFormat="1" ht="15.75">
      <c r="M9604" s="172"/>
      <c r="N9604" s="172"/>
      <c r="O9604" s="172"/>
      <c r="U9604" s="173"/>
    </row>
    <row r="9605" spans="13:21" s="104" customFormat="1" ht="15.75">
      <c r="M9605" s="172"/>
      <c r="N9605" s="172"/>
      <c r="O9605" s="172"/>
      <c r="U9605" s="173"/>
    </row>
    <row r="9606" spans="13:21" s="104" customFormat="1" ht="15.75">
      <c r="M9606" s="172"/>
      <c r="N9606" s="172"/>
      <c r="O9606" s="172"/>
      <c r="U9606" s="173"/>
    </row>
    <row r="9607" spans="13:21" s="104" customFormat="1" ht="15.75">
      <c r="M9607" s="172"/>
      <c r="N9607" s="172"/>
      <c r="O9607" s="172"/>
      <c r="U9607" s="173"/>
    </row>
    <row r="9608" spans="13:21" s="104" customFormat="1" ht="15.75">
      <c r="M9608" s="172"/>
      <c r="N9608" s="172"/>
      <c r="O9608" s="172"/>
      <c r="U9608" s="173"/>
    </row>
    <row r="9609" spans="13:21" s="104" customFormat="1" ht="15.75">
      <c r="M9609" s="172"/>
      <c r="N9609" s="172"/>
      <c r="O9609" s="172"/>
      <c r="U9609" s="173"/>
    </row>
    <row r="9610" spans="13:21" s="104" customFormat="1" ht="15.75">
      <c r="M9610" s="172"/>
      <c r="N9610" s="172"/>
      <c r="O9610" s="172"/>
      <c r="U9610" s="173"/>
    </row>
    <row r="9611" spans="13:21" s="104" customFormat="1" ht="15.75">
      <c r="M9611" s="172"/>
      <c r="N9611" s="172"/>
      <c r="O9611" s="172"/>
      <c r="U9611" s="173"/>
    </row>
    <row r="9612" spans="13:21" s="104" customFormat="1" ht="15.75">
      <c r="M9612" s="172"/>
      <c r="N9612" s="172"/>
      <c r="O9612" s="172"/>
      <c r="U9612" s="173"/>
    </row>
    <row r="9613" spans="13:21" s="104" customFormat="1" ht="15.75">
      <c r="M9613" s="172"/>
      <c r="N9613" s="172"/>
      <c r="O9613" s="172"/>
      <c r="U9613" s="173"/>
    </row>
    <row r="9614" spans="13:21" s="104" customFormat="1" ht="15.75">
      <c r="M9614" s="172"/>
      <c r="N9614" s="172"/>
      <c r="O9614" s="172"/>
      <c r="U9614" s="173"/>
    </row>
    <row r="9615" spans="13:21" s="104" customFormat="1" ht="15.75">
      <c r="M9615" s="172"/>
      <c r="N9615" s="172"/>
      <c r="O9615" s="172"/>
      <c r="U9615" s="173"/>
    </row>
    <row r="9616" spans="13:21" s="104" customFormat="1" ht="15.75">
      <c r="M9616" s="172"/>
      <c r="N9616" s="172"/>
      <c r="O9616" s="172"/>
      <c r="U9616" s="173"/>
    </row>
    <row r="9617" spans="13:21" s="104" customFormat="1" ht="15.75">
      <c r="M9617" s="172"/>
      <c r="N9617" s="172"/>
      <c r="O9617" s="172"/>
      <c r="U9617" s="173"/>
    </row>
    <row r="9618" spans="13:21" s="104" customFormat="1" ht="15.75">
      <c r="M9618" s="172"/>
      <c r="N9618" s="172"/>
      <c r="O9618" s="172"/>
      <c r="U9618" s="173"/>
    </row>
    <row r="9619" spans="13:21" s="104" customFormat="1" ht="15.75">
      <c r="M9619" s="172"/>
      <c r="N9619" s="172"/>
      <c r="O9619" s="172"/>
      <c r="U9619" s="173"/>
    </row>
    <row r="9620" spans="13:21" s="104" customFormat="1" ht="15.75">
      <c r="M9620" s="172"/>
      <c r="N9620" s="172"/>
      <c r="O9620" s="172"/>
      <c r="U9620" s="173"/>
    </row>
    <row r="9621" spans="13:21" s="104" customFormat="1" ht="15.75">
      <c r="M9621" s="172"/>
      <c r="N9621" s="172"/>
      <c r="O9621" s="172"/>
      <c r="U9621" s="173"/>
    </row>
    <row r="9622" spans="13:21" s="104" customFormat="1" ht="15.75">
      <c r="M9622" s="172"/>
      <c r="N9622" s="172"/>
      <c r="O9622" s="172"/>
      <c r="U9622" s="173"/>
    </row>
    <row r="9623" spans="13:21" s="104" customFormat="1" ht="15.75">
      <c r="M9623" s="172"/>
      <c r="N9623" s="172"/>
      <c r="O9623" s="172"/>
      <c r="U9623" s="173"/>
    </row>
    <row r="9624" spans="13:21" s="104" customFormat="1" ht="15.75">
      <c r="M9624" s="172"/>
      <c r="N9624" s="172"/>
      <c r="O9624" s="172"/>
      <c r="U9624" s="173"/>
    </row>
    <row r="9625" spans="13:21" s="104" customFormat="1" ht="15.75">
      <c r="M9625" s="172"/>
      <c r="N9625" s="172"/>
      <c r="O9625" s="172"/>
      <c r="U9625" s="173"/>
    </row>
    <row r="9626" spans="13:21" s="104" customFormat="1" ht="15.75">
      <c r="M9626" s="172"/>
      <c r="N9626" s="172"/>
      <c r="O9626" s="172"/>
      <c r="U9626" s="173"/>
    </row>
    <row r="9627" spans="13:21" s="104" customFormat="1" ht="15.75">
      <c r="M9627" s="172"/>
      <c r="N9627" s="172"/>
      <c r="O9627" s="172"/>
      <c r="U9627" s="173"/>
    </row>
    <row r="9628" spans="13:21" s="104" customFormat="1" ht="15.75">
      <c r="M9628" s="172"/>
      <c r="N9628" s="172"/>
      <c r="O9628" s="172"/>
      <c r="U9628" s="173"/>
    </row>
    <row r="9629" spans="13:21" s="104" customFormat="1" ht="15.75">
      <c r="M9629" s="172"/>
      <c r="N9629" s="172"/>
      <c r="O9629" s="172"/>
      <c r="U9629" s="173"/>
    </row>
    <row r="9630" spans="13:21" s="104" customFormat="1" ht="15.75">
      <c r="M9630" s="172"/>
      <c r="N9630" s="172"/>
      <c r="O9630" s="172"/>
      <c r="U9630" s="173"/>
    </row>
    <row r="9631" spans="13:21" s="104" customFormat="1" ht="15.75">
      <c r="M9631" s="172"/>
      <c r="N9631" s="172"/>
      <c r="O9631" s="172"/>
      <c r="U9631" s="173"/>
    </row>
    <row r="9632" spans="13:21" s="104" customFormat="1" ht="15.75">
      <c r="M9632" s="172"/>
      <c r="N9632" s="172"/>
      <c r="O9632" s="172"/>
      <c r="U9632" s="173"/>
    </row>
    <row r="9633" spans="13:21" s="104" customFormat="1" ht="15.75">
      <c r="M9633" s="172"/>
      <c r="N9633" s="172"/>
      <c r="O9633" s="172"/>
      <c r="U9633" s="173"/>
    </row>
    <row r="9634" spans="13:21" s="104" customFormat="1" ht="15.75">
      <c r="M9634" s="172"/>
      <c r="N9634" s="172"/>
      <c r="O9634" s="172"/>
      <c r="U9634" s="173"/>
    </row>
    <row r="9635" spans="13:21" s="104" customFormat="1" ht="15.75">
      <c r="M9635" s="172"/>
      <c r="N9635" s="172"/>
      <c r="O9635" s="172"/>
      <c r="U9635" s="173"/>
    </row>
    <row r="9636" spans="13:21" s="104" customFormat="1" ht="15.75">
      <c r="M9636" s="172"/>
      <c r="N9636" s="172"/>
      <c r="O9636" s="172"/>
      <c r="U9636" s="173"/>
    </row>
    <row r="9637" spans="13:21" s="104" customFormat="1" ht="15.75">
      <c r="M9637" s="172"/>
      <c r="N9637" s="172"/>
      <c r="O9637" s="172"/>
      <c r="U9637" s="173"/>
    </row>
    <row r="9638" spans="13:21" s="104" customFormat="1" ht="15.75">
      <c r="M9638" s="172"/>
      <c r="N9638" s="172"/>
      <c r="O9638" s="172"/>
      <c r="U9638" s="173"/>
    </row>
    <row r="9639" spans="13:21" s="104" customFormat="1" ht="15.75">
      <c r="M9639" s="172"/>
      <c r="N9639" s="172"/>
      <c r="O9639" s="172"/>
      <c r="U9639" s="173"/>
    </row>
    <row r="9640" spans="13:21" s="104" customFormat="1" ht="15.75">
      <c r="M9640" s="172"/>
      <c r="N9640" s="172"/>
      <c r="O9640" s="172"/>
      <c r="U9640" s="173"/>
    </row>
    <row r="9641" spans="13:21" s="104" customFormat="1" ht="15.75">
      <c r="M9641" s="172"/>
      <c r="N9641" s="172"/>
      <c r="O9641" s="172"/>
      <c r="U9641" s="173"/>
    </row>
    <row r="9642" spans="13:21" s="104" customFormat="1" ht="15.75">
      <c r="M9642" s="172"/>
      <c r="N9642" s="172"/>
      <c r="O9642" s="172"/>
      <c r="U9642" s="173"/>
    </row>
    <row r="9643" spans="13:21" s="104" customFormat="1" ht="15.75">
      <c r="M9643" s="172"/>
      <c r="N9643" s="172"/>
      <c r="O9643" s="172"/>
      <c r="U9643" s="173"/>
    </row>
    <row r="9644" spans="13:21" s="104" customFormat="1" ht="15.75">
      <c r="M9644" s="172"/>
      <c r="N9644" s="172"/>
      <c r="O9644" s="172"/>
      <c r="U9644" s="173"/>
    </row>
    <row r="9645" spans="13:21" s="104" customFormat="1" ht="15.75">
      <c r="M9645" s="172"/>
      <c r="N9645" s="172"/>
      <c r="O9645" s="172"/>
      <c r="U9645" s="173"/>
    </row>
    <row r="9646" spans="13:21" s="104" customFormat="1" ht="15.75">
      <c r="M9646" s="172"/>
      <c r="N9646" s="172"/>
      <c r="O9646" s="172"/>
      <c r="U9646" s="173"/>
    </row>
    <row r="9647" spans="13:21" s="104" customFormat="1" ht="15.75">
      <c r="M9647" s="172"/>
      <c r="N9647" s="172"/>
      <c r="O9647" s="172"/>
      <c r="U9647" s="173"/>
    </row>
    <row r="9648" spans="13:21" s="104" customFormat="1" ht="15.75">
      <c r="M9648" s="172"/>
      <c r="N9648" s="172"/>
      <c r="O9648" s="172"/>
      <c r="U9648" s="173"/>
    </row>
    <row r="9649" spans="13:21" s="104" customFormat="1" ht="15.75">
      <c r="M9649" s="172"/>
      <c r="N9649" s="172"/>
      <c r="O9649" s="172"/>
      <c r="U9649" s="173"/>
    </row>
    <row r="9650" spans="13:21" s="104" customFormat="1" ht="15.75">
      <c r="M9650" s="172"/>
      <c r="N9650" s="172"/>
      <c r="O9650" s="172"/>
      <c r="U9650" s="173"/>
    </row>
    <row r="9651" spans="13:21" s="104" customFormat="1" ht="15.75">
      <c r="M9651" s="172"/>
      <c r="N9651" s="172"/>
      <c r="O9651" s="172"/>
      <c r="U9651" s="173"/>
    </row>
    <row r="9652" spans="13:21" s="104" customFormat="1" ht="15.75">
      <c r="M9652" s="172"/>
      <c r="N9652" s="172"/>
      <c r="O9652" s="172"/>
      <c r="U9652" s="173"/>
    </row>
    <row r="9653" spans="13:21" s="104" customFormat="1" ht="15.75">
      <c r="M9653" s="172"/>
      <c r="N9653" s="172"/>
      <c r="O9653" s="172"/>
      <c r="U9653" s="173"/>
    </row>
    <row r="9654" spans="13:21" s="104" customFormat="1" ht="15.75">
      <c r="M9654" s="172"/>
      <c r="N9654" s="172"/>
      <c r="O9654" s="172"/>
      <c r="U9654" s="173"/>
    </row>
    <row r="9655" spans="13:21" s="104" customFormat="1" ht="15.75">
      <c r="M9655" s="172"/>
      <c r="N9655" s="172"/>
      <c r="O9655" s="172"/>
      <c r="U9655" s="173"/>
    </row>
    <row r="9656" spans="13:21" s="104" customFormat="1" ht="15.75">
      <c r="M9656" s="172"/>
      <c r="N9656" s="172"/>
      <c r="O9656" s="172"/>
      <c r="U9656" s="173"/>
    </row>
    <row r="9657" spans="13:21" s="104" customFormat="1" ht="15.75">
      <c r="M9657" s="172"/>
      <c r="N9657" s="172"/>
      <c r="O9657" s="172"/>
      <c r="U9657" s="173"/>
    </row>
    <row r="9658" spans="13:21" s="104" customFormat="1" ht="15.75">
      <c r="M9658" s="172"/>
      <c r="N9658" s="172"/>
      <c r="O9658" s="172"/>
      <c r="U9658" s="173"/>
    </row>
    <row r="9659" spans="13:21" s="104" customFormat="1" ht="15.75">
      <c r="M9659" s="172"/>
      <c r="N9659" s="172"/>
      <c r="O9659" s="172"/>
      <c r="U9659" s="173"/>
    </row>
    <row r="9660" spans="13:21" s="104" customFormat="1" ht="15.75">
      <c r="M9660" s="172"/>
      <c r="N9660" s="172"/>
      <c r="O9660" s="172"/>
      <c r="U9660" s="173"/>
    </row>
    <row r="9661" spans="13:21" s="104" customFormat="1" ht="15.75">
      <c r="M9661" s="172"/>
      <c r="N9661" s="172"/>
      <c r="O9661" s="172"/>
      <c r="U9661" s="173"/>
    </row>
    <row r="9662" spans="13:21" s="104" customFormat="1" ht="15.75">
      <c r="M9662" s="172"/>
      <c r="N9662" s="172"/>
      <c r="O9662" s="172"/>
      <c r="U9662" s="173"/>
    </row>
    <row r="9663" spans="13:21" s="104" customFormat="1" ht="15.75">
      <c r="M9663" s="172"/>
      <c r="N9663" s="172"/>
      <c r="O9663" s="172"/>
      <c r="U9663" s="173"/>
    </row>
    <row r="9664" spans="13:21" s="104" customFormat="1" ht="15.75">
      <c r="M9664" s="172"/>
      <c r="N9664" s="172"/>
      <c r="O9664" s="172"/>
      <c r="U9664" s="173"/>
    </row>
    <row r="9665" spans="13:21" s="104" customFormat="1" ht="15.75">
      <c r="M9665" s="172"/>
      <c r="N9665" s="172"/>
      <c r="O9665" s="172"/>
      <c r="U9665" s="173"/>
    </row>
    <row r="9666" spans="13:21" s="104" customFormat="1" ht="15.75">
      <c r="M9666" s="172"/>
      <c r="N9666" s="172"/>
      <c r="O9666" s="172"/>
      <c r="U9666" s="173"/>
    </row>
    <row r="9667" spans="13:21" s="104" customFormat="1" ht="15.75">
      <c r="M9667" s="172"/>
      <c r="N9667" s="172"/>
      <c r="O9667" s="172"/>
      <c r="U9667" s="173"/>
    </row>
    <row r="9668" spans="13:21" s="104" customFormat="1" ht="15.75">
      <c r="M9668" s="172"/>
      <c r="N9668" s="172"/>
      <c r="O9668" s="172"/>
      <c r="U9668" s="173"/>
    </row>
    <row r="9669" spans="13:21" s="104" customFormat="1" ht="15.75">
      <c r="M9669" s="172"/>
      <c r="N9669" s="172"/>
      <c r="O9669" s="172"/>
      <c r="U9669" s="173"/>
    </row>
    <row r="9670" spans="13:21" s="104" customFormat="1" ht="15.75">
      <c r="M9670" s="172"/>
      <c r="N9670" s="172"/>
      <c r="O9670" s="172"/>
      <c r="U9670" s="173"/>
    </row>
    <row r="9671" spans="13:21" s="104" customFormat="1" ht="15.75">
      <c r="M9671" s="172"/>
      <c r="N9671" s="172"/>
      <c r="O9671" s="172"/>
      <c r="U9671" s="173"/>
    </row>
    <row r="9672" spans="13:21" s="104" customFormat="1" ht="15.75">
      <c r="M9672" s="172"/>
      <c r="N9672" s="172"/>
      <c r="O9672" s="172"/>
      <c r="U9672" s="173"/>
    </row>
    <row r="9673" spans="13:21" s="104" customFormat="1" ht="15.75">
      <c r="M9673" s="172"/>
      <c r="N9673" s="172"/>
      <c r="O9673" s="172"/>
      <c r="U9673" s="173"/>
    </row>
    <row r="9674" spans="13:21" s="104" customFormat="1" ht="15.75">
      <c r="M9674" s="172"/>
      <c r="N9674" s="172"/>
      <c r="O9674" s="172"/>
      <c r="U9674" s="173"/>
    </row>
    <row r="9675" spans="13:21" s="104" customFormat="1" ht="15.75">
      <c r="M9675" s="172"/>
      <c r="N9675" s="172"/>
      <c r="O9675" s="172"/>
      <c r="U9675" s="173"/>
    </row>
    <row r="9676" spans="13:21" s="104" customFormat="1" ht="15.75">
      <c r="M9676" s="172"/>
      <c r="N9676" s="172"/>
      <c r="O9676" s="172"/>
      <c r="U9676" s="173"/>
    </row>
    <row r="9677" spans="13:21" s="104" customFormat="1" ht="15.75">
      <c r="M9677" s="172"/>
      <c r="N9677" s="172"/>
      <c r="O9677" s="172"/>
      <c r="U9677" s="173"/>
    </row>
    <row r="9678" spans="13:21" s="104" customFormat="1" ht="15.75">
      <c r="M9678" s="172"/>
      <c r="N9678" s="172"/>
      <c r="O9678" s="172"/>
      <c r="U9678" s="173"/>
    </row>
    <row r="9679" spans="13:21" s="104" customFormat="1" ht="15.75">
      <c r="M9679" s="172"/>
      <c r="N9679" s="172"/>
      <c r="O9679" s="172"/>
      <c r="U9679" s="173"/>
    </row>
    <row r="9680" spans="13:21" s="104" customFormat="1" ht="15.75">
      <c r="M9680" s="172"/>
      <c r="N9680" s="172"/>
      <c r="O9680" s="172"/>
      <c r="U9680" s="173"/>
    </row>
    <row r="9681" spans="13:21" s="104" customFormat="1" ht="15.75">
      <c r="M9681" s="172"/>
      <c r="N9681" s="172"/>
      <c r="O9681" s="172"/>
      <c r="U9681" s="173"/>
    </row>
    <row r="9682" spans="13:21" s="104" customFormat="1" ht="15.75">
      <c r="M9682" s="172"/>
      <c r="N9682" s="172"/>
      <c r="O9682" s="172"/>
      <c r="U9682" s="173"/>
    </row>
    <row r="9683" spans="13:21" s="104" customFormat="1" ht="15.75">
      <c r="M9683" s="172"/>
      <c r="N9683" s="172"/>
      <c r="O9683" s="172"/>
      <c r="U9683" s="173"/>
    </row>
    <row r="9684" spans="13:21" s="104" customFormat="1" ht="15.75">
      <c r="M9684" s="172"/>
      <c r="N9684" s="172"/>
      <c r="O9684" s="172"/>
      <c r="U9684" s="173"/>
    </row>
    <row r="9685" spans="13:21" s="104" customFormat="1" ht="15.75">
      <c r="M9685" s="172"/>
      <c r="N9685" s="172"/>
      <c r="O9685" s="172"/>
      <c r="U9685" s="173"/>
    </row>
    <row r="9686" spans="13:21" s="104" customFormat="1" ht="15.75">
      <c r="M9686" s="172"/>
      <c r="N9686" s="172"/>
      <c r="O9686" s="172"/>
      <c r="U9686" s="173"/>
    </row>
    <row r="9687" spans="13:21" s="104" customFormat="1" ht="15.75">
      <c r="M9687" s="172"/>
      <c r="N9687" s="172"/>
      <c r="O9687" s="172"/>
      <c r="U9687" s="173"/>
    </row>
    <row r="9688" spans="13:21" s="104" customFormat="1" ht="15.75">
      <c r="M9688" s="172"/>
      <c r="N9688" s="172"/>
      <c r="O9688" s="172"/>
      <c r="U9688" s="173"/>
    </row>
    <row r="9689" spans="13:21" s="104" customFormat="1" ht="15.75">
      <c r="M9689" s="172"/>
      <c r="N9689" s="172"/>
      <c r="O9689" s="172"/>
      <c r="U9689" s="173"/>
    </row>
    <row r="9690" spans="13:21" s="104" customFormat="1" ht="15.75">
      <c r="M9690" s="172"/>
      <c r="N9690" s="172"/>
      <c r="O9690" s="172"/>
      <c r="U9690" s="173"/>
    </row>
    <row r="9691" spans="13:21" s="104" customFormat="1" ht="15.75">
      <c r="M9691" s="172"/>
      <c r="N9691" s="172"/>
      <c r="O9691" s="172"/>
      <c r="U9691" s="173"/>
    </row>
    <row r="9692" spans="13:21" s="104" customFormat="1" ht="15.75">
      <c r="M9692" s="172"/>
      <c r="N9692" s="172"/>
      <c r="O9692" s="172"/>
      <c r="U9692" s="173"/>
    </row>
    <row r="9693" spans="13:21" s="104" customFormat="1" ht="15.75">
      <c r="M9693" s="172"/>
      <c r="N9693" s="172"/>
      <c r="O9693" s="172"/>
      <c r="U9693" s="173"/>
    </row>
    <row r="9694" spans="13:21" s="104" customFormat="1" ht="15.75">
      <c r="M9694" s="172"/>
      <c r="N9694" s="172"/>
      <c r="O9694" s="172"/>
      <c r="U9694" s="173"/>
    </row>
    <row r="9695" spans="13:21" s="104" customFormat="1" ht="15.75">
      <c r="M9695" s="172"/>
      <c r="N9695" s="172"/>
      <c r="O9695" s="172"/>
      <c r="U9695" s="173"/>
    </row>
    <row r="9696" spans="13:21" s="104" customFormat="1" ht="15.75">
      <c r="M9696" s="172"/>
      <c r="N9696" s="172"/>
      <c r="O9696" s="172"/>
      <c r="U9696" s="173"/>
    </row>
    <row r="9697" spans="13:21" s="104" customFormat="1" ht="15.75">
      <c r="M9697" s="172"/>
      <c r="N9697" s="172"/>
      <c r="O9697" s="172"/>
      <c r="U9697" s="173"/>
    </row>
    <row r="9698" spans="13:21" s="104" customFormat="1" ht="15.75">
      <c r="M9698" s="172"/>
      <c r="N9698" s="172"/>
      <c r="O9698" s="172"/>
      <c r="U9698" s="173"/>
    </row>
    <row r="9699" spans="13:21" s="104" customFormat="1" ht="15.75">
      <c r="M9699" s="172"/>
      <c r="N9699" s="172"/>
      <c r="O9699" s="172"/>
      <c r="U9699" s="173"/>
    </row>
    <row r="9700" spans="13:21" s="104" customFormat="1" ht="15.75">
      <c r="M9700" s="172"/>
      <c r="N9700" s="172"/>
      <c r="O9700" s="172"/>
      <c r="U9700" s="173"/>
    </row>
    <row r="9701" spans="13:21" s="104" customFormat="1" ht="15.75">
      <c r="M9701" s="172"/>
      <c r="N9701" s="172"/>
      <c r="O9701" s="172"/>
      <c r="U9701" s="173"/>
    </row>
    <row r="9702" spans="13:21" s="104" customFormat="1" ht="15.75">
      <c r="M9702" s="172"/>
      <c r="N9702" s="172"/>
      <c r="O9702" s="172"/>
      <c r="U9702" s="173"/>
    </row>
    <row r="9703" spans="13:21" s="104" customFormat="1" ht="15.75">
      <c r="M9703" s="172"/>
      <c r="N9703" s="172"/>
      <c r="O9703" s="172"/>
      <c r="U9703" s="173"/>
    </row>
    <row r="9704" spans="13:21" s="104" customFormat="1" ht="15.75">
      <c r="M9704" s="172"/>
      <c r="N9704" s="172"/>
      <c r="O9704" s="172"/>
      <c r="U9704" s="173"/>
    </row>
    <row r="9705" spans="13:21" s="104" customFormat="1" ht="15.75">
      <c r="M9705" s="172"/>
      <c r="N9705" s="172"/>
      <c r="O9705" s="172"/>
      <c r="U9705" s="173"/>
    </row>
    <row r="9706" spans="13:21" s="104" customFormat="1" ht="15.75">
      <c r="M9706" s="172"/>
      <c r="N9706" s="172"/>
      <c r="O9706" s="172"/>
      <c r="U9706" s="173"/>
    </row>
    <row r="9707" spans="13:21" s="104" customFormat="1" ht="15.75">
      <c r="M9707" s="172"/>
      <c r="N9707" s="172"/>
      <c r="O9707" s="172"/>
      <c r="U9707" s="173"/>
    </row>
    <row r="9708" spans="13:21" s="104" customFormat="1" ht="15.75">
      <c r="M9708" s="172"/>
      <c r="N9708" s="172"/>
      <c r="O9708" s="172"/>
      <c r="U9708" s="173"/>
    </row>
    <row r="9709" spans="13:21" s="104" customFormat="1" ht="15.75">
      <c r="M9709" s="172"/>
      <c r="N9709" s="172"/>
      <c r="O9709" s="172"/>
      <c r="U9709" s="173"/>
    </row>
    <row r="9710" spans="13:21" s="104" customFormat="1" ht="15.75">
      <c r="M9710" s="172"/>
      <c r="N9710" s="172"/>
      <c r="O9710" s="172"/>
      <c r="U9710" s="173"/>
    </row>
    <row r="9711" spans="13:21" s="104" customFormat="1" ht="15.75">
      <c r="M9711" s="172"/>
      <c r="N9711" s="172"/>
      <c r="O9711" s="172"/>
      <c r="U9711" s="173"/>
    </row>
    <row r="9712" spans="13:21" s="104" customFormat="1" ht="15.75">
      <c r="M9712" s="172"/>
      <c r="N9712" s="172"/>
      <c r="O9712" s="172"/>
      <c r="U9712" s="173"/>
    </row>
    <row r="9713" spans="13:21" s="104" customFormat="1" ht="15.75">
      <c r="M9713" s="172"/>
      <c r="N9713" s="172"/>
      <c r="O9713" s="172"/>
      <c r="U9713" s="173"/>
    </row>
    <row r="9714" spans="13:21" s="104" customFormat="1" ht="15.75">
      <c r="M9714" s="172"/>
      <c r="N9714" s="172"/>
      <c r="O9714" s="172"/>
      <c r="U9714" s="173"/>
    </row>
    <row r="9715" spans="13:21" s="104" customFormat="1" ht="15.75">
      <c r="M9715" s="172"/>
      <c r="N9715" s="172"/>
      <c r="O9715" s="172"/>
      <c r="U9715" s="173"/>
    </row>
    <row r="9716" spans="13:21" s="104" customFormat="1" ht="15.75">
      <c r="M9716" s="172"/>
      <c r="N9716" s="172"/>
      <c r="O9716" s="172"/>
      <c r="U9716" s="173"/>
    </row>
    <row r="9717" spans="13:21" s="104" customFormat="1" ht="15.75">
      <c r="M9717" s="172"/>
      <c r="N9717" s="172"/>
      <c r="O9717" s="172"/>
      <c r="U9717" s="173"/>
    </row>
    <row r="9718" spans="13:21" s="104" customFormat="1" ht="15.75">
      <c r="M9718" s="172"/>
      <c r="N9718" s="172"/>
      <c r="O9718" s="172"/>
      <c r="U9718" s="173"/>
    </row>
    <row r="9719" spans="13:21" s="104" customFormat="1" ht="15.75">
      <c r="M9719" s="172"/>
      <c r="N9719" s="172"/>
      <c r="O9719" s="172"/>
      <c r="U9719" s="173"/>
    </row>
    <row r="9720" spans="13:21" s="104" customFormat="1" ht="15.75">
      <c r="M9720" s="172"/>
      <c r="N9720" s="172"/>
      <c r="O9720" s="172"/>
      <c r="U9720" s="173"/>
    </row>
    <row r="9721" spans="13:21" s="104" customFormat="1" ht="15.75">
      <c r="M9721" s="172"/>
      <c r="N9721" s="172"/>
      <c r="O9721" s="172"/>
      <c r="U9721" s="173"/>
    </row>
    <row r="9722" spans="13:21" s="104" customFormat="1" ht="15.75">
      <c r="M9722" s="172"/>
      <c r="N9722" s="172"/>
      <c r="O9722" s="172"/>
      <c r="U9722" s="173"/>
    </row>
    <row r="9723" spans="13:21" s="104" customFormat="1" ht="15.75">
      <c r="M9723" s="172"/>
      <c r="N9723" s="172"/>
      <c r="O9723" s="172"/>
      <c r="U9723" s="173"/>
    </row>
    <row r="9724" spans="13:21" s="104" customFormat="1" ht="15.75">
      <c r="M9724" s="172"/>
      <c r="N9724" s="172"/>
      <c r="O9724" s="172"/>
      <c r="U9724" s="173"/>
    </row>
    <row r="9725" spans="13:21" s="104" customFormat="1" ht="15.75">
      <c r="M9725" s="172"/>
      <c r="N9725" s="172"/>
      <c r="O9725" s="172"/>
      <c r="U9725" s="173"/>
    </row>
    <row r="9726" spans="13:21" s="104" customFormat="1" ht="15.75">
      <c r="M9726" s="172"/>
      <c r="N9726" s="172"/>
      <c r="O9726" s="172"/>
      <c r="U9726" s="173"/>
    </row>
    <row r="9727" spans="13:21" s="104" customFormat="1" ht="15.75">
      <c r="M9727" s="172"/>
      <c r="N9727" s="172"/>
      <c r="O9727" s="172"/>
      <c r="U9727" s="173"/>
    </row>
    <row r="9728" spans="13:21" s="104" customFormat="1" ht="15.75">
      <c r="M9728" s="172"/>
      <c r="N9728" s="172"/>
      <c r="O9728" s="172"/>
      <c r="U9728" s="173"/>
    </row>
    <row r="9729" spans="13:21" s="104" customFormat="1" ht="15.75">
      <c r="M9729" s="172"/>
      <c r="N9729" s="172"/>
      <c r="O9729" s="172"/>
      <c r="U9729" s="173"/>
    </row>
    <row r="9730" spans="13:21" s="104" customFormat="1" ht="15.75">
      <c r="M9730" s="172"/>
      <c r="N9730" s="172"/>
      <c r="O9730" s="172"/>
      <c r="U9730" s="173"/>
    </row>
    <row r="9731" spans="13:21" s="104" customFormat="1" ht="15.75">
      <c r="M9731" s="172"/>
      <c r="N9731" s="172"/>
      <c r="O9731" s="172"/>
      <c r="U9731" s="173"/>
    </row>
    <row r="9732" spans="13:21" s="104" customFormat="1" ht="15.75">
      <c r="M9732" s="172"/>
      <c r="N9732" s="172"/>
      <c r="O9732" s="172"/>
      <c r="U9732" s="173"/>
    </row>
    <row r="9733" spans="13:21" s="104" customFormat="1" ht="15.75">
      <c r="M9733" s="172"/>
      <c r="N9733" s="172"/>
      <c r="O9733" s="172"/>
      <c r="U9733" s="173"/>
    </row>
    <row r="9734" spans="13:21" s="104" customFormat="1" ht="15.75">
      <c r="M9734" s="172"/>
      <c r="N9734" s="172"/>
      <c r="O9734" s="172"/>
      <c r="U9734" s="173"/>
    </row>
    <row r="9735" spans="13:21" s="104" customFormat="1" ht="15.75">
      <c r="M9735" s="172"/>
      <c r="N9735" s="172"/>
      <c r="O9735" s="172"/>
      <c r="U9735" s="173"/>
    </row>
    <row r="9736" spans="13:21" s="104" customFormat="1" ht="15.75">
      <c r="M9736" s="172"/>
      <c r="N9736" s="172"/>
      <c r="O9736" s="172"/>
      <c r="U9736" s="173"/>
    </row>
    <row r="9737" spans="13:21" s="104" customFormat="1" ht="15.75">
      <c r="M9737" s="172"/>
      <c r="N9737" s="172"/>
      <c r="O9737" s="172"/>
      <c r="U9737" s="173"/>
    </row>
    <row r="9738" spans="13:21" s="104" customFormat="1" ht="15.75">
      <c r="M9738" s="172"/>
      <c r="N9738" s="172"/>
      <c r="O9738" s="172"/>
      <c r="U9738" s="173"/>
    </row>
    <row r="9739" spans="13:21" s="104" customFormat="1" ht="15.75">
      <c r="M9739" s="172"/>
      <c r="N9739" s="172"/>
      <c r="O9739" s="172"/>
      <c r="U9739" s="173"/>
    </row>
    <row r="9740" spans="13:21" s="104" customFormat="1" ht="15.75">
      <c r="M9740" s="172"/>
      <c r="N9740" s="172"/>
      <c r="O9740" s="172"/>
      <c r="U9740" s="173"/>
    </row>
    <row r="9741" spans="13:21" s="104" customFormat="1" ht="15.75">
      <c r="M9741" s="172"/>
      <c r="N9741" s="172"/>
      <c r="O9741" s="172"/>
      <c r="U9741" s="173"/>
    </row>
    <row r="9742" spans="13:21" s="104" customFormat="1" ht="15.75">
      <c r="M9742" s="172"/>
      <c r="N9742" s="172"/>
      <c r="O9742" s="172"/>
      <c r="U9742" s="173"/>
    </row>
    <row r="9743" spans="13:21" s="104" customFormat="1" ht="15.75">
      <c r="M9743" s="172"/>
      <c r="N9743" s="172"/>
      <c r="O9743" s="172"/>
      <c r="U9743" s="173"/>
    </row>
    <row r="9744" spans="13:21" s="104" customFormat="1" ht="15.75">
      <c r="M9744" s="172"/>
      <c r="N9744" s="172"/>
      <c r="O9744" s="172"/>
      <c r="U9744" s="173"/>
    </row>
    <row r="9745" spans="13:21" s="104" customFormat="1" ht="15.75">
      <c r="M9745" s="172"/>
      <c r="N9745" s="172"/>
      <c r="O9745" s="172"/>
      <c r="U9745" s="173"/>
    </row>
    <row r="9746" spans="13:21" s="104" customFormat="1" ht="15.75">
      <c r="M9746" s="172"/>
      <c r="N9746" s="172"/>
      <c r="O9746" s="172"/>
      <c r="U9746" s="173"/>
    </row>
    <row r="9747" spans="13:21" s="104" customFormat="1" ht="15.75">
      <c r="M9747" s="172"/>
      <c r="N9747" s="172"/>
      <c r="O9747" s="172"/>
      <c r="U9747" s="173"/>
    </row>
    <row r="9748" spans="13:21" s="104" customFormat="1" ht="15.75">
      <c r="M9748" s="172"/>
      <c r="N9748" s="172"/>
      <c r="O9748" s="172"/>
      <c r="U9748" s="173"/>
    </row>
    <row r="9749" spans="13:21" s="104" customFormat="1" ht="15.75">
      <c r="M9749" s="172"/>
      <c r="N9749" s="172"/>
      <c r="O9749" s="172"/>
      <c r="U9749" s="173"/>
    </row>
    <row r="9750" spans="13:21" s="104" customFormat="1" ht="15.75">
      <c r="M9750" s="172"/>
      <c r="N9750" s="172"/>
      <c r="O9750" s="172"/>
      <c r="U9750" s="173"/>
    </row>
    <row r="9751" spans="13:21" s="104" customFormat="1" ht="15.75">
      <c r="M9751" s="172"/>
      <c r="N9751" s="172"/>
      <c r="O9751" s="172"/>
      <c r="U9751" s="173"/>
    </row>
    <row r="9752" spans="13:21" s="104" customFormat="1" ht="15.75">
      <c r="M9752" s="172"/>
      <c r="N9752" s="172"/>
      <c r="O9752" s="172"/>
      <c r="U9752" s="173"/>
    </row>
    <row r="9753" spans="13:21" s="104" customFormat="1" ht="15.75">
      <c r="M9753" s="172"/>
      <c r="N9753" s="172"/>
      <c r="O9753" s="172"/>
      <c r="U9753" s="173"/>
    </row>
    <row r="9754" spans="13:21" s="104" customFormat="1" ht="15.75">
      <c r="M9754" s="172"/>
      <c r="N9754" s="172"/>
      <c r="O9754" s="172"/>
      <c r="U9754" s="173"/>
    </row>
    <row r="9755" spans="13:21" s="104" customFormat="1" ht="15.75">
      <c r="M9755" s="172"/>
      <c r="N9755" s="172"/>
      <c r="O9755" s="172"/>
      <c r="U9755" s="173"/>
    </row>
    <row r="9756" spans="13:21" s="104" customFormat="1" ht="15.75">
      <c r="M9756" s="172"/>
      <c r="N9756" s="172"/>
      <c r="O9756" s="172"/>
      <c r="U9756" s="173"/>
    </row>
    <row r="9757" spans="13:21" s="104" customFormat="1" ht="15.75">
      <c r="M9757" s="172"/>
      <c r="N9757" s="172"/>
      <c r="O9757" s="172"/>
      <c r="U9757" s="173"/>
    </row>
    <row r="9758" spans="13:21" s="104" customFormat="1" ht="15.75">
      <c r="M9758" s="172"/>
      <c r="N9758" s="172"/>
      <c r="O9758" s="172"/>
      <c r="U9758" s="173"/>
    </row>
    <row r="9759" spans="13:21" s="104" customFormat="1" ht="15.75">
      <c r="M9759" s="172"/>
      <c r="N9759" s="172"/>
      <c r="O9759" s="172"/>
      <c r="U9759" s="173"/>
    </row>
    <row r="9760" spans="13:21" s="104" customFormat="1" ht="15.75">
      <c r="M9760" s="172"/>
      <c r="N9760" s="172"/>
      <c r="O9760" s="172"/>
      <c r="U9760" s="173"/>
    </row>
    <row r="9761" spans="13:21" s="104" customFormat="1" ht="15.75">
      <c r="M9761" s="172"/>
      <c r="N9761" s="172"/>
      <c r="O9761" s="172"/>
      <c r="U9761" s="173"/>
    </row>
    <row r="9762" spans="13:21" s="104" customFormat="1" ht="15.75">
      <c r="M9762" s="172"/>
      <c r="N9762" s="172"/>
      <c r="O9762" s="172"/>
      <c r="U9762" s="173"/>
    </row>
    <row r="9763" spans="13:21" s="104" customFormat="1" ht="15.75">
      <c r="M9763" s="172"/>
      <c r="N9763" s="172"/>
      <c r="O9763" s="172"/>
      <c r="U9763" s="173"/>
    </row>
    <row r="9764" spans="13:21" s="104" customFormat="1" ht="15.75">
      <c r="M9764" s="172"/>
      <c r="N9764" s="172"/>
      <c r="O9764" s="172"/>
      <c r="U9764" s="173"/>
    </row>
    <row r="9765" spans="13:21" s="104" customFormat="1" ht="15.75">
      <c r="M9765" s="172"/>
      <c r="N9765" s="172"/>
      <c r="O9765" s="172"/>
      <c r="U9765" s="173"/>
    </row>
    <row r="9766" spans="13:21" s="104" customFormat="1" ht="15.75">
      <c r="M9766" s="172"/>
      <c r="N9766" s="172"/>
      <c r="O9766" s="172"/>
      <c r="U9766" s="173"/>
    </row>
    <row r="9767" spans="13:21" s="104" customFormat="1" ht="15.75">
      <c r="M9767" s="172"/>
      <c r="N9767" s="172"/>
      <c r="O9767" s="172"/>
      <c r="U9767" s="173"/>
    </row>
    <row r="9768" spans="13:21" s="104" customFormat="1" ht="15.75">
      <c r="M9768" s="172"/>
      <c r="N9768" s="172"/>
      <c r="O9768" s="172"/>
      <c r="U9768" s="173"/>
    </row>
    <row r="9769" spans="13:21" s="104" customFormat="1" ht="15.75">
      <c r="M9769" s="172"/>
      <c r="N9769" s="172"/>
      <c r="O9769" s="172"/>
      <c r="U9769" s="173"/>
    </row>
    <row r="9770" spans="13:21" s="104" customFormat="1" ht="15.75">
      <c r="M9770" s="172"/>
      <c r="N9770" s="172"/>
      <c r="O9770" s="172"/>
      <c r="U9770" s="173"/>
    </row>
    <row r="9771" spans="13:21" s="104" customFormat="1" ht="15.75">
      <c r="M9771" s="172"/>
      <c r="N9771" s="172"/>
      <c r="O9771" s="172"/>
      <c r="U9771" s="173"/>
    </row>
    <row r="9772" spans="13:21" s="104" customFormat="1" ht="15.75">
      <c r="M9772" s="172"/>
      <c r="N9772" s="172"/>
      <c r="O9772" s="172"/>
      <c r="U9772" s="173"/>
    </row>
    <row r="9773" spans="13:21" s="104" customFormat="1" ht="15.75">
      <c r="M9773" s="172"/>
      <c r="N9773" s="172"/>
      <c r="O9773" s="172"/>
      <c r="U9773" s="173"/>
    </row>
    <row r="9774" spans="13:21" s="104" customFormat="1" ht="15.75">
      <c r="M9774" s="172"/>
      <c r="N9774" s="172"/>
      <c r="O9774" s="172"/>
      <c r="U9774" s="173"/>
    </row>
    <row r="9775" spans="13:21" s="104" customFormat="1" ht="15.75">
      <c r="M9775" s="172"/>
      <c r="N9775" s="172"/>
      <c r="O9775" s="172"/>
      <c r="U9775" s="173"/>
    </row>
    <row r="9776" spans="13:21" s="104" customFormat="1" ht="15.75">
      <c r="M9776" s="172"/>
      <c r="N9776" s="172"/>
      <c r="O9776" s="172"/>
      <c r="U9776" s="173"/>
    </row>
    <row r="9777" spans="13:21" s="104" customFormat="1" ht="15.75">
      <c r="M9777" s="172"/>
      <c r="N9777" s="172"/>
      <c r="O9777" s="172"/>
      <c r="U9777" s="173"/>
    </row>
    <row r="9778" spans="13:21" s="104" customFormat="1" ht="15.75">
      <c r="M9778" s="172"/>
      <c r="N9778" s="172"/>
      <c r="O9778" s="172"/>
      <c r="U9778" s="173"/>
    </row>
    <row r="9779" spans="13:21" s="104" customFormat="1" ht="15.75">
      <c r="M9779" s="172"/>
      <c r="N9779" s="172"/>
      <c r="O9779" s="172"/>
      <c r="U9779" s="173"/>
    </row>
    <row r="9780" spans="13:21" s="104" customFormat="1" ht="15.75">
      <c r="M9780" s="172"/>
      <c r="N9780" s="172"/>
      <c r="O9780" s="172"/>
      <c r="U9780" s="173"/>
    </row>
    <row r="9781" spans="13:21" s="104" customFormat="1" ht="15.75">
      <c r="M9781" s="172"/>
      <c r="N9781" s="172"/>
      <c r="O9781" s="172"/>
      <c r="U9781" s="173"/>
    </row>
    <row r="9782" spans="13:21" s="104" customFormat="1" ht="15.75">
      <c r="M9782" s="172"/>
      <c r="N9782" s="172"/>
      <c r="O9782" s="172"/>
      <c r="U9782" s="173"/>
    </row>
    <row r="9783" spans="13:21" s="104" customFormat="1" ht="15.75">
      <c r="M9783" s="172"/>
      <c r="N9783" s="172"/>
      <c r="O9783" s="172"/>
      <c r="U9783" s="173"/>
    </row>
    <row r="9784" spans="13:21" s="104" customFormat="1" ht="15.75">
      <c r="M9784" s="172"/>
      <c r="N9784" s="172"/>
      <c r="O9784" s="172"/>
      <c r="U9784" s="173"/>
    </row>
    <row r="9785" spans="13:21" s="104" customFormat="1" ht="15.75">
      <c r="M9785" s="172"/>
      <c r="N9785" s="172"/>
      <c r="O9785" s="172"/>
      <c r="U9785" s="173"/>
    </row>
    <row r="9786" spans="13:21" s="104" customFormat="1" ht="15.75">
      <c r="M9786" s="172"/>
      <c r="N9786" s="172"/>
      <c r="O9786" s="172"/>
      <c r="U9786" s="173"/>
    </row>
    <row r="9787" spans="13:21" s="104" customFormat="1" ht="15.75">
      <c r="M9787" s="172"/>
      <c r="N9787" s="172"/>
      <c r="O9787" s="172"/>
      <c r="U9787" s="173"/>
    </row>
    <row r="9788" spans="13:21" s="104" customFormat="1" ht="15.75">
      <c r="M9788" s="172"/>
      <c r="N9788" s="172"/>
      <c r="O9788" s="172"/>
      <c r="U9788" s="173"/>
    </row>
    <row r="9789" spans="13:21" s="104" customFormat="1" ht="15.75">
      <c r="M9789" s="172"/>
      <c r="N9789" s="172"/>
      <c r="O9789" s="172"/>
      <c r="U9789" s="173"/>
    </row>
    <row r="9790" spans="13:21" s="104" customFormat="1" ht="15.75">
      <c r="M9790" s="172"/>
      <c r="N9790" s="172"/>
      <c r="O9790" s="172"/>
      <c r="U9790" s="173"/>
    </row>
    <row r="9791" spans="13:21" s="104" customFormat="1" ht="15.75">
      <c r="M9791" s="172"/>
      <c r="N9791" s="172"/>
      <c r="O9791" s="172"/>
      <c r="U9791" s="173"/>
    </row>
    <row r="9792" spans="13:21" s="104" customFormat="1" ht="15.75">
      <c r="M9792" s="172"/>
      <c r="N9792" s="172"/>
      <c r="O9792" s="172"/>
      <c r="U9792" s="173"/>
    </row>
    <row r="9793" spans="13:21" s="104" customFormat="1" ht="15.75">
      <c r="M9793" s="172"/>
      <c r="N9793" s="172"/>
      <c r="O9793" s="172"/>
      <c r="U9793" s="173"/>
    </row>
    <row r="9794" spans="13:21" s="104" customFormat="1" ht="15.75">
      <c r="M9794" s="172"/>
      <c r="N9794" s="172"/>
      <c r="O9794" s="172"/>
      <c r="U9794" s="173"/>
    </row>
    <row r="9795" spans="13:21" s="104" customFormat="1" ht="15.75">
      <c r="M9795" s="172"/>
      <c r="N9795" s="172"/>
      <c r="O9795" s="172"/>
      <c r="U9795" s="173"/>
    </row>
    <row r="9796" spans="13:21" s="104" customFormat="1" ht="15.75">
      <c r="M9796" s="172"/>
      <c r="N9796" s="172"/>
      <c r="O9796" s="172"/>
      <c r="U9796" s="173"/>
    </row>
    <row r="9797" spans="13:21" s="104" customFormat="1" ht="15.75">
      <c r="M9797" s="172"/>
      <c r="N9797" s="172"/>
      <c r="O9797" s="172"/>
      <c r="U9797" s="173"/>
    </row>
    <row r="9798" spans="13:21" s="104" customFormat="1" ht="15.75">
      <c r="M9798" s="172"/>
      <c r="N9798" s="172"/>
      <c r="O9798" s="172"/>
      <c r="U9798" s="173"/>
    </row>
    <row r="9799" spans="13:21" s="104" customFormat="1" ht="15.75">
      <c r="M9799" s="172"/>
      <c r="N9799" s="172"/>
      <c r="O9799" s="172"/>
      <c r="U9799" s="173"/>
    </row>
    <row r="9800" spans="13:21" s="104" customFormat="1" ht="15.75">
      <c r="M9800" s="172"/>
      <c r="N9800" s="172"/>
      <c r="O9800" s="172"/>
      <c r="U9800" s="173"/>
    </row>
    <row r="9801" spans="13:21" s="104" customFormat="1" ht="15.75">
      <c r="M9801" s="172"/>
      <c r="N9801" s="172"/>
      <c r="O9801" s="172"/>
      <c r="U9801" s="173"/>
    </row>
    <row r="9802" spans="13:21" s="104" customFormat="1" ht="15.75">
      <c r="M9802" s="172"/>
      <c r="N9802" s="172"/>
      <c r="O9802" s="172"/>
      <c r="U9802" s="173"/>
    </row>
    <row r="9803" spans="13:21" s="104" customFormat="1" ht="15.75">
      <c r="M9803" s="172"/>
      <c r="N9803" s="172"/>
      <c r="O9803" s="172"/>
      <c r="U9803" s="173"/>
    </row>
    <row r="9804" spans="13:21" s="104" customFormat="1" ht="15.75">
      <c r="M9804" s="172"/>
      <c r="N9804" s="172"/>
      <c r="O9804" s="172"/>
      <c r="U9804" s="173"/>
    </row>
    <row r="9805" spans="13:21" s="104" customFormat="1" ht="15.75">
      <c r="M9805" s="172"/>
      <c r="N9805" s="172"/>
      <c r="O9805" s="172"/>
      <c r="U9805" s="173"/>
    </row>
    <row r="9806" spans="13:21" s="104" customFormat="1" ht="15.75">
      <c r="M9806" s="172"/>
      <c r="N9806" s="172"/>
      <c r="O9806" s="172"/>
      <c r="U9806" s="173"/>
    </row>
    <row r="9807" spans="13:21" s="104" customFormat="1" ht="15.75">
      <c r="M9807" s="172"/>
      <c r="N9807" s="172"/>
      <c r="O9807" s="172"/>
      <c r="U9807" s="173"/>
    </row>
    <row r="9808" spans="13:21" s="104" customFormat="1" ht="15.75">
      <c r="M9808" s="172"/>
      <c r="N9808" s="172"/>
      <c r="O9808" s="172"/>
      <c r="U9808" s="173"/>
    </row>
    <row r="9809" spans="13:21" s="104" customFormat="1" ht="15.75">
      <c r="M9809" s="172"/>
      <c r="N9809" s="172"/>
      <c r="O9809" s="172"/>
      <c r="U9809" s="173"/>
    </row>
    <row r="9810" spans="13:21" s="104" customFormat="1" ht="15.75">
      <c r="M9810" s="172"/>
      <c r="N9810" s="172"/>
      <c r="O9810" s="172"/>
      <c r="U9810" s="173"/>
    </row>
    <row r="9811" spans="13:21" s="104" customFormat="1" ht="15.75">
      <c r="M9811" s="172"/>
      <c r="N9811" s="172"/>
      <c r="O9811" s="172"/>
      <c r="U9811" s="173"/>
    </row>
    <row r="9812" spans="13:21" s="104" customFormat="1" ht="15.75">
      <c r="M9812" s="172"/>
      <c r="N9812" s="172"/>
      <c r="O9812" s="172"/>
      <c r="U9812" s="173"/>
    </row>
    <row r="9813" spans="13:21" s="104" customFormat="1" ht="15.75">
      <c r="M9813" s="172"/>
      <c r="N9813" s="172"/>
      <c r="O9813" s="172"/>
      <c r="U9813" s="173"/>
    </row>
    <row r="9814" spans="13:21" s="104" customFormat="1" ht="15.75">
      <c r="M9814" s="172"/>
      <c r="N9814" s="172"/>
      <c r="O9814" s="172"/>
      <c r="U9814" s="173"/>
    </row>
    <row r="9815" spans="13:21" s="104" customFormat="1" ht="15.75">
      <c r="M9815" s="172"/>
      <c r="N9815" s="172"/>
      <c r="O9815" s="172"/>
      <c r="U9815" s="173"/>
    </row>
    <row r="9816" spans="13:21" s="104" customFormat="1" ht="15.75">
      <c r="M9816" s="172"/>
      <c r="N9816" s="172"/>
      <c r="O9816" s="172"/>
      <c r="U9816" s="173"/>
    </row>
    <row r="9817" spans="13:21" s="104" customFormat="1" ht="15.75">
      <c r="M9817" s="172"/>
      <c r="N9817" s="172"/>
      <c r="O9817" s="172"/>
      <c r="U9817" s="173"/>
    </row>
    <row r="9818" spans="13:21" s="104" customFormat="1" ht="15.75">
      <c r="M9818" s="172"/>
      <c r="N9818" s="172"/>
      <c r="O9818" s="172"/>
      <c r="U9818" s="173"/>
    </row>
    <row r="9819" spans="13:21" s="104" customFormat="1" ht="15.75">
      <c r="M9819" s="172"/>
      <c r="N9819" s="172"/>
      <c r="O9819" s="172"/>
      <c r="U9819" s="173"/>
    </row>
    <row r="9820" spans="13:21" s="104" customFormat="1" ht="15.75">
      <c r="M9820" s="172"/>
      <c r="N9820" s="172"/>
      <c r="O9820" s="172"/>
      <c r="U9820" s="173"/>
    </row>
    <row r="9821" spans="13:21" s="104" customFormat="1" ht="15.75">
      <c r="M9821" s="172"/>
      <c r="N9821" s="172"/>
      <c r="O9821" s="172"/>
      <c r="U9821" s="173"/>
    </row>
    <row r="9822" spans="13:21" s="104" customFormat="1" ht="15.75">
      <c r="M9822" s="172"/>
      <c r="N9822" s="172"/>
      <c r="O9822" s="172"/>
      <c r="U9822" s="173"/>
    </row>
    <row r="9823" spans="13:21" s="104" customFormat="1" ht="15.75">
      <c r="M9823" s="172"/>
      <c r="N9823" s="172"/>
      <c r="O9823" s="172"/>
      <c r="U9823" s="173"/>
    </row>
    <row r="9824" spans="13:21" s="104" customFormat="1" ht="15.75">
      <c r="M9824" s="172"/>
      <c r="N9824" s="172"/>
      <c r="O9824" s="172"/>
      <c r="U9824" s="173"/>
    </row>
    <row r="9825" spans="13:21" s="104" customFormat="1" ht="15.75">
      <c r="M9825" s="172"/>
      <c r="N9825" s="172"/>
      <c r="O9825" s="172"/>
      <c r="U9825" s="173"/>
    </row>
    <row r="9826" spans="13:21" s="104" customFormat="1" ht="15.75">
      <c r="M9826" s="172"/>
      <c r="N9826" s="172"/>
      <c r="O9826" s="172"/>
      <c r="U9826" s="173"/>
    </row>
    <row r="9827" spans="13:21" s="104" customFormat="1" ht="15.75">
      <c r="M9827" s="172"/>
      <c r="N9827" s="172"/>
      <c r="O9827" s="172"/>
      <c r="U9827" s="173"/>
    </row>
    <row r="9828" spans="13:21" s="104" customFormat="1" ht="15.75">
      <c r="M9828" s="172"/>
      <c r="N9828" s="172"/>
      <c r="O9828" s="172"/>
      <c r="U9828" s="173"/>
    </row>
    <row r="9829" spans="13:21" s="104" customFormat="1" ht="15.75">
      <c r="M9829" s="172"/>
      <c r="N9829" s="172"/>
      <c r="O9829" s="172"/>
      <c r="U9829" s="173"/>
    </row>
    <row r="9830" spans="13:21" s="104" customFormat="1" ht="15.75">
      <c r="M9830" s="172"/>
      <c r="N9830" s="172"/>
      <c r="O9830" s="172"/>
      <c r="U9830" s="173"/>
    </row>
    <row r="9831" spans="13:21" s="104" customFormat="1" ht="15.75">
      <c r="M9831" s="172"/>
      <c r="N9831" s="172"/>
      <c r="O9831" s="172"/>
      <c r="U9831" s="173"/>
    </row>
    <row r="9832" spans="13:21" s="104" customFormat="1" ht="15.75">
      <c r="M9832" s="172"/>
      <c r="N9832" s="172"/>
      <c r="O9832" s="172"/>
      <c r="U9832" s="173"/>
    </row>
    <row r="9833" spans="13:21" s="104" customFormat="1" ht="15.75">
      <c r="M9833" s="172"/>
      <c r="N9833" s="172"/>
      <c r="O9833" s="172"/>
      <c r="U9833" s="173"/>
    </row>
    <row r="9834" spans="13:21" s="104" customFormat="1" ht="15.75">
      <c r="M9834" s="172"/>
      <c r="N9834" s="172"/>
      <c r="O9834" s="172"/>
      <c r="U9834" s="173"/>
    </row>
    <row r="9835" spans="13:21" s="104" customFormat="1" ht="15.75">
      <c r="M9835" s="172"/>
      <c r="N9835" s="172"/>
      <c r="O9835" s="172"/>
      <c r="U9835" s="173"/>
    </row>
    <row r="9836" spans="13:21" s="104" customFormat="1" ht="15.75">
      <c r="M9836" s="172"/>
      <c r="N9836" s="172"/>
      <c r="O9836" s="172"/>
      <c r="U9836" s="173"/>
    </row>
    <row r="9837" spans="13:21" s="104" customFormat="1" ht="15.75">
      <c r="M9837" s="172"/>
      <c r="N9837" s="172"/>
      <c r="O9837" s="172"/>
      <c r="U9837" s="173"/>
    </row>
    <row r="9838" spans="13:21" s="104" customFormat="1" ht="15.75">
      <c r="M9838" s="172"/>
      <c r="N9838" s="172"/>
      <c r="O9838" s="172"/>
      <c r="U9838" s="173"/>
    </row>
    <row r="9839" spans="13:21" s="104" customFormat="1" ht="15.75">
      <c r="M9839" s="172"/>
      <c r="N9839" s="172"/>
      <c r="O9839" s="172"/>
      <c r="U9839" s="173"/>
    </row>
    <row r="9840" spans="13:21" s="104" customFormat="1" ht="15.75">
      <c r="M9840" s="172"/>
      <c r="N9840" s="172"/>
      <c r="O9840" s="172"/>
      <c r="U9840" s="173"/>
    </row>
    <row r="9841" spans="13:21" s="104" customFormat="1" ht="15.75">
      <c r="M9841" s="172"/>
      <c r="N9841" s="172"/>
      <c r="O9841" s="172"/>
      <c r="U9841" s="173"/>
    </row>
    <row r="9842" spans="13:21" s="104" customFormat="1" ht="15.75">
      <c r="M9842" s="172"/>
      <c r="N9842" s="172"/>
      <c r="O9842" s="172"/>
      <c r="U9842" s="173"/>
    </row>
    <row r="9843" spans="13:21" s="104" customFormat="1" ht="15.75">
      <c r="M9843" s="172"/>
      <c r="N9843" s="172"/>
      <c r="O9843" s="172"/>
      <c r="U9843" s="173"/>
    </row>
    <row r="9844" spans="13:21" s="104" customFormat="1" ht="15.75">
      <c r="M9844" s="172"/>
      <c r="N9844" s="172"/>
      <c r="O9844" s="172"/>
      <c r="U9844" s="173"/>
    </row>
    <row r="9845" spans="13:21" s="104" customFormat="1" ht="15.75">
      <c r="M9845" s="172"/>
      <c r="N9845" s="172"/>
      <c r="O9845" s="172"/>
      <c r="U9845" s="173"/>
    </row>
    <row r="9846" spans="13:21" s="104" customFormat="1" ht="15.75">
      <c r="M9846" s="172"/>
      <c r="N9846" s="172"/>
      <c r="O9846" s="172"/>
      <c r="U9846" s="173"/>
    </row>
    <row r="9847" spans="13:21" s="104" customFormat="1" ht="15.75">
      <c r="M9847" s="172"/>
      <c r="N9847" s="172"/>
      <c r="O9847" s="172"/>
      <c r="U9847" s="173"/>
    </row>
    <row r="9848" spans="13:21" s="104" customFormat="1" ht="15.75">
      <c r="M9848" s="172"/>
      <c r="N9848" s="172"/>
      <c r="O9848" s="172"/>
      <c r="U9848" s="173"/>
    </row>
    <row r="9849" spans="13:21" s="104" customFormat="1" ht="15.75">
      <c r="M9849" s="172"/>
      <c r="N9849" s="172"/>
      <c r="O9849" s="172"/>
      <c r="U9849" s="173"/>
    </row>
    <row r="9850" spans="13:21" s="104" customFormat="1" ht="15.75">
      <c r="M9850" s="172"/>
      <c r="N9850" s="172"/>
      <c r="O9850" s="172"/>
      <c r="U9850" s="173"/>
    </row>
    <row r="9851" spans="13:21" s="104" customFormat="1" ht="15.75">
      <c r="M9851" s="172"/>
      <c r="N9851" s="172"/>
      <c r="O9851" s="172"/>
      <c r="U9851" s="173"/>
    </row>
    <row r="9852" spans="13:21" s="104" customFormat="1" ht="15.75">
      <c r="M9852" s="172"/>
      <c r="N9852" s="172"/>
      <c r="O9852" s="172"/>
      <c r="U9852" s="173"/>
    </row>
    <row r="9853" spans="13:21" s="104" customFormat="1" ht="15.75">
      <c r="M9853" s="172"/>
      <c r="N9853" s="172"/>
      <c r="O9853" s="172"/>
      <c r="U9853" s="173"/>
    </row>
    <row r="9854" spans="13:21" s="104" customFormat="1" ht="15.75">
      <c r="M9854" s="172"/>
      <c r="N9854" s="172"/>
      <c r="O9854" s="172"/>
      <c r="U9854" s="173"/>
    </row>
    <row r="9855" spans="13:21" s="104" customFormat="1" ht="15.75">
      <c r="M9855" s="172"/>
      <c r="N9855" s="172"/>
      <c r="O9855" s="172"/>
      <c r="U9855" s="173"/>
    </row>
    <row r="9856" spans="13:21" s="104" customFormat="1" ht="15.75">
      <c r="M9856" s="172"/>
      <c r="N9856" s="172"/>
      <c r="O9856" s="172"/>
      <c r="U9856" s="173"/>
    </row>
    <row r="9857" spans="13:21" s="104" customFormat="1" ht="15.75">
      <c r="M9857" s="172"/>
      <c r="N9857" s="172"/>
      <c r="O9857" s="172"/>
      <c r="U9857" s="173"/>
    </row>
    <row r="9858" spans="13:21" s="104" customFormat="1" ht="15.75">
      <c r="M9858" s="172"/>
      <c r="N9858" s="172"/>
      <c r="O9858" s="172"/>
      <c r="U9858" s="173"/>
    </row>
    <row r="9859" spans="13:21" s="104" customFormat="1" ht="15.75">
      <c r="M9859" s="172"/>
      <c r="N9859" s="172"/>
      <c r="O9859" s="172"/>
      <c r="U9859" s="173"/>
    </row>
    <row r="9860" spans="13:21" s="104" customFormat="1" ht="15.75">
      <c r="M9860" s="172"/>
      <c r="N9860" s="172"/>
      <c r="O9860" s="172"/>
      <c r="U9860" s="173"/>
    </row>
    <row r="9861" spans="13:21" s="104" customFormat="1" ht="15.75">
      <c r="M9861" s="172"/>
      <c r="N9861" s="172"/>
      <c r="O9861" s="172"/>
      <c r="U9861" s="173"/>
    </row>
    <row r="9862" spans="13:21" s="104" customFormat="1" ht="15.75">
      <c r="M9862" s="172"/>
      <c r="N9862" s="172"/>
      <c r="O9862" s="172"/>
      <c r="U9862" s="173"/>
    </row>
    <row r="9863" spans="13:21" s="104" customFormat="1" ht="15.75">
      <c r="M9863" s="172"/>
      <c r="N9863" s="172"/>
      <c r="O9863" s="172"/>
      <c r="U9863" s="173"/>
    </row>
    <row r="9864" spans="13:21" s="104" customFormat="1" ht="15.75">
      <c r="M9864" s="172"/>
      <c r="N9864" s="172"/>
      <c r="O9864" s="172"/>
      <c r="U9864" s="173"/>
    </row>
    <row r="9865" spans="13:21" s="104" customFormat="1" ht="15.75">
      <c r="M9865" s="172"/>
      <c r="N9865" s="172"/>
      <c r="O9865" s="172"/>
      <c r="U9865" s="173"/>
    </row>
    <row r="9866" spans="13:21" s="104" customFormat="1" ht="15.75">
      <c r="M9866" s="172"/>
      <c r="N9866" s="172"/>
      <c r="O9866" s="172"/>
      <c r="U9866" s="173"/>
    </row>
    <row r="9867" spans="13:21" s="104" customFormat="1" ht="15.75">
      <c r="M9867" s="172"/>
      <c r="N9867" s="172"/>
      <c r="O9867" s="172"/>
      <c r="U9867" s="173"/>
    </row>
    <row r="9868" spans="13:21" s="104" customFormat="1" ht="15.75">
      <c r="M9868" s="172"/>
      <c r="N9868" s="172"/>
      <c r="O9868" s="172"/>
      <c r="U9868" s="173"/>
    </row>
    <row r="9869" spans="13:21" s="104" customFormat="1" ht="15.75">
      <c r="M9869" s="172"/>
      <c r="N9869" s="172"/>
      <c r="O9869" s="172"/>
      <c r="U9869" s="173"/>
    </row>
    <row r="9870" spans="13:21" s="104" customFormat="1" ht="15.75">
      <c r="M9870" s="172"/>
      <c r="N9870" s="172"/>
      <c r="O9870" s="172"/>
      <c r="U9870" s="173"/>
    </row>
    <row r="9871" spans="13:21" s="104" customFormat="1" ht="15.75">
      <c r="M9871" s="172"/>
      <c r="N9871" s="172"/>
      <c r="O9871" s="172"/>
      <c r="U9871" s="173"/>
    </row>
    <row r="9872" spans="13:21" s="104" customFormat="1" ht="15.75">
      <c r="M9872" s="172"/>
      <c r="N9872" s="172"/>
      <c r="O9872" s="172"/>
      <c r="U9872" s="173"/>
    </row>
    <row r="9873" spans="13:21" s="104" customFormat="1" ht="15.75">
      <c r="M9873" s="172"/>
      <c r="N9873" s="172"/>
      <c r="O9873" s="172"/>
      <c r="U9873" s="173"/>
    </row>
    <row r="9874" spans="13:21" s="104" customFormat="1" ht="15.75">
      <c r="M9874" s="172"/>
      <c r="N9874" s="172"/>
      <c r="O9874" s="172"/>
      <c r="U9874" s="173"/>
    </row>
    <row r="9875" spans="13:21" s="104" customFormat="1" ht="15.75">
      <c r="M9875" s="172"/>
      <c r="N9875" s="172"/>
      <c r="O9875" s="172"/>
      <c r="U9875" s="173"/>
    </row>
    <row r="9876" spans="13:21" s="104" customFormat="1" ht="15.75">
      <c r="M9876" s="172"/>
      <c r="N9876" s="172"/>
      <c r="O9876" s="172"/>
      <c r="U9876" s="173"/>
    </row>
    <row r="9877" spans="13:21" s="104" customFormat="1" ht="15.75">
      <c r="M9877" s="172"/>
      <c r="N9877" s="172"/>
      <c r="O9877" s="172"/>
      <c r="U9877" s="173"/>
    </row>
    <row r="9878" spans="13:21" s="104" customFormat="1" ht="15.75">
      <c r="M9878" s="172"/>
      <c r="N9878" s="172"/>
      <c r="O9878" s="172"/>
      <c r="U9878" s="173"/>
    </row>
    <row r="9879" spans="13:21" s="104" customFormat="1" ht="15.75">
      <c r="M9879" s="172"/>
      <c r="N9879" s="172"/>
      <c r="O9879" s="172"/>
      <c r="U9879" s="173"/>
    </row>
    <row r="9880" spans="13:21" s="104" customFormat="1" ht="15.75">
      <c r="M9880" s="172"/>
      <c r="N9880" s="172"/>
      <c r="O9880" s="172"/>
      <c r="U9880" s="173"/>
    </row>
    <row r="9881" spans="13:21" s="104" customFormat="1" ht="15.75">
      <c r="M9881" s="172"/>
      <c r="N9881" s="172"/>
      <c r="O9881" s="172"/>
      <c r="U9881" s="173"/>
    </row>
    <row r="9882" spans="13:21" s="104" customFormat="1" ht="15.75">
      <c r="M9882" s="172"/>
      <c r="N9882" s="172"/>
      <c r="O9882" s="172"/>
      <c r="U9882" s="173"/>
    </row>
    <row r="9883" spans="13:21" s="104" customFormat="1" ht="15.75">
      <c r="M9883" s="172"/>
      <c r="N9883" s="172"/>
      <c r="O9883" s="172"/>
      <c r="U9883" s="173"/>
    </row>
    <row r="9884" spans="13:21" s="104" customFormat="1" ht="15.75">
      <c r="M9884" s="172"/>
      <c r="N9884" s="172"/>
      <c r="O9884" s="172"/>
      <c r="U9884" s="173"/>
    </row>
    <row r="9885" spans="13:21" s="104" customFormat="1" ht="15.75">
      <c r="M9885" s="172"/>
      <c r="N9885" s="172"/>
      <c r="O9885" s="172"/>
      <c r="U9885" s="173"/>
    </row>
    <row r="9886" spans="13:21" s="104" customFormat="1" ht="15.75">
      <c r="M9886" s="172"/>
      <c r="N9886" s="172"/>
      <c r="O9886" s="172"/>
      <c r="U9886" s="173"/>
    </row>
    <row r="9887" spans="13:21" s="104" customFormat="1" ht="15.75">
      <c r="M9887" s="172"/>
      <c r="N9887" s="172"/>
      <c r="O9887" s="172"/>
      <c r="U9887" s="173"/>
    </row>
    <row r="9888" spans="13:21" s="104" customFormat="1" ht="15.75">
      <c r="M9888" s="172"/>
      <c r="N9888" s="172"/>
      <c r="O9888" s="172"/>
      <c r="U9888" s="173"/>
    </row>
    <row r="9889" spans="13:21" s="104" customFormat="1" ht="15.75">
      <c r="M9889" s="172"/>
      <c r="N9889" s="172"/>
      <c r="O9889" s="172"/>
      <c r="U9889" s="173"/>
    </row>
    <row r="9890" spans="13:21" s="104" customFormat="1" ht="15.75">
      <c r="M9890" s="172"/>
      <c r="N9890" s="172"/>
      <c r="O9890" s="172"/>
      <c r="U9890" s="173"/>
    </row>
    <row r="9891" spans="13:21" s="104" customFormat="1" ht="15.75">
      <c r="M9891" s="172"/>
      <c r="N9891" s="172"/>
      <c r="O9891" s="172"/>
      <c r="U9891" s="173"/>
    </row>
    <row r="9892" spans="13:21" s="104" customFormat="1" ht="15.75">
      <c r="M9892" s="172"/>
      <c r="N9892" s="172"/>
      <c r="O9892" s="172"/>
      <c r="U9892" s="173"/>
    </row>
    <row r="9893" spans="13:21" s="104" customFormat="1" ht="15.75">
      <c r="M9893" s="172"/>
      <c r="N9893" s="172"/>
      <c r="O9893" s="172"/>
      <c r="U9893" s="173"/>
    </row>
    <row r="9894" spans="13:21" s="104" customFormat="1" ht="15.75">
      <c r="M9894" s="172"/>
      <c r="N9894" s="172"/>
      <c r="O9894" s="172"/>
      <c r="U9894" s="173"/>
    </row>
    <row r="9895" spans="13:21" s="104" customFormat="1" ht="15.75">
      <c r="M9895" s="172"/>
      <c r="N9895" s="172"/>
      <c r="O9895" s="172"/>
      <c r="U9895" s="173"/>
    </row>
    <row r="9896" spans="13:21" s="104" customFormat="1" ht="15.75">
      <c r="M9896" s="172"/>
      <c r="N9896" s="172"/>
      <c r="O9896" s="172"/>
      <c r="U9896" s="173"/>
    </row>
    <row r="9897" spans="13:21" s="104" customFormat="1" ht="15.75">
      <c r="M9897" s="172"/>
      <c r="N9897" s="172"/>
      <c r="O9897" s="172"/>
      <c r="U9897" s="173"/>
    </row>
    <row r="9898" spans="13:21" s="104" customFormat="1" ht="15.75">
      <c r="M9898" s="172"/>
      <c r="N9898" s="172"/>
      <c r="O9898" s="172"/>
      <c r="U9898" s="173"/>
    </row>
    <row r="9899" spans="13:21" s="104" customFormat="1" ht="15.75">
      <c r="M9899" s="172"/>
      <c r="N9899" s="172"/>
      <c r="O9899" s="172"/>
      <c r="U9899" s="173"/>
    </row>
    <row r="9900" spans="13:21" s="104" customFormat="1" ht="15.75">
      <c r="M9900" s="172"/>
      <c r="N9900" s="172"/>
      <c r="O9900" s="172"/>
      <c r="U9900" s="173"/>
    </row>
    <row r="9901" spans="13:21" s="104" customFormat="1" ht="15.75">
      <c r="M9901" s="172"/>
      <c r="N9901" s="172"/>
      <c r="O9901" s="172"/>
      <c r="U9901" s="173"/>
    </row>
    <row r="9902" spans="13:21" s="104" customFormat="1" ht="15.75">
      <c r="M9902" s="172"/>
      <c r="N9902" s="172"/>
      <c r="O9902" s="172"/>
      <c r="U9902" s="173"/>
    </row>
    <row r="9903" spans="13:21" s="104" customFormat="1" ht="15.75">
      <c r="M9903" s="172"/>
      <c r="N9903" s="172"/>
      <c r="O9903" s="172"/>
      <c r="U9903" s="173"/>
    </row>
    <row r="9904" spans="13:21" s="104" customFormat="1" ht="15.75">
      <c r="M9904" s="172"/>
      <c r="N9904" s="172"/>
      <c r="O9904" s="172"/>
      <c r="U9904" s="173"/>
    </row>
    <row r="9905" spans="13:21" s="104" customFormat="1" ht="15.75">
      <c r="M9905" s="172"/>
      <c r="N9905" s="172"/>
      <c r="O9905" s="172"/>
      <c r="U9905" s="173"/>
    </row>
    <row r="9906" spans="13:21" s="104" customFormat="1" ht="15.75">
      <c r="M9906" s="172"/>
      <c r="N9906" s="172"/>
      <c r="O9906" s="172"/>
      <c r="U9906" s="173"/>
    </row>
    <row r="9907" spans="13:21" s="104" customFormat="1" ht="15.75">
      <c r="M9907" s="172"/>
      <c r="N9907" s="172"/>
      <c r="O9907" s="172"/>
      <c r="U9907" s="173"/>
    </row>
    <row r="9908" spans="13:21" s="104" customFormat="1" ht="15.75">
      <c r="M9908" s="172"/>
      <c r="N9908" s="172"/>
      <c r="O9908" s="172"/>
      <c r="U9908" s="173"/>
    </row>
    <row r="9909" spans="13:21" s="104" customFormat="1" ht="15.75">
      <c r="M9909" s="172"/>
      <c r="N9909" s="172"/>
      <c r="O9909" s="172"/>
      <c r="U9909" s="173"/>
    </row>
    <row r="9910" spans="13:21" s="104" customFormat="1" ht="15.75">
      <c r="M9910" s="172"/>
      <c r="N9910" s="172"/>
      <c r="O9910" s="172"/>
      <c r="U9910" s="173"/>
    </row>
    <row r="9911" spans="13:21" s="104" customFormat="1" ht="15.75">
      <c r="M9911" s="172"/>
      <c r="N9911" s="172"/>
      <c r="O9911" s="172"/>
      <c r="U9911" s="173"/>
    </row>
    <row r="9912" spans="13:21" s="104" customFormat="1" ht="15.75">
      <c r="M9912" s="172"/>
      <c r="N9912" s="172"/>
      <c r="O9912" s="172"/>
      <c r="U9912" s="173"/>
    </row>
    <row r="9913" spans="13:21" s="104" customFormat="1" ht="15.75">
      <c r="M9913" s="172"/>
      <c r="N9913" s="172"/>
      <c r="O9913" s="172"/>
      <c r="U9913" s="173"/>
    </row>
    <row r="9914" spans="13:21" s="104" customFormat="1" ht="15.75">
      <c r="M9914" s="172"/>
      <c r="N9914" s="172"/>
      <c r="O9914" s="172"/>
      <c r="U9914" s="173"/>
    </row>
    <row r="9915" spans="13:21" s="104" customFormat="1" ht="15.75">
      <c r="M9915" s="172"/>
      <c r="N9915" s="172"/>
      <c r="O9915" s="172"/>
      <c r="U9915" s="173"/>
    </row>
    <row r="9916" spans="13:21" s="104" customFormat="1" ht="15.75">
      <c r="M9916" s="172"/>
      <c r="N9916" s="172"/>
      <c r="O9916" s="172"/>
      <c r="U9916" s="173"/>
    </row>
    <row r="9917" spans="13:21" s="104" customFormat="1" ht="15.75">
      <c r="M9917" s="172"/>
      <c r="N9917" s="172"/>
      <c r="O9917" s="172"/>
      <c r="U9917" s="173"/>
    </row>
    <row r="9918" spans="13:21" s="104" customFormat="1" ht="15.75">
      <c r="M9918" s="172"/>
      <c r="N9918" s="172"/>
      <c r="O9918" s="172"/>
      <c r="U9918" s="173"/>
    </row>
    <row r="9919" spans="13:21" s="104" customFormat="1" ht="15.75">
      <c r="M9919" s="172"/>
      <c r="N9919" s="172"/>
      <c r="O9919" s="172"/>
      <c r="U9919" s="173"/>
    </row>
    <row r="9920" spans="13:21" s="104" customFormat="1" ht="15.75">
      <c r="M9920" s="172"/>
      <c r="N9920" s="172"/>
      <c r="O9920" s="172"/>
      <c r="U9920" s="173"/>
    </row>
    <row r="9921" spans="13:21" s="104" customFormat="1" ht="15.75">
      <c r="M9921" s="172"/>
      <c r="N9921" s="172"/>
      <c r="O9921" s="172"/>
      <c r="U9921" s="173"/>
    </row>
    <row r="9922" spans="13:21" s="104" customFormat="1" ht="15.75">
      <c r="M9922" s="172"/>
      <c r="N9922" s="172"/>
      <c r="O9922" s="172"/>
      <c r="U9922" s="173"/>
    </row>
    <row r="9923" spans="13:21" s="104" customFormat="1" ht="15.75">
      <c r="M9923" s="172"/>
      <c r="N9923" s="172"/>
      <c r="O9923" s="172"/>
      <c r="U9923" s="173"/>
    </row>
    <row r="9924" spans="13:21" s="104" customFormat="1" ht="15.75">
      <c r="M9924" s="172"/>
      <c r="N9924" s="172"/>
      <c r="O9924" s="172"/>
      <c r="U9924" s="173"/>
    </row>
    <row r="9925" spans="13:21" s="104" customFormat="1" ht="15.75">
      <c r="M9925" s="172"/>
      <c r="N9925" s="172"/>
      <c r="O9925" s="172"/>
      <c r="U9925" s="173"/>
    </row>
    <row r="9926" spans="13:21" s="104" customFormat="1" ht="15.75">
      <c r="M9926" s="172"/>
      <c r="N9926" s="172"/>
      <c r="O9926" s="172"/>
      <c r="U9926" s="173"/>
    </row>
    <row r="9927" spans="13:21" s="104" customFormat="1" ht="15.75">
      <c r="M9927" s="172"/>
      <c r="N9927" s="172"/>
      <c r="O9927" s="172"/>
      <c r="U9927" s="173"/>
    </row>
    <row r="9928" spans="13:21" s="104" customFormat="1" ht="15.75">
      <c r="M9928" s="172"/>
      <c r="N9928" s="172"/>
      <c r="O9928" s="172"/>
      <c r="U9928" s="173"/>
    </row>
    <row r="9929" spans="13:21" s="104" customFormat="1" ht="15.75">
      <c r="M9929" s="172"/>
      <c r="N9929" s="172"/>
      <c r="O9929" s="172"/>
      <c r="U9929" s="173"/>
    </row>
    <row r="9930" spans="13:21" s="104" customFormat="1" ht="15.75">
      <c r="M9930" s="172"/>
      <c r="N9930" s="172"/>
      <c r="O9930" s="172"/>
      <c r="U9930" s="173"/>
    </row>
    <row r="9931" spans="13:21" s="104" customFormat="1" ht="15.75">
      <c r="M9931" s="172"/>
      <c r="N9931" s="172"/>
      <c r="O9931" s="172"/>
      <c r="U9931" s="173"/>
    </row>
    <row r="9932" spans="13:21" s="104" customFormat="1" ht="15.75">
      <c r="M9932" s="172"/>
      <c r="N9932" s="172"/>
      <c r="O9932" s="172"/>
      <c r="U9932" s="173"/>
    </row>
    <row r="9933" spans="13:21" s="104" customFormat="1" ht="15.75">
      <c r="M9933" s="172"/>
      <c r="N9933" s="172"/>
      <c r="O9933" s="172"/>
      <c r="U9933" s="173"/>
    </row>
    <row r="9934" spans="13:21" s="104" customFormat="1" ht="15.75">
      <c r="M9934" s="172"/>
      <c r="N9934" s="172"/>
      <c r="O9934" s="172"/>
      <c r="U9934" s="173"/>
    </row>
    <row r="9935" spans="13:21" s="104" customFormat="1" ht="15.75">
      <c r="M9935" s="172"/>
      <c r="N9935" s="172"/>
      <c r="O9935" s="172"/>
      <c r="U9935" s="173"/>
    </row>
    <row r="9936" spans="13:21" s="104" customFormat="1" ht="15.75">
      <c r="M9936" s="172"/>
      <c r="N9936" s="172"/>
      <c r="O9936" s="172"/>
      <c r="U9936" s="173"/>
    </row>
    <row r="9937" spans="13:21" s="104" customFormat="1" ht="15.75">
      <c r="M9937" s="172"/>
      <c r="N9937" s="172"/>
      <c r="O9937" s="172"/>
      <c r="U9937" s="173"/>
    </row>
    <row r="9938" spans="13:21" s="104" customFormat="1" ht="15.75">
      <c r="M9938" s="172"/>
      <c r="N9938" s="172"/>
      <c r="O9938" s="172"/>
      <c r="U9938" s="173"/>
    </row>
    <row r="9939" spans="13:21" s="104" customFormat="1" ht="15.75">
      <c r="M9939" s="172"/>
      <c r="N9939" s="172"/>
      <c r="O9939" s="172"/>
      <c r="U9939" s="173"/>
    </row>
    <row r="9940" spans="13:21" s="104" customFormat="1" ht="15.75">
      <c r="M9940" s="172"/>
      <c r="N9940" s="172"/>
      <c r="O9940" s="172"/>
      <c r="U9940" s="173"/>
    </row>
    <row r="9941" spans="13:21" s="104" customFormat="1" ht="15.75">
      <c r="M9941" s="172"/>
      <c r="N9941" s="172"/>
      <c r="O9941" s="172"/>
      <c r="U9941" s="173"/>
    </row>
    <row r="9942" spans="13:21" s="104" customFormat="1" ht="15.75">
      <c r="M9942" s="172"/>
      <c r="N9942" s="172"/>
      <c r="O9942" s="172"/>
      <c r="U9942" s="173"/>
    </row>
    <row r="9943" spans="13:21" s="104" customFormat="1" ht="15.75">
      <c r="M9943" s="172"/>
      <c r="N9943" s="172"/>
      <c r="O9943" s="172"/>
      <c r="U9943" s="173"/>
    </row>
    <row r="9944" spans="13:21" s="104" customFormat="1" ht="15.75">
      <c r="M9944" s="172"/>
      <c r="N9944" s="172"/>
      <c r="O9944" s="172"/>
      <c r="U9944" s="173"/>
    </row>
    <row r="9945" spans="13:21" s="104" customFormat="1" ht="15.75">
      <c r="M9945" s="172"/>
      <c r="N9945" s="172"/>
      <c r="O9945" s="172"/>
      <c r="U9945" s="173"/>
    </row>
    <row r="9946" spans="13:21" s="104" customFormat="1" ht="15.75">
      <c r="M9946" s="172"/>
      <c r="N9946" s="172"/>
      <c r="O9946" s="172"/>
      <c r="U9946" s="173"/>
    </row>
    <row r="9947" spans="13:21" s="104" customFormat="1" ht="15.75">
      <c r="M9947" s="172"/>
      <c r="N9947" s="172"/>
      <c r="O9947" s="172"/>
      <c r="U9947" s="173"/>
    </row>
    <row r="9948" spans="13:21" s="104" customFormat="1" ht="15.75">
      <c r="M9948" s="172"/>
      <c r="N9948" s="172"/>
      <c r="O9948" s="172"/>
      <c r="U9948" s="173"/>
    </row>
    <row r="9949" spans="13:21" s="104" customFormat="1" ht="15.75">
      <c r="M9949" s="172"/>
      <c r="N9949" s="172"/>
      <c r="O9949" s="172"/>
      <c r="U9949" s="173"/>
    </row>
    <row r="9950" spans="13:21" s="104" customFormat="1" ht="15.75">
      <c r="M9950" s="172"/>
      <c r="N9950" s="172"/>
      <c r="O9950" s="172"/>
      <c r="U9950" s="173"/>
    </row>
    <row r="9951" spans="13:21" s="104" customFormat="1" ht="15.75">
      <c r="M9951" s="172"/>
      <c r="N9951" s="172"/>
      <c r="O9951" s="172"/>
      <c r="U9951" s="173"/>
    </row>
    <row r="9952" spans="13:21" s="104" customFormat="1" ht="15.75">
      <c r="M9952" s="172"/>
      <c r="N9952" s="172"/>
      <c r="O9952" s="172"/>
      <c r="U9952" s="173"/>
    </row>
    <row r="9953" spans="13:21" s="104" customFormat="1" ht="15.75">
      <c r="M9953" s="172"/>
      <c r="N9953" s="172"/>
      <c r="O9953" s="172"/>
      <c r="U9953" s="173"/>
    </row>
    <row r="9954" spans="13:21" s="104" customFormat="1" ht="15.75">
      <c r="M9954" s="172"/>
      <c r="N9954" s="172"/>
      <c r="O9954" s="172"/>
      <c r="U9954" s="173"/>
    </row>
    <row r="9955" spans="13:21" s="104" customFormat="1" ht="15.75">
      <c r="M9955" s="172"/>
      <c r="N9955" s="172"/>
      <c r="O9955" s="172"/>
      <c r="U9955" s="173"/>
    </row>
    <row r="9956" spans="13:21" s="104" customFormat="1" ht="15.75">
      <c r="M9956" s="172"/>
      <c r="N9956" s="172"/>
      <c r="O9956" s="172"/>
      <c r="U9956" s="173"/>
    </row>
    <row r="9957" spans="13:21" s="104" customFormat="1" ht="15.75">
      <c r="M9957" s="172"/>
      <c r="N9957" s="172"/>
      <c r="O9957" s="172"/>
      <c r="U9957" s="173"/>
    </row>
    <row r="9958" spans="13:21" s="104" customFormat="1" ht="15.75">
      <c r="M9958" s="172"/>
      <c r="N9958" s="172"/>
      <c r="O9958" s="172"/>
      <c r="U9958" s="173"/>
    </row>
    <row r="9959" spans="13:21" s="104" customFormat="1" ht="15.75">
      <c r="M9959" s="172"/>
      <c r="N9959" s="172"/>
      <c r="O9959" s="172"/>
      <c r="U9959" s="173"/>
    </row>
    <row r="9960" spans="13:21" s="104" customFormat="1" ht="15.75">
      <c r="M9960" s="172"/>
      <c r="N9960" s="172"/>
      <c r="O9960" s="172"/>
      <c r="U9960" s="173"/>
    </row>
    <row r="9961" spans="13:21" s="104" customFormat="1" ht="15.75">
      <c r="M9961" s="172"/>
      <c r="N9961" s="172"/>
      <c r="O9961" s="172"/>
      <c r="U9961" s="173"/>
    </row>
    <row r="9962" spans="13:21" s="104" customFormat="1" ht="15.75">
      <c r="M9962" s="172"/>
      <c r="N9962" s="172"/>
      <c r="O9962" s="172"/>
      <c r="U9962" s="173"/>
    </row>
    <row r="9963" spans="13:21" s="104" customFormat="1" ht="15.75">
      <c r="M9963" s="172"/>
      <c r="N9963" s="172"/>
      <c r="O9963" s="172"/>
      <c r="U9963" s="173"/>
    </row>
    <row r="9964" spans="13:21" s="104" customFormat="1" ht="15.75">
      <c r="M9964" s="172"/>
      <c r="N9964" s="172"/>
      <c r="O9964" s="172"/>
      <c r="U9964" s="173"/>
    </row>
    <row r="9965" spans="13:21" s="104" customFormat="1" ht="15.75">
      <c r="M9965" s="172"/>
      <c r="N9965" s="172"/>
      <c r="O9965" s="172"/>
      <c r="U9965" s="173"/>
    </row>
    <row r="9966" spans="13:21" s="104" customFormat="1" ht="15.75">
      <c r="M9966" s="172"/>
      <c r="N9966" s="172"/>
      <c r="O9966" s="172"/>
      <c r="U9966" s="173"/>
    </row>
    <row r="9967" spans="13:21" s="104" customFormat="1" ht="15.75">
      <c r="M9967" s="172"/>
      <c r="N9967" s="172"/>
      <c r="O9967" s="172"/>
      <c r="U9967" s="173"/>
    </row>
    <row r="9968" spans="13:21" s="104" customFormat="1" ht="15.75">
      <c r="M9968" s="172"/>
      <c r="N9968" s="172"/>
      <c r="O9968" s="172"/>
      <c r="U9968" s="173"/>
    </row>
    <row r="9969" spans="13:21" s="104" customFormat="1" ht="15.75">
      <c r="M9969" s="172"/>
      <c r="N9969" s="172"/>
      <c r="O9969" s="172"/>
      <c r="U9969" s="173"/>
    </row>
    <row r="9970" spans="13:21" s="104" customFormat="1" ht="15.75">
      <c r="M9970" s="172"/>
      <c r="N9970" s="172"/>
      <c r="O9970" s="172"/>
      <c r="U9970" s="173"/>
    </row>
    <row r="9971" spans="13:21" s="104" customFormat="1" ht="15.75">
      <c r="M9971" s="172"/>
      <c r="N9971" s="172"/>
      <c r="O9971" s="172"/>
      <c r="U9971" s="173"/>
    </row>
    <row r="9972" spans="13:21" s="104" customFormat="1" ht="15.75">
      <c r="M9972" s="172"/>
      <c r="N9972" s="172"/>
      <c r="O9972" s="172"/>
      <c r="U9972" s="173"/>
    </row>
    <row r="9973" spans="13:21" s="104" customFormat="1" ht="15.75">
      <c r="M9973" s="172"/>
      <c r="N9973" s="172"/>
      <c r="O9973" s="172"/>
      <c r="U9973" s="173"/>
    </row>
    <row r="9974" spans="13:21" s="104" customFormat="1" ht="15.75">
      <c r="M9974" s="172"/>
      <c r="N9974" s="172"/>
      <c r="O9974" s="172"/>
      <c r="U9974" s="173"/>
    </row>
    <row r="9975" spans="13:21" s="104" customFormat="1" ht="15.75">
      <c r="M9975" s="172"/>
      <c r="N9975" s="172"/>
      <c r="O9975" s="172"/>
      <c r="U9975" s="173"/>
    </row>
    <row r="9976" spans="13:21" s="104" customFormat="1" ht="15.75">
      <c r="M9976" s="172"/>
      <c r="N9976" s="172"/>
      <c r="O9976" s="172"/>
      <c r="U9976" s="173"/>
    </row>
    <row r="9977" spans="13:21" s="104" customFormat="1" ht="15.75">
      <c r="M9977" s="172"/>
      <c r="N9977" s="172"/>
      <c r="O9977" s="172"/>
      <c r="U9977" s="173"/>
    </row>
    <row r="9978" spans="13:21" s="104" customFormat="1" ht="15.75">
      <c r="M9978" s="172"/>
      <c r="N9978" s="172"/>
      <c r="O9978" s="172"/>
      <c r="U9978" s="173"/>
    </row>
    <row r="9979" spans="13:21" s="104" customFormat="1" ht="15.75">
      <c r="M9979" s="172"/>
      <c r="N9979" s="172"/>
      <c r="O9979" s="172"/>
      <c r="U9979" s="173"/>
    </row>
    <row r="9980" spans="13:21" s="104" customFormat="1" ht="15.75">
      <c r="M9980" s="172"/>
      <c r="N9980" s="172"/>
      <c r="O9980" s="172"/>
      <c r="U9980" s="173"/>
    </row>
    <row r="9981" spans="13:21" s="104" customFormat="1" ht="15.75">
      <c r="M9981" s="172"/>
      <c r="N9981" s="172"/>
      <c r="O9981" s="172"/>
      <c r="U9981" s="173"/>
    </row>
    <row r="9982" spans="13:21" s="104" customFormat="1" ht="15.75">
      <c r="M9982" s="172"/>
      <c r="N9982" s="172"/>
      <c r="O9982" s="172"/>
      <c r="U9982" s="173"/>
    </row>
    <row r="9983" spans="13:21" s="104" customFormat="1" ht="15.75">
      <c r="M9983" s="172"/>
      <c r="N9983" s="172"/>
      <c r="O9983" s="172"/>
      <c r="U9983" s="173"/>
    </row>
    <row r="9984" spans="13:21" s="104" customFormat="1" ht="15.75">
      <c r="M9984" s="172"/>
      <c r="N9984" s="172"/>
      <c r="O9984" s="172"/>
      <c r="U9984" s="173"/>
    </row>
    <row r="9985" spans="13:21" s="104" customFormat="1" ht="15.75">
      <c r="M9985" s="172"/>
      <c r="N9985" s="172"/>
      <c r="O9985" s="172"/>
      <c r="U9985" s="173"/>
    </row>
    <row r="9986" spans="13:21" s="104" customFormat="1" ht="15.75">
      <c r="M9986" s="172"/>
      <c r="N9986" s="172"/>
      <c r="O9986" s="172"/>
      <c r="U9986" s="173"/>
    </row>
    <row r="9987" spans="13:21" s="104" customFormat="1" ht="15.75">
      <c r="M9987" s="172"/>
      <c r="N9987" s="172"/>
      <c r="O9987" s="172"/>
      <c r="U9987" s="173"/>
    </row>
    <row r="9988" spans="13:21" s="104" customFormat="1" ht="15.75">
      <c r="M9988" s="172"/>
      <c r="N9988" s="172"/>
      <c r="O9988" s="172"/>
      <c r="U9988" s="173"/>
    </row>
    <row r="9989" spans="13:21" s="104" customFormat="1" ht="15.75">
      <c r="M9989" s="172"/>
      <c r="N9989" s="172"/>
      <c r="O9989" s="172"/>
      <c r="U9989" s="173"/>
    </row>
    <row r="9990" spans="13:21" s="104" customFormat="1" ht="15.75">
      <c r="M9990" s="172"/>
      <c r="N9990" s="172"/>
      <c r="O9990" s="172"/>
      <c r="U9990" s="173"/>
    </row>
    <row r="9991" spans="13:21" s="104" customFormat="1" ht="15.75">
      <c r="M9991" s="172"/>
      <c r="N9991" s="172"/>
      <c r="O9991" s="172"/>
      <c r="U9991" s="173"/>
    </row>
    <row r="9992" spans="13:21" s="104" customFormat="1" ht="15.75">
      <c r="M9992" s="172"/>
      <c r="N9992" s="172"/>
      <c r="O9992" s="172"/>
      <c r="U9992" s="173"/>
    </row>
    <row r="9993" spans="13:21" s="104" customFormat="1" ht="15.75">
      <c r="M9993" s="172"/>
      <c r="N9993" s="172"/>
      <c r="O9993" s="172"/>
      <c r="U9993" s="173"/>
    </row>
    <row r="9994" spans="13:21" s="104" customFormat="1" ht="15.75">
      <c r="M9994" s="172"/>
      <c r="N9994" s="172"/>
      <c r="O9994" s="172"/>
      <c r="U9994" s="173"/>
    </row>
    <row r="9995" spans="13:21" s="104" customFormat="1" ht="15.75">
      <c r="M9995" s="172"/>
      <c r="N9995" s="172"/>
      <c r="O9995" s="172"/>
      <c r="U9995" s="173"/>
    </row>
    <row r="9996" spans="13:21" s="104" customFormat="1" ht="15.75">
      <c r="M9996" s="172"/>
      <c r="N9996" s="172"/>
      <c r="O9996" s="172"/>
      <c r="U9996" s="173"/>
    </row>
    <row r="9997" spans="13:21" s="104" customFormat="1" ht="15.75">
      <c r="M9997" s="172"/>
      <c r="N9997" s="172"/>
      <c r="O9997" s="172"/>
      <c r="U9997" s="173"/>
    </row>
    <row r="9998" spans="13:21" s="104" customFormat="1" ht="15.75">
      <c r="M9998" s="172"/>
      <c r="N9998" s="172"/>
      <c r="O9998" s="172"/>
      <c r="U9998" s="173"/>
    </row>
    <row r="9999" spans="13:21" s="104" customFormat="1" ht="15.75">
      <c r="M9999" s="172"/>
      <c r="N9999" s="172"/>
      <c r="O9999" s="172"/>
      <c r="U9999" s="173"/>
    </row>
    <row r="10000" spans="13:21" s="104" customFormat="1" ht="15.75">
      <c r="M10000" s="172"/>
      <c r="N10000" s="172"/>
      <c r="O10000" s="172"/>
      <c r="U10000" s="173"/>
    </row>
    <row r="10001" spans="13:21" s="104" customFormat="1" ht="15.75">
      <c r="M10001" s="172"/>
      <c r="N10001" s="172"/>
      <c r="O10001" s="172"/>
      <c r="U10001" s="173"/>
    </row>
    <row r="10002" spans="13:21" s="104" customFormat="1" ht="15.75">
      <c r="M10002" s="172"/>
      <c r="N10002" s="172"/>
      <c r="O10002" s="172"/>
      <c r="U10002" s="173"/>
    </row>
    <row r="10003" spans="13:21" s="104" customFormat="1" ht="15.75">
      <c r="M10003" s="172"/>
      <c r="N10003" s="172"/>
      <c r="O10003" s="172"/>
      <c r="U10003" s="173"/>
    </row>
    <row r="10004" spans="13:21" s="104" customFormat="1" ht="15.75">
      <c r="M10004" s="172"/>
      <c r="N10004" s="172"/>
      <c r="O10004" s="172"/>
      <c r="U10004" s="173"/>
    </row>
    <row r="10005" spans="13:21" s="104" customFormat="1" ht="15.75">
      <c r="M10005" s="172"/>
      <c r="N10005" s="172"/>
      <c r="O10005" s="172"/>
      <c r="U10005" s="173"/>
    </row>
    <row r="10006" spans="13:21" s="104" customFormat="1" ht="15.75">
      <c r="M10006" s="172"/>
      <c r="N10006" s="172"/>
      <c r="O10006" s="172"/>
      <c r="U10006" s="173"/>
    </row>
    <row r="10007" spans="13:21" s="104" customFormat="1" ht="15.75">
      <c r="M10007" s="172"/>
      <c r="N10007" s="172"/>
      <c r="O10007" s="172"/>
      <c r="U10007" s="173"/>
    </row>
    <row r="10008" spans="13:21" s="104" customFormat="1" ht="15.75">
      <c r="M10008" s="172"/>
      <c r="N10008" s="172"/>
      <c r="O10008" s="172"/>
      <c r="U10008" s="173"/>
    </row>
    <row r="10009" spans="13:21" s="104" customFormat="1" ht="15.75">
      <c r="M10009" s="172"/>
      <c r="N10009" s="172"/>
      <c r="O10009" s="172"/>
      <c r="U10009" s="173"/>
    </row>
    <row r="10010" spans="13:21" s="104" customFormat="1" ht="15.75">
      <c r="M10010" s="172"/>
      <c r="N10010" s="172"/>
      <c r="O10010" s="172"/>
      <c r="U10010" s="173"/>
    </row>
    <row r="10011" spans="13:21" s="104" customFormat="1" ht="15.75">
      <c r="M10011" s="172"/>
      <c r="N10011" s="172"/>
      <c r="O10011" s="172"/>
      <c r="U10011" s="173"/>
    </row>
    <row r="10012" spans="13:21" s="104" customFormat="1" ht="15.75">
      <c r="M10012" s="172"/>
      <c r="N10012" s="172"/>
      <c r="O10012" s="172"/>
      <c r="U10012" s="173"/>
    </row>
    <row r="10013" spans="13:21" s="104" customFormat="1" ht="15.75">
      <c r="M10013" s="172"/>
      <c r="N10013" s="172"/>
      <c r="O10013" s="172"/>
      <c r="U10013" s="173"/>
    </row>
    <row r="10014" spans="13:21" s="104" customFormat="1" ht="15.75">
      <c r="M10014" s="172"/>
      <c r="N10014" s="172"/>
      <c r="O10014" s="172"/>
      <c r="U10014" s="173"/>
    </row>
    <row r="10015" spans="13:21" s="104" customFormat="1" ht="15.75">
      <c r="M10015" s="172"/>
      <c r="N10015" s="172"/>
      <c r="O10015" s="172"/>
      <c r="U10015" s="173"/>
    </row>
    <row r="10016" spans="13:21" s="104" customFormat="1" ht="15.75">
      <c r="M10016" s="172"/>
      <c r="N10016" s="172"/>
      <c r="O10016" s="172"/>
      <c r="U10016" s="173"/>
    </row>
    <row r="10017" spans="13:21" s="104" customFormat="1" ht="15.75">
      <c r="M10017" s="172"/>
      <c r="N10017" s="172"/>
      <c r="O10017" s="172"/>
      <c r="U10017" s="173"/>
    </row>
    <row r="10018" spans="13:21" s="104" customFormat="1" ht="15.75">
      <c r="M10018" s="172"/>
      <c r="N10018" s="172"/>
      <c r="O10018" s="172"/>
      <c r="U10018" s="173"/>
    </row>
    <row r="10019" spans="13:21" s="104" customFormat="1" ht="15.75">
      <c r="M10019" s="172"/>
      <c r="N10019" s="172"/>
      <c r="O10019" s="172"/>
      <c r="U10019" s="173"/>
    </row>
    <row r="10020" spans="13:21" s="104" customFormat="1" ht="15.75">
      <c r="M10020" s="172"/>
      <c r="N10020" s="172"/>
      <c r="O10020" s="172"/>
      <c r="U10020" s="173"/>
    </row>
    <row r="10021" spans="13:21" s="104" customFormat="1" ht="15.75">
      <c r="M10021" s="172"/>
      <c r="N10021" s="172"/>
      <c r="O10021" s="172"/>
      <c r="U10021" s="173"/>
    </row>
    <row r="10022" spans="13:21" s="104" customFormat="1" ht="15.75">
      <c r="M10022" s="172"/>
      <c r="N10022" s="172"/>
      <c r="O10022" s="172"/>
      <c r="U10022" s="173"/>
    </row>
    <row r="10023" spans="13:21" s="104" customFormat="1" ht="15.75">
      <c r="M10023" s="172"/>
      <c r="N10023" s="172"/>
      <c r="O10023" s="172"/>
      <c r="U10023" s="173"/>
    </row>
    <row r="10024" spans="13:21" s="104" customFormat="1" ht="15.75">
      <c r="M10024" s="172"/>
      <c r="N10024" s="172"/>
      <c r="O10024" s="172"/>
      <c r="U10024" s="173"/>
    </row>
    <row r="10025" spans="13:21" s="104" customFormat="1" ht="15.75">
      <c r="M10025" s="172"/>
      <c r="N10025" s="172"/>
      <c r="O10025" s="172"/>
      <c r="U10025" s="173"/>
    </row>
    <row r="10026" spans="13:21" s="104" customFormat="1" ht="15.75">
      <c r="M10026" s="172"/>
      <c r="N10026" s="172"/>
      <c r="O10026" s="172"/>
      <c r="U10026" s="173"/>
    </row>
    <row r="10027" spans="13:21" s="104" customFormat="1" ht="15.75">
      <c r="M10027" s="172"/>
      <c r="N10027" s="172"/>
      <c r="O10027" s="172"/>
      <c r="U10027" s="173"/>
    </row>
    <row r="10028" spans="13:21" s="104" customFormat="1" ht="15.75">
      <c r="M10028" s="172"/>
      <c r="N10028" s="172"/>
      <c r="O10028" s="172"/>
      <c r="U10028" s="173"/>
    </row>
    <row r="10029" spans="13:21" s="104" customFormat="1" ht="15.75">
      <c r="M10029" s="172"/>
      <c r="N10029" s="172"/>
      <c r="O10029" s="172"/>
      <c r="U10029" s="173"/>
    </row>
    <row r="10030" spans="13:21" s="104" customFormat="1" ht="15.75">
      <c r="M10030" s="172"/>
      <c r="N10030" s="172"/>
      <c r="O10030" s="172"/>
      <c r="U10030" s="173"/>
    </row>
    <row r="10031" spans="13:21" s="104" customFormat="1" ht="15.75">
      <c r="M10031" s="172"/>
      <c r="N10031" s="172"/>
      <c r="O10031" s="172"/>
      <c r="U10031" s="173"/>
    </row>
    <row r="10032" spans="13:21" s="104" customFormat="1" ht="15.75">
      <c r="M10032" s="172"/>
      <c r="N10032" s="172"/>
      <c r="O10032" s="172"/>
      <c r="U10032" s="173"/>
    </row>
    <row r="10033" spans="13:21" s="104" customFormat="1" ht="15.75">
      <c r="M10033" s="172"/>
      <c r="N10033" s="172"/>
      <c r="O10033" s="172"/>
      <c r="U10033" s="173"/>
    </row>
    <row r="10034" spans="13:21" s="104" customFormat="1" ht="15.75">
      <c r="M10034" s="172"/>
      <c r="N10034" s="172"/>
      <c r="O10034" s="172"/>
      <c r="U10034" s="173"/>
    </row>
    <row r="10035" spans="13:21" s="104" customFormat="1" ht="15.75">
      <c r="M10035" s="172"/>
      <c r="N10035" s="172"/>
      <c r="O10035" s="172"/>
      <c r="U10035" s="173"/>
    </row>
    <row r="10036" spans="13:21" s="104" customFormat="1" ht="15.75">
      <c r="M10036" s="172"/>
      <c r="N10036" s="172"/>
      <c r="O10036" s="172"/>
      <c r="U10036" s="173"/>
    </row>
    <row r="10037" spans="13:21" s="104" customFormat="1" ht="15.75">
      <c r="M10037" s="172"/>
      <c r="N10037" s="172"/>
      <c r="O10037" s="172"/>
      <c r="U10037" s="173"/>
    </row>
    <row r="10038" spans="13:21" s="104" customFormat="1" ht="15.75">
      <c r="M10038" s="172"/>
      <c r="N10038" s="172"/>
      <c r="O10038" s="172"/>
      <c r="U10038" s="173"/>
    </row>
    <row r="10039" spans="13:21" s="104" customFormat="1" ht="15.75">
      <c r="M10039" s="172"/>
      <c r="N10039" s="172"/>
      <c r="O10039" s="172"/>
      <c r="U10039" s="173"/>
    </row>
    <row r="10040" spans="13:21" s="104" customFormat="1" ht="15.75">
      <c r="M10040" s="172"/>
      <c r="N10040" s="172"/>
      <c r="O10040" s="172"/>
      <c r="U10040" s="173"/>
    </row>
    <row r="10041" spans="13:21" s="104" customFormat="1" ht="15.75">
      <c r="M10041" s="172"/>
      <c r="N10041" s="172"/>
      <c r="O10041" s="172"/>
      <c r="U10041" s="173"/>
    </row>
    <row r="10042" spans="13:21" s="104" customFormat="1" ht="15.75">
      <c r="M10042" s="172"/>
      <c r="N10042" s="172"/>
      <c r="O10042" s="172"/>
      <c r="U10042" s="173"/>
    </row>
    <row r="10043" spans="13:21" s="104" customFormat="1" ht="15.75">
      <c r="M10043" s="172"/>
      <c r="N10043" s="172"/>
      <c r="O10043" s="172"/>
      <c r="U10043" s="173"/>
    </row>
    <row r="10044" spans="13:21" s="104" customFormat="1" ht="15.75">
      <c r="M10044" s="172"/>
      <c r="N10044" s="172"/>
      <c r="O10044" s="172"/>
      <c r="U10044" s="173"/>
    </row>
    <row r="10045" spans="13:21" s="104" customFormat="1" ht="15.75">
      <c r="M10045" s="172"/>
      <c r="N10045" s="172"/>
      <c r="O10045" s="172"/>
      <c r="U10045" s="173"/>
    </row>
    <row r="10046" spans="13:21" s="104" customFormat="1" ht="15.75">
      <c r="M10046" s="172"/>
      <c r="N10046" s="172"/>
      <c r="O10046" s="172"/>
      <c r="U10046" s="173"/>
    </row>
    <row r="10047" spans="13:21" s="104" customFormat="1" ht="15.75">
      <c r="M10047" s="172"/>
      <c r="N10047" s="172"/>
      <c r="O10047" s="172"/>
      <c r="U10047" s="173"/>
    </row>
    <row r="10048" spans="13:21" s="104" customFormat="1" ht="15.75">
      <c r="M10048" s="172"/>
      <c r="N10048" s="172"/>
      <c r="O10048" s="172"/>
      <c r="U10048" s="173"/>
    </row>
    <row r="10049" spans="13:21" s="104" customFormat="1" ht="15.75">
      <c r="M10049" s="172"/>
      <c r="N10049" s="172"/>
      <c r="O10049" s="172"/>
      <c r="U10049" s="173"/>
    </row>
    <row r="10050" spans="13:21" s="104" customFormat="1" ht="15.75">
      <c r="M10050" s="172"/>
      <c r="N10050" s="172"/>
      <c r="O10050" s="172"/>
      <c r="U10050" s="173"/>
    </row>
    <row r="10051" spans="13:21" s="104" customFormat="1" ht="15.75">
      <c r="M10051" s="172"/>
      <c r="N10051" s="172"/>
      <c r="O10051" s="172"/>
      <c r="U10051" s="173"/>
    </row>
    <row r="10052" spans="13:21" s="104" customFormat="1" ht="15.75">
      <c r="M10052" s="172"/>
      <c r="N10052" s="172"/>
      <c r="O10052" s="172"/>
      <c r="U10052" s="173"/>
    </row>
    <row r="10053" spans="13:21" s="104" customFormat="1" ht="15.75">
      <c r="M10053" s="172"/>
      <c r="N10053" s="172"/>
      <c r="O10053" s="172"/>
      <c r="U10053" s="173"/>
    </row>
    <row r="10054" spans="13:21" s="104" customFormat="1" ht="15.75">
      <c r="M10054" s="172"/>
      <c r="N10054" s="172"/>
      <c r="O10054" s="172"/>
      <c r="U10054" s="173"/>
    </row>
    <row r="10055" spans="13:21" s="104" customFormat="1" ht="15.75">
      <c r="M10055" s="172"/>
      <c r="N10055" s="172"/>
      <c r="O10055" s="172"/>
      <c r="U10055" s="173"/>
    </row>
    <row r="10056" spans="13:21" s="104" customFormat="1" ht="15.75">
      <c r="M10056" s="172"/>
      <c r="N10056" s="172"/>
      <c r="O10056" s="172"/>
      <c r="U10056" s="173"/>
    </row>
    <row r="10057" spans="13:21" s="104" customFormat="1" ht="15.75">
      <c r="M10057" s="172"/>
      <c r="N10057" s="172"/>
      <c r="O10057" s="172"/>
      <c r="U10057" s="173"/>
    </row>
    <row r="10058" spans="13:21" s="104" customFormat="1" ht="15.75">
      <c r="M10058" s="172"/>
      <c r="N10058" s="172"/>
      <c r="O10058" s="172"/>
      <c r="U10058" s="173"/>
    </row>
    <row r="10059" spans="13:21" s="104" customFormat="1" ht="15.75">
      <c r="M10059" s="172"/>
      <c r="N10059" s="172"/>
      <c r="O10059" s="172"/>
      <c r="U10059" s="173"/>
    </row>
    <row r="10060" spans="13:21" s="104" customFormat="1" ht="15.75">
      <c r="M10060" s="172"/>
      <c r="N10060" s="172"/>
      <c r="O10060" s="172"/>
      <c r="U10060" s="173"/>
    </row>
    <row r="10061" spans="13:21" s="104" customFormat="1" ht="15.75">
      <c r="M10061" s="172"/>
      <c r="N10061" s="172"/>
      <c r="O10061" s="172"/>
      <c r="U10061" s="173"/>
    </row>
    <row r="10062" spans="13:21" s="104" customFormat="1" ht="15.75">
      <c r="M10062" s="172"/>
      <c r="N10062" s="172"/>
      <c r="O10062" s="172"/>
      <c r="U10062" s="173"/>
    </row>
    <row r="10063" spans="13:21" s="104" customFormat="1" ht="15.75">
      <c r="M10063" s="172"/>
      <c r="N10063" s="172"/>
      <c r="O10063" s="172"/>
      <c r="U10063" s="173"/>
    </row>
    <row r="10064" spans="13:21" s="104" customFormat="1" ht="15.75">
      <c r="M10064" s="172"/>
      <c r="N10064" s="172"/>
      <c r="O10064" s="172"/>
      <c r="U10064" s="173"/>
    </row>
    <row r="10065" spans="13:21" s="104" customFormat="1" ht="15.75">
      <c r="M10065" s="172"/>
      <c r="N10065" s="172"/>
      <c r="O10065" s="172"/>
      <c r="U10065" s="173"/>
    </row>
    <row r="10066" spans="13:21" s="104" customFormat="1" ht="15.75">
      <c r="M10066" s="172"/>
      <c r="N10066" s="172"/>
      <c r="O10066" s="172"/>
      <c r="U10066" s="173"/>
    </row>
    <row r="10067" spans="13:21" s="104" customFormat="1" ht="15.75">
      <c r="M10067" s="172"/>
      <c r="N10067" s="172"/>
      <c r="O10067" s="172"/>
      <c r="U10067" s="173"/>
    </row>
    <row r="10068" spans="13:21" s="104" customFormat="1" ht="15.75">
      <c r="M10068" s="172"/>
      <c r="N10068" s="172"/>
      <c r="O10068" s="172"/>
      <c r="U10068" s="173"/>
    </row>
    <row r="10069" spans="13:21" s="104" customFormat="1" ht="15.75">
      <c r="M10069" s="172"/>
      <c r="N10069" s="172"/>
      <c r="O10069" s="172"/>
      <c r="U10069" s="173"/>
    </row>
    <row r="10070" spans="13:21" s="104" customFormat="1" ht="15.75">
      <c r="M10070" s="172"/>
      <c r="N10070" s="172"/>
      <c r="O10070" s="172"/>
      <c r="U10070" s="173"/>
    </row>
    <row r="10071" spans="13:21" s="104" customFormat="1" ht="15.75">
      <c r="M10071" s="172"/>
      <c r="N10071" s="172"/>
      <c r="O10071" s="172"/>
      <c r="U10071" s="173"/>
    </row>
    <row r="10072" spans="13:21" s="104" customFormat="1" ht="15.75">
      <c r="M10072" s="172"/>
      <c r="N10072" s="172"/>
      <c r="O10072" s="172"/>
      <c r="U10072" s="173"/>
    </row>
    <row r="10073" spans="13:21" s="104" customFormat="1" ht="15.75">
      <c r="M10073" s="172"/>
      <c r="N10073" s="172"/>
      <c r="O10073" s="172"/>
      <c r="U10073" s="173"/>
    </row>
    <row r="10074" spans="13:21" s="104" customFormat="1" ht="15.75">
      <c r="M10074" s="172"/>
      <c r="N10074" s="172"/>
      <c r="O10074" s="172"/>
      <c r="U10074" s="173"/>
    </row>
    <row r="10075" spans="13:21" s="104" customFormat="1" ht="15.75">
      <c r="M10075" s="172"/>
      <c r="N10075" s="172"/>
      <c r="O10075" s="172"/>
      <c r="U10075" s="173"/>
    </row>
    <row r="10076" spans="13:21" s="104" customFormat="1" ht="15.75">
      <c r="M10076" s="172"/>
      <c r="N10076" s="172"/>
      <c r="O10076" s="172"/>
      <c r="U10076" s="173"/>
    </row>
    <row r="10077" spans="13:21" s="104" customFormat="1" ht="15.75">
      <c r="M10077" s="172"/>
      <c r="N10077" s="172"/>
      <c r="O10077" s="172"/>
      <c r="U10077" s="173"/>
    </row>
    <row r="10078" spans="13:21" s="104" customFormat="1" ht="15.75">
      <c r="M10078" s="172"/>
      <c r="N10078" s="172"/>
      <c r="O10078" s="172"/>
      <c r="U10078" s="173"/>
    </row>
    <row r="10079" spans="13:21" s="104" customFormat="1" ht="15.75">
      <c r="M10079" s="172"/>
      <c r="N10079" s="172"/>
      <c r="O10079" s="172"/>
      <c r="U10079" s="173"/>
    </row>
    <row r="10080" spans="13:21" s="104" customFormat="1" ht="15.75">
      <c r="M10080" s="172"/>
      <c r="N10080" s="172"/>
      <c r="O10080" s="172"/>
      <c r="U10080" s="173"/>
    </row>
    <row r="10081" spans="13:21" s="104" customFormat="1" ht="15.75">
      <c r="M10081" s="172"/>
      <c r="N10081" s="172"/>
      <c r="O10081" s="172"/>
      <c r="U10081" s="173"/>
    </row>
    <row r="10082" spans="13:21" s="104" customFormat="1" ht="15.75">
      <c r="M10082" s="172"/>
      <c r="N10082" s="172"/>
      <c r="O10082" s="172"/>
      <c r="U10082" s="173"/>
    </row>
    <row r="10083" spans="13:21" s="104" customFormat="1" ht="15.75">
      <c r="M10083" s="172"/>
      <c r="N10083" s="172"/>
      <c r="O10083" s="172"/>
      <c r="U10083" s="173"/>
    </row>
    <row r="10084" spans="13:21" s="104" customFormat="1" ht="15.75">
      <c r="M10084" s="172"/>
      <c r="N10084" s="172"/>
      <c r="O10084" s="172"/>
      <c r="U10084" s="173"/>
    </row>
    <row r="10085" spans="13:21" s="104" customFormat="1" ht="15.75">
      <c r="M10085" s="172"/>
      <c r="N10085" s="172"/>
      <c r="O10085" s="172"/>
      <c r="U10085" s="173"/>
    </row>
    <row r="10086" spans="13:21" s="104" customFormat="1" ht="15.75">
      <c r="M10086" s="172"/>
      <c r="N10086" s="172"/>
      <c r="O10086" s="172"/>
      <c r="U10086" s="173"/>
    </row>
    <row r="10087" spans="13:21" s="104" customFormat="1" ht="15.75">
      <c r="M10087" s="172"/>
      <c r="N10087" s="172"/>
      <c r="O10087" s="172"/>
      <c r="U10087" s="173"/>
    </row>
    <row r="10088" spans="13:21" s="104" customFormat="1" ht="15.75">
      <c r="M10088" s="172"/>
      <c r="N10088" s="172"/>
      <c r="O10088" s="172"/>
      <c r="U10088" s="173"/>
    </row>
    <row r="10089" spans="13:21" s="104" customFormat="1" ht="15.75">
      <c r="M10089" s="172"/>
      <c r="N10089" s="172"/>
      <c r="O10089" s="172"/>
      <c r="U10089" s="173"/>
    </row>
    <row r="10090" spans="13:21" s="104" customFormat="1" ht="15.75">
      <c r="M10090" s="172"/>
      <c r="N10090" s="172"/>
      <c r="O10090" s="172"/>
      <c r="U10090" s="173"/>
    </row>
    <row r="10091" spans="13:21" s="104" customFormat="1" ht="15.75">
      <c r="M10091" s="172"/>
      <c r="N10091" s="172"/>
      <c r="O10091" s="172"/>
      <c r="U10091" s="173"/>
    </row>
    <row r="10092" spans="13:21" s="104" customFormat="1" ht="15.75">
      <c r="M10092" s="172"/>
      <c r="N10092" s="172"/>
      <c r="O10092" s="172"/>
      <c r="U10092" s="173"/>
    </row>
    <row r="10093" spans="13:21" s="104" customFormat="1" ht="15.75">
      <c r="M10093" s="172"/>
      <c r="N10093" s="172"/>
      <c r="O10093" s="172"/>
      <c r="U10093" s="173"/>
    </row>
    <row r="10094" spans="13:21" s="104" customFormat="1" ht="15.75">
      <c r="M10094" s="172"/>
      <c r="N10094" s="172"/>
      <c r="O10094" s="172"/>
      <c r="U10094" s="173"/>
    </row>
    <row r="10095" spans="13:21" s="104" customFormat="1" ht="15.75">
      <c r="M10095" s="172"/>
      <c r="N10095" s="172"/>
      <c r="O10095" s="172"/>
      <c r="U10095" s="173"/>
    </row>
    <row r="10096" spans="13:21" s="104" customFormat="1" ht="15.75">
      <c r="M10096" s="172"/>
      <c r="N10096" s="172"/>
      <c r="O10096" s="172"/>
      <c r="U10096" s="173"/>
    </row>
    <row r="10097" spans="13:21" s="104" customFormat="1" ht="15.75">
      <c r="M10097" s="172"/>
      <c r="N10097" s="172"/>
      <c r="O10097" s="172"/>
      <c r="U10097" s="173"/>
    </row>
    <row r="10098" spans="13:21" s="104" customFormat="1" ht="15.75">
      <c r="M10098" s="172"/>
      <c r="N10098" s="172"/>
      <c r="O10098" s="172"/>
      <c r="U10098" s="173"/>
    </row>
    <row r="10099" spans="13:21" s="104" customFormat="1" ht="15.75">
      <c r="M10099" s="172"/>
      <c r="N10099" s="172"/>
      <c r="O10099" s="172"/>
      <c r="U10099" s="173"/>
    </row>
    <row r="10100" spans="13:21" s="104" customFormat="1" ht="15.75">
      <c r="M10100" s="172"/>
      <c r="N10100" s="172"/>
      <c r="O10100" s="172"/>
      <c r="U10100" s="173"/>
    </row>
    <row r="10101" spans="13:21" s="104" customFormat="1" ht="15.75">
      <c r="M10101" s="172"/>
      <c r="N10101" s="172"/>
      <c r="O10101" s="172"/>
      <c r="U10101" s="173"/>
    </row>
    <row r="10102" spans="13:21" s="104" customFormat="1" ht="15.75">
      <c r="M10102" s="172"/>
      <c r="N10102" s="172"/>
      <c r="O10102" s="172"/>
      <c r="U10102" s="173"/>
    </row>
    <row r="10103" spans="13:21" s="104" customFormat="1" ht="15.75">
      <c r="M10103" s="172"/>
      <c r="N10103" s="172"/>
      <c r="O10103" s="172"/>
      <c r="U10103" s="173"/>
    </row>
    <row r="10104" spans="13:21" s="104" customFormat="1" ht="15.75">
      <c r="M10104" s="172"/>
      <c r="N10104" s="172"/>
      <c r="O10104" s="172"/>
      <c r="U10104" s="173"/>
    </row>
    <row r="10105" spans="13:21" s="104" customFormat="1" ht="15.75">
      <c r="M10105" s="172"/>
      <c r="N10105" s="172"/>
      <c r="O10105" s="172"/>
      <c r="U10105" s="173"/>
    </row>
    <row r="10106" spans="13:21" s="104" customFormat="1" ht="15.75">
      <c r="M10106" s="172"/>
      <c r="N10106" s="172"/>
      <c r="O10106" s="172"/>
      <c r="U10106" s="173"/>
    </row>
    <row r="10107" spans="13:21" s="104" customFormat="1" ht="15.75">
      <c r="M10107" s="172"/>
      <c r="N10107" s="172"/>
      <c r="O10107" s="172"/>
      <c r="U10107" s="173"/>
    </row>
    <row r="10108" spans="13:21" s="104" customFormat="1" ht="15.75">
      <c r="M10108" s="172"/>
      <c r="N10108" s="172"/>
      <c r="O10108" s="172"/>
      <c r="U10108" s="173"/>
    </row>
    <row r="10109" spans="13:21" s="104" customFormat="1" ht="15.75">
      <c r="M10109" s="172"/>
      <c r="N10109" s="172"/>
      <c r="O10109" s="172"/>
      <c r="U10109" s="173"/>
    </row>
    <row r="10110" spans="13:21" s="104" customFormat="1" ht="15.75">
      <c r="M10110" s="172"/>
      <c r="N10110" s="172"/>
      <c r="O10110" s="172"/>
      <c r="U10110" s="173"/>
    </row>
    <row r="10111" spans="13:21" s="104" customFormat="1" ht="15.75">
      <c r="M10111" s="172"/>
      <c r="N10111" s="172"/>
      <c r="O10111" s="172"/>
      <c r="U10111" s="173"/>
    </row>
    <row r="10112" spans="13:21" s="104" customFormat="1" ht="15.75">
      <c r="M10112" s="172"/>
      <c r="N10112" s="172"/>
      <c r="O10112" s="172"/>
      <c r="U10112" s="173"/>
    </row>
    <row r="10113" spans="13:21" s="104" customFormat="1" ht="15.75">
      <c r="M10113" s="172"/>
      <c r="N10113" s="172"/>
      <c r="O10113" s="172"/>
      <c r="U10113" s="173"/>
    </row>
    <row r="10114" spans="13:21" s="104" customFormat="1" ht="15.75">
      <c r="M10114" s="172"/>
      <c r="N10114" s="172"/>
      <c r="O10114" s="172"/>
      <c r="U10114" s="173"/>
    </row>
    <row r="10115" spans="13:21" s="104" customFormat="1" ht="15.75">
      <c r="M10115" s="172"/>
      <c r="N10115" s="172"/>
      <c r="O10115" s="172"/>
      <c r="U10115" s="173"/>
    </row>
    <row r="10116" spans="13:21" s="104" customFormat="1" ht="15.75">
      <c r="M10116" s="172"/>
      <c r="N10116" s="172"/>
      <c r="O10116" s="172"/>
      <c r="U10116" s="173"/>
    </row>
    <row r="10117" spans="13:21" s="104" customFormat="1" ht="15.75">
      <c r="M10117" s="172"/>
      <c r="N10117" s="172"/>
      <c r="O10117" s="172"/>
      <c r="U10117" s="173"/>
    </row>
    <row r="10118" spans="13:21" s="104" customFormat="1" ht="15.75">
      <c r="M10118" s="172"/>
      <c r="N10118" s="172"/>
      <c r="O10118" s="172"/>
      <c r="U10118" s="173"/>
    </row>
    <row r="10119" spans="13:21" s="104" customFormat="1" ht="15.75">
      <c r="M10119" s="172"/>
      <c r="N10119" s="172"/>
      <c r="O10119" s="172"/>
      <c r="U10119" s="173"/>
    </row>
    <row r="10120" spans="13:21" s="104" customFormat="1" ht="15.75">
      <c r="M10120" s="172"/>
      <c r="N10120" s="172"/>
      <c r="O10120" s="172"/>
      <c r="U10120" s="173"/>
    </row>
    <row r="10121" spans="13:21" s="104" customFormat="1" ht="15.75">
      <c r="M10121" s="172"/>
      <c r="N10121" s="172"/>
      <c r="O10121" s="172"/>
      <c r="U10121" s="173"/>
    </row>
    <row r="10122" spans="13:21" s="104" customFormat="1" ht="15.75">
      <c r="M10122" s="172"/>
      <c r="N10122" s="172"/>
      <c r="O10122" s="172"/>
      <c r="U10122" s="173"/>
    </row>
    <row r="10123" spans="13:21" s="104" customFormat="1" ht="15.75">
      <c r="M10123" s="172"/>
      <c r="N10123" s="172"/>
      <c r="O10123" s="172"/>
      <c r="U10123" s="173"/>
    </row>
    <row r="10124" spans="13:21" s="104" customFormat="1" ht="15.75">
      <c r="M10124" s="172"/>
      <c r="N10124" s="172"/>
      <c r="O10124" s="172"/>
      <c r="U10124" s="173"/>
    </row>
    <row r="10125" spans="13:21" s="104" customFormat="1" ht="15.75">
      <c r="M10125" s="172"/>
      <c r="N10125" s="172"/>
      <c r="O10125" s="172"/>
      <c r="U10125" s="173"/>
    </row>
    <row r="10126" spans="13:21" s="104" customFormat="1" ht="15.75">
      <c r="M10126" s="172"/>
      <c r="N10126" s="172"/>
      <c r="O10126" s="172"/>
      <c r="U10126" s="173"/>
    </row>
    <row r="10127" spans="13:21" s="104" customFormat="1" ht="15.75">
      <c r="M10127" s="172"/>
      <c r="N10127" s="172"/>
      <c r="O10127" s="172"/>
      <c r="U10127" s="173"/>
    </row>
    <row r="10128" spans="13:21" s="104" customFormat="1" ht="15.75">
      <c r="M10128" s="172"/>
      <c r="N10128" s="172"/>
      <c r="O10128" s="172"/>
      <c r="U10128" s="173"/>
    </row>
    <row r="10129" spans="13:21" s="104" customFormat="1" ht="15.75">
      <c r="M10129" s="172"/>
      <c r="N10129" s="172"/>
      <c r="O10129" s="172"/>
      <c r="U10129" s="173"/>
    </row>
    <row r="10130" spans="13:21" s="104" customFormat="1" ht="15.75">
      <c r="M10130" s="172"/>
      <c r="N10130" s="172"/>
      <c r="O10130" s="172"/>
      <c r="U10130" s="173"/>
    </row>
    <row r="10131" spans="13:21" s="104" customFormat="1" ht="15.75">
      <c r="M10131" s="172"/>
      <c r="N10131" s="172"/>
      <c r="O10131" s="172"/>
      <c r="U10131" s="173"/>
    </row>
    <row r="10132" spans="13:21" s="104" customFormat="1" ht="15.75">
      <c r="M10132" s="172"/>
      <c r="N10132" s="172"/>
      <c r="O10132" s="172"/>
      <c r="U10132" s="173"/>
    </row>
    <row r="10133" spans="13:21" s="104" customFormat="1" ht="15.75">
      <c r="M10133" s="172"/>
      <c r="N10133" s="172"/>
      <c r="O10133" s="172"/>
      <c r="U10133" s="173"/>
    </row>
    <row r="10134" spans="13:21" s="104" customFormat="1" ht="15.75">
      <c r="M10134" s="172"/>
      <c r="N10134" s="172"/>
      <c r="O10134" s="172"/>
      <c r="U10134" s="173"/>
    </row>
    <row r="10135" spans="13:21" s="104" customFormat="1" ht="15.75">
      <c r="M10135" s="172"/>
      <c r="N10135" s="172"/>
      <c r="O10135" s="172"/>
      <c r="U10135" s="173"/>
    </row>
    <row r="10136" spans="13:21" s="104" customFormat="1" ht="15.75">
      <c r="M10136" s="172"/>
      <c r="N10136" s="172"/>
      <c r="O10136" s="172"/>
      <c r="U10136" s="173"/>
    </row>
    <row r="10137" spans="13:21" s="104" customFormat="1" ht="15.75">
      <c r="M10137" s="172"/>
      <c r="N10137" s="172"/>
      <c r="O10137" s="172"/>
      <c r="U10137" s="173"/>
    </row>
    <row r="10138" spans="13:21" s="104" customFormat="1" ht="15.75">
      <c r="M10138" s="172"/>
      <c r="N10138" s="172"/>
      <c r="O10138" s="172"/>
      <c r="U10138" s="173"/>
    </row>
    <row r="10139" spans="13:21" s="104" customFormat="1" ht="15.75">
      <c r="M10139" s="172"/>
      <c r="N10139" s="172"/>
      <c r="O10139" s="172"/>
      <c r="U10139" s="173"/>
    </row>
    <row r="10140" spans="13:21" s="104" customFormat="1" ht="15.75">
      <c r="M10140" s="172"/>
      <c r="N10140" s="172"/>
      <c r="O10140" s="172"/>
      <c r="U10140" s="173"/>
    </row>
    <row r="10141" spans="13:21" s="104" customFormat="1" ht="15.75">
      <c r="M10141" s="172"/>
      <c r="N10141" s="172"/>
      <c r="O10141" s="172"/>
      <c r="U10141" s="173"/>
    </row>
    <row r="10142" spans="13:21" s="104" customFormat="1" ht="15.75">
      <c r="M10142" s="172"/>
      <c r="N10142" s="172"/>
      <c r="O10142" s="172"/>
      <c r="U10142" s="173"/>
    </row>
    <row r="10143" spans="13:21" s="104" customFormat="1" ht="15.75">
      <c r="M10143" s="172"/>
      <c r="N10143" s="172"/>
      <c r="O10143" s="172"/>
      <c r="U10143" s="173"/>
    </row>
    <row r="10144" spans="13:21" s="104" customFormat="1" ht="15.75">
      <c r="M10144" s="172"/>
      <c r="N10144" s="172"/>
      <c r="O10144" s="172"/>
      <c r="U10144" s="173"/>
    </row>
    <row r="10145" spans="13:21" s="104" customFormat="1" ht="15.75">
      <c r="M10145" s="172"/>
      <c r="N10145" s="172"/>
      <c r="O10145" s="172"/>
      <c r="U10145" s="173"/>
    </row>
    <row r="10146" spans="13:21" s="104" customFormat="1" ht="15.75">
      <c r="M10146" s="172"/>
      <c r="N10146" s="172"/>
      <c r="O10146" s="172"/>
      <c r="U10146" s="173"/>
    </row>
    <row r="10147" spans="13:21" s="104" customFormat="1" ht="15.75">
      <c r="M10147" s="172"/>
      <c r="N10147" s="172"/>
      <c r="O10147" s="172"/>
      <c r="U10147" s="173"/>
    </row>
    <row r="10148" spans="13:21" s="104" customFormat="1" ht="15.75">
      <c r="M10148" s="172"/>
      <c r="N10148" s="172"/>
      <c r="O10148" s="172"/>
      <c r="U10148" s="173"/>
    </row>
    <row r="10149" spans="13:21" s="104" customFormat="1" ht="15.75">
      <c r="M10149" s="172"/>
      <c r="N10149" s="172"/>
      <c r="O10149" s="172"/>
      <c r="U10149" s="173"/>
    </row>
    <row r="10150" spans="13:21" s="104" customFormat="1" ht="15.75">
      <c r="M10150" s="172"/>
      <c r="N10150" s="172"/>
      <c r="O10150" s="172"/>
      <c r="U10150" s="173"/>
    </row>
    <row r="10151" spans="13:21" s="104" customFormat="1" ht="15.75">
      <c r="M10151" s="172"/>
      <c r="N10151" s="172"/>
      <c r="O10151" s="172"/>
      <c r="U10151" s="173"/>
    </row>
    <row r="10152" spans="13:21" s="104" customFormat="1" ht="15.75">
      <c r="M10152" s="172"/>
      <c r="N10152" s="172"/>
      <c r="O10152" s="172"/>
      <c r="U10152" s="173"/>
    </row>
    <row r="10153" spans="13:21" s="104" customFormat="1" ht="15.75">
      <c r="M10153" s="172"/>
      <c r="N10153" s="172"/>
      <c r="O10153" s="172"/>
      <c r="U10153" s="173"/>
    </row>
    <row r="10154" spans="13:21" s="104" customFormat="1" ht="15.75">
      <c r="M10154" s="172"/>
      <c r="N10154" s="172"/>
      <c r="O10154" s="172"/>
      <c r="U10154" s="173"/>
    </row>
    <row r="10155" spans="13:21" s="104" customFormat="1" ht="15.75">
      <c r="M10155" s="172"/>
      <c r="N10155" s="172"/>
      <c r="O10155" s="172"/>
      <c r="U10155" s="173"/>
    </row>
    <row r="10156" spans="13:21" s="104" customFormat="1" ht="15.75">
      <c r="M10156" s="172"/>
      <c r="N10156" s="172"/>
      <c r="O10156" s="172"/>
      <c r="U10156" s="173"/>
    </row>
    <row r="10157" spans="13:21" s="104" customFormat="1" ht="15.75">
      <c r="M10157" s="172"/>
      <c r="N10157" s="172"/>
      <c r="O10157" s="172"/>
      <c r="U10157" s="173"/>
    </row>
    <row r="10158" spans="13:21" s="104" customFormat="1" ht="15.75">
      <c r="M10158" s="172"/>
      <c r="N10158" s="172"/>
      <c r="O10158" s="172"/>
      <c r="U10158" s="173"/>
    </row>
    <row r="10159" spans="13:21" s="104" customFormat="1" ht="15.75">
      <c r="M10159" s="172"/>
      <c r="N10159" s="172"/>
      <c r="O10159" s="172"/>
      <c r="U10159" s="173"/>
    </row>
    <row r="10160" spans="13:21" s="104" customFormat="1" ht="15.75">
      <c r="M10160" s="172"/>
      <c r="N10160" s="172"/>
      <c r="O10160" s="172"/>
      <c r="U10160" s="173"/>
    </row>
    <row r="10161" spans="13:21" s="104" customFormat="1" ht="15.75">
      <c r="M10161" s="172"/>
      <c r="N10161" s="172"/>
      <c r="O10161" s="172"/>
      <c r="U10161" s="173"/>
    </row>
    <row r="10162" spans="13:21" s="104" customFormat="1" ht="15.75">
      <c r="M10162" s="172"/>
      <c r="N10162" s="172"/>
      <c r="O10162" s="172"/>
      <c r="U10162" s="173"/>
    </row>
    <row r="10163" spans="13:21" s="104" customFormat="1" ht="15.75">
      <c r="M10163" s="172"/>
      <c r="N10163" s="172"/>
      <c r="O10163" s="172"/>
      <c r="U10163" s="173"/>
    </row>
    <row r="10164" spans="13:21" s="104" customFormat="1" ht="15.75">
      <c r="M10164" s="172"/>
      <c r="N10164" s="172"/>
      <c r="O10164" s="172"/>
      <c r="U10164" s="173"/>
    </row>
    <row r="10165" spans="13:21" s="104" customFormat="1" ht="15.75">
      <c r="M10165" s="172"/>
      <c r="N10165" s="172"/>
      <c r="O10165" s="172"/>
      <c r="U10165" s="173"/>
    </row>
    <row r="10166" spans="13:21" s="104" customFormat="1" ht="15.75">
      <c r="M10166" s="172"/>
      <c r="N10166" s="172"/>
      <c r="O10166" s="172"/>
      <c r="U10166" s="173"/>
    </row>
    <row r="10167" spans="13:21" s="104" customFormat="1" ht="15.75">
      <c r="M10167" s="172"/>
      <c r="N10167" s="172"/>
      <c r="O10167" s="172"/>
      <c r="U10167" s="173"/>
    </row>
    <row r="10168" spans="13:21" s="104" customFormat="1" ht="15.75">
      <c r="M10168" s="172"/>
      <c r="N10168" s="172"/>
      <c r="O10168" s="172"/>
      <c r="U10168" s="173"/>
    </row>
    <row r="10169" spans="13:21" s="104" customFormat="1" ht="15.75">
      <c r="M10169" s="172"/>
      <c r="N10169" s="172"/>
      <c r="O10169" s="172"/>
      <c r="U10169" s="173"/>
    </row>
    <row r="10170" spans="13:21" s="104" customFormat="1" ht="15.75">
      <c r="M10170" s="172"/>
      <c r="N10170" s="172"/>
      <c r="O10170" s="172"/>
      <c r="U10170" s="173"/>
    </row>
    <row r="10171" spans="13:21" s="104" customFormat="1" ht="15.75">
      <c r="M10171" s="172"/>
      <c r="N10171" s="172"/>
      <c r="O10171" s="172"/>
      <c r="U10171" s="173"/>
    </row>
    <row r="10172" spans="13:21" s="104" customFormat="1" ht="15.75">
      <c r="M10172" s="172"/>
      <c r="N10172" s="172"/>
      <c r="O10172" s="172"/>
      <c r="U10172" s="173"/>
    </row>
    <row r="10173" spans="13:21" s="104" customFormat="1" ht="15.75">
      <c r="M10173" s="172"/>
      <c r="N10173" s="172"/>
      <c r="O10173" s="172"/>
      <c r="U10173" s="173"/>
    </row>
    <row r="10174" spans="13:21" s="104" customFormat="1" ht="15.75">
      <c r="M10174" s="172"/>
      <c r="N10174" s="172"/>
      <c r="O10174" s="172"/>
      <c r="U10174" s="173"/>
    </row>
    <row r="10175" spans="13:21" s="104" customFormat="1" ht="15.75">
      <c r="M10175" s="172"/>
      <c r="N10175" s="172"/>
      <c r="O10175" s="172"/>
      <c r="U10175" s="173"/>
    </row>
    <row r="10176" spans="13:21" s="104" customFormat="1" ht="15.75">
      <c r="M10176" s="172"/>
      <c r="N10176" s="172"/>
      <c r="O10176" s="172"/>
      <c r="U10176" s="173"/>
    </row>
    <row r="10177" spans="13:21" s="104" customFormat="1" ht="15.75">
      <c r="M10177" s="172"/>
      <c r="N10177" s="172"/>
      <c r="O10177" s="172"/>
      <c r="U10177" s="173"/>
    </row>
    <row r="10178" spans="13:21" s="104" customFormat="1" ht="15.75">
      <c r="M10178" s="172"/>
      <c r="N10178" s="172"/>
      <c r="O10178" s="172"/>
      <c r="U10178" s="173"/>
    </row>
    <row r="10179" spans="13:21" s="104" customFormat="1" ht="15.75">
      <c r="M10179" s="172"/>
      <c r="N10179" s="172"/>
      <c r="O10179" s="172"/>
      <c r="U10179" s="173"/>
    </row>
    <row r="10180" spans="13:21" s="104" customFormat="1" ht="15.75">
      <c r="M10180" s="172"/>
      <c r="N10180" s="172"/>
      <c r="O10180" s="172"/>
      <c r="U10180" s="173"/>
    </row>
    <row r="10181" spans="13:21" s="104" customFormat="1" ht="15.75">
      <c r="M10181" s="172"/>
      <c r="N10181" s="172"/>
      <c r="O10181" s="172"/>
      <c r="U10181" s="173"/>
    </row>
    <row r="10182" spans="13:21" s="104" customFormat="1" ht="15.75">
      <c r="M10182" s="172"/>
      <c r="N10182" s="172"/>
      <c r="O10182" s="172"/>
      <c r="U10182" s="173"/>
    </row>
    <row r="10183" spans="13:21" s="104" customFormat="1" ht="15.75">
      <c r="M10183" s="172"/>
      <c r="N10183" s="172"/>
      <c r="O10183" s="172"/>
      <c r="U10183" s="173"/>
    </row>
    <row r="10184" spans="13:21" s="104" customFormat="1" ht="15.75">
      <c r="M10184" s="172"/>
      <c r="N10184" s="172"/>
      <c r="O10184" s="172"/>
      <c r="U10184" s="173"/>
    </row>
    <row r="10185" spans="13:21" s="104" customFormat="1" ht="15.75">
      <c r="M10185" s="172"/>
      <c r="N10185" s="172"/>
      <c r="O10185" s="172"/>
      <c r="U10185" s="173"/>
    </row>
    <row r="10186" spans="13:21" s="104" customFormat="1" ht="15.75">
      <c r="M10186" s="172"/>
      <c r="N10186" s="172"/>
      <c r="O10186" s="172"/>
      <c r="U10186" s="173"/>
    </row>
    <row r="10187" spans="13:21" s="104" customFormat="1" ht="15.75">
      <c r="M10187" s="172"/>
      <c r="N10187" s="172"/>
      <c r="O10187" s="172"/>
      <c r="U10187" s="173"/>
    </row>
    <row r="10188" spans="13:21" s="104" customFormat="1" ht="15.75">
      <c r="M10188" s="172"/>
      <c r="N10188" s="172"/>
      <c r="O10188" s="172"/>
      <c r="U10188" s="173"/>
    </row>
    <row r="10189" spans="13:21" s="104" customFormat="1" ht="15.75">
      <c r="M10189" s="172"/>
      <c r="N10189" s="172"/>
      <c r="O10189" s="172"/>
      <c r="U10189" s="173"/>
    </row>
    <row r="10190" spans="13:21" s="104" customFormat="1" ht="15.75">
      <c r="M10190" s="172"/>
      <c r="N10190" s="172"/>
      <c r="O10190" s="172"/>
      <c r="U10190" s="173"/>
    </row>
    <row r="10191" spans="13:21" s="104" customFormat="1" ht="15.75">
      <c r="M10191" s="172"/>
      <c r="N10191" s="172"/>
      <c r="O10191" s="172"/>
      <c r="U10191" s="173"/>
    </row>
    <row r="10192" spans="13:21" s="104" customFormat="1" ht="15.75">
      <c r="M10192" s="172"/>
      <c r="N10192" s="172"/>
      <c r="O10192" s="172"/>
      <c r="U10192" s="173"/>
    </row>
    <row r="10193" spans="13:21" s="104" customFormat="1" ht="15.75">
      <c r="M10193" s="172"/>
      <c r="N10193" s="172"/>
      <c r="O10193" s="172"/>
      <c r="U10193" s="173"/>
    </row>
    <row r="10194" spans="13:21" s="104" customFormat="1" ht="15.75">
      <c r="M10194" s="172"/>
      <c r="N10194" s="172"/>
      <c r="O10194" s="172"/>
      <c r="U10194" s="173"/>
    </row>
    <row r="10195" spans="13:21" s="104" customFormat="1" ht="15.75">
      <c r="M10195" s="172"/>
      <c r="N10195" s="172"/>
      <c r="O10195" s="172"/>
      <c r="U10195" s="173"/>
    </row>
    <row r="10196" spans="13:21" s="104" customFormat="1" ht="15.75">
      <c r="M10196" s="172"/>
      <c r="N10196" s="172"/>
      <c r="O10196" s="172"/>
      <c r="U10196" s="173"/>
    </row>
    <row r="10197" spans="13:21" s="104" customFormat="1" ht="15.75">
      <c r="M10197" s="172"/>
      <c r="N10197" s="172"/>
      <c r="O10197" s="172"/>
      <c r="U10197" s="173"/>
    </row>
    <row r="10198" spans="13:21" s="104" customFormat="1" ht="15.75">
      <c r="M10198" s="172"/>
      <c r="N10198" s="172"/>
      <c r="O10198" s="172"/>
      <c r="U10198" s="173"/>
    </row>
    <row r="10199" spans="13:21" s="104" customFormat="1" ht="15.75">
      <c r="M10199" s="172"/>
      <c r="N10199" s="172"/>
      <c r="O10199" s="172"/>
      <c r="U10199" s="173"/>
    </row>
    <row r="10200" spans="13:21" s="104" customFormat="1" ht="15.75">
      <c r="M10200" s="172"/>
      <c r="N10200" s="172"/>
      <c r="O10200" s="172"/>
      <c r="U10200" s="173"/>
    </row>
    <row r="10201" spans="13:21" s="104" customFormat="1" ht="15.75">
      <c r="M10201" s="172"/>
      <c r="N10201" s="172"/>
      <c r="O10201" s="172"/>
      <c r="U10201" s="173"/>
    </row>
    <row r="10202" spans="13:21" s="104" customFormat="1" ht="15.75">
      <c r="M10202" s="172"/>
      <c r="N10202" s="172"/>
      <c r="O10202" s="172"/>
      <c r="U10202" s="173"/>
    </row>
    <row r="10203" spans="13:21" s="104" customFormat="1" ht="15.75">
      <c r="M10203" s="172"/>
      <c r="N10203" s="172"/>
      <c r="O10203" s="172"/>
      <c r="U10203" s="173"/>
    </row>
    <row r="10204" spans="13:21" s="104" customFormat="1" ht="15.75">
      <c r="M10204" s="172"/>
      <c r="N10204" s="172"/>
      <c r="O10204" s="172"/>
      <c r="U10204" s="173"/>
    </row>
    <row r="10205" spans="13:21" s="104" customFormat="1" ht="15.75">
      <c r="M10205" s="172"/>
      <c r="N10205" s="172"/>
      <c r="O10205" s="172"/>
      <c r="U10205" s="173"/>
    </row>
    <row r="10206" spans="13:21" s="104" customFormat="1" ht="15.75">
      <c r="M10206" s="172"/>
      <c r="N10206" s="172"/>
      <c r="O10206" s="172"/>
      <c r="U10206" s="173"/>
    </row>
    <row r="10207" spans="13:21" s="104" customFormat="1" ht="15.75">
      <c r="M10207" s="172"/>
      <c r="N10207" s="172"/>
      <c r="O10207" s="172"/>
      <c r="U10207" s="173"/>
    </row>
    <row r="10208" spans="13:21" s="104" customFormat="1" ht="15.75">
      <c r="M10208" s="172"/>
      <c r="N10208" s="172"/>
      <c r="O10208" s="172"/>
      <c r="U10208" s="173"/>
    </row>
    <row r="10209" spans="13:21" s="104" customFormat="1" ht="15.75">
      <c r="M10209" s="172"/>
      <c r="N10209" s="172"/>
      <c r="O10209" s="172"/>
      <c r="U10209" s="173"/>
    </row>
    <row r="10210" spans="13:21" s="104" customFormat="1" ht="15.75">
      <c r="M10210" s="172"/>
      <c r="N10210" s="172"/>
      <c r="O10210" s="172"/>
      <c r="U10210" s="173"/>
    </row>
    <row r="10211" spans="13:21" s="104" customFormat="1" ht="15.75">
      <c r="M10211" s="172"/>
      <c r="N10211" s="172"/>
      <c r="O10211" s="172"/>
      <c r="U10211" s="173"/>
    </row>
    <row r="10212" spans="13:21" s="104" customFormat="1" ht="15.75">
      <c r="M10212" s="172"/>
      <c r="N10212" s="172"/>
      <c r="O10212" s="172"/>
      <c r="U10212" s="173"/>
    </row>
    <row r="10213" spans="13:21" s="104" customFormat="1" ht="15.75">
      <c r="M10213" s="172"/>
      <c r="N10213" s="172"/>
      <c r="O10213" s="172"/>
      <c r="U10213" s="173"/>
    </row>
    <row r="10214" spans="13:21" s="104" customFormat="1" ht="15.75">
      <c r="M10214" s="172"/>
      <c r="N10214" s="172"/>
      <c r="O10214" s="172"/>
      <c r="U10214" s="173"/>
    </row>
    <row r="10215" spans="13:21" s="104" customFormat="1" ht="15.75">
      <c r="M10215" s="172"/>
      <c r="N10215" s="172"/>
      <c r="O10215" s="172"/>
      <c r="U10215" s="173"/>
    </row>
    <row r="10216" spans="13:21" s="104" customFormat="1" ht="15.75">
      <c r="M10216" s="172"/>
      <c r="N10216" s="172"/>
      <c r="O10216" s="172"/>
      <c r="U10216" s="173"/>
    </row>
    <row r="10217" spans="13:21" s="104" customFormat="1" ht="15.75">
      <c r="M10217" s="172"/>
      <c r="N10217" s="172"/>
      <c r="O10217" s="172"/>
      <c r="U10217" s="173"/>
    </row>
    <row r="10218" spans="13:21" s="104" customFormat="1" ht="15.75">
      <c r="M10218" s="172"/>
      <c r="N10218" s="172"/>
      <c r="O10218" s="172"/>
      <c r="U10218" s="173"/>
    </row>
    <row r="10219" spans="13:21" s="104" customFormat="1" ht="15.75">
      <c r="M10219" s="172"/>
      <c r="N10219" s="172"/>
      <c r="O10219" s="172"/>
      <c r="U10219" s="173"/>
    </row>
    <row r="10220" spans="13:21" s="104" customFormat="1" ht="15.75">
      <c r="M10220" s="172"/>
      <c r="N10220" s="172"/>
      <c r="O10220" s="172"/>
      <c r="U10220" s="173"/>
    </row>
    <row r="10221" spans="13:21" s="104" customFormat="1" ht="15.75">
      <c r="M10221" s="172"/>
      <c r="N10221" s="172"/>
      <c r="O10221" s="172"/>
      <c r="U10221" s="173"/>
    </row>
    <row r="10222" spans="13:21" s="104" customFormat="1" ht="15.75">
      <c r="M10222" s="172"/>
      <c r="N10222" s="172"/>
      <c r="O10222" s="172"/>
      <c r="U10222" s="173"/>
    </row>
    <row r="10223" spans="13:21" s="104" customFormat="1" ht="15.75">
      <c r="M10223" s="172"/>
      <c r="N10223" s="172"/>
      <c r="O10223" s="172"/>
      <c r="U10223" s="173"/>
    </row>
    <row r="10224" spans="13:21" s="104" customFormat="1" ht="15.75">
      <c r="M10224" s="172"/>
      <c r="N10224" s="172"/>
      <c r="O10224" s="172"/>
      <c r="U10224" s="173"/>
    </row>
    <row r="10225" spans="13:21" s="104" customFormat="1" ht="15.75">
      <c r="M10225" s="172"/>
      <c r="N10225" s="172"/>
      <c r="O10225" s="172"/>
      <c r="U10225" s="173"/>
    </row>
    <row r="10226" spans="13:21" s="104" customFormat="1" ht="15.75">
      <c r="M10226" s="172"/>
      <c r="N10226" s="172"/>
      <c r="O10226" s="172"/>
      <c r="U10226" s="173"/>
    </row>
    <row r="10227" spans="13:21" s="104" customFormat="1" ht="15.75">
      <c r="M10227" s="172"/>
      <c r="N10227" s="172"/>
      <c r="O10227" s="172"/>
      <c r="U10227" s="173"/>
    </row>
    <row r="10228" spans="13:21" s="104" customFormat="1" ht="15.75">
      <c r="M10228" s="172"/>
      <c r="N10228" s="172"/>
      <c r="O10228" s="172"/>
      <c r="U10228" s="173"/>
    </row>
    <row r="10229" spans="13:21" s="104" customFormat="1" ht="15.75">
      <c r="M10229" s="172"/>
      <c r="N10229" s="172"/>
      <c r="O10229" s="172"/>
      <c r="U10229" s="173"/>
    </row>
    <row r="10230" spans="13:21" s="104" customFormat="1" ht="15.75">
      <c r="M10230" s="172"/>
      <c r="N10230" s="172"/>
      <c r="O10230" s="172"/>
      <c r="U10230" s="173"/>
    </row>
    <row r="10231" spans="13:21" s="104" customFormat="1" ht="15.75">
      <c r="M10231" s="172"/>
      <c r="N10231" s="172"/>
      <c r="O10231" s="172"/>
      <c r="U10231" s="173"/>
    </row>
    <row r="10232" spans="13:21" s="104" customFormat="1" ht="15.75">
      <c r="M10232" s="172"/>
      <c r="N10232" s="172"/>
      <c r="O10232" s="172"/>
      <c r="U10232" s="173"/>
    </row>
    <row r="10233" spans="13:21" s="104" customFormat="1" ht="15.75">
      <c r="M10233" s="172"/>
      <c r="N10233" s="172"/>
      <c r="O10233" s="172"/>
      <c r="U10233" s="173"/>
    </row>
    <row r="10234" spans="13:21" s="104" customFormat="1" ht="15.75">
      <c r="M10234" s="172"/>
      <c r="N10234" s="172"/>
      <c r="O10234" s="172"/>
      <c r="U10234" s="173"/>
    </row>
    <row r="10235" spans="13:21" s="104" customFormat="1" ht="15.75">
      <c r="M10235" s="172"/>
      <c r="N10235" s="172"/>
      <c r="O10235" s="172"/>
      <c r="U10235" s="173"/>
    </row>
    <row r="10236" spans="13:21" s="104" customFormat="1" ht="15.75">
      <c r="M10236" s="172"/>
      <c r="N10236" s="172"/>
      <c r="O10236" s="172"/>
      <c r="U10236" s="173"/>
    </row>
    <row r="10237" spans="13:21" s="104" customFormat="1" ht="15.75">
      <c r="M10237" s="172"/>
      <c r="N10237" s="172"/>
      <c r="O10237" s="172"/>
      <c r="U10237" s="173"/>
    </row>
    <row r="10238" spans="13:21" s="104" customFormat="1" ht="15.75">
      <c r="M10238" s="172"/>
      <c r="N10238" s="172"/>
      <c r="O10238" s="172"/>
      <c r="U10238" s="173"/>
    </row>
    <row r="10239" spans="13:21" s="104" customFormat="1" ht="15.75">
      <c r="M10239" s="172"/>
      <c r="N10239" s="172"/>
      <c r="O10239" s="172"/>
      <c r="U10239" s="173"/>
    </row>
    <row r="10240" spans="13:21" s="104" customFormat="1" ht="15.75">
      <c r="M10240" s="172"/>
      <c r="N10240" s="172"/>
      <c r="O10240" s="172"/>
      <c r="U10240" s="173"/>
    </row>
    <row r="10241" spans="13:21" s="104" customFormat="1" ht="15.75">
      <c r="M10241" s="172"/>
      <c r="N10241" s="172"/>
      <c r="O10241" s="172"/>
      <c r="U10241" s="173"/>
    </row>
    <row r="10242" spans="13:21" s="104" customFormat="1" ht="15.75">
      <c r="M10242" s="172"/>
      <c r="N10242" s="172"/>
      <c r="O10242" s="172"/>
      <c r="U10242" s="173"/>
    </row>
    <row r="10243" spans="13:21" s="104" customFormat="1" ht="15.75">
      <c r="M10243" s="172"/>
      <c r="N10243" s="172"/>
      <c r="O10243" s="172"/>
      <c r="U10243" s="173"/>
    </row>
    <row r="10244" spans="13:21" s="104" customFormat="1" ht="15.75">
      <c r="M10244" s="172"/>
      <c r="N10244" s="172"/>
      <c r="O10244" s="172"/>
      <c r="U10244" s="173"/>
    </row>
    <row r="10245" spans="13:21" s="104" customFormat="1" ht="15.75">
      <c r="M10245" s="172"/>
      <c r="N10245" s="172"/>
      <c r="O10245" s="172"/>
      <c r="U10245" s="173"/>
    </row>
    <row r="10246" spans="13:21" s="104" customFormat="1" ht="15.75">
      <c r="M10246" s="172"/>
      <c r="N10246" s="172"/>
      <c r="O10246" s="172"/>
      <c r="U10246" s="173"/>
    </row>
    <row r="10247" spans="13:21" s="104" customFormat="1" ht="15.75">
      <c r="M10247" s="172"/>
      <c r="N10247" s="172"/>
      <c r="O10247" s="172"/>
      <c r="U10247" s="173"/>
    </row>
    <row r="10248" spans="13:21" s="104" customFormat="1" ht="15.75">
      <c r="M10248" s="172"/>
      <c r="N10248" s="172"/>
      <c r="O10248" s="172"/>
      <c r="U10248" s="173"/>
    </row>
    <row r="10249" spans="13:21" s="104" customFormat="1" ht="15.75">
      <c r="M10249" s="172"/>
      <c r="N10249" s="172"/>
      <c r="O10249" s="172"/>
      <c r="U10249" s="173"/>
    </row>
    <row r="10250" spans="13:21" s="104" customFormat="1" ht="15.75">
      <c r="M10250" s="172"/>
      <c r="N10250" s="172"/>
      <c r="O10250" s="172"/>
      <c r="U10250" s="173"/>
    </row>
    <row r="10251" spans="13:21" s="104" customFormat="1" ht="15.75">
      <c r="M10251" s="172"/>
      <c r="N10251" s="172"/>
      <c r="O10251" s="172"/>
      <c r="U10251" s="173"/>
    </row>
    <row r="10252" spans="13:21" s="104" customFormat="1" ht="15.75">
      <c r="M10252" s="172"/>
      <c r="N10252" s="172"/>
      <c r="O10252" s="172"/>
      <c r="U10252" s="173"/>
    </row>
    <row r="10253" spans="13:21" s="104" customFormat="1" ht="15.75">
      <c r="M10253" s="172"/>
      <c r="N10253" s="172"/>
      <c r="O10253" s="172"/>
      <c r="U10253" s="173"/>
    </row>
    <row r="10254" spans="13:21" s="104" customFormat="1" ht="15.75">
      <c r="M10254" s="172"/>
      <c r="N10254" s="172"/>
      <c r="O10254" s="172"/>
      <c r="U10254" s="173"/>
    </row>
    <row r="10255" spans="13:21" s="104" customFormat="1" ht="15.75">
      <c r="M10255" s="172"/>
      <c r="N10255" s="172"/>
      <c r="O10255" s="172"/>
      <c r="U10255" s="173"/>
    </row>
    <row r="10256" spans="13:21" s="104" customFormat="1" ht="15.75">
      <c r="M10256" s="172"/>
      <c r="N10256" s="172"/>
      <c r="O10256" s="172"/>
      <c r="U10256" s="173"/>
    </row>
    <row r="10257" spans="13:21" s="104" customFormat="1" ht="15.75">
      <c r="M10257" s="172"/>
      <c r="N10257" s="172"/>
      <c r="O10257" s="172"/>
      <c r="U10257" s="173"/>
    </row>
    <row r="10258" spans="13:21" s="104" customFormat="1" ht="15.75">
      <c r="M10258" s="172"/>
      <c r="N10258" s="172"/>
      <c r="O10258" s="172"/>
      <c r="U10258" s="173"/>
    </row>
    <row r="10259" spans="13:21" s="104" customFormat="1" ht="15.75">
      <c r="M10259" s="172"/>
      <c r="N10259" s="172"/>
      <c r="O10259" s="172"/>
      <c r="U10259" s="173"/>
    </row>
    <row r="10260" spans="13:21" s="104" customFormat="1" ht="15.75">
      <c r="M10260" s="172"/>
      <c r="N10260" s="172"/>
      <c r="O10260" s="172"/>
      <c r="U10260" s="173"/>
    </row>
    <row r="10261" spans="13:21" s="104" customFormat="1" ht="15.75">
      <c r="M10261" s="172"/>
      <c r="N10261" s="172"/>
      <c r="O10261" s="172"/>
      <c r="U10261" s="173"/>
    </row>
    <row r="10262" spans="13:21" s="104" customFormat="1" ht="15.75">
      <c r="M10262" s="172"/>
      <c r="N10262" s="172"/>
      <c r="O10262" s="172"/>
      <c r="U10262" s="173"/>
    </row>
    <row r="10263" spans="13:21" s="104" customFormat="1" ht="15.75">
      <c r="M10263" s="172"/>
      <c r="N10263" s="172"/>
      <c r="O10263" s="172"/>
      <c r="U10263" s="173"/>
    </row>
    <row r="10264" spans="13:21" s="104" customFormat="1" ht="15.75">
      <c r="M10264" s="172"/>
      <c r="N10264" s="172"/>
      <c r="O10264" s="172"/>
      <c r="U10264" s="173"/>
    </row>
    <row r="10265" spans="13:21" s="104" customFormat="1" ht="15.75">
      <c r="M10265" s="172"/>
      <c r="N10265" s="172"/>
      <c r="O10265" s="172"/>
      <c r="U10265" s="173"/>
    </row>
    <row r="10266" spans="13:21" s="104" customFormat="1" ht="15.75">
      <c r="M10266" s="172"/>
      <c r="N10266" s="172"/>
      <c r="O10266" s="172"/>
      <c r="U10266" s="173"/>
    </row>
    <row r="10267" spans="13:21" s="104" customFormat="1" ht="15.75">
      <c r="M10267" s="172"/>
      <c r="N10267" s="172"/>
      <c r="O10267" s="172"/>
      <c r="U10267" s="173"/>
    </row>
    <row r="10268" spans="13:21" s="104" customFormat="1" ht="15.75">
      <c r="M10268" s="172"/>
      <c r="N10268" s="172"/>
      <c r="O10268" s="172"/>
      <c r="U10268" s="173"/>
    </row>
    <row r="10269" spans="13:21" s="104" customFormat="1" ht="15.75">
      <c r="M10269" s="172"/>
      <c r="N10269" s="172"/>
      <c r="O10269" s="172"/>
      <c r="U10269" s="173"/>
    </row>
    <row r="10270" spans="13:21" s="104" customFormat="1" ht="15.75">
      <c r="M10270" s="172"/>
      <c r="N10270" s="172"/>
      <c r="O10270" s="172"/>
      <c r="U10270" s="173"/>
    </row>
    <row r="10271" spans="13:21" s="104" customFormat="1" ht="15.75">
      <c r="M10271" s="172"/>
      <c r="N10271" s="172"/>
      <c r="O10271" s="172"/>
      <c r="U10271" s="173"/>
    </row>
    <row r="10272" spans="13:21" s="104" customFormat="1" ht="15.75">
      <c r="M10272" s="172"/>
      <c r="N10272" s="172"/>
      <c r="O10272" s="172"/>
      <c r="U10272" s="173"/>
    </row>
    <row r="10273" spans="13:21" s="104" customFormat="1" ht="15.75">
      <c r="M10273" s="172"/>
      <c r="N10273" s="172"/>
      <c r="O10273" s="172"/>
      <c r="U10273" s="173"/>
    </row>
    <row r="10274" spans="13:21" s="104" customFormat="1" ht="15.75">
      <c r="M10274" s="172"/>
      <c r="N10274" s="172"/>
      <c r="O10274" s="172"/>
      <c r="U10274" s="173"/>
    </row>
    <row r="10275" spans="13:21" s="104" customFormat="1" ht="15.75">
      <c r="M10275" s="172"/>
      <c r="N10275" s="172"/>
      <c r="O10275" s="172"/>
      <c r="U10275" s="173"/>
    </row>
    <row r="10276" spans="13:21" s="104" customFormat="1" ht="15.75">
      <c r="M10276" s="172"/>
      <c r="N10276" s="172"/>
      <c r="O10276" s="172"/>
      <c r="U10276" s="173"/>
    </row>
    <row r="10277" spans="13:21" s="104" customFormat="1" ht="15.75">
      <c r="M10277" s="172"/>
      <c r="N10277" s="172"/>
      <c r="O10277" s="172"/>
      <c r="U10277" s="173"/>
    </row>
    <row r="10278" spans="13:21" s="104" customFormat="1" ht="15.75">
      <c r="M10278" s="172"/>
      <c r="N10278" s="172"/>
      <c r="O10278" s="172"/>
      <c r="U10278" s="173"/>
    </row>
    <row r="10279" spans="13:21" s="104" customFormat="1" ht="15.75">
      <c r="M10279" s="172"/>
      <c r="N10279" s="172"/>
      <c r="O10279" s="172"/>
      <c r="U10279" s="173"/>
    </row>
    <row r="10280" spans="13:21" s="104" customFormat="1" ht="15.75">
      <c r="M10280" s="172"/>
      <c r="N10280" s="172"/>
      <c r="O10280" s="172"/>
      <c r="U10280" s="173"/>
    </row>
    <row r="10281" spans="13:21" s="104" customFormat="1" ht="15.75">
      <c r="M10281" s="172"/>
      <c r="N10281" s="172"/>
      <c r="O10281" s="172"/>
      <c r="U10281" s="173"/>
    </row>
    <row r="10282" spans="13:21" s="104" customFormat="1" ht="15.75">
      <c r="M10282" s="172"/>
      <c r="N10282" s="172"/>
      <c r="O10282" s="172"/>
      <c r="U10282" s="173"/>
    </row>
    <row r="10283" spans="13:21" s="104" customFormat="1" ht="15.75">
      <c r="M10283" s="172"/>
      <c r="N10283" s="172"/>
      <c r="O10283" s="172"/>
      <c r="U10283" s="173"/>
    </row>
    <row r="10284" spans="13:21" s="104" customFormat="1" ht="15.75">
      <c r="M10284" s="172"/>
      <c r="N10284" s="172"/>
      <c r="O10284" s="172"/>
      <c r="U10284" s="173"/>
    </row>
    <row r="10285" spans="13:21" s="104" customFormat="1" ht="15.75">
      <c r="M10285" s="172"/>
      <c r="N10285" s="172"/>
      <c r="O10285" s="172"/>
      <c r="U10285" s="173"/>
    </row>
    <row r="10286" spans="13:21" s="104" customFormat="1" ht="15.75">
      <c r="M10286" s="172"/>
      <c r="N10286" s="172"/>
      <c r="O10286" s="172"/>
      <c r="U10286" s="173"/>
    </row>
    <row r="10287" spans="13:21" s="104" customFormat="1" ht="15.75">
      <c r="M10287" s="172"/>
      <c r="N10287" s="172"/>
      <c r="O10287" s="172"/>
      <c r="U10287" s="173"/>
    </row>
    <row r="10288" spans="13:21" s="104" customFormat="1" ht="15.75">
      <c r="M10288" s="172"/>
      <c r="N10288" s="172"/>
      <c r="O10288" s="172"/>
      <c r="U10288" s="173"/>
    </row>
    <row r="10289" spans="13:21" s="104" customFormat="1" ht="15.75">
      <c r="M10289" s="172"/>
      <c r="N10289" s="172"/>
      <c r="O10289" s="172"/>
      <c r="U10289" s="173"/>
    </row>
    <row r="10290" spans="13:21" s="104" customFormat="1" ht="15.75">
      <c r="M10290" s="172"/>
      <c r="N10290" s="172"/>
      <c r="O10290" s="172"/>
      <c r="U10290" s="173"/>
    </row>
    <row r="10291" spans="13:21" s="104" customFormat="1" ht="15.75">
      <c r="M10291" s="172"/>
      <c r="N10291" s="172"/>
      <c r="O10291" s="172"/>
      <c r="U10291" s="173"/>
    </row>
    <row r="10292" spans="13:21" s="104" customFormat="1" ht="15.75">
      <c r="M10292" s="172"/>
      <c r="N10292" s="172"/>
      <c r="O10292" s="172"/>
      <c r="U10292" s="173"/>
    </row>
    <row r="10293" spans="13:21" s="104" customFormat="1" ht="15.75">
      <c r="M10293" s="172"/>
      <c r="N10293" s="172"/>
      <c r="O10293" s="172"/>
      <c r="U10293" s="173"/>
    </row>
    <row r="10294" spans="13:21" s="104" customFormat="1" ht="15.75">
      <c r="M10294" s="172"/>
      <c r="N10294" s="172"/>
      <c r="O10294" s="172"/>
      <c r="U10294" s="173"/>
    </row>
    <row r="10295" spans="13:21" s="104" customFormat="1" ht="15.75">
      <c r="M10295" s="172"/>
      <c r="N10295" s="172"/>
      <c r="O10295" s="172"/>
      <c r="U10295" s="173"/>
    </row>
    <row r="10296" spans="13:21" s="104" customFormat="1" ht="15.75">
      <c r="M10296" s="172"/>
      <c r="N10296" s="172"/>
      <c r="O10296" s="172"/>
      <c r="U10296" s="173"/>
    </row>
    <row r="10297" spans="13:21" s="104" customFormat="1" ht="15.75">
      <c r="M10297" s="172"/>
      <c r="N10297" s="172"/>
      <c r="O10297" s="172"/>
      <c r="U10297" s="173"/>
    </row>
    <row r="10298" spans="13:21" s="104" customFormat="1" ht="15.75">
      <c r="M10298" s="172"/>
      <c r="N10298" s="172"/>
      <c r="O10298" s="172"/>
      <c r="U10298" s="173"/>
    </row>
    <row r="10299" spans="13:21" s="104" customFormat="1" ht="15.75">
      <c r="M10299" s="172"/>
      <c r="N10299" s="172"/>
      <c r="O10299" s="172"/>
      <c r="U10299" s="173"/>
    </row>
    <row r="10300" spans="13:21" s="104" customFormat="1" ht="15.75">
      <c r="M10300" s="172"/>
      <c r="N10300" s="172"/>
      <c r="O10300" s="172"/>
      <c r="U10300" s="173"/>
    </row>
    <row r="10301" spans="13:21" s="104" customFormat="1" ht="15.75">
      <c r="M10301" s="172"/>
      <c r="N10301" s="172"/>
      <c r="O10301" s="172"/>
      <c r="U10301" s="173"/>
    </row>
    <row r="10302" spans="13:21" s="104" customFormat="1" ht="15.75">
      <c r="M10302" s="172"/>
      <c r="N10302" s="172"/>
      <c r="O10302" s="172"/>
      <c r="U10302" s="173"/>
    </row>
    <row r="10303" spans="13:21" s="104" customFormat="1" ht="15.75">
      <c r="M10303" s="172"/>
      <c r="N10303" s="172"/>
      <c r="O10303" s="172"/>
      <c r="U10303" s="173"/>
    </row>
    <row r="10304" spans="13:21" s="104" customFormat="1" ht="15.75">
      <c r="M10304" s="172"/>
      <c r="N10304" s="172"/>
      <c r="O10304" s="172"/>
      <c r="U10304" s="173"/>
    </row>
    <row r="10305" spans="13:21" s="104" customFormat="1" ht="15.75">
      <c r="M10305" s="172"/>
      <c r="N10305" s="172"/>
      <c r="O10305" s="172"/>
      <c r="U10305" s="173"/>
    </row>
    <row r="10306" spans="13:21" s="104" customFormat="1" ht="15.75">
      <c r="M10306" s="172"/>
      <c r="N10306" s="172"/>
      <c r="O10306" s="172"/>
      <c r="U10306" s="173"/>
    </row>
    <row r="10307" spans="13:21" s="104" customFormat="1" ht="15.75">
      <c r="M10307" s="172"/>
      <c r="N10307" s="172"/>
      <c r="O10307" s="172"/>
      <c r="U10307" s="173"/>
    </row>
    <row r="10308" spans="13:21" s="104" customFormat="1" ht="15.75">
      <c r="M10308" s="172"/>
      <c r="N10308" s="172"/>
      <c r="O10308" s="172"/>
      <c r="U10308" s="173"/>
    </row>
    <row r="10309" spans="13:21" s="104" customFormat="1" ht="15.75">
      <c r="M10309" s="172"/>
      <c r="N10309" s="172"/>
      <c r="O10309" s="172"/>
      <c r="U10309" s="173"/>
    </row>
    <row r="10310" spans="13:21" s="104" customFormat="1" ht="15.75">
      <c r="M10310" s="172"/>
      <c r="N10310" s="172"/>
      <c r="O10310" s="172"/>
      <c r="U10310" s="173"/>
    </row>
    <row r="10311" spans="13:21" s="104" customFormat="1" ht="15.75">
      <c r="M10311" s="172"/>
      <c r="N10311" s="172"/>
      <c r="O10311" s="172"/>
      <c r="U10311" s="173"/>
    </row>
    <row r="10312" spans="13:21" s="104" customFormat="1" ht="15.75">
      <c r="M10312" s="172"/>
      <c r="N10312" s="172"/>
      <c r="O10312" s="172"/>
      <c r="U10312" s="173"/>
    </row>
    <row r="10313" spans="13:21" s="104" customFormat="1" ht="15.75">
      <c r="M10313" s="172"/>
      <c r="N10313" s="172"/>
      <c r="O10313" s="172"/>
      <c r="U10313" s="173"/>
    </row>
    <row r="10314" spans="13:21" s="104" customFormat="1" ht="15.75">
      <c r="M10314" s="172"/>
      <c r="N10314" s="172"/>
      <c r="O10314" s="172"/>
      <c r="U10314" s="173"/>
    </row>
    <row r="10315" spans="13:21" s="104" customFormat="1" ht="15.75">
      <c r="M10315" s="172"/>
      <c r="N10315" s="172"/>
      <c r="O10315" s="172"/>
      <c r="U10315" s="173"/>
    </row>
    <row r="10316" spans="13:21" s="104" customFormat="1" ht="15.75">
      <c r="M10316" s="172"/>
      <c r="N10316" s="172"/>
      <c r="O10316" s="172"/>
      <c r="U10316" s="173"/>
    </row>
    <row r="10317" spans="13:21" s="104" customFormat="1" ht="15.75">
      <c r="M10317" s="172"/>
      <c r="N10317" s="172"/>
      <c r="O10317" s="172"/>
      <c r="U10317" s="173"/>
    </row>
    <row r="10318" spans="13:21" s="104" customFormat="1" ht="15.75">
      <c r="M10318" s="172"/>
      <c r="N10318" s="172"/>
      <c r="O10318" s="172"/>
      <c r="U10318" s="173"/>
    </row>
    <row r="10319" spans="13:21" s="104" customFormat="1" ht="15.75">
      <c r="M10319" s="172"/>
      <c r="N10319" s="172"/>
      <c r="O10319" s="172"/>
      <c r="U10319" s="173"/>
    </row>
    <row r="10320" spans="13:21" s="104" customFormat="1" ht="15.75">
      <c r="M10320" s="172"/>
      <c r="N10320" s="172"/>
      <c r="O10320" s="172"/>
      <c r="U10320" s="173"/>
    </row>
    <row r="10321" spans="13:21" s="104" customFormat="1" ht="15.75">
      <c r="M10321" s="172"/>
      <c r="N10321" s="172"/>
      <c r="O10321" s="172"/>
      <c r="U10321" s="173"/>
    </row>
    <row r="10322" spans="13:21" s="104" customFormat="1" ht="15.75">
      <c r="M10322" s="172"/>
      <c r="N10322" s="172"/>
      <c r="O10322" s="172"/>
      <c r="U10322" s="173"/>
    </row>
    <row r="10323" spans="13:21" s="104" customFormat="1" ht="15.75">
      <c r="M10323" s="172"/>
      <c r="N10323" s="172"/>
      <c r="O10323" s="172"/>
      <c r="U10323" s="173"/>
    </row>
    <row r="10324" spans="13:21" s="104" customFormat="1" ht="15.75">
      <c r="M10324" s="172"/>
      <c r="N10324" s="172"/>
      <c r="O10324" s="172"/>
      <c r="U10324" s="173"/>
    </row>
    <row r="10325" spans="13:21" s="104" customFormat="1" ht="15.75">
      <c r="M10325" s="172"/>
      <c r="N10325" s="172"/>
      <c r="O10325" s="172"/>
      <c r="U10325" s="173"/>
    </row>
    <row r="10326" spans="13:21" s="104" customFormat="1" ht="15.75">
      <c r="M10326" s="172"/>
      <c r="N10326" s="172"/>
      <c r="O10326" s="172"/>
      <c r="U10326" s="173"/>
    </row>
    <row r="10327" spans="13:21" s="104" customFormat="1" ht="15.75">
      <c r="M10327" s="172"/>
      <c r="N10327" s="172"/>
      <c r="O10327" s="172"/>
      <c r="U10327" s="173"/>
    </row>
    <row r="10328" spans="13:21" s="104" customFormat="1" ht="15.75">
      <c r="M10328" s="172"/>
      <c r="N10328" s="172"/>
      <c r="O10328" s="172"/>
      <c r="U10328" s="173"/>
    </row>
    <row r="10329" spans="13:21" s="104" customFormat="1" ht="15.75">
      <c r="M10329" s="172"/>
      <c r="N10329" s="172"/>
      <c r="O10329" s="172"/>
      <c r="U10329" s="173"/>
    </row>
    <row r="10330" spans="13:21" s="104" customFormat="1" ht="15.75">
      <c r="M10330" s="172"/>
      <c r="N10330" s="172"/>
      <c r="O10330" s="172"/>
      <c r="U10330" s="173"/>
    </row>
    <row r="10331" spans="13:21" s="104" customFormat="1" ht="15.75">
      <c r="M10331" s="172"/>
      <c r="N10331" s="172"/>
      <c r="O10331" s="172"/>
      <c r="U10331" s="173"/>
    </row>
    <row r="10332" spans="13:21" s="104" customFormat="1" ht="15.75">
      <c r="M10332" s="172"/>
      <c r="N10332" s="172"/>
      <c r="O10332" s="172"/>
      <c r="U10332" s="173"/>
    </row>
    <row r="10333" spans="13:21" s="104" customFormat="1" ht="15.75">
      <c r="M10333" s="172"/>
      <c r="N10333" s="172"/>
      <c r="O10333" s="172"/>
      <c r="U10333" s="173"/>
    </row>
    <row r="10334" spans="13:21" s="104" customFormat="1" ht="15.75">
      <c r="M10334" s="172"/>
      <c r="N10334" s="172"/>
      <c r="O10334" s="172"/>
      <c r="U10334" s="173"/>
    </row>
    <row r="10335" spans="13:21" s="104" customFormat="1" ht="15.75">
      <c r="M10335" s="172"/>
      <c r="N10335" s="172"/>
      <c r="O10335" s="172"/>
      <c r="U10335" s="173"/>
    </row>
    <row r="10336" spans="13:21" s="104" customFormat="1" ht="15.75">
      <c r="M10336" s="172"/>
      <c r="N10336" s="172"/>
      <c r="O10336" s="172"/>
      <c r="U10336" s="173"/>
    </row>
    <row r="10337" spans="13:21" s="104" customFormat="1" ht="15.75">
      <c r="M10337" s="172"/>
      <c r="N10337" s="172"/>
      <c r="O10337" s="172"/>
      <c r="U10337" s="173"/>
    </row>
    <row r="10338" spans="13:21" s="104" customFormat="1" ht="15.75">
      <c r="M10338" s="172"/>
      <c r="N10338" s="172"/>
      <c r="O10338" s="172"/>
      <c r="U10338" s="173"/>
    </row>
    <row r="10339" spans="13:21" s="104" customFormat="1" ht="15.75">
      <c r="M10339" s="172"/>
      <c r="N10339" s="172"/>
      <c r="O10339" s="172"/>
      <c r="U10339" s="173"/>
    </row>
    <row r="10340" spans="13:21" s="104" customFormat="1" ht="15.75">
      <c r="M10340" s="172"/>
      <c r="N10340" s="172"/>
      <c r="O10340" s="172"/>
      <c r="U10340" s="173"/>
    </row>
    <row r="10341" spans="13:21" s="104" customFormat="1" ht="15.75">
      <c r="M10341" s="172"/>
      <c r="N10341" s="172"/>
      <c r="O10341" s="172"/>
      <c r="U10341" s="173"/>
    </row>
    <row r="10342" spans="13:21" s="104" customFormat="1" ht="15.75">
      <c r="M10342" s="172"/>
      <c r="N10342" s="172"/>
      <c r="O10342" s="172"/>
      <c r="U10342" s="173"/>
    </row>
    <row r="10343" spans="13:21" s="104" customFormat="1" ht="15.75">
      <c r="M10343" s="172"/>
      <c r="N10343" s="172"/>
      <c r="O10343" s="172"/>
      <c r="U10343" s="173"/>
    </row>
    <row r="10344" spans="13:21" s="104" customFormat="1" ht="15.75">
      <c r="M10344" s="172"/>
      <c r="N10344" s="172"/>
      <c r="O10344" s="172"/>
      <c r="U10344" s="173"/>
    </row>
    <row r="10345" spans="13:21" s="104" customFormat="1" ht="15.75">
      <c r="M10345" s="172"/>
      <c r="N10345" s="172"/>
      <c r="O10345" s="172"/>
      <c r="U10345" s="173"/>
    </row>
    <row r="10346" spans="13:21" s="104" customFormat="1" ht="15.75">
      <c r="M10346" s="172"/>
      <c r="N10346" s="172"/>
      <c r="O10346" s="172"/>
      <c r="U10346" s="173"/>
    </row>
    <row r="10347" spans="13:21" s="104" customFormat="1" ht="15.75">
      <c r="M10347" s="172"/>
      <c r="N10347" s="172"/>
      <c r="O10347" s="172"/>
      <c r="U10347" s="173"/>
    </row>
    <row r="10348" spans="13:21" s="104" customFormat="1" ht="15.75">
      <c r="M10348" s="172"/>
      <c r="N10348" s="172"/>
      <c r="O10348" s="172"/>
      <c r="U10348" s="173"/>
    </row>
    <row r="10349" spans="13:21" s="104" customFormat="1" ht="15.75">
      <c r="M10349" s="172"/>
      <c r="N10349" s="172"/>
      <c r="O10349" s="172"/>
      <c r="U10349" s="173"/>
    </row>
    <row r="10350" spans="13:21" s="104" customFormat="1" ht="15.75">
      <c r="M10350" s="172"/>
      <c r="N10350" s="172"/>
      <c r="O10350" s="172"/>
      <c r="U10350" s="173"/>
    </row>
    <row r="10351" spans="13:21" s="104" customFormat="1" ht="15.75">
      <c r="M10351" s="172"/>
      <c r="N10351" s="172"/>
      <c r="O10351" s="172"/>
      <c r="U10351" s="173"/>
    </row>
    <row r="10352" spans="13:21" s="104" customFormat="1" ht="15.75">
      <c r="M10352" s="172"/>
      <c r="N10352" s="172"/>
      <c r="O10352" s="172"/>
      <c r="U10352" s="173"/>
    </row>
    <row r="10353" spans="13:21" s="104" customFormat="1" ht="15.75">
      <c r="M10353" s="172"/>
      <c r="N10353" s="172"/>
      <c r="O10353" s="172"/>
      <c r="U10353" s="173"/>
    </row>
    <row r="10354" spans="13:21" s="104" customFormat="1" ht="15.75">
      <c r="M10354" s="172"/>
      <c r="N10354" s="172"/>
      <c r="O10354" s="172"/>
      <c r="U10354" s="173"/>
    </row>
    <row r="10355" spans="13:21" s="104" customFormat="1" ht="15.75">
      <c r="M10355" s="172"/>
      <c r="N10355" s="172"/>
      <c r="O10355" s="172"/>
      <c r="U10355" s="173"/>
    </row>
    <row r="10356" spans="13:21" s="104" customFormat="1" ht="15.75">
      <c r="M10356" s="172"/>
      <c r="N10356" s="172"/>
      <c r="O10356" s="172"/>
      <c r="U10356" s="173"/>
    </row>
    <row r="10357" spans="13:21" s="104" customFormat="1" ht="15.75">
      <c r="M10357" s="172"/>
      <c r="N10357" s="172"/>
      <c r="O10357" s="172"/>
      <c r="U10357" s="173"/>
    </row>
    <row r="10358" spans="13:21" s="104" customFormat="1" ht="15.75">
      <c r="M10358" s="172"/>
      <c r="N10358" s="172"/>
      <c r="O10358" s="172"/>
      <c r="U10358" s="173"/>
    </row>
    <row r="10359" spans="13:21" s="104" customFormat="1" ht="15.75">
      <c r="M10359" s="172"/>
      <c r="N10359" s="172"/>
      <c r="O10359" s="172"/>
      <c r="U10359" s="173"/>
    </row>
    <row r="10360" spans="13:21" s="104" customFormat="1" ht="15.75">
      <c r="M10360" s="172"/>
      <c r="N10360" s="172"/>
      <c r="O10360" s="172"/>
      <c r="U10360" s="173"/>
    </row>
    <row r="10361" spans="13:21" s="104" customFormat="1" ht="15.75">
      <c r="M10361" s="172"/>
      <c r="N10361" s="172"/>
      <c r="O10361" s="172"/>
      <c r="U10361" s="173"/>
    </row>
    <row r="10362" spans="13:21" s="104" customFormat="1" ht="15.75">
      <c r="M10362" s="172"/>
      <c r="N10362" s="172"/>
      <c r="O10362" s="172"/>
      <c r="U10362" s="173"/>
    </row>
    <row r="10363" spans="13:21" s="104" customFormat="1" ht="15.75">
      <c r="M10363" s="172"/>
      <c r="N10363" s="172"/>
      <c r="O10363" s="172"/>
      <c r="U10363" s="173"/>
    </row>
    <row r="10364" spans="13:21" s="104" customFormat="1" ht="15.75">
      <c r="M10364" s="172"/>
      <c r="N10364" s="172"/>
      <c r="O10364" s="172"/>
      <c r="U10364" s="173"/>
    </row>
    <row r="10365" spans="13:21" s="104" customFormat="1" ht="15.75">
      <c r="M10365" s="172"/>
      <c r="N10365" s="172"/>
      <c r="O10365" s="172"/>
      <c r="U10365" s="173"/>
    </row>
    <row r="10366" spans="13:21" s="104" customFormat="1" ht="15.75">
      <c r="M10366" s="172"/>
      <c r="N10366" s="172"/>
      <c r="O10366" s="172"/>
      <c r="U10366" s="173"/>
    </row>
    <row r="10367" spans="13:21" s="104" customFormat="1" ht="15.75">
      <c r="M10367" s="172"/>
      <c r="N10367" s="172"/>
      <c r="O10367" s="172"/>
      <c r="U10367" s="173"/>
    </row>
    <row r="10368" spans="13:21" s="104" customFormat="1" ht="15.75">
      <c r="M10368" s="172"/>
      <c r="N10368" s="172"/>
      <c r="O10368" s="172"/>
      <c r="U10368" s="173"/>
    </row>
    <row r="10369" spans="13:21" s="104" customFormat="1" ht="15.75">
      <c r="M10369" s="172"/>
      <c r="N10369" s="172"/>
      <c r="O10369" s="172"/>
      <c r="U10369" s="173"/>
    </row>
    <row r="10370" spans="13:21" s="104" customFormat="1" ht="15.75">
      <c r="M10370" s="172"/>
      <c r="N10370" s="172"/>
      <c r="O10370" s="172"/>
      <c r="U10370" s="173"/>
    </row>
    <row r="10371" spans="13:21" s="104" customFormat="1" ht="15.75">
      <c r="M10371" s="172"/>
      <c r="N10371" s="172"/>
      <c r="O10371" s="172"/>
      <c r="U10371" s="173"/>
    </row>
    <row r="10372" spans="13:21" s="104" customFormat="1" ht="15.75">
      <c r="M10372" s="172"/>
      <c r="N10372" s="172"/>
      <c r="O10372" s="172"/>
      <c r="U10372" s="173"/>
    </row>
    <row r="10373" spans="13:21" s="104" customFormat="1" ht="15.75">
      <c r="M10373" s="172"/>
      <c r="N10373" s="172"/>
      <c r="O10373" s="172"/>
      <c r="U10373" s="173"/>
    </row>
    <row r="10374" spans="13:21" s="104" customFormat="1" ht="15.75">
      <c r="M10374" s="172"/>
      <c r="N10374" s="172"/>
      <c r="O10374" s="172"/>
      <c r="U10374" s="173"/>
    </row>
    <row r="10375" spans="13:21" s="104" customFormat="1" ht="15.75">
      <c r="M10375" s="172"/>
      <c r="N10375" s="172"/>
      <c r="O10375" s="172"/>
      <c r="U10375" s="173"/>
    </row>
    <row r="10376" spans="13:21" s="104" customFormat="1" ht="15.75">
      <c r="M10376" s="172"/>
      <c r="N10376" s="172"/>
      <c r="O10376" s="172"/>
      <c r="U10376" s="173"/>
    </row>
    <row r="10377" spans="13:21" s="104" customFormat="1" ht="15.75">
      <c r="M10377" s="172"/>
      <c r="N10377" s="172"/>
      <c r="O10377" s="172"/>
      <c r="U10377" s="173"/>
    </row>
    <row r="10378" spans="13:21" s="104" customFormat="1" ht="15.75">
      <c r="M10378" s="172"/>
      <c r="N10378" s="172"/>
      <c r="O10378" s="172"/>
      <c r="U10378" s="173"/>
    </row>
    <row r="10379" spans="13:21" s="104" customFormat="1" ht="15.75">
      <c r="M10379" s="172"/>
      <c r="N10379" s="172"/>
      <c r="O10379" s="172"/>
      <c r="U10379" s="173"/>
    </row>
    <row r="10380" spans="13:21" s="104" customFormat="1" ht="15.75">
      <c r="M10380" s="172"/>
      <c r="N10380" s="172"/>
      <c r="O10380" s="172"/>
      <c r="U10380" s="173"/>
    </row>
    <row r="10381" spans="13:21" s="104" customFormat="1" ht="15.75">
      <c r="M10381" s="172"/>
      <c r="N10381" s="172"/>
      <c r="O10381" s="172"/>
      <c r="U10381" s="173"/>
    </row>
    <row r="10382" spans="13:21" s="104" customFormat="1" ht="15.75">
      <c r="M10382" s="172"/>
      <c r="N10382" s="172"/>
      <c r="O10382" s="172"/>
      <c r="U10382" s="173"/>
    </row>
    <row r="10383" spans="13:21" s="104" customFormat="1" ht="15.75">
      <c r="M10383" s="172"/>
      <c r="N10383" s="172"/>
      <c r="O10383" s="172"/>
      <c r="U10383" s="173"/>
    </row>
    <row r="10384" spans="13:21" s="104" customFormat="1" ht="15.75">
      <c r="M10384" s="172"/>
      <c r="N10384" s="172"/>
      <c r="O10384" s="172"/>
      <c r="U10384" s="173"/>
    </row>
    <row r="10385" spans="13:21" s="104" customFormat="1" ht="15.75">
      <c r="M10385" s="172"/>
      <c r="N10385" s="172"/>
      <c r="O10385" s="172"/>
      <c r="U10385" s="173"/>
    </row>
    <row r="10386" spans="13:21" s="104" customFormat="1" ht="15.75">
      <c r="M10386" s="172"/>
      <c r="N10386" s="172"/>
      <c r="O10386" s="172"/>
      <c r="U10386" s="173"/>
    </row>
    <row r="10387" spans="13:21" s="104" customFormat="1" ht="15.75">
      <c r="M10387" s="172"/>
      <c r="N10387" s="172"/>
      <c r="O10387" s="172"/>
      <c r="U10387" s="173"/>
    </row>
    <row r="10388" spans="13:21" s="104" customFormat="1" ht="15.75">
      <c r="M10388" s="172"/>
      <c r="N10388" s="172"/>
      <c r="O10388" s="172"/>
      <c r="U10388" s="173"/>
    </row>
    <row r="10389" spans="13:21" s="104" customFormat="1" ht="15.75">
      <c r="M10389" s="172"/>
      <c r="N10389" s="172"/>
      <c r="O10389" s="172"/>
      <c r="U10389" s="173"/>
    </row>
    <row r="10390" spans="13:21" s="104" customFormat="1" ht="15.75">
      <c r="M10390" s="172"/>
      <c r="N10390" s="172"/>
      <c r="O10390" s="172"/>
      <c r="U10390" s="173"/>
    </row>
    <row r="10391" spans="13:21" s="104" customFormat="1" ht="15.75">
      <c r="M10391" s="172"/>
      <c r="N10391" s="172"/>
      <c r="O10391" s="172"/>
      <c r="U10391" s="173"/>
    </row>
    <row r="10392" spans="13:21" s="104" customFormat="1" ht="15.75">
      <c r="M10392" s="172"/>
      <c r="N10392" s="172"/>
      <c r="O10392" s="172"/>
      <c r="U10392" s="173"/>
    </row>
    <row r="10393" spans="13:21" s="104" customFormat="1" ht="15.75">
      <c r="M10393" s="172"/>
      <c r="N10393" s="172"/>
      <c r="O10393" s="172"/>
      <c r="U10393" s="173"/>
    </row>
    <row r="10394" spans="13:21" s="104" customFormat="1" ht="15.75">
      <c r="M10394" s="172"/>
      <c r="N10394" s="172"/>
      <c r="O10394" s="172"/>
      <c r="U10394" s="173"/>
    </row>
    <row r="10395" spans="13:21" s="104" customFormat="1" ht="15.75">
      <c r="M10395" s="172"/>
      <c r="N10395" s="172"/>
      <c r="O10395" s="172"/>
      <c r="U10395" s="173"/>
    </row>
    <row r="10396" spans="13:21" s="104" customFormat="1" ht="15.75">
      <c r="M10396" s="172"/>
      <c r="N10396" s="172"/>
      <c r="O10396" s="172"/>
      <c r="U10396" s="173"/>
    </row>
    <row r="10397" spans="13:21" s="104" customFormat="1" ht="15.75">
      <c r="M10397" s="172"/>
      <c r="N10397" s="172"/>
      <c r="O10397" s="172"/>
      <c r="U10397" s="173"/>
    </row>
    <row r="10398" spans="13:21" s="104" customFormat="1" ht="15.75">
      <c r="M10398" s="172"/>
      <c r="N10398" s="172"/>
      <c r="O10398" s="172"/>
      <c r="U10398" s="173"/>
    </row>
    <row r="10399" spans="13:21" s="104" customFormat="1" ht="15.75">
      <c r="M10399" s="172"/>
      <c r="N10399" s="172"/>
      <c r="O10399" s="172"/>
      <c r="U10399" s="173"/>
    </row>
    <row r="10400" spans="13:21" s="104" customFormat="1" ht="15.75">
      <c r="M10400" s="172"/>
      <c r="N10400" s="172"/>
      <c r="O10400" s="172"/>
      <c r="U10400" s="173"/>
    </row>
    <row r="10401" spans="13:21" s="104" customFormat="1" ht="15.75">
      <c r="M10401" s="172"/>
      <c r="N10401" s="172"/>
      <c r="O10401" s="172"/>
      <c r="U10401" s="173"/>
    </row>
    <row r="10402" spans="13:21" s="104" customFormat="1" ht="15.75">
      <c r="M10402" s="172"/>
      <c r="N10402" s="172"/>
      <c r="O10402" s="172"/>
      <c r="U10402" s="173"/>
    </row>
    <row r="10403" spans="13:21" s="104" customFormat="1" ht="15.75">
      <c r="M10403" s="172"/>
      <c r="N10403" s="172"/>
      <c r="O10403" s="172"/>
      <c r="U10403" s="173"/>
    </row>
    <row r="10404" spans="13:21" s="104" customFormat="1" ht="15.75">
      <c r="M10404" s="172"/>
      <c r="N10404" s="172"/>
      <c r="O10404" s="172"/>
      <c r="U10404" s="173"/>
    </row>
    <row r="10405" spans="13:21" s="104" customFormat="1" ht="15.75">
      <c r="M10405" s="172"/>
      <c r="N10405" s="172"/>
      <c r="O10405" s="172"/>
      <c r="U10405" s="173"/>
    </row>
    <row r="10406" spans="13:21" s="104" customFormat="1" ht="15.75">
      <c r="M10406" s="172"/>
      <c r="N10406" s="172"/>
      <c r="O10406" s="172"/>
      <c r="U10406" s="173"/>
    </row>
    <row r="10407" spans="13:21" s="104" customFormat="1" ht="15.75">
      <c r="M10407" s="172"/>
      <c r="N10407" s="172"/>
      <c r="O10407" s="172"/>
      <c r="U10407" s="173"/>
    </row>
    <row r="10408" spans="13:21" s="104" customFormat="1" ht="15.75">
      <c r="M10408" s="172"/>
      <c r="N10408" s="172"/>
      <c r="O10408" s="172"/>
      <c r="U10408" s="173"/>
    </row>
    <row r="10409" spans="13:21" s="104" customFormat="1" ht="15.75">
      <c r="M10409" s="172"/>
      <c r="N10409" s="172"/>
      <c r="O10409" s="172"/>
      <c r="U10409" s="173"/>
    </row>
    <row r="10410" spans="13:21" s="104" customFormat="1" ht="15.75">
      <c r="M10410" s="172"/>
      <c r="N10410" s="172"/>
      <c r="O10410" s="172"/>
      <c r="U10410" s="173"/>
    </row>
    <row r="10411" spans="13:21" s="104" customFormat="1" ht="15.75">
      <c r="M10411" s="172"/>
      <c r="N10411" s="172"/>
      <c r="O10411" s="172"/>
      <c r="U10411" s="173"/>
    </row>
    <row r="10412" spans="13:21" s="104" customFormat="1" ht="15.75">
      <c r="M10412" s="172"/>
      <c r="N10412" s="172"/>
      <c r="O10412" s="172"/>
      <c r="U10412" s="173"/>
    </row>
    <row r="10413" spans="13:21" s="104" customFormat="1" ht="15.75">
      <c r="M10413" s="172"/>
      <c r="N10413" s="172"/>
      <c r="O10413" s="172"/>
      <c r="U10413" s="173"/>
    </row>
    <row r="10414" spans="13:21" s="104" customFormat="1" ht="15.75">
      <c r="M10414" s="172"/>
      <c r="N10414" s="172"/>
      <c r="O10414" s="172"/>
      <c r="U10414" s="173"/>
    </row>
    <row r="10415" spans="13:21" s="104" customFormat="1" ht="15.75">
      <c r="M10415" s="172"/>
      <c r="N10415" s="172"/>
      <c r="O10415" s="172"/>
      <c r="U10415" s="173"/>
    </row>
    <row r="10416" spans="13:21" s="104" customFormat="1" ht="15.75">
      <c r="M10416" s="172"/>
      <c r="N10416" s="172"/>
      <c r="O10416" s="172"/>
      <c r="U10416" s="173"/>
    </row>
    <row r="10417" spans="13:21" s="104" customFormat="1" ht="15.75">
      <c r="M10417" s="172"/>
      <c r="N10417" s="172"/>
      <c r="O10417" s="172"/>
      <c r="U10417" s="173"/>
    </row>
    <row r="10418" spans="13:21" s="104" customFormat="1" ht="15.75">
      <c r="M10418" s="172"/>
      <c r="N10418" s="172"/>
      <c r="O10418" s="172"/>
      <c r="U10418" s="173"/>
    </row>
    <row r="10419" spans="13:21" s="104" customFormat="1" ht="15.75">
      <c r="M10419" s="172"/>
      <c r="N10419" s="172"/>
      <c r="O10419" s="172"/>
      <c r="U10419" s="173"/>
    </row>
    <row r="10420" spans="13:21" s="104" customFormat="1" ht="15.75">
      <c r="M10420" s="172"/>
      <c r="N10420" s="172"/>
      <c r="O10420" s="172"/>
      <c r="U10420" s="173"/>
    </row>
    <row r="10421" spans="13:21" s="104" customFormat="1" ht="15.75">
      <c r="M10421" s="172"/>
      <c r="N10421" s="172"/>
      <c r="O10421" s="172"/>
      <c r="U10421" s="173"/>
    </row>
    <row r="10422" spans="13:21" s="104" customFormat="1" ht="15.75">
      <c r="M10422" s="172"/>
      <c r="N10422" s="172"/>
      <c r="O10422" s="172"/>
      <c r="U10422" s="173"/>
    </row>
    <row r="10423" spans="13:21" s="104" customFormat="1" ht="15.75">
      <c r="M10423" s="172"/>
      <c r="N10423" s="172"/>
      <c r="O10423" s="172"/>
      <c r="U10423" s="173"/>
    </row>
    <row r="10424" spans="13:21" s="104" customFormat="1" ht="15.75">
      <c r="M10424" s="172"/>
      <c r="N10424" s="172"/>
      <c r="O10424" s="172"/>
      <c r="U10424" s="173"/>
    </row>
    <row r="10425" spans="13:21" s="104" customFormat="1" ht="15.75">
      <c r="M10425" s="172"/>
      <c r="N10425" s="172"/>
      <c r="O10425" s="172"/>
      <c r="U10425" s="173"/>
    </row>
    <row r="10426" spans="13:21" s="104" customFormat="1" ht="15.75">
      <c r="M10426" s="172"/>
      <c r="N10426" s="172"/>
      <c r="O10426" s="172"/>
      <c r="U10426" s="173"/>
    </row>
    <row r="10427" spans="13:21" s="104" customFormat="1" ht="15.75">
      <c r="M10427" s="172"/>
      <c r="N10427" s="172"/>
      <c r="O10427" s="172"/>
      <c r="U10427" s="173"/>
    </row>
    <row r="10428" spans="13:21" s="104" customFormat="1" ht="15.75">
      <c r="M10428" s="172"/>
      <c r="N10428" s="172"/>
      <c r="O10428" s="172"/>
      <c r="U10428" s="173"/>
    </row>
    <row r="10429" spans="13:21" s="104" customFormat="1" ht="15.75">
      <c r="M10429" s="172"/>
      <c r="N10429" s="172"/>
      <c r="O10429" s="172"/>
      <c r="U10429" s="173"/>
    </row>
    <row r="10430" spans="13:21" s="104" customFormat="1" ht="15.75">
      <c r="M10430" s="172"/>
      <c r="N10430" s="172"/>
      <c r="O10430" s="172"/>
      <c r="U10430" s="173"/>
    </row>
    <row r="10431" spans="13:21" s="104" customFormat="1" ht="15.75">
      <c r="M10431" s="172"/>
      <c r="N10431" s="172"/>
      <c r="O10431" s="172"/>
      <c r="U10431" s="173"/>
    </row>
    <row r="10432" spans="13:21" s="104" customFormat="1" ht="15.75">
      <c r="M10432" s="172"/>
      <c r="N10432" s="172"/>
      <c r="O10432" s="172"/>
      <c r="U10432" s="173"/>
    </row>
    <row r="10433" spans="13:21" s="104" customFormat="1" ht="15.75">
      <c r="M10433" s="172"/>
      <c r="N10433" s="172"/>
      <c r="O10433" s="172"/>
      <c r="U10433" s="173"/>
    </row>
    <row r="10434" spans="13:21" s="104" customFormat="1" ht="15.75">
      <c r="M10434" s="172"/>
      <c r="N10434" s="172"/>
      <c r="O10434" s="172"/>
      <c r="U10434" s="173"/>
    </row>
    <row r="10435" spans="13:21" s="104" customFormat="1" ht="15.75">
      <c r="M10435" s="172"/>
      <c r="N10435" s="172"/>
      <c r="O10435" s="172"/>
      <c r="U10435" s="173"/>
    </row>
    <row r="10436" spans="13:21" s="104" customFormat="1" ht="15.75">
      <c r="M10436" s="172"/>
      <c r="N10436" s="172"/>
      <c r="O10436" s="172"/>
      <c r="U10436" s="173"/>
    </row>
    <row r="10437" spans="13:21" s="104" customFormat="1" ht="15.75">
      <c r="M10437" s="172"/>
      <c r="N10437" s="172"/>
      <c r="O10437" s="172"/>
      <c r="U10437" s="173"/>
    </row>
    <row r="10438" spans="13:21" s="104" customFormat="1" ht="15.75">
      <c r="M10438" s="172"/>
      <c r="N10438" s="172"/>
      <c r="O10438" s="172"/>
      <c r="U10438" s="173"/>
    </row>
    <row r="10439" spans="13:21" s="104" customFormat="1" ht="15.75">
      <c r="M10439" s="172"/>
      <c r="N10439" s="172"/>
      <c r="O10439" s="172"/>
      <c r="U10439" s="173"/>
    </row>
    <row r="10440" spans="13:21" s="104" customFormat="1" ht="15.75">
      <c r="M10440" s="172"/>
      <c r="N10440" s="172"/>
      <c r="O10440" s="172"/>
      <c r="U10440" s="173"/>
    </row>
    <row r="10441" spans="13:21" s="104" customFormat="1" ht="15.75">
      <c r="M10441" s="172"/>
      <c r="N10441" s="172"/>
      <c r="O10441" s="172"/>
      <c r="U10441" s="173"/>
    </row>
    <row r="10442" spans="13:21" s="104" customFormat="1" ht="15.75">
      <c r="M10442" s="172"/>
      <c r="N10442" s="172"/>
      <c r="O10442" s="172"/>
      <c r="U10442" s="173"/>
    </row>
    <row r="10443" spans="13:21" s="104" customFormat="1" ht="15.75">
      <c r="M10443" s="172"/>
      <c r="N10443" s="172"/>
      <c r="O10443" s="172"/>
      <c r="U10443" s="173"/>
    </row>
    <row r="10444" spans="13:21" s="104" customFormat="1" ht="15.75">
      <c r="M10444" s="172"/>
      <c r="N10444" s="172"/>
      <c r="O10444" s="172"/>
      <c r="U10444" s="173"/>
    </row>
    <row r="10445" spans="13:21" s="104" customFormat="1" ht="15.75">
      <c r="M10445" s="172"/>
      <c r="N10445" s="172"/>
      <c r="O10445" s="172"/>
      <c r="U10445" s="173"/>
    </row>
    <row r="10446" spans="13:21" s="104" customFormat="1" ht="15.75">
      <c r="M10446" s="172"/>
      <c r="N10446" s="172"/>
      <c r="O10446" s="172"/>
      <c r="U10446" s="173"/>
    </row>
    <row r="10447" spans="13:21" s="104" customFormat="1" ht="15.75">
      <c r="M10447" s="172"/>
      <c r="N10447" s="172"/>
      <c r="O10447" s="172"/>
      <c r="U10447" s="173"/>
    </row>
    <row r="10448" spans="13:21" s="104" customFormat="1" ht="15.75">
      <c r="M10448" s="172"/>
      <c r="N10448" s="172"/>
      <c r="O10448" s="172"/>
      <c r="U10448" s="173"/>
    </row>
    <row r="10449" spans="13:21" s="104" customFormat="1" ht="15.75">
      <c r="M10449" s="172"/>
      <c r="N10449" s="172"/>
      <c r="O10449" s="172"/>
      <c r="U10449" s="173"/>
    </row>
    <row r="10450" spans="13:21" s="104" customFormat="1" ht="15.75">
      <c r="M10450" s="172"/>
      <c r="N10450" s="172"/>
      <c r="O10450" s="172"/>
      <c r="U10450" s="173"/>
    </row>
    <row r="10451" spans="13:21" s="104" customFormat="1" ht="15.75">
      <c r="M10451" s="172"/>
      <c r="N10451" s="172"/>
      <c r="O10451" s="172"/>
      <c r="U10451" s="173"/>
    </row>
    <row r="10452" spans="13:21" s="104" customFormat="1" ht="15.75">
      <c r="M10452" s="172"/>
      <c r="N10452" s="172"/>
      <c r="O10452" s="172"/>
      <c r="U10452" s="173"/>
    </row>
    <row r="10453" spans="13:21" s="104" customFormat="1" ht="15.75">
      <c r="M10453" s="172"/>
      <c r="N10453" s="172"/>
      <c r="O10453" s="172"/>
      <c r="U10453" s="173"/>
    </row>
    <row r="10454" spans="13:21" s="104" customFormat="1" ht="15.75">
      <c r="M10454" s="172"/>
      <c r="N10454" s="172"/>
      <c r="O10454" s="172"/>
      <c r="U10454" s="173"/>
    </row>
    <row r="10455" spans="13:21" s="104" customFormat="1" ht="15.75">
      <c r="M10455" s="172"/>
      <c r="N10455" s="172"/>
      <c r="O10455" s="172"/>
      <c r="U10455" s="173"/>
    </row>
    <row r="10456" spans="13:21" s="104" customFormat="1" ht="15.75">
      <c r="M10456" s="172"/>
      <c r="N10456" s="172"/>
      <c r="O10456" s="172"/>
      <c r="U10456" s="173"/>
    </row>
    <row r="10457" spans="13:21" s="104" customFormat="1" ht="15.75">
      <c r="M10457" s="172"/>
      <c r="N10457" s="172"/>
      <c r="O10457" s="172"/>
      <c r="U10457" s="173"/>
    </row>
    <row r="10458" spans="13:21" s="104" customFormat="1" ht="15.75">
      <c r="M10458" s="172"/>
      <c r="N10458" s="172"/>
      <c r="O10458" s="172"/>
      <c r="U10458" s="173"/>
    </row>
    <row r="10459" spans="13:21" s="104" customFormat="1" ht="15.75">
      <c r="M10459" s="172"/>
      <c r="N10459" s="172"/>
      <c r="O10459" s="172"/>
      <c r="U10459" s="173"/>
    </row>
    <row r="10460" spans="13:21" s="104" customFormat="1" ht="15.75">
      <c r="M10460" s="172"/>
      <c r="N10460" s="172"/>
      <c r="O10460" s="172"/>
      <c r="U10460" s="173"/>
    </row>
    <row r="10461" spans="13:21" s="104" customFormat="1" ht="15.75">
      <c r="M10461" s="172"/>
      <c r="N10461" s="172"/>
      <c r="O10461" s="172"/>
      <c r="U10461" s="173"/>
    </row>
    <row r="10462" spans="13:21" s="104" customFormat="1" ht="15.75">
      <c r="M10462" s="172"/>
      <c r="N10462" s="172"/>
      <c r="O10462" s="172"/>
      <c r="U10462" s="173"/>
    </row>
    <row r="10463" spans="13:21" s="104" customFormat="1" ht="15.75">
      <c r="M10463" s="172"/>
      <c r="N10463" s="172"/>
      <c r="O10463" s="172"/>
      <c r="U10463" s="173"/>
    </row>
    <row r="10464" spans="13:21" s="104" customFormat="1" ht="15.75">
      <c r="M10464" s="172"/>
      <c r="N10464" s="172"/>
      <c r="O10464" s="172"/>
      <c r="U10464" s="173"/>
    </row>
    <row r="10465" spans="13:21" s="104" customFormat="1" ht="15.75">
      <c r="M10465" s="172"/>
      <c r="N10465" s="172"/>
      <c r="O10465" s="172"/>
      <c r="U10465" s="173"/>
    </row>
    <row r="10466" spans="13:21" s="104" customFormat="1" ht="15.75">
      <c r="M10466" s="172"/>
      <c r="N10466" s="172"/>
      <c r="O10466" s="172"/>
      <c r="U10466" s="173"/>
    </row>
    <row r="10467" spans="13:21" s="104" customFormat="1" ht="15.75">
      <c r="M10467" s="172"/>
      <c r="N10467" s="172"/>
      <c r="O10467" s="172"/>
      <c r="U10467" s="173"/>
    </row>
    <row r="10468" spans="13:21" s="104" customFormat="1" ht="15.75">
      <c r="M10468" s="172"/>
      <c r="N10468" s="172"/>
      <c r="O10468" s="172"/>
      <c r="U10468" s="173"/>
    </row>
    <row r="10469" spans="13:21" s="104" customFormat="1" ht="15.75">
      <c r="M10469" s="172"/>
      <c r="N10469" s="172"/>
      <c r="O10469" s="172"/>
      <c r="U10469" s="173"/>
    </row>
    <row r="10470" spans="13:21" s="104" customFormat="1" ht="15.75">
      <c r="M10470" s="172"/>
      <c r="N10470" s="172"/>
      <c r="O10470" s="172"/>
      <c r="U10470" s="173"/>
    </row>
    <row r="10471" spans="13:21" s="104" customFormat="1" ht="15.75">
      <c r="M10471" s="172"/>
      <c r="N10471" s="172"/>
      <c r="O10471" s="172"/>
      <c r="U10471" s="173"/>
    </row>
    <row r="10472" spans="13:21" s="104" customFormat="1" ht="15.75">
      <c r="M10472" s="172"/>
      <c r="N10472" s="172"/>
      <c r="O10472" s="172"/>
      <c r="U10472" s="173"/>
    </row>
    <row r="10473" spans="13:21" s="104" customFormat="1" ht="15.75">
      <c r="M10473" s="172"/>
      <c r="N10473" s="172"/>
      <c r="O10473" s="172"/>
      <c r="U10473" s="173"/>
    </row>
    <row r="10474" spans="13:21" s="104" customFormat="1" ht="15.75">
      <c r="M10474" s="172"/>
      <c r="N10474" s="172"/>
      <c r="O10474" s="172"/>
      <c r="U10474" s="173"/>
    </row>
    <row r="10475" spans="13:21" s="104" customFormat="1" ht="15.75">
      <c r="M10475" s="172"/>
      <c r="N10475" s="172"/>
      <c r="O10475" s="172"/>
      <c r="U10475" s="173"/>
    </row>
    <row r="10476" spans="13:21" s="104" customFormat="1" ht="15.75">
      <c r="M10476" s="172"/>
      <c r="N10476" s="172"/>
      <c r="O10476" s="172"/>
      <c r="U10476" s="173"/>
    </row>
    <row r="10477" spans="13:21" s="104" customFormat="1" ht="15.75">
      <c r="M10477" s="172"/>
      <c r="N10477" s="172"/>
      <c r="O10477" s="172"/>
      <c r="U10477" s="173"/>
    </row>
    <row r="10478" spans="13:21" s="104" customFormat="1" ht="15.75">
      <c r="M10478" s="172"/>
      <c r="N10478" s="172"/>
      <c r="O10478" s="172"/>
      <c r="U10478" s="173"/>
    </row>
    <row r="10479" spans="13:21" s="104" customFormat="1" ht="15.75">
      <c r="M10479" s="172"/>
      <c r="N10479" s="172"/>
      <c r="O10479" s="172"/>
      <c r="U10479" s="173"/>
    </row>
    <row r="10480" spans="13:21" s="104" customFormat="1" ht="15.75">
      <c r="M10480" s="172"/>
      <c r="N10480" s="172"/>
      <c r="O10480" s="172"/>
      <c r="U10480" s="173"/>
    </row>
    <row r="10481" spans="13:21" s="104" customFormat="1" ht="15.75">
      <c r="M10481" s="172"/>
      <c r="N10481" s="172"/>
      <c r="O10481" s="172"/>
      <c r="U10481" s="173"/>
    </row>
    <row r="10482" spans="13:21" s="104" customFormat="1" ht="15.75">
      <c r="M10482" s="172"/>
      <c r="N10482" s="172"/>
      <c r="O10482" s="172"/>
      <c r="U10482" s="173"/>
    </row>
    <row r="10483" spans="13:21" s="104" customFormat="1" ht="15.75">
      <c r="M10483" s="172"/>
      <c r="N10483" s="172"/>
      <c r="O10483" s="172"/>
      <c r="U10483" s="173"/>
    </row>
    <row r="10484" spans="13:21" s="104" customFormat="1" ht="15.75">
      <c r="M10484" s="172"/>
      <c r="N10484" s="172"/>
      <c r="O10484" s="172"/>
      <c r="U10484" s="173"/>
    </row>
    <row r="10485" spans="13:21" s="104" customFormat="1" ht="15.75">
      <c r="M10485" s="172"/>
      <c r="N10485" s="172"/>
      <c r="O10485" s="172"/>
      <c r="U10485" s="173"/>
    </row>
    <row r="10486" spans="13:21" s="104" customFormat="1" ht="15.75">
      <c r="M10486" s="172"/>
      <c r="N10486" s="172"/>
      <c r="O10486" s="172"/>
      <c r="U10486" s="173"/>
    </row>
    <row r="10487" spans="13:21" s="104" customFormat="1" ht="15.75">
      <c r="M10487" s="172"/>
      <c r="N10487" s="172"/>
      <c r="O10487" s="172"/>
      <c r="U10487" s="173"/>
    </row>
    <row r="10488" spans="13:21" s="104" customFormat="1" ht="15.75">
      <c r="M10488" s="172"/>
      <c r="N10488" s="172"/>
      <c r="O10488" s="172"/>
      <c r="U10488" s="173"/>
    </row>
    <row r="10489" spans="13:21" s="104" customFormat="1" ht="15.75">
      <c r="M10489" s="172"/>
      <c r="N10489" s="172"/>
      <c r="O10489" s="172"/>
      <c r="U10489" s="173"/>
    </row>
    <row r="10490" spans="13:21" s="104" customFormat="1" ht="15.75">
      <c r="M10490" s="172"/>
      <c r="N10490" s="172"/>
      <c r="O10490" s="172"/>
      <c r="U10490" s="173"/>
    </row>
    <row r="10491" spans="13:21" s="104" customFormat="1" ht="15.75">
      <c r="M10491" s="172"/>
      <c r="N10491" s="172"/>
      <c r="O10491" s="172"/>
      <c r="U10491" s="173"/>
    </row>
    <row r="10492" spans="13:21" s="104" customFormat="1" ht="15.75">
      <c r="M10492" s="172"/>
      <c r="N10492" s="172"/>
      <c r="O10492" s="172"/>
      <c r="U10492" s="173"/>
    </row>
    <row r="10493" spans="13:21" s="104" customFormat="1" ht="15.75">
      <c r="M10493" s="172"/>
      <c r="N10493" s="172"/>
      <c r="O10493" s="172"/>
      <c r="U10493" s="173"/>
    </row>
    <row r="10494" spans="13:21" s="104" customFormat="1" ht="15.75">
      <c r="M10494" s="172"/>
      <c r="N10494" s="172"/>
      <c r="O10494" s="172"/>
      <c r="U10494" s="173"/>
    </row>
    <row r="10495" spans="13:21" s="104" customFormat="1" ht="15.75">
      <c r="M10495" s="172"/>
      <c r="N10495" s="172"/>
      <c r="O10495" s="172"/>
      <c r="U10495" s="173"/>
    </row>
    <row r="10496" spans="13:21" s="104" customFormat="1" ht="15.75">
      <c r="M10496" s="172"/>
      <c r="N10496" s="172"/>
      <c r="O10496" s="172"/>
      <c r="U10496" s="173"/>
    </row>
    <row r="10497" spans="13:21" s="104" customFormat="1" ht="15.75">
      <c r="M10497" s="172"/>
      <c r="N10497" s="172"/>
      <c r="O10497" s="172"/>
      <c r="U10497" s="173"/>
    </row>
    <row r="10498" spans="13:21" s="104" customFormat="1" ht="15.75">
      <c r="M10498" s="172"/>
      <c r="N10498" s="172"/>
      <c r="O10498" s="172"/>
      <c r="U10498" s="173"/>
    </row>
    <row r="10499" spans="13:21" s="104" customFormat="1" ht="15.75">
      <c r="M10499" s="172"/>
      <c r="N10499" s="172"/>
      <c r="O10499" s="172"/>
      <c r="U10499" s="173"/>
    </row>
    <row r="10500" spans="13:21" s="104" customFormat="1" ht="15.75">
      <c r="M10500" s="172"/>
      <c r="N10500" s="172"/>
      <c r="O10500" s="172"/>
      <c r="U10500" s="173"/>
    </row>
    <row r="10501" spans="13:21" s="104" customFormat="1" ht="15.75">
      <c r="M10501" s="172"/>
      <c r="N10501" s="172"/>
      <c r="O10501" s="172"/>
      <c r="U10501" s="173"/>
    </row>
    <row r="10502" spans="13:21" s="104" customFormat="1" ht="15.75">
      <c r="M10502" s="172"/>
      <c r="N10502" s="172"/>
      <c r="O10502" s="172"/>
      <c r="U10502" s="173"/>
    </row>
    <row r="10503" spans="13:21" s="104" customFormat="1" ht="15.75">
      <c r="M10503" s="172"/>
      <c r="N10503" s="172"/>
      <c r="O10503" s="172"/>
      <c r="U10503" s="173"/>
    </row>
    <row r="10504" spans="13:21" s="104" customFormat="1" ht="15.75">
      <c r="M10504" s="172"/>
      <c r="N10504" s="172"/>
      <c r="O10504" s="172"/>
      <c r="U10504" s="173"/>
    </row>
    <row r="10505" spans="13:21" s="104" customFormat="1" ht="15.75">
      <c r="M10505" s="172"/>
      <c r="N10505" s="172"/>
      <c r="O10505" s="172"/>
      <c r="U10505" s="173"/>
    </row>
    <row r="10506" spans="13:21" s="104" customFormat="1" ht="15.75">
      <c r="M10506" s="172"/>
      <c r="N10506" s="172"/>
      <c r="O10506" s="172"/>
      <c r="U10506" s="173"/>
    </row>
    <row r="10507" spans="13:21" s="104" customFormat="1" ht="15.75">
      <c r="M10507" s="172"/>
      <c r="N10507" s="172"/>
      <c r="O10507" s="172"/>
      <c r="U10507" s="173"/>
    </row>
    <row r="10508" spans="13:21" s="104" customFormat="1" ht="15.75">
      <c r="M10508" s="172"/>
      <c r="N10508" s="172"/>
      <c r="O10508" s="172"/>
      <c r="U10508" s="173"/>
    </row>
    <row r="10509" spans="13:21" s="104" customFormat="1" ht="15.75">
      <c r="M10509" s="172"/>
      <c r="N10509" s="172"/>
      <c r="O10509" s="172"/>
      <c r="U10509" s="173"/>
    </row>
    <row r="10510" spans="13:21" s="104" customFormat="1" ht="15.75">
      <c r="M10510" s="172"/>
      <c r="N10510" s="172"/>
      <c r="O10510" s="172"/>
      <c r="U10510" s="173"/>
    </row>
    <row r="10511" spans="13:21" s="104" customFormat="1" ht="15.75">
      <c r="M10511" s="172"/>
      <c r="N10511" s="172"/>
      <c r="O10511" s="172"/>
      <c r="U10511" s="173"/>
    </row>
    <row r="10512" spans="13:21" s="104" customFormat="1" ht="15.75">
      <c r="M10512" s="172"/>
      <c r="N10512" s="172"/>
      <c r="O10512" s="172"/>
      <c r="U10512" s="173"/>
    </row>
    <row r="10513" spans="13:21" s="104" customFormat="1" ht="15.75">
      <c r="M10513" s="172"/>
      <c r="N10513" s="172"/>
      <c r="O10513" s="172"/>
      <c r="U10513" s="173"/>
    </row>
    <row r="10514" spans="13:21" s="104" customFormat="1" ht="15.75">
      <c r="M10514" s="172"/>
      <c r="N10514" s="172"/>
      <c r="O10514" s="172"/>
      <c r="U10514" s="173"/>
    </row>
    <row r="10515" spans="13:21" s="104" customFormat="1" ht="15.75">
      <c r="M10515" s="172"/>
      <c r="N10515" s="172"/>
      <c r="O10515" s="172"/>
      <c r="U10515" s="173"/>
    </row>
    <row r="10516" spans="13:21" s="104" customFormat="1" ht="15.75">
      <c r="M10516" s="172"/>
      <c r="N10516" s="172"/>
      <c r="O10516" s="172"/>
      <c r="U10516" s="173"/>
    </row>
    <row r="10517" spans="13:21" s="104" customFormat="1" ht="15.75">
      <c r="M10517" s="172"/>
      <c r="N10517" s="172"/>
      <c r="O10517" s="172"/>
      <c r="U10517" s="173"/>
    </row>
    <row r="10518" spans="13:21" s="104" customFormat="1" ht="15.75">
      <c r="M10518" s="172"/>
      <c r="N10518" s="172"/>
      <c r="O10518" s="172"/>
      <c r="U10518" s="173"/>
    </row>
    <row r="10519" spans="13:21" s="104" customFormat="1" ht="15.75">
      <c r="M10519" s="172"/>
      <c r="N10519" s="172"/>
      <c r="O10519" s="172"/>
      <c r="U10519" s="173"/>
    </row>
    <row r="10520" spans="13:21" s="104" customFormat="1" ht="15.75">
      <c r="M10520" s="172"/>
      <c r="N10520" s="172"/>
      <c r="O10520" s="172"/>
      <c r="U10520" s="173"/>
    </row>
    <row r="10521" spans="13:21" s="104" customFormat="1" ht="15.75">
      <c r="M10521" s="172"/>
      <c r="N10521" s="172"/>
      <c r="O10521" s="172"/>
      <c r="U10521" s="173"/>
    </row>
    <row r="10522" spans="13:21" s="104" customFormat="1" ht="15.75">
      <c r="M10522" s="172"/>
      <c r="N10522" s="172"/>
      <c r="O10522" s="172"/>
      <c r="U10522" s="173"/>
    </row>
    <row r="10523" spans="13:21" s="104" customFormat="1" ht="15.75">
      <c r="M10523" s="172"/>
      <c r="N10523" s="172"/>
      <c r="O10523" s="172"/>
      <c r="U10523" s="173"/>
    </row>
    <row r="10524" spans="13:21" s="104" customFormat="1" ht="15.75">
      <c r="M10524" s="172"/>
      <c r="N10524" s="172"/>
      <c r="O10524" s="172"/>
      <c r="U10524" s="173"/>
    </row>
    <row r="10525" spans="13:21" s="104" customFormat="1" ht="15.75">
      <c r="M10525" s="172"/>
      <c r="N10525" s="172"/>
      <c r="O10525" s="172"/>
      <c r="U10525" s="173"/>
    </row>
    <row r="10526" spans="13:21" s="104" customFormat="1" ht="15.75">
      <c r="M10526" s="172"/>
      <c r="N10526" s="172"/>
      <c r="O10526" s="172"/>
      <c r="U10526" s="173"/>
    </row>
    <row r="10527" spans="13:21" s="104" customFormat="1" ht="15.75">
      <c r="M10527" s="172"/>
      <c r="N10527" s="172"/>
      <c r="O10527" s="172"/>
      <c r="U10527" s="173"/>
    </row>
    <row r="10528" spans="13:21" s="104" customFormat="1" ht="15.75">
      <c r="M10528" s="172"/>
      <c r="N10528" s="172"/>
      <c r="O10528" s="172"/>
      <c r="U10528" s="173"/>
    </row>
    <row r="10529" spans="13:21" s="104" customFormat="1" ht="15.75">
      <c r="M10529" s="172"/>
      <c r="N10529" s="172"/>
      <c r="O10529" s="172"/>
      <c r="U10529" s="173"/>
    </row>
    <row r="10530" spans="13:21" s="104" customFormat="1" ht="15.75">
      <c r="M10530" s="172"/>
      <c r="N10530" s="172"/>
      <c r="O10530" s="172"/>
      <c r="U10530" s="173"/>
    </row>
    <row r="10531" spans="13:21" s="104" customFormat="1" ht="15.75">
      <c r="M10531" s="172"/>
      <c r="N10531" s="172"/>
      <c r="O10531" s="172"/>
      <c r="U10531" s="173"/>
    </row>
    <row r="10532" spans="13:21" s="104" customFormat="1" ht="15.75">
      <c r="M10532" s="172"/>
      <c r="N10532" s="172"/>
      <c r="O10532" s="172"/>
      <c r="U10532" s="173"/>
    </row>
    <row r="10533" spans="13:21" s="104" customFormat="1" ht="15.75">
      <c r="M10533" s="172"/>
      <c r="N10533" s="172"/>
      <c r="O10533" s="172"/>
      <c r="U10533" s="173"/>
    </row>
    <row r="10534" spans="13:21" s="104" customFormat="1" ht="15.75">
      <c r="M10534" s="172"/>
      <c r="N10534" s="172"/>
      <c r="O10534" s="172"/>
      <c r="U10534" s="173"/>
    </row>
    <row r="10535" spans="13:21" s="104" customFormat="1" ht="15.75">
      <c r="M10535" s="172"/>
      <c r="N10535" s="172"/>
      <c r="O10535" s="172"/>
      <c r="U10535" s="173"/>
    </row>
    <row r="10536" spans="13:21" s="104" customFormat="1" ht="15.75">
      <c r="M10536" s="172"/>
      <c r="N10536" s="172"/>
      <c r="O10536" s="172"/>
      <c r="U10536" s="173"/>
    </row>
    <row r="10537" spans="13:21" s="104" customFormat="1" ht="15.75">
      <c r="M10537" s="172"/>
      <c r="N10537" s="172"/>
      <c r="O10537" s="172"/>
      <c r="U10537" s="173"/>
    </row>
    <row r="10538" spans="13:21" s="104" customFormat="1" ht="15.75">
      <c r="M10538" s="172"/>
      <c r="N10538" s="172"/>
      <c r="O10538" s="172"/>
      <c r="U10538" s="173"/>
    </row>
    <row r="10539" spans="13:21" s="104" customFormat="1" ht="15.75">
      <c r="M10539" s="172"/>
      <c r="N10539" s="172"/>
      <c r="O10539" s="172"/>
      <c r="U10539" s="173"/>
    </row>
    <row r="10540" spans="13:21" s="104" customFormat="1" ht="15.75">
      <c r="M10540" s="172"/>
      <c r="N10540" s="172"/>
      <c r="O10540" s="172"/>
      <c r="U10540" s="173"/>
    </row>
    <row r="10541" spans="13:21" s="104" customFormat="1" ht="15.75">
      <c r="M10541" s="172"/>
      <c r="N10541" s="172"/>
      <c r="O10541" s="172"/>
      <c r="U10541" s="173"/>
    </row>
    <row r="10542" spans="13:21" s="104" customFormat="1" ht="15.75">
      <c r="M10542" s="172"/>
      <c r="N10542" s="172"/>
      <c r="O10542" s="172"/>
      <c r="U10542" s="173"/>
    </row>
    <row r="10543" spans="13:21" s="104" customFormat="1" ht="15.75">
      <c r="M10543" s="172"/>
      <c r="N10543" s="172"/>
      <c r="O10543" s="172"/>
      <c r="U10543" s="173"/>
    </row>
    <row r="10544" spans="13:21" s="104" customFormat="1" ht="15.75">
      <c r="M10544" s="172"/>
      <c r="N10544" s="172"/>
      <c r="O10544" s="172"/>
      <c r="U10544" s="173"/>
    </row>
    <row r="10545" spans="13:21" s="104" customFormat="1" ht="15.75">
      <c r="M10545" s="172"/>
      <c r="N10545" s="172"/>
      <c r="O10545" s="172"/>
      <c r="U10545" s="173"/>
    </row>
    <row r="10546" spans="13:21" s="104" customFormat="1" ht="15.75">
      <c r="M10546" s="172"/>
      <c r="N10546" s="172"/>
      <c r="O10546" s="172"/>
      <c r="U10546" s="173"/>
    </row>
    <row r="10547" spans="13:21" s="104" customFormat="1" ht="15.75">
      <c r="M10547" s="172"/>
      <c r="N10547" s="172"/>
      <c r="O10547" s="172"/>
      <c r="U10547" s="173"/>
    </row>
    <row r="10548" spans="13:21" s="104" customFormat="1" ht="15.75">
      <c r="M10548" s="172"/>
      <c r="N10548" s="172"/>
      <c r="O10548" s="172"/>
      <c r="U10548" s="173"/>
    </row>
    <row r="10549" spans="13:21" s="104" customFormat="1" ht="15.75">
      <c r="M10549" s="172"/>
      <c r="N10549" s="172"/>
      <c r="O10549" s="172"/>
      <c r="U10549" s="173"/>
    </row>
    <row r="10550" spans="13:21" s="104" customFormat="1" ht="15.75">
      <c r="M10550" s="172"/>
      <c r="N10550" s="172"/>
      <c r="O10550" s="172"/>
      <c r="U10550" s="173"/>
    </row>
    <row r="10551" spans="13:21" s="104" customFormat="1" ht="15.75">
      <c r="M10551" s="172"/>
      <c r="N10551" s="172"/>
      <c r="O10551" s="172"/>
      <c r="U10551" s="173"/>
    </row>
    <row r="10552" spans="13:21" s="104" customFormat="1" ht="15.75">
      <c r="M10552" s="172"/>
      <c r="N10552" s="172"/>
      <c r="O10552" s="172"/>
      <c r="U10552" s="173"/>
    </row>
    <row r="10553" spans="13:21" s="104" customFormat="1" ht="15.75">
      <c r="M10553" s="172"/>
      <c r="N10553" s="172"/>
      <c r="O10553" s="172"/>
      <c r="U10553" s="173"/>
    </row>
    <row r="10554" spans="13:21" s="104" customFormat="1" ht="15.75">
      <c r="M10554" s="172"/>
      <c r="N10554" s="172"/>
      <c r="O10554" s="172"/>
      <c r="U10554" s="173"/>
    </row>
    <row r="10555" spans="13:21" s="104" customFormat="1" ht="15.75">
      <c r="M10555" s="172"/>
      <c r="N10555" s="172"/>
      <c r="O10555" s="172"/>
      <c r="U10555" s="173"/>
    </row>
    <row r="10556" spans="13:21" s="104" customFormat="1" ht="15.75">
      <c r="M10556" s="172"/>
      <c r="N10556" s="172"/>
      <c r="O10556" s="172"/>
      <c r="U10556" s="173"/>
    </row>
    <row r="10557" spans="13:21" s="104" customFormat="1" ht="15.75">
      <c r="M10557" s="172"/>
      <c r="N10557" s="172"/>
      <c r="O10557" s="172"/>
      <c r="U10557" s="173"/>
    </row>
    <row r="10558" spans="13:21" s="104" customFormat="1" ht="15.75">
      <c r="M10558" s="172"/>
      <c r="N10558" s="172"/>
      <c r="O10558" s="172"/>
      <c r="U10558" s="173"/>
    </row>
    <row r="10559" spans="13:21" s="104" customFormat="1" ht="15.75">
      <c r="M10559" s="172"/>
      <c r="N10559" s="172"/>
      <c r="O10559" s="172"/>
      <c r="U10559" s="173"/>
    </row>
    <row r="10560" spans="13:21" s="104" customFormat="1" ht="15.75">
      <c r="M10560" s="172"/>
      <c r="N10560" s="172"/>
      <c r="O10560" s="172"/>
      <c r="U10560" s="173"/>
    </row>
    <row r="10561" spans="13:21" s="104" customFormat="1" ht="15.75">
      <c r="M10561" s="172"/>
      <c r="N10561" s="172"/>
      <c r="O10561" s="172"/>
      <c r="U10561" s="173"/>
    </row>
    <row r="10562" spans="13:21" s="104" customFormat="1" ht="15.75">
      <c r="M10562" s="172"/>
      <c r="N10562" s="172"/>
      <c r="O10562" s="172"/>
      <c r="U10562" s="173"/>
    </row>
    <row r="10563" spans="13:21" s="104" customFormat="1" ht="15.75">
      <c r="M10563" s="172"/>
      <c r="N10563" s="172"/>
      <c r="O10563" s="172"/>
      <c r="U10563" s="173"/>
    </row>
    <row r="10564" spans="13:21" s="104" customFormat="1" ht="15.75">
      <c r="M10564" s="172"/>
      <c r="N10564" s="172"/>
      <c r="O10564" s="172"/>
      <c r="U10564" s="173"/>
    </row>
    <row r="10565" spans="13:21" s="104" customFormat="1" ht="15.75">
      <c r="M10565" s="172"/>
      <c r="N10565" s="172"/>
      <c r="O10565" s="172"/>
      <c r="U10565" s="173"/>
    </row>
    <row r="10566" spans="13:21" s="104" customFormat="1" ht="15.75">
      <c r="M10566" s="172"/>
      <c r="N10566" s="172"/>
      <c r="O10566" s="172"/>
      <c r="U10566" s="173"/>
    </row>
    <row r="10567" spans="13:21" s="104" customFormat="1" ht="15.75">
      <c r="M10567" s="172"/>
      <c r="N10567" s="172"/>
      <c r="O10567" s="172"/>
      <c r="U10567" s="173"/>
    </row>
    <row r="10568" spans="13:21" s="104" customFormat="1" ht="15.75">
      <c r="M10568" s="172"/>
      <c r="N10568" s="172"/>
      <c r="O10568" s="172"/>
      <c r="U10568" s="173"/>
    </row>
    <row r="10569" spans="13:21" s="104" customFormat="1" ht="15.75">
      <c r="M10569" s="172"/>
      <c r="N10569" s="172"/>
      <c r="O10569" s="172"/>
      <c r="U10569" s="173"/>
    </row>
    <row r="10570" spans="13:21" s="104" customFormat="1" ht="15.75">
      <c r="M10570" s="172"/>
      <c r="N10570" s="172"/>
      <c r="O10570" s="172"/>
      <c r="U10570" s="173"/>
    </row>
    <row r="10571" spans="13:21" s="104" customFormat="1" ht="15.75">
      <c r="M10571" s="172"/>
      <c r="N10571" s="172"/>
      <c r="O10571" s="172"/>
      <c r="U10571" s="173"/>
    </row>
    <row r="10572" spans="13:21" s="104" customFormat="1" ht="15.75">
      <c r="M10572" s="172"/>
      <c r="N10572" s="172"/>
      <c r="O10572" s="172"/>
      <c r="U10572" s="173"/>
    </row>
    <row r="10573" spans="13:21" s="104" customFormat="1" ht="15.75">
      <c r="M10573" s="172"/>
      <c r="N10573" s="172"/>
      <c r="O10573" s="172"/>
      <c r="U10573" s="173"/>
    </row>
    <row r="10574" spans="13:21" s="104" customFormat="1" ht="15.75">
      <c r="M10574" s="172"/>
      <c r="N10574" s="172"/>
      <c r="O10574" s="172"/>
      <c r="U10574" s="173"/>
    </row>
    <row r="10575" spans="13:21" s="104" customFormat="1" ht="15.75">
      <c r="M10575" s="172"/>
      <c r="N10575" s="172"/>
      <c r="O10575" s="172"/>
      <c r="U10575" s="173"/>
    </row>
    <row r="10576" spans="13:21" s="104" customFormat="1" ht="15.75">
      <c r="M10576" s="172"/>
      <c r="N10576" s="172"/>
      <c r="O10576" s="172"/>
      <c r="U10576" s="173"/>
    </row>
    <row r="10577" spans="13:21" s="104" customFormat="1" ht="15.75">
      <c r="M10577" s="172"/>
      <c r="N10577" s="172"/>
      <c r="O10577" s="172"/>
      <c r="U10577" s="173"/>
    </row>
    <row r="10578" spans="13:21" s="104" customFormat="1" ht="15.75">
      <c r="M10578" s="172"/>
      <c r="N10578" s="172"/>
      <c r="O10578" s="172"/>
      <c r="U10578" s="173"/>
    </row>
    <row r="10579" spans="13:21" s="104" customFormat="1" ht="15.75">
      <c r="M10579" s="172"/>
      <c r="N10579" s="172"/>
      <c r="O10579" s="172"/>
      <c r="U10579" s="173"/>
    </row>
    <row r="10580" spans="13:21" s="104" customFormat="1" ht="15.75">
      <c r="M10580" s="172"/>
      <c r="N10580" s="172"/>
      <c r="O10580" s="172"/>
      <c r="U10580" s="173"/>
    </row>
    <row r="10581" spans="13:21" s="104" customFormat="1" ht="15.75">
      <c r="M10581" s="172"/>
      <c r="N10581" s="172"/>
      <c r="O10581" s="172"/>
      <c r="U10581" s="173"/>
    </row>
    <row r="10582" spans="13:21" s="104" customFormat="1" ht="15.75">
      <c r="M10582" s="172"/>
      <c r="N10582" s="172"/>
      <c r="O10582" s="172"/>
      <c r="U10582" s="173"/>
    </row>
    <row r="10583" spans="13:21" s="104" customFormat="1" ht="15.75">
      <c r="M10583" s="172"/>
      <c r="N10583" s="172"/>
      <c r="O10583" s="172"/>
      <c r="U10583" s="173"/>
    </row>
    <row r="10584" spans="13:21" s="104" customFormat="1" ht="15.75">
      <c r="M10584" s="172"/>
      <c r="N10584" s="172"/>
      <c r="O10584" s="172"/>
      <c r="U10584" s="173"/>
    </row>
    <row r="10585" spans="13:21" s="104" customFormat="1" ht="15.75">
      <c r="M10585" s="172"/>
      <c r="N10585" s="172"/>
      <c r="O10585" s="172"/>
      <c r="U10585" s="173"/>
    </row>
    <row r="10586" spans="13:21" s="104" customFormat="1" ht="15.75">
      <c r="M10586" s="172"/>
      <c r="N10586" s="172"/>
      <c r="O10586" s="172"/>
      <c r="U10586" s="173"/>
    </row>
    <row r="10587" spans="13:21" s="104" customFormat="1" ht="15.75">
      <c r="M10587" s="172"/>
      <c r="N10587" s="172"/>
      <c r="O10587" s="172"/>
      <c r="U10587" s="173"/>
    </row>
    <row r="10588" spans="13:21" s="104" customFormat="1" ht="15.75">
      <c r="M10588" s="172"/>
      <c r="N10588" s="172"/>
      <c r="O10588" s="172"/>
      <c r="U10588" s="173"/>
    </row>
    <row r="10589" spans="13:21" s="104" customFormat="1" ht="15.75">
      <c r="M10589" s="172"/>
      <c r="N10589" s="172"/>
      <c r="O10589" s="172"/>
      <c r="U10589" s="173"/>
    </row>
    <row r="10590" spans="13:21" s="104" customFormat="1" ht="15.75">
      <c r="M10590" s="172"/>
      <c r="N10590" s="172"/>
      <c r="O10590" s="172"/>
      <c r="U10590" s="173"/>
    </row>
    <row r="10591" spans="13:21" s="104" customFormat="1" ht="15.75">
      <c r="M10591" s="172"/>
      <c r="N10591" s="172"/>
      <c r="O10591" s="172"/>
      <c r="U10591" s="173"/>
    </row>
    <row r="10592" spans="13:21" s="104" customFormat="1" ht="15.75">
      <c r="M10592" s="172"/>
      <c r="N10592" s="172"/>
      <c r="O10592" s="172"/>
      <c r="U10592" s="173"/>
    </row>
    <row r="10593" spans="13:21" s="104" customFormat="1" ht="15.75">
      <c r="M10593" s="172"/>
      <c r="N10593" s="172"/>
      <c r="O10593" s="172"/>
      <c r="U10593" s="173"/>
    </row>
    <row r="10594" spans="13:21" s="104" customFormat="1" ht="15.75">
      <c r="M10594" s="172"/>
      <c r="N10594" s="172"/>
      <c r="O10594" s="172"/>
      <c r="U10594" s="173"/>
    </row>
    <row r="10595" spans="13:21" s="104" customFormat="1" ht="15.75">
      <c r="M10595" s="172"/>
      <c r="N10595" s="172"/>
      <c r="O10595" s="172"/>
      <c r="U10595" s="173"/>
    </row>
    <row r="10596" spans="13:21" s="104" customFormat="1" ht="15.75">
      <c r="M10596" s="172"/>
      <c r="N10596" s="172"/>
      <c r="O10596" s="172"/>
      <c r="U10596" s="173"/>
    </row>
    <row r="10597" spans="13:21" s="104" customFormat="1" ht="15.75">
      <c r="M10597" s="172"/>
      <c r="N10597" s="172"/>
      <c r="O10597" s="172"/>
      <c r="U10597" s="173"/>
    </row>
    <row r="10598" spans="13:21" s="104" customFormat="1" ht="15.75">
      <c r="M10598" s="172"/>
      <c r="N10598" s="172"/>
      <c r="O10598" s="172"/>
      <c r="U10598" s="173"/>
    </row>
    <row r="10599" spans="13:21" s="104" customFormat="1" ht="15.75">
      <c r="M10599" s="172"/>
      <c r="N10599" s="172"/>
      <c r="O10599" s="172"/>
      <c r="U10599" s="173"/>
    </row>
    <row r="10600" spans="13:21" s="104" customFormat="1" ht="15.75">
      <c r="M10600" s="172"/>
      <c r="N10600" s="172"/>
      <c r="O10600" s="172"/>
      <c r="U10600" s="173"/>
    </row>
    <row r="10601" spans="13:21" s="104" customFormat="1" ht="15.75">
      <c r="M10601" s="172"/>
      <c r="N10601" s="172"/>
      <c r="O10601" s="172"/>
      <c r="U10601" s="173"/>
    </row>
    <row r="10602" spans="13:21" s="104" customFormat="1" ht="15.75">
      <c r="M10602" s="172"/>
      <c r="N10602" s="172"/>
      <c r="O10602" s="172"/>
      <c r="U10602" s="173"/>
    </row>
    <row r="10603" spans="13:21" s="104" customFormat="1" ht="15.75">
      <c r="M10603" s="172"/>
      <c r="N10603" s="172"/>
      <c r="O10603" s="172"/>
      <c r="U10603" s="173"/>
    </row>
    <row r="10604" spans="13:21" s="104" customFormat="1" ht="15.75">
      <c r="M10604" s="172"/>
      <c r="N10604" s="172"/>
      <c r="O10604" s="172"/>
      <c r="U10604" s="173"/>
    </row>
    <row r="10605" spans="13:21" s="104" customFormat="1" ht="15.75">
      <c r="M10605" s="172"/>
      <c r="N10605" s="172"/>
      <c r="O10605" s="172"/>
      <c r="U10605" s="173"/>
    </row>
    <row r="10606" spans="13:21" s="104" customFormat="1" ht="15.75">
      <c r="M10606" s="172"/>
      <c r="N10606" s="172"/>
      <c r="O10606" s="172"/>
      <c r="U10606" s="173"/>
    </row>
    <row r="10607" spans="13:21" s="104" customFormat="1" ht="15.75">
      <c r="M10607" s="172"/>
      <c r="N10607" s="172"/>
      <c r="O10607" s="172"/>
      <c r="U10607" s="173"/>
    </row>
    <row r="10608" spans="13:21" s="104" customFormat="1" ht="15.75">
      <c r="M10608" s="172"/>
      <c r="N10608" s="172"/>
      <c r="O10608" s="172"/>
      <c r="U10608" s="173"/>
    </row>
    <row r="10609" spans="13:21" s="104" customFormat="1" ht="15.75">
      <c r="M10609" s="172"/>
      <c r="N10609" s="172"/>
      <c r="O10609" s="172"/>
      <c r="U10609" s="173"/>
    </row>
    <row r="10610" spans="13:21" s="104" customFormat="1" ht="15.75">
      <c r="M10610" s="172"/>
      <c r="N10610" s="172"/>
      <c r="O10610" s="172"/>
      <c r="U10610" s="173"/>
    </row>
    <row r="10611" spans="13:21" s="104" customFormat="1" ht="15.75">
      <c r="M10611" s="172"/>
      <c r="N10611" s="172"/>
      <c r="O10611" s="172"/>
      <c r="U10611" s="173"/>
    </row>
    <row r="10612" spans="13:21" s="104" customFormat="1" ht="15.75">
      <c r="M10612" s="172"/>
      <c r="N10612" s="172"/>
      <c r="O10612" s="172"/>
      <c r="U10612" s="173"/>
    </row>
    <row r="10613" spans="13:21" s="104" customFormat="1" ht="15.75">
      <c r="M10613" s="172"/>
      <c r="N10613" s="172"/>
      <c r="O10613" s="172"/>
      <c r="U10613" s="173"/>
    </row>
    <row r="10614" spans="13:21" s="104" customFormat="1" ht="15.75">
      <c r="M10614" s="172"/>
      <c r="N10614" s="172"/>
      <c r="O10614" s="172"/>
      <c r="U10614" s="173"/>
    </row>
    <row r="10615" spans="13:21" s="104" customFormat="1" ht="15.75">
      <c r="M10615" s="172"/>
      <c r="N10615" s="172"/>
      <c r="O10615" s="172"/>
      <c r="U10615" s="173"/>
    </row>
    <row r="10616" spans="13:21" s="104" customFormat="1" ht="15.75">
      <c r="M10616" s="172"/>
      <c r="N10616" s="172"/>
      <c r="O10616" s="172"/>
      <c r="U10616" s="173"/>
    </row>
    <row r="10617" spans="13:21" s="104" customFormat="1" ht="15.75">
      <c r="M10617" s="172"/>
      <c r="N10617" s="172"/>
      <c r="O10617" s="172"/>
      <c r="U10617" s="173"/>
    </row>
    <row r="10618" spans="13:21" s="104" customFormat="1" ht="15.75">
      <c r="M10618" s="172"/>
      <c r="N10618" s="172"/>
      <c r="O10618" s="172"/>
      <c r="U10618" s="173"/>
    </row>
    <row r="10619" spans="13:21" s="104" customFormat="1" ht="15.75">
      <c r="M10619" s="172"/>
      <c r="N10619" s="172"/>
      <c r="O10619" s="172"/>
      <c r="U10619" s="173"/>
    </row>
    <row r="10620" spans="13:21" s="104" customFormat="1" ht="15.75">
      <c r="M10620" s="172"/>
      <c r="N10620" s="172"/>
      <c r="O10620" s="172"/>
      <c r="U10620" s="173"/>
    </row>
    <row r="10621" spans="13:21" s="104" customFormat="1" ht="15.75">
      <c r="M10621" s="172"/>
      <c r="N10621" s="172"/>
      <c r="O10621" s="172"/>
      <c r="U10621" s="173"/>
    </row>
    <row r="10622" spans="13:21" s="104" customFormat="1" ht="15.75">
      <c r="M10622" s="172"/>
      <c r="N10622" s="172"/>
      <c r="O10622" s="172"/>
      <c r="U10622" s="173"/>
    </row>
    <row r="10623" spans="13:21" s="104" customFormat="1" ht="15.75">
      <c r="M10623" s="172"/>
      <c r="N10623" s="172"/>
      <c r="O10623" s="172"/>
      <c r="U10623" s="173"/>
    </row>
    <row r="10624" spans="13:21" s="104" customFormat="1" ht="15.75">
      <c r="M10624" s="172"/>
      <c r="N10624" s="172"/>
      <c r="O10624" s="172"/>
      <c r="U10624" s="173"/>
    </row>
    <row r="10625" spans="13:21" s="104" customFormat="1" ht="15.75">
      <c r="M10625" s="172"/>
      <c r="N10625" s="172"/>
      <c r="O10625" s="172"/>
      <c r="U10625" s="173"/>
    </row>
    <row r="10626" spans="13:21" s="104" customFormat="1" ht="15.75">
      <c r="M10626" s="172"/>
      <c r="N10626" s="172"/>
      <c r="O10626" s="172"/>
      <c r="U10626" s="173"/>
    </row>
    <row r="10627" spans="13:21" s="104" customFormat="1" ht="15.75">
      <c r="M10627" s="172"/>
      <c r="N10627" s="172"/>
      <c r="O10627" s="172"/>
      <c r="U10627" s="173"/>
    </row>
    <row r="10628" spans="13:21" s="104" customFormat="1" ht="15.75">
      <c r="M10628" s="172"/>
      <c r="N10628" s="172"/>
      <c r="O10628" s="172"/>
      <c r="U10628" s="173"/>
    </row>
    <row r="10629" spans="13:21" s="104" customFormat="1" ht="15.75">
      <c r="M10629" s="172"/>
      <c r="N10629" s="172"/>
      <c r="O10629" s="172"/>
      <c r="U10629" s="173"/>
    </row>
    <row r="10630" spans="13:21" s="104" customFormat="1" ht="15.75">
      <c r="M10630" s="172"/>
      <c r="N10630" s="172"/>
      <c r="O10630" s="172"/>
      <c r="U10630" s="173"/>
    </row>
    <row r="10631" spans="13:21" s="104" customFormat="1" ht="15.75">
      <c r="M10631" s="172"/>
      <c r="N10631" s="172"/>
      <c r="O10631" s="172"/>
      <c r="U10631" s="173"/>
    </row>
    <row r="10632" spans="13:21" s="104" customFormat="1" ht="15.75">
      <c r="M10632" s="172"/>
      <c r="N10632" s="172"/>
      <c r="O10632" s="172"/>
      <c r="U10632" s="173"/>
    </row>
    <row r="10633" spans="13:21" s="104" customFormat="1" ht="15.75">
      <c r="M10633" s="172"/>
      <c r="N10633" s="172"/>
      <c r="O10633" s="172"/>
      <c r="U10633" s="173"/>
    </row>
    <row r="10634" spans="13:21" s="104" customFormat="1" ht="15.75">
      <c r="M10634" s="172"/>
      <c r="N10634" s="172"/>
      <c r="O10634" s="172"/>
      <c r="U10634" s="173"/>
    </row>
    <row r="10635" spans="13:21" s="104" customFormat="1" ht="15.75">
      <c r="M10635" s="172"/>
      <c r="N10635" s="172"/>
      <c r="O10635" s="172"/>
      <c r="U10635" s="173"/>
    </row>
    <row r="10636" spans="13:21" s="104" customFormat="1" ht="15.75">
      <c r="M10636" s="172"/>
      <c r="N10636" s="172"/>
      <c r="O10636" s="172"/>
      <c r="U10636" s="173"/>
    </row>
    <row r="10637" spans="13:21" s="104" customFormat="1" ht="15.75">
      <c r="M10637" s="172"/>
      <c r="N10637" s="172"/>
      <c r="O10637" s="172"/>
      <c r="U10637" s="173"/>
    </row>
    <row r="10638" spans="13:21" s="104" customFormat="1" ht="15.75">
      <c r="M10638" s="172"/>
      <c r="N10638" s="172"/>
      <c r="O10638" s="172"/>
      <c r="U10638" s="173"/>
    </row>
    <row r="10639" spans="13:21" s="104" customFormat="1" ht="15.75">
      <c r="M10639" s="172"/>
      <c r="N10639" s="172"/>
      <c r="O10639" s="172"/>
      <c r="U10639" s="173"/>
    </row>
    <row r="10640" spans="13:21" s="104" customFormat="1" ht="15.75">
      <c r="M10640" s="172"/>
      <c r="N10640" s="172"/>
      <c r="O10640" s="172"/>
      <c r="U10640" s="173"/>
    </row>
    <row r="10641" spans="13:21" s="104" customFormat="1" ht="15.75">
      <c r="M10641" s="172"/>
      <c r="N10641" s="172"/>
      <c r="O10641" s="172"/>
      <c r="U10641" s="173"/>
    </row>
    <row r="10642" spans="13:21" s="104" customFormat="1" ht="15.75">
      <c r="M10642" s="172"/>
      <c r="N10642" s="172"/>
      <c r="O10642" s="172"/>
      <c r="U10642" s="173"/>
    </row>
    <row r="10643" spans="13:21" s="104" customFormat="1" ht="15.75">
      <c r="M10643" s="172"/>
      <c r="N10643" s="172"/>
      <c r="O10643" s="172"/>
      <c r="U10643" s="173"/>
    </row>
    <row r="10644" spans="13:21" s="104" customFormat="1" ht="15.75">
      <c r="M10644" s="172"/>
      <c r="N10644" s="172"/>
      <c r="O10644" s="172"/>
      <c r="U10644" s="173"/>
    </row>
    <row r="10645" spans="13:21" s="104" customFormat="1" ht="15.75">
      <c r="M10645" s="172"/>
      <c r="N10645" s="172"/>
      <c r="O10645" s="172"/>
      <c r="U10645" s="173"/>
    </row>
    <row r="10646" spans="13:21" s="104" customFormat="1" ht="15.75">
      <c r="M10646" s="172"/>
      <c r="N10646" s="172"/>
      <c r="O10646" s="172"/>
      <c r="U10646" s="173"/>
    </row>
    <row r="10647" spans="13:21" s="104" customFormat="1" ht="15.75">
      <c r="M10647" s="172"/>
      <c r="N10647" s="172"/>
      <c r="O10647" s="172"/>
      <c r="U10647" s="173"/>
    </row>
    <row r="10648" spans="13:21" s="104" customFormat="1" ht="15.75">
      <c r="M10648" s="172"/>
      <c r="N10648" s="172"/>
      <c r="O10648" s="172"/>
      <c r="U10648" s="173"/>
    </row>
    <row r="10649" spans="13:21" s="104" customFormat="1" ht="15.75">
      <c r="M10649" s="172"/>
      <c r="N10649" s="172"/>
      <c r="O10649" s="172"/>
      <c r="U10649" s="173"/>
    </row>
    <row r="10650" spans="13:21" s="104" customFormat="1" ht="15.75">
      <c r="M10650" s="172"/>
      <c r="N10650" s="172"/>
      <c r="O10650" s="172"/>
      <c r="U10650" s="173"/>
    </row>
    <row r="10651" spans="13:21" s="104" customFormat="1" ht="15.75">
      <c r="M10651" s="172"/>
      <c r="N10651" s="172"/>
      <c r="O10651" s="172"/>
      <c r="U10651" s="173"/>
    </row>
    <row r="10652" spans="13:21" s="104" customFormat="1" ht="15.75">
      <c r="M10652" s="172"/>
      <c r="N10652" s="172"/>
      <c r="O10652" s="172"/>
      <c r="U10652" s="173"/>
    </row>
    <row r="10653" spans="13:21" s="104" customFormat="1" ht="15.75">
      <c r="M10653" s="172"/>
      <c r="N10653" s="172"/>
      <c r="O10653" s="172"/>
      <c r="U10653" s="173"/>
    </row>
    <row r="10654" spans="13:21" s="104" customFormat="1" ht="15.75">
      <c r="M10654" s="172"/>
      <c r="N10654" s="172"/>
      <c r="O10654" s="172"/>
      <c r="U10654" s="173"/>
    </row>
    <row r="10655" spans="13:21" s="104" customFormat="1" ht="15.75">
      <c r="M10655" s="172"/>
      <c r="N10655" s="172"/>
      <c r="O10655" s="172"/>
      <c r="U10655" s="173"/>
    </row>
    <row r="10656" spans="13:21" s="104" customFormat="1" ht="15.75">
      <c r="M10656" s="172"/>
      <c r="N10656" s="172"/>
      <c r="O10656" s="172"/>
      <c r="U10656" s="173"/>
    </row>
    <row r="10657" spans="13:21" s="104" customFormat="1" ht="15.75">
      <c r="M10657" s="172"/>
      <c r="N10657" s="172"/>
      <c r="O10657" s="172"/>
      <c r="U10657" s="173"/>
    </row>
    <row r="10658" spans="13:21" s="104" customFormat="1" ht="15.75">
      <c r="M10658" s="172"/>
      <c r="N10658" s="172"/>
      <c r="O10658" s="172"/>
      <c r="U10658" s="173"/>
    </row>
    <row r="10659" spans="13:21" s="104" customFormat="1" ht="15.75">
      <c r="M10659" s="172"/>
      <c r="N10659" s="172"/>
      <c r="O10659" s="172"/>
      <c r="U10659" s="173"/>
    </row>
    <row r="10660" spans="13:21" s="104" customFormat="1" ht="15.75">
      <c r="M10660" s="172"/>
      <c r="N10660" s="172"/>
      <c r="O10660" s="172"/>
      <c r="U10660" s="173"/>
    </row>
    <row r="10661" spans="13:21" s="104" customFormat="1" ht="15.75">
      <c r="M10661" s="172"/>
      <c r="N10661" s="172"/>
      <c r="O10661" s="172"/>
      <c r="U10661" s="173"/>
    </row>
    <row r="10662" spans="13:21" s="104" customFormat="1" ht="15.75">
      <c r="M10662" s="172"/>
      <c r="N10662" s="172"/>
      <c r="O10662" s="172"/>
      <c r="U10662" s="173"/>
    </row>
    <row r="10663" spans="13:21" s="104" customFormat="1" ht="15.75">
      <c r="M10663" s="172"/>
      <c r="N10663" s="172"/>
      <c r="O10663" s="172"/>
      <c r="U10663" s="173"/>
    </row>
    <row r="10664" spans="13:21" s="104" customFormat="1" ht="15.75">
      <c r="M10664" s="172"/>
      <c r="N10664" s="172"/>
      <c r="O10664" s="172"/>
      <c r="U10664" s="173"/>
    </row>
    <row r="10665" spans="13:21" s="104" customFormat="1" ht="15.75">
      <c r="M10665" s="172"/>
      <c r="N10665" s="172"/>
      <c r="O10665" s="172"/>
      <c r="U10665" s="173"/>
    </row>
    <row r="10666" spans="13:21" s="104" customFormat="1" ht="15.75">
      <c r="M10666" s="172"/>
      <c r="N10666" s="172"/>
      <c r="O10666" s="172"/>
      <c r="U10666" s="173"/>
    </row>
    <row r="10667" spans="13:21" s="104" customFormat="1" ht="15.75">
      <c r="M10667" s="172"/>
      <c r="N10667" s="172"/>
      <c r="O10667" s="172"/>
      <c r="U10667" s="173"/>
    </row>
    <row r="10668" spans="13:21" s="104" customFormat="1" ht="15.75">
      <c r="M10668" s="172"/>
      <c r="N10668" s="172"/>
      <c r="O10668" s="172"/>
      <c r="U10668" s="173"/>
    </row>
    <row r="10669" spans="13:21" s="104" customFormat="1" ht="15.75">
      <c r="M10669" s="172"/>
      <c r="N10669" s="172"/>
      <c r="O10669" s="172"/>
      <c r="U10669" s="173"/>
    </row>
    <row r="10670" spans="13:21" s="104" customFormat="1" ht="15.75">
      <c r="M10670" s="172"/>
      <c r="N10670" s="172"/>
      <c r="O10670" s="172"/>
      <c r="U10670" s="173"/>
    </row>
    <row r="10671" spans="13:21" s="104" customFormat="1" ht="15.75">
      <c r="M10671" s="172"/>
      <c r="N10671" s="172"/>
      <c r="O10671" s="172"/>
      <c r="U10671" s="173"/>
    </row>
    <row r="10672" spans="13:21" s="104" customFormat="1" ht="15.75">
      <c r="M10672" s="172"/>
      <c r="N10672" s="172"/>
      <c r="O10672" s="172"/>
      <c r="U10672" s="173"/>
    </row>
    <row r="10673" spans="13:21" s="104" customFormat="1" ht="15.75">
      <c r="M10673" s="172"/>
      <c r="N10673" s="172"/>
      <c r="O10673" s="172"/>
      <c r="U10673" s="173"/>
    </row>
    <row r="10674" spans="13:21" s="104" customFormat="1" ht="15.75">
      <c r="M10674" s="172"/>
      <c r="N10674" s="172"/>
      <c r="O10674" s="172"/>
      <c r="U10674" s="173"/>
    </row>
    <row r="10675" spans="13:21" s="104" customFormat="1" ht="15.75">
      <c r="M10675" s="172"/>
      <c r="N10675" s="172"/>
      <c r="O10675" s="172"/>
      <c r="U10675" s="173"/>
    </row>
    <row r="10676" spans="13:21" s="104" customFormat="1" ht="15.75">
      <c r="M10676" s="172"/>
      <c r="N10676" s="172"/>
      <c r="O10676" s="172"/>
      <c r="U10676" s="173"/>
    </row>
    <row r="10677" spans="13:21" s="104" customFormat="1" ht="15.75">
      <c r="M10677" s="172"/>
      <c r="N10677" s="172"/>
      <c r="O10677" s="172"/>
      <c r="U10677" s="173"/>
    </row>
    <row r="10678" spans="13:21" s="104" customFormat="1" ht="15.75">
      <c r="M10678" s="172"/>
      <c r="N10678" s="172"/>
      <c r="O10678" s="172"/>
      <c r="U10678" s="173"/>
    </row>
    <row r="10679" spans="13:21" s="104" customFormat="1" ht="15.75">
      <c r="M10679" s="172"/>
      <c r="N10679" s="172"/>
      <c r="O10679" s="172"/>
      <c r="U10679" s="173"/>
    </row>
    <row r="10680" spans="13:21" s="104" customFormat="1" ht="15.75">
      <c r="M10680" s="172"/>
      <c r="N10680" s="172"/>
      <c r="O10680" s="172"/>
      <c r="U10680" s="173"/>
    </row>
    <row r="10681" spans="13:21" s="104" customFormat="1" ht="15.75">
      <c r="M10681" s="172"/>
      <c r="N10681" s="172"/>
      <c r="O10681" s="172"/>
      <c r="U10681" s="173"/>
    </row>
    <row r="10682" spans="13:21" s="104" customFormat="1" ht="15.75">
      <c r="M10682" s="172"/>
      <c r="N10682" s="172"/>
      <c r="O10682" s="172"/>
      <c r="U10682" s="173"/>
    </row>
    <row r="10683" spans="13:21" s="104" customFormat="1" ht="15.75">
      <c r="M10683" s="172"/>
      <c r="N10683" s="172"/>
      <c r="O10683" s="172"/>
      <c r="U10683" s="173"/>
    </row>
    <row r="10684" spans="13:21" s="104" customFormat="1" ht="15.75">
      <c r="M10684" s="172"/>
      <c r="N10684" s="172"/>
      <c r="O10684" s="172"/>
      <c r="U10684" s="173"/>
    </row>
    <row r="10685" spans="13:21" s="104" customFormat="1" ht="15.75">
      <c r="M10685" s="172"/>
      <c r="N10685" s="172"/>
      <c r="O10685" s="172"/>
      <c r="U10685" s="173"/>
    </row>
    <row r="10686" spans="13:21" s="104" customFormat="1" ht="15.75">
      <c r="M10686" s="172"/>
      <c r="N10686" s="172"/>
      <c r="O10686" s="172"/>
      <c r="U10686" s="173"/>
    </row>
    <row r="10687" spans="13:21" s="104" customFormat="1" ht="15.75">
      <c r="M10687" s="172"/>
      <c r="N10687" s="172"/>
      <c r="O10687" s="172"/>
      <c r="U10687" s="173"/>
    </row>
    <row r="10688" spans="13:21" s="104" customFormat="1" ht="15.75">
      <c r="M10688" s="172"/>
      <c r="N10688" s="172"/>
      <c r="O10688" s="172"/>
      <c r="U10688" s="173"/>
    </row>
    <row r="10689" spans="13:21" s="104" customFormat="1" ht="15.75">
      <c r="M10689" s="172"/>
      <c r="N10689" s="172"/>
      <c r="O10689" s="172"/>
      <c r="U10689" s="173"/>
    </row>
    <row r="10690" spans="13:21" s="104" customFormat="1" ht="15.75">
      <c r="M10690" s="172"/>
      <c r="N10690" s="172"/>
      <c r="O10690" s="172"/>
      <c r="U10690" s="173"/>
    </row>
    <row r="10691" spans="13:21" s="104" customFormat="1" ht="15.75">
      <c r="M10691" s="172"/>
      <c r="N10691" s="172"/>
      <c r="O10691" s="172"/>
      <c r="U10691" s="173"/>
    </row>
    <row r="10692" spans="13:21" s="104" customFormat="1" ht="15.75">
      <c r="M10692" s="172"/>
      <c r="N10692" s="172"/>
      <c r="O10692" s="172"/>
      <c r="U10692" s="173"/>
    </row>
    <row r="10693" spans="13:21" s="104" customFormat="1" ht="15.75">
      <c r="M10693" s="172"/>
      <c r="N10693" s="172"/>
      <c r="O10693" s="172"/>
      <c r="U10693" s="173"/>
    </row>
    <row r="10694" spans="13:21" s="104" customFormat="1" ht="15.75">
      <c r="M10694" s="172"/>
      <c r="N10694" s="172"/>
      <c r="O10694" s="172"/>
      <c r="U10694" s="173"/>
    </row>
    <row r="10695" spans="13:21" s="104" customFormat="1" ht="15.75">
      <c r="M10695" s="172"/>
      <c r="N10695" s="172"/>
      <c r="O10695" s="172"/>
      <c r="U10695" s="173"/>
    </row>
    <row r="10696" spans="13:21" s="104" customFormat="1" ht="15.75">
      <c r="M10696" s="172"/>
      <c r="N10696" s="172"/>
      <c r="O10696" s="172"/>
      <c r="U10696" s="173"/>
    </row>
    <row r="10697" spans="13:21" s="104" customFormat="1" ht="15.75">
      <c r="M10697" s="172"/>
      <c r="N10697" s="172"/>
      <c r="O10697" s="172"/>
      <c r="U10697" s="173"/>
    </row>
    <row r="10698" spans="13:21" s="104" customFormat="1" ht="15.75">
      <c r="M10698" s="172"/>
      <c r="N10698" s="172"/>
      <c r="O10698" s="172"/>
      <c r="U10698" s="173"/>
    </row>
    <row r="10699" spans="13:21" s="104" customFormat="1" ht="15.75">
      <c r="M10699" s="172"/>
      <c r="N10699" s="172"/>
      <c r="O10699" s="172"/>
      <c r="U10699" s="173"/>
    </row>
    <row r="10700" spans="13:21" s="104" customFormat="1" ht="15.75">
      <c r="M10700" s="172"/>
      <c r="N10700" s="172"/>
      <c r="O10700" s="172"/>
      <c r="U10700" s="173"/>
    </row>
    <row r="10701" spans="13:21" s="104" customFormat="1" ht="15.75">
      <c r="M10701" s="172"/>
      <c r="N10701" s="172"/>
      <c r="O10701" s="172"/>
      <c r="U10701" s="173"/>
    </row>
    <row r="10702" spans="13:21" s="104" customFormat="1" ht="15.75">
      <c r="M10702" s="172"/>
      <c r="N10702" s="172"/>
      <c r="O10702" s="172"/>
      <c r="U10702" s="173"/>
    </row>
    <row r="10703" spans="13:21" s="104" customFormat="1" ht="15.75">
      <c r="M10703" s="172"/>
      <c r="N10703" s="172"/>
      <c r="O10703" s="172"/>
      <c r="U10703" s="173"/>
    </row>
    <row r="10704" spans="13:21" s="104" customFormat="1" ht="15.75">
      <c r="M10704" s="172"/>
      <c r="N10704" s="172"/>
      <c r="O10704" s="172"/>
      <c r="U10704" s="173"/>
    </row>
    <row r="10705" spans="13:21" s="104" customFormat="1" ht="15.75">
      <c r="M10705" s="172"/>
      <c r="N10705" s="172"/>
      <c r="O10705" s="172"/>
      <c r="U10705" s="173"/>
    </row>
    <row r="10706" spans="13:21" s="104" customFormat="1" ht="15.75">
      <c r="M10706" s="172"/>
      <c r="N10706" s="172"/>
      <c r="O10706" s="172"/>
      <c r="U10706" s="173"/>
    </row>
    <row r="10707" spans="13:21" s="104" customFormat="1" ht="15.75">
      <c r="M10707" s="172"/>
      <c r="N10707" s="172"/>
      <c r="O10707" s="172"/>
      <c r="U10707" s="173"/>
    </row>
    <row r="10708" spans="13:21" s="104" customFormat="1" ht="15.75">
      <c r="M10708" s="172"/>
      <c r="N10708" s="172"/>
      <c r="O10708" s="172"/>
      <c r="U10708" s="173"/>
    </row>
    <row r="10709" spans="13:21" s="104" customFormat="1" ht="15.75">
      <c r="M10709" s="172"/>
      <c r="N10709" s="172"/>
      <c r="O10709" s="172"/>
      <c r="U10709" s="173"/>
    </row>
    <row r="10710" spans="13:21" s="104" customFormat="1" ht="15.75">
      <c r="M10710" s="172"/>
      <c r="N10710" s="172"/>
      <c r="O10710" s="172"/>
      <c r="U10710" s="173"/>
    </row>
    <row r="10711" spans="13:21" s="104" customFormat="1" ht="15.75">
      <c r="M10711" s="172"/>
      <c r="N10711" s="172"/>
      <c r="O10711" s="172"/>
      <c r="U10711" s="173"/>
    </row>
    <row r="10712" spans="13:21" s="104" customFormat="1" ht="15.75">
      <c r="M10712" s="172"/>
      <c r="N10712" s="172"/>
      <c r="O10712" s="172"/>
      <c r="U10712" s="173"/>
    </row>
    <row r="10713" spans="13:21" s="104" customFormat="1" ht="15.75">
      <c r="M10713" s="172"/>
      <c r="N10713" s="172"/>
      <c r="O10713" s="172"/>
      <c r="U10713" s="173"/>
    </row>
    <row r="10714" spans="13:21" s="104" customFormat="1" ht="15.75">
      <c r="M10714" s="172"/>
      <c r="N10714" s="172"/>
      <c r="O10714" s="172"/>
      <c r="U10714" s="173"/>
    </row>
    <row r="10715" spans="13:21" s="104" customFormat="1" ht="15.75">
      <c r="M10715" s="172"/>
      <c r="N10715" s="172"/>
      <c r="O10715" s="172"/>
      <c r="U10715" s="173"/>
    </row>
    <row r="10716" spans="13:21" s="104" customFormat="1" ht="15.75">
      <c r="M10716" s="172"/>
      <c r="N10716" s="172"/>
      <c r="O10716" s="172"/>
      <c r="U10716" s="173"/>
    </row>
    <row r="10717" spans="13:21" s="104" customFormat="1" ht="15.75">
      <c r="M10717" s="172"/>
      <c r="N10717" s="172"/>
      <c r="O10717" s="172"/>
      <c r="U10717" s="173"/>
    </row>
    <row r="10718" spans="13:21" s="104" customFormat="1" ht="15.75">
      <c r="M10718" s="172"/>
      <c r="N10718" s="172"/>
      <c r="O10718" s="172"/>
      <c r="U10718" s="173"/>
    </row>
    <row r="10719" spans="13:21" s="104" customFormat="1" ht="15.75">
      <c r="M10719" s="172"/>
      <c r="N10719" s="172"/>
      <c r="O10719" s="172"/>
      <c r="U10719" s="173"/>
    </row>
    <row r="10720" spans="13:21" s="104" customFormat="1" ht="15.75">
      <c r="M10720" s="172"/>
      <c r="N10720" s="172"/>
      <c r="O10720" s="172"/>
      <c r="U10720" s="173"/>
    </row>
    <row r="10721" spans="13:21" s="104" customFormat="1" ht="15.75">
      <c r="M10721" s="172"/>
      <c r="N10721" s="172"/>
      <c r="O10721" s="172"/>
      <c r="U10721" s="173"/>
    </row>
    <row r="10722" spans="13:21" s="104" customFormat="1" ht="15.75">
      <c r="M10722" s="172"/>
      <c r="N10722" s="172"/>
      <c r="O10722" s="172"/>
      <c r="U10722" s="173"/>
    </row>
    <row r="10723" spans="13:21" s="104" customFormat="1" ht="15.75">
      <c r="M10723" s="172"/>
      <c r="N10723" s="172"/>
      <c r="O10723" s="172"/>
      <c r="U10723" s="173"/>
    </row>
    <row r="10724" spans="13:21" s="104" customFormat="1" ht="15.75">
      <c r="M10724" s="172"/>
      <c r="N10724" s="172"/>
      <c r="O10724" s="172"/>
      <c r="U10724" s="173"/>
    </row>
    <row r="10725" spans="13:21" s="104" customFormat="1" ht="15.75">
      <c r="M10725" s="172"/>
      <c r="N10725" s="172"/>
      <c r="O10725" s="172"/>
      <c r="U10725" s="173"/>
    </row>
    <row r="10726" spans="13:21" s="104" customFormat="1" ht="15.75">
      <c r="M10726" s="172"/>
      <c r="N10726" s="172"/>
      <c r="O10726" s="172"/>
      <c r="U10726" s="173"/>
    </row>
    <row r="10727" spans="13:21" s="104" customFormat="1" ht="15.75">
      <c r="M10727" s="172"/>
      <c r="N10727" s="172"/>
      <c r="O10727" s="172"/>
      <c r="U10727" s="173"/>
    </row>
    <row r="10728" spans="13:21" s="104" customFormat="1" ht="15.75">
      <c r="M10728" s="172"/>
      <c r="N10728" s="172"/>
      <c r="O10728" s="172"/>
      <c r="U10728" s="173"/>
    </row>
    <row r="10729" spans="13:21" s="104" customFormat="1" ht="15.75">
      <c r="M10729" s="172"/>
      <c r="N10729" s="172"/>
      <c r="O10729" s="172"/>
      <c r="U10729" s="173"/>
    </row>
    <row r="10730" spans="13:21" s="104" customFormat="1" ht="15.75">
      <c r="M10730" s="172"/>
      <c r="N10730" s="172"/>
      <c r="O10730" s="172"/>
      <c r="U10730" s="173"/>
    </row>
    <row r="10731" spans="13:21" s="104" customFormat="1" ht="15.75">
      <c r="M10731" s="172"/>
      <c r="N10731" s="172"/>
      <c r="O10731" s="172"/>
      <c r="U10731" s="173"/>
    </row>
    <row r="10732" spans="13:21" s="104" customFormat="1" ht="15.75">
      <c r="M10732" s="172"/>
      <c r="N10732" s="172"/>
      <c r="O10732" s="172"/>
      <c r="U10732" s="173"/>
    </row>
    <row r="10733" spans="13:21" s="104" customFormat="1" ht="15.75">
      <c r="M10733" s="172"/>
      <c r="N10733" s="172"/>
      <c r="O10733" s="172"/>
      <c r="U10733" s="173"/>
    </row>
    <row r="10734" spans="13:21" s="104" customFormat="1" ht="15.75">
      <c r="M10734" s="172"/>
      <c r="N10734" s="172"/>
      <c r="O10734" s="172"/>
      <c r="U10734" s="173"/>
    </row>
    <row r="10735" spans="13:21" s="104" customFormat="1" ht="15.75">
      <c r="M10735" s="172"/>
      <c r="N10735" s="172"/>
      <c r="O10735" s="172"/>
      <c r="U10735" s="173"/>
    </row>
    <row r="10736" spans="13:21" s="104" customFormat="1" ht="15.75">
      <c r="M10736" s="172"/>
      <c r="N10736" s="172"/>
      <c r="O10736" s="172"/>
      <c r="U10736" s="173"/>
    </row>
    <row r="10737" spans="13:21" s="104" customFormat="1" ht="15.75">
      <c r="M10737" s="172"/>
      <c r="N10737" s="172"/>
      <c r="O10737" s="172"/>
      <c r="U10737" s="173"/>
    </row>
    <row r="10738" spans="13:21" s="104" customFormat="1" ht="15.75">
      <c r="M10738" s="172"/>
      <c r="N10738" s="172"/>
      <c r="O10738" s="172"/>
      <c r="U10738" s="173"/>
    </row>
    <row r="10739" spans="13:21" s="104" customFormat="1" ht="15.75">
      <c r="M10739" s="172"/>
      <c r="N10739" s="172"/>
      <c r="O10739" s="172"/>
      <c r="U10739" s="173"/>
    </row>
    <row r="10740" spans="13:21" s="104" customFormat="1" ht="15.75">
      <c r="M10740" s="172"/>
      <c r="N10740" s="172"/>
      <c r="O10740" s="172"/>
      <c r="U10740" s="173"/>
    </row>
    <row r="10741" spans="13:21" s="104" customFormat="1" ht="15.75">
      <c r="M10741" s="172"/>
      <c r="N10741" s="172"/>
      <c r="O10741" s="172"/>
      <c r="U10741" s="173"/>
    </row>
    <row r="10742" spans="13:21" s="104" customFormat="1" ht="15.75">
      <c r="M10742" s="172"/>
      <c r="N10742" s="172"/>
      <c r="O10742" s="172"/>
      <c r="U10742" s="173"/>
    </row>
    <row r="10743" spans="13:21" s="104" customFormat="1" ht="15.75">
      <c r="M10743" s="172"/>
      <c r="N10743" s="172"/>
      <c r="O10743" s="172"/>
      <c r="U10743" s="173"/>
    </row>
    <row r="10744" spans="13:21" s="104" customFormat="1" ht="15.75">
      <c r="M10744" s="172"/>
      <c r="N10744" s="172"/>
      <c r="O10744" s="172"/>
      <c r="U10744" s="173"/>
    </row>
    <row r="10745" spans="13:21" s="104" customFormat="1" ht="15.75">
      <c r="M10745" s="172"/>
      <c r="N10745" s="172"/>
      <c r="O10745" s="172"/>
      <c r="U10745" s="173"/>
    </row>
    <row r="10746" spans="13:21" s="104" customFormat="1" ht="15.75">
      <c r="M10746" s="172"/>
      <c r="N10746" s="172"/>
      <c r="O10746" s="172"/>
      <c r="U10746" s="173"/>
    </row>
    <row r="10747" spans="13:21" s="104" customFormat="1" ht="15.75">
      <c r="M10747" s="172"/>
      <c r="N10747" s="172"/>
      <c r="O10747" s="172"/>
      <c r="U10747" s="173"/>
    </row>
    <row r="10748" spans="13:21" s="104" customFormat="1" ht="15.75">
      <c r="M10748" s="172"/>
      <c r="N10748" s="172"/>
      <c r="O10748" s="172"/>
      <c r="U10748" s="173"/>
    </row>
    <row r="10749" spans="13:21" s="104" customFormat="1" ht="15.75">
      <c r="M10749" s="172"/>
      <c r="N10749" s="172"/>
      <c r="O10749" s="172"/>
      <c r="U10749" s="173"/>
    </row>
    <row r="10750" spans="13:21" s="104" customFormat="1" ht="15.75">
      <c r="M10750" s="172"/>
      <c r="N10750" s="172"/>
      <c r="O10750" s="172"/>
      <c r="U10750" s="173"/>
    </row>
    <row r="10751" spans="13:21" s="104" customFormat="1" ht="15.75">
      <c r="M10751" s="172"/>
      <c r="N10751" s="172"/>
      <c r="O10751" s="172"/>
      <c r="U10751" s="173"/>
    </row>
    <row r="10752" spans="13:21" s="104" customFormat="1" ht="15.75">
      <c r="M10752" s="172"/>
      <c r="N10752" s="172"/>
      <c r="O10752" s="172"/>
      <c r="U10752" s="173"/>
    </row>
    <row r="10753" spans="13:21" s="104" customFormat="1" ht="15.75">
      <c r="M10753" s="172"/>
      <c r="N10753" s="172"/>
      <c r="O10753" s="172"/>
      <c r="U10753" s="173"/>
    </row>
    <row r="10754" spans="13:21" s="104" customFormat="1" ht="15.75">
      <c r="M10754" s="172"/>
      <c r="N10754" s="172"/>
      <c r="O10754" s="172"/>
      <c r="U10754" s="173"/>
    </row>
    <row r="10755" spans="13:21" s="104" customFormat="1" ht="15.75">
      <c r="M10755" s="172"/>
      <c r="N10755" s="172"/>
      <c r="O10755" s="172"/>
      <c r="U10755" s="173"/>
    </row>
    <row r="10756" spans="13:21" s="104" customFormat="1" ht="15.75">
      <c r="M10756" s="172"/>
      <c r="N10756" s="172"/>
      <c r="O10756" s="172"/>
      <c r="U10756" s="173"/>
    </row>
    <row r="10757" spans="13:21" s="104" customFormat="1" ht="15.75">
      <c r="M10757" s="172"/>
      <c r="N10757" s="172"/>
      <c r="O10757" s="172"/>
      <c r="U10757" s="173"/>
    </row>
    <row r="10758" spans="13:21" s="104" customFormat="1" ht="15.75">
      <c r="M10758" s="172"/>
      <c r="N10758" s="172"/>
      <c r="O10758" s="172"/>
      <c r="U10758" s="173"/>
    </row>
    <row r="10759" spans="13:21" s="104" customFormat="1" ht="15.75">
      <c r="M10759" s="172"/>
      <c r="N10759" s="172"/>
      <c r="O10759" s="172"/>
      <c r="U10759" s="173"/>
    </row>
    <row r="10760" spans="13:21" s="104" customFormat="1" ht="15.75">
      <c r="M10760" s="172"/>
      <c r="N10760" s="172"/>
      <c r="O10760" s="172"/>
      <c r="U10760" s="173"/>
    </row>
    <row r="10761" spans="13:21" s="104" customFormat="1" ht="15.75">
      <c r="M10761" s="172"/>
      <c r="N10761" s="172"/>
      <c r="O10761" s="172"/>
      <c r="U10761" s="173"/>
    </row>
    <row r="10762" spans="13:21" s="104" customFormat="1" ht="15.75">
      <c r="M10762" s="172"/>
      <c r="N10762" s="172"/>
      <c r="O10762" s="172"/>
      <c r="U10762" s="173"/>
    </row>
    <row r="10763" spans="13:21" s="104" customFormat="1" ht="15.75">
      <c r="M10763" s="172"/>
      <c r="N10763" s="172"/>
      <c r="O10763" s="172"/>
      <c r="U10763" s="173"/>
    </row>
    <row r="10764" spans="13:21" s="104" customFormat="1" ht="15.75">
      <c r="M10764" s="172"/>
      <c r="N10764" s="172"/>
      <c r="O10764" s="172"/>
      <c r="U10764" s="173"/>
    </row>
    <row r="10765" spans="13:21" s="104" customFormat="1" ht="15.75">
      <c r="M10765" s="172"/>
      <c r="N10765" s="172"/>
      <c r="O10765" s="172"/>
      <c r="U10765" s="173"/>
    </row>
    <row r="10766" spans="13:21" s="104" customFormat="1" ht="15.75">
      <c r="M10766" s="172"/>
      <c r="N10766" s="172"/>
      <c r="O10766" s="172"/>
      <c r="U10766" s="173"/>
    </row>
    <row r="10767" spans="13:21" s="104" customFormat="1" ht="15.75">
      <c r="M10767" s="172"/>
      <c r="N10767" s="172"/>
      <c r="O10767" s="172"/>
      <c r="U10767" s="173"/>
    </row>
    <row r="10768" spans="13:21" s="104" customFormat="1" ht="15.75">
      <c r="M10768" s="172"/>
      <c r="N10768" s="172"/>
      <c r="O10768" s="172"/>
      <c r="U10768" s="173"/>
    </row>
    <row r="10769" spans="13:21" s="104" customFormat="1" ht="15.75">
      <c r="M10769" s="172"/>
      <c r="N10769" s="172"/>
      <c r="O10769" s="172"/>
      <c r="U10769" s="173"/>
    </row>
    <row r="10770" spans="13:21" s="104" customFormat="1" ht="15.75">
      <c r="M10770" s="172"/>
      <c r="N10770" s="172"/>
      <c r="O10770" s="172"/>
      <c r="U10770" s="173"/>
    </row>
    <row r="10771" spans="13:21" s="104" customFormat="1" ht="15.75">
      <c r="M10771" s="172"/>
      <c r="N10771" s="172"/>
      <c r="O10771" s="172"/>
      <c r="U10771" s="173"/>
    </row>
    <row r="10772" spans="13:21" s="104" customFormat="1" ht="15.75">
      <c r="M10772" s="172"/>
      <c r="N10772" s="172"/>
      <c r="O10772" s="172"/>
      <c r="U10772" s="173"/>
    </row>
    <row r="10773" spans="13:21" s="104" customFormat="1" ht="15.75">
      <c r="M10773" s="172"/>
      <c r="N10773" s="172"/>
      <c r="O10773" s="172"/>
      <c r="U10773" s="173"/>
    </row>
    <row r="10774" spans="13:21" s="104" customFormat="1" ht="15.75">
      <c r="M10774" s="172"/>
      <c r="N10774" s="172"/>
      <c r="O10774" s="172"/>
      <c r="U10774" s="173"/>
    </row>
    <row r="10775" spans="13:21" s="104" customFormat="1" ht="15.75">
      <c r="M10775" s="172"/>
      <c r="N10775" s="172"/>
      <c r="O10775" s="172"/>
      <c r="U10775" s="173"/>
    </row>
    <row r="10776" spans="13:21" s="104" customFormat="1" ht="15.75">
      <c r="M10776" s="172"/>
      <c r="N10776" s="172"/>
      <c r="O10776" s="172"/>
      <c r="U10776" s="173"/>
    </row>
    <row r="10777" spans="13:21" s="104" customFormat="1" ht="15.75">
      <c r="M10777" s="172"/>
      <c r="N10777" s="172"/>
      <c r="O10777" s="172"/>
      <c r="U10777" s="173"/>
    </row>
    <row r="10778" spans="13:21" s="104" customFormat="1" ht="15.75">
      <c r="M10778" s="172"/>
      <c r="N10778" s="172"/>
      <c r="O10778" s="172"/>
      <c r="U10778" s="173"/>
    </row>
    <row r="10779" spans="13:21" s="104" customFormat="1" ht="15.75">
      <c r="M10779" s="172"/>
      <c r="N10779" s="172"/>
      <c r="O10779" s="172"/>
      <c r="U10779" s="173"/>
    </row>
    <row r="10780" spans="13:21" s="104" customFormat="1" ht="15.75">
      <c r="M10780" s="172"/>
      <c r="N10780" s="172"/>
      <c r="O10780" s="172"/>
      <c r="U10780" s="173"/>
    </row>
    <row r="10781" spans="13:21" s="104" customFormat="1" ht="15.75">
      <c r="M10781" s="172"/>
      <c r="N10781" s="172"/>
      <c r="O10781" s="172"/>
      <c r="U10781" s="173"/>
    </row>
    <row r="10782" spans="13:21" s="104" customFormat="1" ht="15.75">
      <c r="M10782" s="172"/>
      <c r="N10782" s="172"/>
      <c r="O10782" s="172"/>
      <c r="U10782" s="173"/>
    </row>
    <row r="10783" spans="13:21" s="104" customFormat="1" ht="15.75">
      <c r="M10783" s="172"/>
      <c r="N10783" s="172"/>
      <c r="O10783" s="172"/>
      <c r="U10783" s="173"/>
    </row>
    <row r="10784" spans="13:21" s="104" customFormat="1" ht="15.75">
      <c r="M10784" s="172"/>
      <c r="N10784" s="172"/>
      <c r="O10784" s="172"/>
      <c r="U10784" s="173"/>
    </row>
    <row r="10785" spans="13:21" s="104" customFormat="1" ht="15.75">
      <c r="M10785" s="172"/>
      <c r="N10785" s="172"/>
      <c r="O10785" s="172"/>
      <c r="U10785" s="173"/>
    </row>
    <row r="10786" spans="13:21" s="104" customFormat="1" ht="15.75">
      <c r="M10786" s="172"/>
      <c r="N10786" s="172"/>
      <c r="O10786" s="172"/>
      <c r="U10786" s="173"/>
    </row>
    <row r="10787" spans="13:21" s="104" customFormat="1" ht="15.75">
      <c r="M10787" s="172"/>
      <c r="N10787" s="172"/>
      <c r="O10787" s="172"/>
      <c r="U10787" s="173"/>
    </row>
    <row r="10788" spans="13:21" s="104" customFormat="1" ht="15.75">
      <c r="M10788" s="172"/>
      <c r="N10788" s="172"/>
      <c r="O10788" s="172"/>
      <c r="U10788" s="173"/>
    </row>
    <row r="10789" spans="13:21" s="104" customFormat="1" ht="15.75">
      <c r="M10789" s="172"/>
      <c r="N10789" s="172"/>
      <c r="O10789" s="172"/>
      <c r="U10789" s="173"/>
    </row>
    <row r="10790" spans="13:21" s="104" customFormat="1" ht="15.75">
      <c r="M10790" s="172"/>
      <c r="N10790" s="172"/>
      <c r="O10790" s="172"/>
      <c r="U10790" s="173"/>
    </row>
    <row r="10791" spans="13:21" s="104" customFormat="1" ht="15.75">
      <c r="M10791" s="172"/>
      <c r="N10791" s="172"/>
      <c r="O10791" s="172"/>
      <c r="U10791" s="173"/>
    </row>
    <row r="10792" spans="13:21" s="104" customFormat="1" ht="15.75">
      <c r="M10792" s="172"/>
      <c r="N10792" s="172"/>
      <c r="O10792" s="172"/>
      <c r="U10792" s="173"/>
    </row>
    <row r="10793" spans="13:21" s="104" customFormat="1" ht="15.75">
      <c r="M10793" s="172"/>
      <c r="N10793" s="172"/>
      <c r="O10793" s="172"/>
      <c r="U10793" s="173"/>
    </row>
    <row r="10794" spans="13:21" s="104" customFormat="1" ht="15.75">
      <c r="M10794" s="172"/>
      <c r="N10794" s="172"/>
      <c r="O10794" s="172"/>
      <c r="U10794" s="173"/>
    </row>
    <row r="10795" spans="13:21" s="104" customFormat="1" ht="15.75">
      <c r="M10795" s="172"/>
      <c r="N10795" s="172"/>
      <c r="O10795" s="172"/>
      <c r="U10795" s="173"/>
    </row>
    <row r="10796" spans="13:21" s="104" customFormat="1" ht="15.75">
      <c r="M10796" s="172"/>
      <c r="N10796" s="172"/>
      <c r="O10796" s="172"/>
      <c r="U10796" s="173"/>
    </row>
    <row r="10797" spans="13:21" s="104" customFormat="1" ht="15.75">
      <c r="M10797" s="172"/>
      <c r="N10797" s="172"/>
      <c r="O10797" s="172"/>
      <c r="U10797" s="173"/>
    </row>
    <row r="10798" spans="13:21" s="104" customFormat="1" ht="15.75">
      <c r="M10798" s="172"/>
      <c r="N10798" s="172"/>
      <c r="O10798" s="172"/>
      <c r="U10798" s="173"/>
    </row>
    <row r="10799" spans="13:21" s="104" customFormat="1" ht="15.75">
      <c r="M10799" s="172"/>
      <c r="N10799" s="172"/>
      <c r="O10799" s="172"/>
      <c r="U10799" s="173"/>
    </row>
    <row r="10800" spans="13:21" s="104" customFormat="1" ht="15.75">
      <c r="M10800" s="172"/>
      <c r="N10800" s="172"/>
      <c r="O10800" s="172"/>
      <c r="U10800" s="173"/>
    </row>
    <row r="10801" spans="13:21" s="104" customFormat="1" ht="15.75">
      <c r="M10801" s="172"/>
      <c r="N10801" s="172"/>
      <c r="O10801" s="172"/>
      <c r="U10801" s="173"/>
    </row>
    <row r="10802" spans="13:21" s="104" customFormat="1" ht="15.75">
      <c r="M10802" s="172"/>
      <c r="N10802" s="172"/>
      <c r="O10802" s="172"/>
      <c r="U10802" s="173"/>
    </row>
    <row r="10803" spans="13:21" s="104" customFormat="1" ht="15.75">
      <c r="M10803" s="172"/>
      <c r="N10803" s="172"/>
      <c r="O10803" s="172"/>
      <c r="U10803" s="173"/>
    </row>
    <row r="10804" spans="13:21" s="104" customFormat="1" ht="15.75">
      <c r="M10804" s="172"/>
      <c r="N10804" s="172"/>
      <c r="O10804" s="172"/>
      <c r="U10804" s="173"/>
    </row>
    <row r="10805" spans="13:21" s="104" customFormat="1" ht="15.75">
      <c r="M10805" s="172"/>
      <c r="N10805" s="172"/>
      <c r="O10805" s="172"/>
      <c r="U10805" s="173"/>
    </row>
    <row r="10806" spans="13:21" s="104" customFormat="1" ht="15.75">
      <c r="M10806" s="172"/>
      <c r="N10806" s="172"/>
      <c r="O10806" s="172"/>
      <c r="U10806" s="173"/>
    </row>
    <row r="10807" spans="13:21" s="104" customFormat="1" ht="15.75">
      <c r="M10807" s="172"/>
      <c r="N10807" s="172"/>
      <c r="O10807" s="172"/>
      <c r="U10807" s="173"/>
    </row>
    <row r="10808" spans="13:21" s="104" customFormat="1" ht="15.75">
      <c r="M10808" s="172"/>
      <c r="N10808" s="172"/>
      <c r="O10808" s="172"/>
      <c r="U10808" s="173"/>
    </row>
    <row r="10809" spans="13:21" s="104" customFormat="1" ht="15.75">
      <c r="M10809" s="172"/>
      <c r="N10809" s="172"/>
      <c r="O10809" s="172"/>
      <c r="U10809" s="173"/>
    </row>
    <row r="10810" spans="13:21" s="104" customFormat="1" ht="15.75">
      <c r="M10810" s="172"/>
      <c r="N10810" s="172"/>
      <c r="O10810" s="172"/>
      <c r="U10810" s="173"/>
    </row>
    <row r="10811" spans="13:21" s="104" customFormat="1" ht="15.75">
      <c r="M10811" s="172"/>
      <c r="N10811" s="172"/>
      <c r="O10811" s="172"/>
      <c r="U10811" s="173"/>
    </row>
    <row r="10812" spans="13:21" s="104" customFormat="1" ht="15.75">
      <c r="M10812" s="172"/>
      <c r="N10812" s="172"/>
      <c r="O10812" s="172"/>
      <c r="U10812" s="173"/>
    </row>
    <row r="10813" spans="13:21" s="104" customFormat="1" ht="15.75">
      <c r="M10813" s="172"/>
      <c r="N10813" s="172"/>
      <c r="O10813" s="172"/>
      <c r="U10813" s="173"/>
    </row>
    <row r="10814" spans="13:21" s="104" customFormat="1" ht="15.75">
      <c r="M10814" s="172"/>
      <c r="N10814" s="172"/>
      <c r="O10814" s="172"/>
      <c r="U10814" s="173"/>
    </row>
    <row r="10815" spans="13:21" s="104" customFormat="1" ht="15.75">
      <c r="M10815" s="172"/>
      <c r="N10815" s="172"/>
      <c r="O10815" s="172"/>
      <c r="U10815" s="173"/>
    </row>
    <row r="10816" spans="13:21" s="104" customFormat="1" ht="15.75">
      <c r="M10816" s="172"/>
      <c r="N10816" s="172"/>
      <c r="O10816" s="172"/>
      <c r="U10816" s="173"/>
    </row>
    <row r="10817" spans="13:21" s="104" customFormat="1" ht="15.75">
      <c r="M10817" s="172"/>
      <c r="N10817" s="172"/>
      <c r="O10817" s="172"/>
      <c r="U10817" s="173"/>
    </row>
    <row r="10818" spans="13:21" s="104" customFormat="1" ht="15.75">
      <c r="M10818" s="172"/>
      <c r="N10818" s="172"/>
      <c r="O10818" s="172"/>
      <c r="U10818" s="173"/>
    </row>
    <row r="10819" spans="13:21" s="104" customFormat="1" ht="15.75">
      <c r="M10819" s="172"/>
      <c r="N10819" s="172"/>
      <c r="O10819" s="172"/>
      <c r="U10819" s="173"/>
    </row>
    <row r="10820" spans="13:21" s="104" customFormat="1" ht="15.75">
      <c r="M10820" s="172"/>
      <c r="N10820" s="172"/>
      <c r="O10820" s="172"/>
      <c r="U10820" s="173"/>
    </row>
    <row r="10821" spans="13:21" s="104" customFormat="1" ht="15.75">
      <c r="M10821" s="172"/>
      <c r="N10821" s="172"/>
      <c r="O10821" s="172"/>
      <c r="U10821" s="173"/>
    </row>
    <row r="10822" spans="13:21" s="104" customFormat="1" ht="15.75">
      <c r="M10822" s="172"/>
      <c r="N10822" s="172"/>
      <c r="O10822" s="172"/>
      <c r="U10822" s="173"/>
    </row>
    <row r="10823" spans="13:21" s="104" customFormat="1" ht="15.75">
      <c r="M10823" s="172"/>
      <c r="N10823" s="172"/>
      <c r="O10823" s="172"/>
      <c r="U10823" s="173"/>
    </row>
    <row r="10824" spans="13:21" s="104" customFormat="1" ht="15.75">
      <c r="M10824" s="172"/>
      <c r="N10824" s="172"/>
      <c r="O10824" s="172"/>
      <c r="U10824" s="173"/>
    </row>
    <row r="10825" spans="13:21" s="104" customFormat="1" ht="15.75">
      <c r="M10825" s="172"/>
      <c r="N10825" s="172"/>
      <c r="O10825" s="172"/>
      <c r="U10825" s="173"/>
    </row>
    <row r="10826" spans="13:21" s="104" customFormat="1" ht="15.75">
      <c r="M10826" s="172"/>
      <c r="N10826" s="172"/>
      <c r="O10826" s="172"/>
      <c r="U10826" s="173"/>
    </row>
    <row r="10827" spans="13:21" s="104" customFormat="1" ht="15.75">
      <c r="M10827" s="172"/>
      <c r="N10827" s="172"/>
      <c r="O10827" s="172"/>
      <c r="U10827" s="173"/>
    </row>
    <row r="10828" spans="13:21" s="104" customFormat="1" ht="15.75">
      <c r="M10828" s="172"/>
      <c r="N10828" s="172"/>
      <c r="O10828" s="172"/>
      <c r="U10828" s="173"/>
    </row>
    <row r="10829" spans="13:21" s="104" customFormat="1" ht="15.75">
      <c r="M10829" s="172"/>
      <c r="N10829" s="172"/>
      <c r="O10829" s="172"/>
      <c r="U10829" s="173"/>
    </row>
    <row r="10830" spans="13:21" s="104" customFormat="1" ht="15.75">
      <c r="M10830" s="172"/>
      <c r="N10830" s="172"/>
      <c r="O10830" s="172"/>
      <c r="U10830" s="173"/>
    </row>
    <row r="10831" spans="13:21" s="104" customFormat="1" ht="15.75">
      <c r="M10831" s="172"/>
      <c r="N10831" s="172"/>
      <c r="O10831" s="172"/>
      <c r="U10831" s="173"/>
    </row>
    <row r="10832" spans="13:21" s="104" customFormat="1" ht="15.75">
      <c r="M10832" s="172"/>
      <c r="N10832" s="172"/>
      <c r="O10832" s="172"/>
      <c r="U10832" s="173"/>
    </row>
    <row r="10833" spans="13:21" s="104" customFormat="1" ht="15.75">
      <c r="M10833" s="172"/>
      <c r="N10833" s="172"/>
      <c r="O10833" s="172"/>
      <c r="U10833" s="173"/>
    </row>
    <row r="10834" spans="13:21" s="104" customFormat="1" ht="15.75">
      <c r="M10834" s="172"/>
      <c r="N10834" s="172"/>
      <c r="O10834" s="172"/>
      <c r="U10834" s="173"/>
    </row>
    <row r="10835" spans="13:21" s="104" customFormat="1" ht="15.75">
      <c r="M10835" s="172"/>
      <c r="N10835" s="172"/>
      <c r="O10835" s="172"/>
      <c r="U10835" s="173"/>
    </row>
    <row r="10836" spans="13:21" s="104" customFormat="1" ht="15.75">
      <c r="M10836" s="172"/>
      <c r="N10836" s="172"/>
      <c r="O10836" s="172"/>
      <c r="U10836" s="173"/>
    </row>
    <row r="10837" spans="13:21" s="104" customFormat="1" ht="15.75">
      <c r="M10837" s="172"/>
      <c r="N10837" s="172"/>
      <c r="O10837" s="172"/>
      <c r="U10837" s="173"/>
    </row>
    <row r="10838" spans="13:21" s="104" customFormat="1" ht="15.75">
      <c r="M10838" s="172"/>
      <c r="N10838" s="172"/>
      <c r="O10838" s="172"/>
      <c r="U10838" s="173"/>
    </row>
    <row r="10839" spans="13:21" s="104" customFormat="1" ht="15.75">
      <c r="M10839" s="172"/>
      <c r="N10839" s="172"/>
      <c r="O10839" s="172"/>
      <c r="U10839" s="173"/>
    </row>
    <row r="10840" spans="13:21" s="104" customFormat="1" ht="15.75">
      <c r="M10840" s="172"/>
      <c r="N10840" s="172"/>
      <c r="O10840" s="172"/>
      <c r="U10840" s="173"/>
    </row>
    <row r="10841" spans="13:21" s="104" customFormat="1" ht="15.75">
      <c r="M10841" s="172"/>
      <c r="N10841" s="172"/>
      <c r="O10841" s="172"/>
      <c r="U10841" s="173"/>
    </row>
    <row r="10842" spans="13:21" s="104" customFormat="1" ht="15.75">
      <c r="M10842" s="172"/>
      <c r="N10842" s="172"/>
      <c r="O10842" s="172"/>
      <c r="U10842" s="173"/>
    </row>
    <row r="10843" spans="13:21" s="104" customFormat="1" ht="15.75">
      <c r="M10843" s="172"/>
      <c r="N10843" s="172"/>
      <c r="O10843" s="172"/>
      <c r="U10843" s="173"/>
    </row>
    <row r="10844" spans="13:21" s="104" customFormat="1" ht="15.75">
      <c r="M10844" s="172"/>
      <c r="N10844" s="172"/>
      <c r="O10844" s="172"/>
      <c r="U10844" s="173"/>
    </row>
    <row r="10845" spans="13:21" s="104" customFormat="1" ht="15.75">
      <c r="M10845" s="172"/>
      <c r="N10845" s="172"/>
      <c r="O10845" s="172"/>
      <c r="U10845" s="173"/>
    </row>
    <row r="10846" spans="13:21" s="104" customFormat="1" ht="15.75">
      <c r="M10846" s="172"/>
      <c r="N10846" s="172"/>
      <c r="O10846" s="172"/>
      <c r="U10846" s="173"/>
    </row>
    <row r="10847" spans="13:21" s="104" customFormat="1" ht="15.75">
      <c r="M10847" s="172"/>
      <c r="N10847" s="172"/>
      <c r="O10847" s="172"/>
      <c r="U10847" s="173"/>
    </row>
    <row r="10848" spans="13:21" s="104" customFormat="1" ht="15.75">
      <c r="M10848" s="172"/>
      <c r="N10848" s="172"/>
      <c r="O10848" s="172"/>
      <c r="U10848" s="173"/>
    </row>
    <row r="10849" spans="13:21" s="104" customFormat="1" ht="15.75">
      <c r="M10849" s="172"/>
      <c r="N10849" s="172"/>
      <c r="O10849" s="172"/>
      <c r="U10849" s="173"/>
    </row>
    <row r="10850" spans="13:21" s="104" customFormat="1" ht="15.75">
      <c r="M10850" s="172"/>
      <c r="N10850" s="172"/>
      <c r="O10850" s="172"/>
      <c r="U10850" s="173"/>
    </row>
    <row r="10851" spans="13:21" s="104" customFormat="1" ht="15.75">
      <c r="M10851" s="172"/>
      <c r="N10851" s="172"/>
      <c r="O10851" s="172"/>
      <c r="U10851" s="173"/>
    </row>
    <row r="10852" spans="13:21" s="104" customFormat="1" ht="15.75">
      <c r="M10852" s="172"/>
      <c r="N10852" s="172"/>
      <c r="O10852" s="172"/>
      <c r="U10852" s="173"/>
    </row>
    <row r="10853" spans="13:21" s="104" customFormat="1" ht="15.75">
      <c r="M10853" s="172"/>
      <c r="N10853" s="172"/>
      <c r="O10853" s="172"/>
      <c r="U10853" s="173"/>
    </row>
    <row r="10854" spans="13:21" s="104" customFormat="1" ht="15.75">
      <c r="M10854" s="172"/>
      <c r="N10854" s="172"/>
      <c r="O10854" s="172"/>
      <c r="U10854" s="173"/>
    </row>
    <row r="10855" spans="13:21" s="104" customFormat="1" ht="15.75">
      <c r="M10855" s="172"/>
      <c r="N10855" s="172"/>
      <c r="O10855" s="172"/>
      <c r="U10855" s="173"/>
    </row>
    <row r="10856" spans="13:21" s="104" customFormat="1" ht="15.75">
      <c r="M10856" s="172"/>
      <c r="N10856" s="172"/>
      <c r="O10856" s="172"/>
      <c r="U10856" s="173"/>
    </row>
    <row r="10857" spans="13:21" s="104" customFormat="1" ht="15.75">
      <c r="M10857" s="172"/>
      <c r="N10857" s="172"/>
      <c r="O10857" s="172"/>
      <c r="U10857" s="173"/>
    </row>
    <row r="10858" spans="13:21" s="104" customFormat="1" ht="15.75">
      <c r="M10858" s="172"/>
      <c r="N10858" s="172"/>
      <c r="O10858" s="172"/>
      <c r="U10858" s="173"/>
    </row>
    <row r="10859" spans="13:21" s="104" customFormat="1" ht="15.75">
      <c r="M10859" s="172"/>
      <c r="N10859" s="172"/>
      <c r="O10859" s="172"/>
      <c r="U10859" s="173"/>
    </row>
    <row r="10860" spans="13:21" s="104" customFormat="1" ht="15.75">
      <c r="M10860" s="172"/>
      <c r="N10860" s="172"/>
      <c r="O10860" s="172"/>
      <c r="U10860" s="173"/>
    </row>
    <row r="10861" spans="13:21" s="104" customFormat="1" ht="15.75">
      <c r="M10861" s="172"/>
      <c r="N10861" s="172"/>
      <c r="O10861" s="172"/>
      <c r="U10861" s="173"/>
    </row>
    <row r="10862" spans="13:21" s="104" customFormat="1" ht="15.75">
      <c r="M10862" s="172"/>
      <c r="N10862" s="172"/>
      <c r="O10862" s="172"/>
      <c r="U10862" s="173"/>
    </row>
    <row r="10863" spans="13:21" s="104" customFormat="1" ht="15.75">
      <c r="M10863" s="172"/>
      <c r="N10863" s="172"/>
      <c r="O10863" s="172"/>
      <c r="U10863" s="173"/>
    </row>
    <row r="10864" spans="13:21" s="104" customFormat="1" ht="15.75">
      <c r="M10864" s="172"/>
      <c r="N10864" s="172"/>
      <c r="O10864" s="172"/>
      <c r="U10864" s="173"/>
    </row>
    <row r="10865" spans="13:21" s="104" customFormat="1" ht="15.75">
      <c r="M10865" s="172"/>
      <c r="N10865" s="172"/>
      <c r="O10865" s="172"/>
      <c r="U10865" s="173"/>
    </row>
    <row r="10866" spans="13:21" s="104" customFormat="1" ht="15.75">
      <c r="M10866" s="172"/>
      <c r="N10866" s="172"/>
      <c r="O10866" s="172"/>
      <c r="U10866" s="173"/>
    </row>
    <row r="10867" spans="13:21" s="104" customFormat="1" ht="15.75">
      <c r="M10867" s="172"/>
      <c r="N10867" s="172"/>
      <c r="O10867" s="172"/>
      <c r="U10867" s="173"/>
    </row>
    <row r="10868" spans="13:21" s="104" customFormat="1" ht="15.75">
      <c r="M10868" s="172"/>
      <c r="N10868" s="172"/>
      <c r="O10868" s="172"/>
      <c r="U10868" s="173"/>
    </row>
    <row r="10869" spans="13:21" s="104" customFormat="1" ht="15.75">
      <c r="M10869" s="172"/>
      <c r="N10869" s="172"/>
      <c r="O10869" s="172"/>
      <c r="U10869" s="173"/>
    </row>
    <row r="10870" spans="13:21" s="104" customFormat="1" ht="15.75">
      <c r="M10870" s="172"/>
      <c r="N10870" s="172"/>
      <c r="O10870" s="172"/>
      <c r="U10870" s="173"/>
    </row>
    <row r="10871" spans="13:21" s="104" customFormat="1" ht="15.75">
      <c r="M10871" s="172"/>
      <c r="N10871" s="172"/>
      <c r="O10871" s="172"/>
      <c r="U10871" s="173"/>
    </row>
    <row r="10872" spans="13:21" s="104" customFormat="1" ht="15.75">
      <c r="M10872" s="172"/>
      <c r="N10872" s="172"/>
      <c r="O10872" s="172"/>
      <c r="U10872" s="173"/>
    </row>
    <row r="10873" spans="13:21" s="104" customFormat="1" ht="15.75">
      <c r="M10873" s="172"/>
      <c r="N10873" s="172"/>
      <c r="O10873" s="172"/>
      <c r="U10873" s="173"/>
    </row>
    <row r="10874" spans="13:21" s="104" customFormat="1" ht="15.75">
      <c r="M10874" s="172"/>
      <c r="N10874" s="172"/>
      <c r="O10874" s="172"/>
      <c r="U10874" s="173"/>
    </row>
    <row r="10875" spans="13:21" s="104" customFormat="1" ht="15.75">
      <c r="M10875" s="172"/>
      <c r="N10875" s="172"/>
      <c r="O10875" s="172"/>
      <c r="U10875" s="173"/>
    </row>
    <row r="10876" spans="13:21" s="104" customFormat="1" ht="15.75">
      <c r="M10876" s="172"/>
      <c r="N10876" s="172"/>
      <c r="O10876" s="172"/>
      <c r="U10876" s="173"/>
    </row>
    <row r="10877" spans="13:21" s="104" customFormat="1" ht="15.75">
      <c r="M10877" s="172"/>
      <c r="N10877" s="172"/>
      <c r="O10877" s="172"/>
      <c r="U10877" s="173"/>
    </row>
    <row r="10878" spans="13:21" s="104" customFormat="1" ht="15.75">
      <c r="M10878" s="172"/>
      <c r="N10878" s="172"/>
      <c r="O10878" s="172"/>
      <c r="U10878" s="173"/>
    </row>
    <row r="10879" spans="13:21" s="104" customFormat="1" ht="15.75">
      <c r="M10879" s="172"/>
      <c r="N10879" s="172"/>
      <c r="O10879" s="172"/>
      <c r="U10879" s="173"/>
    </row>
    <row r="10880" spans="13:21" s="104" customFormat="1" ht="15.75">
      <c r="M10880" s="172"/>
      <c r="N10880" s="172"/>
      <c r="O10880" s="172"/>
      <c r="U10880" s="173"/>
    </row>
    <row r="10881" spans="13:21" s="104" customFormat="1" ht="15.75">
      <c r="M10881" s="172"/>
      <c r="N10881" s="172"/>
      <c r="O10881" s="172"/>
      <c r="U10881" s="173"/>
    </row>
    <row r="10882" spans="13:21" s="104" customFormat="1" ht="15.75">
      <c r="M10882" s="172"/>
      <c r="N10882" s="172"/>
      <c r="O10882" s="172"/>
      <c r="U10882" s="173"/>
    </row>
    <row r="10883" spans="13:21" s="104" customFormat="1" ht="15.75">
      <c r="M10883" s="172"/>
      <c r="N10883" s="172"/>
      <c r="O10883" s="172"/>
      <c r="U10883" s="173"/>
    </row>
    <row r="10884" spans="13:21" s="104" customFormat="1" ht="15.75">
      <c r="M10884" s="172"/>
      <c r="N10884" s="172"/>
      <c r="O10884" s="172"/>
      <c r="U10884" s="173"/>
    </row>
    <row r="10885" spans="13:21" s="104" customFormat="1" ht="15.75">
      <c r="M10885" s="172"/>
      <c r="N10885" s="172"/>
      <c r="O10885" s="172"/>
      <c r="U10885" s="173"/>
    </row>
    <row r="10886" spans="13:21" s="104" customFormat="1" ht="15.75">
      <c r="M10886" s="172"/>
      <c r="N10886" s="172"/>
      <c r="O10886" s="172"/>
      <c r="U10886" s="173"/>
    </row>
    <row r="10887" spans="13:21" s="104" customFormat="1" ht="15.75">
      <c r="M10887" s="172"/>
      <c r="N10887" s="172"/>
      <c r="O10887" s="172"/>
      <c r="U10887" s="173"/>
    </row>
    <row r="10888" spans="13:21" s="104" customFormat="1" ht="15.75">
      <c r="M10888" s="172"/>
      <c r="N10888" s="172"/>
      <c r="O10888" s="172"/>
      <c r="U10888" s="173"/>
    </row>
    <row r="10889" spans="13:21" s="104" customFormat="1" ht="15.75">
      <c r="M10889" s="172"/>
      <c r="N10889" s="172"/>
      <c r="O10889" s="172"/>
      <c r="U10889" s="173"/>
    </row>
    <row r="10890" spans="13:21" s="104" customFormat="1" ht="15.75">
      <c r="M10890" s="172"/>
      <c r="N10890" s="172"/>
      <c r="O10890" s="172"/>
      <c r="U10890" s="173"/>
    </row>
    <row r="10891" spans="13:21" s="104" customFormat="1" ht="15.75">
      <c r="M10891" s="172"/>
      <c r="N10891" s="172"/>
      <c r="O10891" s="172"/>
      <c r="U10891" s="173"/>
    </row>
    <row r="10892" spans="13:21" s="104" customFormat="1" ht="15.75">
      <c r="M10892" s="172"/>
      <c r="N10892" s="172"/>
      <c r="O10892" s="172"/>
      <c r="U10892" s="173"/>
    </row>
    <row r="10893" spans="13:21" s="104" customFormat="1" ht="15.75">
      <c r="M10893" s="172"/>
      <c r="N10893" s="172"/>
      <c r="O10893" s="172"/>
      <c r="U10893" s="173"/>
    </row>
    <row r="10894" spans="13:21" s="104" customFormat="1" ht="15.75">
      <c r="M10894" s="172"/>
      <c r="N10894" s="172"/>
      <c r="O10894" s="172"/>
      <c r="U10894" s="173"/>
    </row>
    <row r="10895" spans="13:21" s="104" customFormat="1" ht="15.75">
      <c r="M10895" s="172"/>
      <c r="N10895" s="172"/>
      <c r="O10895" s="172"/>
      <c r="U10895" s="173"/>
    </row>
    <row r="10896" spans="13:21" s="104" customFormat="1" ht="15.75">
      <c r="M10896" s="172"/>
      <c r="N10896" s="172"/>
      <c r="O10896" s="172"/>
      <c r="U10896" s="173"/>
    </row>
    <row r="10897" spans="13:21" s="104" customFormat="1" ht="15.75">
      <c r="M10897" s="172"/>
      <c r="N10897" s="172"/>
      <c r="O10897" s="172"/>
      <c r="U10897" s="173"/>
    </row>
    <row r="10898" spans="13:21" s="104" customFormat="1" ht="15.75">
      <c r="M10898" s="172"/>
      <c r="N10898" s="172"/>
      <c r="O10898" s="172"/>
      <c r="U10898" s="173"/>
    </row>
    <row r="10899" spans="13:21" s="104" customFormat="1" ht="15.75">
      <c r="M10899" s="172"/>
      <c r="N10899" s="172"/>
      <c r="O10899" s="172"/>
      <c r="U10899" s="173"/>
    </row>
    <row r="10900" spans="13:21" s="104" customFormat="1" ht="15.75">
      <c r="M10900" s="172"/>
      <c r="N10900" s="172"/>
      <c r="O10900" s="172"/>
      <c r="U10900" s="173"/>
    </row>
    <row r="10901" spans="13:21" s="104" customFormat="1" ht="15.75">
      <c r="M10901" s="172"/>
      <c r="N10901" s="172"/>
      <c r="O10901" s="172"/>
      <c r="U10901" s="173"/>
    </row>
    <row r="10902" spans="13:21" s="104" customFormat="1" ht="15.75">
      <c r="M10902" s="172"/>
      <c r="N10902" s="172"/>
      <c r="O10902" s="172"/>
      <c r="U10902" s="173"/>
    </row>
    <row r="10903" spans="13:21" s="104" customFormat="1" ht="15.75">
      <c r="M10903" s="172"/>
      <c r="N10903" s="172"/>
      <c r="O10903" s="172"/>
      <c r="U10903" s="173"/>
    </row>
    <row r="10904" spans="13:21" s="104" customFormat="1" ht="15.75">
      <c r="M10904" s="172"/>
      <c r="N10904" s="172"/>
      <c r="O10904" s="172"/>
      <c r="U10904" s="173"/>
    </row>
    <row r="10905" spans="13:21" s="104" customFormat="1" ht="15.75">
      <c r="M10905" s="172"/>
      <c r="N10905" s="172"/>
      <c r="O10905" s="172"/>
      <c r="U10905" s="173"/>
    </row>
    <row r="10906" spans="13:21" s="104" customFormat="1" ht="15.75">
      <c r="M10906" s="172"/>
      <c r="N10906" s="172"/>
      <c r="O10906" s="172"/>
      <c r="U10906" s="173"/>
    </row>
    <row r="10907" spans="13:21" s="104" customFormat="1" ht="15.75">
      <c r="M10907" s="172"/>
      <c r="N10907" s="172"/>
      <c r="O10907" s="172"/>
      <c r="U10907" s="173"/>
    </row>
    <row r="10908" spans="13:21" s="104" customFormat="1" ht="15.75">
      <c r="M10908" s="172"/>
      <c r="N10908" s="172"/>
      <c r="O10908" s="172"/>
      <c r="U10908" s="173"/>
    </row>
    <row r="10909" spans="13:21" s="104" customFormat="1" ht="15.75">
      <c r="M10909" s="172"/>
      <c r="N10909" s="172"/>
      <c r="O10909" s="172"/>
      <c r="U10909" s="173"/>
    </row>
    <row r="10910" spans="13:21" s="104" customFormat="1" ht="15.75">
      <c r="M10910" s="172"/>
      <c r="N10910" s="172"/>
      <c r="O10910" s="172"/>
      <c r="U10910" s="173"/>
    </row>
    <row r="10911" spans="13:21" s="104" customFormat="1" ht="15.75">
      <c r="M10911" s="172"/>
      <c r="N10911" s="172"/>
      <c r="O10911" s="172"/>
      <c r="U10911" s="173"/>
    </row>
    <row r="10912" spans="13:21" s="104" customFormat="1" ht="15.75">
      <c r="M10912" s="172"/>
      <c r="N10912" s="172"/>
      <c r="O10912" s="172"/>
      <c r="U10912" s="173"/>
    </row>
    <row r="10913" spans="13:21" s="104" customFormat="1" ht="15.75">
      <c r="M10913" s="172"/>
      <c r="N10913" s="172"/>
      <c r="O10913" s="172"/>
      <c r="U10913" s="173"/>
    </row>
    <row r="10914" spans="13:21" s="104" customFormat="1" ht="15.75">
      <c r="M10914" s="172"/>
      <c r="N10914" s="172"/>
      <c r="O10914" s="172"/>
      <c r="U10914" s="173"/>
    </row>
    <row r="10915" spans="13:21" s="104" customFormat="1" ht="15.75">
      <c r="M10915" s="172"/>
      <c r="N10915" s="172"/>
      <c r="O10915" s="172"/>
      <c r="U10915" s="173"/>
    </row>
    <row r="10916" spans="13:21" s="104" customFormat="1" ht="15.75">
      <c r="M10916" s="172"/>
      <c r="N10916" s="172"/>
      <c r="O10916" s="172"/>
      <c r="U10916" s="173"/>
    </row>
    <row r="10917" spans="13:21" s="104" customFormat="1" ht="15.75">
      <c r="M10917" s="172"/>
      <c r="N10917" s="172"/>
      <c r="O10917" s="172"/>
      <c r="U10917" s="173"/>
    </row>
    <row r="10918" spans="13:21" s="104" customFormat="1" ht="15.75">
      <c r="M10918" s="172"/>
      <c r="N10918" s="172"/>
      <c r="O10918" s="172"/>
      <c r="U10918" s="173"/>
    </row>
    <row r="10919" spans="13:21" s="104" customFormat="1" ht="15.75">
      <c r="M10919" s="172"/>
      <c r="N10919" s="172"/>
      <c r="O10919" s="172"/>
      <c r="U10919" s="173"/>
    </row>
    <row r="10920" spans="13:21" s="104" customFormat="1" ht="15.75">
      <c r="M10920" s="172"/>
      <c r="N10920" s="172"/>
      <c r="O10920" s="172"/>
      <c r="U10920" s="173"/>
    </row>
    <row r="10921" spans="13:21" s="104" customFormat="1" ht="15.75">
      <c r="M10921" s="172"/>
      <c r="N10921" s="172"/>
      <c r="O10921" s="172"/>
      <c r="U10921" s="173"/>
    </row>
    <row r="10922" spans="13:21" s="104" customFormat="1" ht="15.75">
      <c r="M10922" s="172"/>
      <c r="N10922" s="172"/>
      <c r="O10922" s="172"/>
      <c r="U10922" s="173"/>
    </row>
    <row r="10923" spans="13:21" s="104" customFormat="1" ht="15.75">
      <c r="M10923" s="172"/>
      <c r="N10923" s="172"/>
      <c r="O10923" s="172"/>
      <c r="U10923" s="173"/>
    </row>
    <row r="10924" spans="13:21" s="104" customFormat="1" ht="15.75">
      <c r="M10924" s="172"/>
      <c r="N10924" s="172"/>
      <c r="O10924" s="172"/>
      <c r="U10924" s="173"/>
    </row>
    <row r="10925" spans="13:21" s="104" customFormat="1" ht="15.75">
      <c r="M10925" s="172"/>
      <c r="N10925" s="172"/>
      <c r="O10925" s="172"/>
      <c r="U10925" s="173"/>
    </row>
    <row r="10926" spans="13:21" s="104" customFormat="1" ht="15.75">
      <c r="M10926" s="172"/>
      <c r="N10926" s="172"/>
      <c r="O10926" s="172"/>
      <c r="U10926" s="173"/>
    </row>
    <row r="10927" spans="13:21" s="104" customFormat="1" ht="15.75">
      <c r="M10927" s="172"/>
      <c r="N10927" s="172"/>
      <c r="O10927" s="172"/>
      <c r="U10927" s="173"/>
    </row>
    <row r="10928" spans="13:21" s="104" customFormat="1" ht="15.75">
      <c r="M10928" s="172"/>
      <c r="N10928" s="172"/>
      <c r="O10928" s="172"/>
      <c r="U10928" s="173"/>
    </row>
    <row r="10929" spans="13:21" s="104" customFormat="1" ht="15.75">
      <c r="M10929" s="172"/>
      <c r="N10929" s="172"/>
      <c r="O10929" s="172"/>
      <c r="U10929" s="173"/>
    </row>
    <row r="10930" spans="13:21" s="104" customFormat="1" ht="15.75">
      <c r="M10930" s="172"/>
      <c r="N10930" s="172"/>
      <c r="O10930" s="172"/>
      <c r="U10930" s="173"/>
    </row>
    <row r="10931" spans="13:21" s="104" customFormat="1" ht="15.75">
      <c r="M10931" s="172"/>
      <c r="N10931" s="172"/>
      <c r="O10931" s="172"/>
      <c r="U10931" s="173"/>
    </row>
    <row r="10932" spans="13:21" s="104" customFormat="1" ht="15.75">
      <c r="M10932" s="172"/>
      <c r="N10932" s="172"/>
      <c r="O10932" s="172"/>
      <c r="U10932" s="173"/>
    </row>
    <row r="10933" spans="13:21" s="104" customFormat="1" ht="15.75">
      <c r="M10933" s="172"/>
      <c r="N10933" s="172"/>
      <c r="O10933" s="172"/>
      <c r="U10933" s="173"/>
    </row>
    <row r="10934" spans="13:21" s="104" customFormat="1" ht="15.75">
      <c r="M10934" s="172"/>
      <c r="N10934" s="172"/>
      <c r="O10934" s="172"/>
      <c r="U10934" s="173"/>
    </row>
    <row r="10935" spans="13:21" s="104" customFormat="1" ht="15.75">
      <c r="M10935" s="172"/>
      <c r="N10935" s="172"/>
      <c r="O10935" s="172"/>
      <c r="U10935" s="173"/>
    </row>
    <row r="10936" spans="13:21" s="104" customFormat="1" ht="15.75">
      <c r="M10936" s="172"/>
      <c r="N10936" s="172"/>
      <c r="O10936" s="172"/>
      <c r="U10936" s="173"/>
    </row>
    <row r="10937" spans="13:21" s="104" customFormat="1" ht="15.75">
      <c r="M10937" s="172"/>
      <c r="N10937" s="172"/>
      <c r="O10937" s="172"/>
      <c r="U10937" s="173"/>
    </row>
    <row r="10938" spans="13:21" s="104" customFormat="1" ht="15.75">
      <c r="M10938" s="172"/>
      <c r="N10938" s="172"/>
      <c r="O10938" s="172"/>
      <c r="U10938" s="173"/>
    </row>
    <row r="10939" spans="13:21" s="104" customFormat="1" ht="15.75">
      <c r="M10939" s="172"/>
      <c r="N10939" s="172"/>
      <c r="O10939" s="172"/>
      <c r="U10939" s="173"/>
    </row>
    <row r="10940" spans="13:21" s="104" customFormat="1" ht="15.75">
      <c r="M10940" s="172"/>
      <c r="N10940" s="172"/>
      <c r="O10940" s="172"/>
      <c r="U10940" s="173"/>
    </row>
    <row r="10941" spans="13:21" s="104" customFormat="1" ht="15.75">
      <c r="M10941" s="172"/>
      <c r="N10941" s="172"/>
      <c r="O10941" s="172"/>
      <c r="U10941" s="173"/>
    </row>
    <row r="10942" spans="13:21" s="104" customFormat="1" ht="15.75">
      <c r="M10942" s="172"/>
      <c r="N10942" s="172"/>
      <c r="O10942" s="172"/>
      <c r="U10942" s="173"/>
    </row>
    <row r="10943" spans="13:21" s="104" customFormat="1" ht="15.75">
      <c r="M10943" s="172"/>
      <c r="N10943" s="172"/>
      <c r="O10943" s="172"/>
      <c r="U10943" s="173"/>
    </row>
    <row r="10944" spans="13:21" s="104" customFormat="1" ht="15.75">
      <c r="M10944" s="172"/>
      <c r="N10944" s="172"/>
      <c r="O10944" s="172"/>
      <c r="U10944" s="173"/>
    </row>
    <row r="10945" spans="13:21" s="104" customFormat="1" ht="15.75">
      <c r="M10945" s="172"/>
      <c r="N10945" s="172"/>
      <c r="O10945" s="172"/>
      <c r="U10945" s="173"/>
    </row>
    <row r="10946" spans="13:21" s="104" customFormat="1" ht="15.75">
      <c r="M10946" s="172"/>
      <c r="N10946" s="172"/>
      <c r="O10946" s="172"/>
      <c r="U10946" s="173"/>
    </row>
    <row r="10947" spans="13:21" s="104" customFormat="1" ht="15.75">
      <c r="M10947" s="172"/>
      <c r="N10947" s="172"/>
      <c r="O10947" s="172"/>
      <c r="U10947" s="173"/>
    </row>
    <row r="10948" spans="13:21" s="104" customFormat="1" ht="15.75">
      <c r="M10948" s="172"/>
      <c r="N10948" s="172"/>
      <c r="O10948" s="172"/>
      <c r="U10948" s="173"/>
    </row>
    <row r="10949" spans="13:21" s="104" customFormat="1" ht="15.75">
      <c r="M10949" s="172"/>
      <c r="N10949" s="172"/>
      <c r="O10949" s="172"/>
      <c r="U10949" s="173"/>
    </row>
    <row r="10950" spans="13:21" s="104" customFormat="1" ht="15.75">
      <c r="M10950" s="172"/>
      <c r="N10950" s="172"/>
      <c r="O10950" s="172"/>
      <c r="U10950" s="173"/>
    </row>
    <row r="10951" spans="13:21" s="104" customFormat="1" ht="15.75">
      <c r="M10951" s="172"/>
      <c r="N10951" s="172"/>
      <c r="O10951" s="172"/>
      <c r="U10951" s="173"/>
    </row>
    <row r="10952" spans="13:21" s="104" customFormat="1" ht="15.75">
      <c r="M10952" s="172"/>
      <c r="N10952" s="172"/>
      <c r="O10952" s="172"/>
      <c r="U10952" s="173"/>
    </row>
    <row r="10953" spans="13:21" s="104" customFormat="1" ht="15.75">
      <c r="M10953" s="172"/>
      <c r="N10953" s="172"/>
      <c r="O10953" s="172"/>
      <c r="U10953" s="173"/>
    </row>
    <row r="10954" spans="13:21" s="104" customFormat="1" ht="15.75">
      <c r="M10954" s="172"/>
      <c r="N10954" s="172"/>
      <c r="O10954" s="172"/>
      <c r="U10954" s="173"/>
    </row>
    <row r="10955" spans="13:21" s="104" customFormat="1" ht="15.75">
      <c r="M10955" s="172"/>
      <c r="N10955" s="172"/>
      <c r="O10955" s="172"/>
      <c r="U10955" s="173"/>
    </row>
    <row r="10956" spans="13:21" s="104" customFormat="1" ht="15.75">
      <c r="M10956" s="172"/>
      <c r="N10956" s="172"/>
      <c r="O10956" s="172"/>
      <c r="U10956" s="173"/>
    </row>
    <row r="10957" spans="13:21" s="104" customFormat="1" ht="15.75">
      <c r="M10957" s="172"/>
      <c r="N10957" s="172"/>
      <c r="O10957" s="172"/>
      <c r="U10957" s="173"/>
    </row>
    <row r="10958" spans="13:21" s="104" customFormat="1" ht="15.75">
      <c r="M10958" s="172"/>
      <c r="N10958" s="172"/>
      <c r="O10958" s="172"/>
      <c r="U10958" s="173"/>
    </row>
    <row r="10959" spans="13:21" s="104" customFormat="1" ht="15.75">
      <c r="M10959" s="172"/>
      <c r="N10959" s="172"/>
      <c r="O10959" s="172"/>
      <c r="U10959" s="173"/>
    </row>
    <row r="10960" spans="13:21" s="104" customFormat="1" ht="15.75">
      <c r="M10960" s="172"/>
      <c r="N10960" s="172"/>
      <c r="O10960" s="172"/>
      <c r="U10960" s="173"/>
    </row>
    <row r="10961" spans="13:21" s="104" customFormat="1" ht="15.75">
      <c r="M10961" s="172"/>
      <c r="N10961" s="172"/>
      <c r="O10961" s="172"/>
      <c r="U10961" s="173"/>
    </row>
    <row r="10962" spans="13:21" s="104" customFormat="1" ht="15.75">
      <c r="M10962" s="172"/>
      <c r="N10962" s="172"/>
      <c r="O10962" s="172"/>
      <c r="U10962" s="173"/>
    </row>
    <row r="10963" spans="13:21" s="104" customFormat="1" ht="15.75">
      <c r="M10963" s="172"/>
      <c r="N10963" s="172"/>
      <c r="O10963" s="172"/>
      <c r="U10963" s="173"/>
    </row>
    <row r="10964" spans="13:21" s="104" customFormat="1" ht="15.75">
      <c r="M10964" s="172"/>
      <c r="N10964" s="172"/>
      <c r="O10964" s="172"/>
      <c r="U10964" s="173"/>
    </row>
    <row r="10965" spans="13:21" s="104" customFormat="1" ht="15.75">
      <c r="M10965" s="172"/>
      <c r="N10965" s="172"/>
      <c r="O10965" s="172"/>
      <c r="U10965" s="173"/>
    </row>
    <row r="10966" spans="13:21" s="104" customFormat="1" ht="15.75">
      <c r="M10966" s="172"/>
      <c r="N10966" s="172"/>
      <c r="O10966" s="172"/>
      <c r="U10966" s="173"/>
    </row>
    <row r="10967" spans="13:21" s="104" customFormat="1" ht="15.75">
      <c r="M10967" s="172"/>
      <c r="N10967" s="172"/>
      <c r="O10967" s="172"/>
      <c r="U10967" s="173"/>
    </row>
    <row r="10968" spans="13:21" s="104" customFormat="1" ht="15.75">
      <c r="M10968" s="172"/>
      <c r="N10968" s="172"/>
      <c r="O10968" s="172"/>
      <c r="U10968" s="173"/>
    </row>
    <row r="10969" spans="13:21" s="104" customFormat="1" ht="15.75">
      <c r="M10969" s="172"/>
      <c r="N10969" s="172"/>
      <c r="O10969" s="172"/>
      <c r="U10969" s="173"/>
    </row>
    <row r="10970" spans="13:21" s="104" customFormat="1" ht="15.75">
      <c r="M10970" s="172"/>
      <c r="N10970" s="172"/>
      <c r="O10970" s="172"/>
      <c r="U10970" s="173"/>
    </row>
    <row r="10971" spans="13:21" s="104" customFormat="1" ht="15.75">
      <c r="M10971" s="172"/>
      <c r="N10971" s="172"/>
      <c r="O10971" s="172"/>
      <c r="U10971" s="173"/>
    </row>
    <row r="10972" spans="13:21" s="104" customFormat="1" ht="15.75">
      <c r="M10972" s="172"/>
      <c r="N10972" s="172"/>
      <c r="O10972" s="172"/>
      <c r="U10972" s="173"/>
    </row>
    <row r="10973" spans="13:21" s="104" customFormat="1" ht="15.75">
      <c r="M10973" s="172"/>
      <c r="N10973" s="172"/>
      <c r="O10973" s="172"/>
      <c r="U10973" s="173"/>
    </row>
    <row r="10974" spans="13:21" s="104" customFormat="1" ht="15.75">
      <c r="M10974" s="172"/>
      <c r="N10974" s="172"/>
      <c r="O10974" s="172"/>
      <c r="U10974" s="173"/>
    </row>
    <row r="10975" spans="13:21" s="104" customFormat="1" ht="15.75">
      <c r="M10975" s="172"/>
      <c r="N10975" s="172"/>
      <c r="O10975" s="172"/>
      <c r="U10975" s="173"/>
    </row>
    <row r="10976" spans="13:21" s="104" customFormat="1" ht="15.75">
      <c r="M10976" s="172"/>
      <c r="N10976" s="172"/>
      <c r="O10976" s="172"/>
      <c r="U10976" s="173"/>
    </row>
    <row r="10977" spans="13:21" s="104" customFormat="1" ht="15.75">
      <c r="M10977" s="172"/>
      <c r="N10977" s="172"/>
      <c r="O10977" s="172"/>
      <c r="U10977" s="173"/>
    </row>
    <row r="10978" spans="13:21" s="104" customFormat="1" ht="15.75">
      <c r="M10978" s="172"/>
      <c r="N10978" s="172"/>
      <c r="O10978" s="172"/>
      <c r="U10978" s="173"/>
    </row>
    <row r="10979" spans="13:21" s="104" customFormat="1" ht="15.75">
      <c r="M10979" s="172"/>
      <c r="N10979" s="172"/>
      <c r="O10979" s="172"/>
      <c r="U10979" s="173"/>
    </row>
    <row r="10980" spans="13:21" s="104" customFormat="1" ht="15.75">
      <c r="M10980" s="172"/>
      <c r="N10980" s="172"/>
      <c r="O10980" s="172"/>
      <c r="U10980" s="173"/>
    </row>
    <row r="10981" spans="13:21" s="104" customFormat="1" ht="15.75">
      <c r="M10981" s="172"/>
      <c r="N10981" s="172"/>
      <c r="O10981" s="172"/>
      <c r="U10981" s="173"/>
    </row>
    <row r="10982" spans="13:21" s="104" customFormat="1" ht="15.75">
      <c r="M10982" s="172"/>
      <c r="N10982" s="172"/>
      <c r="O10982" s="172"/>
      <c r="U10982" s="173"/>
    </row>
    <row r="10983" spans="13:21" s="104" customFormat="1" ht="15.75">
      <c r="M10983" s="172"/>
      <c r="N10983" s="172"/>
      <c r="O10983" s="172"/>
      <c r="U10983" s="173"/>
    </row>
    <row r="10984" spans="13:21" s="104" customFormat="1" ht="15.75">
      <c r="M10984" s="172"/>
      <c r="N10984" s="172"/>
      <c r="O10984" s="172"/>
      <c r="U10984" s="173"/>
    </row>
    <row r="10985" spans="13:21" s="104" customFormat="1" ht="15.75">
      <c r="M10985" s="172"/>
      <c r="N10985" s="172"/>
      <c r="O10985" s="172"/>
      <c r="U10985" s="173"/>
    </row>
    <row r="10986" spans="13:21" s="104" customFormat="1" ht="15.75">
      <c r="M10986" s="172"/>
      <c r="N10986" s="172"/>
      <c r="O10986" s="172"/>
      <c r="U10986" s="173"/>
    </row>
    <row r="10987" spans="13:21" s="104" customFormat="1" ht="15.75">
      <c r="M10987" s="172"/>
      <c r="N10987" s="172"/>
      <c r="O10987" s="172"/>
      <c r="U10987" s="173"/>
    </row>
    <row r="10988" spans="13:21" s="104" customFormat="1" ht="15.75">
      <c r="M10988" s="172"/>
      <c r="N10988" s="172"/>
      <c r="O10988" s="172"/>
      <c r="U10988" s="173"/>
    </row>
    <row r="10989" spans="13:21" s="104" customFormat="1" ht="15.75">
      <c r="M10989" s="172"/>
      <c r="N10989" s="172"/>
      <c r="O10989" s="172"/>
      <c r="U10989" s="173"/>
    </row>
    <row r="10990" spans="13:21" s="104" customFormat="1" ht="15.75">
      <c r="M10990" s="172"/>
      <c r="N10990" s="172"/>
      <c r="O10990" s="172"/>
      <c r="U10990" s="173"/>
    </row>
    <row r="10991" spans="13:21" s="104" customFormat="1" ht="15.75">
      <c r="M10991" s="172"/>
      <c r="N10991" s="172"/>
      <c r="O10991" s="172"/>
      <c r="U10991" s="173"/>
    </row>
    <row r="10992" spans="13:21" s="104" customFormat="1" ht="15.75">
      <c r="M10992" s="172"/>
      <c r="N10992" s="172"/>
      <c r="O10992" s="172"/>
      <c r="U10992" s="173"/>
    </row>
    <row r="10993" spans="13:21" s="104" customFormat="1" ht="15.75">
      <c r="M10993" s="172"/>
      <c r="N10993" s="172"/>
      <c r="O10993" s="172"/>
      <c r="U10993" s="173"/>
    </row>
    <row r="10994" spans="13:21" s="104" customFormat="1" ht="15.75">
      <c r="M10994" s="172"/>
      <c r="N10994" s="172"/>
      <c r="O10994" s="172"/>
      <c r="U10994" s="173"/>
    </row>
    <row r="10995" spans="13:21" s="104" customFormat="1" ht="15.75">
      <c r="M10995" s="172"/>
      <c r="N10995" s="172"/>
      <c r="O10995" s="172"/>
      <c r="U10995" s="173"/>
    </row>
    <row r="10996" spans="13:21" s="104" customFormat="1" ht="15.75">
      <c r="M10996" s="172"/>
      <c r="N10996" s="172"/>
      <c r="O10996" s="172"/>
      <c r="U10996" s="173"/>
    </row>
    <row r="10997" spans="13:21" s="104" customFormat="1" ht="15.75">
      <c r="M10997" s="172"/>
      <c r="N10997" s="172"/>
      <c r="O10997" s="172"/>
      <c r="U10997" s="173"/>
    </row>
    <row r="10998" spans="13:21" s="104" customFormat="1" ht="15.75">
      <c r="M10998" s="172"/>
      <c r="N10998" s="172"/>
      <c r="O10998" s="172"/>
      <c r="U10998" s="173"/>
    </row>
    <row r="10999" spans="13:21" s="104" customFormat="1" ht="15.75">
      <c r="M10999" s="172"/>
      <c r="N10999" s="172"/>
      <c r="O10999" s="172"/>
      <c r="U10999" s="173"/>
    </row>
    <row r="11000" spans="13:21" s="104" customFormat="1" ht="15.75">
      <c r="M11000" s="172"/>
      <c r="N11000" s="172"/>
      <c r="O11000" s="172"/>
      <c r="U11000" s="173"/>
    </row>
    <row r="11001" spans="13:21" s="104" customFormat="1" ht="15.75">
      <c r="M11001" s="172"/>
      <c r="N11001" s="172"/>
      <c r="O11001" s="172"/>
      <c r="U11001" s="173"/>
    </row>
    <row r="11002" spans="13:21" s="104" customFormat="1" ht="15.75">
      <c r="M11002" s="172"/>
      <c r="N11002" s="172"/>
      <c r="O11002" s="172"/>
      <c r="U11002" s="173"/>
    </row>
    <row r="11003" spans="13:21" s="104" customFormat="1" ht="15.75">
      <c r="M11003" s="172"/>
      <c r="N11003" s="172"/>
      <c r="O11003" s="172"/>
      <c r="U11003" s="173"/>
    </row>
    <row r="11004" spans="13:21" s="104" customFormat="1" ht="15.75">
      <c r="M11004" s="172"/>
      <c r="N11004" s="172"/>
      <c r="O11004" s="172"/>
      <c r="U11004" s="173"/>
    </row>
    <row r="11005" spans="13:21" s="104" customFormat="1" ht="15.75">
      <c r="M11005" s="172"/>
      <c r="N11005" s="172"/>
      <c r="O11005" s="172"/>
      <c r="U11005" s="173"/>
    </row>
    <row r="11006" spans="13:21" s="104" customFormat="1" ht="15.75">
      <c r="M11006" s="172"/>
      <c r="N11006" s="172"/>
      <c r="O11006" s="172"/>
      <c r="U11006" s="173"/>
    </row>
    <row r="11007" spans="13:21" s="104" customFormat="1" ht="15.75">
      <c r="M11007" s="172"/>
      <c r="N11007" s="172"/>
      <c r="O11007" s="172"/>
      <c r="U11007" s="173"/>
    </row>
    <row r="11008" spans="13:21" s="104" customFormat="1" ht="15.75">
      <c r="M11008" s="172"/>
      <c r="N11008" s="172"/>
      <c r="O11008" s="172"/>
      <c r="U11008" s="173"/>
    </row>
    <row r="11009" spans="13:21" s="104" customFormat="1" ht="15.75">
      <c r="M11009" s="172"/>
      <c r="N11009" s="172"/>
      <c r="O11009" s="172"/>
      <c r="U11009" s="173"/>
    </row>
    <row r="11010" spans="13:21" s="104" customFormat="1" ht="15.75">
      <c r="M11010" s="172"/>
      <c r="N11010" s="172"/>
      <c r="O11010" s="172"/>
      <c r="U11010" s="173"/>
    </row>
    <row r="11011" spans="13:21" s="104" customFormat="1" ht="15.75">
      <c r="M11011" s="172"/>
      <c r="N11011" s="172"/>
      <c r="O11011" s="172"/>
      <c r="U11011" s="173"/>
    </row>
    <row r="11012" spans="13:21" s="104" customFormat="1" ht="15.75">
      <c r="M11012" s="172"/>
      <c r="N11012" s="172"/>
      <c r="O11012" s="172"/>
      <c r="U11012" s="173"/>
    </row>
    <row r="11013" spans="13:21" s="104" customFormat="1" ht="15.75">
      <c r="M11013" s="172"/>
      <c r="N11013" s="172"/>
      <c r="O11013" s="172"/>
      <c r="U11013" s="173"/>
    </row>
    <row r="11014" spans="13:21" s="104" customFormat="1" ht="15.75">
      <c r="M11014" s="172"/>
      <c r="N11014" s="172"/>
      <c r="O11014" s="172"/>
      <c r="U11014" s="173"/>
    </row>
    <row r="11015" spans="13:21" s="104" customFormat="1" ht="15.75">
      <c r="M11015" s="172"/>
      <c r="N11015" s="172"/>
      <c r="O11015" s="172"/>
      <c r="U11015" s="173"/>
    </row>
    <row r="11016" spans="13:21" s="104" customFormat="1" ht="15.75">
      <c r="M11016" s="172"/>
      <c r="N11016" s="172"/>
      <c r="O11016" s="172"/>
      <c r="U11016" s="173"/>
    </row>
    <row r="11017" spans="13:21" s="104" customFormat="1" ht="15.75">
      <c r="M11017" s="172"/>
      <c r="N11017" s="172"/>
      <c r="O11017" s="172"/>
      <c r="U11017" s="173"/>
    </row>
    <row r="11018" spans="13:21" s="104" customFormat="1" ht="15.75">
      <c r="M11018" s="172"/>
      <c r="N11018" s="172"/>
      <c r="O11018" s="172"/>
      <c r="U11018" s="173"/>
    </row>
    <row r="11019" spans="13:21" s="104" customFormat="1" ht="15.75">
      <c r="M11019" s="172"/>
      <c r="N11019" s="172"/>
      <c r="O11019" s="172"/>
      <c r="U11019" s="173"/>
    </row>
    <row r="11020" spans="13:21" s="104" customFormat="1" ht="15.75">
      <c r="M11020" s="172"/>
      <c r="N11020" s="172"/>
      <c r="O11020" s="172"/>
      <c r="U11020" s="173"/>
    </row>
    <row r="11021" spans="13:21" s="104" customFormat="1" ht="15.75">
      <c r="M11021" s="172"/>
      <c r="N11021" s="172"/>
      <c r="O11021" s="172"/>
      <c r="U11021" s="173"/>
    </row>
    <row r="11022" spans="13:21" s="104" customFormat="1" ht="15.75">
      <c r="M11022" s="172"/>
      <c r="N11022" s="172"/>
      <c r="O11022" s="172"/>
      <c r="U11022" s="173"/>
    </row>
    <row r="11023" spans="13:21" s="104" customFormat="1" ht="15.75">
      <c r="M11023" s="172"/>
      <c r="N11023" s="172"/>
      <c r="O11023" s="172"/>
      <c r="U11023" s="173"/>
    </row>
    <row r="11024" spans="13:21" s="104" customFormat="1" ht="15.75">
      <c r="M11024" s="172"/>
      <c r="N11024" s="172"/>
      <c r="O11024" s="172"/>
      <c r="U11024" s="173"/>
    </row>
    <row r="11025" spans="13:21" s="104" customFormat="1" ht="15.75">
      <c r="M11025" s="172"/>
      <c r="N11025" s="172"/>
      <c r="O11025" s="172"/>
      <c r="U11025" s="173"/>
    </row>
    <row r="11026" spans="13:21" s="104" customFormat="1" ht="15.75">
      <c r="M11026" s="172"/>
      <c r="N11026" s="172"/>
      <c r="O11026" s="172"/>
      <c r="U11026" s="173"/>
    </row>
    <row r="11027" spans="13:21" s="104" customFormat="1" ht="15.75">
      <c r="M11027" s="172"/>
      <c r="N11027" s="172"/>
      <c r="O11027" s="172"/>
      <c r="U11027" s="173"/>
    </row>
    <row r="11028" spans="13:21" s="104" customFormat="1" ht="15.75">
      <c r="M11028" s="172"/>
      <c r="N11028" s="172"/>
      <c r="O11028" s="172"/>
      <c r="U11028" s="173"/>
    </row>
    <row r="11029" spans="13:21" s="104" customFormat="1" ht="15.75">
      <c r="M11029" s="172"/>
      <c r="N11029" s="172"/>
      <c r="O11029" s="172"/>
      <c r="U11029" s="173"/>
    </row>
    <row r="11030" spans="13:21" s="104" customFormat="1" ht="15.75">
      <c r="M11030" s="172"/>
      <c r="N11030" s="172"/>
      <c r="O11030" s="172"/>
      <c r="U11030" s="173"/>
    </row>
    <row r="11031" spans="13:21" s="104" customFormat="1" ht="15.75">
      <c r="M11031" s="172"/>
      <c r="N11031" s="172"/>
      <c r="O11031" s="172"/>
      <c r="U11031" s="173"/>
    </row>
    <row r="11032" spans="13:21" s="104" customFormat="1" ht="15.75">
      <c r="M11032" s="172"/>
      <c r="N11032" s="172"/>
      <c r="O11032" s="172"/>
      <c r="U11032" s="173"/>
    </row>
    <row r="11033" spans="13:21" s="104" customFormat="1" ht="15.75">
      <c r="M11033" s="172"/>
      <c r="N11033" s="172"/>
      <c r="O11033" s="172"/>
      <c r="U11033" s="173"/>
    </row>
    <row r="11034" spans="13:21" s="104" customFormat="1" ht="15.75">
      <c r="M11034" s="172"/>
      <c r="N11034" s="172"/>
      <c r="O11034" s="172"/>
      <c r="U11034" s="173"/>
    </row>
    <row r="11035" spans="13:21" s="104" customFormat="1" ht="15.75">
      <c r="M11035" s="172"/>
      <c r="N11035" s="172"/>
      <c r="O11035" s="172"/>
      <c r="U11035" s="173"/>
    </row>
    <row r="11036" spans="13:21" s="104" customFormat="1" ht="15.75">
      <c r="M11036" s="172"/>
      <c r="N11036" s="172"/>
      <c r="O11036" s="172"/>
      <c r="U11036" s="173"/>
    </row>
    <row r="11037" spans="13:21" s="104" customFormat="1" ht="15.75">
      <c r="M11037" s="172"/>
      <c r="N11037" s="172"/>
      <c r="O11037" s="172"/>
      <c r="U11037" s="173"/>
    </row>
    <row r="11038" spans="13:21" s="104" customFormat="1" ht="15.75">
      <c r="M11038" s="172"/>
      <c r="N11038" s="172"/>
      <c r="O11038" s="172"/>
      <c r="U11038" s="173"/>
    </row>
    <row r="11039" spans="13:21" s="104" customFormat="1" ht="15.75">
      <c r="M11039" s="172"/>
      <c r="N11039" s="172"/>
      <c r="O11039" s="172"/>
      <c r="U11039" s="173"/>
    </row>
    <row r="11040" spans="13:21" s="104" customFormat="1" ht="15.75">
      <c r="M11040" s="172"/>
      <c r="N11040" s="172"/>
      <c r="O11040" s="172"/>
      <c r="U11040" s="173"/>
    </row>
    <row r="11041" spans="13:21" s="104" customFormat="1" ht="15.75">
      <c r="M11041" s="172"/>
      <c r="N11041" s="172"/>
      <c r="O11041" s="172"/>
      <c r="U11041" s="173"/>
    </row>
    <row r="11042" spans="13:21" s="104" customFormat="1" ht="15.75">
      <c r="M11042" s="172"/>
      <c r="N11042" s="172"/>
      <c r="O11042" s="172"/>
      <c r="U11042" s="173"/>
    </row>
    <row r="11043" spans="13:21" s="104" customFormat="1" ht="15.75">
      <c r="M11043" s="172"/>
      <c r="N11043" s="172"/>
      <c r="O11043" s="172"/>
      <c r="U11043" s="173"/>
    </row>
    <row r="11044" spans="13:21" s="104" customFormat="1" ht="15.75">
      <c r="M11044" s="172"/>
      <c r="N11044" s="172"/>
      <c r="O11044" s="172"/>
      <c r="U11044" s="173"/>
    </row>
    <row r="11045" spans="13:21" s="104" customFormat="1" ht="15.75">
      <c r="M11045" s="172"/>
      <c r="N11045" s="172"/>
      <c r="O11045" s="172"/>
      <c r="U11045" s="173"/>
    </row>
    <row r="11046" spans="13:21" s="104" customFormat="1" ht="15.75">
      <c r="M11046" s="172"/>
      <c r="N11046" s="172"/>
      <c r="O11046" s="172"/>
      <c r="U11046" s="173"/>
    </row>
    <row r="11047" spans="13:21" s="104" customFormat="1" ht="15.75">
      <c r="M11047" s="172"/>
      <c r="N11047" s="172"/>
      <c r="O11047" s="172"/>
      <c r="U11047" s="173"/>
    </row>
    <row r="11048" spans="13:21" s="104" customFormat="1" ht="15.75">
      <c r="M11048" s="172"/>
      <c r="N11048" s="172"/>
      <c r="O11048" s="172"/>
      <c r="U11048" s="173"/>
    </row>
    <row r="11049" spans="13:21" s="104" customFormat="1" ht="15.75">
      <c r="M11049" s="172"/>
      <c r="N11049" s="172"/>
      <c r="O11049" s="172"/>
      <c r="U11049" s="173"/>
    </row>
    <row r="11050" spans="13:21" s="104" customFormat="1" ht="15.75">
      <c r="M11050" s="172"/>
      <c r="N11050" s="172"/>
      <c r="O11050" s="172"/>
      <c r="U11050" s="173"/>
    </row>
    <row r="11051" spans="13:21" s="104" customFormat="1" ht="15.75">
      <c r="M11051" s="172"/>
      <c r="N11051" s="172"/>
      <c r="O11051" s="172"/>
      <c r="U11051" s="173"/>
    </row>
    <row r="11052" spans="13:21" s="104" customFormat="1" ht="15.75">
      <c r="M11052" s="172"/>
      <c r="N11052" s="172"/>
      <c r="O11052" s="172"/>
      <c r="U11052" s="173"/>
    </row>
    <row r="11053" spans="13:21" s="104" customFormat="1" ht="15.75">
      <c r="M11053" s="172"/>
      <c r="N11053" s="172"/>
      <c r="O11053" s="172"/>
      <c r="U11053" s="173"/>
    </row>
    <row r="11054" spans="13:21" s="104" customFormat="1" ht="15.75">
      <c r="M11054" s="172"/>
      <c r="N11054" s="172"/>
      <c r="O11054" s="172"/>
      <c r="U11054" s="173"/>
    </row>
    <row r="11055" spans="13:21" s="104" customFormat="1" ht="15.75">
      <c r="M11055" s="172"/>
      <c r="N11055" s="172"/>
      <c r="O11055" s="172"/>
      <c r="U11055" s="173"/>
    </row>
    <row r="11056" spans="13:21" s="104" customFormat="1" ht="15.75">
      <c r="M11056" s="172"/>
      <c r="N11056" s="172"/>
      <c r="O11056" s="172"/>
      <c r="U11056" s="173"/>
    </row>
    <row r="11057" spans="13:21" s="104" customFormat="1" ht="15.75">
      <c r="M11057" s="172"/>
      <c r="N11057" s="172"/>
      <c r="O11057" s="172"/>
      <c r="U11057" s="173"/>
    </row>
    <row r="11058" spans="13:21" s="104" customFormat="1" ht="15.75">
      <c r="M11058" s="172"/>
      <c r="N11058" s="172"/>
      <c r="O11058" s="172"/>
      <c r="U11058" s="173"/>
    </row>
    <row r="11059" spans="13:21" s="104" customFormat="1" ht="15.75">
      <c r="M11059" s="172"/>
      <c r="N11059" s="172"/>
      <c r="O11059" s="172"/>
      <c r="U11059" s="173"/>
    </row>
    <row r="11060" spans="13:21" s="104" customFormat="1" ht="15.75">
      <c r="M11060" s="172"/>
      <c r="N11060" s="172"/>
      <c r="O11060" s="172"/>
      <c r="U11060" s="173"/>
    </row>
    <row r="11061" spans="13:21" s="104" customFormat="1" ht="15.75">
      <c r="M11061" s="172"/>
      <c r="N11061" s="172"/>
      <c r="O11061" s="172"/>
      <c r="U11061" s="173"/>
    </row>
    <row r="11062" spans="13:21" s="104" customFormat="1" ht="15.75">
      <c r="M11062" s="172"/>
      <c r="N11062" s="172"/>
      <c r="O11062" s="172"/>
      <c r="U11062" s="173"/>
    </row>
    <row r="11063" spans="13:21" s="104" customFormat="1" ht="15.75">
      <c r="M11063" s="172"/>
      <c r="N11063" s="172"/>
      <c r="O11063" s="172"/>
      <c r="U11063" s="173"/>
    </row>
    <row r="11064" spans="13:21" s="104" customFormat="1" ht="15.75">
      <c r="M11064" s="172"/>
      <c r="N11064" s="172"/>
      <c r="O11064" s="172"/>
      <c r="U11064" s="173"/>
    </row>
    <row r="11065" spans="13:21" s="104" customFormat="1" ht="15.75">
      <c r="M11065" s="172"/>
      <c r="N11065" s="172"/>
      <c r="O11065" s="172"/>
      <c r="U11065" s="173"/>
    </row>
    <row r="11066" spans="13:21" s="104" customFormat="1" ht="15.75">
      <c r="M11066" s="172"/>
      <c r="N11066" s="172"/>
      <c r="O11066" s="172"/>
      <c r="U11066" s="173"/>
    </row>
    <row r="11067" spans="13:21" s="104" customFormat="1" ht="15.75">
      <c r="M11067" s="172"/>
      <c r="N11067" s="172"/>
      <c r="O11067" s="172"/>
      <c r="U11067" s="173"/>
    </row>
    <row r="11068" spans="13:21" s="104" customFormat="1" ht="15.75">
      <c r="M11068" s="172"/>
      <c r="N11068" s="172"/>
      <c r="O11068" s="172"/>
      <c r="U11068" s="173"/>
    </row>
    <row r="11069" spans="13:21" s="104" customFormat="1" ht="15.75">
      <c r="M11069" s="172"/>
      <c r="N11069" s="172"/>
      <c r="O11069" s="172"/>
      <c r="U11069" s="173"/>
    </row>
    <row r="11070" spans="13:21" s="104" customFormat="1" ht="15.75">
      <c r="M11070" s="172"/>
      <c r="N11070" s="172"/>
      <c r="O11070" s="172"/>
      <c r="U11070" s="173"/>
    </row>
    <row r="11071" spans="13:21" s="104" customFormat="1" ht="15.75">
      <c r="M11071" s="172"/>
      <c r="N11071" s="172"/>
      <c r="O11071" s="172"/>
      <c r="U11071" s="173"/>
    </row>
    <row r="11072" spans="13:21" s="104" customFormat="1" ht="15.75">
      <c r="M11072" s="172"/>
      <c r="N11072" s="172"/>
      <c r="O11072" s="172"/>
      <c r="U11072" s="173"/>
    </row>
    <row r="11073" spans="13:21" s="104" customFormat="1" ht="15.75">
      <c r="M11073" s="172"/>
      <c r="N11073" s="172"/>
      <c r="O11073" s="172"/>
      <c r="U11073" s="173"/>
    </row>
    <row r="11074" spans="13:21" s="104" customFormat="1" ht="15.75">
      <c r="M11074" s="172"/>
      <c r="N11074" s="172"/>
      <c r="O11074" s="172"/>
      <c r="U11074" s="173"/>
    </row>
    <row r="11075" spans="13:21" s="104" customFormat="1" ht="15.75">
      <c r="M11075" s="172"/>
      <c r="N11075" s="172"/>
      <c r="O11075" s="172"/>
      <c r="U11075" s="173"/>
    </row>
    <row r="11076" spans="13:21" s="104" customFormat="1" ht="15.75">
      <c r="M11076" s="172"/>
      <c r="N11076" s="172"/>
      <c r="O11076" s="172"/>
      <c r="U11076" s="173"/>
    </row>
    <row r="11077" spans="13:21" s="104" customFormat="1" ht="15.75">
      <c r="M11077" s="172"/>
      <c r="N11077" s="172"/>
      <c r="O11077" s="172"/>
      <c r="U11077" s="173"/>
    </row>
    <row r="11078" spans="13:21" s="104" customFormat="1" ht="15.75">
      <c r="M11078" s="172"/>
      <c r="N11078" s="172"/>
      <c r="O11078" s="172"/>
      <c r="U11078" s="173"/>
    </row>
    <row r="11079" spans="13:21" s="104" customFormat="1" ht="15.75">
      <c r="M11079" s="172"/>
      <c r="N11079" s="172"/>
      <c r="O11079" s="172"/>
      <c r="U11079" s="173"/>
    </row>
    <row r="11080" spans="13:21" s="104" customFormat="1" ht="15.75">
      <c r="M11080" s="172"/>
      <c r="N11080" s="172"/>
      <c r="O11080" s="172"/>
      <c r="U11080" s="173"/>
    </row>
    <row r="11081" spans="13:21" s="104" customFormat="1" ht="15.75">
      <c r="M11081" s="172"/>
      <c r="N11081" s="172"/>
      <c r="O11081" s="172"/>
      <c r="U11081" s="173"/>
    </row>
    <row r="11082" spans="13:21" s="104" customFormat="1" ht="15.75">
      <c r="M11082" s="172"/>
      <c r="N11082" s="172"/>
      <c r="O11082" s="172"/>
      <c r="U11082" s="173"/>
    </row>
    <row r="11083" spans="13:21" s="104" customFormat="1" ht="15.75">
      <c r="M11083" s="172"/>
      <c r="N11083" s="172"/>
      <c r="O11083" s="172"/>
      <c r="U11083" s="173"/>
    </row>
    <row r="11084" spans="13:21" s="104" customFormat="1" ht="15.75">
      <c r="M11084" s="172"/>
      <c r="N11084" s="172"/>
      <c r="O11084" s="172"/>
      <c r="U11084" s="173"/>
    </row>
    <row r="11085" spans="13:21" s="104" customFormat="1" ht="15.75">
      <c r="M11085" s="172"/>
      <c r="N11085" s="172"/>
      <c r="O11085" s="172"/>
      <c r="U11085" s="173"/>
    </row>
    <row r="11086" spans="13:21" s="104" customFormat="1" ht="15.75">
      <c r="M11086" s="172"/>
      <c r="N11086" s="172"/>
      <c r="O11086" s="172"/>
      <c r="U11086" s="173"/>
    </row>
    <row r="11087" spans="13:21" s="104" customFormat="1" ht="15.75">
      <c r="M11087" s="172"/>
      <c r="N11087" s="172"/>
      <c r="O11087" s="172"/>
      <c r="U11087" s="173"/>
    </row>
    <row r="11088" spans="13:21" s="104" customFormat="1" ht="15.75">
      <c r="M11088" s="172"/>
      <c r="N11088" s="172"/>
      <c r="O11088" s="172"/>
      <c r="U11088" s="173"/>
    </row>
    <row r="11089" spans="13:21" s="104" customFormat="1" ht="15.75">
      <c r="M11089" s="172"/>
      <c r="N11089" s="172"/>
      <c r="O11089" s="172"/>
      <c r="U11089" s="173"/>
    </row>
    <row r="11090" spans="13:21" s="104" customFormat="1" ht="15.75">
      <c r="M11090" s="172"/>
      <c r="N11090" s="172"/>
      <c r="O11090" s="172"/>
      <c r="U11090" s="173"/>
    </row>
    <row r="11091" spans="13:21" s="104" customFormat="1" ht="15.75">
      <c r="M11091" s="172"/>
      <c r="N11091" s="172"/>
      <c r="O11091" s="172"/>
      <c r="U11091" s="173"/>
    </row>
    <row r="11092" spans="13:21" s="104" customFormat="1" ht="15.75">
      <c r="M11092" s="172"/>
      <c r="N11092" s="172"/>
      <c r="O11092" s="172"/>
      <c r="U11092" s="173"/>
    </row>
    <row r="11093" spans="13:21" s="104" customFormat="1" ht="15.75">
      <c r="M11093" s="172"/>
      <c r="N11093" s="172"/>
      <c r="O11093" s="172"/>
      <c r="U11093" s="173"/>
    </row>
    <row r="11094" spans="13:21" s="104" customFormat="1" ht="15.75">
      <c r="M11094" s="172"/>
      <c r="N11094" s="172"/>
      <c r="O11094" s="172"/>
      <c r="U11094" s="173"/>
    </row>
    <row r="11095" spans="13:21" s="104" customFormat="1" ht="15.75">
      <c r="M11095" s="172"/>
      <c r="N11095" s="172"/>
      <c r="O11095" s="172"/>
      <c r="U11095" s="173"/>
    </row>
    <row r="11096" spans="13:21" s="104" customFormat="1" ht="15.75">
      <c r="M11096" s="172"/>
      <c r="N11096" s="172"/>
      <c r="O11096" s="172"/>
      <c r="U11096" s="173"/>
    </row>
    <row r="11097" spans="13:21" s="104" customFormat="1" ht="15.75">
      <c r="M11097" s="172"/>
      <c r="N11097" s="172"/>
      <c r="O11097" s="172"/>
      <c r="U11097" s="173"/>
    </row>
    <row r="11098" spans="13:21" s="104" customFormat="1" ht="15.75">
      <c r="M11098" s="172"/>
      <c r="N11098" s="172"/>
      <c r="O11098" s="172"/>
      <c r="U11098" s="173"/>
    </row>
    <row r="11099" spans="13:21" s="104" customFormat="1" ht="15.75">
      <c r="M11099" s="172"/>
      <c r="N11099" s="172"/>
      <c r="O11099" s="172"/>
      <c r="U11099" s="173"/>
    </row>
    <row r="11100" spans="13:21" s="104" customFormat="1" ht="15.75">
      <c r="M11100" s="172"/>
      <c r="N11100" s="172"/>
      <c r="O11100" s="172"/>
      <c r="U11100" s="173"/>
    </row>
    <row r="11101" spans="13:21" s="104" customFormat="1" ht="15.75">
      <c r="M11101" s="172"/>
      <c r="N11101" s="172"/>
      <c r="O11101" s="172"/>
      <c r="U11101" s="173"/>
    </row>
    <row r="11102" spans="13:21" s="104" customFormat="1" ht="15.75">
      <c r="M11102" s="172"/>
      <c r="N11102" s="172"/>
      <c r="O11102" s="172"/>
      <c r="U11102" s="173"/>
    </row>
    <row r="11103" spans="13:21" s="104" customFormat="1" ht="15.75">
      <c r="M11103" s="172"/>
      <c r="N11103" s="172"/>
      <c r="O11103" s="172"/>
      <c r="U11103" s="173"/>
    </row>
    <row r="11104" spans="13:21" s="104" customFormat="1" ht="15.75">
      <c r="M11104" s="172"/>
      <c r="N11104" s="172"/>
      <c r="O11104" s="172"/>
      <c r="U11104" s="173"/>
    </row>
    <row r="11105" spans="13:21" s="104" customFormat="1" ht="15.75">
      <c r="M11105" s="172"/>
      <c r="N11105" s="172"/>
      <c r="O11105" s="172"/>
      <c r="U11105" s="173"/>
    </row>
    <row r="11106" spans="13:21" s="104" customFormat="1" ht="15.75">
      <c r="M11106" s="172"/>
      <c r="N11106" s="172"/>
      <c r="O11106" s="172"/>
      <c r="U11106" s="173"/>
    </row>
    <row r="11107" spans="13:21" s="104" customFormat="1" ht="15.75">
      <c r="M11107" s="172"/>
      <c r="N11107" s="172"/>
      <c r="O11107" s="172"/>
      <c r="U11107" s="173"/>
    </row>
    <row r="11108" spans="13:21" s="104" customFormat="1" ht="15.75">
      <c r="M11108" s="172"/>
      <c r="N11108" s="172"/>
      <c r="O11108" s="172"/>
      <c r="U11108" s="173"/>
    </row>
    <row r="11109" spans="13:21" s="104" customFormat="1" ht="15.75">
      <c r="M11109" s="172"/>
      <c r="N11109" s="172"/>
      <c r="O11109" s="172"/>
      <c r="U11109" s="173"/>
    </row>
    <row r="11110" spans="13:21" s="104" customFormat="1" ht="15.75">
      <c r="M11110" s="172"/>
      <c r="N11110" s="172"/>
      <c r="O11110" s="172"/>
      <c r="U11110" s="173"/>
    </row>
    <row r="11111" spans="13:21" s="104" customFormat="1" ht="15.75">
      <c r="M11111" s="172"/>
      <c r="N11111" s="172"/>
      <c r="O11111" s="172"/>
      <c r="U11111" s="173"/>
    </row>
    <row r="11112" spans="13:21" s="104" customFormat="1" ht="15.75">
      <c r="M11112" s="172"/>
      <c r="N11112" s="172"/>
      <c r="O11112" s="172"/>
      <c r="U11112" s="173"/>
    </row>
    <row r="11113" spans="13:21" s="104" customFormat="1" ht="15.75">
      <c r="M11113" s="172"/>
      <c r="N11113" s="172"/>
      <c r="O11113" s="172"/>
      <c r="U11113" s="173"/>
    </row>
    <row r="11114" spans="13:21" s="104" customFormat="1" ht="15.75">
      <c r="M11114" s="172"/>
      <c r="N11114" s="172"/>
      <c r="O11114" s="172"/>
      <c r="U11114" s="173"/>
    </row>
    <row r="11115" spans="13:21" s="104" customFormat="1" ht="15.75">
      <c r="M11115" s="172"/>
      <c r="N11115" s="172"/>
      <c r="O11115" s="172"/>
      <c r="U11115" s="173"/>
    </row>
    <row r="11116" spans="13:21" s="104" customFormat="1" ht="15.75">
      <c r="M11116" s="172"/>
      <c r="N11116" s="172"/>
      <c r="O11116" s="172"/>
      <c r="U11116" s="173"/>
    </row>
    <row r="11117" spans="13:21" s="104" customFormat="1" ht="15.75">
      <c r="M11117" s="172"/>
      <c r="N11117" s="172"/>
      <c r="O11117" s="172"/>
      <c r="U11117" s="173"/>
    </row>
    <row r="11118" spans="13:21" s="104" customFormat="1" ht="15.75">
      <c r="M11118" s="172"/>
      <c r="N11118" s="172"/>
      <c r="O11118" s="172"/>
      <c r="U11118" s="173"/>
    </row>
    <row r="11119" spans="13:21" s="104" customFormat="1" ht="15.75">
      <c r="M11119" s="172"/>
      <c r="N11119" s="172"/>
      <c r="O11119" s="172"/>
      <c r="U11119" s="173"/>
    </row>
    <row r="11120" spans="13:21" s="104" customFormat="1" ht="15.75">
      <c r="M11120" s="172"/>
      <c r="N11120" s="172"/>
      <c r="O11120" s="172"/>
      <c r="U11120" s="173"/>
    </row>
    <row r="11121" spans="13:21" s="104" customFormat="1" ht="15.75">
      <c r="M11121" s="172"/>
      <c r="N11121" s="172"/>
      <c r="O11121" s="172"/>
      <c r="U11121" s="173"/>
    </row>
    <row r="11122" spans="13:21" s="104" customFormat="1" ht="15.75">
      <c r="M11122" s="172"/>
      <c r="N11122" s="172"/>
      <c r="O11122" s="172"/>
      <c r="U11122" s="173"/>
    </row>
    <row r="11123" spans="13:21" s="104" customFormat="1" ht="15.75">
      <c r="M11123" s="172"/>
      <c r="N11123" s="172"/>
      <c r="O11123" s="172"/>
      <c r="U11123" s="173"/>
    </row>
    <row r="11124" spans="13:21" s="104" customFormat="1" ht="15.75">
      <c r="M11124" s="172"/>
      <c r="N11124" s="172"/>
      <c r="O11124" s="172"/>
      <c r="U11124" s="173"/>
    </row>
    <row r="11125" spans="13:21" s="104" customFormat="1" ht="15.75">
      <c r="M11125" s="172"/>
      <c r="N11125" s="172"/>
      <c r="O11125" s="172"/>
      <c r="U11125" s="173"/>
    </row>
    <row r="11126" spans="13:21" s="104" customFormat="1" ht="15.75">
      <c r="M11126" s="172"/>
      <c r="N11126" s="172"/>
      <c r="O11126" s="172"/>
      <c r="U11126" s="173"/>
    </row>
    <row r="11127" spans="13:21" s="104" customFormat="1" ht="15.75">
      <c r="M11127" s="172"/>
      <c r="N11127" s="172"/>
      <c r="O11127" s="172"/>
      <c r="U11127" s="173"/>
    </row>
    <row r="11128" spans="13:21" s="104" customFormat="1" ht="15.75">
      <c r="M11128" s="172"/>
      <c r="N11128" s="172"/>
      <c r="O11128" s="172"/>
      <c r="U11128" s="173"/>
    </row>
    <row r="11129" spans="13:21" s="104" customFormat="1" ht="15.75">
      <c r="M11129" s="172"/>
      <c r="N11129" s="172"/>
      <c r="O11129" s="172"/>
      <c r="U11129" s="173"/>
    </row>
    <row r="11130" spans="13:21" s="104" customFormat="1" ht="15.75">
      <c r="M11130" s="172"/>
      <c r="N11130" s="172"/>
      <c r="O11130" s="172"/>
      <c r="U11130" s="173"/>
    </row>
    <row r="11131" spans="13:21" s="104" customFormat="1" ht="15.75">
      <c r="M11131" s="172"/>
      <c r="N11131" s="172"/>
      <c r="O11131" s="172"/>
      <c r="U11131" s="173"/>
    </row>
    <row r="11132" spans="13:21" s="104" customFormat="1" ht="15.75">
      <c r="M11132" s="172"/>
      <c r="N11132" s="172"/>
      <c r="O11132" s="172"/>
      <c r="U11132" s="173"/>
    </row>
    <row r="11133" spans="13:21" s="104" customFormat="1" ht="15.75">
      <c r="M11133" s="172"/>
      <c r="N11133" s="172"/>
      <c r="O11133" s="172"/>
      <c r="U11133" s="173"/>
    </row>
    <row r="11134" spans="13:21" s="104" customFormat="1" ht="15.75">
      <c r="M11134" s="172"/>
      <c r="N11134" s="172"/>
      <c r="O11134" s="172"/>
      <c r="U11134" s="173"/>
    </row>
    <row r="11135" spans="13:21" s="104" customFormat="1" ht="15.75">
      <c r="M11135" s="172"/>
      <c r="N11135" s="172"/>
      <c r="O11135" s="172"/>
      <c r="U11135" s="173"/>
    </row>
    <row r="11136" spans="13:21" s="104" customFormat="1" ht="15.75">
      <c r="M11136" s="172"/>
      <c r="N11136" s="172"/>
      <c r="O11136" s="172"/>
      <c r="U11136" s="173"/>
    </row>
    <row r="11137" spans="13:21" s="104" customFormat="1" ht="15.75">
      <c r="M11137" s="172"/>
      <c r="N11137" s="172"/>
      <c r="O11137" s="172"/>
      <c r="U11137" s="173"/>
    </row>
    <row r="11138" spans="13:21" s="104" customFormat="1" ht="15.75">
      <c r="M11138" s="172"/>
      <c r="N11138" s="172"/>
      <c r="O11138" s="172"/>
      <c r="U11138" s="173"/>
    </row>
    <row r="11139" spans="13:21" s="104" customFormat="1" ht="15.75">
      <c r="M11139" s="172"/>
      <c r="N11139" s="172"/>
      <c r="O11139" s="172"/>
      <c r="U11139" s="173"/>
    </row>
    <row r="11140" spans="13:21" s="104" customFormat="1" ht="15.75">
      <c r="M11140" s="172"/>
      <c r="N11140" s="172"/>
      <c r="O11140" s="172"/>
      <c r="U11140" s="173"/>
    </row>
    <row r="11141" spans="13:21" s="104" customFormat="1" ht="15.75">
      <c r="M11141" s="172"/>
      <c r="N11141" s="172"/>
      <c r="O11141" s="172"/>
      <c r="U11141" s="173"/>
    </row>
    <row r="11142" spans="13:21" s="104" customFormat="1" ht="15.75">
      <c r="M11142" s="172"/>
      <c r="N11142" s="172"/>
      <c r="O11142" s="172"/>
      <c r="U11142" s="173"/>
    </row>
    <row r="11143" spans="13:21" s="104" customFormat="1" ht="15.75">
      <c r="M11143" s="172"/>
      <c r="N11143" s="172"/>
      <c r="O11143" s="172"/>
      <c r="U11143" s="173"/>
    </row>
    <row r="11144" spans="13:21" s="104" customFormat="1" ht="15.75">
      <c r="M11144" s="172"/>
      <c r="N11144" s="172"/>
      <c r="O11144" s="172"/>
      <c r="U11144" s="173"/>
    </row>
    <row r="11145" spans="13:21" s="104" customFormat="1" ht="15.75">
      <c r="M11145" s="172"/>
      <c r="N11145" s="172"/>
      <c r="O11145" s="172"/>
      <c r="U11145" s="173"/>
    </row>
    <row r="11146" spans="13:21" s="104" customFormat="1" ht="15.75">
      <c r="M11146" s="172"/>
      <c r="N11146" s="172"/>
      <c r="O11146" s="172"/>
      <c r="U11146" s="173"/>
    </row>
    <row r="11147" spans="13:21" s="104" customFormat="1" ht="15.75">
      <c r="M11147" s="172"/>
      <c r="N11147" s="172"/>
      <c r="O11147" s="172"/>
      <c r="U11147" s="173"/>
    </row>
    <row r="11148" spans="13:21" s="104" customFormat="1" ht="15.75">
      <c r="M11148" s="172"/>
      <c r="N11148" s="172"/>
      <c r="O11148" s="172"/>
      <c r="U11148" s="173"/>
    </row>
    <row r="11149" spans="13:21" s="104" customFormat="1" ht="15.75">
      <c r="M11149" s="172"/>
      <c r="N11149" s="172"/>
      <c r="O11149" s="172"/>
      <c r="U11149" s="173"/>
    </row>
    <row r="11150" spans="13:21" s="104" customFormat="1" ht="15.75">
      <c r="M11150" s="172"/>
      <c r="N11150" s="172"/>
      <c r="O11150" s="172"/>
      <c r="U11150" s="173"/>
    </row>
    <row r="11151" spans="13:21" s="104" customFormat="1" ht="15.75">
      <c r="M11151" s="172"/>
      <c r="N11151" s="172"/>
      <c r="O11151" s="172"/>
      <c r="U11151" s="173"/>
    </row>
    <row r="11152" spans="13:21" s="104" customFormat="1" ht="15.75">
      <c r="M11152" s="172"/>
      <c r="N11152" s="172"/>
      <c r="O11152" s="172"/>
      <c r="U11152" s="173"/>
    </row>
    <row r="11153" spans="13:21" s="104" customFormat="1" ht="15.75">
      <c r="M11153" s="172"/>
      <c r="N11153" s="172"/>
      <c r="O11153" s="172"/>
      <c r="U11153" s="173"/>
    </row>
    <row r="11154" spans="13:21" s="104" customFormat="1" ht="15.75">
      <c r="M11154" s="172"/>
      <c r="N11154" s="172"/>
      <c r="O11154" s="172"/>
      <c r="U11154" s="173"/>
    </row>
    <row r="11155" spans="13:21" s="104" customFormat="1" ht="15.75">
      <c r="M11155" s="172"/>
      <c r="N11155" s="172"/>
      <c r="O11155" s="172"/>
      <c r="U11155" s="173"/>
    </row>
    <row r="11156" spans="13:21" s="104" customFormat="1" ht="15.75">
      <c r="M11156" s="172"/>
      <c r="N11156" s="172"/>
      <c r="O11156" s="172"/>
      <c r="U11156" s="173"/>
    </row>
    <row r="11157" spans="13:21" s="104" customFormat="1" ht="15.75">
      <c r="M11157" s="172"/>
      <c r="N11157" s="172"/>
      <c r="O11157" s="172"/>
      <c r="U11157" s="173"/>
    </row>
    <row r="11158" spans="13:21" s="104" customFormat="1" ht="15.75">
      <c r="M11158" s="172"/>
      <c r="N11158" s="172"/>
      <c r="O11158" s="172"/>
      <c r="U11158" s="173"/>
    </row>
    <row r="11159" spans="13:21" s="104" customFormat="1" ht="15.75">
      <c r="M11159" s="172"/>
      <c r="N11159" s="172"/>
      <c r="O11159" s="172"/>
      <c r="U11159" s="173"/>
    </row>
    <row r="11160" spans="13:21" s="104" customFormat="1" ht="15.75">
      <c r="M11160" s="172"/>
      <c r="N11160" s="172"/>
      <c r="O11160" s="172"/>
      <c r="U11160" s="173"/>
    </row>
    <row r="11161" spans="13:21" s="104" customFormat="1" ht="15.75">
      <c r="M11161" s="172"/>
      <c r="N11161" s="172"/>
      <c r="O11161" s="172"/>
      <c r="U11161" s="173"/>
    </row>
    <row r="11162" spans="13:21" s="104" customFormat="1" ht="15.75">
      <c r="M11162" s="172"/>
      <c r="N11162" s="172"/>
      <c r="O11162" s="172"/>
      <c r="U11162" s="173"/>
    </row>
    <row r="11163" spans="13:21" s="104" customFormat="1" ht="15.75">
      <c r="M11163" s="172"/>
      <c r="N11163" s="172"/>
      <c r="O11163" s="172"/>
      <c r="U11163" s="173"/>
    </row>
    <row r="11164" spans="13:21" s="104" customFormat="1" ht="15.75">
      <c r="M11164" s="172"/>
      <c r="N11164" s="172"/>
      <c r="O11164" s="172"/>
      <c r="U11164" s="173"/>
    </row>
    <row r="11165" spans="13:21" s="104" customFormat="1" ht="15.75">
      <c r="M11165" s="172"/>
      <c r="N11165" s="172"/>
      <c r="O11165" s="172"/>
      <c r="U11165" s="173"/>
    </row>
    <row r="11166" spans="13:21" s="104" customFormat="1" ht="15.75">
      <c r="M11166" s="172"/>
      <c r="N11166" s="172"/>
      <c r="O11166" s="172"/>
      <c r="U11166" s="173"/>
    </row>
    <row r="11167" spans="13:21" s="104" customFormat="1" ht="15.75">
      <c r="M11167" s="172"/>
      <c r="N11167" s="172"/>
      <c r="O11167" s="172"/>
      <c r="U11167" s="173"/>
    </row>
    <row r="11168" spans="13:21" s="104" customFormat="1" ht="15.75">
      <c r="M11168" s="172"/>
      <c r="N11168" s="172"/>
      <c r="O11168" s="172"/>
      <c r="U11168" s="173"/>
    </row>
    <row r="11169" spans="13:21" s="104" customFormat="1" ht="15.75">
      <c r="M11169" s="172"/>
      <c r="N11169" s="172"/>
      <c r="O11169" s="172"/>
      <c r="U11169" s="173"/>
    </row>
    <row r="11170" spans="13:21" s="104" customFormat="1" ht="15.75">
      <c r="M11170" s="172"/>
      <c r="N11170" s="172"/>
      <c r="O11170" s="172"/>
      <c r="U11170" s="173"/>
    </row>
    <row r="11171" spans="13:21" s="104" customFormat="1" ht="15.75">
      <c r="M11171" s="172"/>
      <c r="N11171" s="172"/>
      <c r="O11171" s="172"/>
      <c r="U11171" s="173"/>
    </row>
    <row r="11172" spans="13:21" s="104" customFormat="1" ht="15.75">
      <c r="M11172" s="172"/>
      <c r="N11172" s="172"/>
      <c r="O11172" s="172"/>
      <c r="U11172" s="173"/>
    </row>
    <row r="11173" spans="13:21" s="104" customFormat="1" ht="15.75">
      <c r="M11173" s="172"/>
      <c r="N11173" s="172"/>
      <c r="O11173" s="172"/>
      <c r="U11173" s="173"/>
    </row>
    <row r="11174" spans="13:21" s="104" customFormat="1" ht="15.75">
      <c r="M11174" s="172"/>
      <c r="N11174" s="172"/>
      <c r="O11174" s="172"/>
      <c r="U11174" s="173"/>
    </row>
    <row r="11175" spans="13:21" s="104" customFormat="1" ht="15.75">
      <c r="M11175" s="172"/>
      <c r="N11175" s="172"/>
      <c r="O11175" s="172"/>
      <c r="U11175" s="173"/>
    </row>
    <row r="11176" spans="13:21" s="104" customFormat="1" ht="15.75">
      <c r="M11176" s="172"/>
      <c r="N11176" s="172"/>
      <c r="O11176" s="172"/>
      <c r="U11176" s="173"/>
    </row>
    <row r="11177" spans="13:21" s="104" customFormat="1" ht="15.75">
      <c r="M11177" s="172"/>
      <c r="N11177" s="172"/>
      <c r="O11177" s="172"/>
      <c r="U11177" s="173"/>
    </row>
    <row r="11178" spans="13:21" s="104" customFormat="1" ht="15.75">
      <c r="M11178" s="172"/>
      <c r="N11178" s="172"/>
      <c r="O11178" s="172"/>
      <c r="U11178" s="173"/>
    </row>
    <row r="11179" spans="13:21" s="104" customFormat="1" ht="15.75">
      <c r="M11179" s="172"/>
      <c r="N11179" s="172"/>
      <c r="O11179" s="172"/>
      <c r="U11179" s="173"/>
    </row>
    <row r="11180" spans="13:21" s="104" customFormat="1" ht="15.75">
      <c r="M11180" s="172"/>
      <c r="N11180" s="172"/>
      <c r="O11180" s="172"/>
      <c r="U11180" s="173"/>
    </row>
    <row r="11181" spans="13:21" s="104" customFormat="1" ht="15.75">
      <c r="M11181" s="172"/>
      <c r="N11181" s="172"/>
      <c r="O11181" s="172"/>
      <c r="U11181" s="173"/>
    </row>
    <row r="11182" spans="13:21" s="104" customFormat="1" ht="15.75">
      <c r="M11182" s="172"/>
      <c r="N11182" s="172"/>
      <c r="O11182" s="172"/>
      <c r="U11182" s="173"/>
    </row>
    <row r="11183" spans="13:21" s="104" customFormat="1" ht="15.75">
      <c r="M11183" s="172"/>
      <c r="N11183" s="172"/>
      <c r="O11183" s="172"/>
      <c r="U11183" s="173"/>
    </row>
    <row r="11184" spans="13:21" s="104" customFormat="1" ht="15.75">
      <c r="M11184" s="172"/>
      <c r="N11184" s="172"/>
      <c r="O11184" s="172"/>
      <c r="U11184" s="173"/>
    </row>
    <row r="11185" spans="13:21" s="104" customFormat="1" ht="15.75">
      <c r="M11185" s="172"/>
      <c r="N11185" s="172"/>
      <c r="O11185" s="172"/>
      <c r="U11185" s="173"/>
    </row>
    <row r="11186" spans="13:21" s="104" customFormat="1" ht="15.75">
      <c r="M11186" s="172"/>
      <c r="N11186" s="172"/>
      <c r="O11186" s="172"/>
      <c r="U11186" s="173"/>
    </row>
    <row r="11187" spans="13:21" s="104" customFormat="1" ht="15.75">
      <c r="M11187" s="172"/>
      <c r="N11187" s="172"/>
      <c r="O11187" s="172"/>
      <c r="U11187" s="173"/>
    </row>
    <row r="11188" spans="13:21" s="104" customFormat="1" ht="15.75">
      <c r="M11188" s="172"/>
      <c r="N11188" s="172"/>
      <c r="O11188" s="172"/>
      <c r="U11188" s="173"/>
    </row>
    <row r="11189" spans="13:21" s="104" customFormat="1" ht="15.75">
      <c r="M11189" s="172"/>
      <c r="N11189" s="172"/>
      <c r="O11189" s="172"/>
      <c r="U11189" s="173"/>
    </row>
    <row r="11190" spans="13:21" s="104" customFormat="1" ht="15.75">
      <c r="M11190" s="172"/>
      <c r="N11190" s="172"/>
      <c r="O11190" s="172"/>
      <c r="U11190" s="173"/>
    </row>
    <row r="11191" spans="13:21" s="104" customFormat="1" ht="15.75">
      <c r="M11191" s="172"/>
      <c r="N11191" s="172"/>
      <c r="O11191" s="172"/>
      <c r="U11191" s="173"/>
    </row>
    <row r="11192" spans="13:21" s="104" customFormat="1" ht="15.75">
      <c r="M11192" s="172"/>
      <c r="N11192" s="172"/>
      <c r="O11192" s="172"/>
      <c r="U11192" s="173"/>
    </row>
    <row r="11193" spans="13:21" s="104" customFormat="1" ht="15.75">
      <c r="M11193" s="172"/>
      <c r="N11193" s="172"/>
      <c r="O11193" s="172"/>
      <c r="U11193" s="173"/>
    </row>
    <row r="11194" spans="13:21" s="104" customFormat="1" ht="15.75">
      <c r="M11194" s="172"/>
      <c r="N11194" s="172"/>
      <c r="O11194" s="172"/>
      <c r="U11194" s="173"/>
    </row>
    <row r="11195" spans="13:21" s="104" customFormat="1" ht="15.75">
      <c r="M11195" s="172"/>
      <c r="N11195" s="172"/>
      <c r="O11195" s="172"/>
      <c r="U11195" s="173"/>
    </row>
    <row r="11196" spans="13:21" s="104" customFormat="1" ht="15.75">
      <c r="M11196" s="172"/>
      <c r="N11196" s="172"/>
      <c r="O11196" s="172"/>
      <c r="U11196" s="173"/>
    </row>
    <row r="11197" spans="13:21" s="104" customFormat="1" ht="15.75">
      <c r="M11197" s="172"/>
      <c r="N11197" s="172"/>
      <c r="O11197" s="172"/>
      <c r="U11197" s="173"/>
    </row>
    <row r="11198" spans="13:21" s="104" customFormat="1" ht="15.75">
      <c r="M11198" s="172"/>
      <c r="N11198" s="172"/>
      <c r="O11198" s="172"/>
      <c r="U11198" s="173"/>
    </row>
    <row r="11199" spans="13:21" s="104" customFormat="1" ht="15.75">
      <c r="M11199" s="172"/>
      <c r="N11199" s="172"/>
      <c r="O11199" s="172"/>
      <c r="U11199" s="173"/>
    </row>
    <row r="11200" spans="13:21" s="104" customFormat="1" ht="15.75">
      <c r="M11200" s="172"/>
      <c r="N11200" s="172"/>
      <c r="O11200" s="172"/>
      <c r="U11200" s="173"/>
    </row>
    <row r="11201" spans="13:21" s="104" customFormat="1" ht="15.75">
      <c r="M11201" s="172"/>
      <c r="N11201" s="172"/>
      <c r="O11201" s="172"/>
      <c r="U11201" s="173"/>
    </row>
    <row r="11202" spans="13:21" s="104" customFormat="1" ht="15.75">
      <c r="M11202" s="172"/>
      <c r="N11202" s="172"/>
      <c r="O11202" s="172"/>
      <c r="U11202" s="173"/>
    </row>
    <row r="11203" spans="13:21" s="104" customFormat="1" ht="15.75">
      <c r="M11203" s="172"/>
      <c r="N11203" s="172"/>
      <c r="O11203" s="172"/>
      <c r="U11203" s="173"/>
    </row>
    <row r="11204" spans="13:21" s="104" customFormat="1" ht="15.75">
      <c r="M11204" s="172"/>
      <c r="N11204" s="172"/>
      <c r="O11204" s="172"/>
      <c r="U11204" s="173"/>
    </row>
    <row r="11205" spans="13:21" s="104" customFormat="1" ht="15.75">
      <c r="M11205" s="172"/>
      <c r="N11205" s="172"/>
      <c r="O11205" s="172"/>
      <c r="U11205" s="173"/>
    </row>
    <row r="11206" spans="13:21" s="104" customFormat="1" ht="15.75">
      <c r="M11206" s="172"/>
      <c r="N11206" s="172"/>
      <c r="O11206" s="172"/>
      <c r="U11206" s="173"/>
    </row>
    <row r="11207" spans="13:21" s="104" customFormat="1" ht="15.75">
      <c r="M11207" s="172"/>
      <c r="N11207" s="172"/>
      <c r="O11207" s="172"/>
      <c r="U11207" s="173"/>
    </row>
    <row r="11208" spans="13:21" s="104" customFormat="1" ht="15.75">
      <c r="M11208" s="172"/>
      <c r="N11208" s="172"/>
      <c r="O11208" s="172"/>
      <c r="U11208" s="173"/>
    </row>
    <row r="11209" spans="13:21" s="104" customFormat="1" ht="15.75">
      <c r="M11209" s="172"/>
      <c r="N11209" s="172"/>
      <c r="O11209" s="172"/>
      <c r="U11209" s="173"/>
    </row>
    <row r="11210" spans="13:21" s="104" customFormat="1" ht="15.75">
      <c r="M11210" s="172"/>
      <c r="N11210" s="172"/>
      <c r="O11210" s="172"/>
      <c r="U11210" s="173"/>
    </row>
    <row r="11211" spans="13:21" s="104" customFormat="1" ht="15.75">
      <c r="M11211" s="172"/>
      <c r="N11211" s="172"/>
      <c r="O11211" s="172"/>
      <c r="U11211" s="173"/>
    </row>
    <row r="11212" spans="13:21" s="104" customFormat="1" ht="15.75">
      <c r="M11212" s="172"/>
      <c r="N11212" s="172"/>
      <c r="O11212" s="172"/>
      <c r="U11212" s="173"/>
    </row>
    <row r="11213" spans="13:21" s="104" customFormat="1" ht="15.75">
      <c r="M11213" s="172"/>
      <c r="N11213" s="172"/>
      <c r="O11213" s="172"/>
      <c r="U11213" s="173"/>
    </row>
    <row r="11214" spans="13:21" s="104" customFormat="1" ht="15.75">
      <c r="M11214" s="172"/>
      <c r="N11214" s="172"/>
      <c r="O11214" s="172"/>
      <c r="U11214" s="173"/>
    </row>
    <row r="11215" spans="13:21" s="104" customFormat="1" ht="15.75">
      <c r="M11215" s="172"/>
      <c r="N11215" s="172"/>
      <c r="O11215" s="172"/>
      <c r="U11215" s="173"/>
    </row>
    <row r="11216" spans="13:21" s="104" customFormat="1" ht="15.75">
      <c r="M11216" s="172"/>
      <c r="N11216" s="172"/>
      <c r="O11216" s="172"/>
      <c r="U11216" s="173"/>
    </row>
    <row r="11217" spans="13:21" s="104" customFormat="1" ht="15.75">
      <c r="M11217" s="172"/>
      <c r="N11217" s="172"/>
      <c r="O11217" s="172"/>
      <c r="U11217" s="173"/>
    </row>
    <row r="11218" spans="13:21" s="104" customFormat="1" ht="15.75">
      <c r="M11218" s="172"/>
      <c r="N11218" s="172"/>
      <c r="O11218" s="172"/>
      <c r="U11218" s="173"/>
    </row>
    <row r="11219" spans="13:21" s="104" customFormat="1" ht="15.75">
      <c r="M11219" s="172"/>
      <c r="N11219" s="172"/>
      <c r="O11219" s="172"/>
      <c r="U11219" s="173"/>
    </row>
    <row r="11220" spans="13:21" s="104" customFormat="1" ht="15.75">
      <c r="M11220" s="172"/>
      <c r="N11220" s="172"/>
      <c r="O11220" s="172"/>
      <c r="U11220" s="173"/>
    </row>
    <row r="11221" spans="13:21" s="104" customFormat="1" ht="15.75">
      <c r="M11221" s="172"/>
      <c r="N11221" s="172"/>
      <c r="O11221" s="172"/>
      <c r="U11221" s="173"/>
    </row>
    <row r="11222" spans="13:21" s="104" customFormat="1" ht="15.75">
      <c r="M11222" s="172"/>
      <c r="N11222" s="172"/>
      <c r="O11222" s="172"/>
      <c r="U11222" s="173"/>
    </row>
    <row r="11223" spans="13:21" s="104" customFormat="1" ht="15.75">
      <c r="M11223" s="172"/>
      <c r="N11223" s="172"/>
      <c r="O11223" s="172"/>
      <c r="U11223" s="173"/>
    </row>
    <row r="11224" spans="13:21" s="104" customFormat="1" ht="15.75">
      <c r="M11224" s="172"/>
      <c r="N11224" s="172"/>
      <c r="O11224" s="172"/>
      <c r="U11224" s="173"/>
    </row>
    <row r="11225" spans="13:21" s="104" customFormat="1" ht="15.75">
      <c r="M11225" s="172"/>
      <c r="N11225" s="172"/>
      <c r="O11225" s="172"/>
      <c r="U11225" s="173"/>
    </row>
    <row r="11226" spans="13:21" s="104" customFormat="1" ht="15.75">
      <c r="M11226" s="172"/>
      <c r="N11226" s="172"/>
      <c r="O11226" s="172"/>
      <c r="U11226" s="173"/>
    </row>
    <row r="11227" spans="13:21" s="104" customFormat="1" ht="15.75">
      <c r="M11227" s="172"/>
      <c r="N11227" s="172"/>
      <c r="O11227" s="172"/>
      <c r="U11227" s="173"/>
    </row>
    <row r="11228" spans="13:21" s="104" customFormat="1" ht="15.75">
      <c r="M11228" s="172"/>
      <c r="N11228" s="172"/>
      <c r="O11228" s="172"/>
      <c r="U11228" s="173"/>
    </row>
    <row r="11229" spans="13:21" s="104" customFormat="1" ht="15.75">
      <c r="M11229" s="172"/>
      <c r="N11229" s="172"/>
      <c r="O11229" s="172"/>
      <c r="U11229" s="173"/>
    </row>
    <row r="11230" spans="13:21" s="104" customFormat="1" ht="15.75">
      <c r="M11230" s="172"/>
      <c r="N11230" s="172"/>
      <c r="O11230" s="172"/>
      <c r="U11230" s="173"/>
    </row>
    <row r="11231" spans="13:21" s="104" customFormat="1" ht="15.75">
      <c r="M11231" s="172"/>
      <c r="N11231" s="172"/>
      <c r="O11231" s="172"/>
      <c r="U11231" s="173"/>
    </row>
    <row r="11232" spans="13:21" s="104" customFormat="1" ht="15.75">
      <c r="M11232" s="172"/>
      <c r="N11232" s="172"/>
      <c r="O11232" s="172"/>
      <c r="U11232" s="173"/>
    </row>
    <row r="11233" spans="13:21" s="104" customFormat="1" ht="15.75">
      <c r="M11233" s="172"/>
      <c r="N11233" s="172"/>
      <c r="O11233" s="172"/>
      <c r="U11233" s="173"/>
    </row>
    <row r="11234" spans="13:21" s="104" customFormat="1" ht="15.75">
      <c r="M11234" s="172"/>
      <c r="N11234" s="172"/>
      <c r="O11234" s="172"/>
      <c r="U11234" s="173"/>
    </row>
    <row r="11235" spans="13:21" s="104" customFormat="1" ht="15.75">
      <c r="M11235" s="172"/>
      <c r="N11235" s="172"/>
      <c r="O11235" s="172"/>
      <c r="U11235" s="173"/>
    </row>
    <row r="11236" spans="13:21" s="104" customFormat="1" ht="15.75">
      <c r="M11236" s="172"/>
      <c r="N11236" s="172"/>
      <c r="O11236" s="172"/>
      <c r="U11236" s="173"/>
    </row>
    <row r="11237" spans="13:21" s="104" customFormat="1" ht="15.75">
      <c r="M11237" s="172"/>
      <c r="N11237" s="172"/>
      <c r="O11237" s="172"/>
      <c r="U11237" s="173"/>
    </row>
    <row r="11238" spans="13:21" s="104" customFormat="1" ht="15.75">
      <c r="M11238" s="172"/>
      <c r="N11238" s="172"/>
      <c r="O11238" s="172"/>
      <c r="U11238" s="173"/>
    </row>
    <row r="11239" spans="13:21" s="104" customFormat="1" ht="15.75">
      <c r="M11239" s="172"/>
      <c r="N11239" s="172"/>
      <c r="O11239" s="172"/>
      <c r="U11239" s="173"/>
    </row>
    <row r="11240" spans="13:21" s="104" customFormat="1" ht="15.75">
      <c r="M11240" s="172"/>
      <c r="N11240" s="172"/>
      <c r="O11240" s="172"/>
      <c r="U11240" s="173"/>
    </row>
    <row r="11241" spans="13:21" s="104" customFormat="1" ht="15.75">
      <c r="M11241" s="172"/>
      <c r="N11241" s="172"/>
      <c r="O11241" s="172"/>
      <c r="U11241" s="173"/>
    </row>
    <row r="11242" spans="13:21" s="104" customFormat="1" ht="15.75">
      <c r="M11242" s="172"/>
      <c r="N11242" s="172"/>
      <c r="O11242" s="172"/>
      <c r="U11242" s="173"/>
    </row>
    <row r="11243" spans="13:21" s="104" customFormat="1" ht="15.75">
      <c r="M11243" s="172"/>
      <c r="N11243" s="172"/>
      <c r="O11243" s="172"/>
      <c r="U11243" s="173"/>
    </row>
    <row r="11244" spans="13:21" s="104" customFormat="1" ht="15.75">
      <c r="M11244" s="172"/>
      <c r="N11244" s="172"/>
      <c r="O11244" s="172"/>
      <c r="U11244" s="173"/>
    </row>
    <row r="11245" spans="13:21" s="104" customFormat="1" ht="15.75">
      <c r="M11245" s="172"/>
      <c r="N11245" s="172"/>
      <c r="O11245" s="172"/>
      <c r="U11245" s="173"/>
    </row>
    <row r="11246" spans="13:21" s="104" customFormat="1" ht="15.75">
      <c r="M11246" s="172"/>
      <c r="N11246" s="172"/>
      <c r="O11246" s="172"/>
      <c r="U11246" s="173"/>
    </row>
    <row r="11247" spans="13:21" s="104" customFormat="1" ht="15.75">
      <c r="M11247" s="172"/>
      <c r="N11247" s="172"/>
      <c r="O11247" s="172"/>
      <c r="U11247" s="173"/>
    </row>
    <row r="11248" spans="13:21" s="104" customFormat="1" ht="15.75">
      <c r="M11248" s="172"/>
      <c r="N11248" s="172"/>
      <c r="O11248" s="172"/>
      <c r="U11248" s="173"/>
    </row>
    <row r="11249" spans="13:21" s="104" customFormat="1" ht="15.75">
      <c r="M11249" s="172"/>
      <c r="N11249" s="172"/>
      <c r="O11249" s="172"/>
      <c r="U11249" s="173"/>
    </row>
    <row r="11250" spans="13:21" s="104" customFormat="1" ht="15.75">
      <c r="M11250" s="172"/>
      <c r="N11250" s="172"/>
      <c r="O11250" s="172"/>
      <c r="U11250" s="173"/>
    </row>
    <row r="11251" spans="13:21" s="104" customFormat="1" ht="15.75">
      <c r="M11251" s="172"/>
      <c r="N11251" s="172"/>
      <c r="O11251" s="172"/>
      <c r="U11251" s="173"/>
    </row>
    <row r="11252" spans="13:21" s="104" customFormat="1" ht="15.75">
      <c r="M11252" s="172"/>
      <c r="N11252" s="172"/>
      <c r="O11252" s="172"/>
      <c r="U11252" s="173"/>
    </row>
    <row r="11253" spans="13:21" s="104" customFormat="1" ht="15.75">
      <c r="M11253" s="172"/>
      <c r="N11253" s="172"/>
      <c r="O11253" s="172"/>
      <c r="U11253" s="173"/>
    </row>
    <row r="11254" spans="13:21" s="104" customFormat="1" ht="15.75">
      <c r="M11254" s="172"/>
      <c r="N11254" s="172"/>
      <c r="O11254" s="172"/>
      <c r="U11254" s="173"/>
    </row>
    <row r="11255" spans="13:21" s="104" customFormat="1" ht="15.75">
      <c r="M11255" s="172"/>
      <c r="N11255" s="172"/>
      <c r="O11255" s="172"/>
      <c r="U11255" s="173"/>
    </row>
    <row r="11256" spans="13:21" s="104" customFormat="1" ht="15.75">
      <c r="M11256" s="172"/>
      <c r="N11256" s="172"/>
      <c r="O11256" s="172"/>
      <c r="U11256" s="173"/>
    </row>
    <row r="11257" spans="13:21" s="104" customFormat="1" ht="15.75">
      <c r="M11257" s="172"/>
      <c r="N11257" s="172"/>
      <c r="O11257" s="172"/>
      <c r="U11257" s="173"/>
    </row>
    <row r="11258" spans="13:21" s="104" customFormat="1" ht="15.75">
      <c r="M11258" s="172"/>
      <c r="N11258" s="172"/>
      <c r="O11258" s="172"/>
      <c r="U11258" s="173"/>
    </row>
    <row r="11259" spans="13:21" s="104" customFormat="1" ht="15.75">
      <c r="M11259" s="172"/>
      <c r="N11259" s="172"/>
      <c r="O11259" s="172"/>
      <c r="U11259" s="173"/>
    </row>
    <row r="11260" spans="13:21" s="104" customFormat="1" ht="15.75">
      <c r="M11260" s="172"/>
      <c r="N11260" s="172"/>
      <c r="O11260" s="172"/>
      <c r="U11260" s="173"/>
    </row>
    <row r="11261" spans="13:21" s="104" customFormat="1" ht="15.75">
      <c r="M11261" s="172"/>
      <c r="N11261" s="172"/>
      <c r="O11261" s="172"/>
      <c r="U11261" s="173"/>
    </row>
    <row r="11262" spans="13:21" s="104" customFormat="1" ht="15.75">
      <c r="M11262" s="172"/>
      <c r="N11262" s="172"/>
      <c r="O11262" s="172"/>
      <c r="U11262" s="173"/>
    </row>
    <row r="11263" spans="13:21" s="104" customFormat="1" ht="15.75">
      <c r="M11263" s="172"/>
      <c r="N11263" s="172"/>
      <c r="O11263" s="172"/>
      <c r="U11263" s="173"/>
    </row>
    <row r="11264" spans="13:21" s="104" customFormat="1" ht="15.75">
      <c r="M11264" s="172"/>
      <c r="N11264" s="172"/>
      <c r="O11264" s="172"/>
      <c r="U11264" s="173"/>
    </row>
    <row r="11265" spans="13:21" s="104" customFormat="1" ht="15.75">
      <c r="M11265" s="172"/>
      <c r="N11265" s="172"/>
      <c r="O11265" s="172"/>
      <c r="U11265" s="173"/>
    </row>
    <row r="11266" spans="13:21" s="104" customFormat="1" ht="15.75">
      <c r="M11266" s="172"/>
      <c r="N11266" s="172"/>
      <c r="O11266" s="172"/>
      <c r="U11266" s="173"/>
    </row>
    <row r="11267" spans="13:21" s="104" customFormat="1" ht="15.75">
      <c r="M11267" s="172"/>
      <c r="N11267" s="172"/>
      <c r="O11267" s="172"/>
      <c r="U11267" s="173"/>
    </row>
    <row r="11268" spans="13:21" s="104" customFormat="1" ht="15.75">
      <c r="M11268" s="172"/>
      <c r="N11268" s="172"/>
      <c r="O11268" s="172"/>
      <c r="U11268" s="173"/>
    </row>
    <row r="11269" spans="13:21" s="104" customFormat="1" ht="15.75">
      <c r="M11269" s="172"/>
      <c r="N11269" s="172"/>
      <c r="O11269" s="172"/>
      <c r="U11269" s="173"/>
    </row>
    <row r="11270" spans="13:21" s="104" customFormat="1" ht="15.75">
      <c r="M11270" s="172"/>
      <c r="N11270" s="172"/>
      <c r="O11270" s="172"/>
      <c r="U11270" s="173"/>
    </row>
    <row r="11271" spans="13:21" s="104" customFormat="1" ht="15.75">
      <c r="M11271" s="172"/>
      <c r="N11271" s="172"/>
      <c r="O11271" s="172"/>
      <c r="U11271" s="173"/>
    </row>
    <row r="11272" spans="13:21" s="104" customFormat="1" ht="15.75">
      <c r="M11272" s="172"/>
      <c r="N11272" s="172"/>
      <c r="O11272" s="172"/>
      <c r="U11272" s="173"/>
    </row>
    <row r="11273" spans="13:21" s="104" customFormat="1" ht="15.75">
      <c r="M11273" s="172"/>
      <c r="N11273" s="172"/>
      <c r="O11273" s="172"/>
      <c r="U11273" s="173"/>
    </row>
    <row r="11274" spans="13:21" s="104" customFormat="1" ht="15.75">
      <c r="M11274" s="172"/>
      <c r="N11274" s="172"/>
      <c r="O11274" s="172"/>
      <c r="U11274" s="173"/>
    </row>
    <row r="11275" spans="13:21" s="104" customFormat="1" ht="15.75">
      <c r="M11275" s="172"/>
      <c r="N11275" s="172"/>
      <c r="O11275" s="172"/>
      <c r="U11275" s="173"/>
    </row>
    <row r="11276" spans="13:21" s="104" customFormat="1" ht="15.75">
      <c r="M11276" s="172"/>
      <c r="N11276" s="172"/>
      <c r="O11276" s="172"/>
      <c r="U11276" s="173"/>
    </row>
    <row r="11277" spans="13:21" s="104" customFormat="1" ht="15.75">
      <c r="M11277" s="172"/>
      <c r="N11277" s="172"/>
      <c r="O11277" s="172"/>
      <c r="U11277" s="173"/>
    </row>
    <row r="11278" spans="13:21" s="104" customFormat="1" ht="15.75">
      <c r="M11278" s="172"/>
      <c r="N11278" s="172"/>
      <c r="O11278" s="172"/>
      <c r="U11278" s="173"/>
    </row>
    <row r="11279" spans="13:21" s="104" customFormat="1" ht="15.75">
      <c r="M11279" s="172"/>
      <c r="N11279" s="172"/>
      <c r="O11279" s="172"/>
      <c r="U11279" s="173"/>
    </row>
    <row r="11280" spans="13:21" s="104" customFormat="1" ht="15.75">
      <c r="M11280" s="172"/>
      <c r="N11280" s="172"/>
      <c r="O11280" s="172"/>
      <c r="U11280" s="173"/>
    </row>
    <row r="11281" spans="13:21" s="104" customFormat="1" ht="15.75">
      <c r="M11281" s="172"/>
      <c r="N11281" s="172"/>
      <c r="O11281" s="172"/>
      <c r="U11281" s="173"/>
    </row>
    <row r="11282" spans="13:21" s="104" customFormat="1" ht="15.75">
      <c r="M11282" s="172"/>
      <c r="N11282" s="172"/>
      <c r="O11282" s="172"/>
      <c r="U11282" s="173"/>
    </row>
    <row r="11283" spans="13:21" s="104" customFormat="1" ht="15.75">
      <c r="M11283" s="172"/>
      <c r="N11283" s="172"/>
      <c r="O11283" s="172"/>
      <c r="U11283" s="173"/>
    </row>
    <row r="11284" spans="13:21" s="104" customFormat="1" ht="15.75">
      <c r="M11284" s="172"/>
      <c r="N11284" s="172"/>
      <c r="O11284" s="172"/>
      <c r="U11284" s="173"/>
    </row>
    <row r="11285" spans="13:21" s="104" customFormat="1" ht="15.75">
      <c r="M11285" s="172"/>
      <c r="N11285" s="172"/>
      <c r="O11285" s="172"/>
      <c r="U11285" s="173"/>
    </row>
    <row r="11286" spans="13:21" s="104" customFormat="1" ht="15.75">
      <c r="M11286" s="172"/>
      <c r="N11286" s="172"/>
      <c r="O11286" s="172"/>
      <c r="U11286" s="173"/>
    </row>
    <row r="11287" spans="13:21" s="104" customFormat="1" ht="15.75">
      <c r="M11287" s="172"/>
      <c r="N11287" s="172"/>
      <c r="O11287" s="172"/>
      <c r="U11287" s="173"/>
    </row>
    <row r="11288" spans="13:21" s="104" customFormat="1" ht="15.75">
      <c r="M11288" s="172"/>
      <c r="N11288" s="172"/>
      <c r="O11288" s="172"/>
      <c r="U11288" s="173"/>
    </row>
    <row r="11289" spans="13:21" s="104" customFormat="1" ht="15.75">
      <c r="M11289" s="172"/>
      <c r="N11289" s="172"/>
      <c r="O11289" s="172"/>
      <c r="U11289" s="173"/>
    </row>
    <row r="11290" spans="13:21" s="104" customFormat="1" ht="15.75">
      <c r="M11290" s="172"/>
      <c r="N11290" s="172"/>
      <c r="O11290" s="172"/>
      <c r="U11290" s="173"/>
    </row>
    <row r="11291" spans="13:21" s="104" customFormat="1" ht="15.75">
      <c r="M11291" s="172"/>
      <c r="N11291" s="172"/>
      <c r="O11291" s="172"/>
      <c r="U11291" s="173"/>
    </row>
    <row r="11292" spans="13:21" s="104" customFormat="1" ht="15.75">
      <c r="M11292" s="172"/>
      <c r="N11292" s="172"/>
      <c r="O11292" s="172"/>
      <c r="U11292" s="173"/>
    </row>
    <row r="11293" spans="13:21" s="104" customFormat="1" ht="15.75">
      <c r="M11293" s="172"/>
      <c r="N11293" s="172"/>
      <c r="O11293" s="172"/>
      <c r="U11293" s="173"/>
    </row>
    <row r="11294" spans="13:21" s="104" customFormat="1" ht="15.75">
      <c r="M11294" s="172"/>
      <c r="N11294" s="172"/>
      <c r="O11294" s="172"/>
      <c r="U11294" s="173"/>
    </row>
    <row r="11295" spans="13:21" s="104" customFormat="1" ht="15.75">
      <c r="M11295" s="172"/>
      <c r="N11295" s="172"/>
      <c r="O11295" s="172"/>
      <c r="U11295" s="173"/>
    </row>
    <row r="11296" spans="13:21" s="104" customFormat="1" ht="15.75">
      <c r="M11296" s="172"/>
      <c r="N11296" s="172"/>
      <c r="O11296" s="172"/>
      <c r="U11296" s="173"/>
    </row>
    <row r="11297" spans="13:21" s="104" customFormat="1" ht="15.75">
      <c r="M11297" s="172"/>
      <c r="N11297" s="172"/>
      <c r="O11297" s="172"/>
      <c r="U11297" s="173"/>
    </row>
    <row r="11298" spans="13:21" s="104" customFormat="1" ht="15.75">
      <c r="M11298" s="172"/>
      <c r="N11298" s="172"/>
      <c r="O11298" s="172"/>
      <c r="U11298" s="173"/>
    </row>
    <row r="11299" spans="13:21" s="104" customFormat="1" ht="15.75">
      <c r="M11299" s="172"/>
      <c r="N11299" s="172"/>
      <c r="O11299" s="172"/>
      <c r="U11299" s="173"/>
    </row>
    <row r="11300" spans="13:21" s="104" customFormat="1" ht="15.75">
      <c r="M11300" s="172"/>
      <c r="N11300" s="172"/>
      <c r="O11300" s="172"/>
      <c r="U11300" s="173"/>
    </row>
    <row r="11301" spans="13:21" s="104" customFormat="1" ht="15.75">
      <c r="M11301" s="172"/>
      <c r="N11301" s="172"/>
      <c r="O11301" s="172"/>
      <c r="U11301" s="173"/>
    </row>
    <row r="11302" spans="13:21" s="104" customFormat="1" ht="15.75">
      <c r="M11302" s="172"/>
      <c r="N11302" s="172"/>
      <c r="O11302" s="172"/>
      <c r="U11302" s="173"/>
    </row>
    <row r="11303" spans="13:21" s="104" customFormat="1" ht="15.75">
      <c r="M11303" s="172"/>
      <c r="N11303" s="172"/>
      <c r="O11303" s="172"/>
      <c r="U11303" s="173"/>
    </row>
    <row r="11304" spans="13:21" s="104" customFormat="1" ht="15.75">
      <c r="M11304" s="172"/>
      <c r="N11304" s="172"/>
      <c r="O11304" s="172"/>
      <c r="U11304" s="173"/>
    </row>
    <row r="11305" spans="13:21" s="104" customFormat="1" ht="15.75">
      <c r="M11305" s="172"/>
      <c r="N11305" s="172"/>
      <c r="O11305" s="172"/>
      <c r="U11305" s="173"/>
    </row>
    <row r="11306" spans="13:21" s="104" customFormat="1" ht="15.75">
      <c r="M11306" s="172"/>
      <c r="N11306" s="172"/>
      <c r="O11306" s="172"/>
      <c r="U11306" s="173"/>
    </row>
    <row r="11307" spans="13:21" s="104" customFormat="1" ht="15.75">
      <c r="M11307" s="172"/>
      <c r="N11307" s="172"/>
      <c r="O11307" s="172"/>
      <c r="U11307" s="173"/>
    </row>
    <row r="11308" spans="13:21" s="104" customFormat="1" ht="15.75">
      <c r="M11308" s="172"/>
      <c r="N11308" s="172"/>
      <c r="O11308" s="172"/>
      <c r="U11308" s="173"/>
    </row>
    <row r="11309" spans="13:21" s="104" customFormat="1" ht="15.75">
      <c r="M11309" s="172"/>
      <c r="N11309" s="172"/>
      <c r="O11309" s="172"/>
      <c r="U11309" s="173"/>
    </row>
    <row r="11310" spans="13:21" s="104" customFormat="1" ht="15.75">
      <c r="M11310" s="172"/>
      <c r="N11310" s="172"/>
      <c r="O11310" s="172"/>
      <c r="U11310" s="173"/>
    </row>
    <row r="11311" spans="13:21" s="104" customFormat="1" ht="15.75">
      <c r="M11311" s="172"/>
      <c r="N11311" s="172"/>
      <c r="O11311" s="172"/>
      <c r="U11311" s="173"/>
    </row>
    <row r="11312" spans="13:21" s="104" customFormat="1" ht="15.75">
      <c r="M11312" s="172"/>
      <c r="N11312" s="172"/>
      <c r="O11312" s="172"/>
      <c r="U11312" s="173"/>
    </row>
    <row r="11313" spans="13:21" s="104" customFormat="1" ht="15.75">
      <c r="M11313" s="172"/>
      <c r="N11313" s="172"/>
      <c r="O11313" s="172"/>
      <c r="U11313" s="173"/>
    </row>
    <row r="11314" spans="13:21" s="104" customFormat="1" ht="15.75">
      <c r="M11314" s="172"/>
      <c r="N11314" s="172"/>
      <c r="O11314" s="172"/>
      <c r="U11314" s="173"/>
    </row>
    <row r="11315" spans="13:21" s="104" customFormat="1" ht="15.75">
      <c r="M11315" s="172"/>
      <c r="N11315" s="172"/>
      <c r="O11315" s="172"/>
      <c r="U11315" s="173"/>
    </row>
    <row r="11316" spans="13:21" s="104" customFormat="1" ht="15.75">
      <c r="M11316" s="172"/>
      <c r="N11316" s="172"/>
      <c r="O11316" s="172"/>
      <c r="U11316" s="173"/>
    </row>
    <row r="11317" spans="13:21" s="104" customFormat="1" ht="15.75">
      <c r="M11317" s="172"/>
      <c r="N11317" s="172"/>
      <c r="O11317" s="172"/>
      <c r="U11317" s="173"/>
    </row>
    <row r="11318" spans="13:21" s="104" customFormat="1" ht="15.75">
      <c r="M11318" s="172"/>
      <c r="N11318" s="172"/>
      <c r="O11318" s="172"/>
      <c r="U11318" s="173"/>
    </row>
    <row r="11319" spans="13:21" s="104" customFormat="1" ht="15.75">
      <c r="M11319" s="172"/>
      <c r="N11319" s="172"/>
      <c r="O11319" s="172"/>
      <c r="U11319" s="173"/>
    </row>
    <row r="11320" spans="13:21" s="104" customFormat="1" ht="15.75">
      <c r="M11320" s="172"/>
      <c r="N11320" s="172"/>
      <c r="O11320" s="172"/>
      <c r="U11320" s="173"/>
    </row>
    <row r="11321" spans="13:21" s="104" customFormat="1" ht="15.75">
      <c r="M11321" s="172"/>
      <c r="N11321" s="172"/>
      <c r="O11321" s="172"/>
      <c r="U11321" s="173"/>
    </row>
    <row r="11322" spans="13:21" s="104" customFormat="1" ht="15.75">
      <c r="M11322" s="172"/>
      <c r="N11322" s="172"/>
      <c r="O11322" s="172"/>
      <c r="U11322" s="173"/>
    </row>
    <row r="11323" spans="13:21" s="104" customFormat="1" ht="15.75">
      <c r="M11323" s="172"/>
      <c r="N11323" s="172"/>
      <c r="O11323" s="172"/>
      <c r="U11323" s="173"/>
    </row>
    <row r="11324" spans="13:21" s="104" customFormat="1" ht="15.75">
      <c r="M11324" s="172"/>
      <c r="N11324" s="172"/>
      <c r="O11324" s="172"/>
      <c r="U11324" s="173"/>
    </row>
    <row r="11325" spans="13:21" s="104" customFormat="1" ht="15.75">
      <c r="M11325" s="172"/>
      <c r="N11325" s="172"/>
      <c r="O11325" s="172"/>
      <c r="U11325" s="173"/>
    </row>
    <row r="11326" spans="13:21" s="104" customFormat="1" ht="15.75">
      <c r="M11326" s="172"/>
      <c r="N11326" s="172"/>
      <c r="O11326" s="172"/>
      <c r="U11326" s="173"/>
    </row>
    <row r="11327" spans="13:21" s="104" customFormat="1" ht="15.75">
      <c r="M11327" s="172"/>
      <c r="N11327" s="172"/>
      <c r="O11327" s="172"/>
      <c r="U11327" s="173"/>
    </row>
    <row r="11328" spans="13:21" s="104" customFormat="1" ht="15.75">
      <c r="M11328" s="172"/>
      <c r="N11328" s="172"/>
      <c r="O11328" s="172"/>
      <c r="U11328" s="173"/>
    </row>
    <row r="11329" spans="13:21" s="104" customFormat="1" ht="15.75">
      <c r="M11329" s="172"/>
      <c r="N11329" s="172"/>
      <c r="O11329" s="172"/>
      <c r="U11329" s="173"/>
    </row>
    <row r="11330" spans="13:21" s="104" customFormat="1" ht="15.75">
      <c r="M11330" s="172"/>
      <c r="N11330" s="172"/>
      <c r="O11330" s="172"/>
      <c r="U11330" s="173"/>
    </row>
    <row r="11331" spans="13:21" s="104" customFormat="1" ht="15.75">
      <c r="M11331" s="172"/>
      <c r="N11331" s="172"/>
      <c r="O11331" s="172"/>
      <c r="U11331" s="173"/>
    </row>
    <row r="11332" spans="13:21" s="104" customFormat="1" ht="15.75">
      <c r="M11332" s="172"/>
      <c r="N11332" s="172"/>
      <c r="O11332" s="172"/>
      <c r="U11332" s="173"/>
    </row>
    <row r="11333" spans="13:21" s="104" customFormat="1" ht="15.75">
      <c r="M11333" s="172"/>
      <c r="N11333" s="172"/>
      <c r="O11333" s="172"/>
      <c r="U11333" s="173"/>
    </row>
    <row r="11334" spans="13:21" s="104" customFormat="1" ht="15.75">
      <c r="M11334" s="172"/>
      <c r="N11334" s="172"/>
      <c r="O11334" s="172"/>
      <c r="U11334" s="173"/>
    </row>
    <row r="11335" spans="13:21" s="104" customFormat="1" ht="15.75">
      <c r="M11335" s="172"/>
      <c r="N11335" s="172"/>
      <c r="O11335" s="172"/>
      <c r="U11335" s="173"/>
    </row>
    <row r="11336" spans="13:21" s="104" customFormat="1" ht="15.75">
      <c r="M11336" s="172"/>
      <c r="N11336" s="172"/>
      <c r="O11336" s="172"/>
      <c r="U11336" s="173"/>
    </row>
    <row r="11337" spans="13:21" s="104" customFormat="1" ht="15.75">
      <c r="M11337" s="172"/>
      <c r="N11337" s="172"/>
      <c r="O11337" s="172"/>
      <c r="U11337" s="173"/>
    </row>
    <row r="11338" spans="13:21" s="104" customFormat="1" ht="15.75">
      <c r="M11338" s="172"/>
      <c r="N11338" s="172"/>
      <c r="O11338" s="172"/>
      <c r="U11338" s="173"/>
    </row>
    <row r="11339" spans="13:21" s="104" customFormat="1" ht="15.75">
      <c r="M11339" s="172"/>
      <c r="N11339" s="172"/>
      <c r="O11339" s="172"/>
      <c r="U11339" s="173"/>
    </row>
    <row r="11340" spans="13:21" s="104" customFormat="1" ht="15.75">
      <c r="M11340" s="172"/>
      <c r="N11340" s="172"/>
      <c r="O11340" s="172"/>
      <c r="U11340" s="173"/>
    </row>
    <row r="11341" spans="13:21" s="104" customFormat="1" ht="15.75">
      <c r="M11341" s="172"/>
      <c r="N11341" s="172"/>
      <c r="O11341" s="172"/>
      <c r="U11341" s="173"/>
    </row>
    <row r="11342" spans="13:21" s="104" customFormat="1" ht="15.75">
      <c r="M11342" s="172"/>
      <c r="N11342" s="172"/>
      <c r="O11342" s="172"/>
      <c r="U11342" s="173"/>
    </row>
    <row r="11343" spans="13:21" s="104" customFormat="1" ht="15.75">
      <c r="M11343" s="172"/>
      <c r="N11343" s="172"/>
      <c r="O11343" s="172"/>
      <c r="U11343" s="173"/>
    </row>
    <row r="11344" spans="13:21" s="104" customFormat="1" ht="15.75">
      <c r="M11344" s="172"/>
      <c r="N11344" s="172"/>
      <c r="O11344" s="172"/>
      <c r="U11344" s="173"/>
    </row>
    <row r="11345" spans="13:21" s="104" customFormat="1" ht="15.75">
      <c r="M11345" s="172"/>
      <c r="N11345" s="172"/>
      <c r="O11345" s="172"/>
      <c r="U11345" s="173"/>
    </row>
    <row r="11346" spans="13:21" s="104" customFormat="1" ht="15.75">
      <c r="M11346" s="172"/>
      <c r="N11346" s="172"/>
      <c r="O11346" s="172"/>
      <c r="U11346" s="173"/>
    </row>
    <row r="11347" spans="13:21" s="104" customFormat="1" ht="15.75">
      <c r="M11347" s="172"/>
      <c r="N11347" s="172"/>
      <c r="O11347" s="172"/>
      <c r="U11347" s="173"/>
    </row>
    <row r="11348" spans="13:21" s="104" customFormat="1" ht="15.75">
      <c r="M11348" s="172"/>
      <c r="N11348" s="172"/>
      <c r="O11348" s="172"/>
      <c r="U11348" s="173"/>
    </row>
    <row r="11349" spans="13:21" s="104" customFormat="1" ht="15.75">
      <c r="M11349" s="172"/>
      <c r="N11349" s="172"/>
      <c r="O11349" s="172"/>
      <c r="U11349" s="173"/>
    </row>
    <row r="11350" spans="13:21" s="104" customFormat="1" ht="15.75">
      <c r="M11350" s="172"/>
      <c r="N11350" s="172"/>
      <c r="O11350" s="172"/>
      <c r="U11350" s="173"/>
    </row>
    <row r="11351" spans="13:21" s="104" customFormat="1" ht="15.75">
      <c r="M11351" s="172"/>
      <c r="N11351" s="172"/>
      <c r="O11351" s="172"/>
      <c r="U11351" s="173"/>
    </row>
    <row r="11352" spans="13:21" s="104" customFormat="1" ht="15.75">
      <c r="M11352" s="172"/>
      <c r="N11352" s="172"/>
      <c r="O11352" s="172"/>
      <c r="U11352" s="173"/>
    </row>
    <row r="11353" spans="13:21" s="104" customFormat="1" ht="15.75">
      <c r="M11353" s="172"/>
      <c r="N11353" s="172"/>
      <c r="O11353" s="172"/>
      <c r="U11353" s="173"/>
    </row>
    <row r="11354" spans="13:21" s="104" customFormat="1" ht="15.75">
      <c r="M11354" s="172"/>
      <c r="N11354" s="172"/>
      <c r="O11354" s="172"/>
      <c r="U11354" s="173"/>
    </row>
    <row r="11355" spans="13:21" s="104" customFormat="1" ht="15.75">
      <c r="M11355" s="172"/>
      <c r="N11355" s="172"/>
      <c r="O11355" s="172"/>
      <c r="U11355" s="173"/>
    </row>
    <row r="11356" spans="13:21" s="104" customFormat="1" ht="15.75">
      <c r="M11356" s="172"/>
      <c r="N11356" s="172"/>
      <c r="O11356" s="172"/>
      <c r="U11356" s="173"/>
    </row>
    <row r="11357" spans="13:21" s="104" customFormat="1" ht="15.75">
      <c r="M11357" s="172"/>
      <c r="N11357" s="172"/>
      <c r="O11357" s="172"/>
      <c r="U11357" s="173"/>
    </row>
    <row r="11358" spans="13:21" s="104" customFormat="1" ht="15.75">
      <c r="M11358" s="172"/>
      <c r="N11358" s="172"/>
      <c r="O11358" s="172"/>
      <c r="U11358" s="173"/>
    </row>
    <row r="11359" spans="13:21" s="104" customFormat="1" ht="15.75">
      <c r="M11359" s="172"/>
      <c r="N11359" s="172"/>
      <c r="O11359" s="172"/>
      <c r="U11359" s="173"/>
    </row>
    <row r="11360" spans="13:21" s="104" customFormat="1" ht="15.75">
      <c r="M11360" s="172"/>
      <c r="N11360" s="172"/>
      <c r="O11360" s="172"/>
      <c r="U11360" s="173"/>
    </row>
    <row r="11361" spans="13:21" s="104" customFormat="1" ht="15.75">
      <c r="M11361" s="172"/>
      <c r="N11361" s="172"/>
      <c r="O11361" s="172"/>
      <c r="U11361" s="173"/>
    </row>
    <row r="11362" spans="13:21" s="104" customFormat="1" ht="15.75">
      <c r="M11362" s="172"/>
      <c r="N11362" s="172"/>
      <c r="O11362" s="172"/>
      <c r="U11362" s="173"/>
    </row>
    <row r="11363" spans="13:21" s="104" customFormat="1" ht="15.75">
      <c r="M11363" s="172"/>
      <c r="N11363" s="172"/>
      <c r="O11363" s="172"/>
      <c r="U11363" s="173"/>
    </row>
    <row r="11364" spans="13:21" s="104" customFormat="1" ht="15.75">
      <c r="M11364" s="172"/>
      <c r="N11364" s="172"/>
      <c r="O11364" s="172"/>
      <c r="U11364" s="173"/>
    </row>
    <row r="11365" spans="13:21" s="104" customFormat="1" ht="15.75">
      <c r="M11365" s="172"/>
      <c r="N11365" s="172"/>
      <c r="O11365" s="172"/>
      <c r="U11365" s="173"/>
    </row>
    <row r="11366" spans="13:21" s="104" customFormat="1" ht="15.75">
      <c r="M11366" s="172"/>
      <c r="N11366" s="172"/>
      <c r="O11366" s="172"/>
      <c r="U11366" s="173"/>
    </row>
    <row r="11367" spans="13:21" s="104" customFormat="1" ht="15.75">
      <c r="M11367" s="172"/>
      <c r="N11367" s="172"/>
      <c r="O11367" s="172"/>
      <c r="U11367" s="173"/>
    </row>
    <row r="11368" spans="13:21" s="104" customFormat="1" ht="15.75">
      <c r="M11368" s="172"/>
      <c r="N11368" s="172"/>
      <c r="O11368" s="172"/>
      <c r="U11368" s="173"/>
    </row>
    <row r="11369" spans="13:21" s="104" customFormat="1" ht="15.75">
      <c r="M11369" s="172"/>
      <c r="N11369" s="172"/>
      <c r="O11369" s="172"/>
      <c r="U11369" s="173"/>
    </row>
    <row r="11370" spans="13:21" s="104" customFormat="1" ht="15.75">
      <c r="M11370" s="172"/>
      <c r="N11370" s="172"/>
      <c r="O11370" s="172"/>
      <c r="U11370" s="173"/>
    </row>
    <row r="11371" spans="13:21" s="104" customFormat="1" ht="15.75">
      <c r="M11371" s="172"/>
      <c r="N11371" s="172"/>
      <c r="O11371" s="172"/>
      <c r="U11371" s="173"/>
    </row>
    <row r="11372" spans="13:21" s="104" customFormat="1" ht="15.75">
      <c r="M11372" s="172"/>
      <c r="N11372" s="172"/>
      <c r="O11372" s="172"/>
      <c r="U11372" s="173"/>
    </row>
    <row r="11373" spans="13:21" s="104" customFormat="1" ht="15.75">
      <c r="M11373" s="172"/>
      <c r="N11373" s="172"/>
      <c r="O11373" s="172"/>
      <c r="U11373" s="173"/>
    </row>
    <row r="11374" spans="13:21" s="104" customFormat="1" ht="15.75">
      <c r="M11374" s="172"/>
      <c r="N11374" s="172"/>
      <c r="O11374" s="172"/>
      <c r="U11374" s="173"/>
    </row>
    <row r="11375" spans="13:21" s="104" customFormat="1" ht="15.75">
      <c r="M11375" s="172"/>
      <c r="N11375" s="172"/>
      <c r="O11375" s="172"/>
      <c r="U11375" s="173"/>
    </row>
    <row r="11376" spans="13:21" s="104" customFormat="1" ht="15.75">
      <c r="M11376" s="172"/>
      <c r="N11376" s="172"/>
      <c r="O11376" s="172"/>
      <c r="U11376" s="173"/>
    </row>
    <row r="11377" spans="13:21" s="104" customFormat="1" ht="15.75">
      <c r="M11377" s="172"/>
      <c r="N11377" s="172"/>
      <c r="O11377" s="172"/>
      <c r="U11377" s="173"/>
    </row>
    <row r="11378" spans="13:21" s="104" customFormat="1" ht="15.75">
      <c r="M11378" s="172"/>
      <c r="N11378" s="172"/>
      <c r="O11378" s="172"/>
      <c r="U11378" s="173"/>
    </row>
    <row r="11379" spans="13:21" s="104" customFormat="1" ht="15.75">
      <c r="M11379" s="172"/>
      <c r="N11379" s="172"/>
      <c r="O11379" s="172"/>
      <c r="U11379" s="173"/>
    </row>
    <row r="11380" spans="13:21" s="104" customFormat="1" ht="15.75">
      <c r="M11380" s="172"/>
      <c r="N11380" s="172"/>
      <c r="O11380" s="172"/>
      <c r="U11380" s="173"/>
    </row>
    <row r="11381" spans="13:21" s="104" customFormat="1" ht="15.75">
      <c r="M11381" s="172"/>
      <c r="N11381" s="172"/>
      <c r="O11381" s="172"/>
      <c r="U11381" s="173"/>
    </row>
    <row r="11382" spans="13:21" s="104" customFormat="1" ht="15.75">
      <c r="M11382" s="172"/>
      <c r="N11382" s="172"/>
      <c r="O11382" s="172"/>
      <c r="U11382" s="173"/>
    </row>
    <row r="11383" spans="13:21" s="104" customFormat="1" ht="15.75">
      <c r="M11383" s="172"/>
      <c r="N11383" s="172"/>
      <c r="O11383" s="172"/>
      <c r="U11383" s="173"/>
    </row>
    <row r="11384" spans="13:21" s="104" customFormat="1" ht="15.75">
      <c r="M11384" s="172"/>
      <c r="N11384" s="172"/>
      <c r="O11384" s="172"/>
      <c r="U11384" s="173"/>
    </row>
    <row r="11385" spans="13:21" s="104" customFormat="1" ht="15.75">
      <c r="M11385" s="172"/>
      <c r="N11385" s="172"/>
      <c r="O11385" s="172"/>
      <c r="U11385" s="173"/>
    </row>
    <row r="11386" spans="13:21" s="104" customFormat="1" ht="15.75">
      <c r="M11386" s="172"/>
      <c r="N11386" s="172"/>
      <c r="O11386" s="172"/>
      <c r="U11386" s="173"/>
    </row>
    <row r="11387" spans="13:21" s="104" customFormat="1" ht="15.75">
      <c r="M11387" s="172"/>
      <c r="N11387" s="172"/>
      <c r="O11387" s="172"/>
      <c r="U11387" s="173"/>
    </row>
    <row r="11388" spans="13:21" s="104" customFormat="1" ht="15.75">
      <c r="M11388" s="172"/>
      <c r="N11388" s="172"/>
      <c r="O11388" s="172"/>
      <c r="U11388" s="173"/>
    </row>
    <row r="11389" spans="13:21" s="104" customFormat="1" ht="15.75">
      <c r="M11389" s="172"/>
      <c r="N11389" s="172"/>
      <c r="O11389" s="172"/>
      <c r="U11389" s="173"/>
    </row>
    <row r="11390" spans="13:21" s="104" customFormat="1" ht="15.75">
      <c r="M11390" s="172"/>
      <c r="N11390" s="172"/>
      <c r="O11390" s="172"/>
      <c r="U11390" s="173"/>
    </row>
    <row r="11391" spans="13:21" s="104" customFormat="1" ht="15.75">
      <c r="M11391" s="172"/>
      <c r="N11391" s="172"/>
      <c r="O11391" s="172"/>
      <c r="U11391" s="173"/>
    </row>
    <row r="11392" spans="13:21" s="104" customFormat="1" ht="15.75">
      <c r="M11392" s="172"/>
      <c r="N11392" s="172"/>
      <c r="O11392" s="172"/>
      <c r="U11392" s="173"/>
    </row>
    <row r="11393" spans="13:21" s="104" customFormat="1" ht="15.75">
      <c r="M11393" s="172"/>
      <c r="N11393" s="172"/>
      <c r="O11393" s="172"/>
      <c r="U11393" s="173"/>
    </row>
    <row r="11394" spans="13:21" s="104" customFormat="1" ht="15.75">
      <c r="M11394" s="172"/>
      <c r="N11394" s="172"/>
      <c r="O11394" s="172"/>
      <c r="U11394" s="173"/>
    </row>
    <row r="11395" spans="13:21" s="104" customFormat="1" ht="15.75">
      <c r="M11395" s="172"/>
      <c r="N11395" s="172"/>
      <c r="O11395" s="172"/>
      <c r="U11395" s="173"/>
    </row>
    <row r="11396" spans="13:21" s="104" customFormat="1" ht="15.75">
      <c r="M11396" s="172"/>
      <c r="N11396" s="172"/>
      <c r="O11396" s="172"/>
      <c r="U11396" s="173"/>
    </row>
    <row r="11397" spans="13:21" s="104" customFormat="1" ht="15.75">
      <c r="M11397" s="172"/>
      <c r="N11397" s="172"/>
      <c r="O11397" s="172"/>
      <c r="U11397" s="173"/>
    </row>
    <row r="11398" spans="13:21" s="104" customFormat="1" ht="15.75">
      <c r="M11398" s="172"/>
      <c r="N11398" s="172"/>
      <c r="O11398" s="172"/>
      <c r="U11398" s="173"/>
    </row>
    <row r="11399" spans="13:21" s="104" customFormat="1" ht="15.75">
      <c r="M11399" s="172"/>
      <c r="N11399" s="172"/>
      <c r="O11399" s="172"/>
      <c r="U11399" s="173"/>
    </row>
    <row r="11400" spans="13:21" s="104" customFormat="1" ht="15.75">
      <c r="M11400" s="172"/>
      <c r="N11400" s="172"/>
      <c r="O11400" s="172"/>
      <c r="U11400" s="173"/>
    </row>
    <row r="11401" spans="13:21" s="104" customFormat="1" ht="15.75">
      <c r="M11401" s="172"/>
      <c r="N11401" s="172"/>
      <c r="O11401" s="172"/>
      <c r="U11401" s="173"/>
    </row>
    <row r="11402" spans="13:21" s="104" customFormat="1" ht="15.75">
      <c r="M11402" s="172"/>
      <c r="N11402" s="172"/>
      <c r="O11402" s="172"/>
      <c r="U11402" s="173"/>
    </row>
    <row r="11403" spans="13:21" s="104" customFormat="1" ht="15.75">
      <c r="M11403" s="172"/>
      <c r="N11403" s="172"/>
      <c r="O11403" s="172"/>
      <c r="U11403" s="173"/>
    </row>
    <row r="11404" spans="13:21" s="104" customFormat="1" ht="15.75">
      <c r="M11404" s="172"/>
      <c r="N11404" s="172"/>
      <c r="O11404" s="172"/>
      <c r="U11404" s="173"/>
    </row>
    <row r="11405" spans="13:21" s="104" customFormat="1" ht="15.75">
      <c r="M11405" s="172"/>
      <c r="N11405" s="172"/>
      <c r="O11405" s="172"/>
      <c r="U11405" s="173"/>
    </row>
    <row r="11406" spans="13:21" s="104" customFormat="1" ht="15.75">
      <c r="M11406" s="172"/>
      <c r="N11406" s="172"/>
      <c r="O11406" s="172"/>
      <c r="U11406" s="173"/>
    </row>
    <row r="11407" spans="13:21" s="104" customFormat="1" ht="15.75">
      <c r="M11407" s="172"/>
      <c r="N11407" s="172"/>
      <c r="O11407" s="172"/>
      <c r="U11407" s="173"/>
    </row>
    <row r="11408" spans="13:21" s="104" customFormat="1" ht="15.75">
      <c r="M11408" s="172"/>
      <c r="N11408" s="172"/>
      <c r="O11408" s="172"/>
      <c r="U11408" s="173"/>
    </row>
    <row r="11409" spans="13:21" s="104" customFormat="1" ht="15.75">
      <c r="M11409" s="172"/>
      <c r="N11409" s="172"/>
      <c r="O11409" s="172"/>
      <c r="U11409" s="173"/>
    </row>
    <row r="11410" spans="13:21" s="104" customFormat="1" ht="15.75">
      <c r="M11410" s="172"/>
      <c r="N11410" s="172"/>
      <c r="O11410" s="172"/>
      <c r="U11410" s="173"/>
    </row>
    <row r="11411" spans="13:21" s="104" customFormat="1" ht="15.75">
      <c r="M11411" s="172"/>
      <c r="N11411" s="172"/>
      <c r="O11411" s="172"/>
      <c r="U11411" s="173"/>
    </row>
    <row r="11412" spans="13:21" s="104" customFormat="1" ht="15.75">
      <c r="M11412" s="172"/>
      <c r="N11412" s="172"/>
      <c r="O11412" s="172"/>
      <c r="U11412" s="173"/>
    </row>
    <row r="11413" spans="13:21" s="104" customFormat="1" ht="15.75">
      <c r="M11413" s="172"/>
      <c r="N11413" s="172"/>
      <c r="O11413" s="172"/>
      <c r="U11413" s="173"/>
    </row>
    <row r="11414" spans="13:21" s="104" customFormat="1" ht="15.75">
      <c r="M11414" s="172"/>
      <c r="N11414" s="172"/>
      <c r="O11414" s="172"/>
      <c r="U11414" s="173"/>
    </row>
    <row r="11415" spans="13:21" s="104" customFormat="1" ht="15.75">
      <c r="M11415" s="172"/>
      <c r="N11415" s="172"/>
      <c r="O11415" s="172"/>
      <c r="U11415" s="173"/>
    </row>
    <row r="11416" spans="13:21" s="104" customFormat="1" ht="15.75">
      <c r="M11416" s="172"/>
      <c r="N11416" s="172"/>
      <c r="O11416" s="172"/>
      <c r="U11416" s="173"/>
    </row>
    <row r="11417" spans="13:21" s="104" customFormat="1" ht="15.75">
      <c r="M11417" s="172"/>
      <c r="N11417" s="172"/>
      <c r="O11417" s="172"/>
      <c r="U11417" s="173"/>
    </row>
    <row r="11418" spans="13:21" s="104" customFormat="1" ht="15.75">
      <c r="M11418" s="172"/>
      <c r="N11418" s="172"/>
      <c r="O11418" s="172"/>
      <c r="U11418" s="173"/>
    </row>
    <row r="11419" spans="13:21" s="104" customFormat="1" ht="15.75">
      <c r="M11419" s="172"/>
      <c r="N11419" s="172"/>
      <c r="O11419" s="172"/>
      <c r="U11419" s="173"/>
    </row>
    <row r="11420" spans="13:21" s="104" customFormat="1" ht="15.75">
      <c r="M11420" s="172"/>
      <c r="N11420" s="172"/>
      <c r="O11420" s="172"/>
      <c r="U11420" s="173"/>
    </row>
    <row r="11421" spans="13:21" s="104" customFormat="1" ht="15.75">
      <c r="M11421" s="172"/>
      <c r="N11421" s="172"/>
      <c r="O11421" s="172"/>
      <c r="U11421" s="173"/>
    </row>
    <row r="11422" spans="13:21" s="104" customFormat="1" ht="15.75">
      <c r="M11422" s="172"/>
      <c r="N11422" s="172"/>
      <c r="O11422" s="172"/>
      <c r="U11422" s="173"/>
    </row>
    <row r="11423" spans="13:21" s="104" customFormat="1" ht="15.75">
      <c r="M11423" s="172"/>
      <c r="N11423" s="172"/>
      <c r="O11423" s="172"/>
      <c r="U11423" s="173"/>
    </row>
    <row r="11424" spans="13:21" s="104" customFormat="1" ht="15.75">
      <c r="M11424" s="172"/>
      <c r="N11424" s="172"/>
      <c r="O11424" s="172"/>
      <c r="U11424" s="173"/>
    </row>
    <row r="11425" spans="13:21" s="104" customFormat="1" ht="15.75">
      <c r="M11425" s="172"/>
      <c r="N11425" s="172"/>
      <c r="O11425" s="172"/>
      <c r="U11425" s="173"/>
    </row>
    <row r="11426" spans="13:21" s="104" customFormat="1" ht="15.75">
      <c r="M11426" s="172"/>
      <c r="N11426" s="172"/>
      <c r="O11426" s="172"/>
      <c r="U11426" s="173"/>
    </row>
    <row r="11427" spans="13:21" s="104" customFormat="1" ht="15.75">
      <c r="M11427" s="172"/>
      <c r="N11427" s="172"/>
      <c r="O11427" s="172"/>
      <c r="U11427" s="173"/>
    </row>
    <row r="11428" spans="13:21" s="104" customFormat="1" ht="15.75">
      <c r="M11428" s="172"/>
      <c r="N11428" s="172"/>
      <c r="O11428" s="172"/>
      <c r="U11428" s="173"/>
    </row>
    <row r="11429" spans="13:21" s="104" customFormat="1" ht="15.75">
      <c r="M11429" s="172"/>
      <c r="N11429" s="172"/>
      <c r="O11429" s="172"/>
      <c r="U11429" s="173"/>
    </row>
    <row r="11430" spans="13:21" s="104" customFormat="1" ht="15.75">
      <c r="M11430" s="172"/>
      <c r="N11430" s="172"/>
      <c r="O11430" s="172"/>
      <c r="U11430" s="173"/>
    </row>
    <row r="11431" spans="13:21" s="104" customFormat="1" ht="15.75">
      <c r="M11431" s="172"/>
      <c r="N11431" s="172"/>
      <c r="O11431" s="172"/>
      <c r="U11431" s="173"/>
    </row>
    <row r="11432" spans="13:21" s="104" customFormat="1" ht="15.75">
      <c r="M11432" s="172"/>
      <c r="N11432" s="172"/>
      <c r="O11432" s="172"/>
      <c r="U11432" s="173"/>
    </row>
    <row r="11433" spans="13:21" s="104" customFormat="1" ht="15.75">
      <c r="M11433" s="172"/>
      <c r="N11433" s="172"/>
      <c r="O11433" s="172"/>
      <c r="U11433" s="173"/>
    </row>
    <row r="11434" spans="13:21" s="104" customFormat="1" ht="15.75">
      <c r="M11434" s="172"/>
      <c r="N11434" s="172"/>
      <c r="O11434" s="172"/>
      <c r="U11434" s="173"/>
    </row>
    <row r="11435" spans="13:21" s="104" customFormat="1" ht="15.75">
      <c r="M11435" s="172"/>
      <c r="N11435" s="172"/>
      <c r="O11435" s="172"/>
      <c r="U11435" s="173"/>
    </row>
    <row r="11436" spans="13:21" s="104" customFormat="1" ht="15.75">
      <c r="M11436" s="172"/>
      <c r="N11436" s="172"/>
      <c r="O11436" s="172"/>
      <c r="U11436" s="173"/>
    </row>
    <row r="11437" spans="13:21" s="104" customFormat="1" ht="15.75">
      <c r="M11437" s="172"/>
      <c r="N11437" s="172"/>
      <c r="O11437" s="172"/>
      <c r="U11437" s="173"/>
    </row>
    <row r="11438" spans="13:21" s="104" customFormat="1" ht="15.75">
      <c r="M11438" s="172"/>
      <c r="N11438" s="172"/>
      <c r="O11438" s="172"/>
      <c r="U11438" s="173"/>
    </row>
    <row r="11439" spans="13:21" s="104" customFormat="1" ht="15.75">
      <c r="M11439" s="172"/>
      <c r="N11439" s="172"/>
      <c r="O11439" s="172"/>
      <c r="U11439" s="173"/>
    </row>
    <row r="11440" spans="13:21" s="104" customFormat="1" ht="15.75">
      <c r="M11440" s="172"/>
      <c r="N11440" s="172"/>
      <c r="O11440" s="172"/>
      <c r="U11440" s="173"/>
    </row>
    <row r="11441" spans="13:21" s="104" customFormat="1" ht="15.75">
      <c r="M11441" s="172"/>
      <c r="N11441" s="172"/>
      <c r="O11441" s="172"/>
      <c r="U11441" s="173"/>
    </row>
    <row r="11442" spans="13:21" s="104" customFormat="1" ht="15.75">
      <c r="M11442" s="172"/>
      <c r="N11442" s="172"/>
      <c r="O11442" s="172"/>
      <c r="U11442" s="173"/>
    </row>
    <row r="11443" spans="13:21" s="104" customFormat="1" ht="15.75">
      <c r="M11443" s="172"/>
      <c r="N11443" s="172"/>
      <c r="O11443" s="172"/>
      <c r="U11443" s="173"/>
    </row>
    <row r="11444" spans="13:21" s="104" customFormat="1" ht="15.75">
      <c r="M11444" s="172"/>
      <c r="N11444" s="172"/>
      <c r="O11444" s="172"/>
      <c r="U11444" s="173"/>
    </row>
    <row r="11445" spans="13:21" s="104" customFormat="1" ht="15.75">
      <c r="M11445" s="172"/>
      <c r="N11445" s="172"/>
      <c r="O11445" s="172"/>
      <c r="U11445" s="173"/>
    </row>
    <row r="11446" spans="13:21" s="104" customFormat="1" ht="15.75">
      <c r="M11446" s="172"/>
      <c r="N11446" s="172"/>
      <c r="O11446" s="172"/>
      <c r="U11446" s="173"/>
    </row>
    <row r="11447" spans="13:21" s="104" customFormat="1" ht="15.75">
      <c r="M11447" s="172"/>
      <c r="N11447" s="172"/>
      <c r="O11447" s="172"/>
      <c r="U11447" s="173"/>
    </row>
    <row r="11448" spans="13:21" s="104" customFormat="1" ht="15.75">
      <c r="M11448" s="172"/>
      <c r="N11448" s="172"/>
      <c r="O11448" s="172"/>
      <c r="U11448" s="173"/>
    </row>
    <row r="11449" spans="13:21" s="104" customFormat="1" ht="15.75">
      <c r="M11449" s="172"/>
      <c r="N11449" s="172"/>
      <c r="O11449" s="172"/>
      <c r="U11449" s="173"/>
    </row>
    <row r="11450" spans="13:21" s="104" customFormat="1" ht="15.75">
      <c r="M11450" s="172"/>
      <c r="N11450" s="172"/>
      <c r="O11450" s="172"/>
      <c r="U11450" s="173"/>
    </row>
    <row r="11451" spans="13:21" s="104" customFormat="1" ht="15.75">
      <c r="M11451" s="172"/>
      <c r="N11451" s="172"/>
      <c r="O11451" s="172"/>
      <c r="U11451" s="173"/>
    </row>
    <row r="11452" spans="13:21" s="104" customFormat="1" ht="15.75">
      <c r="M11452" s="172"/>
      <c r="N11452" s="172"/>
      <c r="O11452" s="172"/>
      <c r="U11452" s="173"/>
    </row>
    <row r="11453" spans="13:21" s="104" customFormat="1" ht="15.75">
      <c r="M11453" s="172"/>
      <c r="N11453" s="172"/>
      <c r="O11453" s="172"/>
      <c r="U11453" s="173"/>
    </row>
    <row r="11454" spans="13:21" s="104" customFormat="1" ht="15.75">
      <c r="M11454" s="172"/>
      <c r="N11454" s="172"/>
      <c r="O11454" s="172"/>
      <c r="U11454" s="173"/>
    </row>
    <row r="11455" spans="13:21" s="104" customFormat="1" ht="15.75">
      <c r="M11455" s="172"/>
      <c r="N11455" s="172"/>
      <c r="O11455" s="172"/>
      <c r="U11455" s="173"/>
    </row>
    <row r="11456" spans="13:21" s="104" customFormat="1" ht="15.75">
      <c r="M11456" s="172"/>
      <c r="N11456" s="172"/>
      <c r="O11456" s="172"/>
      <c r="U11456" s="173"/>
    </row>
    <row r="11457" spans="13:21" s="104" customFormat="1" ht="15.75">
      <c r="M11457" s="172"/>
      <c r="N11457" s="172"/>
      <c r="O11457" s="172"/>
      <c r="U11457" s="173"/>
    </row>
    <row r="11458" spans="13:21" s="104" customFormat="1" ht="15.75">
      <c r="M11458" s="172"/>
      <c r="N11458" s="172"/>
      <c r="O11458" s="172"/>
      <c r="U11458" s="173"/>
    </row>
    <row r="11459" spans="13:21" s="104" customFormat="1" ht="15.75">
      <c r="M11459" s="172"/>
      <c r="N11459" s="172"/>
      <c r="O11459" s="172"/>
      <c r="U11459" s="173"/>
    </row>
    <row r="11460" spans="13:21" s="104" customFormat="1" ht="15.75">
      <c r="M11460" s="172"/>
      <c r="N11460" s="172"/>
      <c r="O11460" s="172"/>
      <c r="U11460" s="173"/>
    </row>
    <row r="11461" spans="13:21" s="104" customFormat="1" ht="15.75">
      <c r="M11461" s="172"/>
      <c r="N11461" s="172"/>
      <c r="O11461" s="172"/>
      <c r="U11461" s="173"/>
    </row>
    <row r="11462" spans="13:21" s="104" customFormat="1" ht="15.75">
      <c r="M11462" s="172"/>
      <c r="N11462" s="172"/>
      <c r="O11462" s="172"/>
      <c r="U11462" s="173"/>
    </row>
    <row r="11463" spans="13:21" s="104" customFormat="1" ht="15.75">
      <c r="M11463" s="172"/>
      <c r="N11463" s="172"/>
      <c r="O11463" s="172"/>
      <c r="U11463" s="173"/>
    </row>
    <row r="11464" spans="13:21" s="104" customFormat="1" ht="15.75">
      <c r="M11464" s="172"/>
      <c r="N11464" s="172"/>
      <c r="O11464" s="172"/>
      <c r="U11464" s="173"/>
    </row>
    <row r="11465" spans="13:21" s="104" customFormat="1" ht="15.75">
      <c r="M11465" s="172"/>
      <c r="N11465" s="172"/>
      <c r="O11465" s="172"/>
      <c r="U11465" s="173"/>
    </row>
    <row r="11466" spans="13:21" s="104" customFormat="1" ht="15.75">
      <c r="M11466" s="172"/>
      <c r="N11466" s="172"/>
      <c r="O11466" s="172"/>
      <c r="U11466" s="173"/>
    </row>
    <row r="11467" spans="13:21" s="104" customFormat="1" ht="15.75">
      <c r="M11467" s="172"/>
      <c r="N11467" s="172"/>
      <c r="O11467" s="172"/>
      <c r="U11467" s="173"/>
    </row>
    <row r="11468" spans="13:21" s="104" customFormat="1" ht="15.75">
      <c r="M11468" s="172"/>
      <c r="N11468" s="172"/>
      <c r="O11468" s="172"/>
      <c r="U11468" s="173"/>
    </row>
    <row r="11469" spans="13:21" s="104" customFormat="1" ht="15.75">
      <c r="M11469" s="172"/>
      <c r="N11469" s="172"/>
      <c r="O11469" s="172"/>
      <c r="U11469" s="173"/>
    </row>
    <row r="11470" spans="13:21" s="104" customFormat="1" ht="15.75">
      <c r="M11470" s="172"/>
      <c r="N11470" s="172"/>
      <c r="O11470" s="172"/>
      <c r="U11470" s="173"/>
    </row>
    <row r="11471" spans="13:21" s="104" customFormat="1" ht="15.75">
      <c r="M11471" s="172"/>
      <c r="N11471" s="172"/>
      <c r="O11471" s="172"/>
      <c r="U11471" s="173"/>
    </row>
    <row r="11472" spans="13:21" s="104" customFormat="1" ht="15.75">
      <c r="M11472" s="172"/>
      <c r="N11472" s="172"/>
      <c r="O11472" s="172"/>
      <c r="U11472" s="173"/>
    </row>
    <row r="11473" spans="13:21" s="104" customFormat="1" ht="15.75">
      <c r="M11473" s="172"/>
      <c r="N11473" s="172"/>
      <c r="O11473" s="172"/>
      <c r="U11473" s="173"/>
    </row>
    <row r="11474" spans="13:21" s="104" customFormat="1" ht="15.75">
      <c r="M11474" s="172"/>
      <c r="N11474" s="172"/>
      <c r="O11474" s="172"/>
      <c r="U11474" s="173"/>
    </row>
    <row r="11475" spans="13:21" s="104" customFormat="1" ht="15.75">
      <c r="M11475" s="172"/>
      <c r="N11475" s="172"/>
      <c r="O11475" s="172"/>
      <c r="U11475" s="173"/>
    </row>
    <row r="11476" spans="13:21" s="104" customFormat="1" ht="15.75">
      <c r="M11476" s="172"/>
      <c r="N11476" s="172"/>
      <c r="O11476" s="172"/>
      <c r="U11476" s="173"/>
    </row>
    <row r="11477" spans="13:21" s="104" customFormat="1" ht="15.75">
      <c r="M11477" s="172"/>
      <c r="N11477" s="172"/>
      <c r="O11477" s="172"/>
      <c r="U11477" s="173"/>
    </row>
    <row r="11478" spans="13:21" s="104" customFormat="1" ht="15.75">
      <c r="M11478" s="172"/>
      <c r="N11478" s="172"/>
      <c r="O11478" s="172"/>
      <c r="U11478" s="173"/>
    </row>
    <row r="11479" spans="13:21" s="104" customFormat="1" ht="15.75">
      <c r="M11479" s="172"/>
      <c r="N11479" s="172"/>
      <c r="O11479" s="172"/>
      <c r="U11479" s="173"/>
    </row>
    <row r="11480" spans="13:21" s="104" customFormat="1" ht="15.75">
      <c r="M11480" s="172"/>
      <c r="N11480" s="172"/>
      <c r="O11480" s="172"/>
      <c r="U11480" s="173"/>
    </row>
    <row r="11481" spans="13:21" s="104" customFormat="1" ht="15.75">
      <c r="M11481" s="172"/>
      <c r="N11481" s="172"/>
      <c r="O11481" s="172"/>
      <c r="U11481" s="173"/>
    </row>
    <row r="11482" spans="13:21" s="104" customFormat="1" ht="15.75">
      <c r="M11482" s="172"/>
      <c r="N11482" s="172"/>
      <c r="O11482" s="172"/>
      <c r="U11482" s="173"/>
    </row>
    <row r="11483" spans="13:21" s="104" customFormat="1" ht="15.75">
      <c r="M11483" s="172"/>
      <c r="N11483" s="172"/>
      <c r="O11483" s="172"/>
      <c r="U11483" s="173"/>
    </row>
    <row r="11484" spans="13:21" s="104" customFormat="1" ht="15.75">
      <c r="M11484" s="172"/>
      <c r="N11484" s="172"/>
      <c r="O11484" s="172"/>
      <c r="U11484" s="173"/>
    </row>
    <row r="11485" spans="13:21" s="104" customFormat="1" ht="15.75">
      <c r="M11485" s="172"/>
      <c r="N11485" s="172"/>
      <c r="O11485" s="172"/>
      <c r="U11485" s="173"/>
    </row>
    <row r="11486" spans="13:21" s="104" customFormat="1" ht="15.75">
      <c r="M11486" s="172"/>
      <c r="N11486" s="172"/>
      <c r="O11486" s="172"/>
      <c r="U11486" s="173"/>
    </row>
    <row r="11487" spans="13:21" s="104" customFormat="1" ht="15.75">
      <c r="M11487" s="172"/>
      <c r="N11487" s="172"/>
      <c r="O11487" s="172"/>
      <c r="U11487" s="173"/>
    </row>
    <row r="11488" spans="13:21" s="104" customFormat="1" ht="15.75">
      <c r="M11488" s="172"/>
      <c r="N11488" s="172"/>
      <c r="O11488" s="172"/>
      <c r="U11488" s="173"/>
    </row>
    <row r="11489" spans="13:21" s="104" customFormat="1" ht="15.75">
      <c r="M11489" s="172"/>
      <c r="N11489" s="172"/>
      <c r="O11489" s="172"/>
      <c r="U11489" s="173"/>
    </row>
    <row r="11490" spans="13:21" s="104" customFormat="1" ht="15.75">
      <c r="M11490" s="172"/>
      <c r="N11490" s="172"/>
      <c r="O11490" s="172"/>
      <c r="U11490" s="173"/>
    </row>
    <row r="11491" spans="13:21" s="104" customFormat="1" ht="15.75">
      <c r="M11491" s="172"/>
      <c r="N11491" s="172"/>
      <c r="O11491" s="172"/>
      <c r="U11491" s="173"/>
    </row>
    <row r="11492" spans="13:21" s="104" customFormat="1" ht="15.75">
      <c r="M11492" s="172"/>
      <c r="N11492" s="172"/>
      <c r="O11492" s="172"/>
      <c r="U11492" s="173"/>
    </row>
    <row r="11493" spans="13:21" s="104" customFormat="1" ht="15.75">
      <c r="M11493" s="172"/>
      <c r="N11493" s="172"/>
      <c r="O11493" s="172"/>
      <c r="U11493" s="173"/>
    </row>
    <row r="11494" spans="13:21" s="104" customFormat="1" ht="15.75">
      <c r="M11494" s="172"/>
      <c r="N11494" s="172"/>
      <c r="O11494" s="172"/>
      <c r="U11494" s="173"/>
    </row>
    <row r="11495" spans="13:21" s="104" customFormat="1" ht="15.75">
      <c r="M11495" s="172"/>
      <c r="N11495" s="172"/>
      <c r="O11495" s="172"/>
      <c r="U11495" s="173"/>
    </row>
    <row r="11496" spans="13:21" s="104" customFormat="1" ht="15.75">
      <c r="M11496" s="172"/>
      <c r="N11496" s="172"/>
      <c r="O11496" s="172"/>
      <c r="U11496" s="173"/>
    </row>
    <row r="11497" spans="13:21" s="104" customFormat="1" ht="15.75">
      <c r="M11497" s="172"/>
      <c r="N11497" s="172"/>
      <c r="O11497" s="172"/>
      <c r="U11497" s="173"/>
    </row>
    <row r="11498" spans="13:21" s="104" customFormat="1" ht="15.75">
      <c r="M11498" s="172"/>
      <c r="N11498" s="172"/>
      <c r="O11498" s="172"/>
      <c r="U11498" s="173"/>
    </row>
    <row r="11499" spans="13:21" s="104" customFormat="1" ht="15.75">
      <c r="M11499" s="172"/>
      <c r="N11499" s="172"/>
      <c r="O11499" s="172"/>
      <c r="U11499" s="173"/>
    </row>
    <row r="11500" spans="13:21" s="104" customFormat="1" ht="15.75">
      <c r="M11500" s="172"/>
      <c r="N11500" s="172"/>
      <c r="O11500" s="172"/>
      <c r="U11500" s="173"/>
    </row>
    <row r="11501" spans="13:21" s="104" customFormat="1" ht="15.75">
      <c r="M11501" s="172"/>
      <c r="N11501" s="172"/>
      <c r="O11501" s="172"/>
      <c r="U11501" s="173"/>
    </row>
    <row r="11502" spans="13:21" s="104" customFormat="1" ht="15.75">
      <c r="M11502" s="172"/>
      <c r="N11502" s="172"/>
      <c r="O11502" s="172"/>
      <c r="U11502" s="173"/>
    </row>
    <row r="11503" spans="13:21" s="104" customFormat="1" ht="15.75">
      <c r="M11503" s="172"/>
      <c r="N11503" s="172"/>
      <c r="O11503" s="172"/>
      <c r="U11503" s="173"/>
    </row>
    <row r="11504" spans="13:21" s="104" customFormat="1" ht="15.75">
      <c r="M11504" s="172"/>
      <c r="N11504" s="172"/>
      <c r="O11504" s="172"/>
      <c r="U11504" s="173"/>
    </row>
    <row r="11505" spans="13:21" s="104" customFormat="1" ht="15.75">
      <c r="M11505" s="172"/>
      <c r="N11505" s="172"/>
      <c r="O11505" s="172"/>
      <c r="U11505" s="173"/>
    </row>
    <row r="11506" spans="13:21" s="104" customFormat="1" ht="15.75">
      <c r="M11506" s="172"/>
      <c r="N11506" s="172"/>
      <c r="O11506" s="172"/>
      <c r="U11506" s="173"/>
    </row>
    <row r="11507" spans="13:21" s="104" customFormat="1" ht="15.75">
      <c r="M11507" s="172"/>
      <c r="N11507" s="172"/>
      <c r="O11507" s="172"/>
      <c r="U11507" s="173"/>
    </row>
    <row r="11508" spans="13:21" s="104" customFormat="1" ht="15.75">
      <c r="M11508" s="172"/>
      <c r="N11508" s="172"/>
      <c r="O11508" s="172"/>
      <c r="U11508" s="173"/>
    </row>
    <row r="11509" spans="13:21" s="104" customFormat="1" ht="15.75">
      <c r="M11509" s="172"/>
      <c r="N11509" s="172"/>
      <c r="O11509" s="172"/>
      <c r="U11509" s="173"/>
    </row>
    <row r="11510" spans="13:21" s="104" customFormat="1" ht="15.75">
      <c r="M11510" s="172"/>
      <c r="N11510" s="172"/>
      <c r="O11510" s="172"/>
      <c r="U11510" s="173"/>
    </row>
    <row r="11511" spans="13:21" s="104" customFormat="1" ht="15.75">
      <c r="M11511" s="172"/>
      <c r="N11511" s="172"/>
      <c r="O11511" s="172"/>
      <c r="U11511" s="173"/>
    </row>
    <row r="11512" spans="13:21" s="104" customFormat="1" ht="15.75">
      <c r="M11512" s="172"/>
      <c r="N11512" s="172"/>
      <c r="O11512" s="172"/>
      <c r="U11512" s="173"/>
    </row>
    <row r="11513" spans="13:21" s="104" customFormat="1" ht="15.75">
      <c r="M11513" s="172"/>
      <c r="N11513" s="172"/>
      <c r="O11513" s="172"/>
      <c r="U11513" s="173"/>
    </row>
    <row r="11514" spans="13:21" s="104" customFormat="1" ht="15.75">
      <c r="M11514" s="172"/>
      <c r="N11514" s="172"/>
      <c r="O11514" s="172"/>
      <c r="U11514" s="173"/>
    </row>
    <row r="11515" spans="13:21" s="104" customFormat="1" ht="15.75">
      <c r="M11515" s="172"/>
      <c r="N11515" s="172"/>
      <c r="O11515" s="172"/>
      <c r="U11515" s="173"/>
    </row>
    <row r="11516" spans="13:21" s="104" customFormat="1" ht="15.75">
      <c r="M11516" s="172"/>
      <c r="N11516" s="172"/>
      <c r="O11516" s="172"/>
      <c r="U11516" s="173"/>
    </row>
    <row r="11517" spans="13:21" s="104" customFormat="1" ht="15.75">
      <c r="M11517" s="172"/>
      <c r="N11517" s="172"/>
      <c r="O11517" s="172"/>
      <c r="U11517" s="173"/>
    </row>
    <row r="11518" spans="13:21" s="104" customFormat="1" ht="15.75">
      <c r="M11518" s="172"/>
      <c r="N11518" s="172"/>
      <c r="O11518" s="172"/>
      <c r="U11518" s="173"/>
    </row>
    <row r="11519" spans="13:21" s="104" customFormat="1" ht="15.75">
      <c r="M11519" s="172"/>
      <c r="N11519" s="172"/>
      <c r="O11519" s="172"/>
      <c r="U11519" s="173"/>
    </row>
    <row r="11520" spans="13:21" s="104" customFormat="1" ht="15.75">
      <c r="M11520" s="172"/>
      <c r="N11520" s="172"/>
      <c r="O11520" s="172"/>
      <c r="U11520" s="173"/>
    </row>
    <row r="11521" spans="13:21" s="104" customFormat="1" ht="15.75">
      <c r="M11521" s="172"/>
      <c r="N11521" s="172"/>
      <c r="O11521" s="172"/>
      <c r="U11521" s="173"/>
    </row>
    <row r="11522" spans="13:21" s="104" customFormat="1" ht="15.75">
      <c r="M11522" s="172"/>
      <c r="N11522" s="172"/>
      <c r="O11522" s="172"/>
      <c r="U11522" s="173"/>
    </row>
    <row r="11523" spans="13:21" s="104" customFormat="1" ht="15.75">
      <c r="M11523" s="172"/>
      <c r="N11523" s="172"/>
      <c r="O11523" s="172"/>
      <c r="U11523" s="173"/>
    </row>
    <row r="11524" spans="13:21" s="104" customFormat="1" ht="15.75">
      <c r="M11524" s="172"/>
      <c r="N11524" s="172"/>
      <c r="O11524" s="172"/>
      <c r="U11524" s="173"/>
    </row>
    <row r="11525" spans="13:21" s="104" customFormat="1" ht="15.75">
      <c r="M11525" s="172"/>
      <c r="N11525" s="172"/>
      <c r="O11525" s="172"/>
      <c r="U11525" s="173"/>
    </row>
    <row r="11526" spans="13:21" s="104" customFormat="1" ht="15.75">
      <c r="M11526" s="172"/>
      <c r="N11526" s="172"/>
      <c r="O11526" s="172"/>
      <c r="U11526" s="173"/>
    </row>
    <row r="11527" spans="13:21" s="104" customFormat="1" ht="15.75">
      <c r="M11527" s="172"/>
      <c r="N11527" s="172"/>
      <c r="O11527" s="172"/>
      <c r="U11527" s="173"/>
    </row>
    <row r="11528" spans="13:21" s="104" customFormat="1" ht="15.75">
      <c r="M11528" s="172"/>
      <c r="N11528" s="172"/>
      <c r="O11528" s="172"/>
      <c r="U11528" s="173"/>
    </row>
    <row r="11529" spans="13:21" s="104" customFormat="1" ht="15.75">
      <c r="M11529" s="172"/>
      <c r="N11529" s="172"/>
      <c r="O11529" s="172"/>
      <c r="U11529" s="173"/>
    </row>
    <row r="11530" spans="13:21" s="104" customFormat="1" ht="15.75">
      <c r="M11530" s="172"/>
      <c r="N11530" s="172"/>
      <c r="O11530" s="172"/>
      <c r="U11530" s="173"/>
    </row>
    <row r="11531" spans="13:21" s="104" customFormat="1" ht="15.75">
      <c r="M11531" s="172"/>
      <c r="N11531" s="172"/>
      <c r="O11531" s="172"/>
      <c r="U11531" s="173"/>
    </row>
    <row r="11532" spans="13:21" s="104" customFormat="1" ht="15.75">
      <c r="M11532" s="172"/>
      <c r="N11532" s="172"/>
      <c r="O11532" s="172"/>
      <c r="U11532" s="173"/>
    </row>
    <row r="11533" spans="13:21" s="104" customFormat="1" ht="15.75">
      <c r="M11533" s="172"/>
      <c r="N11533" s="172"/>
      <c r="O11533" s="172"/>
      <c r="U11533" s="173"/>
    </row>
    <row r="11534" spans="13:21" s="104" customFormat="1" ht="15.75">
      <c r="M11534" s="172"/>
      <c r="N11534" s="172"/>
      <c r="O11534" s="172"/>
      <c r="U11534" s="173"/>
    </row>
    <row r="11535" spans="13:21" s="104" customFormat="1" ht="15.75">
      <c r="M11535" s="172"/>
      <c r="N11535" s="172"/>
      <c r="O11535" s="172"/>
      <c r="U11535" s="173"/>
    </row>
    <row r="11536" spans="13:21" s="104" customFormat="1" ht="15.75">
      <c r="M11536" s="172"/>
      <c r="N11536" s="172"/>
      <c r="O11536" s="172"/>
      <c r="U11536" s="173"/>
    </row>
    <row r="11537" spans="13:21" s="104" customFormat="1" ht="15.75">
      <c r="M11537" s="172"/>
      <c r="N11537" s="172"/>
      <c r="O11537" s="172"/>
      <c r="U11537" s="173"/>
    </row>
    <row r="11538" spans="13:21" s="104" customFormat="1" ht="15.75">
      <c r="M11538" s="172"/>
      <c r="N11538" s="172"/>
      <c r="O11538" s="172"/>
      <c r="U11538" s="173"/>
    </row>
    <row r="11539" spans="13:21" s="104" customFormat="1" ht="15.75">
      <c r="M11539" s="172"/>
      <c r="N11539" s="172"/>
      <c r="O11539" s="172"/>
      <c r="U11539" s="173"/>
    </row>
    <row r="11540" spans="13:21" s="104" customFormat="1" ht="15.75">
      <c r="M11540" s="172"/>
      <c r="N11540" s="172"/>
      <c r="O11540" s="172"/>
      <c r="U11540" s="173"/>
    </row>
    <row r="11541" spans="13:21" s="104" customFormat="1" ht="15.75">
      <c r="M11541" s="172"/>
      <c r="N11541" s="172"/>
      <c r="O11541" s="172"/>
      <c r="U11541" s="173"/>
    </row>
    <row r="11542" spans="13:21" s="104" customFormat="1" ht="15.75">
      <c r="M11542" s="172"/>
      <c r="N11542" s="172"/>
      <c r="O11542" s="172"/>
      <c r="U11542" s="173"/>
    </row>
    <row r="11543" spans="13:21" s="104" customFormat="1" ht="15.75">
      <c r="M11543" s="172"/>
      <c r="N11543" s="172"/>
      <c r="O11543" s="172"/>
      <c r="U11543" s="173"/>
    </row>
    <row r="11544" spans="13:21" s="104" customFormat="1" ht="15.75">
      <c r="M11544" s="172"/>
      <c r="N11544" s="172"/>
      <c r="O11544" s="172"/>
      <c r="U11544" s="173"/>
    </row>
    <row r="11545" spans="13:21" s="104" customFormat="1" ht="15.75">
      <c r="M11545" s="172"/>
      <c r="N11545" s="172"/>
      <c r="O11545" s="172"/>
      <c r="U11545" s="173"/>
    </row>
    <row r="11546" spans="13:21" s="104" customFormat="1" ht="15.75">
      <c r="M11546" s="172"/>
      <c r="N11546" s="172"/>
      <c r="O11546" s="172"/>
      <c r="U11546" s="173"/>
    </row>
    <row r="11547" spans="13:21" s="104" customFormat="1" ht="15.75">
      <c r="M11547" s="172"/>
      <c r="N11547" s="172"/>
      <c r="O11547" s="172"/>
      <c r="U11547" s="173"/>
    </row>
    <row r="11548" spans="13:21" s="104" customFormat="1" ht="15.75">
      <c r="M11548" s="172"/>
      <c r="N11548" s="172"/>
      <c r="O11548" s="172"/>
      <c r="U11548" s="173"/>
    </row>
    <row r="11549" spans="13:21" s="104" customFormat="1" ht="15.75">
      <c r="M11549" s="172"/>
      <c r="N11549" s="172"/>
      <c r="O11549" s="172"/>
      <c r="U11549" s="173"/>
    </row>
    <row r="11550" spans="13:21" s="104" customFormat="1" ht="15.75">
      <c r="M11550" s="172"/>
      <c r="N11550" s="172"/>
      <c r="O11550" s="172"/>
      <c r="U11550" s="173"/>
    </row>
    <row r="11551" spans="13:21" s="104" customFormat="1" ht="15.75">
      <c r="M11551" s="172"/>
      <c r="N11551" s="172"/>
      <c r="O11551" s="172"/>
      <c r="U11551" s="173"/>
    </row>
    <row r="11552" spans="13:21" s="104" customFormat="1" ht="15.75">
      <c r="M11552" s="172"/>
      <c r="N11552" s="172"/>
      <c r="O11552" s="172"/>
      <c r="U11552" s="173"/>
    </row>
    <row r="11553" spans="13:21" s="104" customFormat="1" ht="15.75">
      <c r="M11553" s="172"/>
      <c r="N11553" s="172"/>
      <c r="O11553" s="172"/>
      <c r="U11553" s="173"/>
    </row>
    <row r="11554" spans="13:21" s="104" customFormat="1" ht="15.75">
      <c r="M11554" s="172"/>
      <c r="N11554" s="172"/>
      <c r="O11554" s="172"/>
      <c r="U11554" s="173"/>
    </row>
    <row r="11555" spans="13:21" s="104" customFormat="1" ht="15.75">
      <c r="M11555" s="172"/>
      <c r="N11555" s="172"/>
      <c r="O11555" s="172"/>
      <c r="U11555" s="173"/>
    </row>
    <row r="11556" spans="13:21" s="104" customFormat="1" ht="15.75">
      <c r="M11556" s="172"/>
      <c r="N11556" s="172"/>
      <c r="O11556" s="172"/>
      <c r="U11556" s="173"/>
    </row>
    <row r="11557" spans="13:21" s="104" customFormat="1" ht="15.75">
      <c r="M11557" s="172"/>
      <c r="N11557" s="172"/>
      <c r="O11557" s="172"/>
      <c r="U11557" s="173"/>
    </row>
    <row r="11558" spans="13:21" s="104" customFormat="1" ht="15.75">
      <c r="M11558" s="172"/>
      <c r="N11558" s="172"/>
      <c r="O11558" s="172"/>
      <c r="U11558" s="173"/>
    </row>
    <row r="11559" spans="13:21" s="104" customFormat="1" ht="15.75">
      <c r="M11559" s="172"/>
      <c r="N11559" s="172"/>
      <c r="O11559" s="172"/>
      <c r="U11559" s="173"/>
    </row>
    <row r="11560" spans="13:21" s="104" customFormat="1" ht="15.75">
      <c r="M11560" s="172"/>
      <c r="N11560" s="172"/>
      <c r="O11560" s="172"/>
      <c r="U11560" s="173"/>
    </row>
    <row r="11561" spans="13:21" s="104" customFormat="1" ht="15.75">
      <c r="M11561" s="172"/>
      <c r="N11561" s="172"/>
      <c r="O11561" s="172"/>
      <c r="U11561" s="173"/>
    </row>
    <row r="11562" spans="13:21" s="104" customFormat="1" ht="15.75">
      <c r="M11562" s="172"/>
      <c r="N11562" s="172"/>
      <c r="O11562" s="172"/>
      <c r="U11562" s="173"/>
    </row>
    <row r="11563" spans="13:21" s="104" customFormat="1" ht="15.75">
      <c r="M11563" s="172"/>
      <c r="N11563" s="172"/>
      <c r="O11563" s="172"/>
      <c r="U11563" s="173"/>
    </row>
    <row r="11564" spans="13:21" s="104" customFormat="1" ht="15.75">
      <c r="M11564" s="172"/>
      <c r="N11564" s="172"/>
      <c r="O11564" s="172"/>
      <c r="U11564" s="173"/>
    </row>
    <row r="11565" spans="13:21" s="104" customFormat="1" ht="15.75">
      <c r="M11565" s="172"/>
      <c r="N11565" s="172"/>
      <c r="O11565" s="172"/>
      <c r="U11565" s="173"/>
    </row>
    <row r="11566" spans="13:21" s="104" customFormat="1" ht="15.75">
      <c r="M11566" s="172"/>
      <c r="N11566" s="172"/>
      <c r="O11566" s="172"/>
      <c r="U11566" s="173"/>
    </row>
    <row r="11567" spans="13:21" s="104" customFormat="1" ht="15.75">
      <c r="M11567" s="172"/>
      <c r="N11567" s="172"/>
      <c r="O11567" s="172"/>
      <c r="U11567" s="173"/>
    </row>
    <row r="11568" spans="13:21" s="104" customFormat="1" ht="15.75">
      <c r="M11568" s="172"/>
      <c r="N11568" s="172"/>
      <c r="O11568" s="172"/>
      <c r="U11568" s="173"/>
    </row>
    <row r="11569" spans="13:21" s="104" customFormat="1" ht="15.75">
      <c r="M11569" s="172"/>
      <c r="N11569" s="172"/>
      <c r="O11569" s="172"/>
      <c r="U11569" s="173"/>
    </row>
    <row r="11570" spans="13:21" s="104" customFormat="1" ht="15.75">
      <c r="M11570" s="172"/>
      <c r="N11570" s="172"/>
      <c r="O11570" s="172"/>
      <c r="U11570" s="173"/>
    </row>
    <row r="11571" spans="13:21" s="104" customFormat="1" ht="15.75">
      <c r="M11571" s="172"/>
      <c r="N11571" s="172"/>
      <c r="O11571" s="172"/>
      <c r="U11571" s="173"/>
    </row>
    <row r="11572" spans="13:21" s="104" customFormat="1" ht="15.75">
      <c r="M11572" s="172"/>
      <c r="N11572" s="172"/>
      <c r="O11572" s="172"/>
      <c r="U11572" s="173"/>
    </row>
    <row r="11573" spans="13:21" s="104" customFormat="1" ht="15.75">
      <c r="M11573" s="172"/>
      <c r="N11573" s="172"/>
      <c r="O11573" s="172"/>
      <c r="U11573" s="173"/>
    </row>
    <row r="11574" spans="13:21" s="104" customFormat="1" ht="15.75">
      <c r="M11574" s="172"/>
      <c r="N11574" s="172"/>
      <c r="O11574" s="172"/>
      <c r="U11574" s="173"/>
    </row>
    <row r="11575" spans="13:21" s="104" customFormat="1" ht="15.75">
      <c r="M11575" s="172"/>
      <c r="N11575" s="172"/>
      <c r="O11575" s="172"/>
      <c r="U11575" s="173"/>
    </row>
    <row r="11576" spans="13:21" s="104" customFormat="1" ht="15.75">
      <c r="M11576" s="172"/>
      <c r="N11576" s="172"/>
      <c r="O11576" s="172"/>
      <c r="U11576" s="173"/>
    </row>
    <row r="11577" spans="13:21" s="104" customFormat="1" ht="15.75">
      <c r="M11577" s="172"/>
      <c r="N11577" s="172"/>
      <c r="O11577" s="172"/>
      <c r="U11577" s="173"/>
    </row>
    <row r="11578" spans="13:21" s="104" customFormat="1" ht="15.75">
      <c r="M11578" s="172"/>
      <c r="N11578" s="172"/>
      <c r="O11578" s="172"/>
      <c r="U11578" s="173"/>
    </row>
    <row r="11579" spans="13:21" s="104" customFormat="1" ht="15.75">
      <c r="M11579" s="172"/>
      <c r="N11579" s="172"/>
      <c r="O11579" s="172"/>
      <c r="U11579" s="173"/>
    </row>
    <row r="11580" spans="13:21" s="104" customFormat="1" ht="15.75">
      <c r="M11580" s="172"/>
      <c r="N11580" s="172"/>
      <c r="O11580" s="172"/>
      <c r="U11580" s="173"/>
    </row>
    <row r="11581" spans="13:21" s="104" customFormat="1" ht="15.75">
      <c r="M11581" s="172"/>
      <c r="N11581" s="172"/>
      <c r="O11581" s="172"/>
      <c r="U11581" s="173"/>
    </row>
    <row r="11582" spans="13:21" s="104" customFormat="1" ht="15.75">
      <c r="M11582" s="172"/>
      <c r="N11582" s="172"/>
      <c r="O11582" s="172"/>
      <c r="U11582" s="173"/>
    </row>
    <row r="11583" spans="13:21" s="104" customFormat="1" ht="15.75">
      <c r="M11583" s="172"/>
      <c r="N11583" s="172"/>
      <c r="O11583" s="172"/>
      <c r="U11583" s="173"/>
    </row>
    <row r="11584" spans="13:21" s="104" customFormat="1" ht="15.75">
      <c r="M11584" s="172"/>
      <c r="N11584" s="172"/>
      <c r="O11584" s="172"/>
      <c r="U11584" s="173"/>
    </row>
    <row r="11585" spans="13:21" s="104" customFormat="1" ht="15.75">
      <c r="M11585" s="172"/>
      <c r="N11585" s="172"/>
      <c r="O11585" s="172"/>
      <c r="U11585" s="173"/>
    </row>
    <row r="11586" spans="13:21" s="104" customFormat="1" ht="15.75">
      <c r="M11586" s="172"/>
      <c r="N11586" s="172"/>
      <c r="O11586" s="172"/>
      <c r="U11586" s="173"/>
    </row>
    <row r="11587" spans="13:21" s="104" customFormat="1" ht="15.75">
      <c r="M11587" s="172"/>
      <c r="N11587" s="172"/>
      <c r="O11587" s="172"/>
      <c r="U11587" s="173"/>
    </row>
    <row r="11588" spans="13:21" s="104" customFormat="1" ht="15.75">
      <c r="M11588" s="172"/>
      <c r="N11588" s="172"/>
      <c r="O11588" s="172"/>
      <c r="U11588" s="173"/>
    </row>
    <row r="11589" spans="13:21" s="104" customFormat="1" ht="15.75">
      <c r="M11589" s="172"/>
      <c r="N11589" s="172"/>
      <c r="O11589" s="172"/>
      <c r="U11589" s="173"/>
    </row>
    <row r="11590" spans="13:21" s="104" customFormat="1" ht="15.75">
      <c r="M11590" s="172"/>
      <c r="N11590" s="172"/>
      <c r="O11590" s="172"/>
      <c r="U11590" s="173"/>
    </row>
    <row r="11591" spans="13:21" s="104" customFormat="1" ht="15.75">
      <c r="M11591" s="172"/>
      <c r="N11591" s="172"/>
      <c r="O11591" s="172"/>
      <c r="U11591" s="173"/>
    </row>
    <row r="11592" spans="13:21" s="104" customFormat="1" ht="15.75">
      <c r="M11592" s="172"/>
      <c r="N11592" s="172"/>
      <c r="O11592" s="172"/>
      <c r="U11592" s="173"/>
    </row>
    <row r="11593" spans="13:21" s="104" customFormat="1" ht="15.75">
      <c r="M11593" s="172"/>
      <c r="N11593" s="172"/>
      <c r="O11593" s="172"/>
      <c r="U11593" s="173"/>
    </row>
    <row r="11594" spans="13:21" s="104" customFormat="1" ht="15.75">
      <c r="M11594" s="172"/>
      <c r="N11594" s="172"/>
      <c r="O11594" s="172"/>
      <c r="U11594" s="173"/>
    </row>
    <row r="11595" spans="13:21" s="104" customFormat="1" ht="15.75">
      <c r="M11595" s="172"/>
      <c r="N11595" s="172"/>
      <c r="O11595" s="172"/>
      <c r="U11595" s="173"/>
    </row>
    <row r="11596" spans="13:21" s="104" customFormat="1" ht="15.75">
      <c r="M11596" s="172"/>
      <c r="N11596" s="172"/>
      <c r="O11596" s="172"/>
      <c r="U11596" s="173"/>
    </row>
    <row r="11597" spans="13:21" s="104" customFormat="1" ht="15.75">
      <c r="M11597" s="172"/>
      <c r="N11597" s="172"/>
      <c r="O11597" s="172"/>
      <c r="U11597" s="173"/>
    </row>
    <row r="11598" spans="13:21" s="104" customFormat="1" ht="15.75">
      <c r="M11598" s="172"/>
      <c r="N11598" s="172"/>
      <c r="O11598" s="172"/>
      <c r="U11598" s="173"/>
    </row>
    <row r="11599" spans="13:21" s="104" customFormat="1" ht="15.75">
      <c r="M11599" s="172"/>
      <c r="N11599" s="172"/>
      <c r="O11599" s="172"/>
      <c r="U11599" s="173"/>
    </row>
    <row r="11600" spans="13:21" s="104" customFormat="1" ht="15.75">
      <c r="M11600" s="172"/>
      <c r="N11600" s="172"/>
      <c r="O11600" s="172"/>
      <c r="U11600" s="173"/>
    </row>
    <row r="11601" spans="13:21" s="104" customFormat="1" ht="15.75">
      <c r="M11601" s="172"/>
      <c r="N11601" s="172"/>
      <c r="O11601" s="172"/>
      <c r="U11601" s="173"/>
    </row>
    <row r="11602" spans="13:21" s="104" customFormat="1" ht="15.75">
      <c r="M11602" s="172"/>
      <c r="N11602" s="172"/>
      <c r="O11602" s="172"/>
      <c r="U11602" s="173"/>
    </row>
    <row r="11603" spans="13:21" s="104" customFormat="1" ht="15.75">
      <c r="M11603" s="172"/>
      <c r="N11603" s="172"/>
      <c r="O11603" s="172"/>
      <c r="U11603" s="173"/>
    </row>
    <row r="11604" spans="13:21" s="104" customFormat="1" ht="15.75">
      <c r="M11604" s="172"/>
      <c r="N11604" s="172"/>
      <c r="O11604" s="172"/>
      <c r="U11604" s="173"/>
    </row>
    <row r="11605" spans="13:21" s="104" customFormat="1" ht="15.75">
      <c r="M11605" s="172"/>
      <c r="N11605" s="172"/>
      <c r="O11605" s="172"/>
      <c r="U11605" s="173"/>
    </row>
    <row r="11606" spans="13:21" s="104" customFormat="1" ht="15.75">
      <c r="M11606" s="172"/>
      <c r="N11606" s="172"/>
      <c r="O11606" s="172"/>
      <c r="U11606" s="173"/>
    </row>
    <row r="11607" spans="13:21" s="104" customFormat="1" ht="15.75">
      <c r="M11607" s="172"/>
      <c r="N11607" s="172"/>
      <c r="O11607" s="172"/>
      <c r="U11607" s="173"/>
    </row>
    <row r="11608" spans="13:21" s="104" customFormat="1" ht="15.75">
      <c r="M11608" s="172"/>
      <c r="N11608" s="172"/>
      <c r="O11608" s="172"/>
      <c r="U11608" s="173"/>
    </row>
    <row r="11609" spans="13:21" s="104" customFormat="1" ht="15.75">
      <c r="M11609" s="172"/>
      <c r="N11609" s="172"/>
      <c r="O11609" s="172"/>
      <c r="U11609" s="173"/>
    </row>
    <row r="11610" spans="13:21" s="104" customFormat="1" ht="15.75">
      <c r="M11610" s="172"/>
      <c r="N11610" s="172"/>
      <c r="O11610" s="172"/>
      <c r="U11610" s="173"/>
    </row>
    <row r="11611" spans="13:21" s="104" customFormat="1" ht="15.75">
      <c r="M11611" s="172"/>
      <c r="N11611" s="172"/>
      <c r="O11611" s="172"/>
      <c r="U11611" s="173"/>
    </row>
    <row r="11612" spans="13:21" s="104" customFormat="1" ht="15.75">
      <c r="M11612" s="172"/>
      <c r="N11612" s="172"/>
      <c r="O11612" s="172"/>
      <c r="U11612" s="173"/>
    </row>
    <row r="11613" spans="13:21" s="104" customFormat="1" ht="15.75">
      <c r="M11613" s="172"/>
      <c r="N11613" s="172"/>
      <c r="O11613" s="172"/>
      <c r="U11613" s="173"/>
    </row>
    <row r="11614" spans="13:21" s="104" customFormat="1" ht="15.75">
      <c r="M11614" s="172"/>
      <c r="N11614" s="172"/>
      <c r="O11614" s="172"/>
      <c r="U11614" s="173"/>
    </row>
    <row r="11615" spans="13:21" s="104" customFormat="1" ht="15.75">
      <c r="M11615" s="172"/>
      <c r="N11615" s="172"/>
      <c r="O11615" s="172"/>
      <c r="U11615" s="173"/>
    </row>
    <row r="11616" spans="13:21" s="104" customFormat="1" ht="15.75">
      <c r="M11616" s="172"/>
      <c r="N11616" s="172"/>
      <c r="O11616" s="172"/>
      <c r="U11616" s="173"/>
    </row>
    <row r="11617" spans="13:21" s="104" customFormat="1" ht="15.75">
      <c r="M11617" s="172"/>
      <c r="N11617" s="172"/>
      <c r="O11617" s="172"/>
      <c r="U11617" s="173"/>
    </row>
    <row r="11618" spans="13:21" s="104" customFormat="1" ht="15.75">
      <c r="M11618" s="172"/>
      <c r="N11618" s="172"/>
      <c r="O11618" s="172"/>
      <c r="U11618" s="173"/>
    </row>
    <row r="11619" spans="13:21" s="104" customFormat="1" ht="15.75">
      <c r="M11619" s="172"/>
      <c r="N11619" s="172"/>
      <c r="O11619" s="172"/>
      <c r="U11619" s="173"/>
    </row>
    <row r="11620" spans="13:21" s="104" customFormat="1" ht="15.75">
      <c r="M11620" s="172"/>
      <c r="N11620" s="172"/>
      <c r="O11620" s="172"/>
      <c r="U11620" s="173"/>
    </row>
    <row r="11621" spans="13:21" s="104" customFormat="1" ht="15.75">
      <c r="M11621" s="172"/>
      <c r="N11621" s="172"/>
      <c r="O11621" s="172"/>
      <c r="U11621" s="173"/>
    </row>
    <row r="11622" spans="13:21" s="104" customFormat="1" ht="15.75">
      <c r="M11622" s="172"/>
      <c r="N11622" s="172"/>
      <c r="O11622" s="172"/>
      <c r="U11622" s="173"/>
    </row>
    <row r="11623" spans="13:21" s="104" customFormat="1" ht="15.75">
      <c r="M11623" s="172"/>
      <c r="N11623" s="172"/>
      <c r="O11623" s="172"/>
      <c r="U11623" s="173"/>
    </row>
    <row r="11624" spans="13:21" s="104" customFormat="1" ht="15.75">
      <c r="M11624" s="172"/>
      <c r="N11624" s="172"/>
      <c r="O11624" s="172"/>
      <c r="U11624" s="173"/>
    </row>
    <row r="11625" spans="13:21" s="104" customFormat="1" ht="15.75">
      <c r="M11625" s="172"/>
      <c r="N11625" s="172"/>
      <c r="O11625" s="172"/>
      <c r="U11625" s="173"/>
    </row>
    <row r="11626" spans="13:21" s="104" customFormat="1" ht="15.75">
      <c r="M11626" s="172"/>
      <c r="N11626" s="172"/>
      <c r="O11626" s="172"/>
      <c r="U11626" s="173"/>
    </row>
    <row r="11627" spans="13:21" s="104" customFormat="1" ht="15.75">
      <c r="M11627" s="172"/>
      <c r="N11627" s="172"/>
      <c r="O11627" s="172"/>
      <c r="U11627" s="173"/>
    </row>
    <row r="11628" spans="13:21" s="104" customFormat="1" ht="15.75">
      <c r="M11628" s="172"/>
      <c r="N11628" s="172"/>
      <c r="O11628" s="172"/>
      <c r="U11628" s="173"/>
    </row>
    <row r="11629" spans="13:21" s="104" customFormat="1" ht="15.75">
      <c r="M11629" s="172"/>
      <c r="N11629" s="172"/>
      <c r="O11629" s="172"/>
      <c r="U11629" s="173"/>
    </row>
    <row r="11630" spans="13:21" s="104" customFormat="1" ht="15.75">
      <c r="M11630" s="172"/>
      <c r="N11630" s="172"/>
      <c r="O11630" s="172"/>
      <c r="U11630" s="173"/>
    </row>
    <row r="11631" spans="13:21" s="104" customFormat="1" ht="15.75">
      <c r="M11631" s="172"/>
      <c r="N11631" s="172"/>
      <c r="O11631" s="172"/>
      <c r="U11631" s="173"/>
    </row>
    <row r="11632" spans="13:21" s="104" customFormat="1" ht="15.75">
      <c r="M11632" s="172"/>
      <c r="N11632" s="172"/>
      <c r="O11632" s="172"/>
      <c r="U11632" s="173"/>
    </row>
    <row r="11633" spans="13:21" s="104" customFormat="1" ht="15.75">
      <c r="M11633" s="172"/>
      <c r="N11633" s="172"/>
      <c r="O11633" s="172"/>
      <c r="U11633" s="173"/>
    </row>
    <row r="11634" spans="13:21" s="104" customFormat="1" ht="15.75">
      <c r="M11634" s="172"/>
      <c r="N11634" s="172"/>
      <c r="O11634" s="172"/>
      <c r="U11634" s="173"/>
    </row>
    <row r="11635" spans="13:21" s="104" customFormat="1" ht="15.75">
      <c r="M11635" s="172"/>
      <c r="N11635" s="172"/>
      <c r="O11635" s="172"/>
      <c r="U11635" s="173"/>
    </row>
    <row r="11636" spans="13:21" s="104" customFormat="1" ht="15.75">
      <c r="M11636" s="172"/>
      <c r="N11636" s="172"/>
      <c r="O11636" s="172"/>
      <c r="U11636" s="173"/>
    </row>
    <row r="11637" spans="13:21" s="104" customFormat="1" ht="15.75">
      <c r="M11637" s="172"/>
      <c r="N11637" s="172"/>
      <c r="O11637" s="172"/>
      <c r="U11637" s="173"/>
    </row>
    <row r="11638" spans="13:21" s="104" customFormat="1" ht="15.75">
      <c r="M11638" s="172"/>
      <c r="N11638" s="172"/>
      <c r="O11638" s="172"/>
      <c r="U11638" s="173"/>
    </row>
    <row r="11639" spans="13:21" s="104" customFormat="1" ht="15.75">
      <c r="M11639" s="172"/>
      <c r="N11639" s="172"/>
      <c r="O11639" s="172"/>
      <c r="U11639" s="173"/>
    </row>
    <row r="11640" spans="13:21" s="104" customFormat="1" ht="15.75">
      <c r="M11640" s="172"/>
      <c r="N11640" s="172"/>
      <c r="O11640" s="172"/>
      <c r="U11640" s="173"/>
    </row>
    <row r="11641" spans="13:21" s="104" customFormat="1" ht="15.75">
      <c r="M11641" s="172"/>
      <c r="N11641" s="172"/>
      <c r="O11641" s="172"/>
      <c r="U11641" s="173"/>
    </row>
    <row r="11642" spans="13:21" s="104" customFormat="1" ht="15.75">
      <c r="M11642" s="172"/>
      <c r="N11642" s="172"/>
      <c r="O11642" s="172"/>
      <c r="U11642" s="173"/>
    </row>
    <row r="11643" spans="13:21" s="104" customFormat="1" ht="15.75">
      <c r="M11643" s="172"/>
      <c r="N11643" s="172"/>
      <c r="O11643" s="172"/>
      <c r="U11643" s="173"/>
    </row>
    <row r="11644" spans="13:21" s="104" customFormat="1" ht="15.75">
      <c r="M11644" s="172"/>
      <c r="N11644" s="172"/>
      <c r="O11644" s="172"/>
      <c r="U11644" s="173"/>
    </row>
    <row r="11645" spans="13:21" s="104" customFormat="1" ht="15.75">
      <c r="M11645" s="172"/>
      <c r="N11645" s="172"/>
      <c r="O11645" s="172"/>
      <c r="U11645" s="173"/>
    </row>
    <row r="11646" spans="13:21" s="104" customFormat="1" ht="15.75">
      <c r="M11646" s="172"/>
      <c r="N11646" s="172"/>
      <c r="O11646" s="172"/>
      <c r="U11646" s="173"/>
    </row>
    <row r="11647" spans="13:21" s="104" customFormat="1" ht="15.75">
      <c r="M11647" s="172"/>
      <c r="N11647" s="172"/>
      <c r="O11647" s="172"/>
      <c r="U11647" s="173"/>
    </row>
    <row r="11648" spans="13:21" s="104" customFormat="1" ht="15.75">
      <c r="M11648" s="172"/>
      <c r="N11648" s="172"/>
      <c r="O11648" s="172"/>
      <c r="U11648" s="173"/>
    </row>
    <row r="11649" spans="13:21" s="104" customFormat="1" ht="15.75">
      <c r="M11649" s="172"/>
      <c r="N11649" s="172"/>
      <c r="O11649" s="172"/>
      <c r="U11649" s="173"/>
    </row>
    <row r="11650" spans="13:21" s="104" customFormat="1" ht="15.75">
      <c r="M11650" s="172"/>
      <c r="N11650" s="172"/>
      <c r="O11650" s="172"/>
      <c r="U11650" s="173"/>
    </row>
    <row r="11651" spans="13:21" s="104" customFormat="1" ht="15.75">
      <c r="M11651" s="172"/>
      <c r="N11651" s="172"/>
      <c r="O11651" s="172"/>
      <c r="U11651" s="173"/>
    </row>
    <row r="11652" spans="13:21" s="104" customFormat="1" ht="15.75">
      <c r="M11652" s="172"/>
      <c r="N11652" s="172"/>
      <c r="O11652" s="172"/>
      <c r="U11652" s="173"/>
    </row>
    <row r="11653" spans="13:21" s="104" customFormat="1" ht="15.75">
      <c r="M11653" s="172"/>
      <c r="N11653" s="172"/>
      <c r="O11653" s="172"/>
      <c r="U11653" s="173"/>
    </row>
    <row r="11654" spans="13:21" s="104" customFormat="1" ht="15.75">
      <c r="M11654" s="172"/>
      <c r="N11654" s="172"/>
      <c r="O11654" s="172"/>
      <c r="U11654" s="173"/>
    </row>
    <row r="11655" spans="13:21" s="104" customFormat="1" ht="15.75">
      <c r="M11655" s="172"/>
      <c r="N11655" s="172"/>
      <c r="O11655" s="172"/>
      <c r="U11655" s="173"/>
    </row>
    <row r="11656" spans="13:21" s="104" customFormat="1" ht="15.75">
      <c r="M11656" s="172"/>
      <c r="N11656" s="172"/>
      <c r="O11656" s="172"/>
      <c r="U11656" s="173"/>
    </row>
    <row r="11657" spans="13:21" s="104" customFormat="1" ht="15.75">
      <c r="M11657" s="172"/>
      <c r="N11657" s="172"/>
      <c r="O11657" s="172"/>
      <c r="U11657" s="173"/>
    </row>
    <row r="11658" spans="13:21" s="104" customFormat="1" ht="15.75">
      <c r="M11658" s="172"/>
      <c r="N11658" s="172"/>
      <c r="O11658" s="172"/>
      <c r="U11658" s="173"/>
    </row>
    <row r="11659" spans="13:21" s="104" customFormat="1" ht="15.75">
      <c r="M11659" s="172"/>
      <c r="N11659" s="172"/>
      <c r="O11659" s="172"/>
      <c r="U11659" s="173"/>
    </row>
    <row r="11660" spans="13:21" s="104" customFormat="1" ht="15.75">
      <c r="M11660" s="172"/>
      <c r="N11660" s="172"/>
      <c r="O11660" s="172"/>
      <c r="U11660" s="173"/>
    </row>
    <row r="11661" spans="13:21" s="104" customFormat="1" ht="15.75">
      <c r="M11661" s="172"/>
      <c r="N11661" s="172"/>
      <c r="O11661" s="172"/>
      <c r="U11661" s="173"/>
    </row>
    <row r="11662" spans="13:21" s="104" customFormat="1" ht="15.75">
      <c r="M11662" s="172"/>
      <c r="N11662" s="172"/>
      <c r="O11662" s="172"/>
      <c r="U11662" s="173"/>
    </row>
    <row r="11663" spans="13:21" s="104" customFormat="1" ht="15.75">
      <c r="M11663" s="172"/>
      <c r="N11663" s="172"/>
      <c r="O11663" s="172"/>
      <c r="U11663" s="173"/>
    </row>
    <row r="11664" spans="13:21" s="104" customFormat="1" ht="15.75">
      <c r="M11664" s="172"/>
      <c r="N11664" s="172"/>
      <c r="O11664" s="172"/>
      <c r="U11664" s="173"/>
    </row>
    <row r="11665" spans="13:21" s="104" customFormat="1" ht="15.75">
      <c r="M11665" s="172"/>
      <c r="N11665" s="172"/>
      <c r="O11665" s="172"/>
      <c r="U11665" s="173"/>
    </row>
    <row r="11666" spans="13:21" s="104" customFormat="1" ht="15.75">
      <c r="M11666" s="172"/>
      <c r="N11666" s="172"/>
      <c r="O11666" s="172"/>
      <c r="U11666" s="173"/>
    </row>
    <row r="11667" spans="13:21" s="104" customFormat="1" ht="15.75">
      <c r="M11667" s="172"/>
      <c r="N11667" s="172"/>
      <c r="O11667" s="172"/>
      <c r="U11667" s="173"/>
    </row>
    <row r="11668" spans="13:21" s="104" customFormat="1" ht="15.75">
      <c r="M11668" s="172"/>
      <c r="N11668" s="172"/>
      <c r="O11668" s="172"/>
      <c r="U11668" s="173"/>
    </row>
    <row r="11669" spans="13:21" s="104" customFormat="1" ht="15.75">
      <c r="M11669" s="172"/>
      <c r="N11669" s="172"/>
      <c r="O11669" s="172"/>
      <c r="U11669" s="173"/>
    </row>
    <row r="11670" spans="13:21" s="104" customFormat="1" ht="15.75">
      <c r="M11670" s="172"/>
      <c r="N11670" s="172"/>
      <c r="O11670" s="172"/>
      <c r="U11670" s="173"/>
    </row>
    <row r="11671" spans="13:21" s="104" customFormat="1" ht="15.75">
      <c r="M11671" s="172"/>
      <c r="N11671" s="172"/>
      <c r="O11671" s="172"/>
      <c r="U11671" s="173"/>
    </row>
    <row r="11672" spans="13:21" s="104" customFormat="1" ht="15.75">
      <c r="M11672" s="172"/>
      <c r="N11672" s="172"/>
      <c r="O11672" s="172"/>
      <c r="U11672" s="173"/>
    </row>
    <row r="11673" spans="13:21" s="104" customFormat="1" ht="15.75">
      <c r="M11673" s="172"/>
      <c r="N11673" s="172"/>
      <c r="O11673" s="172"/>
      <c r="U11673" s="173"/>
    </row>
    <row r="11674" spans="13:21" s="104" customFormat="1" ht="15.75">
      <c r="M11674" s="172"/>
      <c r="N11674" s="172"/>
      <c r="O11674" s="172"/>
      <c r="U11674" s="173"/>
    </row>
    <row r="11675" spans="13:21" s="104" customFormat="1" ht="15.75">
      <c r="M11675" s="172"/>
      <c r="N11675" s="172"/>
      <c r="O11675" s="172"/>
      <c r="U11675" s="173"/>
    </row>
    <row r="11676" spans="13:21" s="104" customFormat="1" ht="15.75">
      <c r="M11676" s="172"/>
      <c r="N11676" s="172"/>
      <c r="O11676" s="172"/>
      <c r="U11676" s="173"/>
    </row>
    <row r="11677" spans="13:21" s="104" customFormat="1" ht="15.75">
      <c r="M11677" s="172"/>
      <c r="N11677" s="172"/>
      <c r="O11677" s="172"/>
      <c r="U11677" s="173"/>
    </row>
    <row r="11678" spans="13:21" s="104" customFormat="1" ht="15.75">
      <c r="M11678" s="172"/>
      <c r="N11678" s="172"/>
      <c r="O11678" s="172"/>
      <c r="U11678" s="173"/>
    </row>
    <row r="11679" spans="13:21" s="104" customFormat="1" ht="15.75">
      <c r="M11679" s="172"/>
      <c r="N11679" s="172"/>
      <c r="O11679" s="172"/>
      <c r="U11679" s="173"/>
    </row>
    <row r="11680" spans="13:21" s="104" customFormat="1" ht="15.75">
      <c r="M11680" s="172"/>
      <c r="N11680" s="172"/>
      <c r="O11680" s="172"/>
      <c r="U11680" s="173"/>
    </row>
    <row r="11681" spans="13:21" s="104" customFormat="1" ht="15.75">
      <c r="M11681" s="172"/>
      <c r="N11681" s="172"/>
      <c r="O11681" s="172"/>
      <c r="U11681" s="173"/>
    </row>
    <row r="11682" spans="13:21" s="104" customFormat="1" ht="15.75">
      <c r="M11682" s="172"/>
      <c r="N11682" s="172"/>
      <c r="O11682" s="172"/>
      <c r="U11682" s="173"/>
    </row>
    <row r="11683" spans="13:21" s="104" customFormat="1" ht="15.75">
      <c r="M11683" s="172"/>
      <c r="N11683" s="172"/>
      <c r="O11683" s="172"/>
      <c r="U11683" s="173"/>
    </row>
    <row r="11684" spans="13:21" s="104" customFormat="1" ht="15.75">
      <c r="M11684" s="172"/>
      <c r="N11684" s="172"/>
      <c r="O11684" s="172"/>
      <c r="U11684" s="173"/>
    </row>
    <row r="11685" spans="13:21" s="104" customFormat="1" ht="15.75">
      <c r="M11685" s="172"/>
      <c r="N11685" s="172"/>
      <c r="O11685" s="172"/>
      <c r="U11685" s="173"/>
    </row>
    <row r="11686" spans="13:21" s="104" customFormat="1" ht="15.75">
      <c r="M11686" s="172"/>
      <c r="N11686" s="172"/>
      <c r="O11686" s="172"/>
      <c r="U11686" s="173"/>
    </row>
    <row r="11687" spans="13:21" s="104" customFormat="1" ht="15.75">
      <c r="M11687" s="172"/>
      <c r="N11687" s="172"/>
      <c r="O11687" s="172"/>
      <c r="U11687" s="173"/>
    </row>
    <row r="11688" spans="13:21" s="104" customFormat="1" ht="15.75">
      <c r="M11688" s="172"/>
      <c r="N11688" s="172"/>
      <c r="O11688" s="172"/>
      <c r="U11688" s="173"/>
    </row>
    <row r="11689" spans="13:21" s="104" customFormat="1" ht="15.75">
      <c r="M11689" s="172"/>
      <c r="N11689" s="172"/>
      <c r="O11689" s="172"/>
      <c r="U11689" s="173"/>
    </row>
    <row r="11690" spans="13:21" s="104" customFormat="1" ht="15.75">
      <c r="M11690" s="172"/>
      <c r="N11690" s="172"/>
      <c r="O11690" s="172"/>
      <c r="U11690" s="173"/>
    </row>
    <row r="11691" spans="13:21" s="104" customFormat="1" ht="15.75">
      <c r="M11691" s="172"/>
      <c r="N11691" s="172"/>
      <c r="O11691" s="172"/>
      <c r="U11691" s="173"/>
    </row>
    <row r="11692" spans="13:21" s="104" customFormat="1" ht="15.75">
      <c r="M11692" s="172"/>
      <c r="N11692" s="172"/>
      <c r="O11692" s="172"/>
      <c r="U11692" s="173"/>
    </row>
    <row r="11693" spans="13:21" s="104" customFormat="1" ht="15.75">
      <c r="M11693" s="172"/>
      <c r="N11693" s="172"/>
      <c r="O11693" s="172"/>
      <c r="U11693" s="173"/>
    </row>
    <row r="11694" spans="13:21" s="104" customFormat="1" ht="15.75">
      <c r="M11694" s="172"/>
      <c r="N11694" s="172"/>
      <c r="O11694" s="172"/>
      <c r="U11694" s="173"/>
    </row>
    <row r="11695" spans="13:21" s="104" customFormat="1" ht="15.75">
      <c r="M11695" s="172"/>
      <c r="N11695" s="172"/>
      <c r="O11695" s="172"/>
      <c r="U11695" s="173"/>
    </row>
    <row r="11696" spans="13:21" s="104" customFormat="1" ht="15.75">
      <c r="M11696" s="172"/>
      <c r="N11696" s="172"/>
      <c r="O11696" s="172"/>
      <c r="U11696" s="173"/>
    </row>
    <row r="11697" spans="13:21" s="104" customFormat="1" ht="15.75">
      <c r="M11697" s="172"/>
      <c r="N11697" s="172"/>
      <c r="O11697" s="172"/>
      <c r="U11697" s="173"/>
    </row>
    <row r="11698" spans="13:21" s="104" customFormat="1" ht="15.75">
      <c r="M11698" s="172"/>
      <c r="N11698" s="172"/>
      <c r="O11698" s="172"/>
      <c r="U11698" s="173"/>
    </row>
    <row r="11699" spans="13:21" s="104" customFormat="1" ht="15.75">
      <c r="M11699" s="172"/>
      <c r="N11699" s="172"/>
      <c r="O11699" s="172"/>
      <c r="U11699" s="173"/>
    </row>
    <row r="11700" spans="13:21" s="104" customFormat="1" ht="15.75">
      <c r="M11700" s="172"/>
      <c r="N11700" s="172"/>
      <c r="O11700" s="172"/>
      <c r="U11700" s="173"/>
    </row>
    <row r="11701" spans="13:21" s="104" customFormat="1" ht="15.75">
      <c r="M11701" s="172"/>
      <c r="N11701" s="172"/>
      <c r="O11701" s="172"/>
      <c r="U11701" s="173"/>
    </row>
    <row r="11702" spans="13:21" s="104" customFormat="1" ht="15.75">
      <c r="M11702" s="172"/>
      <c r="N11702" s="172"/>
      <c r="O11702" s="172"/>
      <c r="U11702" s="173"/>
    </row>
    <row r="11703" spans="13:21" s="104" customFormat="1" ht="15.75">
      <c r="M11703" s="172"/>
      <c r="N11703" s="172"/>
      <c r="O11703" s="172"/>
      <c r="U11703" s="173"/>
    </row>
    <row r="11704" spans="13:21" s="104" customFormat="1" ht="15.75">
      <c r="M11704" s="172"/>
      <c r="N11704" s="172"/>
      <c r="O11704" s="172"/>
      <c r="U11704" s="173"/>
    </row>
    <row r="11705" spans="13:21" s="104" customFormat="1" ht="15.75">
      <c r="M11705" s="172"/>
      <c r="N11705" s="172"/>
      <c r="O11705" s="172"/>
      <c r="U11705" s="173"/>
    </row>
    <row r="11706" spans="13:21" s="104" customFormat="1" ht="15.75">
      <c r="M11706" s="172"/>
      <c r="N11706" s="172"/>
      <c r="O11706" s="172"/>
      <c r="U11706" s="173"/>
    </row>
    <row r="11707" spans="13:21" s="104" customFormat="1" ht="15.75">
      <c r="M11707" s="172"/>
      <c r="N11707" s="172"/>
      <c r="O11707" s="172"/>
      <c r="U11707" s="173"/>
    </row>
    <row r="11708" spans="13:21" s="104" customFormat="1" ht="15.75">
      <c r="M11708" s="172"/>
      <c r="N11708" s="172"/>
      <c r="O11708" s="172"/>
      <c r="U11708" s="173"/>
    </row>
    <row r="11709" spans="13:21" s="104" customFormat="1" ht="15.75">
      <c r="M11709" s="172"/>
      <c r="N11709" s="172"/>
      <c r="O11709" s="172"/>
      <c r="U11709" s="173"/>
    </row>
    <row r="11710" spans="13:21" s="104" customFormat="1" ht="15.75">
      <c r="M11710" s="172"/>
      <c r="N11710" s="172"/>
      <c r="O11710" s="172"/>
      <c r="U11710" s="173"/>
    </row>
    <row r="11711" spans="13:21" s="104" customFormat="1" ht="15.75">
      <c r="M11711" s="172"/>
      <c r="N11711" s="172"/>
      <c r="O11711" s="172"/>
      <c r="U11711" s="173"/>
    </row>
    <row r="11712" spans="13:21" s="104" customFormat="1" ht="15.75">
      <c r="M11712" s="172"/>
      <c r="N11712" s="172"/>
      <c r="O11712" s="172"/>
      <c r="U11712" s="173"/>
    </row>
    <row r="11713" spans="13:21" s="104" customFormat="1" ht="15.75">
      <c r="M11713" s="172"/>
      <c r="N11713" s="172"/>
      <c r="O11713" s="172"/>
      <c r="U11713" s="173"/>
    </row>
    <row r="11714" spans="13:21" s="104" customFormat="1" ht="15.75">
      <c r="M11714" s="172"/>
      <c r="N11714" s="172"/>
      <c r="O11714" s="172"/>
      <c r="U11714" s="173"/>
    </row>
    <row r="11715" spans="13:21" s="104" customFormat="1" ht="15.75">
      <c r="M11715" s="172"/>
      <c r="N11715" s="172"/>
      <c r="O11715" s="172"/>
      <c r="U11715" s="173"/>
    </row>
    <row r="11716" spans="13:21" s="104" customFormat="1" ht="15.75">
      <c r="M11716" s="172"/>
      <c r="N11716" s="172"/>
      <c r="O11716" s="172"/>
      <c r="U11716" s="173"/>
    </row>
    <row r="11717" spans="13:21" s="104" customFormat="1" ht="15.75">
      <c r="M11717" s="172"/>
      <c r="N11717" s="172"/>
      <c r="O11717" s="172"/>
      <c r="U11717" s="173"/>
    </row>
    <row r="11718" spans="13:21" s="104" customFormat="1" ht="15.75">
      <c r="M11718" s="172"/>
      <c r="N11718" s="172"/>
      <c r="O11718" s="172"/>
      <c r="U11718" s="173"/>
    </row>
    <row r="11719" spans="13:21" s="104" customFormat="1" ht="15.75">
      <c r="M11719" s="172"/>
      <c r="N11719" s="172"/>
      <c r="O11719" s="172"/>
      <c r="U11719" s="173"/>
    </row>
    <row r="11720" spans="13:21" s="104" customFormat="1" ht="15.75">
      <c r="M11720" s="172"/>
      <c r="N11720" s="172"/>
      <c r="O11720" s="172"/>
      <c r="U11720" s="173"/>
    </row>
    <row r="11721" spans="13:21" s="104" customFormat="1" ht="15.75">
      <c r="M11721" s="172"/>
      <c r="N11721" s="172"/>
      <c r="O11721" s="172"/>
      <c r="U11721" s="173"/>
    </row>
    <row r="11722" spans="13:21" s="104" customFormat="1" ht="15.75">
      <c r="M11722" s="172"/>
      <c r="N11722" s="172"/>
      <c r="O11722" s="172"/>
      <c r="U11722" s="173"/>
    </row>
    <row r="11723" spans="13:21" s="104" customFormat="1" ht="15.75">
      <c r="M11723" s="172"/>
      <c r="N11723" s="172"/>
      <c r="O11723" s="172"/>
      <c r="U11723" s="173"/>
    </row>
    <row r="11724" spans="13:21" s="104" customFormat="1" ht="15.75">
      <c r="M11724" s="172"/>
      <c r="N11724" s="172"/>
      <c r="O11724" s="172"/>
      <c r="U11724" s="173"/>
    </row>
    <row r="11725" spans="13:21" s="104" customFormat="1" ht="15.75">
      <c r="M11725" s="172"/>
      <c r="N11725" s="172"/>
      <c r="O11725" s="172"/>
      <c r="U11725" s="173"/>
    </row>
    <row r="11726" spans="13:21" s="104" customFormat="1" ht="15.75">
      <c r="M11726" s="172"/>
      <c r="N11726" s="172"/>
      <c r="O11726" s="172"/>
      <c r="U11726" s="173"/>
    </row>
    <row r="11727" spans="13:21" s="104" customFormat="1" ht="15.75">
      <c r="M11727" s="172"/>
      <c r="N11727" s="172"/>
      <c r="O11727" s="172"/>
      <c r="U11727" s="173"/>
    </row>
    <row r="11728" spans="13:21" s="104" customFormat="1" ht="15.75">
      <c r="M11728" s="172"/>
      <c r="N11728" s="172"/>
      <c r="O11728" s="172"/>
      <c r="U11728" s="173"/>
    </row>
    <row r="11729" spans="13:21" s="104" customFormat="1" ht="15.75">
      <c r="M11729" s="172"/>
      <c r="N11729" s="172"/>
      <c r="O11729" s="172"/>
      <c r="U11729" s="173"/>
    </row>
    <row r="11730" spans="13:21" s="104" customFormat="1" ht="15.75">
      <c r="M11730" s="172"/>
      <c r="N11730" s="172"/>
      <c r="O11730" s="172"/>
      <c r="U11730" s="173"/>
    </row>
    <row r="11731" spans="13:21" s="104" customFormat="1" ht="15.75">
      <c r="M11731" s="172"/>
      <c r="N11731" s="172"/>
      <c r="O11731" s="172"/>
      <c r="U11731" s="173"/>
    </row>
    <row r="11732" spans="13:21" s="104" customFormat="1" ht="15.75">
      <c r="M11732" s="172"/>
      <c r="N11732" s="172"/>
      <c r="O11732" s="172"/>
      <c r="U11732" s="173"/>
    </row>
    <row r="11733" spans="13:21" s="104" customFormat="1" ht="15.75">
      <c r="M11733" s="172"/>
      <c r="N11733" s="172"/>
      <c r="O11733" s="172"/>
      <c r="U11733" s="173"/>
    </row>
    <row r="11734" spans="13:21" s="104" customFormat="1" ht="15.75">
      <c r="M11734" s="172"/>
      <c r="N11734" s="172"/>
      <c r="O11734" s="172"/>
      <c r="U11734" s="173"/>
    </row>
    <row r="11735" spans="13:21" s="104" customFormat="1" ht="15.75">
      <c r="M11735" s="172"/>
      <c r="N11735" s="172"/>
      <c r="O11735" s="172"/>
      <c r="U11735" s="173"/>
    </row>
    <row r="11736" spans="13:21" s="104" customFormat="1" ht="15.75">
      <c r="M11736" s="172"/>
      <c r="N11736" s="172"/>
      <c r="O11736" s="172"/>
      <c r="U11736" s="173"/>
    </row>
    <row r="11737" spans="13:21" s="104" customFormat="1" ht="15.75">
      <c r="M11737" s="172"/>
      <c r="N11737" s="172"/>
      <c r="O11737" s="172"/>
      <c r="U11737" s="173"/>
    </row>
    <row r="11738" spans="13:21" s="104" customFormat="1" ht="15.75">
      <c r="M11738" s="172"/>
      <c r="N11738" s="172"/>
      <c r="O11738" s="172"/>
      <c r="U11738" s="173"/>
    </row>
    <row r="11739" spans="13:21" s="104" customFormat="1" ht="15.75">
      <c r="M11739" s="172"/>
      <c r="N11739" s="172"/>
      <c r="O11739" s="172"/>
      <c r="U11739" s="173"/>
    </row>
    <row r="11740" spans="13:21" s="104" customFormat="1" ht="15.75">
      <c r="M11740" s="172"/>
      <c r="N11740" s="172"/>
      <c r="O11740" s="172"/>
      <c r="U11740" s="173"/>
    </row>
    <row r="11741" spans="13:21" s="104" customFormat="1" ht="15.75">
      <c r="M11741" s="172"/>
      <c r="N11741" s="172"/>
      <c r="O11741" s="172"/>
      <c r="U11741" s="173"/>
    </row>
    <row r="11742" spans="13:21" s="104" customFormat="1" ht="15.75">
      <c r="M11742" s="172"/>
      <c r="N11742" s="172"/>
      <c r="O11742" s="172"/>
      <c r="U11742" s="173"/>
    </row>
    <row r="11743" spans="13:21" s="104" customFormat="1" ht="15.75">
      <c r="M11743" s="172"/>
      <c r="N11743" s="172"/>
      <c r="O11743" s="172"/>
      <c r="U11743" s="173"/>
    </row>
    <row r="11744" spans="13:21" s="104" customFormat="1" ht="15.75">
      <c r="M11744" s="172"/>
      <c r="N11744" s="172"/>
      <c r="O11744" s="172"/>
      <c r="U11744" s="173"/>
    </row>
    <row r="11745" spans="13:21" s="104" customFormat="1" ht="15.75">
      <c r="M11745" s="172"/>
      <c r="N11745" s="172"/>
      <c r="O11745" s="172"/>
      <c r="U11745" s="173"/>
    </row>
    <row r="11746" spans="13:21" s="104" customFormat="1" ht="15.75">
      <c r="M11746" s="172"/>
      <c r="N11746" s="172"/>
      <c r="O11746" s="172"/>
      <c r="U11746" s="173"/>
    </row>
    <row r="11747" spans="13:21" s="104" customFormat="1" ht="15.75">
      <c r="M11747" s="172"/>
      <c r="N11747" s="172"/>
      <c r="O11747" s="172"/>
      <c r="U11747" s="173"/>
    </row>
    <row r="11748" spans="13:21" s="104" customFormat="1" ht="15.75">
      <c r="M11748" s="172"/>
      <c r="N11748" s="172"/>
      <c r="O11748" s="172"/>
      <c r="U11748" s="173"/>
    </row>
    <row r="11749" spans="13:21" s="104" customFormat="1" ht="15.75">
      <c r="M11749" s="172"/>
      <c r="N11749" s="172"/>
      <c r="O11749" s="172"/>
      <c r="U11749" s="173"/>
    </row>
    <row r="11750" spans="13:21" s="104" customFormat="1" ht="15.75">
      <c r="M11750" s="172"/>
      <c r="N11750" s="172"/>
      <c r="O11750" s="172"/>
      <c r="U11750" s="173"/>
    </row>
    <row r="11751" spans="13:21" s="104" customFormat="1" ht="15.75">
      <c r="M11751" s="172"/>
      <c r="N11751" s="172"/>
      <c r="O11751" s="172"/>
      <c r="U11751" s="173"/>
    </row>
    <row r="11752" spans="13:21" s="104" customFormat="1" ht="15.75">
      <c r="M11752" s="172"/>
      <c r="N11752" s="172"/>
      <c r="O11752" s="172"/>
      <c r="U11752" s="173"/>
    </row>
    <row r="11753" spans="13:21" s="104" customFormat="1" ht="15.75">
      <c r="M11753" s="172"/>
      <c r="N11753" s="172"/>
      <c r="O11753" s="172"/>
      <c r="U11753" s="173"/>
    </row>
    <row r="11754" spans="13:21" s="104" customFormat="1" ht="15.75">
      <c r="M11754" s="172"/>
      <c r="N11754" s="172"/>
      <c r="O11754" s="172"/>
      <c r="U11754" s="173"/>
    </row>
    <row r="11755" spans="13:21" s="104" customFormat="1" ht="15.75">
      <c r="M11755" s="172"/>
      <c r="N11755" s="172"/>
      <c r="O11755" s="172"/>
      <c r="U11755" s="173"/>
    </row>
    <row r="11756" spans="13:21" s="104" customFormat="1" ht="15.75">
      <c r="M11756" s="172"/>
      <c r="N11756" s="172"/>
      <c r="O11756" s="172"/>
      <c r="U11756" s="173"/>
    </row>
    <row r="11757" spans="13:21" s="104" customFormat="1" ht="15.75">
      <c r="M11757" s="172"/>
      <c r="N11757" s="172"/>
      <c r="O11757" s="172"/>
      <c r="U11757" s="173"/>
    </row>
    <row r="11758" spans="13:21" s="104" customFormat="1" ht="15.75">
      <c r="M11758" s="172"/>
      <c r="N11758" s="172"/>
      <c r="O11758" s="172"/>
      <c r="U11758" s="173"/>
    </row>
    <row r="11759" spans="13:21" s="104" customFormat="1" ht="15.75">
      <c r="M11759" s="172"/>
      <c r="N11759" s="172"/>
      <c r="O11759" s="172"/>
      <c r="U11759" s="173"/>
    </row>
    <row r="11760" spans="13:21" s="104" customFormat="1" ht="15.75">
      <c r="M11760" s="172"/>
      <c r="N11760" s="172"/>
      <c r="O11760" s="172"/>
      <c r="U11760" s="173"/>
    </row>
    <row r="11761" spans="13:21" s="104" customFormat="1" ht="15.75">
      <c r="M11761" s="172"/>
      <c r="N11761" s="172"/>
      <c r="O11761" s="172"/>
      <c r="U11761" s="173"/>
    </row>
    <row r="11762" spans="13:21" s="104" customFormat="1" ht="15.75">
      <c r="M11762" s="172"/>
      <c r="N11762" s="172"/>
      <c r="O11762" s="172"/>
      <c r="U11762" s="173"/>
    </row>
    <row r="11763" spans="13:21" s="104" customFormat="1" ht="15.75">
      <c r="M11763" s="172"/>
      <c r="N11763" s="172"/>
      <c r="O11763" s="172"/>
      <c r="U11763" s="173"/>
    </row>
    <row r="11764" spans="13:21" s="104" customFormat="1" ht="15.75">
      <c r="M11764" s="172"/>
      <c r="N11764" s="172"/>
      <c r="O11764" s="172"/>
      <c r="U11764" s="173"/>
    </row>
    <row r="11765" spans="13:21" s="104" customFormat="1" ht="15.75">
      <c r="M11765" s="172"/>
      <c r="N11765" s="172"/>
      <c r="O11765" s="172"/>
      <c r="U11765" s="173"/>
    </row>
    <row r="11766" spans="13:21" s="104" customFormat="1" ht="15.75">
      <c r="M11766" s="172"/>
      <c r="N11766" s="172"/>
      <c r="O11766" s="172"/>
      <c r="U11766" s="173"/>
    </row>
    <row r="11767" spans="13:21" s="104" customFormat="1" ht="15.75">
      <c r="M11767" s="172"/>
      <c r="N11767" s="172"/>
      <c r="O11767" s="172"/>
      <c r="U11767" s="173"/>
    </row>
    <row r="11768" spans="13:21" s="104" customFormat="1" ht="15.75">
      <c r="M11768" s="172"/>
      <c r="N11768" s="172"/>
      <c r="O11768" s="172"/>
      <c r="U11768" s="173"/>
    </row>
    <row r="11769" spans="13:21" s="104" customFormat="1" ht="15.75">
      <c r="M11769" s="172"/>
      <c r="N11769" s="172"/>
      <c r="O11769" s="172"/>
      <c r="U11769" s="173"/>
    </row>
    <row r="11770" spans="13:21" s="104" customFormat="1" ht="15.75">
      <c r="M11770" s="172"/>
      <c r="N11770" s="172"/>
      <c r="O11770" s="172"/>
      <c r="U11770" s="173"/>
    </row>
    <row r="11771" spans="13:21" s="104" customFormat="1" ht="15.75">
      <c r="M11771" s="172"/>
      <c r="N11771" s="172"/>
      <c r="O11771" s="172"/>
      <c r="U11771" s="173"/>
    </row>
    <row r="11772" spans="13:21" s="104" customFormat="1" ht="15.75">
      <c r="M11772" s="172"/>
      <c r="N11772" s="172"/>
      <c r="O11772" s="172"/>
      <c r="U11772" s="173"/>
    </row>
    <row r="11773" spans="13:21" s="104" customFormat="1" ht="15.75">
      <c r="M11773" s="172"/>
      <c r="N11773" s="172"/>
      <c r="O11773" s="172"/>
      <c r="U11773" s="173"/>
    </row>
    <row r="11774" spans="13:21" s="104" customFormat="1" ht="15.75">
      <c r="M11774" s="172"/>
      <c r="N11774" s="172"/>
      <c r="O11774" s="172"/>
      <c r="U11774" s="173"/>
    </row>
    <row r="11775" spans="13:21" s="104" customFormat="1" ht="15.75">
      <c r="M11775" s="172"/>
      <c r="N11775" s="172"/>
      <c r="O11775" s="172"/>
      <c r="U11775" s="173"/>
    </row>
    <row r="11776" spans="13:21" s="104" customFormat="1" ht="15.75">
      <c r="M11776" s="172"/>
      <c r="N11776" s="172"/>
      <c r="O11776" s="172"/>
      <c r="U11776" s="173"/>
    </row>
    <row r="11777" spans="13:21" s="104" customFormat="1" ht="15.75">
      <c r="M11777" s="172"/>
      <c r="N11777" s="172"/>
      <c r="O11777" s="172"/>
      <c r="U11777" s="173"/>
    </row>
    <row r="11778" spans="13:21" s="104" customFormat="1" ht="15.75">
      <c r="M11778" s="172"/>
      <c r="N11778" s="172"/>
      <c r="O11778" s="172"/>
      <c r="U11778" s="173"/>
    </row>
    <row r="11779" spans="13:21" s="104" customFormat="1" ht="15.75">
      <c r="M11779" s="172"/>
      <c r="N11779" s="172"/>
      <c r="O11779" s="172"/>
      <c r="U11779" s="173"/>
    </row>
    <row r="11780" spans="13:21" s="104" customFormat="1" ht="15.75">
      <c r="M11780" s="172"/>
      <c r="N11780" s="172"/>
      <c r="O11780" s="172"/>
      <c r="U11780" s="173"/>
    </row>
    <row r="11781" spans="13:21" s="104" customFormat="1" ht="15.75">
      <c r="M11781" s="172"/>
      <c r="N11781" s="172"/>
      <c r="O11781" s="172"/>
      <c r="U11781" s="173"/>
    </row>
    <row r="11782" spans="13:21" s="104" customFormat="1" ht="15.75">
      <c r="M11782" s="172"/>
      <c r="N11782" s="172"/>
      <c r="O11782" s="172"/>
      <c r="U11782" s="173"/>
    </row>
    <row r="11783" spans="13:21" s="104" customFormat="1" ht="15.75">
      <c r="M11783" s="172"/>
      <c r="N11783" s="172"/>
      <c r="O11783" s="172"/>
      <c r="U11783" s="173"/>
    </row>
    <row r="11784" spans="13:21" s="104" customFormat="1" ht="15.75">
      <c r="M11784" s="172"/>
      <c r="N11784" s="172"/>
      <c r="O11784" s="172"/>
      <c r="U11784" s="173"/>
    </row>
    <row r="11785" spans="13:21" s="104" customFormat="1" ht="15.75">
      <c r="M11785" s="172"/>
      <c r="N11785" s="172"/>
      <c r="O11785" s="172"/>
      <c r="U11785" s="173"/>
    </row>
    <row r="11786" spans="13:21" s="104" customFormat="1" ht="15.75">
      <c r="M11786" s="172"/>
      <c r="N11786" s="172"/>
      <c r="O11786" s="172"/>
      <c r="U11786" s="173"/>
    </row>
    <row r="11787" spans="13:21" s="104" customFormat="1" ht="15.75">
      <c r="M11787" s="172"/>
      <c r="N11787" s="172"/>
      <c r="O11787" s="172"/>
      <c r="U11787" s="173"/>
    </row>
    <row r="11788" spans="13:21" s="104" customFormat="1" ht="15.75">
      <c r="M11788" s="172"/>
      <c r="N11788" s="172"/>
      <c r="O11788" s="172"/>
      <c r="U11788" s="173"/>
    </row>
    <row r="11789" spans="13:21" s="104" customFormat="1" ht="15.75">
      <c r="M11789" s="172"/>
      <c r="N11789" s="172"/>
      <c r="O11789" s="172"/>
      <c r="U11789" s="173"/>
    </row>
    <row r="11790" spans="13:21" s="104" customFormat="1" ht="15.75">
      <c r="M11790" s="172"/>
      <c r="N11790" s="172"/>
      <c r="O11790" s="172"/>
      <c r="U11790" s="173"/>
    </row>
    <row r="11791" spans="13:21" s="104" customFormat="1" ht="15.75">
      <c r="M11791" s="172"/>
      <c r="N11791" s="172"/>
      <c r="O11791" s="172"/>
      <c r="U11791" s="173"/>
    </row>
    <row r="11792" spans="13:21" s="104" customFormat="1" ht="15.75">
      <c r="M11792" s="172"/>
      <c r="N11792" s="172"/>
      <c r="O11792" s="172"/>
      <c r="U11792" s="173"/>
    </row>
    <row r="11793" spans="13:21" s="104" customFormat="1" ht="15.75">
      <c r="M11793" s="172"/>
      <c r="N11793" s="172"/>
      <c r="O11793" s="172"/>
      <c r="U11793" s="173"/>
    </row>
    <row r="11794" spans="13:21" s="104" customFormat="1" ht="15.75">
      <c r="M11794" s="172"/>
      <c r="N11794" s="172"/>
      <c r="O11794" s="172"/>
      <c r="U11794" s="173"/>
    </row>
    <row r="11795" spans="13:21" s="104" customFormat="1" ht="15.75">
      <c r="M11795" s="172"/>
      <c r="N11795" s="172"/>
      <c r="O11795" s="172"/>
      <c r="U11795" s="173"/>
    </row>
    <row r="11796" spans="13:21" s="104" customFormat="1" ht="15.75">
      <c r="M11796" s="172"/>
      <c r="N11796" s="172"/>
      <c r="O11796" s="172"/>
      <c r="U11796" s="173"/>
    </row>
    <row r="11797" spans="13:21" s="104" customFormat="1" ht="15.75">
      <c r="M11797" s="172"/>
      <c r="N11797" s="172"/>
      <c r="O11797" s="172"/>
      <c r="U11797" s="173"/>
    </row>
    <row r="11798" spans="13:21" s="104" customFormat="1" ht="15.75">
      <c r="M11798" s="172"/>
      <c r="N11798" s="172"/>
      <c r="O11798" s="172"/>
      <c r="U11798" s="173"/>
    </row>
    <row r="11799" spans="13:21" s="104" customFormat="1" ht="15.75">
      <c r="M11799" s="172"/>
      <c r="N11799" s="172"/>
      <c r="O11799" s="172"/>
      <c r="U11799" s="173"/>
    </row>
    <row r="11800" spans="13:21" s="104" customFormat="1" ht="15.75">
      <c r="M11800" s="172"/>
      <c r="N11800" s="172"/>
      <c r="O11800" s="172"/>
      <c r="U11800" s="173"/>
    </row>
    <row r="11801" spans="13:21" s="104" customFormat="1" ht="15.75">
      <c r="M11801" s="172"/>
      <c r="N11801" s="172"/>
      <c r="O11801" s="172"/>
      <c r="U11801" s="173"/>
    </row>
    <row r="11802" spans="13:21" s="104" customFormat="1" ht="15.75">
      <c r="M11802" s="172"/>
      <c r="N11802" s="172"/>
      <c r="O11802" s="172"/>
      <c r="U11802" s="173"/>
    </row>
    <row r="11803" spans="13:21" s="104" customFormat="1" ht="15.75">
      <c r="M11803" s="172"/>
      <c r="N11803" s="172"/>
      <c r="O11803" s="172"/>
      <c r="U11803" s="173"/>
    </row>
    <row r="11804" spans="13:21" s="104" customFormat="1" ht="15.75">
      <c r="M11804" s="172"/>
      <c r="N11804" s="172"/>
      <c r="O11804" s="172"/>
      <c r="U11804" s="173"/>
    </row>
    <row r="11805" spans="13:21" s="104" customFormat="1" ht="15.75">
      <c r="M11805" s="172"/>
      <c r="N11805" s="172"/>
      <c r="O11805" s="172"/>
      <c r="U11805" s="173"/>
    </row>
    <row r="11806" spans="13:21" s="104" customFormat="1" ht="15.75">
      <c r="M11806" s="172"/>
      <c r="N11806" s="172"/>
      <c r="O11806" s="172"/>
      <c r="U11806" s="173"/>
    </row>
    <row r="11807" spans="13:21" s="104" customFormat="1" ht="15.75">
      <c r="M11807" s="172"/>
      <c r="N11807" s="172"/>
      <c r="O11807" s="172"/>
      <c r="U11807" s="173"/>
    </row>
    <row r="11808" spans="13:21" s="104" customFormat="1" ht="15.75">
      <c r="M11808" s="172"/>
      <c r="N11808" s="172"/>
      <c r="O11808" s="172"/>
      <c r="U11808" s="173"/>
    </row>
    <row r="11809" spans="13:21" s="104" customFormat="1" ht="15.75">
      <c r="M11809" s="172"/>
      <c r="N11809" s="172"/>
      <c r="O11809" s="172"/>
      <c r="U11809" s="173"/>
    </row>
    <row r="11810" spans="13:21" s="104" customFormat="1" ht="15.75">
      <c r="M11810" s="172"/>
      <c r="N11810" s="172"/>
      <c r="O11810" s="172"/>
      <c r="U11810" s="173"/>
    </row>
    <row r="11811" spans="13:21" s="104" customFormat="1" ht="15.75">
      <c r="M11811" s="172"/>
      <c r="N11811" s="172"/>
      <c r="O11811" s="172"/>
      <c r="U11811" s="173"/>
    </row>
    <row r="11812" spans="13:21" s="104" customFormat="1" ht="15.75">
      <c r="M11812" s="172"/>
      <c r="N11812" s="172"/>
      <c r="O11812" s="172"/>
      <c r="U11812" s="173"/>
    </row>
    <row r="11813" spans="13:21" s="104" customFormat="1" ht="15.75">
      <c r="M11813" s="172"/>
      <c r="N11813" s="172"/>
      <c r="O11813" s="172"/>
      <c r="U11813" s="173"/>
    </row>
    <row r="11814" spans="13:21" s="104" customFormat="1" ht="15.75">
      <c r="M11814" s="172"/>
      <c r="N11814" s="172"/>
      <c r="O11814" s="172"/>
      <c r="U11814" s="173"/>
    </row>
    <row r="11815" spans="13:21" s="104" customFormat="1" ht="15.75">
      <c r="M11815" s="172"/>
      <c r="N11815" s="172"/>
      <c r="O11815" s="172"/>
      <c r="U11815" s="173"/>
    </row>
    <row r="11816" spans="13:21" s="104" customFormat="1" ht="15.75">
      <c r="M11816" s="172"/>
      <c r="N11816" s="172"/>
      <c r="O11816" s="172"/>
      <c r="U11816" s="173"/>
    </row>
    <row r="11817" spans="13:21" s="104" customFormat="1" ht="15.75">
      <c r="M11817" s="172"/>
      <c r="N11817" s="172"/>
      <c r="O11817" s="172"/>
      <c r="U11817" s="173"/>
    </row>
    <row r="11818" spans="13:21" s="104" customFormat="1" ht="15.75">
      <c r="M11818" s="172"/>
      <c r="N11818" s="172"/>
      <c r="O11818" s="172"/>
      <c r="U11818" s="173"/>
    </row>
    <row r="11819" spans="13:21" s="104" customFormat="1" ht="15.75">
      <c r="M11819" s="172"/>
      <c r="N11819" s="172"/>
      <c r="O11819" s="172"/>
      <c r="U11819" s="173"/>
    </row>
    <row r="11820" spans="13:21" s="104" customFormat="1" ht="15.75">
      <c r="M11820" s="172"/>
      <c r="N11820" s="172"/>
      <c r="O11820" s="172"/>
      <c r="U11820" s="173"/>
    </row>
    <row r="11821" spans="13:21" s="104" customFormat="1" ht="15.75">
      <c r="M11821" s="172"/>
      <c r="N11821" s="172"/>
      <c r="O11821" s="172"/>
      <c r="U11821" s="173"/>
    </row>
    <row r="11822" spans="13:21" s="104" customFormat="1" ht="15.75">
      <c r="M11822" s="172"/>
      <c r="N11822" s="172"/>
      <c r="O11822" s="172"/>
      <c r="U11822" s="173"/>
    </row>
    <row r="11823" spans="13:21" s="104" customFormat="1" ht="15.75">
      <c r="M11823" s="172"/>
      <c r="N11823" s="172"/>
      <c r="O11823" s="172"/>
      <c r="U11823" s="173"/>
    </row>
    <row r="11824" spans="13:21" s="104" customFormat="1" ht="15.75">
      <c r="M11824" s="172"/>
      <c r="N11824" s="172"/>
      <c r="O11824" s="172"/>
      <c r="U11824" s="173"/>
    </row>
    <row r="11825" spans="13:21" s="104" customFormat="1" ht="15.75">
      <c r="M11825" s="172"/>
      <c r="N11825" s="172"/>
      <c r="O11825" s="172"/>
      <c r="U11825" s="173"/>
    </row>
    <row r="11826" spans="13:21" s="104" customFormat="1" ht="15.75">
      <c r="M11826" s="172"/>
      <c r="N11826" s="172"/>
      <c r="O11826" s="172"/>
      <c r="U11826" s="173"/>
    </row>
    <row r="11827" spans="13:21" s="104" customFormat="1" ht="15.75">
      <c r="M11827" s="172"/>
      <c r="N11827" s="172"/>
      <c r="O11827" s="172"/>
      <c r="U11827" s="173"/>
    </row>
    <row r="11828" spans="13:21" s="104" customFormat="1" ht="15.75">
      <c r="M11828" s="172"/>
      <c r="N11828" s="172"/>
      <c r="O11828" s="172"/>
      <c r="U11828" s="173"/>
    </row>
    <row r="11829" spans="13:21" s="104" customFormat="1" ht="15.75">
      <c r="M11829" s="172"/>
      <c r="N11829" s="172"/>
      <c r="O11829" s="172"/>
      <c r="U11829" s="173"/>
    </row>
    <row r="11830" spans="13:21" s="104" customFormat="1" ht="15.75">
      <c r="M11830" s="172"/>
      <c r="N11830" s="172"/>
      <c r="O11830" s="172"/>
      <c r="U11830" s="173"/>
    </row>
    <row r="11831" spans="13:21" s="104" customFormat="1" ht="15.75">
      <c r="M11831" s="172"/>
      <c r="N11831" s="172"/>
      <c r="O11831" s="172"/>
      <c r="U11831" s="173"/>
    </row>
    <row r="11832" spans="13:21" s="104" customFormat="1" ht="15.75">
      <c r="M11832" s="172"/>
      <c r="N11832" s="172"/>
      <c r="O11832" s="172"/>
      <c r="U11832" s="173"/>
    </row>
    <row r="11833" spans="13:21" s="104" customFormat="1" ht="15.75">
      <c r="M11833" s="172"/>
      <c r="N11833" s="172"/>
      <c r="O11833" s="172"/>
      <c r="U11833" s="173"/>
    </row>
    <row r="11834" spans="13:21" s="104" customFormat="1" ht="15.75">
      <c r="M11834" s="172"/>
      <c r="N11834" s="172"/>
      <c r="O11834" s="172"/>
      <c r="U11834" s="173"/>
    </row>
    <row r="11835" spans="13:21" s="104" customFormat="1" ht="15.75">
      <c r="M11835" s="172"/>
      <c r="N11835" s="172"/>
      <c r="O11835" s="172"/>
      <c r="U11835" s="173"/>
    </row>
    <row r="11836" spans="13:21" s="104" customFormat="1" ht="15.75">
      <c r="M11836" s="172"/>
      <c r="N11836" s="172"/>
      <c r="O11836" s="172"/>
      <c r="U11836" s="173"/>
    </row>
    <row r="11837" spans="13:21" s="104" customFormat="1" ht="15.75">
      <c r="M11837" s="172"/>
      <c r="N11837" s="172"/>
      <c r="O11837" s="172"/>
      <c r="U11837" s="173"/>
    </row>
    <row r="11838" spans="13:21" s="104" customFormat="1" ht="15.75">
      <c r="M11838" s="172"/>
      <c r="N11838" s="172"/>
      <c r="O11838" s="172"/>
      <c r="U11838" s="173"/>
    </row>
    <row r="11839" spans="13:21" s="104" customFormat="1" ht="15.75">
      <c r="M11839" s="172"/>
      <c r="N11839" s="172"/>
      <c r="O11839" s="172"/>
      <c r="U11839" s="173"/>
    </row>
    <row r="11840" spans="13:21" s="104" customFormat="1" ht="15.75">
      <c r="M11840" s="172"/>
      <c r="N11840" s="172"/>
      <c r="O11840" s="172"/>
      <c r="U11840" s="173"/>
    </row>
    <row r="11841" spans="13:21" s="104" customFormat="1" ht="15.75">
      <c r="M11841" s="172"/>
      <c r="N11841" s="172"/>
      <c r="O11841" s="172"/>
      <c r="U11841" s="173"/>
    </row>
    <row r="11842" spans="13:21" s="104" customFormat="1" ht="15.75">
      <c r="M11842" s="172"/>
      <c r="N11842" s="172"/>
      <c r="O11842" s="172"/>
      <c r="U11842" s="173"/>
    </row>
    <row r="11843" spans="13:21" s="104" customFormat="1" ht="15.75">
      <c r="M11843" s="172"/>
      <c r="N11843" s="172"/>
      <c r="O11843" s="172"/>
      <c r="U11843" s="173"/>
    </row>
    <row r="11844" spans="13:21" s="104" customFormat="1" ht="15.75">
      <c r="M11844" s="172"/>
      <c r="N11844" s="172"/>
      <c r="O11844" s="172"/>
      <c r="U11844" s="173"/>
    </row>
    <row r="11845" spans="13:21" s="104" customFormat="1" ht="15.75">
      <c r="M11845" s="172"/>
      <c r="N11845" s="172"/>
      <c r="O11845" s="172"/>
      <c r="U11845" s="173"/>
    </row>
    <row r="11846" spans="13:21" s="104" customFormat="1" ht="15.75">
      <c r="M11846" s="172"/>
      <c r="N11846" s="172"/>
      <c r="O11846" s="172"/>
      <c r="U11846" s="173"/>
    </row>
    <row r="11847" spans="13:21" s="104" customFormat="1" ht="15.75">
      <c r="M11847" s="172"/>
      <c r="N11847" s="172"/>
      <c r="O11847" s="172"/>
      <c r="U11847" s="173"/>
    </row>
    <row r="11848" spans="13:21" s="104" customFormat="1" ht="15.75">
      <c r="M11848" s="172"/>
      <c r="N11848" s="172"/>
      <c r="O11848" s="172"/>
      <c r="U11848" s="173"/>
    </row>
    <row r="11849" spans="13:21" s="104" customFormat="1" ht="15.75">
      <c r="M11849" s="172"/>
      <c r="N11849" s="172"/>
      <c r="O11849" s="172"/>
      <c r="U11849" s="173"/>
    </row>
    <row r="11850" spans="13:21" s="104" customFormat="1" ht="15.75">
      <c r="M11850" s="172"/>
      <c r="N11850" s="172"/>
      <c r="O11850" s="172"/>
      <c r="U11850" s="173"/>
    </row>
    <row r="11851" spans="13:21" s="104" customFormat="1" ht="15.75">
      <c r="M11851" s="172"/>
      <c r="N11851" s="172"/>
      <c r="O11851" s="172"/>
      <c r="U11851" s="173"/>
    </row>
    <row r="11852" spans="13:21" s="104" customFormat="1" ht="15.75">
      <c r="M11852" s="172"/>
      <c r="N11852" s="172"/>
      <c r="O11852" s="172"/>
      <c r="U11852" s="173"/>
    </row>
    <row r="11853" spans="13:21" s="104" customFormat="1" ht="15.75">
      <c r="M11853" s="172"/>
      <c r="N11853" s="172"/>
      <c r="O11853" s="172"/>
      <c r="U11853" s="173"/>
    </row>
    <row r="11854" spans="13:21" s="104" customFormat="1" ht="15.75">
      <c r="M11854" s="172"/>
      <c r="N11854" s="172"/>
      <c r="O11854" s="172"/>
      <c r="U11854" s="173"/>
    </row>
    <row r="11855" spans="13:21" s="104" customFormat="1" ht="15.75">
      <c r="M11855" s="172"/>
      <c r="N11855" s="172"/>
      <c r="O11855" s="172"/>
      <c r="U11855" s="173"/>
    </row>
    <row r="11856" spans="13:21" s="104" customFormat="1" ht="15.75">
      <c r="M11856" s="172"/>
      <c r="N11856" s="172"/>
      <c r="O11856" s="172"/>
      <c r="U11856" s="173"/>
    </row>
    <row r="11857" spans="13:21" s="104" customFormat="1" ht="15.75">
      <c r="M11857" s="172"/>
      <c r="N11857" s="172"/>
      <c r="O11857" s="172"/>
      <c r="U11857" s="173"/>
    </row>
    <row r="11858" spans="13:21" s="104" customFormat="1" ht="15.75">
      <c r="M11858" s="172"/>
      <c r="N11858" s="172"/>
      <c r="O11858" s="172"/>
      <c r="U11858" s="173"/>
    </row>
    <row r="11859" spans="13:21" s="104" customFormat="1" ht="15.75">
      <c r="M11859" s="172"/>
      <c r="N11859" s="172"/>
      <c r="O11859" s="172"/>
      <c r="U11859" s="173"/>
    </row>
    <row r="11860" spans="13:21" s="104" customFormat="1" ht="15.75">
      <c r="M11860" s="172"/>
      <c r="N11860" s="172"/>
      <c r="O11860" s="172"/>
      <c r="U11860" s="173"/>
    </row>
    <row r="11861" spans="13:21" s="104" customFormat="1" ht="15.75">
      <c r="M11861" s="172"/>
      <c r="N11861" s="172"/>
      <c r="O11861" s="172"/>
      <c r="U11861" s="173"/>
    </row>
    <row r="11862" spans="13:21" s="104" customFormat="1" ht="15.75">
      <c r="M11862" s="172"/>
      <c r="N11862" s="172"/>
      <c r="O11862" s="172"/>
      <c r="U11862" s="173"/>
    </row>
    <row r="11863" spans="13:21" s="104" customFormat="1" ht="15.75">
      <c r="M11863" s="172"/>
      <c r="N11863" s="172"/>
      <c r="O11863" s="172"/>
      <c r="U11863" s="173"/>
    </row>
    <row r="11864" spans="13:21" s="104" customFormat="1" ht="15.75">
      <c r="M11864" s="172"/>
      <c r="N11864" s="172"/>
      <c r="O11864" s="172"/>
      <c r="U11864" s="173"/>
    </row>
    <row r="11865" spans="13:21" s="104" customFormat="1" ht="15.75">
      <c r="M11865" s="172"/>
      <c r="N11865" s="172"/>
      <c r="O11865" s="172"/>
      <c r="U11865" s="173"/>
    </row>
    <row r="11866" spans="13:21" s="104" customFormat="1" ht="15.75">
      <c r="M11866" s="172"/>
      <c r="N11866" s="172"/>
      <c r="O11866" s="172"/>
      <c r="U11866" s="173"/>
    </row>
    <row r="11867" spans="13:21" s="104" customFormat="1" ht="15.75">
      <c r="M11867" s="172"/>
      <c r="N11867" s="172"/>
      <c r="O11867" s="172"/>
      <c r="U11867" s="173"/>
    </row>
    <row r="11868" spans="13:21" s="104" customFormat="1" ht="15.75">
      <c r="M11868" s="172"/>
      <c r="N11868" s="172"/>
      <c r="O11868" s="172"/>
      <c r="U11868" s="173"/>
    </row>
    <row r="11869" spans="13:21" s="104" customFormat="1" ht="15.75">
      <c r="M11869" s="172"/>
      <c r="N11869" s="172"/>
      <c r="O11869" s="172"/>
      <c r="U11869" s="173"/>
    </row>
    <row r="11870" spans="13:21" s="104" customFormat="1" ht="15.75">
      <c r="M11870" s="172"/>
      <c r="N11870" s="172"/>
      <c r="O11870" s="172"/>
      <c r="U11870" s="173"/>
    </row>
    <row r="11871" spans="13:21" s="104" customFormat="1" ht="15.75">
      <c r="M11871" s="172"/>
      <c r="N11871" s="172"/>
      <c r="O11871" s="172"/>
      <c r="U11871" s="173"/>
    </row>
    <row r="11872" spans="13:21" s="104" customFormat="1" ht="15.75">
      <c r="M11872" s="172"/>
      <c r="N11872" s="172"/>
      <c r="O11872" s="172"/>
      <c r="U11872" s="173"/>
    </row>
    <row r="11873" spans="13:21" s="104" customFormat="1" ht="15.75">
      <c r="M11873" s="172"/>
      <c r="N11873" s="172"/>
      <c r="O11873" s="172"/>
      <c r="U11873" s="173"/>
    </row>
    <row r="11874" spans="13:21" s="104" customFormat="1" ht="15.75">
      <c r="M11874" s="172"/>
      <c r="N11874" s="172"/>
      <c r="O11874" s="172"/>
      <c r="U11874" s="173"/>
    </row>
    <row r="11875" spans="13:21" s="104" customFormat="1" ht="15.75">
      <c r="M11875" s="172"/>
      <c r="N11875" s="172"/>
      <c r="O11875" s="172"/>
      <c r="U11875" s="173"/>
    </row>
    <row r="11876" spans="13:21" s="104" customFormat="1" ht="15.75">
      <c r="M11876" s="172"/>
      <c r="N11876" s="172"/>
      <c r="O11876" s="172"/>
      <c r="U11876" s="173"/>
    </row>
    <row r="11877" spans="13:21" s="104" customFormat="1" ht="15.75">
      <c r="M11877" s="172"/>
      <c r="N11877" s="172"/>
      <c r="O11877" s="172"/>
      <c r="U11877" s="173"/>
    </row>
    <row r="11878" spans="13:21" s="104" customFormat="1" ht="15.75">
      <c r="M11878" s="172"/>
      <c r="N11878" s="172"/>
      <c r="O11878" s="172"/>
      <c r="U11878" s="173"/>
    </row>
    <row r="11879" spans="13:21" s="104" customFormat="1" ht="15.75">
      <c r="M11879" s="172"/>
      <c r="N11879" s="172"/>
      <c r="O11879" s="172"/>
      <c r="U11879" s="173"/>
    </row>
    <row r="11880" spans="13:21" s="104" customFormat="1" ht="15.75">
      <c r="M11880" s="172"/>
      <c r="N11880" s="172"/>
      <c r="O11880" s="172"/>
      <c r="U11880" s="173"/>
    </row>
    <row r="11881" spans="13:21" s="104" customFormat="1" ht="15.75">
      <c r="M11881" s="172"/>
      <c r="N11881" s="172"/>
      <c r="O11881" s="172"/>
      <c r="U11881" s="173"/>
    </row>
    <row r="11882" spans="13:21" s="104" customFormat="1" ht="15.75">
      <c r="M11882" s="172"/>
      <c r="N11882" s="172"/>
      <c r="O11882" s="172"/>
      <c r="U11882" s="173"/>
    </row>
    <row r="11883" spans="13:21" s="104" customFormat="1" ht="15.75">
      <c r="M11883" s="172"/>
      <c r="N11883" s="172"/>
      <c r="O11883" s="172"/>
      <c r="U11883" s="173"/>
    </row>
    <row r="11884" spans="13:21" s="104" customFormat="1" ht="15.75">
      <c r="M11884" s="172"/>
      <c r="N11884" s="172"/>
      <c r="O11884" s="172"/>
      <c r="U11884" s="173"/>
    </row>
    <row r="11885" spans="13:21" s="104" customFormat="1" ht="15.75">
      <c r="M11885" s="172"/>
      <c r="N11885" s="172"/>
      <c r="O11885" s="172"/>
      <c r="U11885" s="173"/>
    </row>
    <row r="11886" spans="13:21" s="104" customFormat="1" ht="15.75">
      <c r="M11886" s="172"/>
      <c r="N11886" s="172"/>
      <c r="O11886" s="172"/>
      <c r="U11886" s="173"/>
    </row>
    <row r="11887" spans="13:21" s="104" customFormat="1" ht="15.75">
      <c r="M11887" s="172"/>
      <c r="N11887" s="172"/>
      <c r="O11887" s="172"/>
      <c r="U11887" s="173"/>
    </row>
    <row r="11888" spans="13:21" s="104" customFormat="1" ht="15.75">
      <c r="M11888" s="172"/>
      <c r="N11888" s="172"/>
      <c r="O11888" s="172"/>
      <c r="U11888" s="173"/>
    </row>
    <row r="11889" spans="13:21" s="104" customFormat="1" ht="15.75">
      <c r="M11889" s="172"/>
      <c r="N11889" s="172"/>
      <c r="O11889" s="172"/>
      <c r="U11889" s="173"/>
    </row>
    <row r="11890" spans="13:21" s="104" customFormat="1" ht="15.75">
      <c r="M11890" s="172"/>
      <c r="N11890" s="172"/>
      <c r="O11890" s="172"/>
      <c r="U11890" s="173"/>
    </row>
    <row r="11891" spans="13:21" s="104" customFormat="1" ht="15.75">
      <c r="M11891" s="172"/>
      <c r="N11891" s="172"/>
      <c r="O11891" s="172"/>
      <c r="U11891" s="173"/>
    </row>
    <row r="11892" spans="13:21" s="104" customFormat="1" ht="15.75">
      <c r="M11892" s="172"/>
      <c r="N11892" s="172"/>
      <c r="O11892" s="172"/>
      <c r="U11892" s="173"/>
    </row>
    <row r="11893" spans="13:21" s="104" customFormat="1" ht="15.75">
      <c r="M11893" s="172"/>
      <c r="N11893" s="172"/>
      <c r="O11893" s="172"/>
      <c r="U11893" s="173"/>
    </row>
    <row r="11894" spans="13:21" s="104" customFormat="1" ht="15.75">
      <c r="M11894" s="172"/>
      <c r="N11894" s="172"/>
      <c r="O11894" s="172"/>
      <c r="U11894" s="173"/>
    </row>
    <row r="11895" spans="13:21" s="104" customFormat="1" ht="15.75">
      <c r="M11895" s="172"/>
      <c r="N11895" s="172"/>
      <c r="O11895" s="172"/>
      <c r="U11895" s="173"/>
    </row>
    <row r="11896" spans="13:21" s="104" customFormat="1" ht="15.75">
      <c r="M11896" s="172"/>
      <c r="N11896" s="172"/>
      <c r="O11896" s="172"/>
      <c r="U11896" s="173"/>
    </row>
    <row r="11897" spans="13:21" s="104" customFormat="1" ht="15.75">
      <c r="M11897" s="172"/>
      <c r="N11897" s="172"/>
      <c r="O11897" s="172"/>
      <c r="U11897" s="173"/>
    </row>
    <row r="11898" spans="13:21" s="104" customFormat="1" ht="15.75">
      <c r="M11898" s="172"/>
      <c r="N11898" s="172"/>
      <c r="O11898" s="172"/>
      <c r="U11898" s="173"/>
    </row>
    <row r="11899" spans="13:21" s="104" customFormat="1" ht="15.75">
      <c r="M11899" s="172"/>
      <c r="N11899" s="172"/>
      <c r="O11899" s="172"/>
      <c r="U11899" s="173"/>
    </row>
    <row r="11900" spans="13:21" s="104" customFormat="1" ht="15.75">
      <c r="M11900" s="172"/>
      <c r="N11900" s="172"/>
      <c r="O11900" s="172"/>
      <c r="U11900" s="173"/>
    </row>
    <row r="11901" spans="13:21" s="104" customFormat="1" ht="15.75">
      <c r="M11901" s="172"/>
      <c r="N11901" s="172"/>
      <c r="O11901" s="172"/>
      <c r="U11901" s="173"/>
    </row>
    <row r="11902" spans="13:21" s="104" customFormat="1" ht="15.75">
      <c r="M11902" s="172"/>
      <c r="N11902" s="172"/>
      <c r="O11902" s="172"/>
      <c r="U11902" s="173"/>
    </row>
    <row r="11903" spans="13:21" s="104" customFormat="1" ht="15.75">
      <c r="M11903" s="172"/>
      <c r="N11903" s="172"/>
      <c r="O11903" s="172"/>
      <c r="U11903" s="173"/>
    </row>
    <row r="11904" spans="13:21" s="104" customFormat="1" ht="15.75">
      <c r="M11904" s="172"/>
      <c r="N11904" s="172"/>
      <c r="O11904" s="172"/>
      <c r="U11904" s="173"/>
    </row>
    <row r="11905" spans="13:21" s="104" customFormat="1" ht="15.75">
      <c r="M11905" s="172"/>
      <c r="N11905" s="172"/>
      <c r="O11905" s="172"/>
      <c r="U11905" s="173"/>
    </row>
    <row r="11906" spans="13:21" s="104" customFormat="1" ht="15.75">
      <c r="M11906" s="172"/>
      <c r="N11906" s="172"/>
      <c r="O11906" s="172"/>
      <c r="U11906" s="173"/>
    </row>
    <row r="11907" spans="13:21" s="104" customFormat="1" ht="15.75">
      <c r="M11907" s="172"/>
      <c r="N11907" s="172"/>
      <c r="O11907" s="172"/>
      <c r="U11907" s="173"/>
    </row>
    <row r="11908" spans="13:21" s="104" customFormat="1" ht="15.75">
      <c r="M11908" s="172"/>
      <c r="N11908" s="172"/>
      <c r="O11908" s="172"/>
      <c r="U11908" s="173"/>
    </row>
    <row r="11909" spans="13:21" s="104" customFormat="1" ht="15.75">
      <c r="M11909" s="172"/>
      <c r="N11909" s="172"/>
      <c r="O11909" s="172"/>
      <c r="U11909" s="173"/>
    </row>
    <row r="11910" spans="13:21" s="104" customFormat="1" ht="15.75">
      <c r="M11910" s="172"/>
      <c r="N11910" s="172"/>
      <c r="O11910" s="172"/>
      <c r="U11910" s="173"/>
    </row>
    <row r="11911" spans="13:21" s="104" customFormat="1" ht="15.75">
      <c r="M11911" s="172"/>
      <c r="N11911" s="172"/>
      <c r="O11911" s="172"/>
      <c r="U11911" s="173"/>
    </row>
    <row r="11912" spans="13:21" s="104" customFormat="1" ht="15.75">
      <c r="M11912" s="172"/>
      <c r="N11912" s="172"/>
      <c r="O11912" s="172"/>
      <c r="U11912" s="173"/>
    </row>
    <row r="11913" spans="13:21" s="104" customFormat="1" ht="15.75">
      <c r="M11913" s="172"/>
      <c r="N11913" s="172"/>
      <c r="O11913" s="172"/>
      <c r="U11913" s="173"/>
    </row>
    <row r="11914" spans="13:21" s="104" customFormat="1" ht="15.75">
      <c r="M11914" s="172"/>
      <c r="N11914" s="172"/>
      <c r="O11914" s="172"/>
      <c r="U11914" s="173"/>
    </row>
    <row r="11915" spans="13:21" s="104" customFormat="1" ht="15.75">
      <c r="M11915" s="172"/>
      <c r="N11915" s="172"/>
      <c r="O11915" s="172"/>
      <c r="U11915" s="173"/>
    </row>
    <row r="11916" spans="13:21" s="104" customFormat="1" ht="15.75">
      <c r="M11916" s="172"/>
      <c r="N11916" s="172"/>
      <c r="O11916" s="172"/>
      <c r="U11916" s="173"/>
    </row>
    <row r="11917" spans="13:21" s="104" customFormat="1" ht="15.75">
      <c r="M11917" s="172"/>
      <c r="N11917" s="172"/>
      <c r="O11917" s="172"/>
      <c r="U11917" s="173"/>
    </row>
    <row r="11918" spans="13:21" s="104" customFormat="1" ht="15.75">
      <c r="M11918" s="172"/>
      <c r="N11918" s="172"/>
      <c r="O11918" s="172"/>
      <c r="U11918" s="173"/>
    </row>
    <row r="11919" spans="13:21" s="104" customFormat="1" ht="15.75">
      <c r="M11919" s="172"/>
      <c r="N11919" s="172"/>
      <c r="O11919" s="172"/>
      <c r="U11919" s="173"/>
    </row>
    <row r="11920" spans="13:21" s="104" customFormat="1" ht="15.75">
      <c r="M11920" s="172"/>
      <c r="N11920" s="172"/>
      <c r="O11920" s="172"/>
      <c r="U11920" s="173"/>
    </row>
    <row r="11921" spans="13:21" s="104" customFormat="1" ht="15.75">
      <c r="M11921" s="172"/>
      <c r="N11921" s="172"/>
      <c r="O11921" s="172"/>
      <c r="U11921" s="173"/>
    </row>
    <row r="11922" spans="13:21" s="104" customFormat="1" ht="15.75">
      <c r="M11922" s="172"/>
      <c r="N11922" s="172"/>
      <c r="O11922" s="172"/>
      <c r="U11922" s="173"/>
    </row>
    <row r="11923" spans="13:21" s="104" customFormat="1" ht="15.75">
      <c r="M11923" s="172"/>
      <c r="N11923" s="172"/>
      <c r="O11923" s="172"/>
      <c r="U11923" s="173"/>
    </row>
    <row r="11924" spans="13:21" s="104" customFormat="1" ht="15.75">
      <c r="M11924" s="172"/>
      <c r="N11924" s="172"/>
      <c r="O11924" s="172"/>
      <c r="U11924" s="173"/>
    </row>
    <row r="11925" spans="13:21" s="104" customFormat="1" ht="15.75">
      <c r="M11925" s="172"/>
      <c r="N11925" s="172"/>
      <c r="O11925" s="172"/>
      <c r="U11925" s="173"/>
    </row>
    <row r="11926" spans="13:21" s="104" customFormat="1" ht="15.75">
      <c r="M11926" s="172"/>
      <c r="N11926" s="172"/>
      <c r="O11926" s="172"/>
      <c r="U11926" s="173"/>
    </row>
    <row r="11927" spans="13:21" s="104" customFormat="1" ht="15.75">
      <c r="M11927" s="172"/>
      <c r="N11927" s="172"/>
      <c r="O11927" s="172"/>
      <c r="U11927" s="173"/>
    </row>
    <row r="11928" spans="13:21" s="104" customFormat="1" ht="15.75">
      <c r="M11928" s="172"/>
      <c r="N11928" s="172"/>
      <c r="O11928" s="172"/>
      <c r="U11928" s="173"/>
    </row>
    <row r="11929" spans="13:21" s="104" customFormat="1" ht="15.75">
      <c r="M11929" s="172"/>
      <c r="N11929" s="172"/>
      <c r="O11929" s="172"/>
      <c r="U11929" s="173"/>
    </row>
    <row r="11930" spans="13:21" s="104" customFormat="1" ht="15.75">
      <c r="M11930" s="172"/>
      <c r="N11930" s="172"/>
      <c r="O11930" s="172"/>
      <c r="U11930" s="173"/>
    </row>
    <row r="11931" spans="13:21" s="104" customFormat="1" ht="15.75">
      <c r="M11931" s="172"/>
      <c r="N11931" s="172"/>
      <c r="O11931" s="172"/>
      <c r="U11931" s="173"/>
    </row>
    <row r="11932" spans="13:21" s="104" customFormat="1" ht="15.75">
      <c r="M11932" s="172"/>
      <c r="N11932" s="172"/>
      <c r="O11932" s="172"/>
      <c r="U11932" s="173"/>
    </row>
    <row r="11933" spans="13:21" s="104" customFormat="1" ht="15.75">
      <c r="M11933" s="172"/>
      <c r="N11933" s="172"/>
      <c r="O11933" s="172"/>
      <c r="U11933" s="173"/>
    </row>
    <row r="11934" spans="13:21" s="104" customFormat="1" ht="15.75">
      <c r="M11934" s="172"/>
      <c r="N11934" s="172"/>
      <c r="O11934" s="172"/>
      <c r="U11934" s="173"/>
    </row>
    <row r="11935" spans="13:21" s="104" customFormat="1" ht="15.75">
      <c r="M11935" s="172"/>
      <c r="N11935" s="172"/>
      <c r="O11935" s="172"/>
      <c r="U11935" s="173"/>
    </row>
    <row r="11936" spans="13:21" s="104" customFormat="1" ht="15.75">
      <c r="M11936" s="172"/>
      <c r="N11936" s="172"/>
      <c r="O11936" s="172"/>
      <c r="U11936" s="173"/>
    </row>
    <row r="11937" spans="13:21" s="104" customFormat="1" ht="15.75">
      <c r="M11937" s="172"/>
      <c r="N11937" s="172"/>
      <c r="O11937" s="172"/>
      <c r="U11937" s="173"/>
    </row>
    <row r="11938" spans="13:21" s="104" customFormat="1" ht="15.75">
      <c r="M11938" s="172"/>
      <c r="N11938" s="172"/>
      <c r="O11938" s="172"/>
      <c r="U11938" s="173"/>
    </row>
    <row r="11939" spans="13:21" s="104" customFormat="1" ht="15.75">
      <c r="M11939" s="172"/>
      <c r="N11939" s="172"/>
      <c r="O11939" s="172"/>
      <c r="U11939" s="173"/>
    </row>
    <row r="11940" spans="13:21" s="104" customFormat="1" ht="15.75">
      <c r="M11940" s="172"/>
      <c r="N11940" s="172"/>
      <c r="O11940" s="172"/>
      <c r="U11940" s="173"/>
    </row>
    <row r="11941" spans="13:21" s="104" customFormat="1" ht="15.75">
      <c r="M11941" s="172"/>
      <c r="N11941" s="172"/>
      <c r="O11941" s="172"/>
      <c r="U11941" s="173"/>
    </row>
    <row r="11942" spans="13:21" s="104" customFormat="1" ht="15.75">
      <c r="M11942" s="172"/>
      <c r="N11942" s="172"/>
      <c r="O11942" s="172"/>
      <c r="U11942" s="173"/>
    </row>
    <row r="11943" spans="13:21" s="104" customFormat="1" ht="15.75">
      <c r="M11943" s="172"/>
      <c r="N11943" s="172"/>
      <c r="O11943" s="172"/>
      <c r="U11943" s="173"/>
    </row>
    <row r="11944" spans="13:21" s="104" customFormat="1" ht="15.75">
      <c r="M11944" s="172"/>
      <c r="N11944" s="172"/>
      <c r="O11944" s="172"/>
      <c r="U11944" s="173"/>
    </row>
    <row r="11945" spans="13:21" s="104" customFormat="1" ht="15.75">
      <c r="M11945" s="172"/>
      <c r="N11945" s="172"/>
      <c r="O11945" s="172"/>
      <c r="U11945" s="173"/>
    </row>
    <row r="11946" spans="13:21" s="104" customFormat="1" ht="15.75">
      <c r="M11946" s="172"/>
      <c r="N11946" s="172"/>
      <c r="O11946" s="172"/>
      <c r="U11946" s="173"/>
    </row>
    <row r="11947" spans="13:21" s="104" customFormat="1" ht="15.75">
      <c r="M11947" s="172"/>
      <c r="N11947" s="172"/>
      <c r="O11947" s="172"/>
      <c r="U11947" s="173"/>
    </row>
    <row r="11948" spans="13:21" s="104" customFormat="1" ht="15.75">
      <c r="M11948" s="172"/>
      <c r="N11948" s="172"/>
      <c r="O11948" s="172"/>
      <c r="U11948" s="173"/>
    </row>
    <row r="11949" spans="13:21" s="104" customFormat="1" ht="15.75">
      <c r="M11949" s="172"/>
      <c r="N11949" s="172"/>
      <c r="O11949" s="172"/>
      <c r="U11949" s="173"/>
    </row>
    <row r="11950" spans="13:21" s="104" customFormat="1" ht="15.75">
      <c r="M11950" s="172"/>
      <c r="N11950" s="172"/>
      <c r="O11950" s="172"/>
      <c r="U11950" s="173"/>
    </row>
    <row r="11951" spans="13:21" s="104" customFormat="1" ht="15.75">
      <c r="M11951" s="172"/>
      <c r="N11951" s="172"/>
      <c r="O11951" s="172"/>
      <c r="U11951" s="173"/>
    </row>
    <row r="11952" spans="13:21" s="104" customFormat="1" ht="15.75">
      <c r="M11952" s="172"/>
      <c r="N11952" s="172"/>
      <c r="O11952" s="172"/>
      <c r="U11952" s="173"/>
    </row>
    <row r="11953" spans="13:21" s="104" customFormat="1" ht="15.75">
      <c r="M11953" s="172"/>
      <c r="N11953" s="172"/>
      <c r="O11953" s="172"/>
      <c r="U11953" s="173"/>
    </row>
    <row r="11954" spans="13:21" s="104" customFormat="1" ht="15.75">
      <c r="M11954" s="172"/>
      <c r="N11954" s="172"/>
      <c r="O11954" s="172"/>
      <c r="U11954" s="173"/>
    </row>
    <row r="11955" spans="13:21" s="104" customFormat="1" ht="15.75">
      <c r="M11955" s="172"/>
      <c r="N11955" s="172"/>
      <c r="O11955" s="172"/>
      <c r="U11955" s="173"/>
    </row>
    <row r="11956" spans="13:21" s="104" customFormat="1" ht="15.75">
      <c r="M11956" s="172"/>
      <c r="N11956" s="172"/>
      <c r="O11956" s="172"/>
      <c r="U11956" s="173"/>
    </row>
    <row r="11957" spans="13:21" s="104" customFormat="1" ht="15.75">
      <c r="M11957" s="172"/>
      <c r="N11957" s="172"/>
      <c r="O11957" s="172"/>
      <c r="U11957" s="173"/>
    </row>
    <row r="11958" spans="13:21" s="104" customFormat="1" ht="15.75">
      <c r="M11958" s="172"/>
      <c r="N11958" s="172"/>
      <c r="O11958" s="172"/>
      <c r="U11958" s="173"/>
    </row>
    <row r="11959" spans="13:21" s="104" customFormat="1" ht="15.75">
      <c r="M11959" s="172"/>
      <c r="N11959" s="172"/>
      <c r="O11959" s="172"/>
      <c r="U11959" s="173"/>
    </row>
    <row r="11960" spans="13:21" s="104" customFormat="1" ht="15.75">
      <c r="M11960" s="172"/>
      <c r="N11960" s="172"/>
      <c r="O11960" s="172"/>
      <c r="U11960" s="173"/>
    </row>
    <row r="11961" spans="13:21" s="104" customFormat="1" ht="15.75">
      <c r="M11961" s="172"/>
      <c r="N11961" s="172"/>
      <c r="O11961" s="172"/>
      <c r="U11961" s="173"/>
    </row>
    <row r="11962" spans="13:21" s="104" customFormat="1" ht="15.75">
      <c r="M11962" s="172"/>
      <c r="N11962" s="172"/>
      <c r="O11962" s="172"/>
      <c r="U11962" s="173"/>
    </row>
    <row r="11963" spans="13:21" s="104" customFormat="1" ht="15.75">
      <c r="M11963" s="172"/>
      <c r="N11963" s="172"/>
      <c r="O11963" s="172"/>
      <c r="U11963" s="173"/>
    </row>
    <row r="11964" spans="13:21" s="104" customFormat="1" ht="15.75">
      <c r="M11964" s="172"/>
      <c r="N11964" s="172"/>
      <c r="O11964" s="172"/>
      <c r="U11964" s="173"/>
    </row>
    <row r="11965" spans="13:21" s="104" customFormat="1" ht="15.75">
      <c r="M11965" s="172"/>
      <c r="N11965" s="172"/>
      <c r="O11965" s="172"/>
      <c r="U11965" s="173"/>
    </row>
    <row r="11966" spans="13:21" s="104" customFormat="1" ht="15.75">
      <c r="M11966" s="172"/>
      <c r="N11966" s="172"/>
      <c r="O11966" s="172"/>
      <c r="U11966" s="173"/>
    </row>
    <row r="11967" spans="13:21" s="104" customFormat="1" ht="15.75">
      <c r="M11967" s="172"/>
      <c r="N11967" s="172"/>
      <c r="O11967" s="172"/>
      <c r="U11967" s="173"/>
    </row>
    <row r="11968" spans="13:21" s="104" customFormat="1" ht="15.75">
      <c r="M11968" s="172"/>
      <c r="N11968" s="172"/>
      <c r="O11968" s="172"/>
      <c r="U11968" s="173"/>
    </row>
    <row r="11969" spans="13:21" s="104" customFormat="1" ht="15.75">
      <c r="M11969" s="172"/>
      <c r="N11969" s="172"/>
      <c r="O11969" s="172"/>
      <c r="U11969" s="173"/>
    </row>
    <row r="11970" spans="13:21" s="104" customFormat="1" ht="15.75">
      <c r="M11970" s="172"/>
      <c r="N11970" s="172"/>
      <c r="O11970" s="172"/>
      <c r="U11970" s="173"/>
    </row>
    <row r="11971" spans="13:21" s="104" customFormat="1" ht="15.75">
      <c r="M11971" s="172"/>
      <c r="N11971" s="172"/>
      <c r="O11971" s="172"/>
      <c r="U11971" s="173"/>
    </row>
    <row r="11972" spans="13:21" s="104" customFormat="1" ht="15.75">
      <c r="M11972" s="172"/>
      <c r="N11972" s="172"/>
      <c r="O11972" s="172"/>
      <c r="U11972" s="173"/>
    </row>
    <row r="11973" spans="13:21" s="104" customFormat="1" ht="15.75">
      <c r="M11973" s="172"/>
      <c r="N11973" s="172"/>
      <c r="O11973" s="172"/>
      <c r="U11973" s="173"/>
    </row>
    <row r="11974" spans="13:21" s="104" customFormat="1" ht="15.75">
      <c r="M11974" s="172"/>
      <c r="N11974" s="172"/>
      <c r="O11974" s="172"/>
      <c r="U11974" s="173"/>
    </row>
    <row r="11975" spans="13:21" s="104" customFormat="1" ht="15.75">
      <c r="M11975" s="172"/>
      <c r="N11975" s="172"/>
      <c r="O11975" s="172"/>
      <c r="U11975" s="173"/>
    </row>
    <row r="11976" spans="13:21" s="104" customFormat="1" ht="15.75">
      <c r="M11976" s="172"/>
      <c r="N11976" s="172"/>
      <c r="O11976" s="172"/>
      <c r="U11976" s="173"/>
    </row>
    <row r="11977" spans="13:21" s="104" customFormat="1" ht="15.75">
      <c r="M11977" s="172"/>
      <c r="N11977" s="172"/>
      <c r="O11977" s="172"/>
      <c r="U11977" s="173"/>
    </row>
    <row r="11978" spans="13:21" s="104" customFormat="1" ht="15.75">
      <c r="M11978" s="172"/>
      <c r="N11978" s="172"/>
      <c r="O11978" s="172"/>
      <c r="U11978" s="173"/>
    </row>
    <row r="11979" spans="13:21" s="104" customFormat="1" ht="15.75">
      <c r="M11979" s="172"/>
      <c r="N11979" s="172"/>
      <c r="O11979" s="172"/>
      <c r="U11979" s="173"/>
    </row>
    <row r="11980" spans="13:21" s="104" customFormat="1" ht="15.75">
      <c r="M11980" s="172"/>
      <c r="N11980" s="172"/>
      <c r="O11980" s="172"/>
      <c r="U11980" s="173"/>
    </row>
    <row r="11981" spans="13:21" s="104" customFormat="1" ht="15.75">
      <c r="M11981" s="172"/>
      <c r="N11981" s="172"/>
      <c r="O11981" s="172"/>
      <c r="U11981" s="173"/>
    </row>
    <row r="11982" spans="13:21" s="104" customFormat="1" ht="15.75">
      <c r="M11982" s="172"/>
      <c r="N11982" s="172"/>
      <c r="O11982" s="172"/>
      <c r="U11982" s="173"/>
    </row>
    <row r="11983" spans="13:21" s="104" customFormat="1" ht="15.75">
      <c r="M11983" s="172"/>
      <c r="N11983" s="172"/>
      <c r="O11983" s="172"/>
      <c r="U11983" s="173"/>
    </row>
    <row r="11984" spans="13:21" s="104" customFormat="1" ht="15.75">
      <c r="M11984" s="172"/>
      <c r="N11984" s="172"/>
      <c r="O11984" s="172"/>
      <c r="U11984" s="173"/>
    </row>
    <row r="11985" spans="13:21" s="104" customFormat="1" ht="15.75">
      <c r="M11985" s="172"/>
      <c r="N11985" s="172"/>
      <c r="O11985" s="172"/>
      <c r="U11985" s="173"/>
    </row>
    <row r="11986" spans="13:21" s="104" customFormat="1" ht="15.75">
      <c r="M11986" s="172"/>
      <c r="N11986" s="172"/>
      <c r="O11986" s="172"/>
      <c r="U11986" s="173"/>
    </row>
    <row r="11987" spans="13:21" s="104" customFormat="1" ht="15.75">
      <c r="M11987" s="172"/>
      <c r="N11987" s="172"/>
      <c r="O11987" s="172"/>
      <c r="U11987" s="173"/>
    </row>
    <row r="11988" spans="13:21" s="104" customFormat="1" ht="15.75">
      <c r="M11988" s="172"/>
      <c r="N11988" s="172"/>
      <c r="O11988" s="172"/>
      <c r="U11988" s="173"/>
    </row>
    <row r="11989" spans="13:21" s="104" customFormat="1" ht="15.75">
      <c r="M11989" s="172"/>
      <c r="N11989" s="172"/>
      <c r="O11989" s="172"/>
      <c r="U11989" s="173"/>
    </row>
    <row r="11990" spans="13:21" s="104" customFormat="1" ht="15.75">
      <c r="M11990" s="172"/>
      <c r="N11990" s="172"/>
      <c r="O11990" s="172"/>
      <c r="U11990" s="173"/>
    </row>
    <row r="11991" spans="13:21" s="104" customFormat="1" ht="15.75">
      <c r="M11991" s="172"/>
      <c r="N11991" s="172"/>
      <c r="O11991" s="172"/>
      <c r="U11991" s="173"/>
    </row>
    <row r="11992" spans="13:21" s="104" customFormat="1" ht="15.75">
      <c r="M11992" s="172"/>
      <c r="N11992" s="172"/>
      <c r="O11992" s="172"/>
      <c r="U11992" s="173"/>
    </row>
    <row r="11993" spans="13:21" s="104" customFormat="1" ht="15.75">
      <c r="M11993" s="172"/>
      <c r="N11993" s="172"/>
      <c r="O11993" s="172"/>
      <c r="U11993" s="173"/>
    </row>
    <row r="11994" spans="13:21" s="104" customFormat="1" ht="15.75">
      <c r="M11994" s="172"/>
      <c r="N11994" s="172"/>
      <c r="O11994" s="172"/>
      <c r="U11994" s="173"/>
    </row>
    <row r="11995" spans="13:21" s="104" customFormat="1" ht="15.75">
      <c r="M11995" s="172"/>
      <c r="N11995" s="172"/>
      <c r="O11995" s="172"/>
      <c r="U11995" s="173"/>
    </row>
    <row r="11996" spans="13:21" s="104" customFormat="1" ht="15.75">
      <c r="M11996" s="172"/>
      <c r="N11996" s="172"/>
      <c r="O11996" s="172"/>
      <c r="U11996" s="173"/>
    </row>
    <row r="11997" spans="13:21" s="104" customFormat="1" ht="15.75">
      <c r="M11997" s="172"/>
      <c r="N11997" s="172"/>
      <c r="O11997" s="172"/>
      <c r="U11997" s="173"/>
    </row>
    <row r="11998" spans="13:21" s="104" customFormat="1" ht="15.75">
      <c r="M11998" s="172"/>
      <c r="N11998" s="172"/>
      <c r="O11998" s="172"/>
      <c r="U11998" s="173"/>
    </row>
    <row r="11999" spans="13:21" s="104" customFormat="1" ht="15.75">
      <c r="M11999" s="172"/>
      <c r="N11999" s="172"/>
      <c r="O11999" s="172"/>
      <c r="U11999" s="173"/>
    </row>
    <row r="12000" spans="13:21" s="104" customFormat="1" ht="15.75">
      <c r="M12000" s="172"/>
      <c r="N12000" s="172"/>
      <c r="O12000" s="172"/>
      <c r="U12000" s="173"/>
    </row>
    <row r="12001" spans="13:21" s="104" customFormat="1" ht="15.75">
      <c r="M12001" s="172"/>
      <c r="N12001" s="172"/>
      <c r="O12001" s="172"/>
      <c r="U12001" s="173"/>
    </row>
    <row r="12002" spans="13:21" s="104" customFormat="1" ht="15.75">
      <c r="M12002" s="172"/>
      <c r="N12002" s="172"/>
      <c r="O12002" s="172"/>
      <c r="U12002" s="173"/>
    </row>
    <row r="12003" spans="13:21" s="104" customFormat="1" ht="15.75">
      <c r="M12003" s="172"/>
      <c r="N12003" s="172"/>
      <c r="O12003" s="172"/>
      <c r="U12003" s="173"/>
    </row>
    <row r="12004" spans="13:21" s="104" customFormat="1" ht="15.75">
      <c r="M12004" s="172"/>
      <c r="N12004" s="172"/>
      <c r="O12004" s="172"/>
      <c r="U12004" s="173"/>
    </row>
    <row r="12005" spans="13:21" s="104" customFormat="1" ht="15.75">
      <c r="M12005" s="172"/>
      <c r="N12005" s="172"/>
      <c r="O12005" s="172"/>
      <c r="U12005" s="173"/>
    </row>
    <row r="12006" spans="13:21" s="104" customFormat="1" ht="15.75">
      <c r="M12006" s="172"/>
      <c r="N12006" s="172"/>
      <c r="O12006" s="172"/>
      <c r="U12006" s="173"/>
    </row>
    <row r="12007" spans="13:21" s="104" customFormat="1" ht="15.75">
      <c r="M12007" s="172"/>
      <c r="N12007" s="172"/>
      <c r="O12007" s="172"/>
      <c r="U12007" s="173"/>
    </row>
    <row r="12008" spans="13:21" s="104" customFormat="1" ht="15.75">
      <c r="M12008" s="172"/>
      <c r="N12008" s="172"/>
      <c r="O12008" s="172"/>
      <c r="U12008" s="173"/>
    </row>
    <row r="12009" spans="13:21" s="104" customFormat="1" ht="15.75">
      <c r="M12009" s="172"/>
      <c r="N12009" s="172"/>
      <c r="O12009" s="172"/>
      <c r="U12009" s="173"/>
    </row>
    <row r="12010" spans="13:21" s="104" customFormat="1" ht="15.75">
      <c r="M12010" s="172"/>
      <c r="N12010" s="172"/>
      <c r="O12010" s="172"/>
      <c r="U12010" s="173"/>
    </row>
    <row r="12011" spans="13:21" s="104" customFormat="1" ht="15.75">
      <c r="M12011" s="172"/>
      <c r="N12011" s="172"/>
      <c r="O12011" s="172"/>
      <c r="U12011" s="173"/>
    </row>
    <row r="12012" spans="13:21" s="104" customFormat="1" ht="15.75">
      <c r="M12012" s="172"/>
      <c r="N12012" s="172"/>
      <c r="O12012" s="172"/>
      <c r="U12012" s="173"/>
    </row>
    <row r="12013" spans="13:21" s="104" customFormat="1" ht="15.75">
      <c r="M12013" s="172"/>
      <c r="N12013" s="172"/>
      <c r="O12013" s="172"/>
      <c r="U12013" s="173"/>
    </row>
    <row r="12014" spans="13:21" s="104" customFormat="1" ht="15.75">
      <c r="M12014" s="172"/>
      <c r="N12014" s="172"/>
      <c r="O12014" s="172"/>
      <c r="U12014" s="173"/>
    </row>
    <row r="12015" spans="13:21" s="104" customFormat="1" ht="15.75">
      <c r="M12015" s="172"/>
      <c r="N12015" s="172"/>
      <c r="O12015" s="172"/>
      <c r="U12015" s="173"/>
    </row>
    <row r="12016" spans="13:21" s="104" customFormat="1" ht="15.75">
      <c r="M12016" s="172"/>
      <c r="N12016" s="172"/>
      <c r="O12016" s="172"/>
      <c r="U12016" s="173"/>
    </row>
    <row r="12017" spans="13:21" s="104" customFormat="1" ht="15.75">
      <c r="M12017" s="172"/>
      <c r="N12017" s="172"/>
      <c r="O12017" s="172"/>
      <c r="U12017" s="173"/>
    </row>
    <row r="12018" spans="13:21" s="104" customFormat="1" ht="15.75">
      <c r="M12018" s="172"/>
      <c r="N12018" s="172"/>
      <c r="O12018" s="172"/>
      <c r="U12018" s="173"/>
    </row>
    <row r="12019" spans="13:21" s="104" customFormat="1" ht="15.75">
      <c r="M12019" s="172"/>
      <c r="N12019" s="172"/>
      <c r="O12019" s="172"/>
      <c r="U12019" s="173"/>
    </row>
    <row r="12020" spans="13:21" s="104" customFormat="1" ht="15.75">
      <c r="M12020" s="172"/>
      <c r="N12020" s="172"/>
      <c r="O12020" s="172"/>
      <c r="U12020" s="173"/>
    </row>
    <row r="12021" spans="13:21" s="104" customFormat="1" ht="15.75">
      <c r="M12021" s="172"/>
      <c r="N12021" s="172"/>
      <c r="O12021" s="172"/>
      <c r="U12021" s="173"/>
    </row>
    <row r="12022" spans="13:21" s="104" customFormat="1" ht="15.75">
      <c r="M12022" s="172"/>
      <c r="N12022" s="172"/>
      <c r="O12022" s="172"/>
      <c r="U12022" s="173"/>
    </row>
    <row r="12023" spans="13:21" s="104" customFormat="1" ht="15.75">
      <c r="M12023" s="172"/>
      <c r="N12023" s="172"/>
      <c r="O12023" s="172"/>
      <c r="U12023" s="173"/>
    </row>
    <row r="12024" spans="13:21" s="104" customFormat="1" ht="15.75">
      <c r="M12024" s="172"/>
      <c r="N12024" s="172"/>
      <c r="O12024" s="172"/>
      <c r="U12024" s="173"/>
    </row>
    <row r="12025" spans="13:21" s="104" customFormat="1" ht="15.75">
      <c r="M12025" s="172"/>
      <c r="N12025" s="172"/>
      <c r="O12025" s="172"/>
      <c r="U12025" s="173"/>
    </row>
    <row r="12026" spans="13:21" s="104" customFormat="1" ht="15.75">
      <c r="M12026" s="172"/>
      <c r="N12026" s="172"/>
      <c r="O12026" s="172"/>
      <c r="U12026" s="173"/>
    </row>
    <row r="12027" spans="13:21" s="104" customFormat="1" ht="15.75">
      <c r="M12027" s="172"/>
      <c r="N12027" s="172"/>
      <c r="O12027" s="172"/>
      <c r="U12027" s="173"/>
    </row>
    <row r="12028" spans="13:21" s="104" customFormat="1" ht="15.75">
      <c r="M12028" s="172"/>
      <c r="N12028" s="172"/>
      <c r="O12028" s="172"/>
      <c r="U12028" s="173"/>
    </row>
    <row r="12029" spans="13:21" s="104" customFormat="1" ht="15.75">
      <c r="M12029" s="172"/>
      <c r="N12029" s="172"/>
      <c r="O12029" s="172"/>
      <c r="U12029" s="173"/>
    </row>
    <row r="12030" spans="13:21" s="104" customFormat="1" ht="15.75">
      <c r="M12030" s="172"/>
      <c r="N12030" s="172"/>
      <c r="O12030" s="172"/>
      <c r="U12030" s="173"/>
    </row>
    <row r="12031" spans="13:21" s="104" customFormat="1" ht="15.75">
      <c r="M12031" s="172"/>
      <c r="N12031" s="172"/>
      <c r="O12031" s="172"/>
      <c r="U12031" s="173"/>
    </row>
    <row r="12032" spans="13:21" s="104" customFormat="1" ht="15.75">
      <c r="M12032" s="172"/>
      <c r="N12032" s="172"/>
      <c r="O12032" s="172"/>
      <c r="U12032" s="173"/>
    </row>
    <row r="12033" spans="13:21" s="104" customFormat="1" ht="15.75">
      <c r="M12033" s="172"/>
      <c r="N12033" s="172"/>
      <c r="O12033" s="172"/>
      <c r="U12033" s="173"/>
    </row>
    <row r="12034" spans="13:21" s="104" customFormat="1" ht="15.75">
      <c r="M12034" s="172"/>
      <c r="N12034" s="172"/>
      <c r="O12034" s="172"/>
      <c r="U12034" s="173"/>
    </row>
    <row r="12035" spans="13:21" s="104" customFormat="1" ht="15.75">
      <c r="M12035" s="172"/>
      <c r="N12035" s="172"/>
      <c r="O12035" s="172"/>
      <c r="U12035" s="173"/>
    </row>
    <row r="12036" spans="13:21" s="104" customFormat="1" ht="15.75">
      <c r="M12036" s="172"/>
      <c r="N12036" s="172"/>
      <c r="O12036" s="172"/>
      <c r="U12036" s="173"/>
    </row>
    <row r="12037" spans="13:21" s="104" customFormat="1" ht="15.75">
      <c r="M12037" s="172"/>
      <c r="N12037" s="172"/>
      <c r="O12037" s="172"/>
      <c r="U12037" s="173"/>
    </row>
    <row r="12038" spans="13:21" s="104" customFormat="1" ht="15.75">
      <c r="M12038" s="172"/>
      <c r="N12038" s="172"/>
      <c r="O12038" s="172"/>
      <c r="U12038" s="173"/>
    </row>
    <row r="12039" spans="13:21" s="104" customFormat="1" ht="15.75">
      <c r="M12039" s="172"/>
      <c r="N12039" s="172"/>
      <c r="O12039" s="172"/>
      <c r="U12039" s="173"/>
    </row>
    <row r="12040" spans="13:21" s="104" customFormat="1" ht="15.75">
      <c r="M12040" s="172"/>
      <c r="N12040" s="172"/>
      <c r="O12040" s="172"/>
      <c r="U12040" s="173"/>
    </row>
    <row r="12041" spans="13:21" s="104" customFormat="1" ht="15.75">
      <c r="M12041" s="172"/>
      <c r="N12041" s="172"/>
      <c r="O12041" s="172"/>
      <c r="U12041" s="173"/>
    </row>
    <row r="12042" spans="13:21" s="104" customFormat="1" ht="15.75">
      <c r="M12042" s="172"/>
      <c r="N12042" s="172"/>
      <c r="O12042" s="172"/>
      <c r="U12042" s="173"/>
    </row>
    <row r="12043" spans="13:21" s="104" customFormat="1" ht="15.75">
      <c r="M12043" s="172"/>
      <c r="N12043" s="172"/>
      <c r="O12043" s="172"/>
      <c r="U12043" s="173"/>
    </row>
    <row r="12044" spans="13:21" s="104" customFormat="1" ht="15.75">
      <c r="M12044" s="172"/>
      <c r="N12044" s="172"/>
      <c r="O12044" s="172"/>
      <c r="U12044" s="173"/>
    </row>
    <row r="12045" spans="13:21" s="104" customFormat="1" ht="15.75">
      <c r="M12045" s="172"/>
      <c r="N12045" s="172"/>
      <c r="O12045" s="172"/>
      <c r="U12045" s="173"/>
    </row>
    <row r="12046" spans="13:21" s="104" customFormat="1" ht="15.75">
      <c r="M12046" s="172"/>
      <c r="N12046" s="172"/>
      <c r="O12046" s="172"/>
      <c r="U12046" s="173"/>
    </row>
    <row r="12047" spans="13:21" s="104" customFormat="1" ht="15.75">
      <c r="M12047" s="172"/>
      <c r="N12047" s="172"/>
      <c r="O12047" s="172"/>
      <c r="U12047" s="173"/>
    </row>
    <row r="12048" spans="13:21" s="104" customFormat="1" ht="15.75">
      <c r="M12048" s="172"/>
      <c r="N12048" s="172"/>
      <c r="O12048" s="172"/>
      <c r="U12048" s="173"/>
    </row>
    <row r="12049" spans="13:21" s="104" customFormat="1" ht="15.75">
      <c r="M12049" s="172"/>
      <c r="N12049" s="172"/>
      <c r="O12049" s="172"/>
      <c r="U12049" s="173"/>
    </row>
    <row r="12050" spans="13:21" s="104" customFormat="1" ht="15.75">
      <c r="M12050" s="172"/>
      <c r="N12050" s="172"/>
      <c r="O12050" s="172"/>
      <c r="U12050" s="173"/>
    </row>
    <row r="12051" spans="13:21" s="104" customFormat="1" ht="15.75">
      <c r="M12051" s="172"/>
      <c r="N12051" s="172"/>
      <c r="O12051" s="172"/>
      <c r="U12051" s="173"/>
    </row>
    <row r="12052" spans="13:21" s="104" customFormat="1" ht="15.75">
      <c r="M12052" s="172"/>
      <c r="N12052" s="172"/>
      <c r="O12052" s="172"/>
      <c r="U12052" s="173"/>
    </row>
    <row r="12053" spans="13:21" s="104" customFormat="1" ht="15.75">
      <c r="M12053" s="172"/>
      <c r="N12053" s="172"/>
      <c r="O12053" s="172"/>
      <c r="U12053" s="173"/>
    </row>
    <row r="12054" spans="13:21" s="104" customFormat="1" ht="15.75">
      <c r="M12054" s="172"/>
      <c r="N12054" s="172"/>
      <c r="O12054" s="172"/>
      <c r="U12054" s="173"/>
    </row>
    <row r="12055" spans="13:21" s="104" customFormat="1" ht="15.75">
      <c r="M12055" s="172"/>
      <c r="N12055" s="172"/>
      <c r="O12055" s="172"/>
      <c r="U12055" s="173"/>
    </row>
    <row r="12056" spans="13:21" s="104" customFormat="1" ht="15.75">
      <c r="M12056" s="172"/>
      <c r="N12056" s="172"/>
      <c r="O12056" s="172"/>
      <c r="U12056" s="173"/>
    </row>
    <row r="12057" spans="13:21" s="104" customFormat="1" ht="15.75">
      <c r="M12057" s="172"/>
      <c r="N12057" s="172"/>
      <c r="O12057" s="172"/>
      <c r="U12057" s="173"/>
    </row>
    <row r="12058" spans="13:21" s="104" customFormat="1" ht="15.75">
      <c r="M12058" s="172"/>
      <c r="N12058" s="172"/>
      <c r="O12058" s="172"/>
      <c r="U12058" s="173"/>
    </row>
    <row r="12059" spans="13:21" s="104" customFormat="1" ht="15.75">
      <c r="M12059" s="172"/>
      <c r="N12059" s="172"/>
      <c r="O12059" s="172"/>
      <c r="U12059" s="173"/>
    </row>
    <row r="12060" spans="13:21" s="104" customFormat="1" ht="15.75">
      <c r="M12060" s="172"/>
      <c r="N12060" s="172"/>
      <c r="O12060" s="172"/>
      <c r="U12060" s="173"/>
    </row>
    <row r="12061" spans="13:21" s="104" customFormat="1" ht="15.75">
      <c r="M12061" s="172"/>
      <c r="N12061" s="172"/>
      <c r="O12061" s="172"/>
      <c r="U12061" s="173"/>
    </row>
    <row r="12062" spans="13:21" s="104" customFormat="1" ht="15.75">
      <c r="M12062" s="172"/>
      <c r="N12062" s="172"/>
      <c r="O12062" s="172"/>
      <c r="U12062" s="173"/>
    </row>
    <row r="12063" spans="13:21" s="104" customFormat="1" ht="15.75">
      <c r="M12063" s="172"/>
      <c r="N12063" s="172"/>
      <c r="O12063" s="172"/>
      <c r="U12063" s="173"/>
    </row>
    <row r="12064" spans="13:21" s="104" customFormat="1" ht="15.75">
      <c r="M12064" s="172"/>
      <c r="N12064" s="172"/>
      <c r="O12064" s="172"/>
      <c r="U12064" s="173"/>
    </row>
    <row r="12065" spans="13:21" s="104" customFormat="1" ht="15.75">
      <c r="M12065" s="172"/>
      <c r="N12065" s="172"/>
      <c r="O12065" s="172"/>
      <c r="U12065" s="173"/>
    </row>
    <row r="12066" spans="13:21" s="104" customFormat="1" ht="15.75">
      <c r="M12066" s="172"/>
      <c r="N12066" s="172"/>
      <c r="O12066" s="172"/>
      <c r="U12066" s="173"/>
    </row>
    <row r="12067" spans="13:21" s="104" customFormat="1" ht="15.75">
      <c r="M12067" s="172"/>
      <c r="N12067" s="172"/>
      <c r="O12067" s="172"/>
      <c r="U12067" s="173"/>
    </row>
    <row r="12068" spans="13:21" s="104" customFormat="1" ht="15.75">
      <c r="M12068" s="172"/>
      <c r="N12068" s="172"/>
      <c r="O12068" s="172"/>
      <c r="U12068" s="173"/>
    </row>
    <row r="12069" spans="13:21" s="104" customFormat="1" ht="15.75">
      <c r="M12069" s="172"/>
      <c r="N12069" s="172"/>
      <c r="O12069" s="172"/>
      <c r="U12069" s="173"/>
    </row>
    <row r="12070" spans="13:21" s="104" customFormat="1" ht="15.75">
      <c r="M12070" s="172"/>
      <c r="N12070" s="172"/>
      <c r="O12070" s="172"/>
      <c r="U12070" s="173"/>
    </row>
    <row r="12071" spans="13:21" s="104" customFormat="1" ht="15.75">
      <c r="M12071" s="172"/>
      <c r="N12071" s="172"/>
      <c r="O12071" s="172"/>
      <c r="U12071" s="173"/>
    </row>
    <row r="12072" spans="13:21" s="104" customFormat="1" ht="15.75">
      <c r="M12072" s="172"/>
      <c r="N12072" s="172"/>
      <c r="O12072" s="172"/>
      <c r="U12072" s="173"/>
    </row>
    <row r="12073" spans="13:21" s="104" customFormat="1" ht="15.75">
      <c r="M12073" s="172"/>
      <c r="N12073" s="172"/>
      <c r="O12073" s="172"/>
      <c r="U12073" s="173"/>
    </row>
    <row r="12074" spans="13:21" s="104" customFormat="1" ht="15.75">
      <c r="M12074" s="172"/>
      <c r="N12074" s="172"/>
      <c r="O12074" s="172"/>
      <c r="U12074" s="173"/>
    </row>
    <row r="12075" spans="13:21" s="104" customFormat="1" ht="15.75">
      <c r="M12075" s="172"/>
      <c r="N12075" s="172"/>
      <c r="O12075" s="172"/>
      <c r="U12075" s="173"/>
    </row>
    <row r="12076" spans="13:21" s="104" customFormat="1" ht="15.75">
      <c r="M12076" s="172"/>
      <c r="N12076" s="172"/>
      <c r="O12076" s="172"/>
      <c r="U12076" s="173"/>
    </row>
    <row r="12077" spans="13:21" s="104" customFormat="1" ht="15.75">
      <c r="M12077" s="172"/>
      <c r="N12077" s="172"/>
      <c r="O12077" s="172"/>
      <c r="U12077" s="173"/>
    </row>
    <row r="12078" spans="13:21" s="104" customFormat="1" ht="15.75">
      <c r="M12078" s="172"/>
      <c r="N12078" s="172"/>
      <c r="O12078" s="172"/>
      <c r="U12078" s="173"/>
    </row>
    <row r="12079" spans="13:21" s="104" customFormat="1" ht="15.75">
      <c r="M12079" s="172"/>
      <c r="N12079" s="172"/>
      <c r="O12079" s="172"/>
      <c r="U12079" s="173"/>
    </row>
    <row r="12080" spans="13:21" s="104" customFormat="1" ht="15.75">
      <c r="M12080" s="172"/>
      <c r="N12080" s="172"/>
      <c r="O12080" s="172"/>
      <c r="U12080" s="173"/>
    </row>
    <row r="12081" spans="13:21" s="104" customFormat="1" ht="15.75">
      <c r="M12081" s="172"/>
      <c r="N12081" s="172"/>
      <c r="O12081" s="172"/>
      <c r="U12081" s="173"/>
    </row>
    <row r="12082" spans="13:21" s="104" customFormat="1" ht="15.75">
      <c r="M12082" s="172"/>
      <c r="N12082" s="172"/>
      <c r="O12082" s="172"/>
      <c r="U12082" s="173"/>
    </row>
    <row r="12083" spans="13:21" s="104" customFormat="1" ht="15.75">
      <c r="M12083" s="172"/>
      <c r="N12083" s="172"/>
      <c r="O12083" s="172"/>
      <c r="U12083" s="173"/>
    </row>
    <row r="12084" spans="13:21" s="104" customFormat="1" ht="15.75">
      <c r="M12084" s="172"/>
      <c r="N12084" s="172"/>
      <c r="O12084" s="172"/>
      <c r="U12084" s="173"/>
    </row>
    <row r="12085" spans="13:21" s="104" customFormat="1" ht="15.75">
      <c r="M12085" s="172"/>
      <c r="N12085" s="172"/>
      <c r="O12085" s="172"/>
      <c r="U12085" s="173"/>
    </row>
    <row r="12086" spans="13:21" s="104" customFormat="1" ht="15.75">
      <c r="M12086" s="172"/>
      <c r="N12086" s="172"/>
      <c r="O12086" s="172"/>
      <c r="U12086" s="173"/>
    </row>
    <row r="12087" spans="13:21" s="104" customFormat="1" ht="15.75">
      <c r="M12087" s="172"/>
      <c r="N12087" s="172"/>
      <c r="O12087" s="172"/>
      <c r="U12087" s="173"/>
    </row>
    <row r="12088" spans="13:21" s="104" customFormat="1" ht="15.75">
      <c r="M12088" s="172"/>
      <c r="N12088" s="172"/>
      <c r="O12088" s="172"/>
      <c r="U12088" s="173"/>
    </row>
    <row r="12089" spans="13:21" s="104" customFormat="1" ht="15.75">
      <c r="M12089" s="172"/>
      <c r="N12089" s="172"/>
      <c r="O12089" s="172"/>
      <c r="U12089" s="173"/>
    </row>
    <row r="12090" spans="13:21" s="104" customFormat="1" ht="15.75">
      <c r="M12090" s="172"/>
      <c r="N12090" s="172"/>
      <c r="O12090" s="172"/>
      <c r="U12090" s="173"/>
    </row>
    <row r="12091" spans="13:21" s="104" customFormat="1" ht="15.75">
      <c r="M12091" s="172"/>
      <c r="N12091" s="172"/>
      <c r="O12091" s="172"/>
      <c r="U12091" s="173"/>
    </row>
    <row r="12092" spans="13:21" s="104" customFormat="1" ht="15.75">
      <c r="M12092" s="172"/>
      <c r="N12092" s="172"/>
      <c r="O12092" s="172"/>
      <c r="U12092" s="173"/>
    </row>
    <row r="12093" spans="13:21" s="104" customFormat="1" ht="15.75">
      <c r="M12093" s="172"/>
      <c r="N12093" s="172"/>
      <c r="O12093" s="172"/>
      <c r="U12093" s="173"/>
    </row>
    <row r="12094" spans="13:21" s="104" customFormat="1" ht="15.75">
      <c r="M12094" s="172"/>
      <c r="N12094" s="172"/>
      <c r="O12094" s="172"/>
      <c r="U12094" s="173"/>
    </row>
    <row r="12095" spans="13:21" s="104" customFormat="1" ht="15.75">
      <c r="M12095" s="172"/>
      <c r="N12095" s="172"/>
      <c r="O12095" s="172"/>
      <c r="U12095" s="173"/>
    </row>
    <row r="12096" spans="13:21" s="104" customFormat="1" ht="15.75">
      <c r="M12096" s="172"/>
      <c r="N12096" s="172"/>
      <c r="O12096" s="172"/>
      <c r="U12096" s="173"/>
    </row>
    <row r="12097" spans="13:21" s="104" customFormat="1" ht="15.75">
      <c r="M12097" s="172"/>
      <c r="N12097" s="172"/>
      <c r="O12097" s="172"/>
      <c r="U12097" s="173"/>
    </row>
    <row r="12098" spans="13:21" s="104" customFormat="1" ht="15.75">
      <c r="M12098" s="172"/>
      <c r="N12098" s="172"/>
      <c r="O12098" s="172"/>
      <c r="U12098" s="173"/>
    </row>
    <row r="12099" spans="13:21" s="104" customFormat="1" ht="15.75">
      <c r="M12099" s="172"/>
      <c r="N12099" s="172"/>
      <c r="O12099" s="172"/>
      <c r="U12099" s="173"/>
    </row>
    <row r="12100" spans="13:21" s="104" customFormat="1" ht="15.75">
      <c r="M12100" s="172"/>
      <c r="N12100" s="172"/>
      <c r="O12100" s="172"/>
      <c r="U12100" s="173"/>
    </row>
    <row r="12101" spans="13:21" s="104" customFormat="1" ht="15.75">
      <c r="M12101" s="172"/>
      <c r="N12101" s="172"/>
      <c r="O12101" s="172"/>
      <c r="U12101" s="173"/>
    </row>
    <row r="12102" spans="13:21" s="104" customFormat="1" ht="15.75">
      <c r="M12102" s="172"/>
      <c r="N12102" s="172"/>
      <c r="O12102" s="172"/>
      <c r="U12102" s="173"/>
    </row>
    <row r="12103" spans="13:21" s="104" customFormat="1" ht="15.75">
      <c r="M12103" s="172"/>
      <c r="N12103" s="172"/>
      <c r="O12103" s="172"/>
      <c r="U12103" s="173"/>
    </row>
    <row r="12104" spans="13:21" s="104" customFormat="1" ht="15.75">
      <c r="M12104" s="172"/>
      <c r="N12104" s="172"/>
      <c r="O12104" s="172"/>
      <c r="U12104" s="173"/>
    </row>
    <row r="12105" spans="13:21" s="104" customFormat="1" ht="15.75">
      <c r="M12105" s="172"/>
      <c r="N12105" s="172"/>
      <c r="O12105" s="172"/>
      <c r="U12105" s="173"/>
    </row>
    <row r="12106" spans="13:21" s="104" customFormat="1" ht="15.75">
      <c r="M12106" s="172"/>
      <c r="N12106" s="172"/>
      <c r="O12106" s="172"/>
      <c r="U12106" s="173"/>
    </row>
    <row r="12107" spans="13:21" s="104" customFormat="1" ht="15.75">
      <c r="M12107" s="172"/>
      <c r="N12107" s="172"/>
      <c r="O12107" s="172"/>
      <c r="U12107" s="173"/>
    </row>
    <row r="12108" spans="13:21" s="104" customFormat="1" ht="15.75">
      <c r="M12108" s="172"/>
      <c r="N12108" s="172"/>
      <c r="O12108" s="172"/>
      <c r="U12108" s="173"/>
    </row>
    <row r="12109" spans="13:21" s="104" customFormat="1" ht="15.75">
      <c r="M12109" s="172"/>
      <c r="N12109" s="172"/>
      <c r="O12109" s="172"/>
      <c r="U12109" s="173"/>
    </row>
    <row r="12110" spans="13:21" s="104" customFormat="1" ht="15.75">
      <c r="M12110" s="172"/>
      <c r="N12110" s="172"/>
      <c r="O12110" s="172"/>
      <c r="U12110" s="173"/>
    </row>
    <row r="12111" spans="13:21" s="104" customFormat="1" ht="15.75">
      <c r="M12111" s="172"/>
      <c r="N12111" s="172"/>
      <c r="O12111" s="172"/>
      <c r="U12111" s="173"/>
    </row>
    <row r="12112" spans="13:21" s="104" customFormat="1" ht="15.75">
      <c r="M12112" s="172"/>
      <c r="N12112" s="172"/>
      <c r="O12112" s="172"/>
      <c r="U12112" s="173"/>
    </row>
    <row r="12113" spans="13:21" s="104" customFormat="1" ht="15.75">
      <c r="M12113" s="172"/>
      <c r="N12113" s="172"/>
      <c r="O12113" s="172"/>
      <c r="U12113" s="173"/>
    </row>
    <row r="12114" spans="13:21" s="104" customFormat="1" ht="15.75">
      <c r="M12114" s="172"/>
      <c r="N12114" s="172"/>
      <c r="O12114" s="172"/>
      <c r="U12114" s="173"/>
    </row>
    <row r="12115" spans="13:21" s="104" customFormat="1" ht="15.75">
      <c r="M12115" s="172"/>
      <c r="N12115" s="172"/>
      <c r="O12115" s="172"/>
      <c r="U12115" s="173"/>
    </row>
    <row r="12116" spans="13:21" s="104" customFormat="1" ht="15.75">
      <c r="M12116" s="172"/>
      <c r="N12116" s="172"/>
      <c r="O12116" s="172"/>
      <c r="U12116" s="173"/>
    </row>
    <row r="12117" spans="13:21" s="104" customFormat="1" ht="15.75">
      <c r="M12117" s="172"/>
      <c r="N12117" s="172"/>
      <c r="O12117" s="172"/>
      <c r="U12117" s="173"/>
    </row>
    <row r="12118" spans="13:21" s="104" customFormat="1" ht="15.75">
      <c r="M12118" s="172"/>
      <c r="N12118" s="172"/>
      <c r="O12118" s="172"/>
      <c r="U12118" s="173"/>
    </row>
    <row r="12119" spans="13:21" s="104" customFormat="1" ht="15.75">
      <c r="M12119" s="172"/>
      <c r="N12119" s="172"/>
      <c r="O12119" s="172"/>
      <c r="U12119" s="173"/>
    </row>
    <row r="12120" spans="13:21" s="104" customFormat="1" ht="15.75">
      <c r="M12120" s="172"/>
      <c r="N12120" s="172"/>
      <c r="O12120" s="172"/>
      <c r="U12120" s="173"/>
    </row>
    <row r="12121" spans="13:21" s="104" customFormat="1" ht="15.75">
      <c r="M12121" s="172"/>
      <c r="N12121" s="172"/>
      <c r="O12121" s="172"/>
      <c r="U12121" s="173"/>
    </row>
    <row r="12122" spans="13:21" s="104" customFormat="1" ht="15.75">
      <c r="M12122" s="172"/>
      <c r="N12122" s="172"/>
      <c r="O12122" s="172"/>
      <c r="U12122" s="173"/>
    </row>
    <row r="12123" spans="13:21" s="104" customFormat="1" ht="15.75">
      <c r="M12123" s="172"/>
      <c r="N12123" s="172"/>
      <c r="O12123" s="172"/>
      <c r="U12123" s="173"/>
    </row>
    <row r="12124" spans="13:21" s="104" customFormat="1" ht="15.75">
      <c r="M12124" s="172"/>
      <c r="N12124" s="172"/>
      <c r="O12124" s="172"/>
      <c r="U12124" s="173"/>
    </row>
    <row r="12125" spans="13:21" s="104" customFormat="1" ht="15.75">
      <c r="M12125" s="172"/>
      <c r="N12125" s="172"/>
      <c r="O12125" s="172"/>
      <c r="U12125" s="173"/>
    </row>
    <row r="12126" spans="13:21" s="104" customFormat="1" ht="15.75">
      <c r="M12126" s="172"/>
      <c r="N12126" s="172"/>
      <c r="O12126" s="172"/>
      <c r="U12126" s="173"/>
    </row>
    <row r="12127" spans="13:21" s="104" customFormat="1" ht="15.75">
      <c r="M12127" s="172"/>
      <c r="N12127" s="172"/>
      <c r="O12127" s="172"/>
      <c r="U12127" s="173"/>
    </row>
    <row r="12128" spans="13:21" s="104" customFormat="1" ht="15.75">
      <c r="M12128" s="172"/>
      <c r="N12128" s="172"/>
      <c r="O12128" s="172"/>
      <c r="U12128" s="173"/>
    </row>
    <row r="12129" spans="13:21" s="104" customFormat="1" ht="15.75">
      <c r="M12129" s="172"/>
      <c r="N12129" s="172"/>
      <c r="O12129" s="172"/>
      <c r="U12129" s="173"/>
    </row>
    <row r="12130" spans="13:21" s="104" customFormat="1" ht="15.75">
      <c r="M12130" s="172"/>
      <c r="N12130" s="172"/>
      <c r="O12130" s="172"/>
      <c r="U12130" s="173"/>
    </row>
    <row r="12131" spans="13:21" s="104" customFormat="1" ht="15.75">
      <c r="M12131" s="172"/>
      <c r="N12131" s="172"/>
      <c r="O12131" s="172"/>
      <c r="U12131" s="173"/>
    </row>
    <row r="12132" spans="13:21" s="104" customFormat="1" ht="15.75">
      <c r="M12132" s="172"/>
      <c r="N12132" s="172"/>
      <c r="O12132" s="172"/>
      <c r="U12132" s="173"/>
    </row>
    <row r="12133" spans="13:21" s="104" customFormat="1" ht="15.75">
      <c r="M12133" s="172"/>
      <c r="N12133" s="172"/>
      <c r="O12133" s="172"/>
      <c r="U12133" s="173"/>
    </row>
    <row r="12134" spans="13:21" s="104" customFormat="1" ht="15.75">
      <c r="M12134" s="172"/>
      <c r="N12134" s="172"/>
      <c r="O12134" s="172"/>
      <c r="U12134" s="173"/>
    </row>
    <row r="12135" spans="13:21" s="104" customFormat="1" ht="15.75">
      <c r="M12135" s="172"/>
      <c r="N12135" s="172"/>
      <c r="O12135" s="172"/>
      <c r="U12135" s="173"/>
    </row>
    <row r="12136" spans="13:21" s="104" customFormat="1" ht="15.75">
      <c r="M12136" s="172"/>
      <c r="N12136" s="172"/>
      <c r="O12136" s="172"/>
      <c r="U12136" s="173"/>
    </row>
    <row r="12137" spans="13:21" s="104" customFormat="1" ht="15.75">
      <c r="M12137" s="172"/>
      <c r="N12137" s="172"/>
      <c r="O12137" s="172"/>
      <c r="U12137" s="173"/>
    </row>
    <row r="12138" spans="13:21" s="104" customFormat="1" ht="15.75">
      <c r="M12138" s="172"/>
      <c r="N12138" s="172"/>
      <c r="O12138" s="172"/>
      <c r="U12138" s="173"/>
    </row>
    <row r="12139" spans="13:21" s="104" customFormat="1" ht="15.75">
      <c r="M12139" s="172"/>
      <c r="N12139" s="172"/>
      <c r="O12139" s="172"/>
      <c r="U12139" s="173"/>
    </row>
    <row r="12140" spans="13:21" s="104" customFormat="1" ht="15.75">
      <c r="M12140" s="172"/>
      <c r="N12140" s="172"/>
      <c r="O12140" s="172"/>
      <c r="U12140" s="173"/>
    </row>
    <row r="12141" spans="13:21" s="104" customFormat="1" ht="15.75">
      <c r="M12141" s="172"/>
      <c r="N12141" s="172"/>
      <c r="O12141" s="172"/>
      <c r="U12141" s="173"/>
    </row>
    <row r="12142" spans="13:21" s="104" customFormat="1" ht="15.75">
      <c r="M12142" s="172"/>
      <c r="N12142" s="172"/>
      <c r="O12142" s="172"/>
      <c r="U12142" s="173"/>
    </row>
    <row r="12143" spans="13:21" s="104" customFormat="1" ht="15.75">
      <c r="M12143" s="172"/>
      <c r="N12143" s="172"/>
      <c r="O12143" s="172"/>
      <c r="U12143" s="173"/>
    </row>
    <row r="12144" spans="13:21" s="104" customFormat="1" ht="15.75">
      <c r="M12144" s="172"/>
      <c r="N12144" s="172"/>
      <c r="O12144" s="172"/>
      <c r="U12144" s="173"/>
    </row>
    <row r="12145" spans="13:21" s="104" customFormat="1" ht="15.75">
      <c r="M12145" s="172"/>
      <c r="N12145" s="172"/>
      <c r="O12145" s="172"/>
      <c r="U12145" s="173"/>
    </row>
    <row r="12146" spans="13:21" s="104" customFormat="1" ht="15.75">
      <c r="M12146" s="172"/>
      <c r="N12146" s="172"/>
      <c r="O12146" s="172"/>
      <c r="U12146" s="173"/>
    </row>
    <row r="12147" spans="13:21" s="104" customFormat="1" ht="15.75">
      <c r="M12147" s="172"/>
      <c r="N12147" s="172"/>
      <c r="O12147" s="172"/>
      <c r="U12147" s="173"/>
    </row>
    <row r="12148" spans="13:21" s="104" customFormat="1" ht="15.75">
      <c r="M12148" s="172"/>
      <c r="N12148" s="172"/>
      <c r="O12148" s="172"/>
      <c r="U12148" s="173"/>
    </row>
    <row r="12149" spans="13:21" s="104" customFormat="1" ht="15.75">
      <c r="M12149" s="172"/>
      <c r="N12149" s="172"/>
      <c r="O12149" s="172"/>
      <c r="U12149" s="173"/>
    </row>
    <row r="12150" spans="13:21" s="104" customFormat="1" ht="15.75">
      <c r="M12150" s="172"/>
      <c r="N12150" s="172"/>
      <c r="O12150" s="172"/>
      <c r="U12150" s="173"/>
    </row>
    <row r="12151" spans="13:21" s="104" customFormat="1" ht="15.75">
      <c r="M12151" s="172"/>
      <c r="N12151" s="172"/>
      <c r="O12151" s="172"/>
      <c r="U12151" s="173"/>
    </row>
    <row r="12152" spans="13:21" s="104" customFormat="1" ht="15.75">
      <c r="M12152" s="172"/>
      <c r="N12152" s="172"/>
      <c r="O12152" s="172"/>
      <c r="U12152" s="173"/>
    </row>
    <row r="12153" spans="13:21" s="104" customFormat="1" ht="15.75">
      <c r="M12153" s="172"/>
      <c r="N12153" s="172"/>
      <c r="O12153" s="172"/>
      <c r="U12153" s="173"/>
    </row>
    <row r="12154" spans="13:21" s="104" customFormat="1" ht="15.75">
      <c r="M12154" s="172"/>
      <c r="N12154" s="172"/>
      <c r="O12154" s="172"/>
      <c r="U12154" s="173"/>
    </row>
    <row r="12155" spans="13:21" s="104" customFormat="1" ht="15.75">
      <c r="M12155" s="172"/>
      <c r="N12155" s="172"/>
      <c r="O12155" s="172"/>
      <c r="U12155" s="173"/>
    </row>
    <row r="12156" spans="13:21" s="104" customFormat="1" ht="15.75">
      <c r="M12156" s="172"/>
      <c r="N12156" s="172"/>
      <c r="O12156" s="172"/>
      <c r="U12156" s="173"/>
    </row>
    <row r="12157" spans="13:21" s="104" customFormat="1" ht="15.75">
      <c r="M12157" s="172"/>
      <c r="N12157" s="172"/>
      <c r="O12157" s="172"/>
      <c r="U12157" s="173"/>
    </row>
    <row r="12158" spans="13:21" s="104" customFormat="1" ht="15.75">
      <c r="M12158" s="172"/>
      <c r="N12158" s="172"/>
      <c r="O12158" s="172"/>
      <c r="U12158" s="173"/>
    </row>
    <row r="12159" spans="13:21" s="104" customFormat="1" ht="15.75">
      <c r="M12159" s="172"/>
      <c r="N12159" s="172"/>
      <c r="O12159" s="172"/>
      <c r="U12159" s="173"/>
    </row>
    <row r="12160" spans="13:21" s="104" customFormat="1" ht="15.75">
      <c r="M12160" s="172"/>
      <c r="N12160" s="172"/>
      <c r="O12160" s="172"/>
      <c r="U12160" s="173"/>
    </row>
    <row r="12161" spans="13:21" s="104" customFormat="1" ht="15.75">
      <c r="M12161" s="172"/>
      <c r="N12161" s="172"/>
      <c r="O12161" s="172"/>
      <c r="U12161" s="173"/>
    </row>
    <row r="12162" spans="13:21" s="104" customFormat="1" ht="15.75">
      <c r="M12162" s="172"/>
      <c r="N12162" s="172"/>
      <c r="O12162" s="172"/>
      <c r="U12162" s="173"/>
    </row>
    <row r="12163" spans="13:21" s="104" customFormat="1" ht="15.75">
      <c r="M12163" s="172"/>
      <c r="N12163" s="172"/>
      <c r="O12163" s="172"/>
      <c r="U12163" s="173"/>
    </row>
    <row r="12164" spans="13:21" s="104" customFormat="1" ht="15.75">
      <c r="M12164" s="172"/>
      <c r="N12164" s="172"/>
      <c r="O12164" s="172"/>
      <c r="U12164" s="173"/>
    </row>
    <row r="12165" spans="13:21" s="104" customFormat="1" ht="15.75">
      <c r="M12165" s="172"/>
      <c r="N12165" s="172"/>
      <c r="O12165" s="172"/>
      <c r="U12165" s="173"/>
    </row>
    <row r="12166" spans="13:21" s="104" customFormat="1" ht="15.75">
      <c r="M12166" s="172"/>
      <c r="N12166" s="172"/>
      <c r="O12166" s="172"/>
      <c r="U12166" s="173"/>
    </row>
    <row r="12167" spans="13:21" s="104" customFormat="1" ht="15.75">
      <c r="M12167" s="172"/>
      <c r="N12167" s="172"/>
      <c r="O12167" s="172"/>
      <c r="U12167" s="173"/>
    </row>
    <row r="12168" spans="13:21" s="104" customFormat="1" ht="15.75">
      <c r="M12168" s="172"/>
      <c r="N12168" s="172"/>
      <c r="O12168" s="172"/>
      <c r="U12168" s="173"/>
    </row>
    <row r="12169" spans="13:21" s="104" customFormat="1" ht="15.75">
      <c r="M12169" s="172"/>
      <c r="N12169" s="172"/>
      <c r="O12169" s="172"/>
      <c r="U12169" s="173"/>
    </row>
    <row r="12170" spans="13:21" s="104" customFormat="1" ht="15.75">
      <c r="M12170" s="172"/>
      <c r="N12170" s="172"/>
      <c r="O12170" s="172"/>
      <c r="U12170" s="173"/>
    </row>
    <row r="12171" spans="13:21" s="104" customFormat="1" ht="15.75">
      <c r="M12171" s="172"/>
      <c r="N12171" s="172"/>
      <c r="O12171" s="172"/>
      <c r="U12171" s="173"/>
    </row>
    <row r="12172" spans="13:21" s="104" customFormat="1" ht="15.75">
      <c r="M12172" s="172"/>
      <c r="N12172" s="172"/>
      <c r="O12172" s="172"/>
      <c r="U12172" s="173"/>
    </row>
    <row r="12173" spans="13:21" s="104" customFormat="1" ht="15.75">
      <c r="M12173" s="172"/>
      <c r="N12173" s="172"/>
      <c r="O12173" s="172"/>
      <c r="U12173" s="173"/>
    </row>
    <row r="12174" spans="13:21" s="104" customFormat="1" ht="15.75">
      <c r="M12174" s="172"/>
      <c r="N12174" s="172"/>
      <c r="O12174" s="172"/>
      <c r="U12174" s="173"/>
    </row>
    <row r="12175" spans="13:21" s="104" customFormat="1" ht="15.75">
      <c r="M12175" s="172"/>
      <c r="N12175" s="172"/>
      <c r="O12175" s="172"/>
      <c r="U12175" s="173"/>
    </row>
    <row r="12176" spans="13:21" s="104" customFormat="1" ht="15.75">
      <c r="M12176" s="172"/>
      <c r="N12176" s="172"/>
      <c r="O12176" s="172"/>
      <c r="U12176" s="173"/>
    </row>
    <row r="12177" spans="13:21" s="104" customFormat="1" ht="15.75">
      <c r="M12177" s="172"/>
      <c r="N12177" s="172"/>
      <c r="O12177" s="172"/>
      <c r="U12177" s="173"/>
    </row>
    <row r="12178" spans="13:21" s="104" customFormat="1" ht="15.75">
      <c r="M12178" s="172"/>
      <c r="N12178" s="172"/>
      <c r="O12178" s="172"/>
      <c r="U12178" s="173"/>
    </row>
    <row r="12179" spans="13:21" s="104" customFormat="1" ht="15.75">
      <c r="M12179" s="172"/>
      <c r="N12179" s="172"/>
      <c r="O12179" s="172"/>
      <c r="U12179" s="173"/>
    </row>
    <row r="12180" spans="13:21" s="104" customFormat="1" ht="15.75">
      <c r="M12180" s="172"/>
      <c r="N12180" s="172"/>
      <c r="O12180" s="172"/>
      <c r="U12180" s="173"/>
    </row>
    <row r="12181" spans="13:21" s="104" customFormat="1" ht="15.75">
      <c r="M12181" s="172"/>
      <c r="N12181" s="172"/>
      <c r="O12181" s="172"/>
      <c r="U12181" s="173"/>
    </row>
    <row r="12182" spans="13:21" s="104" customFormat="1" ht="15.75">
      <c r="M12182" s="172"/>
      <c r="N12182" s="172"/>
      <c r="O12182" s="172"/>
      <c r="U12182" s="173"/>
    </row>
    <row r="12183" spans="13:21" s="104" customFormat="1" ht="15.75">
      <c r="M12183" s="172"/>
      <c r="N12183" s="172"/>
      <c r="O12183" s="172"/>
      <c r="U12183" s="173"/>
    </row>
    <row r="12184" spans="13:21" s="104" customFormat="1" ht="15.75">
      <c r="M12184" s="172"/>
      <c r="N12184" s="172"/>
      <c r="O12184" s="172"/>
      <c r="U12184" s="173"/>
    </row>
    <row r="12185" spans="13:21" s="104" customFormat="1" ht="15.75">
      <c r="M12185" s="172"/>
      <c r="N12185" s="172"/>
      <c r="O12185" s="172"/>
      <c r="U12185" s="173"/>
    </row>
    <row r="12186" spans="13:21" s="104" customFormat="1" ht="15.75">
      <c r="M12186" s="172"/>
      <c r="N12186" s="172"/>
      <c r="O12186" s="172"/>
      <c r="U12186" s="173"/>
    </row>
    <row r="12187" spans="13:21" s="104" customFormat="1" ht="15.75">
      <c r="M12187" s="172"/>
      <c r="N12187" s="172"/>
      <c r="O12187" s="172"/>
      <c r="U12187" s="173"/>
    </row>
    <row r="12188" spans="13:21" s="104" customFormat="1" ht="15.75">
      <c r="M12188" s="172"/>
      <c r="N12188" s="172"/>
      <c r="O12188" s="172"/>
      <c r="U12188" s="173"/>
    </row>
    <row r="12189" spans="13:21" s="104" customFormat="1" ht="15.75">
      <c r="M12189" s="172"/>
      <c r="N12189" s="172"/>
      <c r="O12189" s="172"/>
      <c r="U12189" s="173"/>
    </row>
    <row r="12190" spans="13:21" s="104" customFormat="1" ht="15.75">
      <c r="M12190" s="172"/>
      <c r="N12190" s="172"/>
      <c r="O12190" s="172"/>
      <c r="U12190" s="173"/>
    </row>
    <row r="12191" spans="13:21" s="104" customFormat="1" ht="15.75">
      <c r="M12191" s="172"/>
      <c r="N12191" s="172"/>
      <c r="O12191" s="172"/>
      <c r="U12191" s="173"/>
    </row>
    <row r="12192" spans="13:21" s="104" customFormat="1" ht="15.75">
      <c r="M12192" s="172"/>
      <c r="N12192" s="172"/>
      <c r="O12192" s="172"/>
      <c r="U12192" s="173"/>
    </row>
    <row r="12193" spans="13:21" s="104" customFormat="1" ht="15.75">
      <c r="M12193" s="172"/>
      <c r="N12193" s="172"/>
      <c r="O12193" s="172"/>
      <c r="U12193" s="173"/>
    </row>
    <row r="12194" spans="13:21" s="104" customFormat="1" ht="15.75">
      <c r="M12194" s="172"/>
      <c r="N12194" s="172"/>
      <c r="O12194" s="172"/>
      <c r="U12194" s="173"/>
    </row>
    <row r="12195" spans="13:21" s="104" customFormat="1" ht="15.75">
      <c r="M12195" s="172"/>
      <c r="N12195" s="172"/>
      <c r="O12195" s="172"/>
      <c r="U12195" s="173"/>
    </row>
    <row r="12196" spans="13:21" s="104" customFormat="1" ht="15.75">
      <c r="M12196" s="172"/>
      <c r="N12196" s="172"/>
      <c r="O12196" s="172"/>
      <c r="U12196" s="173"/>
    </row>
    <row r="12197" spans="13:21" s="104" customFormat="1" ht="15.75">
      <c r="M12197" s="172"/>
      <c r="N12197" s="172"/>
      <c r="O12197" s="172"/>
      <c r="U12197" s="173"/>
    </row>
    <row r="12198" spans="13:21" s="104" customFormat="1" ht="15.75">
      <c r="M12198" s="172"/>
      <c r="N12198" s="172"/>
      <c r="O12198" s="172"/>
      <c r="U12198" s="173"/>
    </row>
    <row r="12199" spans="13:21" s="104" customFormat="1" ht="15.75">
      <c r="M12199" s="172"/>
      <c r="N12199" s="172"/>
      <c r="O12199" s="172"/>
      <c r="U12199" s="173"/>
    </row>
    <row r="12200" spans="13:21" s="104" customFormat="1" ht="15.75">
      <c r="M12200" s="172"/>
      <c r="N12200" s="172"/>
      <c r="O12200" s="172"/>
      <c r="U12200" s="173"/>
    </row>
    <row r="12201" spans="13:21" s="104" customFormat="1" ht="15.75">
      <c r="M12201" s="172"/>
      <c r="N12201" s="172"/>
      <c r="O12201" s="172"/>
      <c r="U12201" s="173"/>
    </row>
    <row r="12202" spans="13:21" s="104" customFormat="1" ht="15.75">
      <c r="M12202" s="172"/>
      <c r="N12202" s="172"/>
      <c r="O12202" s="172"/>
      <c r="U12202" s="173"/>
    </row>
    <row r="12203" spans="13:21" s="104" customFormat="1" ht="15.75">
      <c r="M12203" s="172"/>
      <c r="N12203" s="172"/>
      <c r="O12203" s="172"/>
      <c r="U12203" s="173"/>
    </row>
    <row r="12204" spans="13:21" s="104" customFormat="1" ht="15.75">
      <c r="M12204" s="172"/>
      <c r="N12204" s="172"/>
      <c r="O12204" s="172"/>
      <c r="U12204" s="173"/>
    </row>
    <row r="12205" spans="13:21" s="104" customFormat="1" ht="15.75">
      <c r="M12205" s="172"/>
      <c r="N12205" s="172"/>
      <c r="O12205" s="172"/>
      <c r="U12205" s="173"/>
    </row>
    <row r="12206" spans="13:21" s="104" customFormat="1" ht="15.75">
      <c r="M12206" s="172"/>
      <c r="N12206" s="172"/>
      <c r="O12206" s="172"/>
      <c r="U12206" s="173"/>
    </row>
    <row r="12207" spans="13:21" s="104" customFormat="1" ht="15.75">
      <c r="M12207" s="172"/>
      <c r="N12207" s="172"/>
      <c r="O12207" s="172"/>
      <c r="U12207" s="173"/>
    </row>
    <row r="12208" spans="13:21" s="104" customFormat="1" ht="15.75">
      <c r="M12208" s="172"/>
      <c r="N12208" s="172"/>
      <c r="O12208" s="172"/>
      <c r="U12208" s="173"/>
    </row>
    <row r="12209" spans="13:21" s="104" customFormat="1" ht="15.75">
      <c r="M12209" s="172"/>
      <c r="N12209" s="172"/>
      <c r="O12209" s="172"/>
      <c r="U12209" s="173"/>
    </row>
    <row r="12210" spans="13:21" s="104" customFormat="1" ht="15.75">
      <c r="M12210" s="172"/>
      <c r="N12210" s="172"/>
      <c r="O12210" s="172"/>
      <c r="U12210" s="173"/>
    </row>
    <row r="12211" spans="13:21" s="104" customFormat="1" ht="15.75">
      <c r="M12211" s="172"/>
      <c r="N12211" s="172"/>
      <c r="O12211" s="172"/>
      <c r="U12211" s="173"/>
    </row>
    <row r="12212" spans="13:21" s="104" customFormat="1" ht="15.75">
      <c r="M12212" s="172"/>
      <c r="N12212" s="172"/>
      <c r="O12212" s="172"/>
      <c r="U12212" s="173"/>
    </row>
    <row r="12213" spans="13:21" s="104" customFormat="1" ht="15.75">
      <c r="M12213" s="172"/>
      <c r="N12213" s="172"/>
      <c r="O12213" s="172"/>
      <c r="U12213" s="173"/>
    </row>
    <row r="12214" spans="13:21" s="104" customFormat="1" ht="15.75">
      <c r="M12214" s="172"/>
      <c r="N12214" s="172"/>
      <c r="O12214" s="172"/>
      <c r="U12214" s="173"/>
    </row>
    <row r="12215" spans="13:21" s="104" customFormat="1" ht="15.75">
      <c r="M12215" s="172"/>
      <c r="N12215" s="172"/>
      <c r="O12215" s="172"/>
      <c r="U12215" s="173"/>
    </row>
    <row r="12216" spans="13:21" s="104" customFormat="1" ht="15.75">
      <c r="M12216" s="172"/>
      <c r="N12216" s="172"/>
      <c r="O12216" s="172"/>
      <c r="U12216" s="173"/>
    </row>
    <row r="12217" spans="13:21" s="104" customFormat="1" ht="15.75">
      <c r="M12217" s="172"/>
      <c r="N12217" s="172"/>
      <c r="O12217" s="172"/>
      <c r="U12217" s="173"/>
    </row>
    <row r="12218" spans="13:21" s="104" customFormat="1" ht="15.75">
      <c r="M12218" s="172"/>
      <c r="N12218" s="172"/>
      <c r="O12218" s="172"/>
      <c r="U12218" s="173"/>
    </row>
    <row r="12219" spans="13:21" s="104" customFormat="1" ht="15.75">
      <c r="M12219" s="172"/>
      <c r="N12219" s="172"/>
      <c r="O12219" s="172"/>
      <c r="U12219" s="173"/>
    </row>
    <row r="12220" spans="13:21" s="104" customFormat="1" ht="15.75">
      <c r="M12220" s="172"/>
      <c r="N12220" s="172"/>
      <c r="O12220" s="172"/>
      <c r="U12220" s="173"/>
    </row>
    <row r="12221" spans="13:21" s="104" customFormat="1" ht="15.75">
      <c r="M12221" s="172"/>
      <c r="N12221" s="172"/>
      <c r="O12221" s="172"/>
      <c r="U12221" s="173"/>
    </row>
    <row r="12222" spans="13:21" s="104" customFormat="1" ht="15.75">
      <c r="M12222" s="172"/>
      <c r="N12222" s="172"/>
      <c r="O12222" s="172"/>
      <c r="U12222" s="173"/>
    </row>
    <row r="12223" spans="13:21" s="104" customFormat="1" ht="15.75">
      <c r="M12223" s="172"/>
      <c r="N12223" s="172"/>
      <c r="O12223" s="172"/>
      <c r="U12223" s="173"/>
    </row>
    <row r="12224" spans="13:21" s="104" customFormat="1" ht="15.75">
      <c r="M12224" s="172"/>
      <c r="N12224" s="172"/>
      <c r="O12224" s="172"/>
      <c r="U12224" s="173"/>
    </row>
    <row r="12225" spans="13:21" s="104" customFormat="1" ht="15.75">
      <c r="M12225" s="172"/>
      <c r="N12225" s="172"/>
      <c r="O12225" s="172"/>
      <c r="U12225" s="173"/>
    </row>
    <row r="12226" spans="13:21" s="104" customFormat="1" ht="15.75">
      <c r="M12226" s="172"/>
      <c r="N12226" s="172"/>
      <c r="O12226" s="172"/>
      <c r="U12226" s="173"/>
    </row>
    <row r="12227" spans="13:21" s="104" customFormat="1" ht="15.75">
      <c r="M12227" s="172"/>
      <c r="N12227" s="172"/>
      <c r="O12227" s="172"/>
      <c r="U12227" s="173"/>
    </row>
    <row r="12228" spans="13:21" s="104" customFormat="1" ht="15.75">
      <c r="M12228" s="172"/>
      <c r="N12228" s="172"/>
      <c r="O12228" s="172"/>
      <c r="U12228" s="173"/>
    </row>
    <row r="12229" spans="13:21" s="104" customFormat="1" ht="15.75">
      <c r="M12229" s="172"/>
      <c r="N12229" s="172"/>
      <c r="O12229" s="172"/>
      <c r="U12229" s="173"/>
    </row>
    <row r="12230" spans="13:21" s="104" customFormat="1" ht="15.75">
      <c r="M12230" s="172"/>
      <c r="N12230" s="172"/>
      <c r="O12230" s="172"/>
      <c r="U12230" s="173"/>
    </row>
    <row r="12231" spans="13:21" s="104" customFormat="1" ht="15.75">
      <c r="M12231" s="172"/>
      <c r="N12231" s="172"/>
      <c r="O12231" s="172"/>
      <c r="U12231" s="173"/>
    </row>
    <row r="12232" spans="13:21" s="104" customFormat="1" ht="15.75">
      <c r="M12232" s="172"/>
      <c r="N12232" s="172"/>
      <c r="O12232" s="172"/>
      <c r="U12232" s="173"/>
    </row>
    <row r="12233" spans="13:21" s="104" customFormat="1" ht="15.75">
      <c r="M12233" s="172"/>
      <c r="N12233" s="172"/>
      <c r="O12233" s="172"/>
      <c r="U12233" s="173"/>
    </row>
    <row r="12234" spans="13:21" s="104" customFormat="1" ht="15.75">
      <c r="M12234" s="172"/>
      <c r="N12234" s="172"/>
      <c r="O12234" s="172"/>
      <c r="U12234" s="173"/>
    </row>
    <row r="12235" spans="13:21" s="104" customFormat="1" ht="15.75">
      <c r="M12235" s="172"/>
      <c r="N12235" s="172"/>
      <c r="O12235" s="172"/>
      <c r="U12235" s="173"/>
    </row>
    <row r="12236" spans="13:21" s="104" customFormat="1" ht="15.75">
      <c r="M12236" s="172"/>
      <c r="N12236" s="172"/>
      <c r="O12236" s="172"/>
      <c r="U12236" s="173"/>
    </row>
    <row r="12237" spans="13:21" s="104" customFormat="1" ht="15.75">
      <c r="M12237" s="172"/>
      <c r="N12237" s="172"/>
      <c r="O12237" s="172"/>
      <c r="U12237" s="173"/>
    </row>
    <row r="12238" spans="13:21" s="104" customFormat="1" ht="15.75">
      <c r="M12238" s="172"/>
      <c r="N12238" s="172"/>
      <c r="O12238" s="172"/>
      <c r="U12238" s="173"/>
    </row>
    <row r="12239" spans="13:21" s="104" customFormat="1" ht="15.75">
      <c r="M12239" s="172"/>
      <c r="N12239" s="172"/>
      <c r="O12239" s="172"/>
      <c r="U12239" s="173"/>
    </row>
    <row r="12240" spans="13:21" s="104" customFormat="1" ht="15.75">
      <c r="M12240" s="172"/>
      <c r="N12240" s="172"/>
      <c r="O12240" s="172"/>
      <c r="U12240" s="173"/>
    </row>
    <row r="12241" spans="13:21" s="104" customFormat="1" ht="15.75">
      <c r="M12241" s="172"/>
      <c r="N12241" s="172"/>
      <c r="O12241" s="172"/>
      <c r="U12241" s="173"/>
    </row>
    <row r="12242" spans="13:21" s="104" customFormat="1" ht="15.75">
      <c r="M12242" s="172"/>
      <c r="N12242" s="172"/>
      <c r="O12242" s="172"/>
      <c r="U12242" s="173"/>
    </row>
    <row r="12243" spans="13:21" s="104" customFormat="1" ht="15.75">
      <c r="M12243" s="172"/>
      <c r="N12243" s="172"/>
      <c r="O12243" s="172"/>
      <c r="U12243" s="173"/>
    </row>
    <row r="12244" spans="13:21" s="104" customFormat="1" ht="15.75">
      <c r="M12244" s="172"/>
      <c r="N12244" s="172"/>
      <c r="O12244" s="172"/>
      <c r="U12244" s="173"/>
    </row>
    <row r="12245" spans="13:21" s="104" customFormat="1" ht="15.75">
      <c r="M12245" s="172"/>
      <c r="N12245" s="172"/>
      <c r="O12245" s="172"/>
      <c r="U12245" s="173"/>
    </row>
    <row r="12246" spans="13:21" s="104" customFormat="1" ht="15.75">
      <c r="M12246" s="172"/>
      <c r="N12246" s="172"/>
      <c r="O12246" s="172"/>
      <c r="U12246" s="173"/>
    </row>
    <row r="12247" spans="13:21" s="104" customFormat="1" ht="15.75">
      <c r="M12247" s="172"/>
      <c r="N12247" s="172"/>
      <c r="O12247" s="172"/>
      <c r="U12247" s="173"/>
    </row>
    <row r="12248" spans="13:21" s="104" customFormat="1" ht="15.75">
      <c r="M12248" s="172"/>
      <c r="N12248" s="172"/>
      <c r="O12248" s="172"/>
      <c r="U12248" s="173"/>
    </row>
    <row r="12249" spans="13:21" s="104" customFormat="1" ht="15.75">
      <c r="M12249" s="172"/>
      <c r="N12249" s="172"/>
      <c r="O12249" s="172"/>
      <c r="U12249" s="173"/>
    </row>
    <row r="12250" spans="13:21" s="104" customFormat="1" ht="15.75">
      <c r="M12250" s="172"/>
      <c r="N12250" s="172"/>
      <c r="O12250" s="172"/>
      <c r="U12250" s="173"/>
    </row>
    <row r="12251" spans="13:21" s="104" customFormat="1" ht="15.75">
      <c r="M12251" s="172"/>
      <c r="N12251" s="172"/>
      <c r="O12251" s="172"/>
      <c r="U12251" s="173"/>
    </row>
    <row r="12252" spans="13:21" s="104" customFormat="1" ht="15.75">
      <c r="M12252" s="172"/>
      <c r="N12252" s="172"/>
      <c r="O12252" s="172"/>
      <c r="U12252" s="173"/>
    </row>
    <row r="12253" spans="13:21" s="104" customFormat="1" ht="15.75">
      <c r="M12253" s="172"/>
      <c r="N12253" s="172"/>
      <c r="O12253" s="172"/>
      <c r="U12253" s="173"/>
    </row>
    <row r="12254" spans="13:21" s="104" customFormat="1" ht="15.75">
      <c r="M12254" s="172"/>
      <c r="N12254" s="172"/>
      <c r="O12254" s="172"/>
      <c r="U12254" s="173"/>
    </row>
    <row r="12255" spans="13:21" s="104" customFormat="1" ht="15.75">
      <c r="M12255" s="172"/>
      <c r="N12255" s="172"/>
      <c r="O12255" s="172"/>
      <c r="U12255" s="173"/>
    </row>
    <row r="12256" spans="13:21" s="104" customFormat="1" ht="15.75">
      <c r="M12256" s="172"/>
      <c r="N12256" s="172"/>
      <c r="O12256" s="172"/>
      <c r="U12256" s="173"/>
    </row>
    <row r="12257" spans="13:21" s="104" customFormat="1" ht="15.75">
      <c r="M12257" s="172"/>
      <c r="N12257" s="172"/>
      <c r="O12257" s="172"/>
      <c r="U12257" s="173"/>
    </row>
    <row r="12258" spans="13:21" s="104" customFormat="1" ht="15.75">
      <c r="M12258" s="172"/>
      <c r="N12258" s="172"/>
      <c r="O12258" s="172"/>
      <c r="U12258" s="173"/>
    </row>
    <row r="12259" spans="13:21" s="104" customFormat="1" ht="15.75">
      <c r="M12259" s="172"/>
      <c r="N12259" s="172"/>
      <c r="O12259" s="172"/>
      <c r="U12259" s="173"/>
    </row>
    <row r="12260" spans="13:21" s="104" customFormat="1" ht="15.75">
      <c r="M12260" s="172"/>
      <c r="N12260" s="172"/>
      <c r="O12260" s="172"/>
      <c r="U12260" s="173"/>
    </row>
    <row r="12261" spans="13:21" s="104" customFormat="1" ht="15.75">
      <c r="M12261" s="172"/>
      <c r="N12261" s="172"/>
      <c r="O12261" s="172"/>
      <c r="U12261" s="173"/>
    </row>
    <row r="12262" spans="13:21" s="104" customFormat="1" ht="15.75">
      <c r="M12262" s="172"/>
      <c r="N12262" s="172"/>
      <c r="O12262" s="172"/>
      <c r="U12262" s="173"/>
    </row>
    <row r="12263" spans="13:21" s="104" customFormat="1" ht="15.75">
      <c r="M12263" s="172"/>
      <c r="N12263" s="172"/>
      <c r="O12263" s="172"/>
      <c r="U12263" s="173"/>
    </row>
    <row r="12264" spans="13:21" s="104" customFormat="1" ht="15.75">
      <c r="M12264" s="172"/>
      <c r="N12264" s="172"/>
      <c r="O12264" s="172"/>
      <c r="U12264" s="173"/>
    </row>
    <row r="12265" spans="13:21" s="104" customFormat="1" ht="15.75">
      <c r="M12265" s="172"/>
      <c r="N12265" s="172"/>
      <c r="O12265" s="172"/>
      <c r="U12265" s="173"/>
    </row>
    <row r="12266" spans="13:21" s="104" customFormat="1" ht="15.75">
      <c r="M12266" s="172"/>
      <c r="N12266" s="172"/>
      <c r="O12266" s="172"/>
      <c r="U12266" s="173"/>
    </row>
    <row r="12267" spans="13:21" s="104" customFormat="1" ht="15.75">
      <c r="M12267" s="172"/>
      <c r="N12267" s="172"/>
      <c r="O12267" s="172"/>
      <c r="U12267" s="173"/>
    </row>
    <row r="12268" spans="13:21" s="104" customFormat="1" ht="15.75">
      <c r="M12268" s="172"/>
      <c r="N12268" s="172"/>
      <c r="O12268" s="172"/>
      <c r="U12268" s="173"/>
    </row>
    <row r="12269" spans="13:21" s="104" customFormat="1" ht="15.75">
      <c r="M12269" s="172"/>
      <c r="N12269" s="172"/>
      <c r="O12269" s="172"/>
      <c r="U12269" s="173"/>
    </row>
    <row r="12270" spans="13:21" s="104" customFormat="1" ht="15.75">
      <c r="M12270" s="172"/>
      <c r="N12270" s="172"/>
      <c r="O12270" s="172"/>
      <c r="U12270" s="173"/>
    </row>
    <row r="12271" spans="13:21" s="104" customFormat="1" ht="15.75">
      <c r="M12271" s="172"/>
      <c r="N12271" s="172"/>
      <c r="O12271" s="172"/>
      <c r="U12271" s="173"/>
    </row>
    <row r="12272" spans="13:21" s="104" customFormat="1" ht="15.75">
      <c r="M12272" s="172"/>
      <c r="N12272" s="172"/>
      <c r="O12272" s="172"/>
      <c r="U12272" s="173"/>
    </row>
    <row r="12273" spans="13:21" s="104" customFormat="1" ht="15.75">
      <c r="M12273" s="172"/>
      <c r="N12273" s="172"/>
      <c r="O12273" s="172"/>
      <c r="U12273" s="173"/>
    </row>
    <row r="12274" spans="13:21" s="104" customFormat="1" ht="15.75">
      <c r="M12274" s="172"/>
      <c r="N12274" s="172"/>
      <c r="O12274" s="172"/>
      <c r="U12274" s="173"/>
    </row>
    <row r="12275" spans="13:21" s="104" customFormat="1" ht="15.75">
      <c r="M12275" s="172"/>
      <c r="N12275" s="172"/>
      <c r="O12275" s="172"/>
      <c r="U12275" s="173"/>
    </row>
    <row r="12276" spans="13:21" s="104" customFormat="1" ht="15.75">
      <c r="M12276" s="172"/>
      <c r="N12276" s="172"/>
      <c r="O12276" s="172"/>
      <c r="U12276" s="173"/>
    </row>
    <row r="12277" spans="13:21" s="104" customFormat="1" ht="15.75">
      <c r="M12277" s="172"/>
      <c r="N12277" s="172"/>
      <c r="O12277" s="172"/>
      <c r="U12277" s="173"/>
    </row>
    <row r="12278" spans="13:21" s="104" customFormat="1" ht="15.75">
      <c r="M12278" s="172"/>
      <c r="N12278" s="172"/>
      <c r="O12278" s="172"/>
      <c r="U12278" s="173"/>
    </row>
    <row r="12279" spans="13:21" s="104" customFormat="1" ht="15.75">
      <c r="M12279" s="172"/>
      <c r="N12279" s="172"/>
      <c r="O12279" s="172"/>
      <c r="U12279" s="173"/>
    </row>
    <row r="12280" spans="13:21" s="104" customFormat="1" ht="15.75">
      <c r="M12280" s="172"/>
      <c r="N12280" s="172"/>
      <c r="O12280" s="172"/>
      <c r="U12280" s="173"/>
    </row>
    <row r="12281" spans="13:21" s="104" customFormat="1" ht="15.75">
      <c r="M12281" s="172"/>
      <c r="N12281" s="172"/>
      <c r="O12281" s="172"/>
      <c r="U12281" s="173"/>
    </row>
    <row r="12282" spans="13:21" s="104" customFormat="1" ht="15.75">
      <c r="M12282" s="172"/>
      <c r="N12282" s="172"/>
      <c r="O12282" s="172"/>
      <c r="U12282" s="173"/>
    </row>
    <row r="12283" spans="13:21" s="104" customFormat="1" ht="15.75">
      <c r="M12283" s="172"/>
      <c r="N12283" s="172"/>
      <c r="O12283" s="172"/>
      <c r="U12283" s="173"/>
    </row>
    <row r="12284" spans="13:21" s="104" customFormat="1" ht="15.75">
      <c r="M12284" s="172"/>
      <c r="N12284" s="172"/>
      <c r="O12284" s="172"/>
      <c r="U12284" s="173"/>
    </row>
    <row r="12285" spans="13:21" s="104" customFormat="1" ht="15.75">
      <c r="M12285" s="172"/>
      <c r="N12285" s="172"/>
      <c r="O12285" s="172"/>
      <c r="U12285" s="173"/>
    </row>
    <row r="12286" spans="13:21" s="104" customFormat="1" ht="15.75">
      <c r="M12286" s="172"/>
      <c r="N12286" s="172"/>
      <c r="O12286" s="172"/>
      <c r="U12286" s="173"/>
    </row>
    <row r="12287" spans="13:21" s="104" customFormat="1" ht="15.75">
      <c r="M12287" s="172"/>
      <c r="N12287" s="172"/>
      <c r="O12287" s="172"/>
      <c r="U12287" s="173"/>
    </row>
    <row r="12288" spans="13:21" s="104" customFormat="1" ht="15.75">
      <c r="M12288" s="172"/>
      <c r="N12288" s="172"/>
      <c r="O12288" s="172"/>
      <c r="U12288" s="173"/>
    </row>
    <row r="12289" spans="13:21" s="104" customFormat="1" ht="15.75">
      <c r="M12289" s="172"/>
      <c r="N12289" s="172"/>
      <c r="O12289" s="172"/>
      <c r="U12289" s="173"/>
    </row>
    <row r="12290" spans="13:21" s="104" customFormat="1" ht="15.75">
      <c r="M12290" s="172"/>
      <c r="N12290" s="172"/>
      <c r="O12290" s="172"/>
      <c r="U12290" s="173"/>
    </row>
    <row r="12291" spans="13:21" s="104" customFormat="1" ht="15.75">
      <c r="M12291" s="172"/>
      <c r="N12291" s="172"/>
      <c r="O12291" s="172"/>
      <c r="U12291" s="173"/>
    </row>
    <row r="12292" spans="13:21" s="104" customFormat="1" ht="15.75">
      <c r="M12292" s="172"/>
      <c r="N12292" s="172"/>
      <c r="O12292" s="172"/>
      <c r="U12292" s="173"/>
    </row>
    <row r="12293" spans="13:21" s="104" customFormat="1" ht="15.75">
      <c r="M12293" s="172"/>
      <c r="N12293" s="172"/>
      <c r="O12293" s="172"/>
      <c r="U12293" s="173"/>
    </row>
    <row r="12294" spans="13:21" s="104" customFormat="1" ht="15.75">
      <c r="M12294" s="172"/>
      <c r="N12294" s="172"/>
      <c r="O12294" s="172"/>
      <c r="U12294" s="173"/>
    </row>
    <row r="12295" spans="13:21" s="104" customFormat="1" ht="15.75">
      <c r="M12295" s="172"/>
      <c r="N12295" s="172"/>
      <c r="O12295" s="172"/>
      <c r="U12295" s="173"/>
    </row>
    <row r="12296" spans="13:21" s="104" customFormat="1" ht="15.75">
      <c r="M12296" s="172"/>
      <c r="N12296" s="172"/>
      <c r="O12296" s="172"/>
      <c r="U12296" s="173"/>
    </row>
    <row r="12297" spans="13:21" s="104" customFormat="1" ht="15.75">
      <c r="M12297" s="172"/>
      <c r="N12297" s="172"/>
      <c r="O12297" s="172"/>
      <c r="U12297" s="173"/>
    </row>
    <row r="12298" spans="13:21" s="104" customFormat="1" ht="15.75">
      <c r="M12298" s="172"/>
      <c r="N12298" s="172"/>
      <c r="O12298" s="172"/>
      <c r="U12298" s="173"/>
    </row>
    <row r="12299" spans="13:21" s="104" customFormat="1" ht="15.75">
      <c r="M12299" s="172"/>
      <c r="N12299" s="172"/>
      <c r="O12299" s="172"/>
      <c r="U12299" s="173"/>
    </row>
    <row r="12300" spans="13:21" s="104" customFormat="1" ht="15.75">
      <c r="M12300" s="172"/>
      <c r="N12300" s="172"/>
      <c r="O12300" s="172"/>
      <c r="U12300" s="173"/>
    </row>
    <row r="12301" spans="13:21" s="104" customFormat="1" ht="15.75">
      <c r="M12301" s="172"/>
      <c r="N12301" s="172"/>
      <c r="O12301" s="172"/>
      <c r="U12301" s="173"/>
    </row>
    <row r="12302" spans="13:21" s="104" customFormat="1" ht="15.75">
      <c r="M12302" s="172"/>
      <c r="N12302" s="172"/>
      <c r="O12302" s="172"/>
      <c r="U12302" s="173"/>
    </row>
    <row r="12303" spans="13:21" s="104" customFormat="1" ht="15.75">
      <c r="M12303" s="172"/>
      <c r="N12303" s="172"/>
      <c r="O12303" s="172"/>
      <c r="U12303" s="173"/>
    </row>
    <row r="12304" spans="13:21" s="104" customFormat="1" ht="15.75">
      <c r="M12304" s="172"/>
      <c r="N12304" s="172"/>
      <c r="O12304" s="172"/>
      <c r="U12304" s="173"/>
    </row>
    <row r="12305" spans="13:21" s="104" customFormat="1" ht="15.75">
      <c r="M12305" s="172"/>
      <c r="N12305" s="172"/>
      <c r="O12305" s="172"/>
      <c r="U12305" s="173"/>
    </row>
    <row r="12306" spans="13:21" s="104" customFormat="1" ht="15.75">
      <c r="M12306" s="172"/>
      <c r="N12306" s="172"/>
      <c r="O12306" s="172"/>
      <c r="U12306" s="173"/>
    </row>
    <row r="12307" spans="13:21" s="104" customFormat="1" ht="15.75">
      <c r="M12307" s="172"/>
      <c r="N12307" s="172"/>
      <c r="O12307" s="172"/>
      <c r="U12307" s="173"/>
    </row>
    <row r="12308" spans="13:21" s="104" customFormat="1" ht="15.75">
      <c r="M12308" s="172"/>
      <c r="N12308" s="172"/>
      <c r="O12308" s="172"/>
      <c r="U12308" s="173"/>
    </row>
    <row r="12309" spans="13:21" s="104" customFormat="1" ht="15.75">
      <c r="M12309" s="172"/>
      <c r="N12309" s="172"/>
      <c r="O12309" s="172"/>
      <c r="U12309" s="173"/>
    </row>
    <row r="12310" spans="13:21" s="104" customFormat="1" ht="15.75">
      <c r="M12310" s="172"/>
      <c r="N12310" s="172"/>
      <c r="O12310" s="172"/>
      <c r="U12310" s="173"/>
    </row>
    <row r="12311" spans="13:21" s="104" customFormat="1" ht="15.75">
      <c r="M12311" s="172"/>
      <c r="N12311" s="172"/>
      <c r="O12311" s="172"/>
      <c r="U12311" s="173"/>
    </row>
    <row r="12312" spans="13:21" s="104" customFormat="1" ht="15.75">
      <c r="M12312" s="172"/>
      <c r="N12312" s="172"/>
      <c r="O12312" s="172"/>
      <c r="U12312" s="173"/>
    </row>
    <row r="12313" spans="13:21" s="104" customFormat="1" ht="15.75">
      <c r="M12313" s="172"/>
      <c r="N12313" s="172"/>
      <c r="O12313" s="172"/>
      <c r="U12313" s="173"/>
    </row>
    <row r="12314" spans="13:21" s="104" customFormat="1" ht="15.75">
      <c r="M12314" s="172"/>
      <c r="N12314" s="172"/>
      <c r="O12314" s="172"/>
      <c r="U12314" s="173"/>
    </row>
    <row r="12315" spans="13:21" s="104" customFormat="1" ht="15.75">
      <c r="M12315" s="172"/>
      <c r="N12315" s="172"/>
      <c r="O12315" s="172"/>
      <c r="U12315" s="173"/>
    </row>
    <row r="12316" spans="13:21" s="104" customFormat="1" ht="15.75">
      <c r="M12316" s="172"/>
      <c r="N12316" s="172"/>
      <c r="O12316" s="172"/>
      <c r="U12316" s="173"/>
    </row>
    <row r="12317" spans="13:21" s="104" customFormat="1" ht="15.75">
      <c r="M12317" s="172"/>
      <c r="N12317" s="172"/>
      <c r="O12317" s="172"/>
      <c r="U12317" s="173"/>
    </row>
    <row r="12318" spans="13:21" s="104" customFormat="1" ht="15.75">
      <c r="M12318" s="172"/>
      <c r="N12318" s="172"/>
      <c r="O12318" s="172"/>
      <c r="U12318" s="173"/>
    </row>
    <row r="12319" spans="13:21" s="104" customFormat="1" ht="15.75">
      <c r="M12319" s="172"/>
      <c r="N12319" s="172"/>
      <c r="O12319" s="172"/>
      <c r="U12319" s="173"/>
    </row>
    <row r="12320" spans="13:21" s="104" customFormat="1" ht="15.75">
      <c r="M12320" s="172"/>
      <c r="N12320" s="172"/>
      <c r="O12320" s="172"/>
      <c r="U12320" s="173"/>
    </row>
    <row r="12321" spans="13:21" s="104" customFormat="1" ht="15.75">
      <c r="M12321" s="172"/>
      <c r="N12321" s="172"/>
      <c r="O12321" s="172"/>
      <c r="U12321" s="173"/>
    </row>
    <row r="12322" spans="13:21" s="104" customFormat="1" ht="15.75">
      <c r="M12322" s="172"/>
      <c r="N12322" s="172"/>
      <c r="O12322" s="172"/>
      <c r="U12322" s="173"/>
    </row>
    <row r="12323" spans="13:21" s="104" customFormat="1" ht="15.75">
      <c r="M12323" s="172"/>
      <c r="N12323" s="172"/>
      <c r="O12323" s="172"/>
      <c r="U12323" s="173"/>
    </row>
    <row r="12324" spans="13:21" s="104" customFormat="1" ht="15.75">
      <c r="M12324" s="172"/>
      <c r="N12324" s="172"/>
      <c r="O12324" s="172"/>
      <c r="U12324" s="173"/>
    </row>
    <row r="12325" spans="13:21" s="104" customFormat="1" ht="15.75">
      <c r="M12325" s="172"/>
      <c r="N12325" s="172"/>
      <c r="O12325" s="172"/>
      <c r="U12325" s="173"/>
    </row>
    <row r="12326" spans="13:21" s="104" customFormat="1" ht="15.75">
      <c r="M12326" s="172"/>
      <c r="N12326" s="172"/>
      <c r="O12326" s="172"/>
      <c r="U12326" s="173"/>
    </row>
    <row r="12327" spans="13:21" s="104" customFormat="1" ht="15.75">
      <c r="M12327" s="172"/>
      <c r="N12327" s="172"/>
      <c r="O12327" s="172"/>
      <c r="U12327" s="173"/>
    </row>
    <row r="12328" spans="13:21" s="104" customFormat="1" ht="15.75">
      <c r="M12328" s="172"/>
      <c r="N12328" s="172"/>
      <c r="O12328" s="172"/>
      <c r="U12328" s="173"/>
    </row>
    <row r="12329" spans="13:21" s="104" customFormat="1" ht="15.75">
      <c r="M12329" s="172"/>
      <c r="N12329" s="172"/>
      <c r="O12329" s="172"/>
      <c r="U12329" s="173"/>
    </row>
    <row r="12330" spans="13:21" s="104" customFormat="1" ht="15.75">
      <c r="M12330" s="172"/>
      <c r="N12330" s="172"/>
      <c r="O12330" s="172"/>
      <c r="U12330" s="173"/>
    </row>
    <row r="12331" spans="13:21" s="104" customFormat="1" ht="15.75">
      <c r="M12331" s="172"/>
      <c r="N12331" s="172"/>
      <c r="O12331" s="172"/>
      <c r="U12331" s="173"/>
    </row>
    <row r="12332" spans="13:21" s="104" customFormat="1" ht="15.75">
      <c r="M12332" s="172"/>
      <c r="N12332" s="172"/>
      <c r="O12332" s="172"/>
      <c r="U12332" s="173"/>
    </row>
    <row r="12333" spans="13:21" s="104" customFormat="1" ht="15.75">
      <c r="M12333" s="172"/>
      <c r="N12333" s="172"/>
      <c r="O12333" s="172"/>
      <c r="U12333" s="173"/>
    </row>
    <row r="12334" spans="13:21" s="104" customFormat="1" ht="15.75">
      <c r="M12334" s="172"/>
      <c r="N12334" s="172"/>
      <c r="O12334" s="172"/>
      <c r="U12334" s="173"/>
    </row>
    <row r="12335" spans="13:21" s="104" customFormat="1" ht="15.75">
      <c r="M12335" s="172"/>
      <c r="N12335" s="172"/>
      <c r="O12335" s="172"/>
      <c r="U12335" s="173"/>
    </row>
    <row r="12336" spans="13:21" s="104" customFormat="1" ht="15.75">
      <c r="M12336" s="172"/>
      <c r="N12336" s="172"/>
      <c r="O12336" s="172"/>
      <c r="U12336" s="173"/>
    </row>
    <row r="12337" spans="13:21" s="104" customFormat="1" ht="15.75">
      <c r="M12337" s="172"/>
      <c r="N12337" s="172"/>
      <c r="O12337" s="172"/>
      <c r="U12337" s="173"/>
    </row>
    <row r="12338" spans="13:21" s="104" customFormat="1" ht="15.75">
      <c r="M12338" s="172"/>
      <c r="N12338" s="172"/>
      <c r="O12338" s="172"/>
      <c r="U12338" s="173"/>
    </row>
    <row r="12339" spans="13:21" s="104" customFormat="1" ht="15.75">
      <c r="M12339" s="172"/>
      <c r="N12339" s="172"/>
      <c r="O12339" s="172"/>
      <c r="U12339" s="173"/>
    </row>
    <row r="12340" spans="13:21" s="104" customFormat="1" ht="15.75">
      <c r="M12340" s="172"/>
      <c r="N12340" s="172"/>
      <c r="O12340" s="172"/>
      <c r="U12340" s="173"/>
    </row>
    <row r="12341" spans="13:21" s="104" customFormat="1" ht="15.75">
      <c r="M12341" s="172"/>
      <c r="N12341" s="172"/>
      <c r="O12341" s="172"/>
      <c r="U12341" s="173"/>
    </row>
    <row r="12342" spans="13:21" s="104" customFormat="1" ht="15.75">
      <c r="M12342" s="172"/>
      <c r="N12342" s="172"/>
      <c r="O12342" s="172"/>
      <c r="U12342" s="173"/>
    </row>
    <row r="12343" spans="13:21" s="104" customFormat="1" ht="15.75">
      <c r="M12343" s="172"/>
      <c r="N12343" s="172"/>
      <c r="O12343" s="172"/>
      <c r="U12343" s="173"/>
    </row>
    <row r="12344" spans="13:21" s="104" customFormat="1" ht="15.75">
      <c r="M12344" s="172"/>
      <c r="N12344" s="172"/>
      <c r="O12344" s="172"/>
      <c r="U12344" s="173"/>
    </row>
    <row r="12345" spans="13:21" s="104" customFormat="1" ht="15.75">
      <c r="M12345" s="172"/>
      <c r="N12345" s="172"/>
      <c r="O12345" s="172"/>
      <c r="U12345" s="173"/>
    </row>
    <row r="12346" spans="13:21" s="104" customFormat="1" ht="15.75">
      <c r="M12346" s="172"/>
      <c r="N12346" s="172"/>
      <c r="O12346" s="172"/>
      <c r="U12346" s="173"/>
    </row>
    <row r="12347" spans="13:21" s="104" customFormat="1" ht="15.75">
      <c r="M12347" s="172"/>
      <c r="N12347" s="172"/>
      <c r="O12347" s="172"/>
      <c r="U12347" s="173"/>
    </row>
    <row r="12348" spans="13:21" s="104" customFormat="1" ht="15.75">
      <c r="M12348" s="172"/>
      <c r="N12348" s="172"/>
      <c r="O12348" s="172"/>
      <c r="U12348" s="173"/>
    </row>
    <row r="12349" spans="13:21" s="104" customFormat="1" ht="15.75">
      <c r="M12349" s="172"/>
      <c r="N12349" s="172"/>
      <c r="O12349" s="172"/>
      <c r="U12349" s="173"/>
    </row>
    <row r="12350" spans="13:21" s="104" customFormat="1" ht="15.75">
      <c r="M12350" s="172"/>
      <c r="N12350" s="172"/>
      <c r="O12350" s="172"/>
      <c r="U12350" s="173"/>
    </row>
    <row r="12351" spans="13:21" s="104" customFormat="1" ht="15.75">
      <c r="M12351" s="172"/>
      <c r="N12351" s="172"/>
      <c r="O12351" s="172"/>
      <c r="U12351" s="173"/>
    </row>
    <row r="12352" spans="13:21" s="104" customFormat="1" ht="15.75">
      <c r="M12352" s="172"/>
      <c r="N12352" s="172"/>
      <c r="O12352" s="172"/>
      <c r="U12352" s="173"/>
    </row>
    <row r="12353" spans="13:21" s="104" customFormat="1" ht="15.75">
      <c r="M12353" s="172"/>
      <c r="N12353" s="172"/>
      <c r="O12353" s="172"/>
      <c r="U12353" s="173"/>
    </row>
    <row r="12354" spans="13:21" s="104" customFormat="1" ht="15.75">
      <c r="M12354" s="172"/>
      <c r="N12354" s="172"/>
      <c r="O12354" s="172"/>
      <c r="U12354" s="173"/>
    </row>
    <row r="12355" spans="13:21" s="104" customFormat="1" ht="15.75">
      <c r="M12355" s="172"/>
      <c r="N12355" s="172"/>
      <c r="O12355" s="172"/>
      <c r="U12355" s="173"/>
    </row>
    <row r="12356" spans="13:21" s="104" customFormat="1" ht="15.75">
      <c r="M12356" s="172"/>
      <c r="N12356" s="172"/>
      <c r="O12356" s="172"/>
      <c r="U12356" s="173"/>
    </row>
    <row r="12357" spans="13:21" s="104" customFormat="1" ht="15.75">
      <c r="M12357" s="172"/>
      <c r="N12357" s="172"/>
      <c r="O12357" s="172"/>
      <c r="U12357" s="173"/>
    </row>
    <row r="12358" spans="13:21" s="104" customFormat="1" ht="15.75">
      <c r="M12358" s="172"/>
      <c r="N12358" s="172"/>
      <c r="O12358" s="172"/>
      <c r="U12358" s="173"/>
    </row>
    <row r="12359" spans="13:21" s="104" customFormat="1" ht="15.75">
      <c r="M12359" s="172"/>
      <c r="N12359" s="172"/>
      <c r="O12359" s="172"/>
      <c r="U12359" s="173"/>
    </row>
    <row r="12360" spans="13:21" s="104" customFormat="1" ht="15.75">
      <c r="M12360" s="172"/>
      <c r="N12360" s="172"/>
      <c r="O12360" s="172"/>
      <c r="U12360" s="173"/>
    </row>
    <row r="12361" spans="13:21" s="104" customFormat="1" ht="15.75">
      <c r="M12361" s="172"/>
      <c r="N12361" s="172"/>
      <c r="O12361" s="172"/>
      <c r="U12361" s="173"/>
    </row>
    <row r="12362" spans="13:21" s="104" customFormat="1" ht="15.75">
      <c r="M12362" s="172"/>
      <c r="N12362" s="172"/>
      <c r="O12362" s="172"/>
      <c r="U12362" s="173"/>
    </row>
    <row r="12363" spans="13:21" s="104" customFormat="1" ht="15.75">
      <c r="M12363" s="172"/>
      <c r="N12363" s="172"/>
      <c r="O12363" s="172"/>
      <c r="U12363" s="173"/>
    </row>
    <row r="12364" spans="13:21" s="104" customFormat="1" ht="15.75">
      <c r="M12364" s="172"/>
      <c r="N12364" s="172"/>
      <c r="O12364" s="172"/>
      <c r="U12364" s="173"/>
    </row>
    <row r="12365" spans="13:21" s="104" customFormat="1" ht="15.75">
      <c r="M12365" s="172"/>
      <c r="N12365" s="172"/>
      <c r="O12365" s="172"/>
      <c r="U12365" s="173"/>
    </row>
    <row r="12366" spans="13:21" s="104" customFormat="1" ht="15.75">
      <c r="M12366" s="172"/>
      <c r="N12366" s="172"/>
      <c r="O12366" s="172"/>
      <c r="U12366" s="173"/>
    </row>
    <row r="12367" spans="13:21" s="104" customFormat="1" ht="15.75">
      <c r="M12367" s="172"/>
      <c r="N12367" s="172"/>
      <c r="O12367" s="172"/>
      <c r="U12367" s="173"/>
    </row>
    <row r="12368" spans="13:21" s="104" customFormat="1" ht="15.75">
      <c r="M12368" s="172"/>
      <c r="N12368" s="172"/>
      <c r="O12368" s="172"/>
      <c r="U12368" s="173"/>
    </row>
    <row r="12369" spans="13:21" s="104" customFormat="1" ht="15.75">
      <c r="M12369" s="172"/>
      <c r="N12369" s="172"/>
      <c r="O12369" s="172"/>
      <c r="U12369" s="173"/>
    </row>
    <row r="12370" spans="13:21" s="104" customFormat="1" ht="15.75">
      <c r="M12370" s="172"/>
      <c r="N12370" s="172"/>
      <c r="O12370" s="172"/>
      <c r="U12370" s="173"/>
    </row>
    <row r="12371" spans="13:21" s="104" customFormat="1" ht="15.75">
      <c r="M12371" s="172"/>
      <c r="N12371" s="172"/>
      <c r="O12371" s="172"/>
      <c r="U12371" s="173"/>
    </row>
    <row r="12372" spans="13:21" s="104" customFormat="1" ht="15.75">
      <c r="M12372" s="172"/>
      <c r="N12372" s="172"/>
      <c r="O12372" s="172"/>
      <c r="U12372" s="173"/>
    </row>
    <row r="12373" spans="13:21" s="104" customFormat="1" ht="15.75">
      <c r="M12373" s="172"/>
      <c r="N12373" s="172"/>
      <c r="O12373" s="172"/>
      <c r="U12373" s="173"/>
    </row>
    <row r="12374" spans="13:21" s="104" customFormat="1" ht="15.75">
      <c r="M12374" s="172"/>
      <c r="N12374" s="172"/>
      <c r="O12374" s="172"/>
      <c r="U12374" s="173"/>
    </row>
    <row r="12375" spans="13:21" s="104" customFormat="1" ht="15.75">
      <c r="M12375" s="172"/>
      <c r="N12375" s="172"/>
      <c r="O12375" s="172"/>
      <c r="U12375" s="173"/>
    </row>
    <row r="12376" spans="13:21" s="104" customFormat="1" ht="15.75">
      <c r="M12376" s="172"/>
      <c r="N12376" s="172"/>
      <c r="O12376" s="172"/>
      <c r="U12376" s="173"/>
    </row>
    <row r="12377" spans="13:21" s="104" customFormat="1" ht="15.75">
      <c r="M12377" s="172"/>
      <c r="N12377" s="172"/>
      <c r="O12377" s="172"/>
      <c r="U12377" s="173"/>
    </row>
    <row r="12378" spans="13:21" s="104" customFormat="1" ht="15.75">
      <c r="M12378" s="172"/>
      <c r="N12378" s="172"/>
      <c r="O12378" s="172"/>
      <c r="U12378" s="173"/>
    </row>
    <row r="12379" spans="13:21" s="104" customFormat="1" ht="15.75">
      <c r="M12379" s="172"/>
      <c r="N12379" s="172"/>
      <c r="O12379" s="172"/>
      <c r="U12379" s="173"/>
    </row>
    <row r="12380" spans="13:21" s="104" customFormat="1" ht="15.75">
      <c r="M12380" s="172"/>
      <c r="N12380" s="172"/>
      <c r="O12380" s="172"/>
      <c r="U12380" s="173"/>
    </row>
    <row r="12381" spans="13:21" s="104" customFormat="1" ht="15.75">
      <c r="M12381" s="172"/>
      <c r="N12381" s="172"/>
      <c r="O12381" s="172"/>
      <c r="U12381" s="173"/>
    </row>
    <row r="12382" spans="13:21" s="104" customFormat="1" ht="15.75">
      <c r="M12382" s="172"/>
      <c r="N12382" s="172"/>
      <c r="O12382" s="172"/>
      <c r="U12382" s="173"/>
    </row>
    <row r="12383" spans="13:21" s="104" customFormat="1" ht="15.75">
      <c r="M12383" s="172"/>
      <c r="N12383" s="172"/>
      <c r="O12383" s="172"/>
      <c r="U12383" s="173"/>
    </row>
    <row r="12384" spans="13:21" s="104" customFormat="1" ht="15.75">
      <c r="M12384" s="172"/>
      <c r="N12384" s="172"/>
      <c r="O12384" s="172"/>
      <c r="U12384" s="173"/>
    </row>
    <row r="12385" spans="13:21" s="104" customFormat="1" ht="15.75">
      <c r="M12385" s="172"/>
      <c r="N12385" s="172"/>
      <c r="O12385" s="172"/>
      <c r="U12385" s="173"/>
    </row>
    <row r="12386" spans="13:21" s="104" customFormat="1" ht="15.75">
      <c r="M12386" s="172"/>
      <c r="N12386" s="172"/>
      <c r="O12386" s="172"/>
      <c r="U12386" s="173"/>
    </row>
    <row r="12387" spans="13:21" s="104" customFormat="1" ht="15.75">
      <c r="M12387" s="172"/>
      <c r="N12387" s="172"/>
      <c r="O12387" s="172"/>
      <c r="U12387" s="173"/>
    </row>
    <row r="12388" spans="13:21" s="104" customFormat="1" ht="15.75">
      <c r="M12388" s="172"/>
      <c r="N12388" s="172"/>
      <c r="O12388" s="172"/>
      <c r="U12388" s="173"/>
    </row>
    <row r="12389" spans="13:21" s="104" customFormat="1" ht="15.75">
      <c r="M12389" s="172"/>
      <c r="N12389" s="172"/>
      <c r="O12389" s="172"/>
      <c r="U12389" s="173"/>
    </row>
    <row r="12390" spans="13:21" s="104" customFormat="1" ht="15.75">
      <c r="M12390" s="172"/>
      <c r="N12390" s="172"/>
      <c r="O12390" s="172"/>
      <c r="U12390" s="173"/>
    </row>
    <row r="12391" spans="13:21" s="104" customFormat="1" ht="15.75">
      <c r="M12391" s="172"/>
      <c r="N12391" s="172"/>
      <c r="O12391" s="172"/>
      <c r="U12391" s="173"/>
    </row>
    <row r="12392" spans="13:21" s="104" customFormat="1" ht="15.75">
      <c r="M12392" s="172"/>
      <c r="N12392" s="172"/>
      <c r="O12392" s="172"/>
      <c r="U12392" s="173"/>
    </row>
    <row r="12393" spans="13:21" s="104" customFormat="1" ht="15.75">
      <c r="M12393" s="172"/>
      <c r="N12393" s="172"/>
      <c r="O12393" s="172"/>
      <c r="U12393" s="173"/>
    </row>
    <row r="12394" spans="13:21" s="104" customFormat="1" ht="15.75">
      <c r="M12394" s="172"/>
      <c r="N12394" s="172"/>
      <c r="O12394" s="172"/>
      <c r="U12394" s="173"/>
    </row>
    <row r="12395" spans="13:21" s="104" customFormat="1" ht="15.75">
      <c r="M12395" s="172"/>
      <c r="N12395" s="172"/>
      <c r="O12395" s="172"/>
      <c r="U12395" s="173"/>
    </row>
    <row r="12396" spans="13:21" s="104" customFormat="1" ht="15.75">
      <c r="M12396" s="172"/>
      <c r="N12396" s="172"/>
      <c r="O12396" s="172"/>
      <c r="U12396" s="173"/>
    </row>
    <row r="12397" spans="13:21" s="104" customFormat="1" ht="15.75">
      <c r="M12397" s="172"/>
      <c r="N12397" s="172"/>
      <c r="O12397" s="172"/>
      <c r="U12397" s="173"/>
    </row>
    <row r="12398" spans="13:21" s="104" customFormat="1" ht="15.75">
      <c r="M12398" s="172"/>
      <c r="N12398" s="172"/>
      <c r="O12398" s="172"/>
      <c r="U12398" s="173"/>
    </row>
    <row r="12399" spans="13:21" s="104" customFormat="1" ht="15.75">
      <c r="M12399" s="172"/>
      <c r="N12399" s="172"/>
      <c r="O12399" s="172"/>
      <c r="U12399" s="173"/>
    </row>
    <row r="12400" spans="13:21" s="104" customFormat="1" ht="15.75">
      <c r="M12400" s="172"/>
      <c r="N12400" s="172"/>
      <c r="O12400" s="172"/>
      <c r="U12400" s="173"/>
    </row>
    <row r="12401" spans="13:21" s="104" customFormat="1" ht="15.75">
      <c r="M12401" s="172"/>
      <c r="N12401" s="172"/>
      <c r="O12401" s="172"/>
      <c r="U12401" s="173"/>
    </row>
    <row r="12402" spans="13:21" s="104" customFormat="1" ht="15.75">
      <c r="M12402" s="172"/>
      <c r="N12402" s="172"/>
      <c r="O12402" s="172"/>
      <c r="U12402" s="173"/>
    </row>
    <row r="12403" spans="13:21" s="104" customFormat="1" ht="15.75">
      <c r="M12403" s="172"/>
      <c r="N12403" s="172"/>
      <c r="O12403" s="172"/>
      <c r="U12403" s="173"/>
    </row>
    <row r="12404" spans="13:21" s="104" customFormat="1" ht="15.75">
      <c r="M12404" s="172"/>
      <c r="N12404" s="172"/>
      <c r="O12404" s="172"/>
      <c r="U12404" s="173"/>
    </row>
    <row r="12405" spans="13:21" s="104" customFormat="1" ht="15.75">
      <c r="M12405" s="172"/>
      <c r="N12405" s="172"/>
      <c r="O12405" s="172"/>
      <c r="U12405" s="173"/>
    </row>
    <row r="12406" spans="13:21" s="104" customFormat="1" ht="15.75">
      <c r="M12406" s="172"/>
      <c r="N12406" s="172"/>
      <c r="O12406" s="172"/>
      <c r="U12406" s="173"/>
    </row>
    <row r="12407" spans="13:21" s="104" customFormat="1" ht="15.75">
      <c r="M12407" s="172"/>
      <c r="N12407" s="172"/>
      <c r="O12407" s="172"/>
      <c r="U12407" s="173"/>
    </row>
    <row r="12408" spans="13:21" s="104" customFormat="1" ht="15.75">
      <c r="M12408" s="172"/>
      <c r="N12408" s="172"/>
      <c r="O12408" s="172"/>
      <c r="U12408" s="173"/>
    </row>
    <row r="12409" spans="13:21" s="104" customFormat="1" ht="15.75">
      <c r="M12409" s="172"/>
      <c r="N12409" s="172"/>
      <c r="O12409" s="172"/>
      <c r="U12409" s="173"/>
    </row>
    <row r="12410" spans="13:21" s="104" customFormat="1" ht="15.75">
      <c r="M12410" s="172"/>
      <c r="N12410" s="172"/>
      <c r="O12410" s="172"/>
      <c r="U12410" s="173"/>
    </row>
    <row r="12411" spans="13:21" s="104" customFormat="1" ht="15.75">
      <c r="M12411" s="172"/>
      <c r="N12411" s="172"/>
      <c r="O12411" s="172"/>
      <c r="U12411" s="173"/>
    </row>
    <row r="12412" spans="13:21" s="104" customFormat="1" ht="15.75">
      <c r="M12412" s="172"/>
      <c r="N12412" s="172"/>
      <c r="O12412" s="172"/>
      <c r="U12412" s="173"/>
    </row>
    <row r="12413" spans="13:21" s="104" customFormat="1" ht="15.75">
      <c r="M12413" s="172"/>
      <c r="N12413" s="172"/>
      <c r="O12413" s="172"/>
      <c r="U12413" s="173"/>
    </row>
    <row r="12414" spans="13:21" s="104" customFormat="1" ht="15.75">
      <c r="M12414" s="172"/>
      <c r="N12414" s="172"/>
      <c r="O12414" s="172"/>
      <c r="U12414" s="173"/>
    </row>
    <row r="12415" spans="13:21" s="104" customFormat="1" ht="15.75">
      <c r="M12415" s="172"/>
      <c r="N12415" s="172"/>
      <c r="O12415" s="172"/>
      <c r="U12415" s="173"/>
    </row>
    <row r="12416" spans="13:21" s="104" customFormat="1" ht="15.75">
      <c r="M12416" s="172"/>
      <c r="N12416" s="172"/>
      <c r="O12416" s="172"/>
      <c r="U12416" s="173"/>
    </row>
    <row r="12417" spans="13:21" s="104" customFormat="1" ht="15.75">
      <c r="M12417" s="172"/>
      <c r="N12417" s="172"/>
      <c r="O12417" s="172"/>
      <c r="U12417" s="173"/>
    </row>
    <row r="12418" spans="13:21" s="104" customFormat="1" ht="15.75">
      <c r="M12418" s="172"/>
      <c r="N12418" s="172"/>
      <c r="O12418" s="172"/>
      <c r="U12418" s="173"/>
    </row>
    <row r="12419" spans="13:21" s="104" customFormat="1" ht="15.75">
      <c r="M12419" s="172"/>
      <c r="N12419" s="172"/>
      <c r="O12419" s="172"/>
      <c r="U12419" s="173"/>
    </row>
    <row r="12420" spans="13:21" s="104" customFormat="1" ht="15.75">
      <c r="M12420" s="172"/>
      <c r="N12420" s="172"/>
      <c r="O12420" s="172"/>
      <c r="U12420" s="173"/>
    </row>
    <row r="12421" spans="13:21" s="104" customFormat="1" ht="15.75">
      <c r="M12421" s="172"/>
      <c r="N12421" s="172"/>
      <c r="O12421" s="172"/>
      <c r="U12421" s="173"/>
    </row>
    <row r="12422" spans="13:21" s="104" customFormat="1" ht="15.75">
      <c r="M12422" s="172"/>
      <c r="N12422" s="172"/>
      <c r="O12422" s="172"/>
      <c r="U12422" s="173"/>
    </row>
    <row r="12423" spans="13:21" s="104" customFormat="1" ht="15.75">
      <c r="M12423" s="172"/>
      <c r="N12423" s="172"/>
      <c r="O12423" s="172"/>
      <c r="U12423" s="173"/>
    </row>
    <row r="12424" spans="13:21" s="104" customFormat="1" ht="15.75">
      <c r="M12424" s="172"/>
      <c r="N12424" s="172"/>
      <c r="O12424" s="172"/>
      <c r="U12424" s="173"/>
    </row>
    <row r="12425" spans="13:21" s="104" customFormat="1" ht="15.75">
      <c r="M12425" s="172"/>
      <c r="N12425" s="172"/>
      <c r="O12425" s="172"/>
      <c r="U12425" s="173"/>
    </row>
    <row r="12426" spans="13:21" s="104" customFormat="1" ht="15.75">
      <c r="M12426" s="172"/>
      <c r="N12426" s="172"/>
      <c r="O12426" s="172"/>
      <c r="U12426" s="173"/>
    </row>
    <row r="12427" spans="13:21" s="104" customFormat="1" ht="15.75">
      <c r="M12427" s="172"/>
      <c r="N12427" s="172"/>
      <c r="O12427" s="172"/>
      <c r="U12427" s="173"/>
    </row>
    <row r="12428" spans="13:21" s="104" customFormat="1" ht="15.75">
      <c r="M12428" s="172"/>
      <c r="N12428" s="172"/>
      <c r="O12428" s="172"/>
      <c r="U12428" s="173"/>
    </row>
    <row r="12429" spans="13:21" s="104" customFormat="1" ht="15.75">
      <c r="M12429" s="172"/>
      <c r="N12429" s="172"/>
      <c r="O12429" s="172"/>
      <c r="U12429" s="173"/>
    </row>
    <row r="12430" spans="13:21" s="104" customFormat="1" ht="15.75">
      <c r="M12430" s="172"/>
      <c r="N12430" s="172"/>
      <c r="O12430" s="172"/>
      <c r="U12430" s="173"/>
    </row>
    <row r="12431" spans="13:21" s="104" customFormat="1" ht="15.75">
      <c r="M12431" s="172"/>
      <c r="N12431" s="172"/>
      <c r="O12431" s="172"/>
      <c r="U12431" s="173"/>
    </row>
    <row r="12432" spans="13:21" s="104" customFormat="1" ht="15.75">
      <c r="M12432" s="172"/>
      <c r="N12432" s="172"/>
      <c r="O12432" s="172"/>
      <c r="U12432" s="173"/>
    </row>
    <row r="12433" spans="13:21" s="104" customFormat="1" ht="15.75">
      <c r="M12433" s="172"/>
      <c r="N12433" s="172"/>
      <c r="O12433" s="172"/>
      <c r="U12433" s="173"/>
    </row>
    <row r="12434" spans="13:21" s="104" customFormat="1" ht="15.75">
      <c r="M12434" s="172"/>
      <c r="N12434" s="172"/>
      <c r="O12434" s="172"/>
      <c r="U12434" s="173"/>
    </row>
    <row r="12435" spans="13:21" s="104" customFormat="1" ht="15.75">
      <c r="M12435" s="172"/>
      <c r="N12435" s="172"/>
      <c r="O12435" s="172"/>
      <c r="U12435" s="173"/>
    </row>
    <row r="12436" spans="13:21" s="104" customFormat="1" ht="15.75">
      <c r="M12436" s="172"/>
      <c r="N12436" s="172"/>
      <c r="O12436" s="172"/>
      <c r="U12436" s="173"/>
    </row>
    <row r="12437" spans="13:21" s="104" customFormat="1" ht="15.75">
      <c r="M12437" s="172"/>
      <c r="N12437" s="172"/>
      <c r="O12437" s="172"/>
      <c r="U12437" s="173"/>
    </row>
    <row r="12438" spans="13:21" s="104" customFormat="1" ht="15.75">
      <c r="M12438" s="172"/>
      <c r="N12438" s="172"/>
      <c r="O12438" s="172"/>
      <c r="U12438" s="173"/>
    </row>
    <row r="12439" spans="13:21" s="104" customFormat="1" ht="15.75">
      <c r="M12439" s="172"/>
      <c r="N12439" s="172"/>
      <c r="O12439" s="172"/>
      <c r="U12439" s="173"/>
    </row>
    <row r="12440" spans="13:21" s="104" customFormat="1" ht="15.75">
      <c r="M12440" s="172"/>
      <c r="N12440" s="172"/>
      <c r="O12440" s="172"/>
      <c r="U12440" s="173"/>
    </row>
    <row r="12441" spans="13:21" s="104" customFormat="1" ht="15.75">
      <c r="M12441" s="172"/>
      <c r="N12441" s="172"/>
      <c r="O12441" s="172"/>
      <c r="U12441" s="173"/>
    </row>
    <row r="12442" spans="13:21" s="104" customFormat="1" ht="15.75">
      <c r="M12442" s="172"/>
      <c r="N12442" s="172"/>
      <c r="O12442" s="172"/>
      <c r="U12442" s="173"/>
    </row>
    <row r="12443" spans="13:21" s="104" customFormat="1" ht="15.75">
      <c r="M12443" s="172"/>
      <c r="N12443" s="172"/>
      <c r="O12443" s="172"/>
      <c r="U12443" s="173"/>
    </row>
    <row r="12444" spans="13:21" s="104" customFormat="1" ht="15.75">
      <c r="M12444" s="172"/>
      <c r="N12444" s="172"/>
      <c r="O12444" s="172"/>
      <c r="U12444" s="173"/>
    </row>
    <row r="12445" spans="13:21" s="104" customFormat="1" ht="15.75">
      <c r="M12445" s="172"/>
      <c r="N12445" s="172"/>
      <c r="O12445" s="172"/>
      <c r="U12445" s="173"/>
    </row>
    <row r="12446" spans="13:21" s="104" customFormat="1" ht="15.75">
      <c r="M12446" s="172"/>
      <c r="N12446" s="172"/>
      <c r="O12446" s="172"/>
      <c r="U12446" s="173"/>
    </row>
    <row r="12447" spans="13:21" s="104" customFormat="1" ht="15.75">
      <c r="M12447" s="172"/>
      <c r="N12447" s="172"/>
      <c r="O12447" s="172"/>
      <c r="U12447" s="173"/>
    </row>
    <row r="12448" spans="13:21" s="104" customFormat="1" ht="15.75">
      <c r="M12448" s="172"/>
      <c r="N12448" s="172"/>
      <c r="O12448" s="172"/>
      <c r="U12448" s="173"/>
    </row>
    <row r="12449" spans="13:21" s="104" customFormat="1" ht="15.75">
      <c r="M12449" s="172"/>
      <c r="N12449" s="172"/>
      <c r="O12449" s="172"/>
      <c r="U12449" s="173"/>
    </row>
    <row r="12450" spans="13:21" s="104" customFormat="1" ht="15.75">
      <c r="M12450" s="172"/>
      <c r="N12450" s="172"/>
      <c r="O12450" s="172"/>
      <c r="U12450" s="173"/>
    </row>
    <row r="12451" spans="13:21" s="104" customFormat="1" ht="15.75">
      <c r="M12451" s="172"/>
      <c r="N12451" s="172"/>
      <c r="O12451" s="172"/>
      <c r="U12451" s="173"/>
    </row>
    <row r="12452" spans="13:21" s="104" customFormat="1" ht="15.75">
      <c r="M12452" s="172"/>
      <c r="N12452" s="172"/>
      <c r="O12452" s="172"/>
      <c r="U12452" s="173"/>
    </row>
    <row r="12453" spans="13:21" s="104" customFormat="1" ht="15.75">
      <c r="M12453" s="172"/>
      <c r="N12453" s="172"/>
      <c r="O12453" s="172"/>
      <c r="U12453" s="173"/>
    </row>
    <row r="12454" spans="13:21" s="104" customFormat="1" ht="15.75">
      <c r="M12454" s="172"/>
      <c r="N12454" s="172"/>
      <c r="O12454" s="172"/>
      <c r="U12454" s="173"/>
    </row>
    <row r="12455" spans="13:21" s="104" customFormat="1" ht="15.75">
      <c r="M12455" s="172"/>
      <c r="N12455" s="172"/>
      <c r="O12455" s="172"/>
      <c r="U12455" s="173"/>
    </row>
    <row r="12456" spans="13:21" s="104" customFormat="1" ht="15.75">
      <c r="M12456" s="172"/>
      <c r="N12456" s="172"/>
      <c r="O12456" s="172"/>
      <c r="U12456" s="173"/>
    </row>
    <row r="12457" spans="13:21" s="104" customFormat="1" ht="15.75">
      <c r="M12457" s="172"/>
      <c r="N12457" s="172"/>
      <c r="O12457" s="172"/>
      <c r="U12457" s="173"/>
    </row>
    <row r="12458" spans="13:21" s="104" customFormat="1" ht="15.75">
      <c r="M12458" s="172"/>
      <c r="N12458" s="172"/>
      <c r="O12458" s="172"/>
      <c r="U12458" s="173"/>
    </row>
    <row r="12459" spans="13:21" s="104" customFormat="1" ht="15.75">
      <c r="M12459" s="172"/>
      <c r="N12459" s="172"/>
      <c r="O12459" s="172"/>
      <c r="U12459" s="173"/>
    </row>
    <row r="12460" spans="13:21" s="104" customFormat="1" ht="15.75">
      <c r="M12460" s="172"/>
      <c r="N12460" s="172"/>
      <c r="O12460" s="172"/>
      <c r="U12460" s="173"/>
    </row>
    <row r="12461" spans="13:21" s="104" customFormat="1" ht="15.75">
      <c r="M12461" s="172"/>
      <c r="N12461" s="172"/>
      <c r="O12461" s="172"/>
      <c r="U12461" s="173"/>
    </row>
    <row r="12462" spans="13:21" s="104" customFormat="1" ht="15.75">
      <c r="M12462" s="172"/>
      <c r="N12462" s="172"/>
      <c r="O12462" s="172"/>
      <c r="U12462" s="173"/>
    </row>
    <row r="12463" spans="13:21" s="104" customFormat="1" ht="15.75">
      <c r="M12463" s="172"/>
      <c r="N12463" s="172"/>
      <c r="O12463" s="172"/>
      <c r="U12463" s="173"/>
    </row>
    <row r="12464" spans="13:21" s="104" customFormat="1" ht="15.75">
      <c r="M12464" s="172"/>
      <c r="N12464" s="172"/>
      <c r="O12464" s="172"/>
      <c r="U12464" s="173"/>
    </row>
    <row r="12465" spans="13:21" s="104" customFormat="1" ht="15.75">
      <c r="M12465" s="172"/>
      <c r="N12465" s="172"/>
      <c r="O12465" s="172"/>
      <c r="U12465" s="173"/>
    </row>
    <row r="12466" spans="13:21" s="104" customFormat="1" ht="15.75">
      <c r="M12466" s="172"/>
      <c r="N12466" s="172"/>
      <c r="O12466" s="172"/>
      <c r="U12466" s="173"/>
    </row>
    <row r="12467" spans="13:21" s="104" customFormat="1" ht="15.75">
      <c r="M12467" s="172"/>
      <c r="N12467" s="172"/>
      <c r="O12467" s="172"/>
      <c r="U12467" s="173"/>
    </row>
    <row r="12468" spans="13:21" s="104" customFormat="1" ht="15.75">
      <c r="M12468" s="172"/>
      <c r="N12468" s="172"/>
      <c r="O12468" s="172"/>
      <c r="U12468" s="173"/>
    </row>
    <row r="12469" spans="13:21" s="104" customFormat="1" ht="15.75">
      <c r="M12469" s="172"/>
      <c r="N12469" s="172"/>
      <c r="O12469" s="172"/>
      <c r="U12469" s="173"/>
    </row>
    <row r="12470" spans="13:21" s="104" customFormat="1" ht="15.75">
      <c r="M12470" s="172"/>
      <c r="N12470" s="172"/>
      <c r="O12470" s="172"/>
      <c r="U12470" s="173"/>
    </row>
    <row r="12471" spans="13:21" s="104" customFormat="1" ht="15.75">
      <c r="M12471" s="172"/>
      <c r="N12471" s="172"/>
      <c r="O12471" s="172"/>
      <c r="U12471" s="173"/>
    </row>
    <row r="12472" spans="13:21" s="104" customFormat="1" ht="15.75">
      <c r="M12472" s="172"/>
      <c r="N12472" s="172"/>
      <c r="O12472" s="172"/>
      <c r="U12472" s="173"/>
    </row>
    <row r="12473" spans="13:21" s="104" customFormat="1" ht="15.75">
      <c r="M12473" s="172"/>
      <c r="N12473" s="172"/>
      <c r="O12473" s="172"/>
      <c r="U12473" s="173"/>
    </row>
    <row r="12474" spans="13:21" s="104" customFormat="1" ht="15.75">
      <c r="M12474" s="172"/>
      <c r="N12474" s="172"/>
      <c r="O12474" s="172"/>
      <c r="U12474" s="173"/>
    </row>
    <row r="12475" spans="13:21" s="104" customFormat="1" ht="15.75">
      <c r="M12475" s="172"/>
      <c r="N12475" s="172"/>
      <c r="O12475" s="172"/>
      <c r="U12475" s="173"/>
    </row>
    <row r="12476" spans="13:21" s="104" customFormat="1" ht="15.75">
      <c r="M12476" s="172"/>
      <c r="N12476" s="172"/>
      <c r="O12476" s="172"/>
      <c r="U12476" s="173"/>
    </row>
    <row r="12477" spans="13:21" s="104" customFormat="1" ht="15.75">
      <c r="M12477" s="172"/>
      <c r="N12477" s="172"/>
      <c r="O12477" s="172"/>
      <c r="U12477" s="173"/>
    </row>
    <row r="12478" spans="13:21" s="104" customFormat="1" ht="15.75">
      <c r="M12478" s="172"/>
      <c r="N12478" s="172"/>
      <c r="O12478" s="172"/>
      <c r="U12478" s="173"/>
    </row>
    <row r="12479" spans="13:21" s="104" customFormat="1" ht="15.75">
      <c r="M12479" s="172"/>
      <c r="N12479" s="172"/>
      <c r="O12479" s="172"/>
      <c r="U12479" s="173"/>
    </row>
    <row r="12480" spans="13:21" s="104" customFormat="1" ht="15.75">
      <c r="M12480" s="172"/>
      <c r="N12480" s="172"/>
      <c r="O12480" s="172"/>
      <c r="U12480" s="173"/>
    </row>
    <row r="12481" spans="13:21" s="104" customFormat="1" ht="15.75">
      <c r="M12481" s="172"/>
      <c r="N12481" s="172"/>
      <c r="O12481" s="172"/>
      <c r="U12481" s="173"/>
    </row>
    <row r="12482" spans="13:21" s="104" customFormat="1" ht="15.75">
      <c r="M12482" s="172"/>
      <c r="N12482" s="172"/>
      <c r="O12482" s="172"/>
      <c r="U12482" s="173"/>
    </row>
    <row r="12483" spans="13:21" s="104" customFormat="1" ht="15.75">
      <c r="M12483" s="172"/>
      <c r="N12483" s="172"/>
      <c r="O12483" s="172"/>
      <c r="U12483" s="173"/>
    </row>
    <row r="12484" spans="13:21" s="104" customFormat="1" ht="15.75">
      <c r="M12484" s="172"/>
      <c r="N12484" s="172"/>
      <c r="O12484" s="172"/>
      <c r="U12484" s="173"/>
    </row>
    <row r="12485" spans="13:21" s="104" customFormat="1" ht="15.75">
      <c r="M12485" s="172"/>
      <c r="N12485" s="172"/>
      <c r="O12485" s="172"/>
      <c r="U12485" s="173"/>
    </row>
    <row r="12486" spans="13:21" s="104" customFormat="1" ht="15.75">
      <c r="M12486" s="172"/>
      <c r="N12486" s="172"/>
      <c r="O12486" s="172"/>
      <c r="U12486" s="173"/>
    </row>
    <row r="12487" spans="13:21" s="104" customFormat="1" ht="15.75">
      <c r="M12487" s="172"/>
      <c r="N12487" s="172"/>
      <c r="O12487" s="172"/>
      <c r="U12487" s="173"/>
    </row>
    <row r="12488" spans="13:21" s="104" customFormat="1" ht="15.75">
      <c r="M12488" s="172"/>
      <c r="N12488" s="172"/>
      <c r="O12488" s="172"/>
      <c r="U12488" s="173"/>
    </row>
    <row r="12489" spans="13:21" s="104" customFormat="1" ht="15.75">
      <c r="M12489" s="172"/>
      <c r="N12489" s="172"/>
      <c r="O12489" s="172"/>
      <c r="U12489" s="173"/>
    </row>
    <row r="12490" spans="13:21" s="104" customFormat="1" ht="15.75">
      <c r="M12490" s="172"/>
      <c r="N12490" s="172"/>
      <c r="O12490" s="172"/>
      <c r="U12490" s="173"/>
    </row>
    <row r="12491" spans="13:21" s="104" customFormat="1" ht="15.75">
      <c r="M12491" s="172"/>
      <c r="N12491" s="172"/>
      <c r="O12491" s="172"/>
      <c r="U12491" s="173"/>
    </row>
    <row r="12492" spans="13:21" s="104" customFormat="1" ht="15.75">
      <c r="M12492" s="172"/>
      <c r="N12492" s="172"/>
      <c r="O12492" s="172"/>
      <c r="U12492" s="173"/>
    </row>
    <row r="12493" spans="13:21" s="104" customFormat="1" ht="15.75">
      <c r="M12493" s="172"/>
      <c r="N12493" s="172"/>
      <c r="O12493" s="172"/>
      <c r="U12493" s="173"/>
    </row>
    <row r="12494" spans="13:21" s="104" customFormat="1" ht="15.75">
      <c r="M12494" s="172"/>
      <c r="N12494" s="172"/>
      <c r="O12494" s="172"/>
      <c r="U12494" s="173"/>
    </row>
    <row r="12495" spans="13:21" s="104" customFormat="1" ht="15.75">
      <c r="M12495" s="172"/>
      <c r="N12495" s="172"/>
      <c r="O12495" s="172"/>
      <c r="U12495" s="173"/>
    </row>
    <row r="12496" spans="13:21" s="104" customFormat="1" ht="15.75">
      <c r="M12496" s="172"/>
      <c r="N12496" s="172"/>
      <c r="O12496" s="172"/>
      <c r="U12496" s="173"/>
    </row>
    <row r="12497" spans="13:21" s="104" customFormat="1" ht="15.75">
      <c r="M12497" s="172"/>
      <c r="N12497" s="172"/>
      <c r="O12497" s="172"/>
      <c r="U12497" s="173"/>
    </row>
    <row r="12498" spans="13:21" s="104" customFormat="1" ht="15.75">
      <c r="M12498" s="172"/>
      <c r="N12498" s="172"/>
      <c r="O12498" s="172"/>
      <c r="U12498" s="173"/>
    </row>
    <row r="12499" spans="13:21" s="104" customFormat="1" ht="15.75">
      <c r="M12499" s="172"/>
      <c r="N12499" s="172"/>
      <c r="O12499" s="172"/>
      <c r="U12499" s="173"/>
    </row>
    <row r="12500" spans="13:21" s="104" customFormat="1" ht="15.75">
      <c r="M12500" s="172"/>
      <c r="N12500" s="172"/>
      <c r="O12500" s="172"/>
      <c r="U12500" s="173"/>
    </row>
    <row r="12501" spans="13:21" s="104" customFormat="1" ht="15.75">
      <c r="M12501" s="172"/>
      <c r="N12501" s="172"/>
      <c r="O12501" s="172"/>
      <c r="U12501" s="173"/>
    </row>
    <row r="12502" spans="13:21" s="104" customFormat="1" ht="15.75">
      <c r="M12502" s="172"/>
      <c r="N12502" s="172"/>
      <c r="O12502" s="172"/>
      <c r="U12502" s="173"/>
    </row>
    <row r="12503" spans="13:21" s="104" customFormat="1" ht="15.75">
      <c r="M12503" s="172"/>
      <c r="N12503" s="172"/>
      <c r="O12503" s="172"/>
      <c r="U12503" s="173"/>
    </row>
    <row r="12504" spans="13:21" s="104" customFormat="1" ht="15.75">
      <c r="M12504" s="172"/>
      <c r="N12504" s="172"/>
      <c r="O12504" s="172"/>
      <c r="U12504" s="173"/>
    </row>
    <row r="12505" spans="13:21" s="104" customFormat="1" ht="15.75">
      <c r="M12505" s="172"/>
      <c r="N12505" s="172"/>
      <c r="O12505" s="172"/>
      <c r="U12505" s="173"/>
    </row>
    <row r="12506" spans="13:21" s="104" customFormat="1" ht="15.75">
      <c r="M12506" s="172"/>
      <c r="N12506" s="172"/>
      <c r="O12506" s="172"/>
      <c r="U12506" s="173"/>
    </row>
    <row r="12507" spans="13:21" s="104" customFormat="1" ht="15.75">
      <c r="M12507" s="172"/>
      <c r="N12507" s="172"/>
      <c r="O12507" s="172"/>
      <c r="U12507" s="173"/>
    </row>
    <row r="12508" spans="13:21" s="104" customFormat="1" ht="15.75">
      <c r="M12508" s="172"/>
      <c r="N12508" s="172"/>
      <c r="O12508" s="172"/>
      <c r="U12508" s="173"/>
    </row>
    <row r="12509" spans="13:21" s="104" customFormat="1" ht="15.75">
      <c r="M12509" s="172"/>
      <c r="N12509" s="172"/>
      <c r="O12509" s="172"/>
      <c r="U12509" s="173"/>
    </row>
    <row r="12510" spans="13:21" s="104" customFormat="1" ht="15.75">
      <c r="M12510" s="172"/>
      <c r="N12510" s="172"/>
      <c r="O12510" s="172"/>
      <c r="U12510" s="173"/>
    </row>
    <row r="12511" spans="13:21" s="104" customFormat="1" ht="15.75">
      <c r="M12511" s="172"/>
      <c r="N12511" s="172"/>
      <c r="O12511" s="172"/>
      <c r="U12511" s="173"/>
    </row>
    <row r="12512" spans="13:21" s="104" customFormat="1" ht="15.75">
      <c r="M12512" s="172"/>
      <c r="N12512" s="172"/>
      <c r="O12512" s="172"/>
      <c r="U12512" s="173"/>
    </row>
    <row r="12513" spans="13:21" s="104" customFormat="1" ht="15.75">
      <c r="M12513" s="172"/>
      <c r="N12513" s="172"/>
      <c r="O12513" s="172"/>
      <c r="U12513" s="173"/>
    </row>
    <row r="12514" spans="13:21" s="104" customFormat="1" ht="15.75">
      <c r="M12514" s="172"/>
      <c r="N12514" s="172"/>
      <c r="O12514" s="172"/>
      <c r="U12514" s="173"/>
    </row>
    <row r="12515" spans="13:21" s="104" customFormat="1" ht="15.75">
      <c r="M12515" s="172"/>
      <c r="N12515" s="172"/>
      <c r="O12515" s="172"/>
      <c r="U12515" s="173"/>
    </row>
    <row r="12516" spans="13:21" s="104" customFormat="1" ht="15.75">
      <c r="M12516" s="172"/>
      <c r="N12516" s="172"/>
      <c r="O12516" s="172"/>
      <c r="U12516" s="173"/>
    </row>
    <row r="12517" spans="13:21" s="104" customFormat="1" ht="15.75">
      <c r="M12517" s="172"/>
      <c r="N12517" s="172"/>
      <c r="O12517" s="172"/>
      <c r="U12517" s="173"/>
    </row>
    <row r="12518" spans="13:21" s="104" customFormat="1" ht="15.75">
      <c r="M12518" s="172"/>
      <c r="N12518" s="172"/>
      <c r="O12518" s="172"/>
      <c r="U12518" s="173"/>
    </row>
    <row r="12519" spans="13:21" s="104" customFormat="1" ht="15.75">
      <c r="M12519" s="172"/>
      <c r="N12519" s="172"/>
      <c r="O12519" s="172"/>
      <c r="U12519" s="173"/>
    </row>
    <row r="12520" spans="13:21" s="104" customFormat="1" ht="15.75">
      <c r="M12520" s="172"/>
      <c r="N12520" s="172"/>
      <c r="O12520" s="172"/>
      <c r="U12520" s="173"/>
    </row>
    <row r="12521" spans="13:21" s="104" customFormat="1" ht="15.75">
      <c r="M12521" s="172"/>
      <c r="N12521" s="172"/>
      <c r="O12521" s="172"/>
      <c r="U12521" s="173"/>
    </row>
    <row r="12522" spans="13:21" s="104" customFormat="1" ht="15.75">
      <c r="M12522" s="172"/>
      <c r="N12522" s="172"/>
      <c r="O12522" s="172"/>
      <c r="U12522" s="173"/>
    </row>
    <row r="12523" spans="13:21" s="104" customFormat="1" ht="15.75">
      <c r="M12523" s="172"/>
      <c r="N12523" s="172"/>
      <c r="O12523" s="172"/>
      <c r="U12523" s="173"/>
    </row>
    <row r="12524" spans="13:21" s="104" customFormat="1" ht="15.75">
      <c r="M12524" s="172"/>
      <c r="N12524" s="172"/>
      <c r="O12524" s="172"/>
      <c r="U12524" s="173"/>
    </row>
    <row r="12525" spans="13:21" s="104" customFormat="1" ht="15.75">
      <c r="M12525" s="172"/>
      <c r="N12525" s="172"/>
      <c r="O12525" s="172"/>
      <c r="U12525" s="173"/>
    </row>
    <row r="12526" spans="13:21" s="104" customFormat="1" ht="15.75">
      <c r="M12526" s="172"/>
      <c r="N12526" s="172"/>
      <c r="O12526" s="172"/>
      <c r="U12526" s="173"/>
    </row>
    <row r="12527" spans="13:21" s="104" customFormat="1" ht="15.75">
      <c r="M12527" s="172"/>
      <c r="N12527" s="172"/>
      <c r="O12527" s="172"/>
      <c r="U12527" s="173"/>
    </row>
    <row r="12528" spans="13:21" s="104" customFormat="1" ht="15.75">
      <c r="M12528" s="172"/>
      <c r="N12528" s="172"/>
      <c r="O12528" s="172"/>
      <c r="U12528" s="173"/>
    </row>
    <row r="12529" spans="13:21" s="104" customFormat="1" ht="15.75">
      <c r="M12529" s="172"/>
      <c r="N12529" s="172"/>
      <c r="O12529" s="172"/>
      <c r="U12529" s="173"/>
    </row>
    <row r="12530" spans="13:21" s="104" customFormat="1" ht="15.75">
      <c r="M12530" s="172"/>
      <c r="N12530" s="172"/>
      <c r="O12530" s="172"/>
      <c r="U12530" s="173"/>
    </row>
    <row r="12531" spans="13:21" s="104" customFormat="1" ht="15.75">
      <c r="M12531" s="172"/>
      <c r="N12531" s="172"/>
      <c r="O12531" s="172"/>
      <c r="U12531" s="173"/>
    </row>
    <row r="12532" spans="13:21" s="104" customFormat="1" ht="15.75">
      <c r="M12532" s="172"/>
      <c r="N12532" s="172"/>
      <c r="O12532" s="172"/>
      <c r="U12532" s="173"/>
    </row>
    <row r="12533" spans="13:21" s="104" customFormat="1" ht="15.75">
      <c r="M12533" s="172"/>
      <c r="N12533" s="172"/>
      <c r="O12533" s="172"/>
      <c r="U12533" s="173"/>
    </row>
    <row r="12534" spans="13:21" s="104" customFormat="1" ht="15.75">
      <c r="M12534" s="172"/>
      <c r="N12534" s="172"/>
      <c r="O12534" s="172"/>
      <c r="U12534" s="173"/>
    </row>
    <row r="12535" spans="13:21" s="104" customFormat="1" ht="15.75">
      <c r="M12535" s="172"/>
      <c r="N12535" s="172"/>
      <c r="O12535" s="172"/>
      <c r="U12535" s="173"/>
    </row>
    <row r="12536" spans="13:21" s="104" customFormat="1" ht="15.75">
      <c r="M12536" s="172"/>
      <c r="N12536" s="172"/>
      <c r="O12536" s="172"/>
      <c r="U12536" s="173"/>
    </row>
    <row r="12537" spans="13:21" s="104" customFormat="1" ht="15.75">
      <c r="M12537" s="172"/>
      <c r="N12537" s="172"/>
      <c r="O12537" s="172"/>
      <c r="U12537" s="173"/>
    </row>
    <row r="12538" spans="13:21" s="104" customFormat="1" ht="15.75">
      <c r="M12538" s="172"/>
      <c r="N12538" s="172"/>
      <c r="O12538" s="172"/>
      <c r="U12538" s="173"/>
    </row>
    <row r="12539" spans="13:21" s="104" customFormat="1" ht="15.75">
      <c r="M12539" s="172"/>
      <c r="N12539" s="172"/>
      <c r="O12539" s="172"/>
      <c r="U12539" s="173"/>
    </row>
    <row r="12540" spans="13:21" s="104" customFormat="1" ht="15.75">
      <c r="M12540" s="172"/>
      <c r="N12540" s="172"/>
      <c r="O12540" s="172"/>
      <c r="U12540" s="173"/>
    </row>
    <row r="12541" spans="13:21" s="104" customFormat="1" ht="15.75">
      <c r="M12541" s="172"/>
      <c r="N12541" s="172"/>
      <c r="O12541" s="172"/>
      <c r="U12541" s="173"/>
    </row>
    <row r="12542" spans="13:21" s="104" customFormat="1" ht="15.75">
      <c r="M12542" s="172"/>
      <c r="N12542" s="172"/>
      <c r="O12542" s="172"/>
      <c r="U12542" s="173"/>
    </row>
    <row r="12543" spans="13:21" s="104" customFormat="1" ht="15.75">
      <c r="M12543" s="172"/>
      <c r="N12543" s="172"/>
      <c r="O12543" s="172"/>
      <c r="U12543" s="173"/>
    </row>
    <row r="12544" spans="13:21" s="104" customFormat="1" ht="15.75">
      <c r="M12544" s="172"/>
      <c r="N12544" s="172"/>
      <c r="O12544" s="172"/>
      <c r="U12544" s="173"/>
    </row>
    <row r="12545" spans="13:21" s="104" customFormat="1" ht="15.75">
      <c r="M12545" s="172"/>
      <c r="N12545" s="172"/>
      <c r="O12545" s="172"/>
      <c r="U12545" s="173"/>
    </row>
    <row r="12546" spans="13:21" s="104" customFormat="1" ht="15.75">
      <c r="M12546" s="172"/>
      <c r="N12546" s="172"/>
      <c r="O12546" s="172"/>
      <c r="U12546" s="173"/>
    </row>
    <row r="12547" spans="13:21" s="104" customFormat="1" ht="15.75">
      <c r="M12547" s="172"/>
      <c r="N12547" s="172"/>
      <c r="O12547" s="172"/>
      <c r="U12547" s="173"/>
    </row>
    <row r="12548" spans="13:21" s="104" customFormat="1" ht="15.75">
      <c r="M12548" s="172"/>
      <c r="N12548" s="172"/>
      <c r="O12548" s="172"/>
      <c r="U12548" s="173"/>
    </row>
    <row r="12549" spans="13:21" s="104" customFormat="1" ht="15.75">
      <c r="M12549" s="172"/>
      <c r="N12549" s="172"/>
      <c r="O12549" s="172"/>
      <c r="U12549" s="173"/>
    </row>
    <row r="12550" spans="13:21" s="104" customFormat="1" ht="15.75">
      <c r="M12550" s="172"/>
      <c r="N12550" s="172"/>
      <c r="O12550" s="172"/>
      <c r="U12550" s="173"/>
    </row>
    <row r="12551" spans="13:21" s="104" customFormat="1" ht="15.75">
      <c r="M12551" s="172"/>
      <c r="N12551" s="172"/>
      <c r="O12551" s="172"/>
      <c r="U12551" s="173"/>
    </row>
    <row r="12552" spans="13:21" s="104" customFormat="1" ht="15.75">
      <c r="M12552" s="172"/>
      <c r="N12552" s="172"/>
      <c r="O12552" s="172"/>
      <c r="U12552" s="173"/>
    </row>
    <row r="12553" spans="13:21" s="104" customFormat="1" ht="15.75">
      <c r="M12553" s="172"/>
      <c r="N12553" s="172"/>
      <c r="O12553" s="172"/>
      <c r="U12553" s="173"/>
    </row>
    <row r="12554" spans="13:21" s="104" customFormat="1" ht="15.75">
      <c r="M12554" s="172"/>
      <c r="N12554" s="172"/>
      <c r="O12554" s="172"/>
      <c r="U12554" s="173"/>
    </row>
    <row r="12555" spans="13:21" s="104" customFormat="1" ht="15.75">
      <c r="M12555" s="172"/>
      <c r="N12555" s="172"/>
      <c r="O12555" s="172"/>
      <c r="U12555" s="173"/>
    </row>
    <row r="12556" spans="13:21" s="104" customFormat="1" ht="15.75">
      <c r="M12556" s="172"/>
      <c r="N12556" s="172"/>
      <c r="O12556" s="172"/>
      <c r="U12556" s="173"/>
    </row>
    <row r="12557" spans="13:21" s="104" customFormat="1" ht="15.75">
      <c r="M12557" s="172"/>
      <c r="N12557" s="172"/>
      <c r="O12557" s="172"/>
      <c r="U12557" s="173"/>
    </row>
    <row r="12558" spans="13:21" s="104" customFormat="1" ht="15.75">
      <c r="M12558" s="172"/>
      <c r="N12558" s="172"/>
      <c r="O12558" s="172"/>
      <c r="U12558" s="173"/>
    </row>
    <row r="12559" spans="13:21" s="104" customFormat="1" ht="15.75">
      <c r="M12559" s="172"/>
      <c r="N12559" s="172"/>
      <c r="O12559" s="172"/>
      <c r="U12559" s="173"/>
    </row>
    <row r="12560" spans="13:21" s="104" customFormat="1" ht="15.75">
      <c r="M12560" s="172"/>
      <c r="N12560" s="172"/>
      <c r="O12560" s="172"/>
      <c r="U12560" s="173"/>
    </row>
    <row r="12561" spans="13:21" s="104" customFormat="1" ht="15.75">
      <c r="M12561" s="172"/>
      <c r="N12561" s="172"/>
      <c r="O12561" s="172"/>
      <c r="U12561" s="173"/>
    </row>
    <row r="12562" spans="13:21" s="104" customFormat="1" ht="15.75">
      <c r="M12562" s="172"/>
      <c r="N12562" s="172"/>
      <c r="O12562" s="172"/>
      <c r="U12562" s="173"/>
    </row>
    <row r="12563" spans="13:21" s="104" customFormat="1" ht="15.75">
      <c r="M12563" s="172"/>
      <c r="N12563" s="172"/>
      <c r="O12563" s="172"/>
      <c r="U12563" s="173"/>
    </row>
    <row r="12564" spans="13:21" s="104" customFormat="1" ht="15.75">
      <c r="M12564" s="172"/>
      <c r="N12564" s="172"/>
      <c r="O12564" s="172"/>
      <c r="U12564" s="173"/>
    </row>
    <row r="12565" spans="13:21" s="104" customFormat="1" ht="15.75">
      <c r="M12565" s="172"/>
      <c r="N12565" s="172"/>
      <c r="O12565" s="172"/>
      <c r="U12565" s="173"/>
    </row>
    <row r="12566" spans="13:21" s="104" customFormat="1" ht="15.75">
      <c r="M12566" s="172"/>
      <c r="N12566" s="172"/>
      <c r="O12566" s="172"/>
      <c r="U12566" s="173"/>
    </row>
    <row r="12567" spans="13:21" s="104" customFormat="1" ht="15.75">
      <c r="M12567" s="172"/>
      <c r="N12567" s="172"/>
      <c r="O12567" s="172"/>
      <c r="U12567" s="173"/>
    </row>
    <row r="12568" spans="13:21" s="104" customFormat="1" ht="15.75">
      <c r="M12568" s="172"/>
      <c r="N12568" s="172"/>
      <c r="O12568" s="172"/>
      <c r="U12568" s="173"/>
    </row>
    <row r="12569" spans="13:21" s="104" customFormat="1" ht="15.75">
      <c r="M12569" s="172"/>
      <c r="N12569" s="172"/>
      <c r="O12569" s="172"/>
      <c r="U12569" s="173"/>
    </row>
    <row r="12570" spans="13:21" s="104" customFormat="1" ht="15.75">
      <c r="M12570" s="172"/>
      <c r="N12570" s="172"/>
      <c r="O12570" s="172"/>
      <c r="U12570" s="173"/>
    </row>
    <row r="12571" spans="13:21" s="104" customFormat="1" ht="15.75">
      <c r="M12571" s="172"/>
      <c r="N12571" s="172"/>
      <c r="O12571" s="172"/>
      <c r="U12571" s="173"/>
    </row>
    <row r="12572" spans="13:21" s="104" customFormat="1" ht="15.75">
      <c r="M12572" s="172"/>
      <c r="N12572" s="172"/>
      <c r="O12572" s="172"/>
      <c r="U12572" s="173"/>
    </row>
    <row r="12573" spans="13:21" s="104" customFormat="1" ht="15.75">
      <c r="M12573" s="172"/>
      <c r="N12573" s="172"/>
      <c r="O12573" s="172"/>
      <c r="U12573" s="173"/>
    </row>
    <row r="12574" spans="13:21" s="104" customFormat="1" ht="15.75">
      <c r="M12574" s="172"/>
      <c r="N12574" s="172"/>
      <c r="O12574" s="172"/>
      <c r="U12574" s="173"/>
    </row>
    <row r="12575" spans="13:21" s="104" customFormat="1" ht="15.75">
      <c r="M12575" s="172"/>
      <c r="N12575" s="172"/>
      <c r="O12575" s="172"/>
      <c r="U12575" s="173"/>
    </row>
    <row r="12576" spans="13:21" s="104" customFormat="1" ht="15.75">
      <c r="M12576" s="172"/>
      <c r="N12576" s="172"/>
      <c r="O12576" s="172"/>
      <c r="U12576" s="173"/>
    </row>
    <row r="12577" spans="13:21" s="104" customFormat="1" ht="15.75">
      <c r="M12577" s="172"/>
      <c r="N12577" s="172"/>
      <c r="O12577" s="172"/>
      <c r="U12577" s="173"/>
    </row>
    <row r="12578" spans="13:21" s="104" customFormat="1" ht="15.75">
      <c r="M12578" s="172"/>
      <c r="N12578" s="172"/>
      <c r="O12578" s="172"/>
      <c r="U12578" s="173"/>
    </row>
    <row r="12579" spans="13:21" s="104" customFormat="1" ht="15.75">
      <c r="M12579" s="172"/>
      <c r="N12579" s="172"/>
      <c r="O12579" s="172"/>
      <c r="U12579" s="173"/>
    </row>
    <row r="12580" spans="13:21" s="104" customFormat="1" ht="15.75">
      <c r="M12580" s="172"/>
      <c r="N12580" s="172"/>
      <c r="O12580" s="172"/>
      <c r="U12580" s="173"/>
    </row>
    <row r="12581" spans="13:21" s="104" customFormat="1" ht="15.75">
      <c r="M12581" s="172"/>
      <c r="N12581" s="172"/>
      <c r="O12581" s="172"/>
      <c r="U12581" s="173"/>
    </row>
    <row r="12582" spans="13:21" s="104" customFormat="1" ht="15.75">
      <c r="M12582" s="172"/>
      <c r="N12582" s="172"/>
      <c r="O12582" s="172"/>
      <c r="U12582" s="173"/>
    </row>
    <row r="12583" spans="13:21" s="104" customFormat="1" ht="15.75">
      <c r="M12583" s="172"/>
      <c r="N12583" s="172"/>
      <c r="O12583" s="172"/>
      <c r="U12583" s="173"/>
    </row>
    <row r="12584" spans="13:21" s="104" customFormat="1" ht="15.75">
      <c r="M12584" s="172"/>
      <c r="N12584" s="172"/>
      <c r="O12584" s="172"/>
      <c r="U12584" s="173"/>
    </row>
    <row r="12585" spans="13:21" s="104" customFormat="1" ht="15.75">
      <c r="M12585" s="172"/>
      <c r="N12585" s="172"/>
      <c r="O12585" s="172"/>
      <c r="U12585" s="173"/>
    </row>
    <row r="12586" spans="13:21" s="104" customFormat="1" ht="15.75">
      <c r="M12586" s="172"/>
      <c r="N12586" s="172"/>
      <c r="O12586" s="172"/>
      <c r="U12586" s="173"/>
    </row>
    <row r="12587" spans="13:21" s="104" customFormat="1" ht="15.75">
      <c r="M12587" s="172"/>
      <c r="N12587" s="172"/>
      <c r="O12587" s="172"/>
      <c r="U12587" s="173"/>
    </row>
    <row r="12588" spans="13:21" s="104" customFormat="1" ht="15.75">
      <c r="M12588" s="172"/>
      <c r="N12588" s="172"/>
      <c r="O12588" s="172"/>
      <c r="U12588" s="173"/>
    </row>
    <row r="12589" spans="13:21" s="104" customFormat="1" ht="15.75">
      <c r="M12589" s="172"/>
      <c r="N12589" s="172"/>
      <c r="O12589" s="172"/>
      <c r="U12589" s="173"/>
    </row>
    <row r="12590" spans="13:21" s="104" customFormat="1" ht="15.75">
      <c r="M12590" s="172"/>
      <c r="N12590" s="172"/>
      <c r="O12590" s="172"/>
      <c r="U12590" s="173"/>
    </row>
    <row r="12591" spans="13:21" s="104" customFormat="1" ht="15.75">
      <c r="M12591" s="172"/>
      <c r="N12591" s="172"/>
      <c r="O12591" s="172"/>
      <c r="U12591" s="173"/>
    </row>
    <row r="12592" spans="13:21" s="104" customFormat="1" ht="15.75">
      <c r="M12592" s="172"/>
      <c r="N12592" s="172"/>
      <c r="O12592" s="172"/>
      <c r="U12592" s="173"/>
    </row>
    <row r="12593" spans="13:21" s="104" customFormat="1" ht="15.75">
      <c r="M12593" s="172"/>
      <c r="N12593" s="172"/>
      <c r="O12593" s="172"/>
      <c r="U12593" s="173"/>
    </row>
    <row r="12594" spans="13:21" s="104" customFormat="1" ht="15.75">
      <c r="M12594" s="172"/>
      <c r="N12594" s="172"/>
      <c r="O12594" s="172"/>
      <c r="U12594" s="173"/>
    </row>
    <row r="12595" spans="13:21" s="104" customFormat="1" ht="15.75">
      <c r="M12595" s="172"/>
      <c r="N12595" s="172"/>
      <c r="O12595" s="172"/>
      <c r="U12595" s="173"/>
    </row>
    <row r="12596" spans="13:21" s="104" customFormat="1" ht="15.75">
      <c r="M12596" s="172"/>
      <c r="N12596" s="172"/>
      <c r="O12596" s="172"/>
      <c r="U12596" s="173"/>
    </row>
    <row r="12597" spans="13:21" s="104" customFormat="1" ht="15.75">
      <c r="M12597" s="172"/>
      <c r="N12597" s="172"/>
      <c r="O12597" s="172"/>
      <c r="U12597" s="173"/>
    </row>
    <row r="12598" spans="13:21" s="104" customFormat="1" ht="15.75">
      <c r="M12598" s="172"/>
      <c r="N12598" s="172"/>
      <c r="O12598" s="172"/>
      <c r="U12598" s="173"/>
    </row>
    <row r="12599" spans="13:21" s="104" customFormat="1" ht="15.75">
      <c r="M12599" s="172"/>
      <c r="N12599" s="172"/>
      <c r="O12599" s="172"/>
      <c r="U12599" s="173"/>
    </row>
    <row r="12600" spans="13:21" s="104" customFormat="1" ht="15.75">
      <c r="M12600" s="172"/>
      <c r="N12600" s="172"/>
      <c r="O12600" s="172"/>
      <c r="U12600" s="173"/>
    </row>
    <row r="12601" spans="13:21" s="104" customFormat="1" ht="15.75">
      <c r="M12601" s="172"/>
      <c r="N12601" s="172"/>
      <c r="O12601" s="172"/>
      <c r="U12601" s="173"/>
    </row>
    <row r="12602" spans="13:21" s="104" customFormat="1" ht="15.75">
      <c r="M12602" s="172"/>
      <c r="N12602" s="172"/>
      <c r="O12602" s="172"/>
      <c r="U12602" s="173"/>
    </row>
    <row r="12603" spans="13:21" s="104" customFormat="1" ht="15.75">
      <c r="M12603" s="172"/>
      <c r="N12603" s="172"/>
      <c r="O12603" s="172"/>
      <c r="U12603" s="173"/>
    </row>
    <row r="12604" spans="13:21" s="104" customFormat="1" ht="15.75">
      <c r="M12604" s="172"/>
      <c r="N12604" s="172"/>
      <c r="O12604" s="172"/>
      <c r="U12604" s="173"/>
    </row>
    <row r="12605" spans="13:21" s="104" customFormat="1" ht="15.75">
      <c r="M12605" s="172"/>
      <c r="N12605" s="172"/>
      <c r="O12605" s="172"/>
      <c r="U12605" s="173"/>
    </row>
    <row r="12606" spans="13:21" s="104" customFormat="1" ht="15.75">
      <c r="M12606" s="172"/>
      <c r="N12606" s="172"/>
      <c r="O12606" s="172"/>
      <c r="U12606" s="173"/>
    </row>
    <row r="12607" spans="13:21" s="104" customFormat="1" ht="15.75">
      <c r="M12607" s="172"/>
      <c r="N12607" s="172"/>
      <c r="O12607" s="172"/>
      <c r="U12607" s="173"/>
    </row>
    <row r="12608" spans="13:21" s="104" customFormat="1" ht="15.75">
      <c r="M12608" s="172"/>
      <c r="N12608" s="172"/>
      <c r="O12608" s="172"/>
      <c r="U12608" s="173"/>
    </row>
    <row r="12609" spans="13:21" s="104" customFormat="1" ht="15.75">
      <c r="M12609" s="172"/>
      <c r="N12609" s="172"/>
      <c r="O12609" s="172"/>
      <c r="U12609" s="173"/>
    </row>
    <row r="12610" spans="13:21" s="104" customFormat="1" ht="15.75">
      <c r="M12610" s="172"/>
      <c r="N12610" s="172"/>
      <c r="O12610" s="172"/>
      <c r="U12610" s="173"/>
    </row>
    <row r="12611" spans="13:21" s="104" customFormat="1" ht="15.75">
      <c r="M12611" s="172"/>
      <c r="N12611" s="172"/>
      <c r="O12611" s="172"/>
      <c r="U12611" s="173"/>
    </row>
    <row r="12612" spans="13:21" s="104" customFormat="1" ht="15.75">
      <c r="M12612" s="172"/>
      <c r="N12612" s="172"/>
      <c r="O12612" s="172"/>
      <c r="U12612" s="173"/>
    </row>
    <row r="12613" spans="13:21" s="104" customFormat="1" ht="15.75">
      <c r="M12613" s="172"/>
      <c r="N12613" s="172"/>
      <c r="O12613" s="172"/>
      <c r="U12613" s="173"/>
    </row>
    <row r="12614" spans="13:21" s="104" customFormat="1" ht="15.75">
      <c r="M12614" s="172"/>
      <c r="N12614" s="172"/>
      <c r="O12614" s="172"/>
      <c r="U12614" s="173"/>
    </row>
    <row r="12615" spans="13:21" s="104" customFormat="1" ht="15.75">
      <c r="M12615" s="172"/>
      <c r="N12615" s="172"/>
      <c r="O12615" s="172"/>
      <c r="U12615" s="173"/>
    </row>
    <row r="12616" spans="13:21" s="104" customFormat="1" ht="15.75">
      <c r="M12616" s="172"/>
      <c r="N12616" s="172"/>
      <c r="O12616" s="172"/>
      <c r="U12616" s="173"/>
    </row>
    <row r="12617" spans="13:21" s="104" customFormat="1" ht="15.75">
      <c r="M12617" s="172"/>
      <c r="N12617" s="172"/>
      <c r="O12617" s="172"/>
      <c r="U12617" s="173"/>
    </row>
    <row r="12618" spans="13:21" s="104" customFormat="1" ht="15.75">
      <c r="M12618" s="172"/>
      <c r="N12618" s="172"/>
      <c r="O12618" s="172"/>
      <c r="U12618" s="173"/>
    </row>
    <row r="12619" spans="13:21" s="104" customFormat="1" ht="15.75">
      <c r="M12619" s="172"/>
      <c r="N12619" s="172"/>
      <c r="O12619" s="172"/>
      <c r="U12619" s="173"/>
    </row>
    <row r="12620" spans="13:21" s="104" customFormat="1" ht="15.75">
      <c r="M12620" s="172"/>
      <c r="N12620" s="172"/>
      <c r="O12620" s="172"/>
      <c r="U12620" s="173"/>
    </row>
    <row r="12621" spans="13:21" s="104" customFormat="1" ht="15.75">
      <c r="M12621" s="172"/>
      <c r="N12621" s="172"/>
      <c r="O12621" s="172"/>
      <c r="U12621" s="173"/>
    </row>
    <row r="12622" spans="13:21" s="104" customFormat="1" ht="15.75">
      <c r="M12622" s="172"/>
      <c r="N12622" s="172"/>
      <c r="O12622" s="172"/>
      <c r="U12622" s="173"/>
    </row>
    <row r="12623" spans="13:21" s="104" customFormat="1" ht="15.75">
      <c r="M12623" s="172"/>
      <c r="N12623" s="172"/>
      <c r="O12623" s="172"/>
      <c r="U12623" s="173"/>
    </row>
    <row r="12624" spans="13:21" s="104" customFormat="1" ht="15.75">
      <c r="M12624" s="172"/>
      <c r="N12624" s="172"/>
      <c r="O12624" s="172"/>
      <c r="U12624" s="173"/>
    </row>
    <row r="12625" spans="13:21" s="104" customFormat="1" ht="15.75">
      <c r="M12625" s="172"/>
      <c r="N12625" s="172"/>
      <c r="O12625" s="172"/>
      <c r="U12625" s="173"/>
    </row>
    <row r="12626" spans="13:21" s="104" customFormat="1" ht="15.75">
      <c r="M12626" s="172"/>
      <c r="N12626" s="172"/>
      <c r="O12626" s="172"/>
      <c r="U12626" s="173"/>
    </row>
    <row r="12627" spans="13:21" s="104" customFormat="1" ht="15.75">
      <c r="M12627" s="172"/>
      <c r="N12627" s="172"/>
      <c r="O12627" s="172"/>
      <c r="U12627" s="173"/>
    </row>
    <row r="12628" spans="13:21" s="104" customFormat="1" ht="15.75">
      <c r="M12628" s="172"/>
      <c r="N12628" s="172"/>
      <c r="O12628" s="172"/>
      <c r="U12628" s="173"/>
    </row>
    <row r="12629" spans="13:21" s="104" customFormat="1" ht="15.75">
      <c r="M12629" s="172"/>
      <c r="N12629" s="172"/>
      <c r="O12629" s="172"/>
      <c r="U12629" s="173"/>
    </row>
    <row r="12630" spans="13:21" s="104" customFormat="1" ht="15.75">
      <c r="M12630" s="172"/>
      <c r="N12630" s="172"/>
      <c r="O12630" s="172"/>
      <c r="U12630" s="173"/>
    </row>
    <row r="12631" spans="13:21" s="104" customFormat="1" ht="15.75">
      <c r="M12631" s="172"/>
      <c r="N12631" s="172"/>
      <c r="O12631" s="172"/>
      <c r="U12631" s="173"/>
    </row>
    <row r="12632" spans="13:21" s="104" customFormat="1" ht="15.75">
      <c r="M12632" s="172"/>
      <c r="N12632" s="172"/>
      <c r="O12632" s="172"/>
      <c r="U12632" s="173"/>
    </row>
    <row r="12633" spans="13:21" s="104" customFormat="1" ht="15.75">
      <c r="M12633" s="172"/>
      <c r="N12633" s="172"/>
      <c r="O12633" s="172"/>
      <c r="U12633" s="173"/>
    </row>
    <row r="12634" spans="13:21" s="104" customFormat="1" ht="15.75">
      <c r="M12634" s="172"/>
      <c r="N12634" s="172"/>
      <c r="O12634" s="172"/>
      <c r="U12634" s="173"/>
    </row>
    <row r="12635" spans="13:21" s="104" customFormat="1" ht="15.75">
      <c r="M12635" s="172"/>
      <c r="N12635" s="172"/>
      <c r="O12635" s="172"/>
      <c r="U12635" s="173"/>
    </row>
    <row r="12636" spans="13:21" s="104" customFormat="1" ht="15.75">
      <c r="M12636" s="172"/>
      <c r="N12636" s="172"/>
      <c r="O12636" s="172"/>
      <c r="U12636" s="173"/>
    </row>
    <row r="12637" spans="13:21" s="104" customFormat="1" ht="15.75">
      <c r="M12637" s="172"/>
      <c r="N12637" s="172"/>
      <c r="O12637" s="172"/>
      <c r="U12637" s="173"/>
    </row>
    <row r="12638" spans="13:21" s="104" customFormat="1" ht="15.75">
      <c r="M12638" s="172"/>
      <c r="N12638" s="172"/>
      <c r="O12638" s="172"/>
      <c r="U12638" s="173"/>
    </row>
    <row r="12639" spans="13:21" s="104" customFormat="1" ht="15.75">
      <c r="M12639" s="172"/>
      <c r="N12639" s="172"/>
      <c r="O12639" s="172"/>
      <c r="U12639" s="173"/>
    </row>
    <row r="12640" spans="13:21" s="104" customFormat="1" ht="15.75">
      <c r="M12640" s="172"/>
      <c r="N12640" s="172"/>
      <c r="O12640" s="172"/>
      <c r="U12640" s="173"/>
    </row>
    <row r="12641" spans="13:21" s="104" customFormat="1" ht="15.75">
      <c r="M12641" s="172"/>
      <c r="N12641" s="172"/>
      <c r="O12641" s="172"/>
      <c r="U12641" s="173"/>
    </row>
    <row r="12642" spans="13:21" s="104" customFormat="1" ht="15.75">
      <c r="M12642" s="172"/>
      <c r="N12642" s="172"/>
      <c r="O12642" s="172"/>
      <c r="U12642" s="173"/>
    </row>
    <row r="12643" spans="13:21" s="104" customFormat="1" ht="15.75">
      <c r="M12643" s="172"/>
      <c r="N12643" s="172"/>
      <c r="O12643" s="172"/>
      <c r="U12643" s="173"/>
    </row>
    <row r="12644" spans="13:21" s="104" customFormat="1" ht="15.75">
      <c r="M12644" s="172"/>
      <c r="N12644" s="172"/>
      <c r="O12644" s="172"/>
      <c r="U12644" s="173"/>
    </row>
    <row r="12645" spans="13:21" s="104" customFormat="1" ht="15.75">
      <c r="M12645" s="172"/>
      <c r="N12645" s="172"/>
      <c r="O12645" s="172"/>
      <c r="U12645" s="173"/>
    </row>
    <row r="12646" spans="13:21" s="104" customFormat="1" ht="15.75">
      <c r="M12646" s="172"/>
      <c r="N12646" s="172"/>
      <c r="O12646" s="172"/>
      <c r="U12646" s="173"/>
    </row>
    <row r="12647" spans="13:21" s="104" customFormat="1" ht="15.75">
      <c r="M12647" s="172"/>
      <c r="N12647" s="172"/>
      <c r="O12647" s="172"/>
      <c r="U12647" s="173"/>
    </row>
    <row r="12648" spans="13:21" s="104" customFormat="1" ht="15.75">
      <c r="M12648" s="172"/>
      <c r="N12648" s="172"/>
      <c r="O12648" s="172"/>
      <c r="U12648" s="173"/>
    </row>
    <row r="12649" spans="13:21" s="104" customFormat="1" ht="15.75">
      <c r="M12649" s="172"/>
      <c r="N12649" s="172"/>
      <c r="O12649" s="172"/>
      <c r="U12649" s="173"/>
    </row>
    <row r="12650" spans="13:21" s="104" customFormat="1" ht="15.75">
      <c r="M12650" s="172"/>
      <c r="N12650" s="172"/>
      <c r="O12650" s="172"/>
      <c r="U12650" s="173"/>
    </row>
    <row r="12651" spans="13:21" s="104" customFormat="1" ht="15.75">
      <c r="M12651" s="172"/>
      <c r="N12651" s="172"/>
      <c r="O12651" s="172"/>
      <c r="U12651" s="173"/>
    </row>
    <row r="12652" spans="13:21" s="104" customFormat="1" ht="15.75">
      <c r="M12652" s="172"/>
      <c r="N12652" s="172"/>
      <c r="O12652" s="172"/>
      <c r="U12652" s="173"/>
    </row>
    <row r="12653" spans="13:21" s="104" customFormat="1" ht="15.75">
      <c r="M12653" s="172"/>
      <c r="N12653" s="172"/>
      <c r="O12653" s="172"/>
      <c r="U12653" s="173"/>
    </row>
    <row r="12654" spans="13:21" s="104" customFormat="1" ht="15.75">
      <c r="M12654" s="172"/>
      <c r="N12654" s="172"/>
      <c r="O12654" s="172"/>
      <c r="U12654" s="173"/>
    </row>
    <row r="12655" spans="13:21" s="104" customFormat="1" ht="15.75">
      <c r="M12655" s="172"/>
      <c r="N12655" s="172"/>
      <c r="O12655" s="172"/>
      <c r="U12655" s="173"/>
    </row>
    <row r="12656" spans="13:21" s="104" customFormat="1" ht="15.75">
      <c r="M12656" s="172"/>
      <c r="N12656" s="172"/>
      <c r="O12656" s="172"/>
      <c r="U12656" s="173"/>
    </row>
    <row r="12657" spans="13:21" s="104" customFormat="1" ht="15.75">
      <c r="M12657" s="172"/>
      <c r="N12657" s="172"/>
      <c r="O12657" s="172"/>
      <c r="U12657" s="173"/>
    </row>
    <row r="12658" spans="13:21" s="104" customFormat="1" ht="15.75">
      <c r="M12658" s="172"/>
      <c r="N12658" s="172"/>
      <c r="O12658" s="172"/>
      <c r="U12658" s="173"/>
    </row>
    <row r="12659" spans="13:21" s="104" customFormat="1" ht="15.75">
      <c r="M12659" s="172"/>
      <c r="N12659" s="172"/>
      <c r="O12659" s="172"/>
      <c r="U12659" s="173"/>
    </row>
    <row r="12660" spans="13:21" s="104" customFormat="1" ht="15.75">
      <c r="M12660" s="172"/>
      <c r="N12660" s="172"/>
      <c r="O12660" s="172"/>
      <c r="U12660" s="173"/>
    </row>
    <row r="12661" spans="13:21" s="104" customFormat="1" ht="15.75">
      <c r="M12661" s="172"/>
      <c r="N12661" s="172"/>
      <c r="O12661" s="172"/>
      <c r="U12661" s="173"/>
    </row>
    <row r="12662" spans="13:21" s="104" customFormat="1" ht="15.75">
      <c r="M12662" s="172"/>
      <c r="N12662" s="172"/>
      <c r="O12662" s="172"/>
      <c r="U12662" s="173"/>
    </row>
    <row r="12663" spans="13:21" s="104" customFormat="1" ht="15.75">
      <c r="M12663" s="172"/>
      <c r="N12663" s="172"/>
      <c r="O12663" s="172"/>
      <c r="U12663" s="173"/>
    </row>
    <row r="12664" spans="13:21" s="104" customFormat="1" ht="15.75">
      <c r="M12664" s="172"/>
      <c r="N12664" s="172"/>
      <c r="O12664" s="172"/>
      <c r="U12664" s="173"/>
    </row>
    <row r="12665" spans="13:21" s="104" customFormat="1" ht="15.75">
      <c r="M12665" s="172"/>
      <c r="N12665" s="172"/>
      <c r="O12665" s="172"/>
      <c r="U12665" s="173"/>
    </row>
    <row r="12666" spans="13:21" s="104" customFormat="1" ht="15.75">
      <c r="M12666" s="172"/>
      <c r="N12666" s="172"/>
      <c r="O12666" s="172"/>
      <c r="U12666" s="173"/>
    </row>
    <row r="12667" spans="13:21" s="104" customFormat="1" ht="15.75">
      <c r="M12667" s="172"/>
      <c r="N12667" s="172"/>
      <c r="O12667" s="172"/>
      <c r="U12667" s="173"/>
    </row>
    <row r="12668" spans="13:21" s="104" customFormat="1" ht="15.75">
      <c r="M12668" s="172"/>
      <c r="N12668" s="172"/>
      <c r="O12668" s="172"/>
      <c r="U12668" s="173"/>
    </row>
    <row r="12669" spans="13:21" s="104" customFormat="1" ht="15.75">
      <c r="M12669" s="172"/>
      <c r="N12669" s="172"/>
      <c r="O12669" s="172"/>
      <c r="U12669" s="173"/>
    </row>
    <row r="12670" spans="13:21" s="104" customFormat="1" ht="15.75">
      <c r="M12670" s="172"/>
      <c r="N12670" s="172"/>
      <c r="O12670" s="172"/>
      <c r="U12670" s="173"/>
    </row>
    <row r="12671" spans="13:21" s="104" customFormat="1" ht="15.75">
      <c r="M12671" s="172"/>
      <c r="N12671" s="172"/>
      <c r="O12671" s="172"/>
      <c r="U12671" s="173"/>
    </row>
    <row r="12672" spans="13:21" s="104" customFormat="1" ht="15.75">
      <c r="M12672" s="172"/>
      <c r="N12672" s="172"/>
      <c r="O12672" s="172"/>
      <c r="U12672" s="173"/>
    </row>
    <row r="12673" spans="13:21" s="104" customFormat="1" ht="15.75">
      <c r="M12673" s="172"/>
      <c r="N12673" s="172"/>
      <c r="O12673" s="172"/>
      <c r="U12673" s="173"/>
    </row>
    <row r="12674" spans="13:21" s="104" customFormat="1" ht="15.75">
      <c r="M12674" s="172"/>
      <c r="N12674" s="172"/>
      <c r="O12674" s="172"/>
      <c r="U12674" s="173"/>
    </row>
    <row r="12675" spans="13:21" s="104" customFormat="1" ht="15.75">
      <c r="M12675" s="172"/>
      <c r="N12675" s="172"/>
      <c r="O12675" s="172"/>
      <c r="U12675" s="173"/>
    </row>
    <row r="12676" spans="13:21" s="104" customFormat="1" ht="15.75">
      <c r="M12676" s="172"/>
      <c r="N12676" s="172"/>
      <c r="O12676" s="172"/>
      <c r="U12676" s="173"/>
    </row>
    <row r="12677" spans="13:21" s="104" customFormat="1" ht="15.75">
      <c r="M12677" s="172"/>
      <c r="N12677" s="172"/>
      <c r="O12677" s="172"/>
      <c r="U12677" s="173"/>
    </row>
    <row r="12678" spans="13:21" s="104" customFormat="1" ht="15.75">
      <c r="M12678" s="172"/>
      <c r="N12678" s="172"/>
      <c r="O12678" s="172"/>
      <c r="U12678" s="173"/>
    </row>
    <row r="12679" spans="13:21" s="104" customFormat="1" ht="15.75">
      <c r="M12679" s="172"/>
      <c r="N12679" s="172"/>
      <c r="O12679" s="172"/>
      <c r="U12679" s="173"/>
    </row>
    <row r="12680" spans="13:21" s="104" customFormat="1" ht="15.75">
      <c r="M12680" s="172"/>
      <c r="N12680" s="172"/>
      <c r="O12680" s="172"/>
      <c r="U12680" s="173"/>
    </row>
    <row r="12681" spans="13:21" s="104" customFormat="1" ht="15.75">
      <c r="M12681" s="172"/>
      <c r="N12681" s="172"/>
      <c r="O12681" s="172"/>
      <c r="U12681" s="173"/>
    </row>
    <row r="12682" spans="13:21" s="104" customFormat="1" ht="15.75">
      <c r="M12682" s="172"/>
      <c r="N12682" s="172"/>
      <c r="O12682" s="172"/>
      <c r="U12682" s="173"/>
    </row>
    <row r="12683" spans="13:21" s="104" customFormat="1" ht="15.75">
      <c r="M12683" s="172"/>
      <c r="N12683" s="172"/>
      <c r="O12683" s="172"/>
      <c r="U12683" s="173"/>
    </row>
    <row r="12684" spans="13:21" s="104" customFormat="1" ht="15.75">
      <c r="M12684" s="172"/>
      <c r="N12684" s="172"/>
      <c r="O12684" s="172"/>
      <c r="U12684" s="173"/>
    </row>
    <row r="12685" spans="13:21" s="104" customFormat="1" ht="15.75">
      <c r="M12685" s="172"/>
      <c r="N12685" s="172"/>
      <c r="O12685" s="172"/>
      <c r="U12685" s="173"/>
    </row>
    <row r="12686" spans="13:21" s="104" customFormat="1" ht="15.75">
      <c r="M12686" s="172"/>
      <c r="N12686" s="172"/>
      <c r="O12686" s="172"/>
      <c r="U12686" s="173"/>
    </row>
    <row r="12687" spans="13:21" s="104" customFormat="1" ht="15.75">
      <c r="M12687" s="172"/>
      <c r="N12687" s="172"/>
      <c r="O12687" s="172"/>
      <c r="U12687" s="173"/>
    </row>
    <row r="12688" spans="13:21" s="104" customFormat="1" ht="15.75">
      <c r="M12688" s="172"/>
      <c r="N12688" s="172"/>
      <c r="O12688" s="172"/>
      <c r="U12688" s="173"/>
    </row>
    <row r="12689" spans="13:21" s="104" customFormat="1" ht="15.75">
      <c r="M12689" s="172"/>
      <c r="N12689" s="172"/>
      <c r="O12689" s="172"/>
      <c r="U12689" s="173"/>
    </row>
    <row r="12690" spans="13:21" s="104" customFormat="1" ht="15.75">
      <c r="M12690" s="172"/>
      <c r="N12690" s="172"/>
      <c r="O12690" s="172"/>
      <c r="U12690" s="173"/>
    </row>
    <row r="12691" spans="13:21" s="104" customFormat="1" ht="15.75">
      <c r="M12691" s="172"/>
      <c r="N12691" s="172"/>
      <c r="O12691" s="172"/>
      <c r="U12691" s="173"/>
    </row>
    <row r="12692" spans="13:21" s="104" customFormat="1" ht="15.75">
      <c r="M12692" s="172"/>
      <c r="N12692" s="172"/>
      <c r="O12692" s="172"/>
      <c r="U12692" s="173"/>
    </row>
    <row r="12693" spans="13:21" s="104" customFormat="1" ht="15.75">
      <c r="M12693" s="172"/>
      <c r="N12693" s="172"/>
      <c r="O12693" s="172"/>
      <c r="U12693" s="173"/>
    </row>
    <row r="12694" spans="13:21" s="104" customFormat="1" ht="15.75">
      <c r="M12694" s="172"/>
      <c r="N12694" s="172"/>
      <c r="O12694" s="172"/>
      <c r="U12694" s="173"/>
    </row>
    <row r="12695" spans="13:21" s="104" customFormat="1" ht="15.75">
      <c r="M12695" s="172"/>
      <c r="N12695" s="172"/>
      <c r="O12695" s="172"/>
      <c r="U12695" s="173"/>
    </row>
    <row r="12696" spans="13:21" s="104" customFormat="1" ht="15.75">
      <c r="M12696" s="172"/>
      <c r="N12696" s="172"/>
      <c r="O12696" s="172"/>
      <c r="U12696" s="173"/>
    </row>
    <row r="12697" spans="13:21" s="104" customFormat="1" ht="15.75">
      <c r="M12697" s="172"/>
      <c r="N12697" s="172"/>
      <c r="O12697" s="172"/>
      <c r="U12697" s="173"/>
    </row>
    <row r="12698" spans="13:21" s="104" customFormat="1" ht="15.75">
      <c r="M12698" s="172"/>
      <c r="N12698" s="172"/>
      <c r="O12698" s="172"/>
      <c r="U12698" s="173"/>
    </row>
    <row r="12699" spans="13:21" s="104" customFormat="1" ht="15.75">
      <c r="M12699" s="172"/>
      <c r="N12699" s="172"/>
      <c r="O12699" s="172"/>
      <c r="U12699" s="173"/>
    </row>
    <row r="12700" spans="13:21" s="104" customFormat="1" ht="15.75">
      <c r="M12700" s="172"/>
      <c r="N12700" s="172"/>
      <c r="O12700" s="172"/>
      <c r="U12700" s="173"/>
    </row>
    <row r="12701" spans="13:21" s="104" customFormat="1" ht="15.75">
      <c r="M12701" s="172"/>
      <c r="N12701" s="172"/>
      <c r="O12701" s="172"/>
      <c r="U12701" s="173"/>
    </row>
    <row r="12702" spans="13:21" s="104" customFormat="1" ht="15.75">
      <c r="M12702" s="172"/>
      <c r="N12702" s="172"/>
      <c r="O12702" s="172"/>
      <c r="U12702" s="173"/>
    </row>
    <row r="12703" spans="13:21" s="104" customFormat="1" ht="15.75">
      <c r="M12703" s="172"/>
      <c r="N12703" s="172"/>
      <c r="O12703" s="172"/>
      <c r="U12703" s="173"/>
    </row>
    <row r="12704" spans="13:21" s="104" customFormat="1" ht="15.75">
      <c r="M12704" s="172"/>
      <c r="N12704" s="172"/>
      <c r="O12704" s="172"/>
      <c r="U12704" s="173"/>
    </row>
    <row r="12705" spans="13:21" s="104" customFormat="1" ht="15.75">
      <c r="M12705" s="172"/>
      <c r="N12705" s="172"/>
      <c r="O12705" s="172"/>
      <c r="U12705" s="173"/>
    </row>
    <row r="12706" spans="13:21" s="104" customFormat="1" ht="15.75">
      <c r="M12706" s="172"/>
      <c r="N12706" s="172"/>
      <c r="O12706" s="172"/>
      <c r="U12706" s="173"/>
    </row>
    <row r="12707" spans="13:21" s="104" customFormat="1" ht="15.75">
      <c r="M12707" s="172"/>
      <c r="N12707" s="172"/>
      <c r="O12707" s="172"/>
      <c r="U12707" s="173"/>
    </row>
    <row r="12708" spans="13:21" s="104" customFormat="1" ht="15.75">
      <c r="M12708" s="172"/>
      <c r="N12708" s="172"/>
      <c r="O12708" s="172"/>
      <c r="U12708" s="173"/>
    </row>
    <row r="12709" spans="13:21" s="104" customFormat="1" ht="15.75">
      <c r="M12709" s="172"/>
      <c r="N12709" s="172"/>
      <c r="O12709" s="172"/>
      <c r="U12709" s="173"/>
    </row>
    <row r="12710" spans="13:21" s="104" customFormat="1" ht="15.75">
      <c r="M12710" s="172"/>
      <c r="N12710" s="172"/>
      <c r="O12710" s="172"/>
      <c r="U12710" s="173"/>
    </row>
    <row r="12711" spans="13:21" s="104" customFormat="1" ht="15.75">
      <c r="M12711" s="172"/>
      <c r="N12711" s="172"/>
      <c r="O12711" s="172"/>
      <c r="U12711" s="173"/>
    </row>
    <row r="12712" spans="13:21" s="104" customFormat="1" ht="15.75">
      <c r="M12712" s="172"/>
      <c r="N12712" s="172"/>
      <c r="O12712" s="172"/>
      <c r="U12712" s="173"/>
    </row>
    <row r="12713" spans="13:21" s="104" customFormat="1" ht="15.75">
      <c r="M12713" s="172"/>
      <c r="N12713" s="172"/>
      <c r="O12713" s="172"/>
      <c r="U12713" s="173"/>
    </row>
    <row r="12714" spans="13:21" s="104" customFormat="1" ht="15.75">
      <c r="M12714" s="172"/>
      <c r="N12714" s="172"/>
      <c r="O12714" s="172"/>
      <c r="U12714" s="173"/>
    </row>
    <row r="12715" spans="13:21" s="104" customFormat="1" ht="15.75">
      <c r="M12715" s="172"/>
      <c r="N12715" s="172"/>
      <c r="O12715" s="172"/>
      <c r="U12715" s="173"/>
    </row>
    <row r="12716" spans="13:21" s="104" customFormat="1" ht="15.75">
      <c r="M12716" s="172"/>
      <c r="N12716" s="172"/>
      <c r="O12716" s="172"/>
      <c r="U12716" s="173"/>
    </row>
    <row r="12717" spans="13:21" s="104" customFormat="1" ht="15.75">
      <c r="M12717" s="172"/>
      <c r="N12717" s="172"/>
      <c r="O12717" s="172"/>
      <c r="U12717" s="173"/>
    </row>
    <row r="12718" spans="13:21" s="104" customFormat="1" ht="15.75">
      <c r="M12718" s="172"/>
      <c r="N12718" s="172"/>
      <c r="O12718" s="172"/>
      <c r="U12718" s="173"/>
    </row>
    <row r="12719" spans="13:21" s="104" customFormat="1" ht="15.75">
      <c r="M12719" s="172"/>
      <c r="N12719" s="172"/>
      <c r="O12719" s="172"/>
      <c r="U12719" s="173"/>
    </row>
    <row r="12720" spans="13:21" s="104" customFormat="1" ht="15.75">
      <c r="M12720" s="172"/>
      <c r="N12720" s="172"/>
      <c r="O12720" s="172"/>
      <c r="U12720" s="173"/>
    </row>
    <row r="12721" spans="13:21" s="104" customFormat="1" ht="15.75">
      <c r="M12721" s="172"/>
      <c r="N12721" s="172"/>
      <c r="O12721" s="172"/>
      <c r="U12721" s="173"/>
    </row>
    <row r="12722" spans="13:21" s="104" customFormat="1" ht="15.75">
      <c r="M12722" s="172"/>
      <c r="N12722" s="172"/>
      <c r="O12722" s="172"/>
      <c r="U12722" s="173"/>
    </row>
    <row r="12723" spans="13:21" s="104" customFormat="1" ht="15.75">
      <c r="M12723" s="172"/>
      <c r="N12723" s="172"/>
      <c r="O12723" s="172"/>
      <c r="U12723" s="173"/>
    </row>
    <row r="12724" spans="13:21" s="104" customFormat="1" ht="15.75">
      <c r="M12724" s="172"/>
      <c r="N12724" s="172"/>
      <c r="O12724" s="172"/>
      <c r="U12724" s="173"/>
    </row>
    <row r="12725" spans="13:21" s="104" customFormat="1" ht="15.75">
      <c r="M12725" s="172"/>
      <c r="N12725" s="172"/>
      <c r="O12725" s="172"/>
      <c r="U12725" s="173"/>
    </row>
    <row r="12726" spans="13:21" s="104" customFormat="1" ht="15.75">
      <c r="M12726" s="172"/>
      <c r="N12726" s="172"/>
      <c r="O12726" s="172"/>
      <c r="U12726" s="173"/>
    </row>
    <row r="12727" spans="13:21" s="104" customFormat="1" ht="15.75">
      <c r="M12727" s="172"/>
      <c r="N12727" s="172"/>
      <c r="O12727" s="172"/>
      <c r="U12727" s="173"/>
    </row>
    <row r="12728" spans="13:21" s="104" customFormat="1" ht="15.75">
      <c r="M12728" s="172"/>
      <c r="N12728" s="172"/>
      <c r="O12728" s="172"/>
      <c r="U12728" s="173"/>
    </row>
    <row r="12729" spans="13:21" s="104" customFormat="1" ht="15.75">
      <c r="M12729" s="172"/>
      <c r="N12729" s="172"/>
      <c r="O12729" s="172"/>
      <c r="U12729" s="173"/>
    </row>
    <row r="12730" spans="13:21" s="104" customFormat="1" ht="15.75">
      <c r="M12730" s="172"/>
      <c r="N12730" s="172"/>
      <c r="O12730" s="172"/>
      <c r="U12730" s="173"/>
    </row>
    <row r="12731" spans="13:21" s="104" customFormat="1" ht="15.75">
      <c r="M12731" s="172"/>
      <c r="N12731" s="172"/>
      <c r="O12731" s="172"/>
      <c r="U12731" s="173"/>
    </row>
    <row r="12732" spans="13:21" s="104" customFormat="1" ht="15.75">
      <c r="M12732" s="172"/>
      <c r="N12732" s="172"/>
      <c r="O12732" s="172"/>
      <c r="U12732" s="173"/>
    </row>
    <row r="12733" spans="13:21" s="104" customFormat="1" ht="15.75">
      <c r="M12733" s="172"/>
      <c r="N12733" s="172"/>
      <c r="O12733" s="172"/>
      <c r="U12733" s="173"/>
    </row>
    <row r="12734" spans="13:21" s="104" customFormat="1" ht="15.75">
      <c r="M12734" s="172"/>
      <c r="N12734" s="172"/>
      <c r="O12734" s="172"/>
      <c r="U12734" s="173"/>
    </row>
    <row r="12735" spans="13:21" s="104" customFormat="1" ht="15.75">
      <c r="M12735" s="172"/>
      <c r="N12735" s="172"/>
      <c r="O12735" s="172"/>
      <c r="U12735" s="173"/>
    </row>
    <row r="12736" spans="13:21" s="104" customFormat="1" ht="15.75">
      <c r="M12736" s="172"/>
      <c r="N12736" s="172"/>
      <c r="O12736" s="172"/>
      <c r="U12736" s="173"/>
    </row>
    <row r="12737" spans="13:21" s="104" customFormat="1" ht="15.75">
      <c r="M12737" s="172"/>
      <c r="N12737" s="172"/>
      <c r="O12737" s="172"/>
      <c r="U12737" s="173"/>
    </row>
    <row r="12738" spans="13:21" s="104" customFormat="1" ht="15.75">
      <c r="M12738" s="172"/>
      <c r="N12738" s="172"/>
      <c r="O12738" s="172"/>
      <c r="U12738" s="173"/>
    </row>
    <row r="12739" spans="13:21" s="104" customFormat="1" ht="15.75">
      <c r="M12739" s="172"/>
      <c r="N12739" s="172"/>
      <c r="O12739" s="172"/>
      <c r="U12739" s="173"/>
    </row>
    <row r="12740" spans="13:21" s="104" customFormat="1" ht="15.75">
      <c r="M12740" s="172"/>
      <c r="N12740" s="172"/>
      <c r="O12740" s="172"/>
      <c r="U12740" s="173"/>
    </row>
    <row r="12741" spans="13:21" s="104" customFormat="1" ht="15.75">
      <c r="M12741" s="172"/>
      <c r="N12741" s="172"/>
      <c r="O12741" s="172"/>
      <c r="U12741" s="173"/>
    </row>
    <row r="12742" spans="13:21" s="104" customFormat="1" ht="15.75">
      <c r="M12742" s="172"/>
      <c r="N12742" s="172"/>
      <c r="O12742" s="172"/>
      <c r="U12742" s="173"/>
    </row>
    <row r="12743" spans="13:21" s="104" customFormat="1" ht="15.75">
      <c r="M12743" s="172"/>
      <c r="N12743" s="172"/>
      <c r="O12743" s="172"/>
      <c r="U12743" s="173"/>
    </row>
    <row r="12744" spans="13:21" s="104" customFormat="1" ht="15.75">
      <c r="M12744" s="172"/>
      <c r="N12744" s="172"/>
      <c r="O12744" s="172"/>
      <c r="U12744" s="173"/>
    </row>
    <row r="12745" spans="13:21" s="104" customFormat="1" ht="15.75">
      <c r="M12745" s="172"/>
      <c r="N12745" s="172"/>
      <c r="O12745" s="172"/>
      <c r="U12745" s="173"/>
    </row>
    <row r="12746" spans="13:21" s="104" customFormat="1" ht="15.75">
      <c r="M12746" s="172"/>
      <c r="N12746" s="172"/>
      <c r="O12746" s="172"/>
      <c r="U12746" s="173"/>
    </row>
    <row r="12747" spans="13:21" s="104" customFormat="1" ht="15.75">
      <c r="M12747" s="172"/>
      <c r="N12747" s="172"/>
      <c r="O12747" s="172"/>
      <c r="U12747" s="173"/>
    </row>
    <row r="12748" spans="13:21" s="104" customFormat="1" ht="15.75">
      <c r="M12748" s="172"/>
      <c r="N12748" s="172"/>
      <c r="O12748" s="172"/>
      <c r="U12748" s="173"/>
    </row>
    <row r="12749" spans="13:21" s="104" customFormat="1" ht="15.75">
      <c r="M12749" s="172"/>
      <c r="N12749" s="172"/>
      <c r="O12749" s="172"/>
      <c r="U12749" s="173"/>
    </row>
    <row r="12750" spans="13:21" s="104" customFormat="1" ht="15.75">
      <c r="M12750" s="172"/>
      <c r="N12750" s="172"/>
      <c r="O12750" s="172"/>
      <c r="U12750" s="173"/>
    </row>
    <row r="12751" spans="13:21" s="104" customFormat="1" ht="15.75">
      <c r="M12751" s="172"/>
      <c r="N12751" s="172"/>
      <c r="O12751" s="172"/>
      <c r="U12751" s="173"/>
    </row>
    <row r="12752" spans="13:21" s="104" customFormat="1" ht="15.75">
      <c r="M12752" s="172"/>
      <c r="N12752" s="172"/>
      <c r="O12752" s="172"/>
      <c r="U12752" s="173"/>
    </row>
    <row r="12753" spans="13:21" s="104" customFormat="1" ht="15.75">
      <c r="M12753" s="172"/>
      <c r="N12753" s="172"/>
      <c r="O12753" s="172"/>
      <c r="U12753" s="173"/>
    </row>
    <row r="12754" spans="13:21" s="104" customFormat="1" ht="15.75">
      <c r="M12754" s="172"/>
      <c r="N12754" s="172"/>
      <c r="O12754" s="172"/>
      <c r="U12754" s="173"/>
    </row>
    <row r="12755" spans="13:21" s="104" customFormat="1" ht="15.75">
      <c r="M12755" s="172"/>
      <c r="N12755" s="172"/>
      <c r="O12755" s="172"/>
      <c r="U12755" s="173"/>
    </row>
    <row r="12756" spans="13:21" s="104" customFormat="1" ht="15.75">
      <c r="M12756" s="172"/>
      <c r="N12756" s="172"/>
      <c r="O12756" s="172"/>
      <c r="U12756" s="173"/>
    </row>
    <row r="12757" spans="13:21" s="104" customFormat="1" ht="15.75">
      <c r="M12757" s="172"/>
      <c r="N12757" s="172"/>
      <c r="O12757" s="172"/>
      <c r="U12757" s="173"/>
    </row>
    <row r="12758" spans="13:21" s="104" customFormat="1" ht="15.75">
      <c r="M12758" s="172"/>
      <c r="N12758" s="172"/>
      <c r="O12758" s="172"/>
      <c r="U12758" s="173"/>
    </row>
    <row r="12759" spans="13:21" s="104" customFormat="1" ht="15.75">
      <c r="M12759" s="172"/>
      <c r="N12759" s="172"/>
      <c r="O12759" s="172"/>
      <c r="U12759" s="173"/>
    </row>
    <row r="12760" spans="13:21" s="104" customFormat="1" ht="15.75">
      <c r="M12760" s="172"/>
      <c r="N12760" s="172"/>
      <c r="O12760" s="172"/>
      <c r="U12760" s="173"/>
    </row>
    <row r="12761" spans="13:21" s="104" customFormat="1" ht="15.75">
      <c r="M12761" s="172"/>
      <c r="N12761" s="172"/>
      <c r="O12761" s="172"/>
      <c r="U12761" s="173"/>
    </row>
    <row r="12762" spans="13:21" s="104" customFormat="1" ht="15.75">
      <c r="M12762" s="172"/>
      <c r="N12762" s="172"/>
      <c r="O12762" s="172"/>
      <c r="U12762" s="173"/>
    </row>
    <row r="12763" spans="13:21" s="104" customFormat="1" ht="15.75">
      <c r="M12763" s="172"/>
      <c r="N12763" s="172"/>
      <c r="O12763" s="172"/>
      <c r="U12763" s="173"/>
    </row>
    <row r="12764" spans="13:21" s="104" customFormat="1" ht="15.75">
      <c r="M12764" s="172"/>
      <c r="N12764" s="172"/>
      <c r="O12764" s="172"/>
      <c r="U12764" s="173"/>
    </row>
    <row r="12765" spans="13:21" s="104" customFormat="1" ht="15.75">
      <c r="M12765" s="172"/>
      <c r="N12765" s="172"/>
      <c r="O12765" s="172"/>
      <c r="U12765" s="173"/>
    </row>
    <row r="12766" spans="13:21" s="104" customFormat="1" ht="15.75">
      <c r="M12766" s="172"/>
      <c r="N12766" s="172"/>
      <c r="O12766" s="172"/>
      <c r="U12766" s="173"/>
    </row>
    <row r="12767" spans="13:21" s="104" customFormat="1" ht="15.75">
      <c r="M12767" s="172"/>
      <c r="N12767" s="172"/>
      <c r="O12767" s="172"/>
      <c r="U12767" s="173"/>
    </row>
    <row r="12768" spans="13:21" s="104" customFormat="1" ht="15.75">
      <c r="M12768" s="172"/>
      <c r="N12768" s="172"/>
      <c r="O12768" s="172"/>
      <c r="U12768" s="173"/>
    </row>
    <row r="12769" spans="13:21" s="104" customFormat="1" ht="15.75">
      <c r="M12769" s="172"/>
      <c r="N12769" s="172"/>
      <c r="O12769" s="172"/>
      <c r="U12769" s="173"/>
    </row>
    <row r="12770" spans="13:21" s="104" customFormat="1" ht="15.75">
      <c r="M12770" s="172"/>
      <c r="N12770" s="172"/>
      <c r="O12770" s="172"/>
      <c r="U12770" s="173"/>
    </row>
    <row r="12771" spans="13:21" s="104" customFormat="1" ht="15.75">
      <c r="M12771" s="172"/>
      <c r="N12771" s="172"/>
      <c r="O12771" s="172"/>
      <c r="U12771" s="173"/>
    </row>
    <row r="12772" spans="13:21" s="104" customFormat="1" ht="15.75">
      <c r="M12772" s="172"/>
      <c r="N12772" s="172"/>
      <c r="O12772" s="172"/>
      <c r="U12772" s="173"/>
    </row>
    <row r="12773" spans="13:21" s="104" customFormat="1" ht="15.75">
      <c r="M12773" s="172"/>
      <c r="N12773" s="172"/>
      <c r="O12773" s="172"/>
      <c r="U12773" s="173"/>
    </row>
    <row r="12774" spans="13:21" s="104" customFormat="1" ht="15.75">
      <c r="M12774" s="172"/>
      <c r="N12774" s="172"/>
      <c r="O12774" s="172"/>
      <c r="U12774" s="173"/>
    </row>
    <row r="12775" spans="13:21" s="104" customFormat="1" ht="15.75">
      <c r="M12775" s="172"/>
      <c r="N12775" s="172"/>
      <c r="O12775" s="172"/>
      <c r="U12775" s="173"/>
    </row>
    <row r="12776" spans="13:21" s="104" customFormat="1" ht="15.75">
      <c r="M12776" s="172"/>
      <c r="N12776" s="172"/>
      <c r="O12776" s="172"/>
      <c r="U12776" s="173"/>
    </row>
    <row r="12777" spans="13:21" s="104" customFormat="1" ht="15.75">
      <c r="M12777" s="172"/>
      <c r="N12777" s="172"/>
      <c r="O12777" s="172"/>
      <c r="U12777" s="173"/>
    </row>
    <row r="12778" spans="13:21" s="104" customFormat="1" ht="15.75">
      <c r="M12778" s="172"/>
      <c r="N12778" s="172"/>
      <c r="O12778" s="172"/>
      <c r="U12778" s="173"/>
    </row>
    <row r="12779" spans="13:21" s="104" customFormat="1" ht="15.75">
      <c r="M12779" s="172"/>
      <c r="N12779" s="172"/>
      <c r="O12779" s="172"/>
      <c r="U12779" s="173"/>
    </row>
    <row r="12780" spans="13:21" s="104" customFormat="1" ht="15.75">
      <c r="M12780" s="172"/>
      <c r="N12780" s="172"/>
      <c r="O12780" s="172"/>
      <c r="U12780" s="173"/>
    </row>
    <row r="12781" spans="13:21" s="104" customFormat="1" ht="15.75">
      <c r="M12781" s="172"/>
      <c r="N12781" s="172"/>
      <c r="O12781" s="172"/>
      <c r="U12781" s="173"/>
    </row>
    <row r="12782" spans="13:21" s="104" customFormat="1" ht="15.75">
      <c r="M12782" s="172"/>
      <c r="N12782" s="172"/>
      <c r="O12782" s="172"/>
      <c r="U12782" s="173"/>
    </row>
    <row r="12783" spans="13:21" s="104" customFormat="1" ht="15.75">
      <c r="M12783" s="172"/>
      <c r="N12783" s="172"/>
      <c r="O12783" s="172"/>
      <c r="U12783" s="173"/>
    </row>
    <row r="12784" spans="13:21" s="104" customFormat="1" ht="15.75">
      <c r="M12784" s="172"/>
      <c r="N12784" s="172"/>
      <c r="O12784" s="172"/>
      <c r="U12784" s="173"/>
    </row>
    <row r="12785" spans="13:21" s="104" customFormat="1" ht="15.75">
      <c r="M12785" s="172"/>
      <c r="N12785" s="172"/>
      <c r="O12785" s="172"/>
      <c r="U12785" s="173"/>
    </row>
    <row r="12786" spans="13:21" s="104" customFormat="1" ht="15.75">
      <c r="M12786" s="172"/>
      <c r="N12786" s="172"/>
      <c r="O12786" s="172"/>
      <c r="U12786" s="173"/>
    </row>
    <row r="12787" spans="13:21" s="104" customFormat="1" ht="15.75">
      <c r="M12787" s="172"/>
      <c r="N12787" s="172"/>
      <c r="O12787" s="172"/>
      <c r="U12787" s="173"/>
    </row>
    <row r="12788" spans="13:21" s="104" customFormat="1" ht="15.75">
      <c r="M12788" s="172"/>
      <c r="N12788" s="172"/>
      <c r="O12788" s="172"/>
      <c r="U12788" s="173"/>
    </row>
    <row r="12789" spans="13:21" s="104" customFormat="1" ht="15.75">
      <c r="M12789" s="172"/>
      <c r="N12789" s="172"/>
      <c r="O12789" s="172"/>
      <c r="U12789" s="173"/>
    </row>
    <row r="12790" spans="13:21" s="104" customFormat="1" ht="15.75">
      <c r="M12790" s="172"/>
      <c r="N12790" s="172"/>
      <c r="O12790" s="172"/>
      <c r="U12790" s="173"/>
    </row>
    <row r="12791" spans="13:21" s="104" customFormat="1" ht="15.75">
      <c r="M12791" s="172"/>
      <c r="N12791" s="172"/>
      <c r="O12791" s="172"/>
      <c r="U12791" s="173"/>
    </row>
    <row r="12792" spans="13:21" s="104" customFormat="1" ht="15.75">
      <c r="M12792" s="172"/>
      <c r="N12792" s="172"/>
      <c r="O12792" s="172"/>
      <c r="U12792" s="173"/>
    </row>
    <row r="12793" spans="13:21" s="104" customFormat="1" ht="15.75">
      <c r="M12793" s="172"/>
      <c r="N12793" s="172"/>
      <c r="O12793" s="172"/>
      <c r="U12793" s="173"/>
    </row>
    <row r="12794" spans="13:21" s="104" customFormat="1" ht="15.75">
      <c r="M12794" s="172"/>
      <c r="N12794" s="172"/>
      <c r="O12794" s="172"/>
      <c r="U12794" s="173"/>
    </row>
    <row r="12795" spans="13:21" s="104" customFormat="1" ht="15.75">
      <c r="M12795" s="172"/>
      <c r="N12795" s="172"/>
      <c r="O12795" s="172"/>
      <c r="U12795" s="173"/>
    </row>
    <row r="12796" spans="13:21" s="104" customFormat="1" ht="15.75">
      <c r="M12796" s="172"/>
      <c r="N12796" s="172"/>
      <c r="O12796" s="172"/>
      <c r="U12796" s="173"/>
    </row>
    <row r="12797" spans="13:21" s="104" customFormat="1" ht="15.75">
      <c r="M12797" s="172"/>
      <c r="N12797" s="172"/>
      <c r="O12797" s="172"/>
      <c r="U12797" s="173"/>
    </row>
    <row r="12798" spans="13:21" s="104" customFormat="1" ht="15.75">
      <c r="M12798" s="172"/>
      <c r="N12798" s="172"/>
      <c r="O12798" s="172"/>
      <c r="U12798" s="173"/>
    </row>
    <row r="12799" spans="13:21" s="104" customFormat="1" ht="15.75">
      <c r="M12799" s="172"/>
      <c r="N12799" s="172"/>
      <c r="O12799" s="172"/>
      <c r="U12799" s="173"/>
    </row>
    <row r="12800" spans="13:21" s="104" customFormat="1" ht="15.75">
      <c r="M12800" s="172"/>
      <c r="N12800" s="172"/>
      <c r="O12800" s="172"/>
      <c r="U12800" s="173"/>
    </row>
    <row r="12801" spans="13:21" s="104" customFormat="1" ht="15.75">
      <c r="M12801" s="172"/>
      <c r="N12801" s="172"/>
      <c r="O12801" s="172"/>
      <c r="U12801" s="173"/>
    </row>
    <row r="12802" spans="13:21" s="104" customFormat="1" ht="15.75">
      <c r="M12802" s="172"/>
      <c r="N12802" s="172"/>
      <c r="O12802" s="172"/>
      <c r="U12802" s="173"/>
    </row>
    <row r="12803" spans="13:21" s="104" customFormat="1" ht="15.75">
      <c r="M12803" s="172"/>
      <c r="N12803" s="172"/>
      <c r="O12803" s="172"/>
      <c r="U12803" s="173"/>
    </row>
    <row r="12804" spans="13:21" s="104" customFormat="1" ht="15.75">
      <c r="M12804" s="172"/>
      <c r="N12804" s="172"/>
      <c r="O12804" s="172"/>
      <c r="U12804" s="173"/>
    </row>
    <row r="12805" spans="13:21" s="104" customFormat="1" ht="15.75">
      <c r="M12805" s="172"/>
      <c r="N12805" s="172"/>
      <c r="O12805" s="172"/>
      <c r="U12805" s="173"/>
    </row>
    <row r="12806" spans="13:21" s="104" customFormat="1" ht="15.75">
      <c r="M12806" s="172"/>
      <c r="N12806" s="172"/>
      <c r="O12806" s="172"/>
      <c r="U12806" s="173"/>
    </row>
    <row r="12807" spans="13:21" s="104" customFormat="1" ht="15.75">
      <c r="M12807" s="172"/>
      <c r="N12807" s="172"/>
      <c r="O12807" s="172"/>
      <c r="U12807" s="173"/>
    </row>
    <row r="12808" spans="13:21" s="104" customFormat="1" ht="15.75">
      <c r="M12808" s="172"/>
      <c r="N12808" s="172"/>
      <c r="O12808" s="172"/>
      <c r="U12808" s="173"/>
    </row>
    <row r="12809" spans="13:21" s="104" customFormat="1" ht="15.75">
      <c r="M12809" s="172"/>
      <c r="N12809" s="172"/>
      <c r="O12809" s="172"/>
      <c r="U12809" s="173"/>
    </row>
    <row r="12810" spans="13:21" s="104" customFormat="1" ht="15.75">
      <c r="M12810" s="172"/>
      <c r="N12810" s="172"/>
      <c r="O12810" s="172"/>
      <c r="U12810" s="173"/>
    </row>
    <row r="12811" spans="13:21" s="104" customFormat="1" ht="15.75">
      <c r="M12811" s="172"/>
      <c r="N12811" s="172"/>
      <c r="O12811" s="172"/>
      <c r="U12811" s="173"/>
    </row>
    <row r="12812" spans="13:21" s="104" customFormat="1" ht="15.75">
      <c r="M12812" s="172"/>
      <c r="N12812" s="172"/>
      <c r="O12812" s="172"/>
      <c r="U12812" s="173"/>
    </row>
    <row r="12813" spans="13:21" s="104" customFormat="1" ht="15.75">
      <c r="M12813" s="172"/>
      <c r="N12813" s="172"/>
      <c r="O12813" s="172"/>
      <c r="U12813" s="173"/>
    </row>
    <row r="12814" spans="13:21" s="104" customFormat="1" ht="15.75">
      <c r="M12814" s="172"/>
      <c r="N12814" s="172"/>
      <c r="O12814" s="172"/>
      <c r="U12814" s="173"/>
    </row>
    <row r="12815" spans="13:21" s="104" customFormat="1" ht="15.75">
      <c r="M12815" s="172"/>
      <c r="N12815" s="172"/>
      <c r="O12815" s="172"/>
      <c r="U12815" s="173"/>
    </row>
    <row r="12816" spans="13:21" s="104" customFormat="1" ht="15.75">
      <c r="M12816" s="172"/>
      <c r="N12816" s="172"/>
      <c r="O12816" s="172"/>
      <c r="U12816" s="173"/>
    </row>
    <row r="12817" spans="13:21" s="104" customFormat="1" ht="15.75">
      <c r="M12817" s="172"/>
      <c r="N12817" s="172"/>
      <c r="O12817" s="172"/>
      <c r="U12817" s="173"/>
    </row>
    <row r="12818" spans="13:21" s="104" customFormat="1" ht="15.75">
      <c r="M12818" s="172"/>
      <c r="N12818" s="172"/>
      <c r="O12818" s="172"/>
      <c r="U12818" s="173"/>
    </row>
    <row r="12819" spans="13:21" s="104" customFormat="1" ht="15.75">
      <c r="M12819" s="172"/>
      <c r="N12819" s="172"/>
      <c r="O12819" s="172"/>
      <c r="U12819" s="173"/>
    </row>
    <row r="12820" spans="13:21" s="104" customFormat="1" ht="15.75">
      <c r="M12820" s="172"/>
      <c r="N12820" s="172"/>
      <c r="O12820" s="172"/>
      <c r="U12820" s="173"/>
    </row>
    <row r="12821" spans="13:21" s="104" customFormat="1" ht="15.75">
      <c r="M12821" s="172"/>
      <c r="N12821" s="172"/>
      <c r="O12821" s="172"/>
      <c r="U12821" s="173"/>
    </row>
    <row r="12822" spans="13:21" s="104" customFormat="1" ht="15.75">
      <c r="M12822" s="172"/>
      <c r="N12822" s="172"/>
      <c r="O12822" s="172"/>
      <c r="U12822" s="173"/>
    </row>
    <row r="12823" spans="13:21" s="104" customFormat="1" ht="15.75">
      <c r="M12823" s="172"/>
      <c r="N12823" s="172"/>
      <c r="O12823" s="172"/>
      <c r="U12823" s="173"/>
    </row>
    <row r="12824" spans="13:21" s="104" customFormat="1" ht="15.75">
      <c r="M12824" s="172"/>
      <c r="N12824" s="172"/>
      <c r="O12824" s="172"/>
      <c r="U12824" s="173"/>
    </row>
    <row r="12825" spans="13:21" s="104" customFormat="1" ht="15.75">
      <c r="M12825" s="172"/>
      <c r="N12825" s="172"/>
      <c r="O12825" s="172"/>
      <c r="U12825" s="173"/>
    </row>
    <row r="12826" spans="13:21" s="104" customFormat="1" ht="15.75">
      <c r="M12826" s="172"/>
      <c r="N12826" s="172"/>
      <c r="O12826" s="172"/>
      <c r="U12826" s="173"/>
    </row>
    <row r="12827" spans="13:21" s="104" customFormat="1" ht="15.75">
      <c r="M12827" s="172"/>
      <c r="N12827" s="172"/>
      <c r="O12827" s="172"/>
      <c r="U12827" s="173"/>
    </row>
    <row r="12828" spans="13:21" s="104" customFormat="1" ht="15.75">
      <c r="M12828" s="172"/>
      <c r="N12828" s="172"/>
      <c r="O12828" s="172"/>
      <c r="U12828" s="173"/>
    </row>
    <row r="12829" spans="13:21" s="104" customFormat="1" ht="15.75">
      <c r="M12829" s="172"/>
      <c r="N12829" s="172"/>
      <c r="O12829" s="172"/>
      <c r="U12829" s="173"/>
    </row>
    <row r="12830" spans="13:21" s="104" customFormat="1" ht="15.75">
      <c r="M12830" s="172"/>
      <c r="N12830" s="172"/>
      <c r="O12830" s="172"/>
      <c r="U12830" s="173"/>
    </row>
    <row r="12831" spans="13:21" s="104" customFormat="1" ht="15.75">
      <c r="M12831" s="172"/>
      <c r="N12831" s="172"/>
      <c r="O12831" s="172"/>
      <c r="U12831" s="173"/>
    </row>
    <row r="12832" spans="13:21" s="104" customFormat="1" ht="15.75">
      <c r="M12832" s="172"/>
      <c r="N12832" s="172"/>
      <c r="O12832" s="172"/>
      <c r="U12832" s="173"/>
    </row>
    <row r="12833" spans="13:21" s="104" customFormat="1" ht="15.75">
      <c r="M12833" s="172"/>
      <c r="N12833" s="172"/>
      <c r="O12833" s="172"/>
      <c r="U12833" s="173"/>
    </row>
    <row r="12834" spans="13:21" s="104" customFormat="1" ht="15.75">
      <c r="M12834" s="172"/>
      <c r="N12834" s="172"/>
      <c r="O12834" s="172"/>
      <c r="U12834" s="173"/>
    </row>
    <row r="12835" spans="13:21" s="104" customFormat="1" ht="15.75">
      <c r="M12835" s="172"/>
      <c r="N12835" s="172"/>
      <c r="O12835" s="172"/>
      <c r="U12835" s="173"/>
    </row>
    <row r="12836" spans="13:21" s="104" customFormat="1" ht="15.75">
      <c r="M12836" s="172"/>
      <c r="N12836" s="172"/>
      <c r="O12836" s="172"/>
      <c r="U12836" s="173"/>
    </row>
    <row r="12837" spans="13:21" s="104" customFormat="1" ht="15.75">
      <c r="M12837" s="172"/>
      <c r="N12837" s="172"/>
      <c r="O12837" s="172"/>
      <c r="U12837" s="173"/>
    </row>
    <row r="12838" spans="13:21" s="104" customFormat="1" ht="15.75">
      <c r="M12838" s="172"/>
      <c r="N12838" s="172"/>
      <c r="O12838" s="172"/>
      <c r="U12838" s="173"/>
    </row>
    <row r="12839" spans="13:21" s="104" customFormat="1" ht="15.75">
      <c r="M12839" s="172"/>
      <c r="N12839" s="172"/>
      <c r="O12839" s="172"/>
      <c r="U12839" s="173"/>
    </row>
    <row r="12840" spans="13:21" s="104" customFormat="1" ht="15.75">
      <c r="M12840" s="172"/>
      <c r="N12840" s="172"/>
      <c r="O12840" s="172"/>
      <c r="U12840" s="173"/>
    </row>
    <row r="12841" spans="13:21" s="104" customFormat="1" ht="15.75">
      <c r="M12841" s="172"/>
      <c r="N12841" s="172"/>
      <c r="O12841" s="172"/>
      <c r="U12841" s="173"/>
    </row>
    <row r="12842" spans="13:21" s="104" customFormat="1" ht="15.75">
      <c r="M12842" s="172"/>
      <c r="N12842" s="172"/>
      <c r="O12842" s="172"/>
      <c r="U12842" s="173"/>
    </row>
    <row r="12843" spans="13:21" s="104" customFormat="1" ht="15.75">
      <c r="M12843" s="172"/>
      <c r="N12843" s="172"/>
      <c r="O12843" s="172"/>
      <c r="U12843" s="173"/>
    </row>
    <row r="12844" spans="13:21" s="104" customFormat="1" ht="15.75">
      <c r="M12844" s="172"/>
      <c r="N12844" s="172"/>
      <c r="O12844" s="172"/>
      <c r="U12844" s="173"/>
    </row>
    <row r="12845" spans="13:21" s="104" customFormat="1" ht="15.75">
      <c r="M12845" s="172"/>
      <c r="N12845" s="172"/>
      <c r="O12845" s="172"/>
      <c r="U12845" s="173"/>
    </row>
    <row r="12846" spans="13:21" s="104" customFormat="1" ht="15.75">
      <c r="M12846" s="172"/>
      <c r="N12846" s="172"/>
      <c r="O12846" s="172"/>
      <c r="U12846" s="173"/>
    </row>
    <row r="12847" spans="13:21" s="104" customFormat="1" ht="15.75">
      <c r="M12847" s="172"/>
      <c r="N12847" s="172"/>
      <c r="O12847" s="172"/>
      <c r="U12847" s="173"/>
    </row>
    <row r="12848" spans="13:21" s="104" customFormat="1" ht="15.75">
      <c r="M12848" s="172"/>
      <c r="N12848" s="172"/>
      <c r="O12848" s="172"/>
      <c r="U12848" s="173"/>
    </row>
    <row r="12849" spans="13:21" s="104" customFormat="1" ht="15.75">
      <c r="M12849" s="172"/>
      <c r="N12849" s="172"/>
      <c r="O12849" s="172"/>
      <c r="U12849" s="173"/>
    </row>
    <row r="12850" spans="13:21" s="104" customFormat="1" ht="15.75">
      <c r="M12850" s="172"/>
      <c r="N12850" s="172"/>
      <c r="O12850" s="172"/>
      <c r="U12850" s="173"/>
    </row>
    <row r="12851" spans="13:21" s="104" customFormat="1" ht="15.75">
      <c r="M12851" s="172"/>
      <c r="N12851" s="172"/>
      <c r="O12851" s="172"/>
      <c r="U12851" s="173"/>
    </row>
    <row r="12852" spans="13:21" s="104" customFormat="1" ht="15.75">
      <c r="M12852" s="172"/>
      <c r="N12852" s="172"/>
      <c r="O12852" s="172"/>
      <c r="U12852" s="173"/>
    </row>
    <row r="12853" spans="13:21" s="104" customFormat="1" ht="15.75">
      <c r="M12853" s="172"/>
      <c r="N12853" s="172"/>
      <c r="O12853" s="172"/>
      <c r="U12853" s="173"/>
    </row>
    <row r="12854" spans="13:21" s="104" customFormat="1" ht="15.75">
      <c r="M12854" s="172"/>
      <c r="N12854" s="172"/>
      <c r="O12854" s="172"/>
      <c r="U12854" s="173"/>
    </row>
    <row r="12855" spans="13:21" s="104" customFormat="1" ht="15.75">
      <c r="M12855" s="172"/>
      <c r="N12855" s="172"/>
      <c r="O12855" s="172"/>
      <c r="U12855" s="173"/>
    </row>
    <row r="12856" spans="13:21" s="104" customFormat="1" ht="15.75">
      <c r="M12856" s="172"/>
      <c r="N12856" s="172"/>
      <c r="O12856" s="172"/>
      <c r="U12856" s="173"/>
    </row>
    <row r="12857" spans="13:21" s="104" customFormat="1" ht="15.75">
      <c r="M12857" s="172"/>
      <c r="N12857" s="172"/>
      <c r="O12857" s="172"/>
      <c r="U12857" s="173"/>
    </row>
    <row r="12858" spans="13:21" s="104" customFormat="1" ht="15.75">
      <c r="M12858" s="172"/>
      <c r="N12858" s="172"/>
      <c r="O12858" s="172"/>
      <c r="U12858" s="173"/>
    </row>
    <row r="12859" spans="13:21" s="104" customFormat="1" ht="15.75">
      <c r="M12859" s="172"/>
      <c r="N12859" s="172"/>
      <c r="O12859" s="172"/>
      <c r="U12859" s="173"/>
    </row>
    <row r="12860" spans="13:21" s="104" customFormat="1" ht="15.75">
      <c r="M12860" s="172"/>
      <c r="N12860" s="172"/>
      <c r="O12860" s="172"/>
      <c r="U12860" s="173"/>
    </row>
    <row r="12861" spans="13:21" s="104" customFormat="1" ht="15.75">
      <c r="M12861" s="172"/>
      <c r="N12861" s="172"/>
      <c r="O12861" s="172"/>
      <c r="U12861" s="173"/>
    </row>
    <row r="12862" spans="13:21" s="104" customFormat="1" ht="15.75">
      <c r="M12862" s="172"/>
      <c r="N12862" s="172"/>
      <c r="O12862" s="172"/>
      <c r="U12862" s="173"/>
    </row>
    <row r="12863" spans="13:21" s="104" customFormat="1" ht="15.75">
      <c r="M12863" s="172"/>
      <c r="N12863" s="172"/>
      <c r="O12863" s="172"/>
      <c r="U12863" s="173"/>
    </row>
    <row r="12864" spans="13:21" s="104" customFormat="1" ht="15.75">
      <c r="M12864" s="172"/>
      <c r="N12864" s="172"/>
      <c r="O12864" s="172"/>
      <c r="U12864" s="173"/>
    </row>
    <row r="12865" spans="13:21" s="104" customFormat="1" ht="15.75">
      <c r="M12865" s="172"/>
      <c r="N12865" s="172"/>
      <c r="O12865" s="172"/>
      <c r="U12865" s="173"/>
    </row>
    <row r="12866" spans="13:21" s="104" customFormat="1" ht="15.75">
      <c r="M12866" s="172"/>
      <c r="N12866" s="172"/>
      <c r="O12866" s="172"/>
      <c r="U12866" s="173"/>
    </row>
    <row r="12867" spans="13:21" s="104" customFormat="1" ht="15.75">
      <c r="M12867" s="172"/>
      <c r="N12867" s="172"/>
      <c r="O12867" s="172"/>
      <c r="U12867" s="173"/>
    </row>
    <row r="12868" spans="13:21" s="104" customFormat="1" ht="15.75">
      <c r="M12868" s="172"/>
      <c r="N12868" s="172"/>
      <c r="O12868" s="172"/>
      <c r="U12868" s="173"/>
    </row>
    <row r="12869" spans="13:21" s="104" customFormat="1" ht="15.75">
      <c r="M12869" s="172"/>
      <c r="N12869" s="172"/>
      <c r="O12869" s="172"/>
      <c r="U12869" s="173"/>
    </row>
    <row r="12870" spans="13:21" s="104" customFormat="1" ht="15.75">
      <c r="M12870" s="172"/>
      <c r="N12870" s="172"/>
      <c r="O12870" s="172"/>
      <c r="U12870" s="173"/>
    </row>
    <row r="12871" spans="13:21" s="104" customFormat="1" ht="15.75">
      <c r="M12871" s="172"/>
      <c r="N12871" s="172"/>
      <c r="O12871" s="172"/>
      <c r="U12871" s="173"/>
    </row>
    <row r="12872" spans="13:21" s="104" customFormat="1" ht="15.75">
      <c r="M12872" s="172"/>
      <c r="N12872" s="172"/>
      <c r="O12872" s="172"/>
      <c r="U12872" s="173"/>
    </row>
    <row r="12873" spans="13:21" s="104" customFormat="1" ht="15.75">
      <c r="M12873" s="172"/>
      <c r="N12873" s="172"/>
      <c r="O12873" s="172"/>
      <c r="U12873" s="173"/>
    </row>
    <row r="12874" spans="13:21" s="104" customFormat="1" ht="15.75">
      <c r="M12874" s="172"/>
      <c r="N12874" s="172"/>
      <c r="O12874" s="172"/>
      <c r="U12874" s="173"/>
    </row>
    <row r="12875" spans="13:21" s="104" customFormat="1" ht="15.75">
      <c r="M12875" s="172"/>
      <c r="N12875" s="172"/>
      <c r="O12875" s="172"/>
      <c r="U12875" s="173"/>
    </row>
    <row r="12876" spans="13:21" s="104" customFormat="1" ht="15.75">
      <c r="M12876" s="172"/>
      <c r="N12876" s="172"/>
      <c r="O12876" s="172"/>
      <c r="U12876" s="173"/>
    </row>
    <row r="12877" spans="13:21" s="104" customFormat="1" ht="15.75">
      <c r="M12877" s="172"/>
      <c r="N12877" s="172"/>
      <c r="O12877" s="172"/>
      <c r="U12877" s="173"/>
    </row>
    <row r="12878" spans="13:21" s="104" customFormat="1" ht="15.75">
      <c r="M12878" s="172"/>
      <c r="N12878" s="172"/>
      <c r="O12878" s="172"/>
      <c r="U12878" s="173"/>
    </row>
    <row r="12879" spans="13:21" s="104" customFormat="1" ht="15.75">
      <c r="M12879" s="172"/>
      <c r="N12879" s="172"/>
      <c r="O12879" s="172"/>
      <c r="U12879" s="173"/>
    </row>
    <row r="12880" spans="13:21" s="104" customFormat="1" ht="15.75">
      <c r="M12880" s="172"/>
      <c r="N12880" s="172"/>
      <c r="O12880" s="172"/>
      <c r="U12880" s="173"/>
    </row>
    <row r="12881" spans="13:21" s="104" customFormat="1" ht="15.75">
      <c r="M12881" s="172"/>
      <c r="N12881" s="172"/>
      <c r="O12881" s="172"/>
      <c r="U12881" s="173"/>
    </row>
    <row r="12882" spans="13:21" s="104" customFormat="1" ht="15.75">
      <c r="M12882" s="172"/>
      <c r="N12882" s="172"/>
      <c r="O12882" s="172"/>
      <c r="U12882" s="173"/>
    </row>
    <row r="12883" spans="13:21" s="104" customFormat="1" ht="15.75">
      <c r="M12883" s="172"/>
      <c r="N12883" s="172"/>
      <c r="O12883" s="172"/>
      <c r="U12883" s="173"/>
    </row>
    <row r="12884" spans="13:21" s="104" customFormat="1" ht="15.75">
      <c r="M12884" s="172"/>
      <c r="N12884" s="172"/>
      <c r="O12884" s="172"/>
      <c r="U12884" s="173"/>
    </row>
    <row r="12885" spans="13:21" s="104" customFormat="1" ht="15.75">
      <c r="M12885" s="172"/>
      <c r="N12885" s="172"/>
      <c r="O12885" s="172"/>
      <c r="U12885" s="173"/>
    </row>
    <row r="12886" spans="13:21" s="104" customFormat="1" ht="15.75">
      <c r="M12886" s="172"/>
      <c r="N12886" s="172"/>
      <c r="O12886" s="172"/>
      <c r="U12886" s="173"/>
    </row>
    <row r="12887" spans="13:21" s="104" customFormat="1" ht="15.75">
      <c r="M12887" s="172"/>
      <c r="N12887" s="172"/>
      <c r="O12887" s="172"/>
      <c r="U12887" s="173"/>
    </row>
    <row r="12888" spans="13:21" s="104" customFormat="1" ht="15.75">
      <c r="M12888" s="172"/>
      <c r="N12888" s="172"/>
      <c r="O12888" s="172"/>
      <c r="U12888" s="173"/>
    </row>
    <row r="12889" spans="13:21" s="104" customFormat="1" ht="15.75">
      <c r="M12889" s="172"/>
      <c r="N12889" s="172"/>
      <c r="O12889" s="172"/>
      <c r="U12889" s="173"/>
    </row>
    <row r="12890" spans="13:21" s="104" customFormat="1" ht="15.75">
      <c r="M12890" s="172"/>
      <c r="N12890" s="172"/>
      <c r="O12890" s="172"/>
      <c r="U12890" s="173"/>
    </row>
    <row r="12891" spans="13:21" s="104" customFormat="1" ht="15.75">
      <c r="M12891" s="172"/>
      <c r="N12891" s="172"/>
      <c r="O12891" s="172"/>
      <c r="U12891" s="173"/>
    </row>
    <row r="12892" spans="13:21" s="104" customFormat="1" ht="15.75">
      <c r="M12892" s="172"/>
      <c r="N12892" s="172"/>
      <c r="O12892" s="172"/>
      <c r="U12892" s="173"/>
    </row>
    <row r="12893" spans="13:21" s="104" customFormat="1" ht="15.75">
      <c r="M12893" s="172"/>
      <c r="N12893" s="172"/>
      <c r="O12893" s="172"/>
      <c r="U12893" s="173"/>
    </row>
    <row r="12894" spans="13:21" s="104" customFormat="1" ht="15.75">
      <c r="M12894" s="172"/>
      <c r="N12894" s="172"/>
      <c r="O12894" s="172"/>
      <c r="U12894" s="173"/>
    </row>
    <row r="12895" spans="13:21" s="104" customFormat="1" ht="15.75">
      <c r="M12895" s="172"/>
      <c r="N12895" s="172"/>
      <c r="O12895" s="172"/>
      <c r="U12895" s="173"/>
    </row>
    <row r="12896" spans="13:21" s="104" customFormat="1" ht="15.75">
      <c r="M12896" s="172"/>
      <c r="N12896" s="172"/>
      <c r="O12896" s="172"/>
      <c r="U12896" s="173"/>
    </row>
    <row r="12897" spans="13:21" s="104" customFormat="1" ht="15.75">
      <c r="M12897" s="172"/>
      <c r="N12897" s="172"/>
      <c r="O12897" s="172"/>
      <c r="U12897" s="173"/>
    </row>
    <row r="12898" spans="13:21" s="104" customFormat="1" ht="15.75">
      <c r="M12898" s="172"/>
      <c r="N12898" s="172"/>
      <c r="O12898" s="172"/>
      <c r="U12898" s="173"/>
    </row>
    <row r="12899" spans="13:21" s="104" customFormat="1" ht="15.75">
      <c r="M12899" s="172"/>
      <c r="N12899" s="172"/>
      <c r="O12899" s="172"/>
      <c r="U12899" s="173"/>
    </row>
    <row r="12900" spans="13:21" s="104" customFormat="1" ht="15.75">
      <c r="M12900" s="172"/>
      <c r="N12900" s="172"/>
      <c r="O12900" s="172"/>
      <c r="U12900" s="173"/>
    </row>
    <row r="12901" spans="13:21" s="104" customFormat="1" ht="15.75">
      <c r="M12901" s="172"/>
      <c r="N12901" s="172"/>
      <c r="O12901" s="172"/>
      <c r="U12901" s="173"/>
    </row>
    <row r="12902" spans="13:21" s="104" customFormat="1" ht="15.75">
      <c r="M12902" s="172"/>
      <c r="N12902" s="172"/>
      <c r="O12902" s="172"/>
      <c r="U12902" s="173"/>
    </row>
    <row r="12903" spans="13:21" s="104" customFormat="1" ht="15.75">
      <c r="M12903" s="172"/>
      <c r="N12903" s="172"/>
      <c r="O12903" s="172"/>
      <c r="U12903" s="173"/>
    </row>
    <row r="12904" spans="13:21" s="104" customFormat="1" ht="15.75">
      <c r="M12904" s="172"/>
      <c r="N12904" s="172"/>
      <c r="O12904" s="172"/>
      <c r="U12904" s="173"/>
    </row>
    <row r="12905" spans="13:21" s="104" customFormat="1" ht="15.75">
      <c r="M12905" s="172"/>
      <c r="N12905" s="172"/>
      <c r="O12905" s="172"/>
      <c r="U12905" s="173"/>
    </row>
    <row r="12906" spans="13:21" s="104" customFormat="1" ht="15.75">
      <c r="M12906" s="172"/>
      <c r="N12906" s="172"/>
      <c r="O12906" s="172"/>
      <c r="U12906" s="173"/>
    </row>
    <row r="12907" spans="13:21" s="104" customFormat="1" ht="15.75">
      <c r="M12907" s="172"/>
      <c r="N12907" s="172"/>
      <c r="O12907" s="172"/>
      <c r="U12907" s="173"/>
    </row>
    <row r="12908" spans="13:21" s="104" customFormat="1" ht="15.75">
      <c r="M12908" s="172"/>
      <c r="N12908" s="172"/>
      <c r="O12908" s="172"/>
      <c r="U12908" s="173"/>
    </row>
    <row r="12909" spans="13:21" s="104" customFormat="1" ht="15.75">
      <c r="M12909" s="172"/>
      <c r="N12909" s="172"/>
      <c r="O12909" s="172"/>
      <c r="U12909" s="173"/>
    </row>
    <row r="12910" spans="13:21" s="104" customFormat="1" ht="15.75">
      <c r="M12910" s="172"/>
      <c r="N12910" s="172"/>
      <c r="O12910" s="172"/>
      <c r="U12910" s="173"/>
    </row>
    <row r="12911" spans="13:21" s="104" customFormat="1" ht="15.75">
      <c r="M12911" s="172"/>
      <c r="N12911" s="172"/>
      <c r="O12911" s="172"/>
      <c r="U12911" s="173"/>
    </row>
    <row r="12912" spans="13:21" s="104" customFormat="1" ht="15.75">
      <c r="M12912" s="172"/>
      <c r="N12912" s="172"/>
      <c r="O12912" s="172"/>
      <c r="U12912" s="173"/>
    </row>
    <row r="12913" spans="13:21" s="104" customFormat="1" ht="15.75">
      <c r="M12913" s="172"/>
      <c r="N12913" s="172"/>
      <c r="O12913" s="172"/>
      <c r="U12913" s="173"/>
    </row>
    <row r="12914" spans="13:21" s="104" customFormat="1" ht="15.75">
      <c r="M12914" s="172"/>
      <c r="N12914" s="172"/>
      <c r="O12914" s="172"/>
      <c r="U12914" s="173"/>
    </row>
    <row r="12915" spans="13:21" s="104" customFormat="1" ht="15.75">
      <c r="M12915" s="172"/>
      <c r="N12915" s="172"/>
      <c r="O12915" s="172"/>
      <c r="U12915" s="173"/>
    </row>
    <row r="12916" spans="13:21" s="104" customFormat="1" ht="15.75">
      <c r="M12916" s="172"/>
      <c r="N12916" s="172"/>
      <c r="O12916" s="172"/>
      <c r="U12916" s="173"/>
    </row>
    <row r="12917" spans="13:21" s="104" customFormat="1" ht="15.75">
      <c r="M12917" s="172"/>
      <c r="N12917" s="172"/>
      <c r="O12917" s="172"/>
      <c r="U12917" s="173"/>
    </row>
    <row r="12918" spans="13:21" s="104" customFormat="1" ht="15.75">
      <c r="M12918" s="172"/>
      <c r="N12918" s="172"/>
      <c r="O12918" s="172"/>
      <c r="U12918" s="173"/>
    </row>
    <row r="12919" spans="13:21" s="104" customFormat="1" ht="15.75">
      <c r="M12919" s="172"/>
      <c r="N12919" s="172"/>
      <c r="O12919" s="172"/>
      <c r="U12919" s="173"/>
    </row>
    <row r="12920" spans="13:21" s="104" customFormat="1" ht="15.75">
      <c r="M12920" s="172"/>
      <c r="N12920" s="172"/>
      <c r="O12920" s="172"/>
      <c r="U12920" s="173"/>
    </row>
    <row r="12921" spans="13:21" s="104" customFormat="1" ht="15.75">
      <c r="M12921" s="172"/>
      <c r="N12921" s="172"/>
      <c r="O12921" s="172"/>
      <c r="U12921" s="173"/>
    </row>
    <row r="12922" spans="13:21" s="104" customFormat="1" ht="15.75">
      <c r="M12922" s="172"/>
      <c r="N12922" s="172"/>
      <c r="O12922" s="172"/>
      <c r="U12922" s="173"/>
    </row>
    <row r="12923" spans="13:21" s="104" customFormat="1" ht="15.75">
      <c r="M12923" s="172"/>
      <c r="N12923" s="172"/>
      <c r="O12923" s="172"/>
      <c r="U12923" s="173"/>
    </row>
    <row r="12924" spans="13:21" s="104" customFormat="1" ht="15.75">
      <c r="M12924" s="172"/>
      <c r="N12924" s="172"/>
      <c r="O12924" s="172"/>
      <c r="U12924" s="173"/>
    </row>
    <row r="12925" spans="13:21" s="104" customFormat="1" ht="15.75">
      <c r="M12925" s="172"/>
      <c r="N12925" s="172"/>
      <c r="O12925" s="172"/>
      <c r="U12925" s="173"/>
    </row>
    <row r="12926" spans="13:21" s="104" customFormat="1" ht="15.75">
      <c r="M12926" s="172"/>
      <c r="N12926" s="172"/>
      <c r="O12926" s="172"/>
      <c r="U12926" s="173"/>
    </row>
    <row r="12927" spans="13:21" s="104" customFormat="1" ht="15.75">
      <c r="M12927" s="172"/>
      <c r="N12927" s="172"/>
      <c r="O12927" s="172"/>
      <c r="U12927" s="173"/>
    </row>
    <row r="12928" spans="13:21" s="104" customFormat="1" ht="15.75">
      <c r="M12928" s="172"/>
      <c r="N12928" s="172"/>
      <c r="O12928" s="172"/>
      <c r="U12928" s="173"/>
    </row>
    <row r="12929" spans="13:21" s="104" customFormat="1" ht="15.75">
      <c r="M12929" s="172"/>
      <c r="N12929" s="172"/>
      <c r="O12929" s="172"/>
      <c r="U12929" s="173"/>
    </row>
    <row r="12930" spans="13:21" s="104" customFormat="1" ht="15.75">
      <c r="M12930" s="172"/>
      <c r="N12930" s="172"/>
      <c r="O12930" s="172"/>
      <c r="U12930" s="173"/>
    </row>
    <row r="12931" spans="13:21" s="104" customFormat="1" ht="15.75">
      <c r="M12931" s="172"/>
      <c r="N12931" s="172"/>
      <c r="O12931" s="172"/>
      <c r="U12931" s="173"/>
    </row>
    <row r="12932" spans="13:21" s="104" customFormat="1" ht="15.75">
      <c r="M12932" s="172"/>
      <c r="N12932" s="172"/>
      <c r="O12932" s="172"/>
      <c r="U12932" s="173"/>
    </row>
    <row r="12933" spans="13:21" s="104" customFormat="1" ht="15.75">
      <c r="M12933" s="172"/>
      <c r="N12933" s="172"/>
      <c r="O12933" s="172"/>
      <c r="U12933" s="173"/>
    </row>
    <row r="12934" spans="13:21" s="104" customFormat="1" ht="15.75">
      <c r="M12934" s="172"/>
      <c r="N12934" s="172"/>
      <c r="O12934" s="172"/>
      <c r="U12934" s="173"/>
    </row>
    <row r="12935" spans="13:21" s="104" customFormat="1" ht="15.75">
      <c r="M12935" s="172"/>
      <c r="N12935" s="172"/>
      <c r="O12935" s="172"/>
      <c r="U12935" s="173"/>
    </row>
    <row r="12936" spans="13:21" s="104" customFormat="1" ht="15.75">
      <c r="M12936" s="172"/>
      <c r="N12936" s="172"/>
      <c r="O12936" s="172"/>
      <c r="U12936" s="173"/>
    </row>
    <row r="12937" spans="13:21" s="104" customFormat="1" ht="15.75">
      <c r="M12937" s="172"/>
      <c r="N12937" s="172"/>
      <c r="O12937" s="172"/>
      <c r="U12937" s="173"/>
    </row>
    <row r="12938" spans="13:21" s="104" customFormat="1" ht="15.75">
      <c r="M12938" s="172"/>
      <c r="N12938" s="172"/>
      <c r="O12938" s="172"/>
      <c r="U12938" s="173"/>
    </row>
    <row r="12939" spans="13:21" s="104" customFormat="1" ht="15.75">
      <c r="M12939" s="172"/>
      <c r="N12939" s="172"/>
      <c r="O12939" s="172"/>
      <c r="U12939" s="173"/>
    </row>
    <row r="12940" spans="13:21" s="104" customFormat="1" ht="15.75">
      <c r="M12940" s="172"/>
      <c r="N12940" s="172"/>
      <c r="O12940" s="172"/>
      <c r="U12940" s="173"/>
    </row>
    <row r="12941" spans="13:21" s="104" customFormat="1" ht="15.75">
      <c r="M12941" s="172"/>
      <c r="N12941" s="172"/>
      <c r="O12941" s="172"/>
      <c r="U12941" s="173"/>
    </row>
    <row r="12942" spans="13:21" s="104" customFormat="1" ht="15.75">
      <c r="M12942" s="172"/>
      <c r="N12942" s="172"/>
      <c r="O12942" s="172"/>
      <c r="U12942" s="173"/>
    </row>
    <row r="12943" spans="13:21" s="104" customFormat="1" ht="15.75">
      <c r="M12943" s="172"/>
      <c r="N12943" s="172"/>
      <c r="O12943" s="172"/>
      <c r="U12943" s="173"/>
    </row>
    <row r="12944" spans="13:21" s="104" customFormat="1" ht="15.75">
      <c r="M12944" s="172"/>
      <c r="N12944" s="172"/>
      <c r="O12944" s="172"/>
      <c r="U12944" s="173"/>
    </row>
    <row r="12945" spans="13:21" s="104" customFormat="1" ht="15.75">
      <c r="M12945" s="172"/>
      <c r="N12945" s="172"/>
      <c r="O12945" s="172"/>
      <c r="U12945" s="173"/>
    </row>
    <row r="12946" spans="13:21" s="104" customFormat="1" ht="15.75">
      <c r="M12946" s="172"/>
      <c r="N12946" s="172"/>
      <c r="O12946" s="172"/>
      <c r="U12946" s="173"/>
    </row>
    <row r="12947" spans="13:21" s="104" customFormat="1" ht="15.75">
      <c r="M12947" s="172"/>
      <c r="N12947" s="172"/>
      <c r="O12947" s="172"/>
      <c r="U12947" s="173"/>
    </row>
    <row r="12948" spans="13:21" s="104" customFormat="1" ht="15.75">
      <c r="M12948" s="172"/>
      <c r="N12948" s="172"/>
      <c r="O12948" s="172"/>
      <c r="U12948" s="173"/>
    </row>
    <row r="12949" spans="13:21" s="104" customFormat="1" ht="15.75">
      <c r="M12949" s="172"/>
      <c r="N12949" s="172"/>
      <c r="O12949" s="172"/>
      <c r="U12949" s="173"/>
    </row>
    <row r="12950" spans="13:21" s="104" customFormat="1" ht="15.75">
      <c r="M12950" s="172"/>
      <c r="N12950" s="172"/>
      <c r="O12950" s="172"/>
      <c r="U12950" s="173"/>
    </row>
    <row r="12951" spans="13:21" s="104" customFormat="1" ht="15.75">
      <c r="M12951" s="172"/>
      <c r="N12951" s="172"/>
      <c r="O12951" s="172"/>
      <c r="U12951" s="173"/>
    </row>
    <row r="12952" spans="13:21" s="104" customFormat="1" ht="15.75">
      <c r="M12952" s="172"/>
      <c r="N12952" s="172"/>
      <c r="O12952" s="172"/>
      <c r="U12952" s="173"/>
    </row>
    <row r="12953" spans="13:21" s="104" customFormat="1" ht="15.75">
      <c r="M12953" s="172"/>
      <c r="N12953" s="172"/>
      <c r="O12953" s="172"/>
      <c r="U12953" s="173"/>
    </row>
    <row r="12954" spans="13:21" s="104" customFormat="1" ht="15.75">
      <c r="M12954" s="172"/>
      <c r="N12954" s="172"/>
      <c r="O12954" s="172"/>
      <c r="U12954" s="173"/>
    </row>
    <row r="12955" spans="13:21" s="104" customFormat="1" ht="15.75">
      <c r="M12955" s="172"/>
      <c r="N12955" s="172"/>
      <c r="O12955" s="172"/>
      <c r="U12955" s="173"/>
    </row>
    <row r="12956" spans="13:21" s="104" customFormat="1" ht="15.75">
      <c r="M12956" s="172"/>
      <c r="N12956" s="172"/>
      <c r="O12956" s="172"/>
      <c r="U12956" s="173"/>
    </row>
    <row r="12957" spans="13:21" s="104" customFormat="1" ht="15.75">
      <c r="M12957" s="172"/>
      <c r="N12957" s="172"/>
      <c r="O12957" s="172"/>
      <c r="U12957" s="173"/>
    </row>
    <row r="12958" spans="13:21" s="104" customFormat="1" ht="15.75">
      <c r="M12958" s="172"/>
      <c r="N12958" s="172"/>
      <c r="O12958" s="172"/>
      <c r="U12958" s="173"/>
    </row>
    <row r="12959" spans="13:21" s="104" customFormat="1" ht="15.75">
      <c r="M12959" s="172"/>
      <c r="N12959" s="172"/>
      <c r="O12959" s="172"/>
      <c r="U12959" s="173"/>
    </row>
    <row r="12960" spans="13:21" s="104" customFormat="1" ht="15.75">
      <c r="M12960" s="172"/>
      <c r="N12960" s="172"/>
      <c r="O12960" s="172"/>
      <c r="U12960" s="173"/>
    </row>
    <row r="12961" spans="13:21" s="104" customFormat="1" ht="15.75">
      <c r="M12961" s="172"/>
      <c r="N12961" s="172"/>
      <c r="O12961" s="172"/>
      <c r="U12961" s="173"/>
    </row>
    <row r="12962" spans="13:21" s="104" customFormat="1" ht="15.75">
      <c r="M12962" s="172"/>
      <c r="N12962" s="172"/>
      <c r="O12962" s="172"/>
      <c r="U12962" s="173"/>
    </row>
    <row r="12963" spans="13:21" s="104" customFormat="1" ht="15.75">
      <c r="M12963" s="172"/>
      <c r="N12963" s="172"/>
      <c r="O12963" s="172"/>
      <c r="U12963" s="173"/>
    </row>
    <row r="12964" spans="13:21" s="104" customFormat="1" ht="15.75">
      <c r="M12964" s="172"/>
      <c r="N12964" s="172"/>
      <c r="O12964" s="172"/>
      <c r="U12964" s="173"/>
    </row>
    <row r="12965" spans="13:21" s="104" customFormat="1" ht="15.75">
      <c r="M12965" s="172"/>
      <c r="N12965" s="172"/>
      <c r="O12965" s="172"/>
      <c r="U12965" s="173"/>
    </row>
    <row r="12966" spans="13:21" s="104" customFormat="1" ht="15.75">
      <c r="M12966" s="172"/>
      <c r="N12966" s="172"/>
      <c r="O12966" s="172"/>
      <c r="U12966" s="173"/>
    </row>
    <row r="12967" spans="13:21" s="104" customFormat="1" ht="15.75">
      <c r="M12967" s="172"/>
      <c r="N12967" s="172"/>
      <c r="O12967" s="172"/>
      <c r="U12967" s="173"/>
    </row>
    <row r="12968" spans="13:21" s="104" customFormat="1" ht="15.75">
      <c r="M12968" s="172"/>
      <c r="N12968" s="172"/>
      <c r="O12968" s="172"/>
      <c r="U12968" s="173"/>
    </row>
    <row r="12969" spans="13:21" s="104" customFormat="1" ht="15.75">
      <c r="M12969" s="172"/>
      <c r="N12969" s="172"/>
      <c r="O12969" s="172"/>
      <c r="U12969" s="173"/>
    </row>
    <row r="12970" spans="13:21" s="104" customFormat="1" ht="15.75">
      <c r="M12970" s="172"/>
      <c r="N12970" s="172"/>
      <c r="O12970" s="172"/>
      <c r="U12970" s="173"/>
    </row>
    <row r="12971" spans="13:21" s="104" customFormat="1" ht="15.75">
      <c r="M12971" s="172"/>
      <c r="N12971" s="172"/>
      <c r="O12971" s="172"/>
      <c r="U12971" s="173"/>
    </row>
    <row r="12972" spans="13:21" s="104" customFormat="1" ht="15.75">
      <c r="M12972" s="172"/>
      <c r="N12972" s="172"/>
      <c r="O12972" s="172"/>
      <c r="U12972" s="173"/>
    </row>
    <row r="12973" spans="13:21" s="104" customFormat="1" ht="15.75">
      <c r="M12973" s="172"/>
      <c r="N12973" s="172"/>
      <c r="O12973" s="172"/>
      <c r="U12973" s="173"/>
    </row>
    <row r="12974" spans="13:21" s="104" customFormat="1" ht="15.75">
      <c r="M12974" s="172"/>
      <c r="N12974" s="172"/>
      <c r="O12974" s="172"/>
      <c r="U12974" s="173"/>
    </row>
    <row r="12975" spans="13:21" s="104" customFormat="1" ht="15.75">
      <c r="M12975" s="172"/>
      <c r="N12975" s="172"/>
      <c r="O12975" s="172"/>
      <c r="U12975" s="173"/>
    </row>
    <row r="12976" spans="13:21" s="104" customFormat="1" ht="15.75">
      <c r="M12976" s="172"/>
      <c r="N12976" s="172"/>
      <c r="O12976" s="172"/>
      <c r="U12976" s="173"/>
    </row>
    <row r="12977" spans="13:21" s="104" customFormat="1" ht="15.75">
      <c r="M12977" s="172"/>
      <c r="N12977" s="172"/>
      <c r="O12977" s="172"/>
      <c r="U12977" s="173"/>
    </row>
    <row r="12978" spans="13:21" s="104" customFormat="1" ht="15.75">
      <c r="M12978" s="172"/>
      <c r="N12978" s="172"/>
      <c r="O12978" s="172"/>
      <c r="U12978" s="173"/>
    </row>
    <row r="12979" spans="13:21" s="104" customFormat="1" ht="15.75">
      <c r="M12979" s="172"/>
      <c r="N12979" s="172"/>
      <c r="O12979" s="172"/>
      <c r="U12979" s="173"/>
    </row>
    <row r="12980" spans="13:21" s="104" customFormat="1" ht="15.75">
      <c r="M12980" s="172"/>
      <c r="N12980" s="172"/>
      <c r="O12980" s="172"/>
      <c r="U12980" s="173"/>
    </row>
    <row r="12981" spans="13:21" s="104" customFormat="1" ht="15.75">
      <c r="M12981" s="172"/>
      <c r="N12981" s="172"/>
      <c r="O12981" s="172"/>
      <c r="U12981" s="173"/>
    </row>
    <row r="12982" spans="13:21" s="104" customFormat="1" ht="15.75">
      <c r="M12982" s="172"/>
      <c r="N12982" s="172"/>
      <c r="O12982" s="172"/>
      <c r="U12982" s="173"/>
    </row>
    <row r="12983" spans="13:21" s="104" customFormat="1" ht="15.75">
      <c r="M12983" s="172"/>
      <c r="N12983" s="172"/>
      <c r="O12983" s="172"/>
      <c r="U12983" s="173"/>
    </row>
    <row r="12984" spans="13:21" s="104" customFormat="1" ht="15.75">
      <c r="M12984" s="172"/>
      <c r="N12984" s="172"/>
      <c r="O12984" s="172"/>
      <c r="U12984" s="173"/>
    </row>
    <row r="12985" spans="13:21" s="104" customFormat="1" ht="15.75">
      <c r="M12985" s="172"/>
      <c r="N12985" s="172"/>
      <c r="O12985" s="172"/>
      <c r="U12985" s="173"/>
    </row>
    <row r="12986" spans="13:21" s="104" customFormat="1" ht="15.75">
      <c r="M12986" s="172"/>
      <c r="N12986" s="172"/>
      <c r="O12986" s="172"/>
      <c r="U12986" s="173"/>
    </row>
    <row r="12987" spans="13:21" s="104" customFormat="1" ht="15.75">
      <c r="M12987" s="172"/>
      <c r="N12987" s="172"/>
      <c r="O12987" s="172"/>
      <c r="U12987" s="173"/>
    </row>
    <row r="12988" spans="13:21" s="104" customFormat="1" ht="15.75">
      <c r="M12988" s="172"/>
      <c r="N12988" s="172"/>
      <c r="O12988" s="172"/>
      <c r="U12988" s="173"/>
    </row>
    <row r="12989" spans="13:21" s="104" customFormat="1" ht="15.75">
      <c r="M12989" s="172"/>
      <c r="N12989" s="172"/>
      <c r="O12989" s="172"/>
      <c r="U12989" s="173"/>
    </row>
    <row r="12990" spans="13:21" s="104" customFormat="1" ht="15.75">
      <c r="M12990" s="172"/>
      <c r="N12990" s="172"/>
      <c r="O12990" s="172"/>
      <c r="U12990" s="173"/>
    </row>
    <row r="12991" spans="13:21" s="104" customFormat="1" ht="15.75">
      <c r="M12991" s="172"/>
      <c r="N12991" s="172"/>
      <c r="O12991" s="172"/>
      <c r="U12991" s="173"/>
    </row>
    <row r="12992" spans="13:21" s="104" customFormat="1" ht="15.75">
      <c r="M12992" s="172"/>
      <c r="N12992" s="172"/>
      <c r="O12992" s="172"/>
      <c r="U12992" s="173"/>
    </row>
    <row r="12993" spans="13:21" s="104" customFormat="1" ht="15.75">
      <c r="M12993" s="172"/>
      <c r="N12993" s="172"/>
      <c r="O12993" s="172"/>
      <c r="U12993" s="173"/>
    </row>
    <row r="12994" spans="13:21" s="104" customFormat="1" ht="15.75">
      <c r="M12994" s="172"/>
      <c r="N12994" s="172"/>
      <c r="O12994" s="172"/>
      <c r="U12994" s="173"/>
    </row>
    <row r="12995" spans="13:21" s="104" customFormat="1" ht="15.75">
      <c r="M12995" s="172"/>
      <c r="N12995" s="172"/>
      <c r="O12995" s="172"/>
      <c r="U12995" s="173"/>
    </row>
    <row r="12996" spans="13:21" s="104" customFormat="1" ht="15.75">
      <c r="M12996" s="172"/>
      <c r="N12996" s="172"/>
      <c r="O12996" s="172"/>
      <c r="U12996" s="173"/>
    </row>
    <row r="12997" spans="13:21" s="104" customFormat="1" ht="15.75">
      <c r="M12997" s="172"/>
      <c r="N12997" s="172"/>
      <c r="O12997" s="172"/>
      <c r="U12997" s="173"/>
    </row>
    <row r="12998" spans="13:21" s="104" customFormat="1" ht="15.75">
      <c r="M12998" s="172"/>
      <c r="N12998" s="172"/>
      <c r="O12998" s="172"/>
      <c r="U12998" s="173"/>
    </row>
    <row r="12999" spans="13:21" s="104" customFormat="1" ht="15.75">
      <c r="M12999" s="172"/>
      <c r="N12999" s="172"/>
      <c r="O12999" s="172"/>
      <c r="U12999" s="173"/>
    </row>
    <row r="13000" spans="13:21" s="104" customFormat="1" ht="15.75">
      <c r="M13000" s="172"/>
      <c r="N13000" s="172"/>
      <c r="O13000" s="172"/>
      <c r="U13000" s="173"/>
    </row>
    <row r="13001" spans="13:21" s="104" customFormat="1" ht="15.75">
      <c r="M13001" s="172"/>
      <c r="N13001" s="172"/>
      <c r="O13001" s="172"/>
      <c r="U13001" s="173"/>
    </row>
    <row r="13002" spans="13:21" s="104" customFormat="1" ht="15.75">
      <c r="M13002" s="172"/>
      <c r="N13002" s="172"/>
      <c r="O13002" s="172"/>
      <c r="U13002" s="173"/>
    </row>
    <row r="13003" spans="13:21" s="104" customFormat="1" ht="15.75">
      <c r="M13003" s="172"/>
      <c r="N13003" s="172"/>
      <c r="O13003" s="172"/>
      <c r="U13003" s="173"/>
    </row>
    <row r="13004" spans="13:21" s="104" customFormat="1" ht="15.75">
      <c r="M13004" s="172"/>
      <c r="N13004" s="172"/>
      <c r="O13004" s="172"/>
      <c r="U13004" s="173"/>
    </row>
    <row r="13005" spans="13:21" s="104" customFormat="1" ht="15.75">
      <c r="M13005" s="172"/>
      <c r="N13005" s="172"/>
      <c r="O13005" s="172"/>
      <c r="U13005" s="173"/>
    </row>
    <row r="13006" spans="13:21" s="104" customFormat="1" ht="15.75">
      <c r="M13006" s="172"/>
      <c r="N13006" s="172"/>
      <c r="O13006" s="172"/>
      <c r="U13006" s="173"/>
    </row>
    <row r="13007" spans="13:21" s="104" customFormat="1" ht="15.75">
      <c r="M13007" s="172"/>
      <c r="N13007" s="172"/>
      <c r="O13007" s="172"/>
      <c r="U13007" s="173"/>
    </row>
    <row r="13008" spans="13:21" s="104" customFormat="1" ht="15.75">
      <c r="M13008" s="172"/>
      <c r="N13008" s="172"/>
      <c r="O13008" s="172"/>
      <c r="U13008" s="173"/>
    </row>
    <row r="13009" spans="13:21" s="104" customFormat="1" ht="15.75">
      <c r="M13009" s="172"/>
      <c r="N13009" s="172"/>
      <c r="O13009" s="172"/>
      <c r="U13009" s="173"/>
    </row>
    <row r="13010" spans="13:21" s="104" customFormat="1" ht="15.75">
      <c r="M13010" s="172"/>
      <c r="N13010" s="172"/>
      <c r="O13010" s="172"/>
      <c r="U13010" s="173"/>
    </row>
    <row r="13011" spans="13:21" s="104" customFormat="1" ht="15.75">
      <c r="M13011" s="172"/>
      <c r="N13011" s="172"/>
      <c r="O13011" s="172"/>
      <c r="U13011" s="173"/>
    </row>
    <row r="13012" spans="13:21" s="104" customFormat="1" ht="15.75">
      <c r="M13012" s="172"/>
      <c r="N13012" s="172"/>
      <c r="O13012" s="172"/>
      <c r="U13012" s="173"/>
    </row>
    <row r="13013" spans="13:21" s="104" customFormat="1" ht="15.75">
      <c r="M13013" s="172"/>
      <c r="N13013" s="172"/>
      <c r="O13013" s="172"/>
      <c r="U13013" s="173"/>
    </row>
    <row r="13014" spans="13:21" s="104" customFormat="1" ht="15.75">
      <c r="M13014" s="172"/>
      <c r="N13014" s="172"/>
      <c r="O13014" s="172"/>
      <c r="U13014" s="173"/>
    </row>
    <row r="13015" spans="13:21" s="104" customFormat="1" ht="15.75">
      <c r="M13015" s="172"/>
      <c r="N13015" s="172"/>
      <c r="O13015" s="172"/>
      <c r="U13015" s="173"/>
    </row>
    <row r="13016" spans="13:21" s="104" customFormat="1" ht="15.75">
      <c r="M13016" s="172"/>
      <c r="N13016" s="172"/>
      <c r="O13016" s="172"/>
      <c r="U13016" s="173"/>
    </row>
    <row r="13017" spans="13:21" s="104" customFormat="1" ht="15.75">
      <c r="M13017" s="172"/>
      <c r="N13017" s="172"/>
      <c r="O13017" s="172"/>
      <c r="U13017" s="173"/>
    </row>
    <row r="13018" spans="13:21" s="104" customFormat="1" ht="15.75">
      <c r="M13018" s="172"/>
      <c r="N13018" s="172"/>
      <c r="O13018" s="172"/>
      <c r="U13018" s="173"/>
    </row>
    <row r="13019" spans="13:21" s="104" customFormat="1" ht="15.75">
      <c r="M13019" s="172"/>
      <c r="N13019" s="172"/>
      <c r="O13019" s="172"/>
      <c r="U13019" s="173"/>
    </row>
    <row r="13020" spans="13:21" s="104" customFormat="1" ht="15.75">
      <c r="M13020" s="172"/>
      <c r="N13020" s="172"/>
      <c r="O13020" s="172"/>
      <c r="U13020" s="173"/>
    </row>
    <row r="13021" spans="13:21" s="104" customFormat="1" ht="15.75">
      <c r="M13021" s="172"/>
      <c r="N13021" s="172"/>
      <c r="O13021" s="172"/>
      <c r="U13021" s="173"/>
    </row>
    <row r="13022" spans="13:21" s="104" customFormat="1" ht="15.75">
      <c r="M13022" s="172"/>
      <c r="N13022" s="172"/>
      <c r="O13022" s="172"/>
      <c r="U13022" s="173"/>
    </row>
    <row r="13023" spans="13:21" s="104" customFormat="1" ht="15.75">
      <c r="M13023" s="172"/>
      <c r="N13023" s="172"/>
      <c r="O13023" s="172"/>
      <c r="U13023" s="173"/>
    </row>
    <row r="13024" spans="13:21" s="104" customFormat="1" ht="15.75">
      <c r="M13024" s="172"/>
      <c r="N13024" s="172"/>
      <c r="O13024" s="172"/>
      <c r="U13024" s="173"/>
    </row>
    <row r="13025" spans="13:21" s="104" customFormat="1" ht="15.75">
      <c r="M13025" s="172"/>
      <c r="N13025" s="172"/>
      <c r="O13025" s="172"/>
      <c r="U13025" s="173"/>
    </row>
    <row r="13026" spans="13:21" s="104" customFormat="1" ht="15.75">
      <c r="M13026" s="172"/>
      <c r="N13026" s="172"/>
      <c r="O13026" s="172"/>
      <c r="U13026" s="173"/>
    </row>
    <row r="13027" spans="13:21" s="104" customFormat="1" ht="15.75">
      <c r="M13027" s="172"/>
      <c r="N13027" s="172"/>
      <c r="O13027" s="172"/>
      <c r="U13027" s="173"/>
    </row>
    <row r="13028" spans="13:21" s="104" customFormat="1" ht="15.75">
      <c r="M13028" s="172"/>
      <c r="N13028" s="172"/>
      <c r="O13028" s="172"/>
      <c r="U13028" s="173"/>
    </row>
    <row r="13029" spans="13:21" s="104" customFormat="1" ht="15.75">
      <c r="M13029" s="172"/>
      <c r="N13029" s="172"/>
      <c r="O13029" s="172"/>
      <c r="U13029" s="173"/>
    </row>
    <row r="13030" spans="13:21" s="104" customFormat="1" ht="15.75">
      <c r="M13030" s="172"/>
      <c r="N13030" s="172"/>
      <c r="O13030" s="172"/>
      <c r="U13030" s="173"/>
    </row>
    <row r="13031" spans="13:21" s="104" customFormat="1" ht="15.75">
      <c r="M13031" s="172"/>
      <c r="N13031" s="172"/>
      <c r="O13031" s="172"/>
      <c r="U13031" s="173"/>
    </row>
    <row r="13032" spans="13:21" s="104" customFormat="1" ht="15.75">
      <c r="M13032" s="172"/>
      <c r="N13032" s="172"/>
      <c r="O13032" s="172"/>
      <c r="U13032" s="173"/>
    </row>
    <row r="13033" spans="13:21" s="104" customFormat="1" ht="15.75">
      <c r="M13033" s="172"/>
      <c r="N13033" s="172"/>
      <c r="O13033" s="172"/>
      <c r="U13033" s="173"/>
    </row>
    <row r="13034" spans="13:21" s="104" customFormat="1" ht="15.75">
      <c r="M13034" s="172"/>
      <c r="N13034" s="172"/>
      <c r="O13034" s="172"/>
      <c r="U13034" s="173"/>
    </row>
    <row r="13035" spans="13:21" s="104" customFormat="1" ht="15.75">
      <c r="M13035" s="172"/>
      <c r="N13035" s="172"/>
      <c r="O13035" s="172"/>
      <c r="U13035" s="173"/>
    </row>
    <row r="13036" spans="13:21" s="104" customFormat="1" ht="15.75">
      <c r="M13036" s="172"/>
      <c r="N13036" s="172"/>
      <c r="O13036" s="172"/>
      <c r="U13036" s="173"/>
    </row>
    <row r="13037" spans="13:21" s="104" customFormat="1" ht="15.75">
      <c r="M13037" s="172"/>
      <c r="N13037" s="172"/>
      <c r="O13037" s="172"/>
      <c r="U13037" s="173"/>
    </row>
    <row r="13038" spans="13:21" s="104" customFormat="1" ht="15.75">
      <c r="M13038" s="172"/>
      <c r="N13038" s="172"/>
      <c r="O13038" s="172"/>
      <c r="U13038" s="173"/>
    </row>
    <row r="13039" spans="13:21" s="104" customFormat="1" ht="15.75">
      <c r="M13039" s="172"/>
      <c r="N13039" s="172"/>
      <c r="O13039" s="172"/>
      <c r="U13039" s="173"/>
    </row>
    <row r="13040" spans="13:21" s="104" customFormat="1" ht="15.75">
      <c r="M13040" s="172"/>
      <c r="N13040" s="172"/>
      <c r="O13040" s="172"/>
      <c r="U13040" s="173"/>
    </row>
    <row r="13041" spans="13:21" s="104" customFormat="1" ht="15.75">
      <c r="M13041" s="172"/>
      <c r="N13041" s="172"/>
      <c r="O13041" s="172"/>
      <c r="U13041" s="173"/>
    </row>
    <row r="13042" spans="13:21" s="104" customFormat="1" ht="15.75">
      <c r="M13042" s="172"/>
      <c r="N13042" s="172"/>
      <c r="O13042" s="172"/>
      <c r="U13042" s="173"/>
    </row>
    <row r="13043" spans="13:21" s="104" customFormat="1" ht="15.75">
      <c r="M13043" s="172"/>
      <c r="N13043" s="172"/>
      <c r="O13043" s="172"/>
      <c r="U13043" s="173"/>
    </row>
    <row r="13044" spans="13:21" s="104" customFormat="1" ht="15.75">
      <c r="M13044" s="172"/>
      <c r="N13044" s="172"/>
      <c r="O13044" s="172"/>
      <c r="U13044" s="173"/>
    </row>
    <row r="13045" spans="13:21" s="104" customFormat="1" ht="15.75">
      <c r="M13045" s="172"/>
      <c r="N13045" s="172"/>
      <c r="O13045" s="172"/>
      <c r="U13045" s="173"/>
    </row>
    <row r="13046" spans="13:21" s="104" customFormat="1" ht="15.75">
      <c r="M13046" s="172"/>
      <c r="N13046" s="172"/>
      <c r="O13046" s="172"/>
      <c r="U13046" s="173"/>
    </row>
    <row r="13047" spans="13:21" s="104" customFormat="1" ht="15.75">
      <c r="M13047" s="172"/>
      <c r="N13047" s="172"/>
      <c r="O13047" s="172"/>
      <c r="U13047" s="173"/>
    </row>
    <row r="13048" spans="13:21" s="104" customFormat="1" ht="15.75">
      <c r="M13048" s="172"/>
      <c r="N13048" s="172"/>
      <c r="O13048" s="172"/>
      <c r="U13048" s="173"/>
    </row>
    <row r="13049" spans="13:21" s="104" customFormat="1" ht="15.75">
      <c r="M13049" s="172"/>
      <c r="N13049" s="172"/>
      <c r="O13049" s="172"/>
      <c r="U13049" s="173"/>
    </row>
    <row r="13050" spans="13:21" s="104" customFormat="1" ht="15.75">
      <c r="M13050" s="172"/>
      <c r="N13050" s="172"/>
      <c r="O13050" s="172"/>
      <c r="U13050" s="173"/>
    </row>
    <row r="13051" spans="13:21" s="104" customFormat="1" ht="15.75">
      <c r="M13051" s="172"/>
      <c r="N13051" s="172"/>
      <c r="O13051" s="172"/>
      <c r="U13051" s="173"/>
    </row>
    <row r="13052" spans="13:21" s="104" customFormat="1" ht="15.75">
      <c r="M13052" s="172"/>
      <c r="N13052" s="172"/>
      <c r="O13052" s="172"/>
      <c r="U13052" s="173"/>
    </row>
    <row r="13053" spans="13:21" s="104" customFormat="1" ht="15.75">
      <c r="M13053" s="172"/>
      <c r="N13053" s="172"/>
      <c r="O13053" s="172"/>
      <c r="U13053" s="173"/>
    </row>
    <row r="13054" spans="13:21" s="104" customFormat="1" ht="15.75">
      <c r="M13054" s="172"/>
      <c r="N13054" s="172"/>
      <c r="O13054" s="172"/>
      <c r="U13054" s="173"/>
    </row>
    <row r="13055" spans="13:21" s="104" customFormat="1" ht="15.75">
      <c r="M13055" s="172"/>
      <c r="N13055" s="172"/>
      <c r="O13055" s="172"/>
      <c r="U13055" s="173"/>
    </row>
    <row r="13056" spans="13:21" s="104" customFormat="1" ht="15.75">
      <c r="M13056" s="172"/>
      <c r="N13056" s="172"/>
      <c r="O13056" s="172"/>
      <c r="U13056" s="173"/>
    </row>
    <row r="13057" spans="13:21" s="104" customFormat="1" ht="15.75">
      <c r="M13057" s="172"/>
      <c r="N13057" s="172"/>
      <c r="O13057" s="172"/>
      <c r="U13057" s="173"/>
    </row>
    <row r="13058" spans="13:21" s="104" customFormat="1" ht="15.75">
      <c r="M13058" s="172"/>
      <c r="N13058" s="172"/>
      <c r="O13058" s="172"/>
      <c r="U13058" s="173"/>
    </row>
    <row r="13059" spans="13:21" s="104" customFormat="1" ht="15.75">
      <c r="M13059" s="172"/>
      <c r="N13059" s="172"/>
      <c r="O13059" s="172"/>
      <c r="U13059" s="173"/>
    </row>
    <row r="13060" spans="13:21" s="104" customFormat="1" ht="15.75">
      <c r="M13060" s="172"/>
      <c r="N13060" s="172"/>
      <c r="O13060" s="172"/>
      <c r="U13060" s="173"/>
    </row>
    <row r="13061" spans="13:21" s="104" customFormat="1" ht="15.75">
      <c r="M13061" s="172"/>
      <c r="N13061" s="172"/>
      <c r="O13061" s="172"/>
      <c r="U13061" s="173"/>
    </row>
    <row r="13062" spans="13:21" s="104" customFormat="1" ht="15.75">
      <c r="M13062" s="172"/>
      <c r="N13062" s="172"/>
      <c r="O13062" s="172"/>
      <c r="U13062" s="173"/>
    </row>
    <row r="13063" spans="13:21" s="104" customFormat="1" ht="15.75">
      <c r="M13063" s="172"/>
      <c r="N13063" s="172"/>
      <c r="O13063" s="172"/>
      <c r="U13063" s="173"/>
    </row>
    <row r="13064" spans="13:21" s="104" customFormat="1" ht="15.75">
      <c r="M13064" s="172"/>
      <c r="N13064" s="172"/>
      <c r="O13064" s="172"/>
      <c r="U13064" s="173"/>
    </row>
    <row r="13065" spans="13:21" s="104" customFormat="1" ht="15.75">
      <c r="M13065" s="172"/>
      <c r="N13065" s="172"/>
      <c r="O13065" s="172"/>
      <c r="U13065" s="173"/>
    </row>
    <row r="13066" spans="13:21" s="104" customFormat="1" ht="15.75">
      <c r="M13066" s="172"/>
      <c r="N13066" s="172"/>
      <c r="O13066" s="172"/>
      <c r="U13066" s="173"/>
    </row>
    <row r="13067" spans="13:21" s="104" customFormat="1" ht="15.75">
      <c r="M13067" s="172"/>
      <c r="N13067" s="172"/>
      <c r="O13067" s="172"/>
      <c r="U13067" s="173"/>
    </row>
    <row r="13068" spans="13:21" s="104" customFormat="1" ht="15.75">
      <c r="M13068" s="172"/>
      <c r="N13068" s="172"/>
      <c r="O13068" s="172"/>
      <c r="U13068" s="173"/>
    </row>
    <row r="13069" spans="13:21" s="104" customFormat="1" ht="15.75">
      <c r="M13069" s="172"/>
      <c r="N13069" s="172"/>
      <c r="O13069" s="172"/>
      <c r="U13069" s="173"/>
    </row>
    <row r="13070" spans="13:21" s="104" customFormat="1" ht="15.75">
      <c r="M13070" s="172"/>
      <c r="N13070" s="172"/>
      <c r="O13070" s="172"/>
      <c r="U13070" s="173"/>
    </row>
    <row r="13071" spans="13:21" s="104" customFormat="1" ht="15.75">
      <c r="M13071" s="172"/>
      <c r="N13071" s="172"/>
      <c r="O13071" s="172"/>
      <c r="U13071" s="173"/>
    </row>
    <row r="13072" spans="13:21" s="104" customFormat="1" ht="15.75">
      <c r="M13072" s="172"/>
      <c r="N13072" s="172"/>
      <c r="O13072" s="172"/>
      <c r="U13072" s="173"/>
    </row>
    <row r="13073" spans="13:21" s="104" customFormat="1" ht="15.75">
      <c r="M13073" s="172"/>
      <c r="N13073" s="172"/>
      <c r="O13073" s="172"/>
      <c r="U13073" s="173"/>
    </row>
    <row r="13074" spans="13:21" s="104" customFormat="1" ht="15.75">
      <c r="M13074" s="172"/>
      <c r="N13074" s="172"/>
      <c r="O13074" s="172"/>
      <c r="U13074" s="173"/>
    </row>
    <row r="13075" spans="13:21" s="104" customFormat="1" ht="15.75">
      <c r="M13075" s="172"/>
      <c r="N13075" s="172"/>
      <c r="O13075" s="172"/>
      <c r="U13075" s="173"/>
    </row>
    <row r="13076" spans="13:21" s="104" customFormat="1" ht="15.75">
      <c r="M13076" s="172"/>
      <c r="N13076" s="172"/>
      <c r="O13076" s="172"/>
      <c r="U13076" s="173"/>
    </row>
    <row r="13077" spans="13:21" s="104" customFormat="1" ht="15.75">
      <c r="M13077" s="172"/>
      <c r="N13077" s="172"/>
      <c r="O13077" s="172"/>
      <c r="U13077" s="173"/>
    </row>
    <row r="13078" spans="13:21" s="104" customFormat="1" ht="15.75">
      <c r="M13078" s="172"/>
      <c r="N13078" s="172"/>
      <c r="O13078" s="172"/>
      <c r="U13078" s="173"/>
    </row>
    <row r="13079" spans="13:21" s="104" customFormat="1" ht="15.75">
      <c r="M13079" s="172"/>
      <c r="N13079" s="172"/>
      <c r="O13079" s="172"/>
      <c r="U13079" s="173"/>
    </row>
    <row r="13080" spans="13:21" s="104" customFormat="1" ht="15.75">
      <c r="M13080" s="172"/>
      <c r="N13080" s="172"/>
      <c r="O13080" s="172"/>
      <c r="U13080" s="173"/>
    </row>
    <row r="13081" spans="13:21" s="104" customFormat="1" ht="15.75">
      <c r="M13081" s="172"/>
      <c r="N13081" s="172"/>
      <c r="O13081" s="172"/>
      <c r="U13081" s="173"/>
    </row>
    <row r="13082" spans="13:21" s="104" customFormat="1" ht="15.75">
      <c r="M13082" s="172"/>
      <c r="N13082" s="172"/>
      <c r="O13082" s="172"/>
      <c r="U13082" s="173"/>
    </row>
    <row r="13083" spans="13:21" s="104" customFormat="1" ht="15.75">
      <c r="M13083" s="172"/>
      <c r="N13083" s="172"/>
      <c r="O13083" s="172"/>
      <c r="U13083" s="173"/>
    </row>
    <row r="13084" spans="13:21" s="104" customFormat="1" ht="15.75">
      <c r="M13084" s="172"/>
      <c r="N13084" s="172"/>
      <c r="O13084" s="172"/>
      <c r="U13084" s="173"/>
    </row>
    <row r="13085" spans="13:21" s="104" customFormat="1" ht="15.75">
      <c r="M13085" s="172"/>
      <c r="N13085" s="172"/>
      <c r="O13085" s="172"/>
      <c r="U13085" s="173"/>
    </row>
    <row r="13086" spans="13:21" s="104" customFormat="1" ht="15.75">
      <c r="M13086" s="172"/>
      <c r="N13086" s="172"/>
      <c r="O13086" s="172"/>
      <c r="U13086" s="173"/>
    </row>
    <row r="13087" spans="13:21" s="104" customFormat="1" ht="15.75">
      <c r="M13087" s="172"/>
      <c r="N13087" s="172"/>
      <c r="O13087" s="172"/>
      <c r="U13087" s="173"/>
    </row>
    <row r="13088" spans="13:21" s="104" customFormat="1" ht="15.75">
      <c r="M13088" s="172"/>
      <c r="N13088" s="172"/>
      <c r="O13088" s="172"/>
      <c r="U13088" s="173"/>
    </row>
    <row r="13089" spans="13:21" s="104" customFormat="1" ht="15.75">
      <c r="M13089" s="172"/>
      <c r="N13089" s="172"/>
      <c r="O13089" s="172"/>
      <c r="U13089" s="173"/>
    </row>
    <row r="13090" spans="13:21" s="104" customFormat="1" ht="15.75">
      <c r="M13090" s="172"/>
      <c r="N13090" s="172"/>
      <c r="O13090" s="172"/>
      <c r="U13090" s="173"/>
    </row>
    <row r="13091" spans="13:21" s="104" customFormat="1" ht="15.75">
      <c r="M13091" s="172"/>
      <c r="N13091" s="172"/>
      <c r="O13091" s="172"/>
      <c r="U13091" s="173"/>
    </row>
    <row r="13092" spans="13:21" s="104" customFormat="1" ht="15.75">
      <c r="M13092" s="172"/>
      <c r="N13092" s="172"/>
      <c r="O13092" s="172"/>
      <c r="U13092" s="173"/>
    </row>
    <row r="13093" spans="13:21" s="104" customFormat="1" ht="15.75">
      <c r="M13093" s="172"/>
      <c r="N13093" s="172"/>
      <c r="O13093" s="172"/>
      <c r="U13093" s="173"/>
    </row>
    <row r="13094" spans="13:21" s="104" customFormat="1" ht="15.75">
      <c r="M13094" s="172"/>
      <c r="N13094" s="172"/>
      <c r="O13094" s="172"/>
      <c r="U13094" s="173"/>
    </row>
    <row r="13095" spans="13:21" s="104" customFormat="1" ht="15.75">
      <c r="M13095" s="172"/>
      <c r="N13095" s="172"/>
      <c r="O13095" s="172"/>
      <c r="U13095" s="173"/>
    </row>
    <row r="13096" spans="13:21" s="104" customFormat="1" ht="15.75">
      <c r="M13096" s="172"/>
      <c r="N13096" s="172"/>
      <c r="O13096" s="172"/>
      <c r="U13096" s="173"/>
    </row>
    <row r="13097" spans="13:21" s="104" customFormat="1" ht="15.75">
      <c r="M13097" s="172"/>
      <c r="N13097" s="172"/>
      <c r="O13097" s="172"/>
      <c r="U13097" s="173"/>
    </row>
    <row r="13098" spans="13:21" s="104" customFormat="1" ht="15.75">
      <c r="M13098" s="172"/>
      <c r="N13098" s="172"/>
      <c r="O13098" s="172"/>
      <c r="U13098" s="173"/>
    </row>
    <row r="13099" spans="13:21" s="104" customFormat="1" ht="15.75">
      <c r="M13099" s="172"/>
      <c r="N13099" s="172"/>
      <c r="O13099" s="172"/>
      <c r="U13099" s="173"/>
    </row>
    <row r="13100" spans="13:21" s="104" customFormat="1" ht="15.75">
      <c r="M13100" s="172"/>
      <c r="N13100" s="172"/>
      <c r="O13100" s="172"/>
      <c r="U13100" s="173"/>
    </row>
    <row r="13101" spans="13:21" s="104" customFormat="1" ht="15.75">
      <c r="M13101" s="172"/>
      <c r="N13101" s="172"/>
      <c r="O13101" s="172"/>
      <c r="U13101" s="173"/>
    </row>
    <row r="13102" spans="13:21" s="104" customFormat="1" ht="15.75">
      <c r="M13102" s="172"/>
      <c r="N13102" s="172"/>
      <c r="O13102" s="172"/>
      <c r="U13102" s="173"/>
    </row>
    <row r="13103" spans="13:21" s="104" customFormat="1" ht="15.75">
      <c r="M13103" s="172"/>
      <c r="N13103" s="172"/>
      <c r="O13103" s="172"/>
      <c r="U13103" s="173"/>
    </row>
    <row r="13104" spans="13:21" s="104" customFormat="1" ht="15.75">
      <c r="M13104" s="172"/>
      <c r="N13104" s="172"/>
      <c r="O13104" s="172"/>
      <c r="U13104" s="173"/>
    </row>
    <row r="13105" spans="13:21" s="104" customFormat="1" ht="15.75">
      <c r="M13105" s="172"/>
      <c r="N13105" s="172"/>
      <c r="O13105" s="172"/>
      <c r="U13105" s="173"/>
    </row>
    <row r="13106" spans="13:21" s="104" customFormat="1" ht="15.75">
      <c r="M13106" s="172"/>
      <c r="N13106" s="172"/>
      <c r="O13106" s="172"/>
      <c r="U13106" s="173"/>
    </row>
    <row r="13107" spans="13:21" s="104" customFormat="1" ht="15.75">
      <c r="M13107" s="172"/>
      <c r="N13107" s="172"/>
      <c r="O13107" s="172"/>
      <c r="U13107" s="173"/>
    </row>
    <row r="13108" spans="13:21" s="104" customFormat="1" ht="15.75">
      <c r="M13108" s="172"/>
      <c r="N13108" s="172"/>
      <c r="O13108" s="172"/>
      <c r="U13108" s="173"/>
    </row>
    <row r="13109" spans="13:21" s="104" customFormat="1" ht="15.75">
      <c r="M13109" s="172"/>
      <c r="N13109" s="172"/>
      <c r="O13109" s="172"/>
      <c r="U13109" s="173"/>
    </row>
    <row r="13110" spans="13:21" s="104" customFormat="1" ht="15.75">
      <c r="M13110" s="172"/>
      <c r="N13110" s="172"/>
      <c r="O13110" s="172"/>
      <c r="U13110" s="173"/>
    </row>
    <row r="13111" spans="13:21" s="104" customFormat="1" ht="15.75">
      <c r="M13111" s="172"/>
      <c r="N13111" s="172"/>
      <c r="O13111" s="172"/>
      <c r="U13111" s="173"/>
    </row>
    <row r="13112" spans="13:21" s="104" customFormat="1" ht="15.75">
      <c r="M13112" s="172"/>
      <c r="N13112" s="172"/>
      <c r="O13112" s="172"/>
      <c r="U13112" s="173"/>
    </row>
    <row r="13113" spans="13:21" s="104" customFormat="1" ht="15.75">
      <c r="M13113" s="172"/>
      <c r="N13113" s="172"/>
      <c r="O13113" s="172"/>
      <c r="U13113" s="173"/>
    </row>
    <row r="13114" spans="13:21" s="104" customFormat="1" ht="15.75">
      <c r="M13114" s="172"/>
      <c r="N13114" s="172"/>
      <c r="O13114" s="172"/>
      <c r="U13114" s="173"/>
    </row>
    <row r="13115" spans="13:21" s="104" customFormat="1" ht="15.75">
      <c r="M13115" s="172"/>
      <c r="N13115" s="172"/>
      <c r="O13115" s="172"/>
      <c r="U13115" s="173"/>
    </row>
    <row r="13116" spans="13:21" s="104" customFormat="1" ht="15.75">
      <c r="M13116" s="172"/>
      <c r="N13116" s="172"/>
      <c r="O13116" s="172"/>
      <c r="U13116" s="173"/>
    </row>
    <row r="13117" spans="13:21" s="104" customFormat="1" ht="15.75">
      <c r="M13117" s="172"/>
      <c r="N13117" s="172"/>
      <c r="O13117" s="172"/>
      <c r="U13117" s="173"/>
    </row>
    <row r="13118" spans="13:21" s="104" customFormat="1" ht="15.75">
      <c r="M13118" s="172"/>
      <c r="N13118" s="172"/>
      <c r="O13118" s="172"/>
      <c r="U13118" s="173"/>
    </row>
    <row r="13119" spans="13:21" s="104" customFormat="1" ht="15.75">
      <c r="M13119" s="172"/>
      <c r="N13119" s="172"/>
      <c r="O13119" s="172"/>
      <c r="U13119" s="173"/>
    </row>
    <row r="13120" spans="13:21" s="104" customFormat="1" ht="15.75">
      <c r="M13120" s="172"/>
      <c r="N13120" s="172"/>
      <c r="O13120" s="172"/>
      <c r="U13120" s="173"/>
    </row>
    <row r="13121" spans="13:21" s="104" customFormat="1" ht="15.75">
      <c r="M13121" s="172"/>
      <c r="N13121" s="172"/>
      <c r="O13121" s="172"/>
      <c r="U13121" s="173"/>
    </row>
    <row r="13122" spans="13:21" s="104" customFormat="1" ht="15.75">
      <c r="M13122" s="172"/>
      <c r="N13122" s="172"/>
      <c r="O13122" s="172"/>
      <c r="U13122" s="173"/>
    </row>
    <row r="13123" spans="13:21" s="104" customFormat="1" ht="15.75">
      <c r="M13123" s="172"/>
      <c r="N13123" s="172"/>
      <c r="O13123" s="172"/>
      <c r="U13123" s="173"/>
    </row>
    <row r="13124" spans="13:21" s="104" customFormat="1" ht="15.75">
      <c r="M13124" s="172"/>
      <c r="N13124" s="172"/>
      <c r="O13124" s="172"/>
      <c r="U13124" s="173"/>
    </row>
    <row r="13125" spans="13:21" s="104" customFormat="1" ht="15.75">
      <c r="M13125" s="172"/>
      <c r="N13125" s="172"/>
      <c r="O13125" s="172"/>
      <c r="U13125" s="173"/>
    </row>
    <row r="13126" spans="13:21" s="104" customFormat="1" ht="15.75">
      <c r="M13126" s="172"/>
      <c r="N13126" s="172"/>
      <c r="O13126" s="172"/>
      <c r="U13126" s="173"/>
    </row>
    <row r="13127" spans="13:21" s="104" customFormat="1" ht="15.75">
      <c r="M13127" s="172"/>
      <c r="N13127" s="172"/>
      <c r="O13127" s="172"/>
      <c r="U13127" s="173"/>
    </row>
    <row r="13128" spans="13:21" s="104" customFormat="1" ht="15.75">
      <c r="M13128" s="172"/>
      <c r="N13128" s="172"/>
      <c r="O13128" s="172"/>
      <c r="U13128" s="173"/>
    </row>
    <row r="13129" spans="13:21" s="104" customFormat="1" ht="15.75">
      <c r="M13129" s="172"/>
      <c r="N13129" s="172"/>
      <c r="O13129" s="172"/>
      <c r="U13129" s="173"/>
    </row>
    <row r="13130" spans="13:21" s="104" customFormat="1" ht="15.75">
      <c r="M13130" s="172"/>
      <c r="N13130" s="172"/>
      <c r="O13130" s="172"/>
      <c r="U13130" s="173"/>
    </row>
    <row r="13131" spans="13:21" s="104" customFormat="1" ht="15.75">
      <c r="M13131" s="172"/>
      <c r="N13131" s="172"/>
      <c r="O13131" s="172"/>
      <c r="U13131" s="173"/>
    </row>
    <row r="13132" spans="13:21" s="104" customFormat="1" ht="15.75">
      <c r="M13132" s="172"/>
      <c r="N13132" s="172"/>
      <c r="O13132" s="172"/>
      <c r="U13132" s="173"/>
    </row>
    <row r="13133" spans="13:21" s="104" customFormat="1" ht="15.75">
      <c r="M13133" s="172"/>
      <c r="N13133" s="172"/>
      <c r="O13133" s="172"/>
      <c r="U13133" s="173"/>
    </row>
    <row r="13134" spans="13:21" s="104" customFormat="1" ht="15.75">
      <c r="M13134" s="172"/>
      <c r="N13134" s="172"/>
      <c r="O13134" s="172"/>
      <c r="U13134" s="173"/>
    </row>
    <row r="13135" spans="13:21" s="104" customFormat="1" ht="15.75">
      <c r="M13135" s="172"/>
      <c r="N13135" s="172"/>
      <c r="O13135" s="172"/>
      <c r="U13135" s="173"/>
    </row>
    <row r="13136" spans="13:21" s="104" customFormat="1" ht="15.75">
      <c r="M13136" s="172"/>
      <c r="N13136" s="172"/>
      <c r="O13136" s="172"/>
      <c r="U13136" s="173"/>
    </row>
    <row r="13137" spans="13:21" s="104" customFormat="1" ht="15.75">
      <c r="M13137" s="172"/>
      <c r="N13137" s="172"/>
      <c r="O13137" s="172"/>
      <c r="U13137" s="173"/>
    </row>
    <row r="13138" spans="13:21" s="104" customFormat="1" ht="15.75">
      <c r="M13138" s="172"/>
      <c r="N13138" s="172"/>
      <c r="O13138" s="172"/>
      <c r="U13138" s="173"/>
    </row>
    <row r="13139" spans="13:21" s="104" customFormat="1" ht="15.75">
      <c r="M13139" s="172"/>
      <c r="N13139" s="172"/>
      <c r="O13139" s="172"/>
      <c r="U13139" s="173"/>
    </row>
    <row r="13140" spans="13:21" s="104" customFormat="1" ht="15.75">
      <c r="M13140" s="172"/>
      <c r="N13140" s="172"/>
      <c r="O13140" s="172"/>
      <c r="U13140" s="173"/>
    </row>
    <row r="13141" spans="13:21" s="104" customFormat="1" ht="15.75">
      <c r="M13141" s="172"/>
      <c r="N13141" s="172"/>
      <c r="O13141" s="172"/>
      <c r="U13141" s="173"/>
    </row>
    <row r="13142" spans="13:21" s="104" customFormat="1" ht="15.75">
      <c r="M13142" s="172"/>
      <c r="N13142" s="172"/>
      <c r="O13142" s="172"/>
      <c r="U13142" s="173"/>
    </row>
    <row r="13143" spans="13:21" s="104" customFormat="1" ht="15.75">
      <c r="M13143" s="172"/>
      <c r="N13143" s="172"/>
      <c r="O13143" s="172"/>
      <c r="U13143" s="173"/>
    </row>
    <row r="13144" spans="13:21" s="104" customFormat="1" ht="15.75">
      <c r="M13144" s="172"/>
      <c r="N13144" s="172"/>
      <c r="O13144" s="172"/>
      <c r="U13144" s="173"/>
    </row>
    <row r="13145" spans="13:21" s="104" customFormat="1" ht="15.75">
      <c r="M13145" s="172"/>
      <c r="N13145" s="172"/>
      <c r="O13145" s="172"/>
      <c r="U13145" s="173"/>
    </row>
    <row r="13146" spans="13:21" s="104" customFormat="1" ht="15.75">
      <c r="M13146" s="172"/>
      <c r="N13146" s="172"/>
      <c r="O13146" s="172"/>
      <c r="U13146" s="173"/>
    </row>
    <row r="13147" spans="13:21" s="104" customFormat="1" ht="15.75">
      <c r="M13147" s="172"/>
      <c r="N13147" s="172"/>
      <c r="O13147" s="172"/>
      <c r="U13147" s="173"/>
    </row>
    <row r="13148" spans="13:21" s="104" customFormat="1" ht="15.75">
      <c r="M13148" s="172"/>
      <c r="N13148" s="172"/>
      <c r="O13148" s="172"/>
      <c r="U13148" s="173"/>
    </row>
    <row r="13149" spans="13:21" s="104" customFormat="1" ht="15.75">
      <c r="M13149" s="172"/>
      <c r="N13149" s="172"/>
      <c r="O13149" s="172"/>
      <c r="U13149" s="173"/>
    </row>
    <row r="13150" spans="13:21" s="104" customFormat="1" ht="15.75">
      <c r="M13150" s="172"/>
      <c r="N13150" s="172"/>
      <c r="O13150" s="172"/>
      <c r="U13150" s="173"/>
    </row>
    <row r="13151" spans="13:21" s="104" customFormat="1" ht="15.75">
      <c r="M13151" s="172"/>
      <c r="N13151" s="172"/>
      <c r="O13151" s="172"/>
      <c r="U13151" s="173"/>
    </row>
    <row r="13152" spans="13:21" s="104" customFormat="1" ht="15.75">
      <c r="M13152" s="172"/>
      <c r="N13152" s="172"/>
      <c r="O13152" s="172"/>
      <c r="U13152" s="173"/>
    </row>
    <row r="13153" spans="13:21" s="104" customFormat="1" ht="15.75">
      <c r="M13153" s="172"/>
      <c r="N13153" s="172"/>
      <c r="O13153" s="172"/>
      <c r="U13153" s="173"/>
    </row>
    <row r="13154" spans="13:21" s="104" customFormat="1" ht="15.75">
      <c r="M13154" s="172"/>
      <c r="N13154" s="172"/>
      <c r="O13154" s="172"/>
      <c r="U13154" s="173"/>
    </row>
    <row r="13155" spans="13:21" s="104" customFormat="1" ht="15.75">
      <c r="M13155" s="172"/>
      <c r="N13155" s="172"/>
      <c r="O13155" s="172"/>
      <c r="U13155" s="173"/>
    </row>
    <row r="13156" spans="13:21" s="104" customFormat="1" ht="15.75">
      <c r="M13156" s="172"/>
      <c r="N13156" s="172"/>
      <c r="O13156" s="172"/>
      <c r="U13156" s="173"/>
    </row>
    <row r="13157" spans="13:21" s="104" customFormat="1" ht="15.75">
      <c r="M13157" s="172"/>
      <c r="N13157" s="172"/>
      <c r="O13157" s="172"/>
      <c r="U13157" s="173"/>
    </row>
    <row r="13158" spans="13:21" s="104" customFormat="1" ht="15.75">
      <c r="M13158" s="172"/>
      <c r="N13158" s="172"/>
      <c r="O13158" s="172"/>
      <c r="U13158" s="173"/>
    </row>
    <row r="13159" spans="13:21" s="104" customFormat="1" ht="15.75">
      <c r="M13159" s="172"/>
      <c r="N13159" s="172"/>
      <c r="O13159" s="172"/>
      <c r="U13159" s="173"/>
    </row>
    <row r="13160" spans="13:21" s="104" customFormat="1" ht="15.75">
      <c r="M13160" s="172"/>
      <c r="N13160" s="172"/>
      <c r="O13160" s="172"/>
      <c r="U13160" s="173"/>
    </row>
    <row r="13161" spans="13:21" s="104" customFormat="1" ht="15.75">
      <c r="M13161" s="172"/>
      <c r="N13161" s="172"/>
      <c r="O13161" s="172"/>
      <c r="U13161" s="173"/>
    </row>
    <row r="13162" spans="13:21" s="104" customFormat="1" ht="15.75">
      <c r="M13162" s="172"/>
      <c r="N13162" s="172"/>
      <c r="O13162" s="172"/>
      <c r="U13162" s="173"/>
    </row>
    <row r="13163" spans="13:21" s="104" customFormat="1" ht="15.75">
      <c r="M13163" s="172"/>
      <c r="N13163" s="172"/>
      <c r="O13163" s="172"/>
      <c r="U13163" s="173"/>
    </row>
    <row r="13164" spans="13:21" s="104" customFormat="1" ht="15.75">
      <c r="M13164" s="172"/>
      <c r="N13164" s="172"/>
      <c r="O13164" s="172"/>
      <c r="U13164" s="173"/>
    </row>
    <row r="13165" spans="13:21" s="104" customFormat="1" ht="15.75">
      <c r="M13165" s="172"/>
      <c r="N13165" s="172"/>
      <c r="O13165" s="172"/>
      <c r="U13165" s="173"/>
    </row>
    <row r="13166" spans="13:21" s="104" customFormat="1" ht="15.75">
      <c r="M13166" s="172"/>
      <c r="N13166" s="172"/>
      <c r="O13166" s="172"/>
      <c r="U13166" s="173"/>
    </row>
    <row r="13167" spans="13:21" s="104" customFormat="1" ht="15.75">
      <c r="M13167" s="172"/>
      <c r="N13167" s="172"/>
      <c r="O13167" s="172"/>
      <c r="U13167" s="173"/>
    </row>
    <row r="13168" spans="13:21" s="104" customFormat="1" ht="15.75">
      <c r="M13168" s="172"/>
      <c r="N13168" s="172"/>
      <c r="O13168" s="172"/>
      <c r="U13168" s="173"/>
    </row>
    <row r="13169" spans="13:21" s="104" customFormat="1" ht="15.75">
      <c r="M13169" s="172"/>
      <c r="N13169" s="172"/>
      <c r="O13169" s="172"/>
      <c r="U13169" s="173"/>
    </row>
    <row r="13170" spans="13:21" s="104" customFormat="1" ht="15.75">
      <c r="M13170" s="172"/>
      <c r="N13170" s="172"/>
      <c r="O13170" s="172"/>
      <c r="U13170" s="173"/>
    </row>
    <row r="13171" spans="13:21" s="104" customFormat="1" ht="15.75">
      <c r="M13171" s="172"/>
      <c r="N13171" s="172"/>
      <c r="O13171" s="172"/>
      <c r="U13171" s="173"/>
    </row>
    <row r="13172" spans="13:21" s="104" customFormat="1" ht="15.75">
      <c r="M13172" s="172"/>
      <c r="N13172" s="172"/>
      <c r="O13172" s="172"/>
      <c r="U13172" s="173"/>
    </row>
    <row r="13173" spans="13:21" s="104" customFormat="1" ht="15.75">
      <c r="M13173" s="172"/>
      <c r="N13173" s="172"/>
      <c r="O13173" s="172"/>
      <c r="U13173" s="173"/>
    </row>
    <row r="13174" spans="13:21" s="104" customFormat="1" ht="15.75">
      <c r="M13174" s="172"/>
      <c r="N13174" s="172"/>
      <c r="O13174" s="172"/>
      <c r="U13174" s="173"/>
    </row>
    <row r="13175" spans="13:21" s="104" customFormat="1" ht="15.75">
      <c r="M13175" s="172"/>
      <c r="N13175" s="172"/>
      <c r="O13175" s="172"/>
      <c r="U13175" s="173"/>
    </row>
    <row r="13176" spans="13:21" s="104" customFormat="1" ht="15.75">
      <c r="M13176" s="172"/>
      <c r="N13176" s="172"/>
      <c r="O13176" s="172"/>
      <c r="U13176" s="173"/>
    </row>
    <row r="13177" spans="13:21" s="104" customFormat="1" ht="15.75">
      <c r="M13177" s="172"/>
      <c r="N13177" s="172"/>
      <c r="O13177" s="172"/>
      <c r="U13177" s="173"/>
    </row>
    <row r="13178" spans="13:21" s="104" customFormat="1" ht="15.75">
      <c r="M13178" s="172"/>
      <c r="N13178" s="172"/>
      <c r="O13178" s="172"/>
      <c r="U13178" s="173"/>
    </row>
    <row r="13179" spans="13:21" s="104" customFormat="1" ht="15.75">
      <c r="M13179" s="172"/>
      <c r="N13179" s="172"/>
      <c r="O13179" s="172"/>
      <c r="U13179" s="173"/>
    </row>
    <row r="13180" spans="13:21" s="104" customFormat="1" ht="15.75">
      <c r="M13180" s="172"/>
      <c r="N13180" s="172"/>
      <c r="O13180" s="172"/>
      <c r="U13180" s="173"/>
    </row>
    <row r="13181" spans="13:21" s="104" customFormat="1" ht="15.75">
      <c r="M13181" s="172"/>
      <c r="N13181" s="172"/>
      <c r="O13181" s="172"/>
      <c r="U13181" s="173"/>
    </row>
    <row r="13182" spans="13:21" s="104" customFormat="1" ht="15.75">
      <c r="M13182" s="172"/>
      <c r="N13182" s="172"/>
      <c r="O13182" s="172"/>
      <c r="U13182" s="173"/>
    </row>
    <row r="13183" spans="13:21" s="104" customFormat="1" ht="15.75">
      <c r="M13183" s="172"/>
      <c r="N13183" s="172"/>
      <c r="O13183" s="172"/>
      <c r="U13183" s="173"/>
    </row>
    <row r="13184" spans="13:21" s="104" customFormat="1" ht="15.75">
      <c r="M13184" s="172"/>
      <c r="N13184" s="172"/>
      <c r="O13184" s="172"/>
      <c r="U13184" s="173"/>
    </row>
    <row r="13185" spans="13:21" s="104" customFormat="1" ht="15.75">
      <c r="M13185" s="172"/>
      <c r="N13185" s="172"/>
      <c r="O13185" s="172"/>
      <c r="U13185" s="173"/>
    </row>
    <row r="13186" spans="13:21" s="104" customFormat="1" ht="15.75">
      <c r="M13186" s="172"/>
      <c r="N13186" s="172"/>
      <c r="O13186" s="172"/>
      <c r="U13186" s="173"/>
    </row>
    <row r="13187" spans="13:21" s="104" customFormat="1" ht="15.75">
      <c r="M13187" s="172"/>
      <c r="N13187" s="172"/>
      <c r="O13187" s="172"/>
      <c r="U13187" s="173"/>
    </row>
    <row r="13188" spans="13:21" s="104" customFormat="1" ht="15.75">
      <c r="M13188" s="172"/>
      <c r="N13188" s="172"/>
      <c r="O13188" s="172"/>
      <c r="U13188" s="173"/>
    </row>
    <row r="13189" spans="13:21" s="104" customFormat="1" ht="15.75">
      <c r="M13189" s="172"/>
      <c r="N13189" s="172"/>
      <c r="O13189" s="172"/>
      <c r="U13189" s="173"/>
    </row>
    <row r="13190" spans="13:21" s="104" customFormat="1" ht="15.75">
      <c r="M13190" s="172"/>
      <c r="N13190" s="172"/>
      <c r="O13190" s="172"/>
      <c r="U13190" s="173"/>
    </row>
    <row r="13191" spans="13:21" s="104" customFormat="1" ht="15.75">
      <c r="M13191" s="172"/>
      <c r="N13191" s="172"/>
      <c r="O13191" s="172"/>
      <c r="U13191" s="173"/>
    </row>
    <row r="13192" spans="13:21" s="104" customFormat="1" ht="15.75">
      <c r="M13192" s="172"/>
      <c r="N13192" s="172"/>
      <c r="O13192" s="172"/>
      <c r="U13192" s="173"/>
    </row>
    <row r="13193" spans="13:21" s="104" customFormat="1" ht="15.75">
      <c r="M13193" s="172"/>
      <c r="N13193" s="172"/>
      <c r="O13193" s="172"/>
      <c r="U13193" s="173"/>
    </row>
    <row r="13194" spans="13:21" s="104" customFormat="1" ht="15.75">
      <c r="M13194" s="172"/>
      <c r="N13194" s="172"/>
      <c r="O13194" s="172"/>
      <c r="U13194" s="173"/>
    </row>
    <row r="13195" spans="13:21" s="104" customFormat="1" ht="15.75">
      <c r="M13195" s="172"/>
      <c r="N13195" s="172"/>
      <c r="O13195" s="172"/>
      <c r="U13195" s="173"/>
    </row>
    <row r="13196" spans="13:21" s="104" customFormat="1" ht="15.75">
      <c r="M13196" s="172"/>
      <c r="N13196" s="172"/>
      <c r="O13196" s="172"/>
      <c r="U13196" s="173"/>
    </row>
    <row r="13197" spans="13:21" s="104" customFormat="1" ht="15.75">
      <c r="M13197" s="172"/>
      <c r="N13197" s="172"/>
      <c r="O13197" s="172"/>
      <c r="U13197" s="173"/>
    </row>
    <row r="13198" spans="13:21" s="104" customFormat="1" ht="15.75">
      <c r="M13198" s="172"/>
      <c r="N13198" s="172"/>
      <c r="O13198" s="172"/>
      <c r="U13198" s="173"/>
    </row>
    <row r="13199" spans="13:21" s="104" customFormat="1" ht="15.75">
      <c r="M13199" s="172"/>
      <c r="N13199" s="172"/>
      <c r="O13199" s="172"/>
      <c r="U13199" s="173"/>
    </row>
    <row r="13200" spans="13:21" s="104" customFormat="1" ht="15.75">
      <c r="M13200" s="172"/>
      <c r="N13200" s="172"/>
      <c r="O13200" s="172"/>
      <c r="U13200" s="173"/>
    </row>
    <row r="13201" spans="13:21" s="104" customFormat="1" ht="15.75">
      <c r="M13201" s="172"/>
      <c r="N13201" s="172"/>
      <c r="O13201" s="172"/>
      <c r="U13201" s="173"/>
    </row>
    <row r="13202" spans="13:21" s="104" customFormat="1" ht="15.75">
      <c r="M13202" s="172"/>
      <c r="N13202" s="172"/>
      <c r="O13202" s="172"/>
      <c r="U13202" s="173"/>
    </row>
    <row r="13203" spans="13:21" s="104" customFormat="1" ht="15.75">
      <c r="M13203" s="172"/>
      <c r="N13203" s="172"/>
      <c r="O13203" s="172"/>
      <c r="U13203" s="173"/>
    </row>
    <row r="13204" spans="13:21" s="104" customFormat="1" ht="15.75">
      <c r="M13204" s="172"/>
      <c r="N13204" s="172"/>
      <c r="O13204" s="172"/>
      <c r="U13204" s="173"/>
    </row>
    <row r="13205" spans="13:21" s="104" customFormat="1" ht="15.75">
      <c r="M13205" s="172"/>
      <c r="N13205" s="172"/>
      <c r="O13205" s="172"/>
      <c r="U13205" s="173"/>
    </row>
    <row r="13206" spans="13:21" s="104" customFormat="1" ht="15.75">
      <c r="M13206" s="172"/>
      <c r="N13206" s="172"/>
      <c r="O13206" s="172"/>
      <c r="U13206" s="173"/>
    </row>
    <row r="13207" spans="13:21" s="104" customFormat="1" ht="15.75">
      <c r="M13207" s="172"/>
      <c r="N13207" s="172"/>
      <c r="O13207" s="172"/>
      <c r="U13207" s="173"/>
    </row>
    <row r="13208" spans="13:21" s="104" customFormat="1" ht="15.75">
      <c r="M13208" s="172"/>
      <c r="N13208" s="172"/>
      <c r="O13208" s="172"/>
      <c r="U13208" s="173"/>
    </row>
    <row r="13209" spans="13:21" s="104" customFormat="1" ht="15.75">
      <c r="M13209" s="172"/>
      <c r="N13209" s="172"/>
      <c r="O13209" s="172"/>
      <c r="U13209" s="173"/>
    </row>
    <row r="13210" spans="13:21" s="104" customFormat="1" ht="15.75">
      <c r="M13210" s="172"/>
      <c r="N13210" s="172"/>
      <c r="O13210" s="172"/>
      <c r="U13210" s="173"/>
    </row>
    <row r="13211" spans="13:21" s="104" customFormat="1" ht="15.75">
      <c r="M13211" s="172"/>
      <c r="N13211" s="172"/>
      <c r="O13211" s="172"/>
      <c r="U13211" s="173"/>
    </row>
    <row r="13212" spans="13:21" s="104" customFormat="1" ht="15.75">
      <c r="M13212" s="172"/>
      <c r="N13212" s="172"/>
      <c r="O13212" s="172"/>
      <c r="U13212" s="173"/>
    </row>
    <row r="13213" spans="13:21" s="104" customFormat="1" ht="15.75">
      <c r="M13213" s="172"/>
      <c r="N13213" s="172"/>
      <c r="O13213" s="172"/>
      <c r="U13213" s="173"/>
    </row>
    <row r="13214" spans="13:21" s="104" customFormat="1" ht="15.75">
      <c r="M13214" s="172"/>
      <c r="N13214" s="172"/>
      <c r="O13214" s="172"/>
      <c r="U13214" s="173"/>
    </row>
    <row r="13215" spans="13:21" s="104" customFormat="1" ht="15.75">
      <c r="M13215" s="172"/>
      <c r="N13215" s="172"/>
      <c r="O13215" s="172"/>
      <c r="U13215" s="173"/>
    </row>
    <row r="13216" spans="13:21" s="104" customFormat="1" ht="15.75">
      <c r="M13216" s="172"/>
      <c r="N13216" s="172"/>
      <c r="O13216" s="172"/>
      <c r="U13216" s="173"/>
    </row>
    <row r="13217" spans="13:21" s="104" customFormat="1" ht="15.75">
      <c r="M13217" s="172"/>
      <c r="N13217" s="172"/>
      <c r="O13217" s="172"/>
      <c r="U13217" s="173"/>
    </row>
    <row r="13218" spans="13:21" s="104" customFormat="1" ht="15.75">
      <c r="M13218" s="172"/>
      <c r="N13218" s="172"/>
      <c r="O13218" s="172"/>
      <c r="U13218" s="173"/>
    </row>
    <row r="13219" spans="13:21" s="104" customFormat="1" ht="15.75">
      <c r="M13219" s="172"/>
      <c r="N13219" s="172"/>
      <c r="O13219" s="172"/>
      <c r="U13219" s="173"/>
    </row>
    <row r="13220" spans="13:21" s="104" customFormat="1" ht="15.75">
      <c r="M13220" s="172"/>
      <c r="N13220" s="172"/>
      <c r="O13220" s="172"/>
      <c r="U13220" s="173"/>
    </row>
    <row r="13221" spans="13:21" s="104" customFormat="1" ht="15.75">
      <c r="M13221" s="172"/>
      <c r="N13221" s="172"/>
      <c r="O13221" s="172"/>
      <c r="U13221" s="173"/>
    </row>
    <row r="13222" spans="13:21" s="104" customFormat="1" ht="15.75">
      <c r="M13222" s="172"/>
      <c r="N13222" s="172"/>
      <c r="O13222" s="172"/>
      <c r="U13222" s="173"/>
    </row>
    <row r="13223" spans="13:21" s="104" customFormat="1" ht="15.75">
      <c r="M13223" s="172"/>
      <c r="N13223" s="172"/>
      <c r="O13223" s="172"/>
      <c r="U13223" s="173"/>
    </row>
    <row r="13224" spans="13:21" s="104" customFormat="1" ht="15.75">
      <c r="M13224" s="172"/>
      <c r="N13224" s="172"/>
      <c r="O13224" s="172"/>
      <c r="U13224" s="173"/>
    </row>
    <row r="13225" spans="13:21" s="104" customFormat="1" ht="15.75">
      <c r="M13225" s="172"/>
      <c r="N13225" s="172"/>
      <c r="O13225" s="172"/>
      <c r="U13225" s="173"/>
    </row>
    <row r="13226" spans="13:21" s="104" customFormat="1" ht="15.75">
      <c r="M13226" s="172"/>
      <c r="N13226" s="172"/>
      <c r="O13226" s="172"/>
      <c r="U13226" s="173"/>
    </row>
    <row r="13227" spans="13:21" s="104" customFormat="1" ht="15.75">
      <c r="M13227" s="172"/>
      <c r="N13227" s="172"/>
      <c r="O13227" s="172"/>
      <c r="U13227" s="173"/>
    </row>
    <row r="13228" spans="13:21" s="104" customFormat="1" ht="15.75">
      <c r="M13228" s="172"/>
      <c r="N13228" s="172"/>
      <c r="O13228" s="172"/>
      <c r="U13228" s="173"/>
    </row>
    <row r="13229" spans="13:21" s="104" customFormat="1" ht="15.75">
      <c r="M13229" s="172"/>
      <c r="N13229" s="172"/>
      <c r="O13229" s="172"/>
      <c r="U13229" s="173"/>
    </row>
    <row r="13230" spans="13:21" s="104" customFormat="1" ht="15.75">
      <c r="M13230" s="172"/>
      <c r="N13230" s="172"/>
      <c r="O13230" s="172"/>
      <c r="U13230" s="173"/>
    </row>
    <row r="13231" spans="13:21" s="104" customFormat="1" ht="15.75">
      <c r="M13231" s="172"/>
      <c r="N13231" s="172"/>
      <c r="O13231" s="172"/>
      <c r="U13231" s="173"/>
    </row>
    <row r="13232" spans="13:21" s="104" customFormat="1" ht="15.75">
      <c r="M13232" s="172"/>
      <c r="N13232" s="172"/>
      <c r="O13232" s="172"/>
      <c r="U13232" s="173"/>
    </row>
    <row r="13233" spans="13:21" s="104" customFormat="1" ht="15.75">
      <c r="M13233" s="172"/>
      <c r="N13233" s="172"/>
      <c r="O13233" s="172"/>
      <c r="U13233" s="173"/>
    </row>
    <row r="13234" spans="13:21" s="104" customFormat="1" ht="15.75">
      <c r="M13234" s="172"/>
      <c r="N13234" s="172"/>
      <c r="O13234" s="172"/>
      <c r="U13234" s="173"/>
    </row>
    <row r="13235" spans="13:21" s="104" customFormat="1" ht="15.75">
      <c r="M13235" s="172"/>
      <c r="N13235" s="172"/>
      <c r="O13235" s="172"/>
      <c r="U13235" s="173"/>
    </row>
    <row r="13236" spans="13:21" s="104" customFormat="1" ht="15.75">
      <c r="M13236" s="172"/>
      <c r="N13236" s="172"/>
      <c r="O13236" s="172"/>
      <c r="U13236" s="173"/>
    </row>
    <row r="13237" spans="13:21" s="104" customFormat="1" ht="15.75">
      <c r="M13237" s="172"/>
      <c r="N13237" s="172"/>
      <c r="O13237" s="172"/>
      <c r="U13237" s="173"/>
    </row>
    <row r="13238" spans="13:21" s="104" customFormat="1" ht="15.75">
      <c r="M13238" s="172"/>
      <c r="N13238" s="172"/>
      <c r="O13238" s="172"/>
      <c r="U13238" s="173"/>
    </row>
    <row r="13239" spans="13:21" s="104" customFormat="1" ht="15.75">
      <c r="M13239" s="172"/>
      <c r="N13239" s="172"/>
      <c r="O13239" s="172"/>
      <c r="U13239" s="173"/>
    </row>
    <row r="13240" spans="13:21" s="104" customFormat="1" ht="15.75">
      <c r="M13240" s="172"/>
      <c r="N13240" s="172"/>
      <c r="O13240" s="172"/>
      <c r="U13240" s="173"/>
    </row>
    <row r="13241" spans="13:21" s="104" customFormat="1" ht="15.75">
      <c r="M13241" s="172"/>
      <c r="N13241" s="172"/>
      <c r="O13241" s="172"/>
      <c r="U13241" s="173"/>
    </row>
    <row r="13242" spans="13:21" s="104" customFormat="1" ht="15.75">
      <c r="M13242" s="172"/>
      <c r="N13242" s="172"/>
      <c r="O13242" s="172"/>
      <c r="U13242" s="173"/>
    </row>
    <row r="13243" spans="13:21" s="104" customFormat="1" ht="15.75">
      <c r="M13243" s="172"/>
      <c r="N13243" s="172"/>
      <c r="O13243" s="172"/>
      <c r="U13243" s="173"/>
    </row>
    <row r="13244" spans="13:21" s="104" customFormat="1" ht="15.75">
      <c r="M13244" s="172"/>
      <c r="N13244" s="172"/>
      <c r="O13244" s="172"/>
      <c r="U13244" s="173"/>
    </row>
    <row r="13245" spans="13:21" s="104" customFormat="1" ht="15.75">
      <c r="M13245" s="172"/>
      <c r="N13245" s="172"/>
      <c r="O13245" s="172"/>
      <c r="U13245" s="173"/>
    </row>
    <row r="13246" spans="13:21" s="104" customFormat="1" ht="15.75">
      <c r="M13246" s="172"/>
      <c r="N13246" s="172"/>
      <c r="O13246" s="172"/>
      <c r="U13246" s="173"/>
    </row>
    <row r="13247" spans="13:21" s="104" customFormat="1" ht="15.75">
      <c r="M13247" s="172"/>
      <c r="N13247" s="172"/>
      <c r="O13247" s="172"/>
      <c r="U13247" s="173"/>
    </row>
    <row r="13248" spans="13:21" s="104" customFormat="1" ht="15.75">
      <c r="M13248" s="172"/>
      <c r="N13248" s="172"/>
      <c r="O13248" s="172"/>
      <c r="U13248" s="173"/>
    </row>
    <row r="13249" spans="13:21" s="104" customFormat="1" ht="15.75">
      <c r="M13249" s="172"/>
      <c r="N13249" s="172"/>
      <c r="O13249" s="172"/>
      <c r="U13249" s="173"/>
    </row>
    <row r="13250" spans="13:21" s="104" customFormat="1" ht="15.75">
      <c r="M13250" s="172"/>
      <c r="N13250" s="172"/>
      <c r="O13250" s="172"/>
      <c r="U13250" s="173"/>
    </row>
    <row r="13251" spans="13:21" s="104" customFormat="1" ht="15.75">
      <c r="M13251" s="172"/>
      <c r="N13251" s="172"/>
      <c r="O13251" s="172"/>
      <c r="U13251" s="173"/>
    </row>
    <row r="13252" spans="13:21" s="104" customFormat="1" ht="15.75">
      <c r="M13252" s="172"/>
      <c r="N13252" s="172"/>
      <c r="O13252" s="172"/>
      <c r="U13252" s="173"/>
    </row>
    <row r="13253" spans="13:21" s="104" customFormat="1" ht="15.75">
      <c r="M13253" s="172"/>
      <c r="N13253" s="172"/>
      <c r="O13253" s="172"/>
      <c r="U13253" s="173"/>
    </row>
    <row r="13254" spans="13:21" s="104" customFormat="1" ht="15.75">
      <c r="M13254" s="172"/>
      <c r="N13254" s="172"/>
      <c r="O13254" s="172"/>
      <c r="U13254" s="173"/>
    </row>
    <row r="13255" spans="13:21" s="104" customFormat="1" ht="15.75">
      <c r="M13255" s="172"/>
      <c r="N13255" s="172"/>
      <c r="O13255" s="172"/>
      <c r="U13255" s="173"/>
    </row>
    <row r="13256" spans="13:21" s="104" customFormat="1" ht="15.75">
      <c r="M13256" s="172"/>
      <c r="N13256" s="172"/>
      <c r="O13256" s="172"/>
      <c r="U13256" s="173"/>
    </row>
    <row r="13257" spans="13:21" s="104" customFormat="1" ht="15.75">
      <c r="M13257" s="172"/>
      <c r="N13257" s="172"/>
      <c r="O13257" s="172"/>
      <c r="U13257" s="173"/>
    </row>
    <row r="13258" spans="13:21" s="104" customFormat="1" ht="15.75">
      <c r="M13258" s="172"/>
      <c r="N13258" s="172"/>
      <c r="O13258" s="172"/>
      <c r="U13258" s="173"/>
    </row>
    <row r="13259" spans="13:21" s="104" customFormat="1" ht="15.75">
      <c r="M13259" s="172"/>
      <c r="N13259" s="172"/>
      <c r="O13259" s="172"/>
      <c r="U13259" s="173"/>
    </row>
    <row r="13260" spans="13:21" s="104" customFormat="1" ht="15.75">
      <c r="M13260" s="172"/>
      <c r="N13260" s="172"/>
      <c r="O13260" s="172"/>
      <c r="U13260" s="173"/>
    </row>
    <row r="13261" spans="13:21" s="104" customFormat="1" ht="15.75">
      <c r="M13261" s="172"/>
      <c r="N13261" s="172"/>
      <c r="O13261" s="172"/>
      <c r="U13261" s="173"/>
    </row>
    <row r="13262" spans="13:21" s="104" customFormat="1" ht="15.75">
      <c r="M13262" s="172"/>
      <c r="N13262" s="172"/>
      <c r="O13262" s="172"/>
      <c r="U13262" s="173"/>
    </row>
    <row r="13263" spans="13:21" s="104" customFormat="1" ht="15.75">
      <c r="M13263" s="172"/>
      <c r="N13263" s="172"/>
      <c r="O13263" s="172"/>
      <c r="U13263" s="173"/>
    </row>
    <row r="13264" spans="13:21" s="104" customFormat="1" ht="15.75">
      <c r="M13264" s="172"/>
      <c r="N13264" s="172"/>
      <c r="O13264" s="172"/>
      <c r="U13264" s="173"/>
    </row>
    <row r="13265" spans="13:21" s="104" customFormat="1" ht="15.75">
      <c r="M13265" s="172"/>
      <c r="N13265" s="172"/>
      <c r="O13265" s="172"/>
      <c r="U13265" s="173"/>
    </row>
    <row r="13266" spans="13:21" s="104" customFormat="1" ht="15.75">
      <c r="M13266" s="172"/>
      <c r="N13266" s="172"/>
      <c r="O13266" s="172"/>
      <c r="U13266" s="173"/>
    </row>
    <row r="13267" spans="13:21" s="104" customFormat="1" ht="15.75">
      <c r="M13267" s="172"/>
      <c r="N13267" s="172"/>
      <c r="O13267" s="172"/>
      <c r="U13267" s="173"/>
    </row>
    <row r="13268" spans="13:21" s="104" customFormat="1" ht="15.75">
      <c r="M13268" s="172"/>
      <c r="N13268" s="172"/>
      <c r="O13268" s="172"/>
      <c r="U13268" s="173"/>
    </row>
    <row r="13269" spans="13:21" s="104" customFormat="1" ht="15.75">
      <c r="M13269" s="172"/>
      <c r="N13269" s="172"/>
      <c r="O13269" s="172"/>
      <c r="U13269" s="173"/>
    </row>
    <row r="13270" spans="13:21" s="104" customFormat="1" ht="15.75">
      <c r="M13270" s="172"/>
      <c r="N13270" s="172"/>
      <c r="O13270" s="172"/>
      <c r="U13270" s="173"/>
    </row>
    <row r="13271" spans="13:21" s="104" customFormat="1" ht="15.75">
      <c r="M13271" s="172"/>
      <c r="N13271" s="172"/>
      <c r="O13271" s="172"/>
      <c r="U13271" s="173"/>
    </row>
    <row r="13272" spans="13:21" s="104" customFormat="1" ht="15.75">
      <c r="M13272" s="172"/>
      <c r="N13272" s="172"/>
      <c r="O13272" s="172"/>
      <c r="U13272" s="173"/>
    </row>
    <row r="13273" spans="13:21" s="104" customFormat="1" ht="15.75">
      <c r="M13273" s="172"/>
      <c r="N13273" s="172"/>
      <c r="O13273" s="172"/>
      <c r="U13273" s="173"/>
    </row>
    <row r="13274" spans="13:21" s="104" customFormat="1" ht="15.75">
      <c r="M13274" s="172"/>
      <c r="N13274" s="172"/>
      <c r="O13274" s="172"/>
      <c r="U13274" s="173"/>
    </row>
    <row r="13275" spans="13:21" s="104" customFormat="1" ht="15.75">
      <c r="M13275" s="172"/>
      <c r="N13275" s="172"/>
      <c r="O13275" s="172"/>
      <c r="U13275" s="173"/>
    </row>
    <row r="13276" spans="13:21" s="104" customFormat="1" ht="15.75">
      <c r="M13276" s="172"/>
      <c r="N13276" s="172"/>
      <c r="O13276" s="172"/>
      <c r="U13276" s="173"/>
    </row>
    <row r="13277" spans="13:21" s="104" customFormat="1" ht="15.75">
      <c r="M13277" s="172"/>
      <c r="N13277" s="172"/>
      <c r="O13277" s="172"/>
      <c r="U13277" s="173"/>
    </row>
    <row r="13278" spans="13:21" s="104" customFormat="1" ht="15.75">
      <c r="M13278" s="172"/>
      <c r="N13278" s="172"/>
      <c r="O13278" s="172"/>
      <c r="U13278" s="173"/>
    </row>
    <row r="13279" spans="13:21" s="104" customFormat="1" ht="15.75">
      <c r="M13279" s="172"/>
      <c r="N13279" s="172"/>
      <c r="O13279" s="172"/>
      <c r="U13279" s="173"/>
    </row>
    <row r="13280" spans="13:21" s="104" customFormat="1" ht="15.75">
      <c r="M13280" s="172"/>
      <c r="N13280" s="172"/>
      <c r="O13280" s="172"/>
      <c r="U13280" s="173"/>
    </row>
    <row r="13281" spans="13:21" s="104" customFormat="1" ht="15.75">
      <c r="M13281" s="172"/>
      <c r="N13281" s="172"/>
      <c r="O13281" s="172"/>
      <c r="U13281" s="173"/>
    </row>
    <row r="13282" spans="13:21" s="104" customFormat="1" ht="15.75">
      <c r="M13282" s="172"/>
      <c r="N13282" s="172"/>
      <c r="O13282" s="172"/>
      <c r="U13282" s="173"/>
    </row>
    <row r="13283" spans="13:21" s="104" customFormat="1" ht="15.75">
      <c r="M13283" s="172"/>
      <c r="N13283" s="172"/>
      <c r="O13283" s="172"/>
      <c r="U13283" s="173"/>
    </row>
    <row r="13284" spans="13:21" s="104" customFormat="1" ht="15.75">
      <c r="M13284" s="172"/>
      <c r="N13284" s="172"/>
      <c r="O13284" s="172"/>
      <c r="U13284" s="173"/>
    </row>
    <row r="13285" spans="13:21" s="104" customFormat="1" ht="15.75">
      <c r="M13285" s="172"/>
      <c r="N13285" s="172"/>
      <c r="O13285" s="172"/>
      <c r="U13285" s="173"/>
    </row>
    <row r="13286" spans="13:21" s="104" customFormat="1" ht="15.75">
      <c r="M13286" s="172"/>
      <c r="N13286" s="172"/>
      <c r="O13286" s="172"/>
      <c r="U13286" s="173"/>
    </row>
    <row r="13287" spans="13:21" s="104" customFormat="1" ht="15.75">
      <c r="M13287" s="172"/>
      <c r="N13287" s="172"/>
      <c r="O13287" s="172"/>
      <c r="U13287" s="173"/>
    </row>
    <row r="13288" spans="13:21" s="104" customFormat="1" ht="15.75">
      <c r="M13288" s="172"/>
      <c r="N13288" s="172"/>
      <c r="O13288" s="172"/>
      <c r="U13288" s="173"/>
    </row>
    <row r="13289" spans="13:21" s="104" customFormat="1" ht="15.75">
      <c r="M13289" s="172"/>
      <c r="N13289" s="172"/>
      <c r="O13289" s="172"/>
      <c r="U13289" s="173"/>
    </row>
    <row r="13290" spans="13:21" s="104" customFormat="1" ht="15.75">
      <c r="M13290" s="172"/>
      <c r="N13290" s="172"/>
      <c r="O13290" s="172"/>
      <c r="U13290" s="173"/>
    </row>
    <row r="13291" spans="13:21" s="104" customFormat="1" ht="15.75">
      <c r="M13291" s="172"/>
      <c r="N13291" s="172"/>
      <c r="O13291" s="172"/>
      <c r="U13291" s="173"/>
    </row>
    <row r="13292" spans="13:21" s="104" customFormat="1" ht="15.75">
      <c r="M13292" s="172"/>
      <c r="N13292" s="172"/>
      <c r="O13292" s="172"/>
      <c r="U13292" s="173"/>
    </row>
    <row r="13293" spans="13:21" s="104" customFormat="1" ht="15.75">
      <c r="M13293" s="172"/>
      <c r="N13293" s="172"/>
      <c r="O13293" s="172"/>
      <c r="U13293" s="173"/>
    </row>
    <row r="13294" spans="13:21" s="104" customFormat="1" ht="15.75">
      <c r="M13294" s="172"/>
      <c r="N13294" s="172"/>
      <c r="O13294" s="172"/>
      <c r="U13294" s="173"/>
    </row>
    <row r="13295" spans="13:21" s="104" customFormat="1" ht="15.75">
      <c r="M13295" s="172"/>
      <c r="N13295" s="172"/>
      <c r="O13295" s="172"/>
      <c r="U13295" s="173"/>
    </row>
    <row r="13296" spans="13:21" s="104" customFormat="1" ht="15.75">
      <c r="M13296" s="172"/>
      <c r="N13296" s="172"/>
      <c r="O13296" s="172"/>
      <c r="U13296" s="173"/>
    </row>
    <row r="13297" spans="13:21" s="104" customFormat="1" ht="15.75">
      <c r="M13297" s="172"/>
      <c r="N13297" s="172"/>
      <c r="O13297" s="172"/>
      <c r="U13297" s="173"/>
    </row>
    <row r="13298" spans="13:21" s="104" customFormat="1" ht="15.75">
      <c r="M13298" s="172"/>
      <c r="N13298" s="172"/>
      <c r="O13298" s="172"/>
      <c r="U13298" s="173"/>
    </row>
    <row r="13299" spans="13:21" s="104" customFormat="1" ht="15.75">
      <c r="M13299" s="172"/>
      <c r="N13299" s="172"/>
      <c r="O13299" s="172"/>
      <c r="U13299" s="173"/>
    </row>
    <row r="13300" spans="13:21" s="104" customFormat="1" ht="15.75">
      <c r="M13300" s="172"/>
      <c r="N13300" s="172"/>
      <c r="O13300" s="172"/>
      <c r="U13300" s="173"/>
    </row>
    <row r="13301" spans="13:21" s="104" customFormat="1" ht="15.75">
      <c r="M13301" s="172"/>
      <c r="N13301" s="172"/>
      <c r="O13301" s="172"/>
      <c r="U13301" s="173"/>
    </row>
    <row r="13302" spans="13:21" s="104" customFormat="1" ht="15.75">
      <c r="M13302" s="172"/>
      <c r="N13302" s="172"/>
      <c r="O13302" s="172"/>
      <c r="U13302" s="173"/>
    </row>
    <row r="13303" spans="13:21" s="104" customFormat="1" ht="15.75">
      <c r="M13303" s="172"/>
      <c r="N13303" s="172"/>
      <c r="O13303" s="172"/>
      <c r="U13303" s="173"/>
    </row>
    <row r="13304" spans="13:21" s="104" customFormat="1" ht="15.75">
      <c r="M13304" s="172"/>
      <c r="N13304" s="172"/>
      <c r="O13304" s="172"/>
      <c r="U13304" s="173"/>
    </row>
    <row r="13305" spans="13:21" s="104" customFormat="1" ht="15.75">
      <c r="M13305" s="172"/>
      <c r="N13305" s="172"/>
      <c r="O13305" s="172"/>
      <c r="U13305" s="173"/>
    </row>
    <row r="13306" spans="13:21" s="104" customFormat="1" ht="15.75">
      <c r="M13306" s="172"/>
      <c r="N13306" s="172"/>
      <c r="O13306" s="172"/>
      <c r="U13306" s="173"/>
    </row>
    <row r="13307" spans="13:21" s="104" customFormat="1" ht="15.75">
      <c r="M13307" s="172"/>
      <c r="N13307" s="172"/>
      <c r="O13307" s="172"/>
      <c r="U13307" s="173"/>
    </row>
    <row r="13308" spans="13:21" s="104" customFormat="1" ht="15.75">
      <c r="M13308" s="172"/>
      <c r="N13308" s="172"/>
      <c r="O13308" s="172"/>
      <c r="U13308" s="173"/>
    </row>
    <row r="13309" spans="13:21" s="104" customFormat="1" ht="15.75">
      <c r="M13309" s="172"/>
      <c r="N13309" s="172"/>
      <c r="O13309" s="172"/>
      <c r="U13309" s="173"/>
    </row>
    <row r="13310" spans="13:21" s="104" customFormat="1" ht="15.75">
      <c r="M13310" s="172"/>
      <c r="N13310" s="172"/>
      <c r="O13310" s="172"/>
      <c r="U13310" s="173"/>
    </row>
    <row r="13311" spans="13:21" s="104" customFormat="1" ht="15.75">
      <c r="M13311" s="172"/>
      <c r="N13311" s="172"/>
      <c r="O13311" s="172"/>
      <c r="U13311" s="173"/>
    </row>
    <row r="13312" spans="13:21" s="104" customFormat="1" ht="15.75">
      <c r="M13312" s="172"/>
      <c r="N13312" s="172"/>
      <c r="O13312" s="172"/>
      <c r="U13312" s="173"/>
    </row>
    <row r="13313" spans="13:21" s="104" customFormat="1" ht="15.75">
      <c r="M13313" s="172"/>
      <c r="N13313" s="172"/>
      <c r="O13313" s="172"/>
      <c r="U13313" s="173"/>
    </row>
    <row r="13314" spans="13:21" s="104" customFormat="1" ht="15.75">
      <c r="M13314" s="172"/>
      <c r="N13314" s="172"/>
      <c r="O13314" s="172"/>
      <c r="U13314" s="173"/>
    </row>
    <row r="13315" spans="13:21" s="104" customFormat="1" ht="15.75">
      <c r="M13315" s="172"/>
      <c r="N13315" s="172"/>
      <c r="O13315" s="172"/>
      <c r="U13315" s="173"/>
    </row>
    <row r="13316" spans="13:21" s="104" customFormat="1" ht="15.75">
      <c r="M13316" s="172"/>
      <c r="N13316" s="172"/>
      <c r="O13316" s="172"/>
      <c r="U13316" s="173"/>
    </row>
    <row r="13317" spans="13:21" s="104" customFormat="1" ht="15.75">
      <c r="M13317" s="172"/>
      <c r="N13317" s="172"/>
      <c r="O13317" s="172"/>
      <c r="U13317" s="173"/>
    </row>
    <row r="13318" spans="13:21" s="104" customFormat="1" ht="15.75">
      <c r="M13318" s="172"/>
      <c r="N13318" s="172"/>
      <c r="O13318" s="172"/>
      <c r="U13318" s="173"/>
    </row>
    <row r="13319" spans="13:21" s="104" customFormat="1" ht="15.75">
      <c r="M13319" s="172"/>
      <c r="N13319" s="172"/>
      <c r="O13319" s="172"/>
      <c r="U13319" s="173"/>
    </row>
    <row r="13320" spans="13:21" s="104" customFormat="1" ht="15.75">
      <c r="M13320" s="172"/>
      <c r="N13320" s="172"/>
      <c r="O13320" s="172"/>
      <c r="U13320" s="173"/>
    </row>
    <row r="13321" spans="13:21" s="104" customFormat="1" ht="15.75">
      <c r="M13321" s="172"/>
      <c r="N13321" s="172"/>
      <c r="O13321" s="172"/>
      <c r="U13321" s="173"/>
    </row>
    <row r="13322" spans="13:21" s="104" customFormat="1" ht="15.75">
      <c r="M13322" s="172"/>
      <c r="N13322" s="172"/>
      <c r="O13322" s="172"/>
      <c r="U13322" s="173"/>
    </row>
    <row r="13323" spans="13:21" s="104" customFormat="1" ht="15.75">
      <c r="M13323" s="172"/>
      <c r="N13323" s="172"/>
      <c r="O13323" s="172"/>
      <c r="U13323" s="173"/>
    </row>
    <row r="13324" spans="13:21" s="104" customFormat="1" ht="15.75">
      <c r="M13324" s="172"/>
      <c r="N13324" s="172"/>
      <c r="O13324" s="172"/>
      <c r="U13324" s="173"/>
    </row>
    <row r="13325" spans="13:21" s="104" customFormat="1" ht="15.75">
      <c r="M13325" s="172"/>
      <c r="N13325" s="172"/>
      <c r="O13325" s="172"/>
      <c r="U13325" s="173"/>
    </row>
    <row r="13326" spans="13:21" s="104" customFormat="1" ht="15.75">
      <c r="M13326" s="172"/>
      <c r="N13326" s="172"/>
      <c r="O13326" s="172"/>
      <c r="U13326" s="173"/>
    </row>
    <row r="13327" spans="13:21" s="104" customFormat="1" ht="15.75">
      <c r="M13327" s="172"/>
      <c r="N13327" s="172"/>
      <c r="O13327" s="172"/>
      <c r="U13327" s="173"/>
    </row>
    <row r="13328" spans="13:21" s="104" customFormat="1" ht="15.75">
      <c r="M13328" s="172"/>
      <c r="N13328" s="172"/>
      <c r="O13328" s="172"/>
      <c r="U13328" s="173"/>
    </row>
    <row r="13329" spans="13:21" s="104" customFormat="1" ht="15.75">
      <c r="M13329" s="172"/>
      <c r="N13329" s="172"/>
      <c r="O13329" s="172"/>
      <c r="U13329" s="173"/>
    </row>
    <row r="13330" spans="13:21" s="104" customFormat="1" ht="15.75">
      <c r="M13330" s="172"/>
      <c r="N13330" s="172"/>
      <c r="O13330" s="172"/>
      <c r="U13330" s="173"/>
    </row>
    <row r="13331" spans="13:21" s="104" customFormat="1" ht="15.75">
      <c r="M13331" s="172"/>
      <c r="N13331" s="172"/>
      <c r="O13331" s="172"/>
      <c r="U13331" s="173"/>
    </row>
    <row r="13332" spans="13:21" s="104" customFormat="1" ht="15.75">
      <c r="M13332" s="172"/>
      <c r="N13332" s="172"/>
      <c r="O13332" s="172"/>
      <c r="U13332" s="173"/>
    </row>
    <row r="13333" spans="13:21" s="104" customFormat="1" ht="15.75">
      <c r="M13333" s="172"/>
      <c r="N13333" s="172"/>
      <c r="O13333" s="172"/>
      <c r="U13333" s="173"/>
    </row>
    <row r="13334" spans="13:21" s="104" customFormat="1" ht="15.75">
      <c r="M13334" s="172"/>
      <c r="N13334" s="172"/>
      <c r="O13334" s="172"/>
      <c r="U13334" s="173"/>
    </row>
    <row r="13335" spans="13:21" s="104" customFormat="1" ht="15.75">
      <c r="M13335" s="172"/>
      <c r="N13335" s="172"/>
      <c r="O13335" s="172"/>
      <c r="U13335" s="173"/>
    </row>
    <row r="13336" spans="13:21" s="104" customFormat="1" ht="15.75">
      <c r="M13336" s="172"/>
      <c r="N13336" s="172"/>
      <c r="O13336" s="172"/>
      <c r="U13336" s="173"/>
    </row>
    <row r="13337" spans="13:21" s="104" customFormat="1" ht="15.75">
      <c r="M13337" s="172"/>
      <c r="N13337" s="172"/>
      <c r="O13337" s="172"/>
      <c r="U13337" s="173"/>
    </row>
    <row r="13338" spans="13:21" s="104" customFormat="1" ht="15.75">
      <c r="M13338" s="172"/>
      <c r="N13338" s="172"/>
      <c r="O13338" s="172"/>
      <c r="U13338" s="173"/>
    </row>
    <row r="13339" spans="13:21" s="104" customFormat="1" ht="15.75">
      <c r="M13339" s="172"/>
      <c r="N13339" s="172"/>
      <c r="O13339" s="172"/>
      <c r="U13339" s="173"/>
    </row>
    <row r="13340" spans="13:21" s="104" customFormat="1" ht="15.75">
      <c r="M13340" s="172"/>
      <c r="N13340" s="172"/>
      <c r="O13340" s="172"/>
      <c r="U13340" s="173"/>
    </row>
    <row r="13341" spans="13:21" s="104" customFormat="1" ht="15.75">
      <c r="M13341" s="172"/>
      <c r="N13341" s="172"/>
      <c r="O13341" s="172"/>
      <c r="U13341" s="173"/>
    </row>
    <row r="13342" spans="13:21" s="104" customFormat="1" ht="15.75">
      <c r="M13342" s="172"/>
      <c r="N13342" s="172"/>
      <c r="O13342" s="172"/>
      <c r="U13342" s="173"/>
    </row>
    <row r="13343" spans="13:21" s="104" customFormat="1" ht="15.75">
      <c r="M13343" s="172"/>
      <c r="N13343" s="172"/>
      <c r="O13343" s="172"/>
      <c r="U13343" s="173"/>
    </row>
    <row r="13344" spans="13:21" s="104" customFormat="1" ht="15.75">
      <c r="M13344" s="172"/>
      <c r="N13344" s="172"/>
      <c r="O13344" s="172"/>
      <c r="U13344" s="173"/>
    </row>
    <row r="13345" spans="13:21" s="104" customFormat="1" ht="15.75">
      <c r="M13345" s="172"/>
      <c r="N13345" s="172"/>
      <c r="O13345" s="172"/>
      <c r="U13345" s="173"/>
    </row>
    <row r="13346" spans="13:21" s="104" customFormat="1" ht="15.75">
      <c r="M13346" s="172"/>
      <c r="N13346" s="172"/>
      <c r="O13346" s="172"/>
      <c r="U13346" s="173"/>
    </row>
    <row r="13347" spans="13:21" s="104" customFormat="1" ht="15.75">
      <c r="M13347" s="172"/>
      <c r="N13347" s="172"/>
      <c r="O13347" s="172"/>
      <c r="U13347" s="173"/>
    </row>
    <row r="13348" spans="13:21" s="104" customFormat="1" ht="15.75">
      <c r="M13348" s="172"/>
      <c r="N13348" s="172"/>
      <c r="O13348" s="172"/>
      <c r="U13348" s="173"/>
    </row>
    <row r="13349" spans="13:21" s="104" customFormat="1" ht="15.75">
      <c r="M13349" s="172"/>
      <c r="N13349" s="172"/>
      <c r="O13349" s="172"/>
      <c r="U13349" s="173"/>
    </row>
    <row r="13350" spans="13:21" s="104" customFormat="1" ht="15.75">
      <c r="M13350" s="172"/>
      <c r="N13350" s="172"/>
      <c r="O13350" s="172"/>
      <c r="U13350" s="173"/>
    </row>
    <row r="13351" spans="13:21" s="104" customFormat="1" ht="15.75">
      <c r="M13351" s="172"/>
      <c r="N13351" s="172"/>
      <c r="O13351" s="172"/>
      <c r="U13351" s="173"/>
    </row>
    <row r="13352" spans="13:21" s="104" customFormat="1" ht="15.75">
      <c r="M13352" s="172"/>
      <c r="N13352" s="172"/>
      <c r="O13352" s="172"/>
      <c r="U13352" s="173"/>
    </row>
    <row r="13353" spans="13:21" s="104" customFormat="1" ht="15.75">
      <c r="M13353" s="172"/>
      <c r="N13353" s="172"/>
      <c r="O13353" s="172"/>
      <c r="U13353" s="173"/>
    </row>
    <row r="13354" spans="13:21" s="104" customFormat="1" ht="15.75">
      <c r="M13354" s="172"/>
      <c r="N13354" s="172"/>
      <c r="O13354" s="172"/>
      <c r="U13354" s="173"/>
    </row>
    <row r="13355" spans="13:21" s="104" customFormat="1" ht="15.75">
      <c r="M13355" s="172"/>
      <c r="N13355" s="172"/>
      <c r="O13355" s="172"/>
      <c r="U13355" s="173"/>
    </row>
    <row r="13356" spans="13:21" s="104" customFormat="1" ht="15.75">
      <c r="M13356" s="172"/>
      <c r="N13356" s="172"/>
      <c r="O13356" s="172"/>
      <c r="U13356" s="173"/>
    </row>
    <row r="13357" spans="13:21" s="104" customFormat="1" ht="15.75">
      <c r="M13357" s="172"/>
      <c r="N13357" s="172"/>
      <c r="O13357" s="172"/>
      <c r="U13357" s="173"/>
    </row>
    <row r="13358" spans="13:21" s="104" customFormat="1" ht="15.75">
      <c r="M13358" s="172"/>
      <c r="N13358" s="172"/>
      <c r="O13358" s="172"/>
      <c r="U13358" s="173"/>
    </row>
    <row r="13359" spans="13:21" s="104" customFormat="1" ht="15.75">
      <c r="M13359" s="172"/>
      <c r="N13359" s="172"/>
      <c r="O13359" s="172"/>
      <c r="U13359" s="173"/>
    </row>
    <row r="13360" spans="13:21" s="104" customFormat="1" ht="15.75">
      <c r="M13360" s="172"/>
      <c r="N13360" s="172"/>
      <c r="O13360" s="172"/>
      <c r="U13360" s="173"/>
    </row>
    <row r="13361" spans="13:21" s="104" customFormat="1" ht="15.75">
      <c r="M13361" s="172"/>
      <c r="N13361" s="172"/>
      <c r="O13361" s="172"/>
      <c r="U13361" s="173"/>
    </row>
    <row r="13362" spans="13:21" s="104" customFormat="1" ht="15.75">
      <c r="M13362" s="172"/>
      <c r="N13362" s="172"/>
      <c r="O13362" s="172"/>
      <c r="U13362" s="173"/>
    </row>
    <row r="13363" spans="13:21" s="104" customFormat="1" ht="15.75">
      <c r="M13363" s="172"/>
      <c r="N13363" s="172"/>
      <c r="O13363" s="172"/>
      <c r="U13363" s="173"/>
    </row>
    <row r="13364" spans="13:21" s="104" customFormat="1" ht="15.75">
      <c r="M13364" s="172"/>
      <c r="N13364" s="172"/>
      <c r="O13364" s="172"/>
      <c r="U13364" s="173"/>
    </row>
    <row r="13365" spans="13:21" s="104" customFormat="1" ht="15.75">
      <c r="M13365" s="172"/>
      <c r="N13365" s="172"/>
      <c r="O13365" s="172"/>
      <c r="U13365" s="173"/>
    </row>
    <row r="13366" spans="13:21" s="104" customFormat="1" ht="15.75">
      <c r="M13366" s="172"/>
      <c r="N13366" s="172"/>
      <c r="O13366" s="172"/>
      <c r="U13366" s="173"/>
    </row>
    <row r="13367" spans="13:21" s="104" customFormat="1" ht="15.75">
      <c r="M13367" s="172"/>
      <c r="N13367" s="172"/>
      <c r="O13367" s="172"/>
      <c r="U13367" s="173"/>
    </row>
    <row r="13368" spans="13:21" s="104" customFormat="1" ht="15.75">
      <c r="M13368" s="172"/>
      <c r="N13368" s="172"/>
      <c r="O13368" s="172"/>
      <c r="U13368" s="173"/>
    </row>
    <row r="13369" spans="13:21" s="104" customFormat="1" ht="15.75">
      <c r="M13369" s="172"/>
      <c r="N13369" s="172"/>
      <c r="O13369" s="172"/>
      <c r="U13369" s="173"/>
    </row>
    <row r="13370" spans="13:21" s="104" customFormat="1" ht="15.75">
      <c r="M13370" s="172"/>
      <c r="N13370" s="172"/>
      <c r="O13370" s="172"/>
      <c r="U13370" s="173"/>
    </row>
    <row r="13371" spans="13:21" s="104" customFormat="1" ht="15.75">
      <c r="M13371" s="172"/>
      <c r="N13371" s="172"/>
      <c r="O13371" s="172"/>
      <c r="U13371" s="173"/>
    </row>
    <row r="13372" spans="13:21" s="104" customFormat="1" ht="15.75">
      <c r="M13372" s="172"/>
      <c r="N13372" s="172"/>
      <c r="O13372" s="172"/>
      <c r="U13372" s="173"/>
    </row>
    <row r="13373" spans="13:21" s="104" customFormat="1" ht="15.75">
      <c r="M13373" s="172"/>
      <c r="N13373" s="172"/>
      <c r="O13373" s="172"/>
      <c r="U13373" s="173"/>
    </row>
    <row r="13374" spans="13:21" s="104" customFormat="1" ht="15.75">
      <c r="M13374" s="172"/>
      <c r="N13374" s="172"/>
      <c r="O13374" s="172"/>
      <c r="U13374" s="173"/>
    </row>
    <row r="13375" spans="13:21" s="104" customFormat="1" ht="15.75">
      <c r="M13375" s="172"/>
      <c r="N13375" s="172"/>
      <c r="O13375" s="172"/>
      <c r="U13375" s="173"/>
    </row>
    <row r="13376" spans="13:21" s="104" customFormat="1" ht="15.75">
      <c r="M13376" s="172"/>
      <c r="N13376" s="172"/>
      <c r="O13376" s="172"/>
      <c r="U13376" s="173"/>
    </row>
    <row r="13377" spans="13:21" s="104" customFormat="1" ht="15.75">
      <c r="M13377" s="172"/>
      <c r="N13377" s="172"/>
      <c r="O13377" s="172"/>
      <c r="U13377" s="173"/>
    </row>
    <row r="13378" spans="13:21" s="104" customFormat="1" ht="15.75">
      <c r="M13378" s="172"/>
      <c r="N13378" s="172"/>
      <c r="O13378" s="172"/>
      <c r="U13378" s="173"/>
    </row>
    <row r="13379" spans="13:21" s="104" customFormat="1" ht="15.75">
      <c r="M13379" s="172"/>
      <c r="N13379" s="172"/>
      <c r="O13379" s="172"/>
      <c r="U13379" s="173"/>
    </row>
    <row r="13380" spans="13:21" s="104" customFormat="1" ht="15.75">
      <c r="M13380" s="172"/>
      <c r="N13380" s="172"/>
      <c r="O13380" s="172"/>
      <c r="U13380" s="173"/>
    </row>
    <row r="13381" spans="13:21" s="104" customFormat="1" ht="15.75">
      <c r="M13381" s="172"/>
      <c r="N13381" s="172"/>
      <c r="O13381" s="172"/>
      <c r="U13381" s="173"/>
    </row>
    <row r="13382" spans="13:21" s="104" customFormat="1" ht="15.75">
      <c r="M13382" s="172"/>
      <c r="N13382" s="172"/>
      <c r="O13382" s="172"/>
      <c r="U13382" s="173"/>
    </row>
    <row r="13383" spans="13:21" s="104" customFormat="1" ht="15.75">
      <c r="M13383" s="172"/>
      <c r="N13383" s="172"/>
      <c r="O13383" s="172"/>
      <c r="U13383" s="173"/>
    </row>
    <row r="13384" spans="13:21" s="104" customFormat="1" ht="15.75">
      <c r="M13384" s="172"/>
      <c r="N13384" s="172"/>
      <c r="O13384" s="172"/>
      <c r="U13384" s="173"/>
    </row>
    <row r="13385" spans="13:21" s="104" customFormat="1" ht="15.75">
      <c r="M13385" s="172"/>
      <c r="N13385" s="172"/>
      <c r="O13385" s="172"/>
      <c r="U13385" s="173"/>
    </row>
    <row r="13386" spans="13:21" s="104" customFormat="1" ht="15.75">
      <c r="M13386" s="172"/>
      <c r="N13386" s="172"/>
      <c r="O13386" s="172"/>
      <c r="U13386" s="173"/>
    </row>
    <row r="13387" spans="13:21" s="104" customFormat="1" ht="15.75">
      <c r="M13387" s="172"/>
      <c r="N13387" s="172"/>
      <c r="O13387" s="172"/>
      <c r="U13387" s="173"/>
    </row>
    <row r="13388" spans="13:21" s="104" customFormat="1" ht="15.75">
      <c r="M13388" s="172"/>
      <c r="N13388" s="172"/>
      <c r="O13388" s="172"/>
      <c r="U13388" s="173"/>
    </row>
    <row r="13389" spans="13:21" s="104" customFormat="1" ht="15.75">
      <c r="M13389" s="172"/>
      <c r="N13389" s="172"/>
      <c r="O13389" s="172"/>
      <c r="U13389" s="173"/>
    </row>
    <row r="13390" spans="13:21" s="104" customFormat="1" ht="15.75">
      <c r="M13390" s="172"/>
      <c r="N13390" s="172"/>
      <c r="O13390" s="172"/>
      <c r="U13390" s="173"/>
    </row>
    <row r="13391" spans="13:21" s="104" customFormat="1" ht="15.75">
      <c r="M13391" s="172"/>
      <c r="N13391" s="172"/>
      <c r="O13391" s="172"/>
      <c r="U13391" s="173"/>
    </row>
    <row r="13392" spans="13:21" s="104" customFormat="1" ht="15.75">
      <c r="M13392" s="172"/>
      <c r="N13392" s="172"/>
      <c r="O13392" s="172"/>
      <c r="U13392" s="173"/>
    </row>
    <row r="13393" spans="13:21" s="104" customFormat="1" ht="15.75">
      <c r="M13393" s="172"/>
      <c r="N13393" s="172"/>
      <c r="O13393" s="172"/>
      <c r="U13393" s="173"/>
    </row>
    <row r="13394" spans="13:21" s="104" customFormat="1" ht="15.75">
      <c r="M13394" s="172"/>
      <c r="N13394" s="172"/>
      <c r="O13394" s="172"/>
      <c r="U13394" s="173"/>
    </row>
    <row r="13395" spans="13:21" s="104" customFormat="1" ht="15.75">
      <c r="M13395" s="172"/>
      <c r="N13395" s="172"/>
      <c r="O13395" s="172"/>
      <c r="U13395" s="173"/>
    </row>
    <row r="13396" spans="13:21" s="104" customFormat="1" ht="15.75">
      <c r="M13396" s="172"/>
      <c r="N13396" s="172"/>
      <c r="O13396" s="172"/>
      <c r="U13396" s="173"/>
    </row>
    <row r="13397" spans="13:21" s="104" customFormat="1" ht="15.75">
      <c r="M13397" s="172"/>
      <c r="N13397" s="172"/>
      <c r="O13397" s="172"/>
      <c r="U13397" s="173"/>
    </row>
    <row r="13398" spans="13:21" s="104" customFormat="1" ht="15.75">
      <c r="M13398" s="172"/>
      <c r="N13398" s="172"/>
      <c r="O13398" s="172"/>
      <c r="U13398" s="173"/>
    </row>
    <row r="13399" spans="13:21" s="104" customFormat="1" ht="15.75">
      <c r="M13399" s="172"/>
      <c r="N13399" s="172"/>
      <c r="O13399" s="172"/>
      <c r="U13399" s="173"/>
    </row>
    <row r="13400" spans="13:21" s="104" customFormat="1" ht="15.75">
      <c r="M13400" s="172"/>
      <c r="N13400" s="172"/>
      <c r="O13400" s="172"/>
      <c r="U13400" s="173"/>
    </row>
    <row r="13401" spans="13:21" s="104" customFormat="1" ht="15.75">
      <c r="M13401" s="172"/>
      <c r="N13401" s="172"/>
      <c r="O13401" s="172"/>
      <c r="U13401" s="173"/>
    </row>
    <row r="13402" spans="13:21" s="104" customFormat="1" ht="15.75">
      <c r="M13402" s="172"/>
      <c r="N13402" s="172"/>
      <c r="O13402" s="172"/>
      <c r="U13402" s="173"/>
    </row>
    <row r="13403" spans="13:21" s="104" customFormat="1" ht="15.75">
      <c r="M13403" s="172"/>
      <c r="N13403" s="172"/>
      <c r="O13403" s="172"/>
      <c r="U13403" s="173"/>
    </row>
    <row r="13404" spans="13:21" s="104" customFormat="1" ht="15.75">
      <c r="M13404" s="172"/>
      <c r="N13404" s="172"/>
      <c r="O13404" s="172"/>
      <c r="U13404" s="173"/>
    </row>
    <row r="13405" spans="13:21" s="104" customFormat="1" ht="15.75">
      <c r="M13405" s="172"/>
      <c r="N13405" s="172"/>
      <c r="O13405" s="172"/>
      <c r="U13405" s="173"/>
    </row>
    <row r="13406" spans="13:21" s="104" customFormat="1" ht="15.75">
      <c r="M13406" s="172"/>
      <c r="N13406" s="172"/>
      <c r="O13406" s="172"/>
      <c r="U13406" s="173"/>
    </row>
    <row r="13407" spans="13:21" s="104" customFormat="1" ht="15.75">
      <c r="M13407" s="172"/>
      <c r="N13407" s="172"/>
      <c r="O13407" s="172"/>
      <c r="U13407" s="173"/>
    </row>
    <row r="13408" spans="13:21" s="104" customFormat="1" ht="15.75">
      <c r="M13408" s="172"/>
      <c r="N13408" s="172"/>
      <c r="O13408" s="172"/>
      <c r="U13408" s="173"/>
    </row>
    <row r="13409" spans="13:21" s="104" customFormat="1" ht="15.75">
      <c r="M13409" s="172"/>
      <c r="N13409" s="172"/>
      <c r="O13409" s="172"/>
      <c r="U13409" s="173"/>
    </row>
    <row r="13410" spans="13:21" s="104" customFormat="1" ht="15.75">
      <c r="M13410" s="172"/>
      <c r="N13410" s="172"/>
      <c r="O13410" s="172"/>
      <c r="U13410" s="173"/>
    </row>
    <row r="13411" spans="13:21" s="104" customFormat="1" ht="15.75">
      <c r="M13411" s="172"/>
      <c r="N13411" s="172"/>
      <c r="O13411" s="172"/>
      <c r="U13411" s="173"/>
    </row>
    <row r="13412" spans="13:21" s="104" customFormat="1" ht="15.75">
      <c r="M13412" s="172"/>
      <c r="N13412" s="172"/>
      <c r="O13412" s="172"/>
      <c r="U13412" s="173"/>
    </row>
    <row r="13413" spans="13:21" s="104" customFormat="1" ht="15.75">
      <c r="M13413" s="172"/>
      <c r="N13413" s="172"/>
      <c r="O13413" s="172"/>
      <c r="U13413" s="173"/>
    </row>
    <row r="13414" spans="13:21" s="104" customFormat="1" ht="15.75">
      <c r="M13414" s="172"/>
      <c r="N13414" s="172"/>
      <c r="O13414" s="172"/>
      <c r="U13414" s="173"/>
    </row>
    <row r="13415" spans="13:21" s="104" customFormat="1" ht="15.75">
      <c r="M13415" s="172"/>
      <c r="N13415" s="172"/>
      <c r="O13415" s="172"/>
      <c r="U13415" s="173"/>
    </row>
    <row r="13416" spans="13:21" s="104" customFormat="1" ht="15.75">
      <c r="M13416" s="172"/>
      <c r="N13416" s="172"/>
      <c r="O13416" s="172"/>
      <c r="U13416" s="173"/>
    </row>
    <row r="13417" spans="13:21" s="104" customFormat="1" ht="15.75">
      <c r="M13417" s="172"/>
      <c r="N13417" s="172"/>
      <c r="O13417" s="172"/>
      <c r="U13417" s="173"/>
    </row>
    <row r="13418" spans="13:21" s="104" customFormat="1" ht="15.75">
      <c r="M13418" s="172"/>
      <c r="N13418" s="172"/>
      <c r="O13418" s="172"/>
      <c r="U13418" s="173"/>
    </row>
    <row r="13419" spans="13:21" s="104" customFormat="1" ht="15.75">
      <c r="M13419" s="172"/>
      <c r="N13419" s="172"/>
      <c r="O13419" s="172"/>
      <c r="U13419" s="173"/>
    </row>
    <row r="13420" spans="13:21" s="104" customFormat="1" ht="15.75">
      <c r="M13420" s="172"/>
      <c r="N13420" s="172"/>
      <c r="O13420" s="172"/>
      <c r="U13420" s="173"/>
    </row>
    <row r="13421" spans="13:21" s="104" customFormat="1" ht="15.75">
      <c r="M13421" s="172"/>
      <c r="N13421" s="172"/>
      <c r="O13421" s="172"/>
      <c r="U13421" s="173"/>
    </row>
    <row r="13422" spans="13:21" s="104" customFormat="1" ht="15.75">
      <c r="M13422" s="172"/>
      <c r="N13422" s="172"/>
      <c r="O13422" s="172"/>
      <c r="U13422" s="173"/>
    </row>
    <row r="13423" spans="13:21" s="104" customFormat="1" ht="15.75">
      <c r="M13423" s="172"/>
      <c r="N13423" s="172"/>
      <c r="O13423" s="172"/>
      <c r="U13423" s="173"/>
    </row>
    <row r="13424" spans="13:21" s="104" customFormat="1" ht="15.75">
      <c r="M13424" s="172"/>
      <c r="N13424" s="172"/>
      <c r="O13424" s="172"/>
      <c r="U13424" s="173"/>
    </row>
    <row r="13425" spans="13:21" s="104" customFormat="1" ht="15.75">
      <c r="M13425" s="172"/>
      <c r="N13425" s="172"/>
      <c r="O13425" s="172"/>
      <c r="U13425" s="173"/>
    </row>
    <row r="13426" spans="13:21" s="104" customFormat="1" ht="15.75">
      <c r="M13426" s="172"/>
      <c r="N13426" s="172"/>
      <c r="O13426" s="172"/>
      <c r="U13426" s="173"/>
    </row>
    <row r="13427" spans="13:21" s="104" customFormat="1" ht="15.75">
      <c r="M13427" s="172"/>
      <c r="N13427" s="172"/>
      <c r="O13427" s="172"/>
      <c r="U13427" s="173"/>
    </row>
    <row r="13428" spans="13:21" s="104" customFormat="1" ht="15.75">
      <c r="M13428" s="172"/>
      <c r="N13428" s="172"/>
      <c r="O13428" s="172"/>
      <c r="U13428" s="173"/>
    </row>
    <row r="13429" spans="13:21" s="104" customFormat="1" ht="15.75">
      <c r="M13429" s="172"/>
      <c r="N13429" s="172"/>
      <c r="O13429" s="172"/>
      <c r="U13429" s="173"/>
    </row>
    <row r="13430" spans="13:21" s="104" customFormat="1" ht="15.75">
      <c r="M13430" s="172"/>
      <c r="N13430" s="172"/>
      <c r="O13430" s="172"/>
      <c r="U13430" s="173"/>
    </row>
    <row r="13431" spans="13:21" s="104" customFormat="1" ht="15.75">
      <c r="M13431" s="172"/>
      <c r="N13431" s="172"/>
      <c r="O13431" s="172"/>
      <c r="U13431" s="173"/>
    </row>
    <row r="13432" spans="13:21" s="104" customFormat="1" ht="15.75">
      <c r="M13432" s="172"/>
      <c r="N13432" s="172"/>
      <c r="O13432" s="172"/>
      <c r="U13432" s="173"/>
    </row>
    <row r="13433" spans="13:21" s="104" customFormat="1" ht="15.75">
      <c r="M13433" s="172"/>
      <c r="N13433" s="172"/>
      <c r="O13433" s="172"/>
      <c r="U13433" s="173"/>
    </row>
    <row r="13434" spans="13:21" s="104" customFormat="1" ht="15.75">
      <c r="M13434" s="172"/>
      <c r="N13434" s="172"/>
      <c r="O13434" s="172"/>
      <c r="U13434" s="173"/>
    </row>
    <row r="13435" spans="13:21" s="104" customFormat="1" ht="15.75">
      <c r="M13435" s="172"/>
      <c r="N13435" s="172"/>
      <c r="O13435" s="172"/>
      <c r="U13435" s="173"/>
    </row>
    <row r="13436" spans="13:21" s="104" customFormat="1" ht="15.75">
      <c r="M13436" s="172"/>
      <c r="N13436" s="172"/>
      <c r="O13436" s="172"/>
      <c r="U13436" s="173"/>
    </row>
    <row r="13437" spans="13:21" s="104" customFormat="1" ht="15.75">
      <c r="M13437" s="172"/>
      <c r="N13437" s="172"/>
      <c r="O13437" s="172"/>
      <c r="U13437" s="173"/>
    </row>
    <row r="13438" spans="13:21" s="104" customFormat="1" ht="15.75">
      <c r="M13438" s="172"/>
      <c r="N13438" s="172"/>
      <c r="O13438" s="172"/>
      <c r="U13438" s="173"/>
    </row>
    <row r="13439" spans="13:21" s="104" customFormat="1" ht="15.75">
      <c r="M13439" s="172"/>
      <c r="N13439" s="172"/>
      <c r="O13439" s="172"/>
      <c r="U13439" s="173"/>
    </row>
    <row r="13440" spans="13:21" s="104" customFormat="1" ht="15.75">
      <c r="M13440" s="172"/>
      <c r="N13440" s="172"/>
      <c r="O13440" s="172"/>
      <c r="U13440" s="173"/>
    </row>
    <row r="13441" spans="13:21" s="104" customFormat="1" ht="15.75">
      <c r="M13441" s="172"/>
      <c r="N13441" s="172"/>
      <c r="O13441" s="172"/>
      <c r="U13441" s="173"/>
    </row>
    <row r="13442" spans="13:21" s="104" customFormat="1" ht="15.75">
      <c r="M13442" s="172"/>
      <c r="N13442" s="172"/>
      <c r="O13442" s="172"/>
      <c r="U13442" s="173"/>
    </row>
    <row r="13443" spans="13:21" s="104" customFormat="1" ht="15.75">
      <c r="M13443" s="172"/>
      <c r="N13443" s="172"/>
      <c r="O13443" s="172"/>
      <c r="U13443" s="173"/>
    </row>
    <row r="13444" spans="13:21" s="104" customFormat="1" ht="15.75">
      <c r="M13444" s="172"/>
      <c r="N13444" s="172"/>
      <c r="O13444" s="172"/>
      <c r="U13444" s="173"/>
    </row>
    <row r="13445" spans="13:21" s="104" customFormat="1" ht="15.75">
      <c r="M13445" s="172"/>
      <c r="N13445" s="172"/>
      <c r="O13445" s="172"/>
      <c r="U13445" s="173"/>
    </row>
    <row r="13446" spans="13:21" s="104" customFormat="1" ht="15.75">
      <c r="M13446" s="172"/>
      <c r="N13446" s="172"/>
      <c r="O13446" s="172"/>
      <c r="U13446" s="173"/>
    </row>
    <row r="13447" spans="13:21" s="104" customFormat="1" ht="15.75">
      <c r="M13447" s="172"/>
      <c r="N13447" s="172"/>
      <c r="O13447" s="172"/>
      <c r="U13447" s="173"/>
    </row>
    <row r="13448" spans="13:21" s="104" customFormat="1" ht="15.75">
      <c r="M13448" s="172"/>
      <c r="N13448" s="172"/>
      <c r="O13448" s="172"/>
      <c r="U13448" s="173"/>
    </row>
    <row r="13449" spans="13:21" s="104" customFormat="1" ht="15.75">
      <c r="M13449" s="172"/>
      <c r="N13449" s="172"/>
      <c r="O13449" s="172"/>
      <c r="U13449" s="173"/>
    </row>
    <row r="13450" spans="13:21" s="104" customFormat="1" ht="15.75">
      <c r="M13450" s="172"/>
      <c r="N13450" s="172"/>
      <c r="O13450" s="172"/>
      <c r="U13450" s="173"/>
    </row>
    <row r="13451" spans="13:21" s="104" customFormat="1" ht="15.75">
      <c r="M13451" s="172"/>
      <c r="N13451" s="172"/>
      <c r="O13451" s="172"/>
      <c r="U13451" s="173"/>
    </row>
    <row r="13452" spans="13:21" s="104" customFormat="1" ht="15.75">
      <c r="M13452" s="172"/>
      <c r="N13452" s="172"/>
      <c r="O13452" s="172"/>
      <c r="U13452" s="173"/>
    </row>
    <row r="13453" spans="13:21" s="104" customFormat="1" ht="15.75">
      <c r="M13453" s="172"/>
      <c r="N13453" s="172"/>
      <c r="O13453" s="172"/>
      <c r="U13453" s="173"/>
    </row>
    <row r="13454" spans="13:21" s="104" customFormat="1" ht="15.75">
      <c r="M13454" s="172"/>
      <c r="N13454" s="172"/>
      <c r="O13454" s="172"/>
      <c r="U13454" s="173"/>
    </row>
    <row r="13455" spans="13:21" s="104" customFormat="1" ht="15.75">
      <c r="M13455" s="172"/>
      <c r="N13455" s="172"/>
      <c r="O13455" s="172"/>
      <c r="U13455" s="173"/>
    </row>
    <row r="13456" spans="13:21" s="104" customFormat="1" ht="15.75">
      <c r="M13456" s="172"/>
      <c r="N13456" s="172"/>
      <c r="O13456" s="172"/>
      <c r="U13456" s="173"/>
    </row>
    <row r="13457" spans="13:21" s="104" customFormat="1" ht="15.75">
      <c r="M13457" s="172"/>
      <c r="N13457" s="172"/>
      <c r="O13457" s="172"/>
      <c r="U13457" s="173"/>
    </row>
    <row r="13458" spans="13:21" s="104" customFormat="1" ht="15.75">
      <c r="M13458" s="172"/>
      <c r="N13458" s="172"/>
      <c r="O13458" s="172"/>
      <c r="U13458" s="173"/>
    </row>
    <row r="13459" spans="13:21" s="104" customFormat="1" ht="15.75">
      <c r="M13459" s="172"/>
      <c r="N13459" s="172"/>
      <c r="O13459" s="172"/>
      <c r="U13459" s="173"/>
    </row>
    <row r="13460" spans="13:21" s="104" customFormat="1" ht="15.75">
      <c r="M13460" s="172"/>
      <c r="N13460" s="172"/>
      <c r="O13460" s="172"/>
      <c r="U13460" s="173"/>
    </row>
    <row r="13461" spans="13:21" s="104" customFormat="1" ht="15.75">
      <c r="M13461" s="172"/>
      <c r="N13461" s="172"/>
      <c r="O13461" s="172"/>
      <c r="U13461" s="173"/>
    </row>
    <row r="13462" spans="13:21" s="104" customFormat="1" ht="15.75">
      <c r="M13462" s="172"/>
      <c r="N13462" s="172"/>
      <c r="O13462" s="172"/>
      <c r="U13462" s="173"/>
    </row>
    <row r="13463" spans="13:21" s="104" customFormat="1" ht="15.75">
      <c r="M13463" s="172"/>
      <c r="N13463" s="172"/>
      <c r="O13463" s="172"/>
      <c r="U13463" s="173"/>
    </row>
    <row r="13464" spans="13:21" s="104" customFormat="1" ht="15.75">
      <c r="M13464" s="172"/>
      <c r="N13464" s="172"/>
      <c r="O13464" s="172"/>
      <c r="U13464" s="173"/>
    </row>
    <row r="13465" spans="13:21" s="104" customFormat="1" ht="15.75">
      <c r="M13465" s="172"/>
      <c r="N13465" s="172"/>
      <c r="O13465" s="172"/>
      <c r="U13465" s="173"/>
    </row>
    <row r="13466" spans="13:21" s="104" customFormat="1" ht="15.75">
      <c r="M13466" s="172"/>
      <c r="N13466" s="172"/>
      <c r="O13466" s="172"/>
      <c r="U13466" s="173"/>
    </row>
    <row r="13467" spans="13:21" s="104" customFormat="1" ht="15.75">
      <c r="M13467" s="172"/>
      <c r="N13467" s="172"/>
      <c r="O13467" s="172"/>
      <c r="U13467" s="173"/>
    </row>
    <row r="13468" spans="13:21" s="104" customFormat="1" ht="15.75">
      <c r="M13468" s="172"/>
      <c r="N13468" s="172"/>
      <c r="O13468" s="172"/>
      <c r="U13468" s="173"/>
    </row>
    <row r="13469" spans="13:21" s="104" customFormat="1" ht="15.75">
      <c r="M13469" s="172"/>
      <c r="N13469" s="172"/>
      <c r="O13469" s="172"/>
      <c r="U13469" s="173"/>
    </row>
    <row r="13470" spans="13:21" s="104" customFormat="1" ht="15.75">
      <c r="M13470" s="172"/>
      <c r="N13470" s="172"/>
      <c r="O13470" s="172"/>
      <c r="U13470" s="173"/>
    </row>
    <row r="13471" spans="13:21" s="104" customFormat="1" ht="15.75">
      <c r="M13471" s="172"/>
      <c r="N13471" s="172"/>
      <c r="O13471" s="172"/>
      <c r="U13471" s="173"/>
    </row>
    <row r="13472" spans="13:21" s="104" customFormat="1" ht="15.75">
      <c r="M13472" s="172"/>
      <c r="N13472" s="172"/>
      <c r="O13472" s="172"/>
      <c r="U13472" s="173"/>
    </row>
    <row r="13473" spans="13:21" s="104" customFormat="1" ht="15.75">
      <c r="M13473" s="172"/>
      <c r="N13473" s="172"/>
      <c r="O13473" s="172"/>
      <c r="U13473" s="173"/>
    </row>
    <row r="13474" spans="13:21" s="104" customFormat="1" ht="15.75">
      <c r="M13474" s="172"/>
      <c r="N13474" s="172"/>
      <c r="O13474" s="172"/>
      <c r="U13474" s="173"/>
    </row>
    <row r="13475" spans="13:21" s="104" customFormat="1" ht="15.75">
      <c r="M13475" s="172"/>
      <c r="N13475" s="172"/>
      <c r="O13475" s="172"/>
      <c r="U13475" s="173"/>
    </row>
    <row r="13476" spans="13:21" s="104" customFormat="1" ht="15.75">
      <c r="M13476" s="172"/>
      <c r="N13476" s="172"/>
      <c r="O13476" s="172"/>
      <c r="U13476" s="173"/>
    </row>
    <row r="13477" spans="13:21" s="104" customFormat="1" ht="15.75">
      <c r="M13477" s="172"/>
      <c r="N13477" s="172"/>
      <c r="O13477" s="172"/>
      <c r="U13477" s="173"/>
    </row>
    <row r="13478" spans="13:21" s="104" customFormat="1" ht="15.75">
      <c r="M13478" s="172"/>
      <c r="N13478" s="172"/>
      <c r="O13478" s="172"/>
      <c r="U13478" s="173"/>
    </row>
    <row r="13479" spans="13:21" s="104" customFormat="1" ht="15.75">
      <c r="M13479" s="172"/>
      <c r="N13479" s="172"/>
      <c r="O13479" s="172"/>
      <c r="U13479" s="173"/>
    </row>
    <row r="13480" spans="13:21" s="104" customFormat="1" ht="15.75">
      <c r="M13480" s="172"/>
      <c r="N13480" s="172"/>
      <c r="O13480" s="172"/>
      <c r="U13480" s="173"/>
    </row>
    <row r="13481" spans="13:21" s="104" customFormat="1" ht="15.75">
      <c r="M13481" s="172"/>
      <c r="N13481" s="172"/>
      <c r="O13481" s="172"/>
      <c r="U13481" s="173"/>
    </row>
    <row r="13482" spans="13:21" s="104" customFormat="1" ht="15.75">
      <c r="M13482" s="172"/>
      <c r="N13482" s="172"/>
      <c r="O13482" s="172"/>
      <c r="U13482" s="173"/>
    </row>
    <row r="13483" spans="13:21" s="104" customFormat="1" ht="15.75">
      <c r="M13483" s="172"/>
      <c r="N13483" s="172"/>
      <c r="O13483" s="172"/>
      <c r="U13483" s="173"/>
    </row>
    <row r="13484" spans="13:21" s="104" customFormat="1" ht="15.75">
      <c r="M13484" s="172"/>
      <c r="N13484" s="172"/>
      <c r="O13484" s="172"/>
      <c r="U13484" s="173"/>
    </row>
    <row r="13485" spans="13:21" s="104" customFormat="1" ht="15.75">
      <c r="M13485" s="172"/>
      <c r="N13485" s="172"/>
      <c r="O13485" s="172"/>
      <c r="U13485" s="173"/>
    </row>
    <row r="13486" spans="13:21" s="104" customFormat="1" ht="15.75">
      <c r="M13486" s="172"/>
      <c r="N13486" s="172"/>
      <c r="O13486" s="172"/>
      <c r="U13486" s="173"/>
    </row>
    <row r="13487" spans="13:21" s="104" customFormat="1" ht="15.75">
      <c r="M13487" s="172"/>
      <c r="N13487" s="172"/>
      <c r="O13487" s="172"/>
      <c r="U13487" s="173"/>
    </row>
    <row r="13488" spans="13:21" s="104" customFormat="1" ht="15.75">
      <c r="M13488" s="172"/>
      <c r="N13488" s="172"/>
      <c r="O13488" s="172"/>
      <c r="U13488" s="173"/>
    </row>
    <row r="13489" spans="13:21" s="104" customFormat="1" ht="15.75">
      <c r="M13489" s="172"/>
      <c r="N13489" s="172"/>
      <c r="O13489" s="172"/>
      <c r="U13489" s="173"/>
    </row>
    <row r="13490" spans="13:21" s="104" customFormat="1" ht="15.75">
      <c r="M13490" s="172"/>
      <c r="N13490" s="172"/>
      <c r="O13490" s="172"/>
      <c r="U13490" s="173"/>
    </row>
    <row r="13491" spans="13:21" s="104" customFormat="1" ht="15.75">
      <c r="M13491" s="172"/>
      <c r="N13491" s="172"/>
      <c r="O13491" s="172"/>
      <c r="U13491" s="173"/>
    </row>
    <row r="13492" spans="13:21" s="104" customFormat="1" ht="15.75">
      <c r="M13492" s="172"/>
      <c r="N13492" s="172"/>
      <c r="O13492" s="172"/>
      <c r="U13492" s="173"/>
    </row>
    <row r="13493" spans="13:21" s="104" customFormat="1" ht="15.75">
      <c r="M13493" s="172"/>
      <c r="N13493" s="172"/>
      <c r="O13493" s="172"/>
      <c r="U13493" s="173"/>
    </row>
    <row r="13494" spans="13:21" s="104" customFormat="1" ht="15.75">
      <c r="M13494" s="172"/>
      <c r="N13494" s="172"/>
      <c r="O13494" s="172"/>
      <c r="U13494" s="173"/>
    </row>
    <row r="13495" spans="13:21" s="104" customFormat="1" ht="15.75">
      <c r="M13495" s="172"/>
      <c r="N13495" s="172"/>
      <c r="O13495" s="172"/>
      <c r="U13495" s="173"/>
    </row>
    <row r="13496" spans="13:21" s="104" customFormat="1" ht="15.75">
      <c r="M13496" s="172"/>
      <c r="N13496" s="172"/>
      <c r="O13496" s="172"/>
      <c r="U13496" s="173"/>
    </row>
    <row r="13497" spans="13:21" s="104" customFormat="1" ht="15.75">
      <c r="M13497" s="172"/>
      <c r="N13497" s="172"/>
      <c r="O13497" s="172"/>
      <c r="U13497" s="173"/>
    </row>
    <row r="13498" spans="13:21" s="104" customFormat="1" ht="15.75">
      <c r="M13498" s="172"/>
      <c r="N13498" s="172"/>
      <c r="O13498" s="172"/>
      <c r="U13498" s="173"/>
    </row>
    <row r="13499" spans="13:21" s="104" customFormat="1" ht="15.75">
      <c r="M13499" s="172"/>
      <c r="N13499" s="172"/>
      <c r="O13499" s="172"/>
      <c r="U13499" s="173"/>
    </row>
    <row r="13500" spans="13:21" s="104" customFormat="1" ht="15.75">
      <c r="M13500" s="172"/>
      <c r="N13500" s="172"/>
      <c r="O13500" s="172"/>
      <c r="U13500" s="173"/>
    </row>
    <row r="13501" spans="13:21" s="104" customFormat="1" ht="15.75">
      <c r="M13501" s="172"/>
      <c r="N13501" s="172"/>
      <c r="O13501" s="172"/>
      <c r="U13501" s="173"/>
    </row>
    <row r="13502" spans="13:21" s="104" customFormat="1" ht="15.75">
      <c r="M13502" s="172"/>
      <c r="N13502" s="172"/>
      <c r="O13502" s="172"/>
      <c r="U13502" s="173"/>
    </row>
    <row r="13503" spans="13:21" s="104" customFormat="1" ht="15.75">
      <c r="M13503" s="172"/>
      <c r="N13503" s="172"/>
      <c r="O13503" s="172"/>
      <c r="U13503" s="173"/>
    </row>
    <row r="13504" spans="13:21" s="104" customFormat="1" ht="15.75">
      <c r="M13504" s="172"/>
      <c r="N13504" s="172"/>
      <c r="O13504" s="172"/>
      <c r="U13504" s="173"/>
    </row>
    <row r="13505" spans="13:21" s="104" customFormat="1" ht="15.75">
      <c r="M13505" s="172"/>
      <c r="N13505" s="172"/>
      <c r="O13505" s="172"/>
      <c r="U13505" s="173"/>
    </row>
    <row r="13506" spans="13:21" s="104" customFormat="1" ht="15.75">
      <c r="M13506" s="172"/>
      <c r="N13506" s="172"/>
      <c r="O13506" s="172"/>
      <c r="U13506" s="173"/>
    </row>
    <row r="13507" spans="13:21" s="104" customFormat="1" ht="15.75">
      <c r="M13507" s="172"/>
      <c r="N13507" s="172"/>
      <c r="O13507" s="172"/>
      <c r="U13507" s="173"/>
    </row>
    <row r="13508" spans="13:21" s="104" customFormat="1" ht="15.75">
      <c r="M13508" s="172"/>
      <c r="N13508" s="172"/>
      <c r="O13508" s="172"/>
      <c r="U13508" s="173"/>
    </row>
    <row r="13509" spans="13:21" s="104" customFormat="1" ht="15.75">
      <c r="M13509" s="172"/>
      <c r="N13509" s="172"/>
      <c r="O13509" s="172"/>
      <c r="U13509" s="173"/>
    </row>
    <row r="13510" spans="13:21" s="104" customFormat="1" ht="15.75">
      <c r="M13510" s="172"/>
      <c r="N13510" s="172"/>
      <c r="O13510" s="172"/>
      <c r="U13510" s="173"/>
    </row>
    <row r="13511" spans="13:21" s="104" customFormat="1" ht="15.75">
      <c r="M13511" s="172"/>
      <c r="N13511" s="172"/>
      <c r="O13511" s="172"/>
      <c r="U13511" s="173"/>
    </row>
    <row r="13512" spans="13:21" s="104" customFormat="1" ht="15.75">
      <c r="M13512" s="172"/>
      <c r="N13512" s="172"/>
      <c r="O13512" s="172"/>
      <c r="U13512" s="173"/>
    </row>
    <row r="13513" spans="13:21" s="104" customFormat="1" ht="15.75">
      <c r="M13513" s="172"/>
      <c r="N13513" s="172"/>
      <c r="O13513" s="172"/>
      <c r="U13513" s="173"/>
    </row>
    <row r="13514" spans="13:21" s="104" customFormat="1" ht="15.75">
      <c r="M13514" s="172"/>
      <c r="N13514" s="172"/>
      <c r="O13514" s="172"/>
      <c r="U13514" s="173"/>
    </row>
    <row r="13515" spans="13:21" s="104" customFormat="1" ht="15.75">
      <c r="M13515" s="172"/>
      <c r="N13515" s="172"/>
      <c r="O13515" s="172"/>
      <c r="U13515" s="173"/>
    </row>
    <row r="13516" spans="13:21" s="104" customFormat="1" ht="15.75">
      <c r="M13516" s="172"/>
      <c r="N13516" s="172"/>
      <c r="O13516" s="172"/>
      <c r="U13516" s="173"/>
    </row>
    <row r="13517" spans="13:21" s="104" customFormat="1" ht="15.75">
      <c r="M13517" s="172"/>
      <c r="N13517" s="172"/>
      <c r="O13517" s="172"/>
      <c r="U13517" s="173"/>
    </row>
    <row r="13518" spans="13:21" s="104" customFormat="1" ht="15.75">
      <c r="M13518" s="172"/>
      <c r="N13518" s="172"/>
      <c r="O13518" s="172"/>
      <c r="U13518" s="173"/>
    </row>
    <row r="13519" spans="13:21" s="104" customFormat="1" ht="15.75">
      <c r="M13519" s="172"/>
      <c r="N13519" s="172"/>
      <c r="O13519" s="172"/>
      <c r="U13519" s="173"/>
    </row>
    <row r="13520" spans="13:21" s="104" customFormat="1" ht="15.75">
      <c r="M13520" s="172"/>
      <c r="N13520" s="172"/>
      <c r="O13520" s="172"/>
      <c r="U13520" s="173"/>
    </row>
    <row r="13521" spans="13:21" s="104" customFormat="1" ht="15.75">
      <c r="M13521" s="172"/>
      <c r="N13521" s="172"/>
      <c r="O13521" s="172"/>
      <c r="U13521" s="173"/>
    </row>
    <row r="13522" spans="13:21" s="104" customFormat="1" ht="15.75">
      <c r="M13522" s="172"/>
      <c r="N13522" s="172"/>
      <c r="O13522" s="172"/>
      <c r="U13522" s="173"/>
    </row>
    <row r="13523" spans="13:21" s="104" customFormat="1" ht="15.75">
      <c r="M13523" s="172"/>
      <c r="N13523" s="172"/>
      <c r="O13523" s="172"/>
      <c r="U13523" s="173"/>
    </row>
    <row r="13524" spans="13:21" s="104" customFormat="1" ht="15.75">
      <c r="M13524" s="172"/>
      <c r="N13524" s="172"/>
      <c r="O13524" s="172"/>
      <c r="U13524" s="173"/>
    </row>
    <row r="13525" spans="13:21" s="104" customFormat="1" ht="15.75">
      <c r="M13525" s="172"/>
      <c r="N13525" s="172"/>
      <c r="O13525" s="172"/>
      <c r="U13525" s="173"/>
    </row>
    <row r="13526" spans="13:21" s="104" customFormat="1" ht="15.75">
      <c r="M13526" s="172"/>
      <c r="N13526" s="172"/>
      <c r="O13526" s="172"/>
      <c r="U13526" s="173"/>
    </row>
    <row r="13527" spans="13:21" s="104" customFormat="1" ht="15.75">
      <c r="M13527" s="172"/>
      <c r="N13527" s="172"/>
      <c r="O13527" s="172"/>
      <c r="U13527" s="173"/>
    </row>
    <row r="13528" spans="13:21" s="104" customFormat="1" ht="15.75">
      <c r="M13528" s="172"/>
      <c r="N13528" s="172"/>
      <c r="O13528" s="172"/>
      <c r="U13528" s="173"/>
    </row>
    <row r="13529" spans="13:21" s="104" customFormat="1" ht="15.75">
      <c r="M13529" s="172"/>
      <c r="N13529" s="172"/>
      <c r="O13529" s="172"/>
      <c r="U13529" s="173"/>
    </row>
    <row r="13530" spans="13:21" s="104" customFormat="1" ht="15.75">
      <c r="M13530" s="172"/>
      <c r="N13530" s="172"/>
      <c r="O13530" s="172"/>
      <c r="U13530" s="173"/>
    </row>
    <row r="13531" spans="13:21" s="104" customFormat="1" ht="15.75">
      <c r="M13531" s="172"/>
      <c r="N13531" s="172"/>
      <c r="O13531" s="172"/>
      <c r="U13531" s="173"/>
    </row>
    <row r="13532" spans="13:21" s="104" customFormat="1" ht="15.75">
      <c r="M13532" s="172"/>
      <c r="N13532" s="172"/>
      <c r="O13532" s="172"/>
      <c r="U13532" s="173"/>
    </row>
    <row r="13533" spans="13:21" s="104" customFormat="1" ht="15.75">
      <c r="M13533" s="172"/>
      <c r="N13533" s="172"/>
      <c r="O13533" s="172"/>
      <c r="U13533" s="173"/>
    </row>
    <row r="13534" spans="13:21" s="104" customFormat="1" ht="15.75">
      <c r="M13534" s="172"/>
      <c r="N13534" s="172"/>
      <c r="O13534" s="172"/>
      <c r="U13534" s="173"/>
    </row>
    <row r="13535" spans="13:21" s="104" customFormat="1" ht="15.75">
      <c r="M13535" s="172"/>
      <c r="N13535" s="172"/>
      <c r="O13535" s="172"/>
      <c r="U13535" s="173"/>
    </row>
    <row r="13536" spans="13:21" s="104" customFormat="1" ht="15.75">
      <c r="M13536" s="172"/>
      <c r="N13536" s="172"/>
      <c r="O13536" s="172"/>
      <c r="U13536" s="173"/>
    </row>
    <row r="13537" spans="13:21" s="104" customFormat="1" ht="15.75">
      <c r="M13537" s="172"/>
      <c r="N13537" s="172"/>
      <c r="O13537" s="172"/>
      <c r="U13537" s="173"/>
    </row>
    <row r="13538" spans="13:21" s="104" customFormat="1" ht="15.75">
      <c r="M13538" s="172"/>
      <c r="N13538" s="172"/>
      <c r="O13538" s="172"/>
      <c r="U13538" s="173"/>
    </row>
    <row r="13539" spans="13:21" s="104" customFormat="1" ht="15.75">
      <c r="M13539" s="172"/>
      <c r="N13539" s="172"/>
      <c r="O13539" s="172"/>
      <c r="U13539" s="173"/>
    </row>
    <row r="13540" spans="13:21" s="104" customFormat="1" ht="15.75">
      <c r="M13540" s="172"/>
      <c r="N13540" s="172"/>
      <c r="O13540" s="172"/>
      <c r="U13540" s="173"/>
    </row>
    <row r="13541" spans="13:21" s="104" customFormat="1" ht="15.75">
      <c r="M13541" s="172"/>
      <c r="N13541" s="172"/>
      <c r="O13541" s="172"/>
      <c r="U13541" s="173"/>
    </row>
    <row r="13542" spans="13:21" s="104" customFormat="1" ht="15.75">
      <c r="M13542" s="172"/>
      <c r="N13542" s="172"/>
      <c r="O13542" s="172"/>
      <c r="U13542" s="173"/>
    </row>
    <row r="13543" spans="13:21" s="104" customFormat="1" ht="15.75">
      <c r="M13543" s="172"/>
      <c r="N13543" s="172"/>
      <c r="O13543" s="172"/>
      <c r="U13543" s="173"/>
    </row>
    <row r="13544" spans="13:21" s="104" customFormat="1" ht="15.75">
      <c r="M13544" s="172"/>
      <c r="N13544" s="172"/>
      <c r="O13544" s="172"/>
      <c r="U13544" s="173"/>
    </row>
    <row r="13545" spans="13:21" s="104" customFormat="1" ht="15.75">
      <c r="M13545" s="172"/>
      <c r="N13545" s="172"/>
      <c r="O13545" s="172"/>
      <c r="U13545" s="173"/>
    </row>
    <row r="13546" spans="13:21" s="104" customFormat="1" ht="15.75">
      <c r="M13546" s="172"/>
      <c r="N13546" s="172"/>
      <c r="O13546" s="172"/>
      <c r="U13546" s="173"/>
    </row>
    <row r="13547" spans="13:21" s="104" customFormat="1" ht="15.75">
      <c r="M13547" s="172"/>
      <c r="N13547" s="172"/>
      <c r="O13547" s="172"/>
      <c r="U13547" s="173"/>
    </row>
    <row r="13548" spans="13:21" s="104" customFormat="1" ht="15.75">
      <c r="M13548" s="172"/>
      <c r="N13548" s="172"/>
      <c r="O13548" s="172"/>
      <c r="U13548" s="173"/>
    </row>
    <row r="13549" spans="13:21" s="104" customFormat="1" ht="15.75">
      <c r="M13549" s="172"/>
      <c r="N13549" s="172"/>
      <c r="O13549" s="172"/>
      <c r="U13549" s="173"/>
    </row>
    <row r="13550" spans="13:21" s="104" customFormat="1" ht="15.75">
      <c r="M13550" s="172"/>
      <c r="N13550" s="172"/>
      <c r="O13550" s="172"/>
      <c r="U13550" s="173"/>
    </row>
    <row r="13551" spans="13:21" s="104" customFormat="1" ht="15.75">
      <c r="M13551" s="172"/>
      <c r="N13551" s="172"/>
      <c r="O13551" s="172"/>
      <c r="U13551" s="173"/>
    </row>
    <row r="13552" spans="13:21" s="104" customFormat="1" ht="15.75">
      <c r="M13552" s="172"/>
      <c r="N13552" s="172"/>
      <c r="O13552" s="172"/>
      <c r="U13552" s="173"/>
    </row>
    <row r="13553" spans="13:21" s="104" customFormat="1" ht="15.75">
      <c r="M13553" s="172"/>
      <c r="N13553" s="172"/>
      <c r="O13553" s="172"/>
      <c r="U13553" s="173"/>
    </row>
    <row r="13554" spans="13:21" s="104" customFormat="1" ht="15.75">
      <c r="M13554" s="172"/>
      <c r="N13554" s="172"/>
      <c r="O13554" s="172"/>
      <c r="U13554" s="173"/>
    </row>
    <row r="13555" spans="13:21" s="104" customFormat="1" ht="15.75">
      <c r="M13555" s="172"/>
      <c r="N13555" s="172"/>
      <c r="O13555" s="172"/>
      <c r="U13555" s="173"/>
    </row>
    <row r="13556" spans="13:21" s="104" customFormat="1" ht="15.75">
      <c r="M13556" s="172"/>
      <c r="N13556" s="172"/>
      <c r="O13556" s="172"/>
      <c r="U13556" s="173"/>
    </row>
    <row r="13557" spans="13:21" s="104" customFormat="1" ht="15.75">
      <c r="M13557" s="172"/>
      <c r="N13557" s="172"/>
      <c r="O13557" s="172"/>
      <c r="U13557" s="173"/>
    </row>
    <row r="13558" spans="13:21" s="104" customFormat="1" ht="15.75">
      <c r="M13558" s="172"/>
      <c r="N13558" s="172"/>
      <c r="O13558" s="172"/>
      <c r="U13558" s="173"/>
    </row>
    <row r="13559" spans="13:21" s="104" customFormat="1" ht="15.75">
      <c r="M13559" s="172"/>
      <c r="N13559" s="172"/>
      <c r="O13559" s="172"/>
      <c r="U13559" s="173"/>
    </row>
    <row r="13560" spans="13:21" s="104" customFormat="1" ht="15.75">
      <c r="M13560" s="172"/>
      <c r="N13560" s="172"/>
      <c r="O13560" s="172"/>
      <c r="U13560" s="173"/>
    </row>
    <row r="13561" spans="13:21" s="104" customFormat="1" ht="15.75">
      <c r="M13561" s="172"/>
      <c r="N13561" s="172"/>
      <c r="O13561" s="172"/>
      <c r="U13561" s="173"/>
    </row>
    <row r="13562" spans="13:21" s="104" customFormat="1" ht="15.75">
      <c r="M13562" s="172"/>
      <c r="N13562" s="172"/>
      <c r="O13562" s="172"/>
      <c r="U13562" s="173"/>
    </row>
    <row r="13563" spans="13:21" s="104" customFormat="1" ht="15.75">
      <c r="M13563" s="172"/>
      <c r="N13563" s="172"/>
      <c r="O13563" s="172"/>
      <c r="U13563" s="173"/>
    </row>
    <row r="13564" spans="13:21" s="104" customFormat="1" ht="15.75">
      <c r="M13564" s="172"/>
      <c r="N13564" s="172"/>
      <c r="O13564" s="172"/>
      <c r="U13564" s="173"/>
    </row>
    <row r="13565" spans="13:21" s="104" customFormat="1" ht="15.75">
      <c r="M13565" s="172"/>
      <c r="N13565" s="172"/>
      <c r="O13565" s="172"/>
      <c r="U13565" s="173"/>
    </row>
    <row r="13566" spans="13:21" s="104" customFormat="1" ht="15.75">
      <c r="M13566" s="172"/>
      <c r="N13566" s="172"/>
      <c r="O13566" s="172"/>
      <c r="U13566" s="173"/>
    </row>
    <row r="13567" spans="13:21" s="104" customFormat="1" ht="15.75">
      <c r="M13567" s="172"/>
      <c r="N13567" s="172"/>
      <c r="O13567" s="172"/>
      <c r="U13567" s="173"/>
    </row>
    <row r="13568" spans="13:21" s="104" customFormat="1" ht="15.75">
      <c r="M13568" s="172"/>
      <c r="N13568" s="172"/>
      <c r="O13568" s="172"/>
      <c r="U13568" s="173"/>
    </row>
    <row r="13569" spans="13:21" s="104" customFormat="1" ht="15.75">
      <c r="M13569" s="172"/>
      <c r="N13569" s="172"/>
      <c r="O13569" s="172"/>
      <c r="U13569" s="173"/>
    </row>
    <row r="13570" spans="13:21" s="104" customFormat="1" ht="15.75">
      <c r="M13570" s="172"/>
      <c r="N13570" s="172"/>
      <c r="O13570" s="172"/>
      <c r="U13570" s="173"/>
    </row>
    <row r="13571" spans="13:21" s="104" customFormat="1" ht="15.75">
      <c r="M13571" s="172"/>
      <c r="N13571" s="172"/>
      <c r="O13571" s="172"/>
      <c r="U13571" s="173"/>
    </row>
    <row r="13572" spans="13:21" s="104" customFormat="1" ht="15.75">
      <c r="M13572" s="172"/>
      <c r="N13572" s="172"/>
      <c r="O13572" s="172"/>
      <c r="U13572" s="173"/>
    </row>
    <row r="13573" spans="13:21" s="104" customFormat="1" ht="15.75">
      <c r="M13573" s="172"/>
      <c r="N13573" s="172"/>
      <c r="O13573" s="172"/>
      <c r="U13573" s="173"/>
    </row>
    <row r="13574" spans="13:21" s="104" customFormat="1" ht="15.75">
      <c r="M13574" s="172"/>
      <c r="N13574" s="172"/>
      <c r="O13574" s="172"/>
      <c r="U13574" s="173"/>
    </row>
    <row r="13575" spans="13:21" s="104" customFormat="1" ht="15.75">
      <c r="M13575" s="172"/>
      <c r="N13575" s="172"/>
      <c r="O13575" s="172"/>
      <c r="U13575" s="173"/>
    </row>
    <row r="13576" spans="13:21" s="104" customFormat="1" ht="15.75">
      <c r="M13576" s="172"/>
      <c r="N13576" s="172"/>
      <c r="O13576" s="172"/>
      <c r="U13576" s="173"/>
    </row>
    <row r="13577" spans="13:21" s="104" customFormat="1" ht="15.75">
      <c r="M13577" s="172"/>
      <c r="N13577" s="172"/>
      <c r="O13577" s="172"/>
      <c r="U13577" s="173"/>
    </row>
    <row r="13578" spans="13:21" s="104" customFormat="1" ht="15.75">
      <c r="M13578" s="172"/>
      <c r="N13578" s="172"/>
      <c r="O13578" s="172"/>
      <c r="U13578" s="173"/>
    </row>
    <row r="13579" spans="13:21" s="104" customFormat="1" ht="15.75">
      <c r="M13579" s="172"/>
      <c r="N13579" s="172"/>
      <c r="O13579" s="172"/>
      <c r="U13579" s="173"/>
    </row>
    <row r="13580" spans="13:21" s="104" customFormat="1" ht="15.75">
      <c r="M13580" s="172"/>
      <c r="N13580" s="172"/>
      <c r="O13580" s="172"/>
      <c r="U13580" s="173"/>
    </row>
    <row r="13581" spans="13:21" s="104" customFormat="1" ht="15.75">
      <c r="M13581" s="172"/>
      <c r="N13581" s="172"/>
      <c r="O13581" s="172"/>
      <c r="U13581" s="173"/>
    </row>
    <row r="13582" spans="13:21" s="104" customFormat="1" ht="15.75">
      <c r="M13582" s="172"/>
      <c r="N13582" s="172"/>
      <c r="O13582" s="172"/>
      <c r="U13582" s="173"/>
    </row>
    <row r="13583" spans="13:21" s="104" customFormat="1" ht="15.75">
      <c r="M13583" s="172"/>
      <c r="N13583" s="172"/>
      <c r="O13583" s="172"/>
      <c r="U13583" s="173"/>
    </row>
    <row r="13584" spans="13:21" s="104" customFormat="1" ht="15.75">
      <c r="M13584" s="172"/>
      <c r="N13584" s="172"/>
      <c r="O13584" s="172"/>
      <c r="U13584" s="173"/>
    </row>
    <row r="13585" spans="13:21" s="104" customFormat="1" ht="15.75">
      <c r="M13585" s="172"/>
      <c r="N13585" s="172"/>
      <c r="O13585" s="172"/>
      <c r="U13585" s="173"/>
    </row>
    <row r="13586" spans="13:21" s="104" customFormat="1" ht="15.75">
      <c r="M13586" s="172"/>
      <c r="N13586" s="172"/>
      <c r="O13586" s="172"/>
      <c r="U13586" s="173"/>
    </row>
    <row r="13587" spans="13:21" s="104" customFormat="1" ht="15.75">
      <c r="M13587" s="172"/>
      <c r="N13587" s="172"/>
      <c r="O13587" s="172"/>
      <c r="U13587" s="173"/>
    </row>
    <row r="13588" spans="13:21" s="104" customFormat="1" ht="15.75">
      <c r="M13588" s="172"/>
      <c r="N13588" s="172"/>
      <c r="O13588" s="172"/>
      <c r="U13588" s="173"/>
    </row>
    <row r="13589" spans="13:21" s="104" customFormat="1" ht="15.75">
      <c r="M13589" s="172"/>
      <c r="N13589" s="172"/>
      <c r="O13589" s="172"/>
      <c r="U13589" s="173"/>
    </row>
    <row r="13590" spans="13:21" s="104" customFormat="1" ht="15.75">
      <c r="M13590" s="172"/>
      <c r="N13590" s="172"/>
      <c r="O13590" s="172"/>
      <c r="U13590" s="173"/>
    </row>
    <row r="13591" spans="13:21" s="104" customFormat="1" ht="15.75">
      <c r="M13591" s="172"/>
      <c r="N13591" s="172"/>
      <c r="O13591" s="172"/>
      <c r="U13591" s="173"/>
    </row>
    <row r="13592" spans="13:21" s="104" customFormat="1" ht="15.75">
      <c r="M13592" s="172"/>
      <c r="N13592" s="172"/>
      <c r="O13592" s="172"/>
      <c r="U13592" s="173"/>
    </row>
    <row r="13593" spans="13:21" s="104" customFormat="1" ht="15.75">
      <c r="M13593" s="172"/>
      <c r="N13593" s="172"/>
      <c r="O13593" s="172"/>
      <c r="U13593" s="173"/>
    </row>
    <row r="13594" spans="13:21" s="104" customFormat="1" ht="15.75">
      <c r="M13594" s="172"/>
      <c r="N13594" s="172"/>
      <c r="O13594" s="172"/>
      <c r="U13594" s="173"/>
    </row>
    <row r="13595" spans="13:21" s="104" customFormat="1" ht="15.75">
      <c r="M13595" s="172"/>
      <c r="N13595" s="172"/>
      <c r="O13595" s="172"/>
      <c r="U13595" s="173"/>
    </row>
    <row r="13596" spans="13:21" s="104" customFormat="1" ht="15.75">
      <c r="M13596" s="172"/>
      <c r="N13596" s="172"/>
      <c r="O13596" s="172"/>
      <c r="U13596" s="173"/>
    </row>
    <row r="13597" spans="13:21" s="104" customFormat="1" ht="15.75">
      <c r="M13597" s="172"/>
      <c r="N13597" s="172"/>
      <c r="O13597" s="172"/>
      <c r="U13597" s="173"/>
    </row>
    <row r="13598" spans="13:21" s="104" customFormat="1" ht="15.75">
      <c r="M13598" s="172"/>
      <c r="N13598" s="172"/>
      <c r="O13598" s="172"/>
      <c r="U13598" s="173"/>
    </row>
    <row r="13599" spans="13:21" s="104" customFormat="1" ht="15.75">
      <c r="M13599" s="172"/>
      <c r="N13599" s="172"/>
      <c r="O13599" s="172"/>
      <c r="U13599" s="173"/>
    </row>
    <row r="13600" spans="13:21" s="104" customFormat="1" ht="15.75">
      <c r="M13600" s="172"/>
      <c r="N13600" s="172"/>
      <c r="O13600" s="172"/>
      <c r="U13600" s="173"/>
    </row>
    <row r="13601" spans="13:21" s="104" customFormat="1" ht="15.75">
      <c r="M13601" s="172"/>
      <c r="N13601" s="172"/>
      <c r="O13601" s="172"/>
      <c r="U13601" s="173"/>
    </row>
    <row r="13602" spans="13:21" s="104" customFormat="1" ht="15.75">
      <c r="M13602" s="172"/>
      <c r="N13602" s="172"/>
      <c r="O13602" s="172"/>
      <c r="U13602" s="173"/>
    </row>
    <row r="13603" spans="13:21" s="104" customFormat="1" ht="15.75">
      <c r="M13603" s="172"/>
      <c r="N13603" s="172"/>
      <c r="O13603" s="172"/>
      <c r="U13603" s="173"/>
    </row>
    <row r="13604" spans="13:21" s="104" customFormat="1" ht="15.75">
      <c r="M13604" s="172"/>
      <c r="N13604" s="172"/>
      <c r="O13604" s="172"/>
      <c r="U13604" s="173"/>
    </row>
    <row r="13605" spans="13:21" s="104" customFormat="1" ht="15.75">
      <c r="M13605" s="172"/>
      <c r="N13605" s="172"/>
      <c r="O13605" s="172"/>
      <c r="U13605" s="173"/>
    </row>
    <row r="13606" spans="13:21" s="104" customFormat="1" ht="15.75">
      <c r="M13606" s="172"/>
      <c r="N13606" s="172"/>
      <c r="O13606" s="172"/>
      <c r="U13606" s="173"/>
    </row>
    <row r="13607" spans="13:21" s="104" customFormat="1" ht="15.75">
      <c r="M13607" s="172"/>
      <c r="N13607" s="172"/>
      <c r="O13607" s="172"/>
      <c r="U13607" s="173"/>
    </row>
    <row r="13608" spans="13:21" s="104" customFormat="1" ht="15.75">
      <c r="M13608" s="172"/>
      <c r="N13608" s="172"/>
      <c r="O13608" s="172"/>
      <c r="U13608" s="173"/>
    </row>
    <row r="13609" spans="13:21" s="104" customFormat="1" ht="15.75">
      <c r="M13609" s="172"/>
      <c r="N13609" s="172"/>
      <c r="O13609" s="172"/>
      <c r="U13609" s="173"/>
    </row>
    <row r="13610" spans="13:21" s="104" customFormat="1" ht="15.75">
      <c r="M13610" s="172"/>
      <c r="N13610" s="172"/>
      <c r="O13610" s="172"/>
      <c r="U13610" s="173"/>
    </row>
    <row r="13611" spans="13:21" s="104" customFormat="1" ht="15.75">
      <c r="M13611" s="172"/>
      <c r="N13611" s="172"/>
      <c r="O13611" s="172"/>
      <c r="U13611" s="173"/>
    </row>
    <row r="13612" spans="13:21" s="104" customFormat="1" ht="15.75">
      <c r="M13612" s="172"/>
      <c r="N13612" s="172"/>
      <c r="O13612" s="172"/>
      <c r="U13612" s="173"/>
    </row>
    <row r="13613" spans="13:21" s="104" customFormat="1" ht="15.75">
      <c r="M13613" s="172"/>
      <c r="N13613" s="172"/>
      <c r="O13613" s="172"/>
      <c r="U13613" s="173"/>
    </row>
    <row r="13614" spans="13:21" s="104" customFormat="1" ht="15.75">
      <c r="M13614" s="172"/>
      <c r="N13614" s="172"/>
      <c r="O13614" s="172"/>
      <c r="U13614" s="173"/>
    </row>
    <row r="13615" spans="13:21" s="104" customFormat="1" ht="15.75">
      <c r="M13615" s="172"/>
      <c r="N13615" s="172"/>
      <c r="O13615" s="172"/>
      <c r="U13615" s="173"/>
    </row>
    <row r="13616" spans="13:21" s="104" customFormat="1" ht="15.75">
      <c r="M13616" s="172"/>
      <c r="N13616" s="172"/>
      <c r="O13616" s="172"/>
      <c r="U13616" s="173"/>
    </row>
    <row r="13617" spans="13:21" s="104" customFormat="1" ht="15.75">
      <c r="M13617" s="172"/>
      <c r="N13617" s="172"/>
      <c r="O13617" s="172"/>
      <c r="U13617" s="173"/>
    </row>
    <row r="13618" spans="13:21" s="104" customFormat="1" ht="15.75">
      <c r="M13618" s="172"/>
      <c r="N13618" s="172"/>
      <c r="O13618" s="172"/>
      <c r="U13618" s="173"/>
    </row>
    <row r="13619" spans="13:21" s="104" customFormat="1" ht="15.75">
      <c r="M13619" s="172"/>
      <c r="N13619" s="172"/>
      <c r="O13619" s="172"/>
      <c r="U13619" s="173"/>
    </row>
    <row r="13620" spans="13:21" s="104" customFormat="1" ht="15.75">
      <c r="M13620" s="172"/>
      <c r="N13620" s="172"/>
      <c r="O13620" s="172"/>
      <c r="U13620" s="173"/>
    </row>
    <row r="13621" spans="13:21" s="104" customFormat="1" ht="15.75">
      <c r="M13621" s="172"/>
      <c r="N13621" s="172"/>
      <c r="O13621" s="172"/>
      <c r="U13621" s="173"/>
    </row>
    <row r="13622" spans="13:21" s="104" customFormat="1" ht="15.75">
      <c r="M13622" s="172"/>
      <c r="N13622" s="172"/>
      <c r="O13622" s="172"/>
      <c r="U13622" s="173"/>
    </row>
    <row r="13623" spans="13:21" s="104" customFormat="1" ht="15.75">
      <c r="M13623" s="172"/>
      <c r="N13623" s="172"/>
      <c r="O13623" s="172"/>
      <c r="U13623" s="173"/>
    </row>
    <row r="13624" spans="13:21" s="104" customFormat="1" ht="15.75">
      <c r="M13624" s="172"/>
      <c r="N13624" s="172"/>
      <c r="O13624" s="172"/>
      <c r="U13624" s="173"/>
    </row>
    <row r="13625" spans="13:21" s="104" customFormat="1" ht="15.75">
      <c r="M13625" s="172"/>
      <c r="N13625" s="172"/>
      <c r="O13625" s="172"/>
      <c r="U13625" s="173"/>
    </row>
    <row r="13626" spans="13:21" s="104" customFormat="1" ht="15.75">
      <c r="M13626" s="172"/>
      <c r="N13626" s="172"/>
      <c r="O13626" s="172"/>
      <c r="U13626" s="173"/>
    </row>
    <row r="13627" spans="13:21" s="104" customFormat="1" ht="15.75">
      <c r="M13627" s="172"/>
      <c r="N13627" s="172"/>
      <c r="O13627" s="172"/>
      <c r="U13627" s="173"/>
    </row>
    <row r="13628" spans="13:21" s="104" customFormat="1" ht="15.75">
      <c r="M13628" s="172"/>
      <c r="N13628" s="172"/>
      <c r="O13628" s="172"/>
      <c r="U13628" s="173"/>
    </row>
    <row r="13629" spans="13:21" s="104" customFormat="1" ht="15.75">
      <c r="M13629" s="172"/>
      <c r="N13629" s="172"/>
      <c r="O13629" s="172"/>
      <c r="U13629" s="173"/>
    </row>
    <row r="13630" spans="13:21" s="104" customFormat="1" ht="15.75">
      <c r="M13630" s="172"/>
      <c r="N13630" s="172"/>
      <c r="O13630" s="172"/>
      <c r="U13630" s="173"/>
    </row>
    <row r="13631" spans="13:21" s="104" customFormat="1" ht="15.75">
      <c r="M13631" s="172"/>
      <c r="N13631" s="172"/>
      <c r="O13631" s="172"/>
      <c r="U13631" s="173"/>
    </row>
    <row r="13632" spans="13:21" s="104" customFormat="1" ht="15.75">
      <c r="M13632" s="172"/>
      <c r="N13632" s="172"/>
      <c r="O13632" s="172"/>
      <c r="U13632" s="173"/>
    </row>
    <row r="13633" spans="13:21" s="104" customFormat="1" ht="15.75">
      <c r="M13633" s="172"/>
      <c r="N13633" s="172"/>
      <c r="O13633" s="172"/>
      <c r="U13633" s="173"/>
    </row>
    <row r="13634" spans="13:21" s="104" customFormat="1" ht="15.75">
      <c r="M13634" s="172"/>
      <c r="N13634" s="172"/>
      <c r="O13634" s="172"/>
      <c r="U13634" s="173"/>
    </row>
    <row r="13635" spans="13:21" s="104" customFormat="1" ht="15.75">
      <c r="M13635" s="172"/>
      <c r="N13635" s="172"/>
      <c r="O13635" s="172"/>
      <c r="U13635" s="173"/>
    </row>
    <row r="13636" spans="13:21" s="104" customFormat="1" ht="15.75">
      <c r="M13636" s="172"/>
      <c r="N13636" s="172"/>
      <c r="O13636" s="172"/>
      <c r="U13636" s="173"/>
    </row>
    <row r="13637" spans="13:21" s="104" customFormat="1" ht="15.75">
      <c r="M13637" s="172"/>
      <c r="N13637" s="172"/>
      <c r="O13637" s="172"/>
      <c r="U13637" s="173"/>
    </row>
    <row r="13638" spans="13:21" s="104" customFormat="1" ht="15.75">
      <c r="M13638" s="172"/>
      <c r="N13638" s="172"/>
      <c r="O13638" s="172"/>
      <c r="U13638" s="173"/>
    </row>
    <row r="13639" spans="13:21" s="104" customFormat="1" ht="15.75">
      <c r="M13639" s="172"/>
      <c r="N13639" s="172"/>
      <c r="O13639" s="172"/>
      <c r="U13639" s="173"/>
    </row>
    <row r="13640" spans="13:21" s="104" customFormat="1" ht="15.75">
      <c r="M13640" s="172"/>
      <c r="N13640" s="172"/>
      <c r="O13640" s="172"/>
      <c r="U13640" s="173"/>
    </row>
    <row r="13641" spans="13:21" s="104" customFormat="1" ht="15.75">
      <c r="M13641" s="172"/>
      <c r="N13641" s="172"/>
      <c r="O13641" s="172"/>
      <c r="U13641" s="173"/>
    </row>
    <row r="13642" spans="13:21" s="104" customFormat="1" ht="15.75">
      <c r="M13642" s="172"/>
      <c r="N13642" s="172"/>
      <c r="O13642" s="172"/>
      <c r="U13642" s="173"/>
    </row>
    <row r="13643" spans="13:21" s="104" customFormat="1" ht="15.75">
      <c r="M13643" s="172"/>
      <c r="N13643" s="172"/>
      <c r="O13643" s="172"/>
      <c r="U13643" s="173"/>
    </row>
    <row r="13644" spans="13:21" s="104" customFormat="1" ht="15.75">
      <c r="M13644" s="172"/>
      <c r="N13644" s="172"/>
      <c r="O13644" s="172"/>
      <c r="U13644" s="173"/>
    </row>
    <row r="13645" spans="13:21" s="104" customFormat="1" ht="15.75">
      <c r="M13645" s="172"/>
      <c r="N13645" s="172"/>
      <c r="O13645" s="172"/>
      <c r="U13645" s="173"/>
    </row>
    <row r="13646" spans="13:21" s="104" customFormat="1" ht="15.75">
      <c r="M13646" s="172"/>
      <c r="N13646" s="172"/>
      <c r="O13646" s="172"/>
      <c r="U13646" s="173"/>
    </row>
    <row r="13647" spans="13:21" s="104" customFormat="1" ht="15.75">
      <c r="M13647" s="172"/>
      <c r="N13647" s="172"/>
      <c r="O13647" s="172"/>
      <c r="U13647" s="173"/>
    </row>
    <row r="13648" spans="13:21" s="104" customFormat="1" ht="15.75">
      <c r="M13648" s="172"/>
      <c r="N13648" s="172"/>
      <c r="O13648" s="172"/>
      <c r="U13648" s="173"/>
    </row>
    <row r="13649" spans="13:21" s="104" customFormat="1" ht="15.75">
      <c r="M13649" s="172"/>
      <c r="N13649" s="172"/>
      <c r="O13649" s="172"/>
      <c r="U13649" s="173"/>
    </row>
    <row r="13650" spans="13:21" s="104" customFormat="1" ht="15.75">
      <c r="M13650" s="172"/>
      <c r="N13650" s="172"/>
      <c r="O13650" s="172"/>
      <c r="U13650" s="173"/>
    </row>
    <row r="13651" spans="13:21" s="104" customFormat="1" ht="15.75">
      <c r="M13651" s="172"/>
      <c r="N13651" s="172"/>
      <c r="O13651" s="172"/>
      <c r="U13651" s="173"/>
    </row>
    <row r="13652" spans="13:21" s="104" customFormat="1" ht="15.75">
      <c r="M13652" s="172"/>
      <c r="N13652" s="172"/>
      <c r="O13652" s="172"/>
      <c r="U13652" s="173"/>
    </row>
    <row r="13653" spans="13:21" s="104" customFormat="1" ht="15.75">
      <c r="M13653" s="172"/>
      <c r="N13653" s="172"/>
      <c r="O13653" s="172"/>
      <c r="U13653" s="173"/>
    </row>
    <row r="13654" spans="13:21" s="104" customFormat="1" ht="15.75">
      <c r="M13654" s="172"/>
      <c r="N13654" s="172"/>
      <c r="O13654" s="172"/>
      <c r="U13654" s="173"/>
    </row>
    <row r="13655" spans="13:21" s="104" customFormat="1" ht="15.75">
      <c r="M13655" s="172"/>
      <c r="N13655" s="172"/>
      <c r="O13655" s="172"/>
      <c r="U13655" s="173"/>
    </row>
    <row r="13656" spans="13:21" s="104" customFormat="1" ht="15.75">
      <c r="M13656" s="172"/>
      <c r="N13656" s="172"/>
      <c r="O13656" s="172"/>
      <c r="U13656" s="173"/>
    </row>
    <row r="13657" spans="13:21" s="104" customFormat="1" ht="15.75">
      <c r="M13657" s="172"/>
      <c r="N13657" s="172"/>
      <c r="O13657" s="172"/>
      <c r="U13657" s="173"/>
    </row>
    <row r="13658" spans="13:21" s="104" customFormat="1" ht="15.75">
      <c r="M13658" s="172"/>
      <c r="N13658" s="172"/>
      <c r="O13658" s="172"/>
      <c r="U13658" s="173"/>
    </row>
    <row r="13659" spans="13:21" s="104" customFormat="1" ht="15.75">
      <c r="M13659" s="172"/>
      <c r="N13659" s="172"/>
      <c r="O13659" s="172"/>
      <c r="U13659" s="173"/>
    </row>
    <row r="13660" spans="13:21" s="104" customFormat="1" ht="15.75">
      <c r="M13660" s="172"/>
      <c r="N13660" s="172"/>
      <c r="O13660" s="172"/>
      <c r="U13660" s="173"/>
    </row>
    <row r="13661" spans="13:21" s="104" customFormat="1" ht="15.75">
      <c r="M13661" s="172"/>
      <c r="N13661" s="172"/>
      <c r="O13661" s="172"/>
      <c r="U13661" s="173"/>
    </row>
    <row r="13662" spans="13:21" s="104" customFormat="1" ht="15.75">
      <c r="M13662" s="172"/>
      <c r="N13662" s="172"/>
      <c r="O13662" s="172"/>
      <c r="U13662" s="173"/>
    </row>
    <row r="13663" spans="13:21" s="104" customFormat="1" ht="15.75">
      <c r="M13663" s="172"/>
      <c r="N13663" s="172"/>
      <c r="O13663" s="172"/>
      <c r="U13663" s="173"/>
    </row>
    <row r="13664" spans="13:21" s="104" customFormat="1" ht="15.75">
      <c r="M13664" s="172"/>
      <c r="N13664" s="172"/>
      <c r="O13664" s="172"/>
      <c r="U13664" s="173"/>
    </row>
    <row r="13665" spans="13:21" s="104" customFormat="1" ht="15.75">
      <c r="M13665" s="172"/>
      <c r="N13665" s="172"/>
      <c r="O13665" s="172"/>
      <c r="U13665" s="173"/>
    </row>
    <row r="13666" spans="13:21" s="104" customFormat="1" ht="15.75">
      <c r="M13666" s="172"/>
      <c r="N13666" s="172"/>
      <c r="O13666" s="172"/>
      <c r="U13666" s="173"/>
    </row>
    <row r="13667" spans="13:21" s="104" customFormat="1" ht="15.75">
      <c r="M13667" s="172"/>
      <c r="N13667" s="172"/>
      <c r="O13667" s="172"/>
      <c r="U13667" s="173"/>
    </row>
    <row r="13668" spans="13:21" s="104" customFormat="1" ht="15.75">
      <c r="M13668" s="172"/>
      <c r="N13668" s="172"/>
      <c r="O13668" s="172"/>
      <c r="U13668" s="173"/>
    </row>
    <row r="13669" spans="13:21" s="104" customFormat="1" ht="15.75">
      <c r="M13669" s="172"/>
      <c r="N13669" s="172"/>
      <c r="O13669" s="172"/>
      <c r="U13669" s="173"/>
    </row>
    <row r="13670" spans="13:21" s="104" customFormat="1" ht="15.75">
      <c r="M13670" s="172"/>
      <c r="N13670" s="172"/>
      <c r="O13670" s="172"/>
      <c r="U13670" s="173"/>
    </row>
    <row r="13671" spans="13:21" s="104" customFormat="1" ht="15.75">
      <c r="M13671" s="172"/>
      <c r="N13671" s="172"/>
      <c r="O13671" s="172"/>
      <c r="U13671" s="173"/>
    </row>
    <row r="13672" spans="13:21" s="104" customFormat="1" ht="15.75">
      <c r="M13672" s="172"/>
      <c r="N13672" s="172"/>
      <c r="O13672" s="172"/>
      <c r="U13672" s="173"/>
    </row>
    <row r="13673" spans="13:21" s="104" customFormat="1" ht="15.75">
      <c r="M13673" s="172"/>
      <c r="N13673" s="172"/>
      <c r="O13673" s="172"/>
      <c r="U13673" s="173"/>
    </row>
    <row r="13674" spans="13:21" s="104" customFormat="1" ht="15.75">
      <c r="M13674" s="172"/>
      <c r="N13674" s="172"/>
      <c r="O13674" s="172"/>
      <c r="U13674" s="173"/>
    </row>
    <row r="13675" spans="13:21" s="104" customFormat="1" ht="15.75">
      <c r="M13675" s="172"/>
      <c r="N13675" s="172"/>
      <c r="O13675" s="172"/>
      <c r="U13675" s="173"/>
    </row>
    <row r="13676" spans="13:21" s="104" customFormat="1" ht="15.75">
      <c r="M13676" s="172"/>
      <c r="N13676" s="172"/>
      <c r="O13676" s="172"/>
      <c r="U13676" s="173"/>
    </row>
    <row r="13677" spans="13:21" s="104" customFormat="1" ht="15.75">
      <c r="M13677" s="172"/>
      <c r="N13677" s="172"/>
      <c r="O13677" s="172"/>
      <c r="U13677" s="173"/>
    </row>
    <row r="13678" spans="13:21" s="104" customFormat="1" ht="15.75">
      <c r="M13678" s="172"/>
      <c r="N13678" s="172"/>
      <c r="O13678" s="172"/>
      <c r="U13678" s="173"/>
    </row>
    <row r="13679" spans="13:21" s="104" customFormat="1" ht="15.75">
      <c r="M13679" s="172"/>
      <c r="N13679" s="172"/>
      <c r="O13679" s="172"/>
      <c r="U13679" s="173"/>
    </row>
    <row r="13680" spans="13:21" s="104" customFormat="1" ht="15.75">
      <c r="M13680" s="172"/>
      <c r="N13680" s="172"/>
      <c r="O13680" s="172"/>
      <c r="U13680" s="173"/>
    </row>
    <row r="13681" spans="13:21" s="104" customFormat="1" ht="15.75">
      <c r="M13681" s="172"/>
      <c r="N13681" s="172"/>
      <c r="O13681" s="172"/>
      <c r="U13681" s="173"/>
    </row>
    <row r="13682" spans="13:21" s="104" customFormat="1" ht="15.75">
      <c r="M13682" s="172"/>
      <c r="N13682" s="172"/>
      <c r="O13682" s="172"/>
      <c r="U13682" s="173"/>
    </row>
    <row r="13683" spans="13:21" s="104" customFormat="1" ht="15.75">
      <c r="M13683" s="172"/>
      <c r="N13683" s="172"/>
      <c r="O13683" s="172"/>
      <c r="U13683" s="173"/>
    </row>
    <row r="13684" spans="13:21" s="104" customFormat="1" ht="15.75">
      <c r="M13684" s="172"/>
      <c r="N13684" s="172"/>
      <c r="O13684" s="172"/>
      <c r="U13684" s="173"/>
    </row>
    <row r="13685" spans="13:21" s="104" customFormat="1" ht="15.75">
      <c r="M13685" s="172"/>
      <c r="N13685" s="172"/>
      <c r="O13685" s="172"/>
      <c r="U13685" s="173"/>
    </row>
    <row r="13686" spans="13:21" s="104" customFormat="1" ht="15.75">
      <c r="M13686" s="172"/>
      <c r="N13686" s="172"/>
      <c r="O13686" s="172"/>
      <c r="U13686" s="173"/>
    </row>
    <row r="13687" spans="13:21" s="104" customFormat="1" ht="15.75">
      <c r="M13687" s="172"/>
      <c r="N13687" s="172"/>
      <c r="O13687" s="172"/>
      <c r="U13687" s="173"/>
    </row>
    <row r="13688" spans="13:21" s="104" customFormat="1" ht="15.75">
      <c r="M13688" s="172"/>
      <c r="N13688" s="172"/>
      <c r="O13688" s="172"/>
      <c r="U13688" s="173"/>
    </row>
    <row r="13689" spans="13:21" s="104" customFormat="1" ht="15.75">
      <c r="M13689" s="172"/>
      <c r="N13689" s="172"/>
      <c r="O13689" s="172"/>
      <c r="U13689" s="173"/>
    </row>
    <row r="13690" spans="13:21" s="104" customFormat="1" ht="15.75">
      <c r="M13690" s="172"/>
      <c r="N13690" s="172"/>
      <c r="O13690" s="172"/>
      <c r="U13690" s="173"/>
    </row>
    <row r="13691" spans="13:21" s="104" customFormat="1" ht="15.75">
      <c r="M13691" s="172"/>
      <c r="N13691" s="172"/>
      <c r="O13691" s="172"/>
      <c r="U13691" s="173"/>
    </row>
    <row r="13692" spans="13:21" s="104" customFormat="1" ht="15.75">
      <c r="M13692" s="172"/>
      <c r="N13692" s="172"/>
      <c r="O13692" s="172"/>
      <c r="U13692" s="173"/>
    </row>
    <row r="13693" spans="13:21" s="104" customFormat="1" ht="15.75">
      <c r="M13693" s="172"/>
      <c r="N13693" s="172"/>
      <c r="O13693" s="172"/>
      <c r="U13693" s="173"/>
    </row>
    <row r="13694" spans="13:21" s="104" customFormat="1" ht="15.75">
      <c r="M13694" s="172"/>
      <c r="N13694" s="172"/>
      <c r="O13694" s="172"/>
      <c r="U13694" s="173"/>
    </row>
    <row r="13695" spans="13:21" s="104" customFormat="1" ht="15.75">
      <c r="M13695" s="172"/>
      <c r="N13695" s="172"/>
      <c r="O13695" s="172"/>
      <c r="U13695" s="173"/>
    </row>
    <row r="13696" spans="13:21" s="104" customFormat="1" ht="15.75">
      <c r="M13696" s="172"/>
      <c r="N13696" s="172"/>
      <c r="O13696" s="172"/>
      <c r="U13696" s="173"/>
    </row>
    <row r="13697" spans="13:21" s="104" customFormat="1" ht="15.75">
      <c r="M13697" s="172"/>
      <c r="N13697" s="172"/>
      <c r="O13697" s="172"/>
      <c r="U13697" s="173"/>
    </row>
    <row r="13698" spans="13:21" s="104" customFormat="1" ht="15.75">
      <c r="M13698" s="172"/>
      <c r="N13698" s="172"/>
      <c r="O13698" s="172"/>
      <c r="U13698" s="173"/>
    </row>
    <row r="13699" spans="13:21" s="104" customFormat="1" ht="15.75">
      <c r="M13699" s="172"/>
      <c r="N13699" s="172"/>
      <c r="O13699" s="172"/>
      <c r="U13699" s="173"/>
    </row>
    <row r="13700" spans="13:21" s="104" customFormat="1" ht="15.75">
      <c r="M13700" s="172"/>
      <c r="N13700" s="172"/>
      <c r="O13700" s="172"/>
      <c r="U13700" s="173"/>
    </row>
    <row r="13701" spans="13:21" s="104" customFormat="1" ht="15.75">
      <c r="M13701" s="172"/>
      <c r="N13701" s="172"/>
      <c r="O13701" s="172"/>
      <c r="U13701" s="173"/>
    </row>
    <row r="13702" spans="13:21" s="104" customFormat="1" ht="15.75">
      <c r="M13702" s="172"/>
      <c r="N13702" s="172"/>
      <c r="O13702" s="172"/>
      <c r="U13702" s="173"/>
    </row>
    <row r="13703" spans="13:21" s="104" customFormat="1" ht="15.75">
      <c r="M13703" s="172"/>
      <c r="N13703" s="172"/>
      <c r="O13703" s="172"/>
      <c r="U13703" s="173"/>
    </row>
    <row r="13704" spans="13:21" s="104" customFormat="1" ht="15.75">
      <c r="M13704" s="172"/>
      <c r="N13704" s="172"/>
      <c r="O13704" s="172"/>
      <c r="U13704" s="173"/>
    </row>
    <row r="13705" spans="13:21" s="104" customFormat="1" ht="15.75">
      <c r="M13705" s="172"/>
      <c r="N13705" s="172"/>
      <c r="O13705" s="172"/>
      <c r="U13705" s="173"/>
    </row>
    <row r="13706" spans="13:21" s="104" customFormat="1" ht="15.75">
      <c r="M13706" s="172"/>
      <c r="N13706" s="172"/>
      <c r="O13706" s="172"/>
      <c r="U13706" s="173"/>
    </row>
    <row r="13707" spans="13:21" s="104" customFormat="1" ht="15.75">
      <c r="M13707" s="172"/>
      <c r="N13707" s="172"/>
      <c r="O13707" s="172"/>
      <c r="U13707" s="173"/>
    </row>
    <row r="13708" spans="13:21" s="104" customFormat="1" ht="15.75">
      <c r="M13708" s="172"/>
      <c r="N13708" s="172"/>
      <c r="O13708" s="172"/>
      <c r="U13708" s="173"/>
    </row>
    <row r="13709" spans="13:21" s="104" customFormat="1" ht="15.75">
      <c r="M13709" s="172"/>
      <c r="N13709" s="172"/>
      <c r="O13709" s="172"/>
      <c r="U13709" s="173"/>
    </row>
    <row r="13710" spans="13:21" s="104" customFormat="1" ht="15.75">
      <c r="M13710" s="172"/>
      <c r="N13710" s="172"/>
      <c r="O13710" s="172"/>
      <c r="U13710" s="173"/>
    </row>
    <row r="13711" spans="13:21" s="104" customFormat="1" ht="15.75">
      <c r="M13711" s="172"/>
      <c r="N13711" s="172"/>
      <c r="O13711" s="172"/>
      <c r="U13711" s="173"/>
    </row>
    <row r="13712" spans="13:21" s="104" customFormat="1" ht="15.75">
      <c r="M13712" s="172"/>
      <c r="N13712" s="172"/>
      <c r="O13712" s="172"/>
      <c r="U13712" s="173"/>
    </row>
    <row r="13713" spans="13:21" s="104" customFormat="1" ht="15.75">
      <c r="M13713" s="172"/>
      <c r="N13713" s="172"/>
      <c r="O13713" s="172"/>
      <c r="U13713" s="173"/>
    </row>
    <row r="13714" spans="13:21" s="104" customFormat="1" ht="15.75">
      <c r="M13714" s="172"/>
      <c r="N13714" s="172"/>
      <c r="O13714" s="172"/>
      <c r="U13714" s="173"/>
    </row>
    <row r="13715" spans="13:21" s="104" customFormat="1" ht="15.75">
      <c r="M13715" s="172"/>
      <c r="N13715" s="172"/>
      <c r="O13715" s="172"/>
      <c r="U13715" s="173"/>
    </row>
    <row r="13716" spans="13:21" s="104" customFormat="1" ht="15.75">
      <c r="M13716" s="172"/>
      <c r="N13716" s="172"/>
      <c r="O13716" s="172"/>
      <c r="U13716" s="173"/>
    </row>
    <row r="13717" spans="13:21" s="104" customFormat="1" ht="15.75">
      <c r="M13717" s="172"/>
      <c r="N13717" s="172"/>
      <c r="O13717" s="172"/>
      <c r="U13717" s="173"/>
    </row>
    <row r="13718" spans="13:21" s="104" customFormat="1" ht="15.75">
      <c r="M13718" s="172"/>
      <c r="N13718" s="172"/>
      <c r="O13718" s="172"/>
      <c r="U13718" s="173"/>
    </row>
    <row r="13719" spans="13:21" s="104" customFormat="1" ht="15.75">
      <c r="M13719" s="172"/>
      <c r="N13719" s="172"/>
      <c r="O13719" s="172"/>
      <c r="U13719" s="173"/>
    </row>
    <row r="13720" spans="13:21" s="104" customFormat="1" ht="15.75">
      <c r="M13720" s="172"/>
      <c r="N13720" s="172"/>
      <c r="O13720" s="172"/>
      <c r="U13720" s="173"/>
    </row>
    <row r="13721" spans="13:21" s="104" customFormat="1" ht="15.75">
      <c r="M13721" s="172"/>
      <c r="N13721" s="172"/>
      <c r="O13721" s="172"/>
      <c r="U13721" s="173"/>
    </row>
    <row r="13722" spans="13:21" s="104" customFormat="1" ht="15.75">
      <c r="M13722" s="172"/>
      <c r="N13722" s="172"/>
      <c r="O13722" s="172"/>
      <c r="U13722" s="173"/>
    </row>
    <row r="13723" spans="13:21" s="104" customFormat="1" ht="15.75">
      <c r="M13723" s="172"/>
      <c r="N13723" s="172"/>
      <c r="O13723" s="172"/>
      <c r="U13723" s="173"/>
    </row>
    <row r="13724" spans="13:21" s="104" customFormat="1" ht="15.75">
      <c r="M13724" s="172"/>
      <c r="N13724" s="172"/>
      <c r="O13724" s="172"/>
      <c r="U13724" s="173"/>
    </row>
    <row r="13725" spans="13:21" s="104" customFormat="1" ht="15.75">
      <c r="M13725" s="172"/>
      <c r="N13725" s="172"/>
      <c r="O13725" s="172"/>
      <c r="U13725" s="173"/>
    </row>
    <row r="13726" spans="13:21" s="104" customFormat="1" ht="15.75">
      <c r="M13726" s="172"/>
      <c r="N13726" s="172"/>
      <c r="O13726" s="172"/>
      <c r="U13726" s="173"/>
    </row>
    <row r="13727" spans="13:21" s="104" customFormat="1" ht="15.75">
      <c r="M13727" s="172"/>
      <c r="N13727" s="172"/>
      <c r="O13727" s="172"/>
      <c r="U13727" s="173"/>
    </row>
    <row r="13728" spans="13:21" s="104" customFormat="1" ht="15.75">
      <c r="M13728" s="172"/>
      <c r="N13728" s="172"/>
      <c r="O13728" s="172"/>
      <c r="U13728" s="173"/>
    </row>
    <row r="13729" spans="13:21" s="104" customFormat="1" ht="15.75">
      <c r="M13729" s="172"/>
      <c r="N13729" s="172"/>
      <c r="O13729" s="172"/>
      <c r="U13729" s="173"/>
    </row>
    <row r="13730" spans="13:21" s="104" customFormat="1" ht="15.75">
      <c r="M13730" s="172"/>
      <c r="N13730" s="172"/>
      <c r="O13730" s="172"/>
      <c r="U13730" s="173"/>
    </row>
    <row r="13731" spans="13:21" s="104" customFormat="1" ht="15.75">
      <c r="M13731" s="172"/>
      <c r="N13731" s="172"/>
      <c r="O13731" s="172"/>
      <c r="U13731" s="173"/>
    </row>
    <row r="13732" spans="13:21" s="104" customFormat="1" ht="15.75">
      <c r="M13732" s="172"/>
      <c r="N13732" s="172"/>
      <c r="O13732" s="172"/>
      <c r="U13732" s="173"/>
    </row>
    <row r="13733" spans="13:21" s="104" customFormat="1" ht="15.75">
      <c r="M13733" s="172"/>
      <c r="N13733" s="172"/>
      <c r="O13733" s="172"/>
      <c r="U13733" s="173"/>
    </row>
    <row r="13734" spans="13:21" s="104" customFormat="1" ht="15.75">
      <c r="M13734" s="172"/>
      <c r="N13734" s="172"/>
      <c r="O13734" s="172"/>
      <c r="U13734" s="173"/>
    </row>
    <row r="13735" spans="13:21" s="104" customFormat="1" ht="15.75">
      <c r="M13735" s="172"/>
      <c r="N13735" s="172"/>
      <c r="O13735" s="172"/>
      <c r="U13735" s="173"/>
    </row>
    <row r="13736" spans="13:21" s="104" customFormat="1" ht="15.75">
      <c r="M13736" s="172"/>
      <c r="N13736" s="172"/>
      <c r="O13736" s="172"/>
      <c r="U13736" s="173"/>
    </row>
    <row r="13737" spans="13:21" s="104" customFormat="1" ht="15.75">
      <c r="M13737" s="172"/>
      <c r="N13737" s="172"/>
      <c r="O13737" s="172"/>
      <c r="U13737" s="173"/>
    </row>
    <row r="13738" spans="13:21" s="104" customFormat="1" ht="15.75">
      <c r="M13738" s="172"/>
      <c r="N13738" s="172"/>
      <c r="O13738" s="172"/>
      <c r="U13738" s="173"/>
    </row>
    <row r="13739" spans="13:21" s="104" customFormat="1" ht="15.75">
      <c r="M13739" s="172"/>
      <c r="N13739" s="172"/>
      <c r="O13739" s="172"/>
      <c r="U13739" s="173"/>
    </row>
    <row r="13740" spans="13:21" s="104" customFormat="1" ht="15.75">
      <c r="M13740" s="172"/>
      <c r="N13740" s="172"/>
      <c r="O13740" s="172"/>
      <c r="U13740" s="173"/>
    </row>
    <row r="13741" spans="13:21" s="104" customFormat="1" ht="15.75">
      <c r="M13741" s="172"/>
      <c r="N13741" s="172"/>
      <c r="O13741" s="172"/>
      <c r="U13741" s="173"/>
    </row>
    <row r="13742" spans="13:21" s="104" customFormat="1" ht="15.75">
      <c r="M13742" s="172"/>
      <c r="N13742" s="172"/>
      <c r="O13742" s="172"/>
      <c r="U13742" s="173"/>
    </row>
    <row r="13743" spans="13:21" s="104" customFormat="1" ht="15.75">
      <c r="M13743" s="172"/>
      <c r="N13743" s="172"/>
      <c r="O13743" s="172"/>
      <c r="U13743" s="173"/>
    </row>
    <row r="13744" spans="13:21" s="104" customFormat="1" ht="15.75">
      <c r="M13744" s="172"/>
      <c r="N13744" s="172"/>
      <c r="O13744" s="172"/>
      <c r="U13744" s="173"/>
    </row>
    <row r="13745" spans="13:21" s="104" customFormat="1" ht="15.75">
      <c r="M13745" s="172"/>
      <c r="N13745" s="172"/>
      <c r="O13745" s="172"/>
      <c r="U13745" s="173"/>
    </row>
    <row r="13746" spans="13:21" s="104" customFormat="1" ht="15.75">
      <c r="M13746" s="172"/>
      <c r="N13746" s="172"/>
      <c r="O13746" s="172"/>
      <c r="U13746" s="173"/>
    </row>
    <row r="13747" spans="13:21" s="104" customFormat="1" ht="15.75">
      <c r="M13747" s="172"/>
      <c r="N13747" s="172"/>
      <c r="O13747" s="172"/>
      <c r="U13747" s="173"/>
    </row>
    <row r="13748" spans="13:21" s="104" customFormat="1" ht="15.75">
      <c r="M13748" s="172"/>
      <c r="N13748" s="172"/>
      <c r="O13748" s="172"/>
      <c r="U13748" s="173"/>
    </row>
    <row r="13749" spans="13:21" s="104" customFormat="1" ht="15.75">
      <c r="M13749" s="172"/>
      <c r="N13749" s="172"/>
      <c r="O13749" s="172"/>
      <c r="U13749" s="173"/>
    </row>
    <row r="13750" spans="13:21" s="104" customFormat="1" ht="15.75">
      <c r="M13750" s="172"/>
      <c r="N13750" s="172"/>
      <c r="O13750" s="172"/>
      <c r="U13750" s="173"/>
    </row>
    <row r="13751" spans="13:21" s="104" customFormat="1" ht="15.75">
      <c r="M13751" s="172"/>
      <c r="N13751" s="172"/>
      <c r="O13751" s="172"/>
      <c r="U13751" s="173"/>
    </row>
    <row r="13752" spans="13:21" s="104" customFormat="1" ht="15.75">
      <c r="M13752" s="172"/>
      <c r="N13752" s="172"/>
      <c r="O13752" s="172"/>
      <c r="U13752" s="173"/>
    </row>
    <row r="13753" spans="13:21" s="104" customFormat="1" ht="15.75">
      <c r="M13753" s="172"/>
      <c r="N13753" s="172"/>
      <c r="O13753" s="172"/>
      <c r="U13753" s="173"/>
    </row>
    <row r="13754" spans="13:21" s="104" customFormat="1" ht="15.75">
      <c r="M13754" s="172"/>
      <c r="N13754" s="172"/>
      <c r="O13754" s="172"/>
      <c r="U13754" s="173"/>
    </row>
    <row r="13755" spans="13:21" s="104" customFormat="1" ht="15.75">
      <c r="M13755" s="172"/>
      <c r="N13755" s="172"/>
      <c r="O13755" s="172"/>
      <c r="U13755" s="173"/>
    </row>
    <row r="13756" spans="13:21" s="104" customFormat="1" ht="15.75">
      <c r="M13756" s="172"/>
      <c r="N13756" s="172"/>
      <c r="O13756" s="172"/>
      <c r="U13756" s="173"/>
    </row>
    <row r="13757" spans="13:21" s="104" customFormat="1" ht="15.75">
      <c r="M13757" s="172"/>
      <c r="N13757" s="172"/>
      <c r="O13757" s="172"/>
      <c r="U13757" s="173"/>
    </row>
    <row r="13758" spans="13:21" s="104" customFormat="1" ht="15.75">
      <c r="M13758" s="172"/>
      <c r="N13758" s="172"/>
      <c r="O13758" s="172"/>
      <c r="U13758" s="173"/>
    </row>
    <row r="13759" spans="13:21" s="104" customFormat="1" ht="15.75">
      <c r="M13759" s="172"/>
      <c r="N13759" s="172"/>
      <c r="O13759" s="172"/>
      <c r="U13759" s="173"/>
    </row>
    <row r="13760" spans="13:21" s="104" customFormat="1" ht="15.75">
      <c r="M13760" s="172"/>
      <c r="N13760" s="172"/>
      <c r="O13760" s="172"/>
      <c r="U13760" s="173"/>
    </row>
    <row r="13761" spans="13:21" s="104" customFormat="1" ht="15.75">
      <c r="M13761" s="172"/>
      <c r="N13761" s="172"/>
      <c r="O13761" s="172"/>
      <c r="U13761" s="173"/>
    </row>
    <row r="13762" spans="13:21" s="104" customFormat="1" ht="15.75">
      <c r="M13762" s="172"/>
      <c r="N13762" s="172"/>
      <c r="O13762" s="172"/>
      <c r="U13762" s="173"/>
    </row>
    <row r="13763" spans="13:21" s="104" customFormat="1" ht="15.75">
      <c r="M13763" s="172"/>
      <c r="N13763" s="172"/>
      <c r="O13763" s="172"/>
      <c r="U13763" s="173"/>
    </row>
    <row r="13764" spans="13:21" s="104" customFormat="1" ht="15.75">
      <c r="M13764" s="172"/>
      <c r="N13764" s="172"/>
      <c r="O13764" s="172"/>
      <c r="U13764" s="173"/>
    </row>
    <row r="13765" spans="13:21" s="104" customFormat="1" ht="15.75">
      <c r="M13765" s="172"/>
      <c r="N13765" s="172"/>
      <c r="O13765" s="172"/>
      <c r="U13765" s="173"/>
    </row>
    <row r="13766" spans="13:21" s="104" customFormat="1" ht="15.75">
      <c r="M13766" s="172"/>
      <c r="N13766" s="172"/>
      <c r="O13766" s="172"/>
      <c r="U13766" s="173"/>
    </row>
    <row r="13767" spans="13:21" s="104" customFormat="1" ht="15.75">
      <c r="M13767" s="172"/>
      <c r="N13767" s="172"/>
      <c r="O13767" s="172"/>
      <c r="U13767" s="173"/>
    </row>
    <row r="13768" spans="13:21" s="104" customFormat="1" ht="15.75">
      <c r="M13768" s="172"/>
      <c r="N13768" s="172"/>
      <c r="O13768" s="172"/>
      <c r="U13768" s="173"/>
    </row>
    <row r="13769" spans="13:21" s="104" customFormat="1" ht="15.75">
      <c r="M13769" s="172"/>
      <c r="N13769" s="172"/>
      <c r="O13769" s="172"/>
      <c r="U13769" s="173"/>
    </row>
    <row r="13770" spans="13:21" s="104" customFormat="1" ht="15.75">
      <c r="M13770" s="172"/>
      <c r="N13770" s="172"/>
      <c r="O13770" s="172"/>
      <c r="U13770" s="173"/>
    </row>
    <row r="13771" spans="13:21" s="104" customFormat="1" ht="15.75">
      <c r="M13771" s="172"/>
      <c r="N13771" s="172"/>
      <c r="O13771" s="172"/>
      <c r="U13771" s="173"/>
    </row>
    <row r="13772" spans="13:21" s="104" customFormat="1" ht="15.75">
      <c r="M13772" s="172"/>
      <c r="N13772" s="172"/>
      <c r="O13772" s="172"/>
      <c r="U13772" s="173"/>
    </row>
    <row r="13773" spans="13:21" s="104" customFormat="1" ht="15.75">
      <c r="M13773" s="172"/>
      <c r="N13773" s="172"/>
      <c r="O13773" s="172"/>
      <c r="U13773" s="173"/>
    </row>
    <row r="13774" spans="13:21" s="104" customFormat="1" ht="15.75">
      <c r="M13774" s="172"/>
      <c r="N13774" s="172"/>
      <c r="O13774" s="172"/>
      <c r="U13774" s="173"/>
    </row>
    <row r="13775" spans="13:21" s="104" customFormat="1" ht="15.75">
      <c r="M13775" s="172"/>
      <c r="N13775" s="172"/>
      <c r="O13775" s="172"/>
      <c r="U13775" s="173"/>
    </row>
    <row r="13776" spans="13:21" s="104" customFormat="1" ht="15.75">
      <c r="M13776" s="172"/>
      <c r="N13776" s="172"/>
      <c r="O13776" s="172"/>
      <c r="U13776" s="173"/>
    </row>
    <row r="13777" spans="13:21" s="104" customFormat="1" ht="15.75">
      <c r="M13777" s="172"/>
      <c r="N13777" s="172"/>
      <c r="O13777" s="172"/>
      <c r="U13777" s="173"/>
    </row>
    <row r="13778" spans="13:21" s="104" customFormat="1" ht="15.75">
      <c r="M13778" s="172"/>
      <c r="N13778" s="172"/>
      <c r="O13778" s="172"/>
      <c r="U13778" s="173"/>
    </row>
    <row r="13779" spans="13:21" s="104" customFormat="1" ht="15.75">
      <c r="M13779" s="172"/>
      <c r="N13779" s="172"/>
      <c r="O13779" s="172"/>
      <c r="U13779" s="173"/>
    </row>
    <row r="13780" spans="13:21" s="104" customFormat="1" ht="15.75">
      <c r="M13780" s="172"/>
      <c r="N13780" s="172"/>
      <c r="O13780" s="172"/>
      <c r="U13780" s="173"/>
    </row>
    <row r="13781" spans="13:21" s="104" customFormat="1" ht="15.75">
      <c r="M13781" s="172"/>
      <c r="N13781" s="172"/>
      <c r="O13781" s="172"/>
      <c r="U13781" s="173"/>
    </row>
    <row r="13782" spans="13:21" s="104" customFormat="1" ht="15.75">
      <c r="M13782" s="172"/>
      <c r="N13782" s="172"/>
      <c r="O13782" s="172"/>
      <c r="U13782" s="173"/>
    </row>
    <row r="13783" spans="13:21" s="104" customFormat="1" ht="15.75">
      <c r="M13783" s="172"/>
      <c r="N13783" s="172"/>
      <c r="O13783" s="172"/>
      <c r="U13783" s="173"/>
    </row>
    <row r="13784" spans="13:21" s="104" customFormat="1" ht="15.75">
      <c r="M13784" s="172"/>
      <c r="N13784" s="172"/>
      <c r="O13784" s="172"/>
      <c r="U13784" s="173"/>
    </row>
    <row r="13785" spans="13:21" s="104" customFormat="1" ht="15.75">
      <c r="M13785" s="172"/>
      <c r="N13785" s="172"/>
      <c r="O13785" s="172"/>
      <c r="U13785" s="173"/>
    </row>
    <row r="13786" spans="13:21" s="104" customFormat="1" ht="15.75">
      <c r="M13786" s="172"/>
      <c r="N13786" s="172"/>
      <c r="O13786" s="172"/>
      <c r="U13786" s="173"/>
    </row>
    <row r="13787" spans="13:21" s="104" customFormat="1" ht="15.75">
      <c r="M13787" s="172"/>
      <c r="N13787" s="172"/>
      <c r="O13787" s="172"/>
      <c r="U13787" s="173"/>
    </row>
    <row r="13788" spans="13:21" s="104" customFormat="1" ht="15.75">
      <c r="M13788" s="172"/>
      <c r="N13788" s="172"/>
      <c r="O13788" s="172"/>
      <c r="U13788" s="173"/>
    </row>
    <row r="13789" spans="13:21" s="104" customFormat="1" ht="15.75">
      <c r="M13789" s="172"/>
      <c r="N13789" s="172"/>
      <c r="O13789" s="172"/>
      <c r="U13789" s="173"/>
    </row>
    <row r="13790" spans="13:21" s="104" customFormat="1" ht="15.75">
      <c r="M13790" s="172"/>
      <c r="N13790" s="172"/>
      <c r="O13790" s="172"/>
      <c r="U13790" s="173"/>
    </row>
    <row r="13791" spans="13:21" s="104" customFormat="1" ht="15.75">
      <c r="M13791" s="172"/>
      <c r="N13791" s="172"/>
      <c r="O13791" s="172"/>
      <c r="U13791" s="173"/>
    </row>
    <row r="13792" spans="13:21" s="104" customFormat="1" ht="15.75">
      <c r="M13792" s="172"/>
      <c r="N13792" s="172"/>
      <c r="O13792" s="172"/>
      <c r="U13792" s="173"/>
    </row>
    <row r="13793" spans="13:21" s="104" customFormat="1" ht="15.75">
      <c r="M13793" s="172"/>
      <c r="N13793" s="172"/>
      <c r="O13793" s="172"/>
      <c r="U13793" s="173"/>
    </row>
    <row r="13794" spans="13:21" s="104" customFormat="1" ht="15.75">
      <c r="M13794" s="172"/>
      <c r="N13794" s="172"/>
      <c r="O13794" s="172"/>
      <c r="U13794" s="173"/>
    </row>
    <row r="13795" spans="13:21" s="104" customFormat="1" ht="15.75">
      <c r="M13795" s="172"/>
      <c r="N13795" s="172"/>
      <c r="O13795" s="172"/>
      <c r="U13795" s="173"/>
    </row>
    <row r="13796" spans="13:21" s="104" customFormat="1" ht="15.75">
      <c r="M13796" s="172"/>
      <c r="N13796" s="172"/>
      <c r="O13796" s="172"/>
      <c r="U13796" s="173"/>
    </row>
    <row r="13797" spans="13:21" s="104" customFormat="1" ht="15.75">
      <c r="M13797" s="172"/>
      <c r="N13797" s="172"/>
      <c r="O13797" s="172"/>
      <c r="U13797" s="173"/>
    </row>
    <row r="13798" spans="13:21" s="104" customFormat="1" ht="15.75">
      <c r="M13798" s="172"/>
      <c r="N13798" s="172"/>
      <c r="O13798" s="172"/>
      <c r="U13798" s="173"/>
    </row>
    <row r="13799" spans="13:21" s="104" customFormat="1" ht="15.75">
      <c r="M13799" s="172"/>
      <c r="N13799" s="172"/>
      <c r="O13799" s="172"/>
      <c r="U13799" s="173"/>
    </row>
    <row r="13800" spans="13:21" s="104" customFormat="1" ht="15.75">
      <c r="M13800" s="172"/>
      <c r="N13800" s="172"/>
      <c r="O13800" s="172"/>
      <c r="U13800" s="173"/>
    </row>
    <row r="13801" spans="13:21" s="104" customFormat="1" ht="15.75">
      <c r="M13801" s="172"/>
      <c r="N13801" s="172"/>
      <c r="O13801" s="172"/>
      <c r="U13801" s="173"/>
    </row>
    <row r="13802" spans="13:21" s="104" customFormat="1" ht="15.75">
      <c r="M13802" s="172"/>
      <c r="N13802" s="172"/>
      <c r="O13802" s="172"/>
      <c r="U13802" s="173"/>
    </row>
    <row r="13803" spans="13:21" s="104" customFormat="1" ht="15.75">
      <c r="M13803" s="172"/>
      <c r="N13803" s="172"/>
      <c r="O13803" s="172"/>
      <c r="U13803" s="173"/>
    </row>
    <row r="13804" spans="13:21" s="104" customFormat="1" ht="15.75">
      <c r="M13804" s="172"/>
      <c r="N13804" s="172"/>
      <c r="O13804" s="172"/>
      <c r="U13804" s="173"/>
    </row>
    <row r="13805" spans="13:21" s="104" customFormat="1" ht="15.75">
      <c r="M13805" s="172"/>
      <c r="N13805" s="172"/>
      <c r="O13805" s="172"/>
      <c r="U13805" s="173"/>
    </row>
    <row r="13806" spans="13:21" s="104" customFormat="1" ht="15.75">
      <c r="M13806" s="172"/>
      <c r="N13806" s="172"/>
      <c r="O13806" s="172"/>
      <c r="U13806" s="173"/>
    </row>
    <row r="13807" spans="13:21" s="104" customFormat="1" ht="15.75">
      <c r="M13807" s="172"/>
      <c r="N13807" s="172"/>
      <c r="O13807" s="172"/>
      <c r="U13807" s="173"/>
    </row>
    <row r="13808" spans="13:21" s="104" customFormat="1" ht="15.75">
      <c r="M13808" s="172"/>
      <c r="N13808" s="172"/>
      <c r="O13808" s="172"/>
      <c r="U13808" s="173"/>
    </row>
    <row r="13809" spans="13:21" s="104" customFormat="1" ht="15.75">
      <c r="M13809" s="172"/>
      <c r="N13809" s="172"/>
      <c r="O13809" s="172"/>
      <c r="U13809" s="173"/>
    </row>
    <row r="13810" spans="13:21" s="104" customFormat="1" ht="15.75">
      <c r="M13810" s="172"/>
      <c r="N13810" s="172"/>
      <c r="O13810" s="172"/>
      <c r="U13810" s="173"/>
    </row>
    <row r="13811" spans="13:21" s="104" customFormat="1" ht="15.75">
      <c r="M13811" s="172"/>
      <c r="N13811" s="172"/>
      <c r="O13811" s="172"/>
      <c r="U13811" s="173"/>
    </row>
    <row r="13812" spans="13:21" s="104" customFormat="1" ht="15.75">
      <c r="M13812" s="172"/>
      <c r="N13812" s="172"/>
      <c r="O13812" s="172"/>
      <c r="U13812" s="173"/>
    </row>
    <row r="13813" spans="13:21" s="104" customFormat="1" ht="15.75">
      <c r="M13813" s="172"/>
      <c r="N13813" s="172"/>
      <c r="O13813" s="172"/>
      <c r="U13813" s="173"/>
    </row>
    <row r="13814" spans="13:21" s="104" customFormat="1" ht="15.75">
      <c r="M13814" s="172"/>
      <c r="N13814" s="172"/>
      <c r="O13814" s="172"/>
      <c r="U13814" s="173"/>
    </row>
    <row r="13815" spans="13:21" s="104" customFormat="1" ht="15.75">
      <c r="M13815" s="172"/>
      <c r="N13815" s="172"/>
      <c r="O13815" s="172"/>
      <c r="U13815" s="173"/>
    </row>
    <row r="13816" spans="13:21" s="104" customFormat="1" ht="15.75">
      <c r="M13816" s="172"/>
      <c r="N13816" s="172"/>
      <c r="O13816" s="172"/>
      <c r="U13816" s="173"/>
    </row>
    <row r="13817" spans="13:21" s="104" customFormat="1" ht="15.75">
      <c r="M13817" s="172"/>
      <c r="N13817" s="172"/>
      <c r="O13817" s="172"/>
      <c r="U13817" s="173"/>
    </row>
    <row r="13818" spans="13:21" s="104" customFormat="1" ht="15.75">
      <c r="M13818" s="172"/>
      <c r="N13818" s="172"/>
      <c r="O13818" s="172"/>
      <c r="U13818" s="173"/>
    </row>
    <row r="13819" spans="13:21" s="104" customFormat="1" ht="15.75">
      <c r="M13819" s="172"/>
      <c r="N13819" s="172"/>
      <c r="O13819" s="172"/>
      <c r="U13819" s="173"/>
    </row>
    <row r="13820" spans="13:21" s="104" customFormat="1" ht="15.75">
      <c r="M13820" s="172"/>
      <c r="N13820" s="172"/>
      <c r="O13820" s="172"/>
      <c r="U13820" s="173"/>
    </row>
    <row r="13821" spans="13:21" s="104" customFormat="1" ht="15.75">
      <c r="M13821" s="172"/>
      <c r="N13821" s="172"/>
      <c r="O13821" s="172"/>
      <c r="U13821" s="173"/>
    </row>
    <row r="13822" spans="13:21" s="104" customFormat="1" ht="15.75">
      <c r="M13822" s="172"/>
      <c r="N13822" s="172"/>
      <c r="O13822" s="172"/>
      <c r="U13822" s="173"/>
    </row>
    <row r="13823" spans="13:21" s="104" customFormat="1" ht="15.75">
      <c r="M13823" s="172"/>
      <c r="N13823" s="172"/>
      <c r="O13823" s="172"/>
      <c r="U13823" s="173"/>
    </row>
    <row r="13824" spans="13:21" s="104" customFormat="1" ht="15.75">
      <c r="M13824" s="172"/>
      <c r="N13824" s="172"/>
      <c r="O13824" s="172"/>
      <c r="U13824" s="173"/>
    </row>
    <row r="13825" spans="13:21" s="104" customFormat="1" ht="15.75">
      <c r="M13825" s="172"/>
      <c r="N13825" s="172"/>
      <c r="O13825" s="172"/>
      <c r="U13825" s="173"/>
    </row>
    <row r="13826" spans="13:21" s="104" customFormat="1" ht="15.75">
      <c r="M13826" s="172"/>
      <c r="N13826" s="172"/>
      <c r="O13826" s="172"/>
      <c r="U13826" s="173"/>
    </row>
    <row r="13827" spans="13:21" s="104" customFormat="1" ht="15.75">
      <c r="M13827" s="172"/>
      <c r="N13827" s="172"/>
      <c r="O13827" s="172"/>
      <c r="U13827" s="173"/>
    </row>
    <row r="13828" spans="13:21" s="104" customFormat="1" ht="15.75">
      <c r="M13828" s="172"/>
      <c r="N13828" s="172"/>
      <c r="O13828" s="172"/>
      <c r="U13828" s="173"/>
    </row>
    <row r="13829" spans="13:21" s="104" customFormat="1" ht="15.75">
      <c r="M13829" s="172"/>
      <c r="N13829" s="172"/>
      <c r="O13829" s="172"/>
      <c r="U13829" s="173"/>
    </row>
    <row r="13830" spans="13:21" s="104" customFormat="1" ht="15.75">
      <c r="M13830" s="172"/>
      <c r="N13830" s="172"/>
      <c r="O13830" s="172"/>
      <c r="U13830" s="173"/>
    </row>
    <row r="13831" spans="13:21" s="104" customFormat="1" ht="15.75">
      <c r="M13831" s="172"/>
      <c r="N13831" s="172"/>
      <c r="O13831" s="172"/>
      <c r="U13831" s="173"/>
    </row>
    <row r="13832" spans="13:21" s="104" customFormat="1" ht="15.75">
      <c r="M13832" s="172"/>
      <c r="N13832" s="172"/>
      <c r="O13832" s="172"/>
      <c r="U13832" s="173"/>
    </row>
    <row r="13833" spans="13:21" s="104" customFormat="1" ht="15.75">
      <c r="M13833" s="172"/>
      <c r="N13833" s="172"/>
      <c r="O13833" s="172"/>
      <c r="U13833" s="173"/>
    </row>
    <row r="13834" spans="13:21" s="104" customFormat="1" ht="15.75">
      <c r="M13834" s="172"/>
      <c r="N13834" s="172"/>
      <c r="O13834" s="172"/>
      <c r="U13834" s="173"/>
    </row>
    <row r="13835" spans="13:21" s="104" customFormat="1" ht="15.75">
      <c r="M13835" s="172"/>
      <c r="N13835" s="172"/>
      <c r="O13835" s="172"/>
      <c r="U13835" s="173"/>
    </row>
    <row r="13836" spans="13:21" s="104" customFormat="1" ht="15.75">
      <c r="M13836" s="172"/>
      <c r="N13836" s="172"/>
      <c r="O13836" s="172"/>
      <c r="U13836" s="173"/>
    </row>
    <row r="13837" spans="13:21" s="104" customFormat="1" ht="15.75">
      <c r="M13837" s="172"/>
      <c r="N13837" s="172"/>
      <c r="O13837" s="172"/>
      <c r="U13837" s="173"/>
    </row>
    <row r="13838" spans="13:21" s="104" customFormat="1" ht="15.75">
      <c r="M13838" s="172"/>
      <c r="N13838" s="172"/>
      <c r="O13838" s="172"/>
      <c r="U13838" s="173"/>
    </row>
    <row r="13839" spans="13:21" s="104" customFormat="1" ht="15.75">
      <c r="M13839" s="172"/>
      <c r="N13839" s="172"/>
      <c r="O13839" s="172"/>
      <c r="U13839" s="173"/>
    </row>
    <row r="13840" spans="13:21" s="104" customFormat="1" ht="15.75">
      <c r="M13840" s="172"/>
      <c r="N13840" s="172"/>
      <c r="O13840" s="172"/>
      <c r="U13840" s="173"/>
    </row>
    <row r="13841" spans="13:21" s="104" customFormat="1" ht="15.75">
      <c r="M13841" s="172"/>
      <c r="N13841" s="172"/>
      <c r="O13841" s="172"/>
      <c r="U13841" s="173"/>
    </row>
    <row r="13842" spans="13:21" s="104" customFormat="1" ht="15.75">
      <c r="M13842" s="172"/>
      <c r="N13842" s="172"/>
      <c r="O13842" s="172"/>
      <c r="U13842" s="173"/>
    </row>
    <row r="13843" spans="13:21" s="104" customFormat="1" ht="15.75">
      <c r="M13843" s="172"/>
      <c r="N13843" s="172"/>
      <c r="O13843" s="172"/>
      <c r="U13843" s="173"/>
    </row>
    <row r="13844" spans="13:21" s="104" customFormat="1" ht="15.75">
      <c r="M13844" s="172"/>
      <c r="N13844" s="172"/>
      <c r="O13844" s="172"/>
      <c r="U13844" s="173"/>
    </row>
    <row r="13845" spans="13:21" s="104" customFormat="1" ht="15.75">
      <c r="M13845" s="172"/>
      <c r="N13845" s="172"/>
      <c r="O13845" s="172"/>
      <c r="U13845" s="173"/>
    </row>
    <row r="13846" spans="13:21" s="104" customFormat="1" ht="15.75">
      <c r="M13846" s="172"/>
      <c r="N13846" s="172"/>
      <c r="O13846" s="172"/>
      <c r="U13846" s="173"/>
    </row>
    <row r="13847" spans="13:21" s="104" customFormat="1" ht="15.75">
      <c r="M13847" s="172"/>
      <c r="N13847" s="172"/>
      <c r="O13847" s="172"/>
      <c r="U13847" s="173"/>
    </row>
    <row r="13848" spans="13:21" s="104" customFormat="1" ht="15.75">
      <c r="M13848" s="172"/>
      <c r="N13848" s="172"/>
      <c r="O13848" s="172"/>
      <c r="U13848" s="173"/>
    </row>
    <row r="13849" spans="13:21" s="104" customFormat="1" ht="15.75">
      <c r="M13849" s="172"/>
      <c r="N13849" s="172"/>
      <c r="O13849" s="172"/>
      <c r="U13849" s="173"/>
    </row>
    <row r="13850" spans="13:21" s="104" customFormat="1" ht="15.75">
      <c r="M13850" s="172"/>
      <c r="N13850" s="172"/>
      <c r="O13850" s="172"/>
      <c r="U13850" s="173"/>
    </row>
    <row r="13851" spans="13:21" s="104" customFormat="1" ht="15.75">
      <c r="M13851" s="172"/>
      <c r="N13851" s="172"/>
      <c r="O13851" s="172"/>
      <c r="U13851" s="173"/>
    </row>
    <row r="13852" spans="13:21" s="104" customFormat="1" ht="15.75">
      <c r="M13852" s="172"/>
      <c r="N13852" s="172"/>
      <c r="O13852" s="172"/>
      <c r="U13852" s="173"/>
    </row>
    <row r="13853" spans="13:21" s="104" customFormat="1" ht="15.75">
      <c r="M13853" s="172"/>
      <c r="N13853" s="172"/>
      <c r="O13853" s="172"/>
      <c r="U13853" s="173"/>
    </row>
    <row r="13854" spans="13:21" s="104" customFormat="1" ht="15.75">
      <c r="M13854" s="172"/>
      <c r="N13854" s="172"/>
      <c r="O13854" s="172"/>
      <c r="U13854" s="173"/>
    </row>
    <row r="13855" spans="13:21" s="104" customFormat="1" ht="15.75">
      <c r="M13855" s="172"/>
      <c r="N13855" s="172"/>
      <c r="O13855" s="172"/>
      <c r="U13855" s="173"/>
    </row>
    <row r="13856" spans="13:21" s="104" customFormat="1" ht="15.75">
      <c r="M13856" s="172"/>
      <c r="N13856" s="172"/>
      <c r="O13856" s="172"/>
      <c r="U13856" s="173"/>
    </row>
    <row r="13857" spans="13:21" s="104" customFormat="1" ht="15.75">
      <c r="M13857" s="172"/>
      <c r="N13857" s="172"/>
      <c r="O13857" s="172"/>
      <c r="U13857" s="173"/>
    </row>
    <row r="13858" spans="13:21" s="104" customFormat="1" ht="15.75">
      <c r="M13858" s="172"/>
      <c r="N13858" s="172"/>
      <c r="O13858" s="172"/>
      <c r="U13858" s="173"/>
    </row>
    <row r="13859" spans="13:21" s="104" customFormat="1" ht="15.75">
      <c r="M13859" s="172"/>
      <c r="N13859" s="172"/>
      <c r="O13859" s="172"/>
      <c r="U13859" s="173"/>
    </row>
    <row r="13860" spans="13:21" s="104" customFormat="1" ht="15.75">
      <c r="M13860" s="172"/>
      <c r="N13860" s="172"/>
      <c r="O13860" s="172"/>
      <c r="U13860" s="173"/>
    </row>
    <row r="13861" spans="13:21" s="104" customFormat="1" ht="15.75">
      <c r="M13861" s="172"/>
      <c r="N13861" s="172"/>
      <c r="O13861" s="172"/>
      <c r="U13861" s="173"/>
    </row>
    <row r="13862" spans="13:21" s="104" customFormat="1" ht="15.75">
      <c r="M13862" s="172"/>
      <c r="N13862" s="172"/>
      <c r="O13862" s="172"/>
      <c r="U13862" s="173"/>
    </row>
    <row r="13863" spans="13:21" s="104" customFormat="1" ht="15.75">
      <c r="M13863" s="172"/>
      <c r="N13863" s="172"/>
      <c r="O13863" s="172"/>
      <c r="U13863" s="173"/>
    </row>
    <row r="13864" spans="13:21" s="104" customFormat="1" ht="15.75">
      <c r="M13864" s="172"/>
      <c r="N13864" s="172"/>
      <c r="O13864" s="172"/>
      <c r="U13864" s="173"/>
    </row>
    <row r="13865" spans="13:21" s="104" customFormat="1" ht="15.75">
      <c r="M13865" s="172"/>
      <c r="N13865" s="172"/>
      <c r="O13865" s="172"/>
      <c r="U13865" s="173"/>
    </row>
    <row r="13866" spans="13:21" s="104" customFormat="1" ht="15.75">
      <c r="M13866" s="172"/>
      <c r="N13866" s="172"/>
      <c r="O13866" s="172"/>
      <c r="U13866" s="173"/>
    </row>
    <row r="13867" spans="13:21" s="104" customFormat="1" ht="15.75">
      <c r="M13867" s="172"/>
      <c r="N13867" s="172"/>
      <c r="O13867" s="172"/>
      <c r="U13867" s="173"/>
    </row>
    <row r="13868" spans="13:21" s="104" customFormat="1" ht="15.75">
      <c r="M13868" s="172"/>
      <c r="N13868" s="172"/>
      <c r="O13868" s="172"/>
      <c r="U13868" s="173"/>
    </row>
    <row r="13869" spans="13:21" s="104" customFormat="1" ht="15.75">
      <c r="M13869" s="172"/>
      <c r="N13869" s="172"/>
      <c r="O13869" s="172"/>
      <c r="U13869" s="173"/>
    </row>
    <row r="13870" spans="13:21" s="104" customFormat="1" ht="15.75">
      <c r="M13870" s="172"/>
      <c r="N13870" s="172"/>
      <c r="O13870" s="172"/>
      <c r="U13870" s="173"/>
    </row>
    <row r="13871" spans="13:21" s="104" customFormat="1" ht="15.75">
      <c r="M13871" s="172"/>
      <c r="N13871" s="172"/>
      <c r="O13871" s="172"/>
      <c r="U13871" s="173"/>
    </row>
    <row r="13872" spans="13:21" s="104" customFormat="1" ht="15.75">
      <c r="M13872" s="172"/>
      <c r="N13872" s="172"/>
      <c r="O13872" s="172"/>
      <c r="U13872" s="173"/>
    </row>
    <row r="13873" spans="13:21" s="104" customFormat="1" ht="15.75">
      <c r="M13873" s="172"/>
      <c r="N13873" s="172"/>
      <c r="O13873" s="172"/>
      <c r="U13873" s="173"/>
    </row>
    <row r="13874" spans="13:21" s="104" customFormat="1" ht="15.75">
      <c r="M13874" s="172"/>
      <c r="N13874" s="172"/>
      <c r="O13874" s="172"/>
      <c r="U13874" s="173"/>
    </row>
    <row r="13875" spans="13:21" s="104" customFormat="1" ht="15.75">
      <c r="M13875" s="172"/>
      <c r="N13875" s="172"/>
      <c r="O13875" s="172"/>
      <c r="U13875" s="173"/>
    </row>
    <row r="13876" spans="13:21" s="104" customFormat="1" ht="15.75">
      <c r="M13876" s="172"/>
      <c r="N13876" s="172"/>
      <c r="O13876" s="172"/>
      <c r="U13876" s="173"/>
    </row>
    <row r="13877" spans="13:21" s="104" customFormat="1" ht="15.75">
      <c r="M13877" s="172"/>
      <c r="N13877" s="172"/>
      <c r="O13877" s="172"/>
      <c r="U13877" s="173"/>
    </row>
    <row r="13878" spans="13:21" s="104" customFormat="1" ht="15.75">
      <c r="M13878" s="172"/>
      <c r="N13878" s="172"/>
      <c r="O13878" s="172"/>
      <c r="U13878" s="173"/>
    </row>
    <row r="13879" spans="13:21" s="104" customFormat="1" ht="15.75">
      <c r="M13879" s="172"/>
      <c r="N13879" s="172"/>
      <c r="O13879" s="172"/>
      <c r="U13879" s="173"/>
    </row>
    <row r="13880" spans="13:21" s="104" customFormat="1" ht="15.75">
      <c r="M13880" s="172"/>
      <c r="N13880" s="172"/>
      <c r="O13880" s="172"/>
      <c r="U13880" s="173"/>
    </row>
    <row r="13881" spans="13:21" s="104" customFormat="1" ht="15.75">
      <c r="M13881" s="172"/>
      <c r="N13881" s="172"/>
      <c r="O13881" s="172"/>
      <c r="U13881" s="173"/>
    </row>
    <row r="13882" spans="13:21" s="104" customFormat="1" ht="15.75">
      <c r="M13882" s="172"/>
      <c r="N13882" s="172"/>
      <c r="O13882" s="172"/>
      <c r="U13882" s="173"/>
    </row>
    <row r="13883" spans="13:21" s="104" customFormat="1" ht="15.75">
      <c r="M13883" s="172"/>
      <c r="N13883" s="172"/>
      <c r="O13883" s="172"/>
      <c r="U13883" s="173"/>
    </row>
    <row r="13884" spans="13:21" s="104" customFormat="1" ht="15.75">
      <c r="M13884" s="172"/>
      <c r="N13884" s="172"/>
      <c r="O13884" s="172"/>
      <c r="U13884" s="173"/>
    </row>
    <row r="13885" spans="13:21" s="104" customFormat="1" ht="15.75">
      <c r="M13885" s="172"/>
      <c r="N13885" s="172"/>
      <c r="O13885" s="172"/>
      <c r="U13885" s="173"/>
    </row>
    <row r="13886" spans="13:21" s="104" customFormat="1" ht="15.75">
      <c r="M13886" s="172"/>
      <c r="N13886" s="172"/>
      <c r="O13886" s="172"/>
      <c r="U13886" s="173"/>
    </row>
    <row r="13887" spans="13:21" s="104" customFormat="1" ht="15.75">
      <c r="M13887" s="172"/>
      <c r="N13887" s="172"/>
      <c r="O13887" s="172"/>
      <c r="U13887" s="173"/>
    </row>
    <row r="13888" spans="13:21" s="104" customFormat="1" ht="15.75">
      <c r="M13888" s="172"/>
      <c r="N13888" s="172"/>
      <c r="O13888" s="172"/>
      <c r="U13888" s="173"/>
    </row>
    <row r="13889" spans="13:21" s="104" customFormat="1" ht="15.75">
      <c r="M13889" s="172"/>
      <c r="N13889" s="172"/>
      <c r="O13889" s="172"/>
      <c r="U13889" s="173"/>
    </row>
    <row r="13890" spans="13:21" s="104" customFormat="1" ht="15.75">
      <c r="M13890" s="172"/>
      <c r="N13890" s="172"/>
      <c r="O13890" s="172"/>
      <c r="U13890" s="173"/>
    </row>
    <row r="13891" spans="13:21" s="104" customFormat="1" ht="15.75">
      <c r="M13891" s="172"/>
      <c r="N13891" s="172"/>
      <c r="O13891" s="172"/>
      <c r="U13891" s="173"/>
    </row>
    <row r="13892" spans="13:21" s="104" customFormat="1" ht="15.75">
      <c r="M13892" s="172"/>
      <c r="N13892" s="172"/>
      <c r="O13892" s="172"/>
      <c r="U13892" s="173"/>
    </row>
    <row r="13893" spans="13:21" s="104" customFormat="1" ht="15.75">
      <c r="M13893" s="172"/>
      <c r="N13893" s="172"/>
      <c r="O13893" s="172"/>
      <c r="U13893" s="173"/>
    </row>
    <row r="13894" spans="13:21" s="104" customFormat="1" ht="15.75">
      <c r="M13894" s="172"/>
      <c r="N13894" s="172"/>
      <c r="O13894" s="172"/>
      <c r="U13894" s="173"/>
    </row>
    <row r="13895" spans="13:21" s="104" customFormat="1" ht="15.75">
      <c r="M13895" s="172"/>
      <c r="N13895" s="172"/>
      <c r="O13895" s="172"/>
      <c r="U13895" s="173"/>
    </row>
    <row r="13896" spans="13:21" s="104" customFormat="1" ht="15.75">
      <c r="M13896" s="172"/>
      <c r="N13896" s="172"/>
      <c r="O13896" s="172"/>
      <c r="U13896" s="173"/>
    </row>
    <row r="13897" spans="13:21" s="104" customFormat="1" ht="15.75">
      <c r="M13897" s="172"/>
      <c r="N13897" s="172"/>
      <c r="O13897" s="172"/>
      <c r="U13897" s="173"/>
    </row>
    <row r="13898" spans="13:21" s="104" customFormat="1" ht="15.75">
      <c r="M13898" s="172"/>
      <c r="N13898" s="172"/>
      <c r="O13898" s="172"/>
      <c r="U13898" s="173"/>
    </row>
    <row r="13899" spans="13:21" s="104" customFormat="1" ht="15.75">
      <c r="M13899" s="172"/>
      <c r="N13899" s="172"/>
      <c r="O13899" s="172"/>
      <c r="U13899" s="173"/>
    </row>
    <row r="13900" spans="13:21" s="104" customFormat="1" ht="15.75">
      <c r="M13900" s="172"/>
      <c r="N13900" s="172"/>
      <c r="O13900" s="172"/>
      <c r="U13900" s="173"/>
    </row>
    <row r="13901" spans="13:21" s="104" customFormat="1" ht="15.75">
      <c r="M13901" s="172"/>
      <c r="N13901" s="172"/>
      <c r="O13901" s="172"/>
      <c r="U13901" s="173"/>
    </row>
    <row r="13902" spans="13:21" s="104" customFormat="1" ht="15.75">
      <c r="M13902" s="172"/>
      <c r="N13902" s="172"/>
      <c r="O13902" s="172"/>
      <c r="U13902" s="173"/>
    </row>
    <row r="13903" spans="13:21" s="104" customFormat="1" ht="15.75">
      <c r="M13903" s="172"/>
      <c r="N13903" s="172"/>
      <c r="O13903" s="172"/>
      <c r="U13903" s="173"/>
    </row>
    <row r="13904" spans="13:21" s="104" customFormat="1" ht="15.75">
      <c r="M13904" s="172"/>
      <c r="N13904" s="172"/>
      <c r="O13904" s="172"/>
      <c r="U13904" s="173"/>
    </row>
    <row r="13905" spans="13:21" s="104" customFormat="1" ht="15.75">
      <c r="M13905" s="172"/>
      <c r="N13905" s="172"/>
      <c r="O13905" s="172"/>
      <c r="U13905" s="173"/>
    </row>
    <row r="13906" spans="13:21" s="104" customFormat="1" ht="15.75">
      <c r="M13906" s="172"/>
      <c r="N13906" s="172"/>
      <c r="O13906" s="172"/>
      <c r="U13906" s="173"/>
    </row>
    <row r="13907" spans="13:21" s="104" customFormat="1" ht="15.75">
      <c r="M13907" s="172"/>
      <c r="N13907" s="172"/>
      <c r="O13907" s="172"/>
      <c r="U13907" s="173"/>
    </row>
    <row r="13908" spans="13:21" s="104" customFormat="1" ht="15.75">
      <c r="M13908" s="172"/>
      <c r="N13908" s="172"/>
      <c r="O13908" s="172"/>
      <c r="U13908" s="173"/>
    </row>
    <row r="13909" spans="13:21" s="104" customFormat="1" ht="15.75">
      <c r="M13909" s="172"/>
      <c r="N13909" s="172"/>
      <c r="O13909" s="172"/>
      <c r="U13909" s="173"/>
    </row>
    <row r="13910" spans="13:21" s="104" customFormat="1" ht="15.75">
      <c r="M13910" s="172"/>
      <c r="N13910" s="172"/>
      <c r="O13910" s="172"/>
      <c r="U13910" s="173"/>
    </row>
    <row r="13911" spans="13:21" s="104" customFormat="1" ht="15.75">
      <c r="M13911" s="172"/>
      <c r="N13911" s="172"/>
      <c r="O13911" s="172"/>
      <c r="U13911" s="173"/>
    </row>
    <row r="13912" spans="13:21" s="104" customFormat="1" ht="15.75">
      <c r="M13912" s="172"/>
      <c r="N13912" s="172"/>
      <c r="O13912" s="172"/>
      <c r="U13912" s="173"/>
    </row>
    <row r="13913" spans="13:21" s="104" customFormat="1" ht="15.75">
      <c r="M13913" s="172"/>
      <c r="N13913" s="172"/>
      <c r="O13913" s="172"/>
      <c r="U13913" s="173"/>
    </row>
    <row r="13914" spans="13:21" s="104" customFormat="1" ht="15.75">
      <c r="M13914" s="172"/>
      <c r="N13914" s="172"/>
      <c r="O13914" s="172"/>
      <c r="U13914" s="173"/>
    </row>
    <row r="13915" spans="13:21" s="104" customFormat="1" ht="15.75">
      <c r="M13915" s="172"/>
      <c r="N13915" s="172"/>
      <c r="O13915" s="172"/>
      <c r="U13915" s="173"/>
    </row>
    <row r="13916" spans="13:21" s="104" customFormat="1" ht="15.75">
      <c r="M13916" s="172"/>
      <c r="N13916" s="172"/>
      <c r="O13916" s="172"/>
      <c r="U13916" s="173"/>
    </row>
    <row r="13917" spans="13:21" s="104" customFormat="1" ht="15.75">
      <c r="M13917" s="172"/>
      <c r="N13917" s="172"/>
      <c r="O13917" s="172"/>
      <c r="U13917" s="173"/>
    </row>
    <row r="13918" spans="13:21" s="104" customFormat="1" ht="15.75">
      <c r="M13918" s="172"/>
      <c r="N13918" s="172"/>
      <c r="O13918" s="172"/>
      <c r="U13918" s="173"/>
    </row>
    <row r="13919" spans="13:21" s="104" customFormat="1" ht="15.75">
      <c r="M13919" s="172"/>
      <c r="N13919" s="172"/>
      <c r="O13919" s="172"/>
      <c r="U13919" s="173"/>
    </row>
    <row r="13920" spans="13:21" s="104" customFormat="1" ht="15.75">
      <c r="M13920" s="172"/>
      <c r="N13920" s="172"/>
      <c r="O13920" s="172"/>
      <c r="U13920" s="173"/>
    </row>
    <row r="13921" spans="13:21" s="104" customFormat="1" ht="15.75">
      <c r="M13921" s="172"/>
      <c r="N13921" s="172"/>
      <c r="O13921" s="172"/>
      <c r="U13921" s="173"/>
    </row>
    <row r="13922" spans="13:21" s="104" customFormat="1" ht="15.75">
      <c r="M13922" s="172"/>
      <c r="N13922" s="172"/>
      <c r="O13922" s="172"/>
      <c r="U13922" s="173"/>
    </row>
    <row r="13923" spans="13:21" s="104" customFormat="1" ht="15.75">
      <c r="M13923" s="172"/>
      <c r="N13923" s="172"/>
      <c r="O13923" s="172"/>
      <c r="U13923" s="173"/>
    </row>
    <row r="13924" spans="13:21" s="104" customFormat="1" ht="15.75">
      <c r="M13924" s="172"/>
      <c r="N13924" s="172"/>
      <c r="O13924" s="172"/>
      <c r="U13924" s="173"/>
    </row>
    <row r="13925" spans="13:21" s="104" customFormat="1" ht="15.75">
      <c r="M13925" s="172"/>
      <c r="N13925" s="172"/>
      <c r="O13925" s="172"/>
      <c r="U13925" s="173"/>
    </row>
    <row r="13926" spans="13:21" s="104" customFormat="1" ht="15.75">
      <c r="M13926" s="172"/>
      <c r="N13926" s="172"/>
      <c r="O13926" s="172"/>
      <c r="U13926" s="173"/>
    </row>
    <row r="13927" spans="13:21" s="104" customFormat="1" ht="15.75">
      <c r="M13927" s="172"/>
      <c r="N13927" s="172"/>
      <c r="O13927" s="172"/>
      <c r="U13927" s="173"/>
    </row>
    <row r="13928" spans="13:21" s="104" customFormat="1" ht="15.75">
      <c r="M13928" s="172"/>
      <c r="N13928" s="172"/>
      <c r="O13928" s="172"/>
      <c r="U13928" s="173"/>
    </row>
    <row r="13929" spans="13:21" s="104" customFormat="1" ht="15.75">
      <c r="M13929" s="172"/>
      <c r="N13929" s="172"/>
      <c r="O13929" s="172"/>
      <c r="U13929" s="173"/>
    </row>
    <row r="13930" spans="13:21" s="104" customFormat="1" ht="15.75">
      <c r="M13930" s="172"/>
      <c r="N13930" s="172"/>
      <c r="O13930" s="172"/>
      <c r="U13930" s="173"/>
    </row>
    <row r="13931" spans="13:21" s="104" customFormat="1" ht="15.75">
      <c r="M13931" s="172"/>
      <c r="N13931" s="172"/>
      <c r="O13931" s="172"/>
      <c r="U13931" s="173"/>
    </row>
    <row r="13932" spans="13:21" s="104" customFormat="1" ht="15.75">
      <c r="M13932" s="172"/>
      <c r="N13932" s="172"/>
      <c r="O13932" s="172"/>
      <c r="U13932" s="173"/>
    </row>
    <row r="13933" spans="13:21" s="104" customFormat="1" ht="15.75">
      <c r="M13933" s="172"/>
      <c r="N13933" s="172"/>
      <c r="O13933" s="172"/>
      <c r="U13933" s="173"/>
    </row>
    <row r="13934" spans="13:21" s="104" customFormat="1" ht="15.75">
      <c r="M13934" s="172"/>
      <c r="N13934" s="172"/>
      <c r="O13934" s="172"/>
      <c r="U13934" s="173"/>
    </row>
    <row r="13935" spans="13:21" s="104" customFormat="1" ht="15.75">
      <c r="M13935" s="172"/>
      <c r="N13935" s="172"/>
      <c r="O13935" s="172"/>
      <c r="U13935" s="173"/>
    </row>
    <row r="13936" spans="13:21" s="104" customFormat="1" ht="15.75">
      <c r="M13936" s="172"/>
      <c r="N13936" s="172"/>
      <c r="O13936" s="172"/>
      <c r="U13936" s="173"/>
    </row>
    <row r="13937" spans="13:21" s="104" customFormat="1" ht="15.75">
      <c r="M13937" s="172"/>
      <c r="N13937" s="172"/>
      <c r="O13937" s="172"/>
      <c r="U13937" s="173"/>
    </row>
    <row r="13938" spans="13:21" s="104" customFormat="1" ht="15.75">
      <c r="M13938" s="172"/>
      <c r="N13938" s="172"/>
      <c r="O13938" s="172"/>
      <c r="U13938" s="173"/>
    </row>
    <row r="13939" spans="13:21" s="104" customFormat="1" ht="15.75">
      <c r="M13939" s="172"/>
      <c r="N13939" s="172"/>
      <c r="O13939" s="172"/>
      <c r="U13939" s="173"/>
    </row>
    <row r="13940" spans="13:21" s="104" customFormat="1" ht="15.75">
      <c r="M13940" s="172"/>
      <c r="N13940" s="172"/>
      <c r="O13940" s="172"/>
      <c r="U13940" s="173"/>
    </row>
    <row r="13941" spans="13:21" s="104" customFormat="1" ht="15.75">
      <c r="M13941" s="172"/>
      <c r="N13941" s="172"/>
      <c r="O13941" s="172"/>
      <c r="U13941" s="173"/>
    </row>
    <row r="13942" spans="13:21" s="104" customFormat="1" ht="15.75">
      <c r="M13942" s="172"/>
      <c r="N13942" s="172"/>
      <c r="O13942" s="172"/>
      <c r="U13942" s="173"/>
    </row>
    <row r="13943" spans="13:21" s="104" customFormat="1" ht="15.75">
      <c r="M13943" s="172"/>
      <c r="N13943" s="172"/>
      <c r="O13943" s="172"/>
      <c r="U13943" s="173"/>
    </row>
    <row r="13944" spans="13:21" s="104" customFormat="1" ht="15.75">
      <c r="M13944" s="172"/>
      <c r="N13944" s="172"/>
      <c r="O13944" s="172"/>
      <c r="U13944" s="173"/>
    </row>
    <row r="13945" spans="13:21" s="104" customFormat="1" ht="15.75">
      <c r="M13945" s="172"/>
      <c r="N13945" s="172"/>
      <c r="O13945" s="172"/>
      <c r="U13945" s="173"/>
    </row>
    <row r="13946" spans="13:21" s="104" customFormat="1" ht="15.75">
      <c r="M13946" s="172"/>
      <c r="N13946" s="172"/>
      <c r="O13946" s="172"/>
      <c r="U13946" s="173"/>
    </row>
    <row r="13947" spans="13:21" s="104" customFormat="1" ht="15.75">
      <c r="M13947" s="172"/>
      <c r="N13947" s="172"/>
      <c r="O13947" s="172"/>
      <c r="U13947" s="173"/>
    </row>
    <row r="13948" spans="13:21" s="104" customFormat="1" ht="15.75">
      <c r="M13948" s="172"/>
      <c r="N13948" s="172"/>
      <c r="O13948" s="172"/>
      <c r="U13948" s="173"/>
    </row>
    <row r="13949" spans="13:21" s="104" customFormat="1" ht="15.75">
      <c r="M13949" s="172"/>
      <c r="N13949" s="172"/>
      <c r="O13949" s="172"/>
      <c r="U13949" s="173"/>
    </row>
    <row r="13950" spans="13:21" s="104" customFormat="1" ht="15.75">
      <c r="M13950" s="172"/>
      <c r="N13950" s="172"/>
      <c r="O13950" s="172"/>
      <c r="U13950" s="173"/>
    </row>
    <row r="13951" spans="13:21" s="104" customFormat="1" ht="15.75">
      <c r="M13951" s="172"/>
      <c r="N13951" s="172"/>
      <c r="O13951" s="172"/>
      <c r="U13951" s="173"/>
    </row>
    <row r="13952" spans="13:21" s="104" customFormat="1" ht="15.75">
      <c r="M13952" s="172"/>
      <c r="N13952" s="172"/>
      <c r="O13952" s="172"/>
      <c r="U13952" s="173"/>
    </row>
    <row r="13953" spans="13:21" s="104" customFormat="1" ht="15.75">
      <c r="M13953" s="172"/>
      <c r="N13953" s="172"/>
      <c r="O13953" s="172"/>
      <c r="U13953" s="173"/>
    </row>
    <row r="13954" spans="13:21" s="104" customFormat="1" ht="15.75">
      <c r="M13954" s="172"/>
      <c r="N13954" s="172"/>
      <c r="O13954" s="172"/>
      <c r="U13954" s="173"/>
    </row>
    <row r="13955" spans="13:21" s="104" customFormat="1" ht="15.75">
      <c r="M13955" s="172"/>
      <c r="N13955" s="172"/>
      <c r="O13955" s="172"/>
      <c r="U13955" s="173"/>
    </row>
    <row r="13956" spans="13:21" s="104" customFormat="1" ht="15.75">
      <c r="M13956" s="172"/>
      <c r="N13956" s="172"/>
      <c r="O13956" s="172"/>
      <c r="U13956" s="173"/>
    </row>
    <row r="13957" spans="13:21" s="104" customFormat="1" ht="15.75">
      <c r="M13957" s="172"/>
      <c r="N13957" s="172"/>
      <c r="O13957" s="172"/>
      <c r="U13957" s="173"/>
    </row>
    <row r="13958" spans="13:21" s="104" customFormat="1" ht="15.75">
      <c r="M13958" s="172"/>
      <c r="N13958" s="172"/>
      <c r="O13958" s="172"/>
      <c r="U13958" s="173"/>
    </row>
    <row r="13959" spans="13:21" s="104" customFormat="1" ht="15.75">
      <c r="M13959" s="172"/>
      <c r="N13959" s="172"/>
      <c r="O13959" s="172"/>
      <c r="U13959" s="173"/>
    </row>
    <row r="13960" spans="13:21" s="104" customFormat="1" ht="15.75">
      <c r="M13960" s="172"/>
      <c r="N13960" s="172"/>
      <c r="O13960" s="172"/>
      <c r="U13960" s="173"/>
    </row>
    <row r="13961" spans="13:21" s="104" customFormat="1" ht="15.75">
      <c r="M13961" s="172"/>
      <c r="N13961" s="172"/>
      <c r="O13961" s="172"/>
      <c r="U13961" s="173"/>
    </row>
    <row r="13962" spans="13:21" s="104" customFormat="1" ht="15.75">
      <c r="M13962" s="172"/>
      <c r="N13962" s="172"/>
      <c r="O13962" s="172"/>
      <c r="U13962" s="173"/>
    </row>
    <row r="13963" spans="13:21" s="104" customFormat="1" ht="15.75">
      <c r="M13963" s="172"/>
      <c r="N13963" s="172"/>
      <c r="O13963" s="172"/>
      <c r="U13963" s="173"/>
    </row>
    <row r="13964" spans="13:21" s="104" customFormat="1" ht="15.75">
      <c r="M13964" s="172"/>
      <c r="N13964" s="172"/>
      <c r="O13964" s="172"/>
      <c r="U13964" s="173"/>
    </row>
    <row r="13965" spans="13:21" s="104" customFormat="1" ht="15.75">
      <c r="M13965" s="172"/>
      <c r="N13965" s="172"/>
      <c r="O13965" s="172"/>
      <c r="U13965" s="173"/>
    </row>
    <row r="13966" spans="13:21" s="104" customFormat="1" ht="15.75">
      <c r="M13966" s="172"/>
      <c r="N13966" s="172"/>
      <c r="O13966" s="172"/>
      <c r="U13966" s="173"/>
    </row>
    <row r="13967" spans="13:21" s="104" customFormat="1" ht="15.75">
      <c r="M13967" s="172"/>
      <c r="N13967" s="172"/>
      <c r="O13967" s="172"/>
      <c r="U13967" s="173"/>
    </row>
    <row r="13968" spans="13:21" s="104" customFormat="1" ht="15.75">
      <c r="M13968" s="172"/>
      <c r="N13968" s="172"/>
      <c r="O13968" s="172"/>
      <c r="U13968" s="173"/>
    </row>
    <row r="13969" spans="13:21" s="104" customFormat="1" ht="15.75">
      <c r="M13969" s="172"/>
      <c r="N13969" s="172"/>
      <c r="O13969" s="172"/>
      <c r="U13969" s="173"/>
    </row>
    <row r="13970" spans="13:21" s="104" customFormat="1" ht="15.75">
      <c r="M13970" s="172"/>
      <c r="N13970" s="172"/>
      <c r="O13970" s="172"/>
      <c r="U13970" s="173"/>
    </row>
    <row r="13971" spans="13:21" s="104" customFormat="1" ht="15.75">
      <c r="M13971" s="172"/>
      <c r="N13971" s="172"/>
      <c r="O13971" s="172"/>
      <c r="U13971" s="173"/>
    </row>
    <row r="13972" spans="13:21" s="104" customFormat="1" ht="15.75">
      <c r="M13972" s="172"/>
      <c r="N13972" s="172"/>
      <c r="O13972" s="172"/>
      <c r="U13972" s="173"/>
    </row>
    <row r="13973" spans="13:21" s="104" customFormat="1" ht="15.75">
      <c r="M13973" s="172"/>
      <c r="N13973" s="172"/>
      <c r="O13973" s="172"/>
      <c r="U13973" s="173"/>
    </row>
    <row r="13974" spans="13:21" s="104" customFormat="1" ht="15.75">
      <c r="M13974" s="172"/>
      <c r="N13974" s="172"/>
      <c r="O13974" s="172"/>
      <c r="U13974" s="173"/>
    </row>
    <row r="13975" spans="13:21" s="104" customFormat="1" ht="15.75">
      <c r="M13975" s="172"/>
      <c r="N13975" s="172"/>
      <c r="O13975" s="172"/>
      <c r="U13975" s="173"/>
    </row>
    <row r="13976" spans="13:21" s="104" customFormat="1" ht="15.75">
      <c r="M13976" s="172"/>
      <c r="N13976" s="172"/>
      <c r="O13976" s="172"/>
      <c r="U13976" s="173"/>
    </row>
    <row r="13977" spans="13:21" s="104" customFormat="1" ht="15.75">
      <c r="M13977" s="172"/>
      <c r="N13977" s="172"/>
      <c r="O13977" s="172"/>
      <c r="U13977" s="173"/>
    </row>
    <row r="13978" spans="13:21" s="104" customFormat="1" ht="15.75">
      <c r="M13978" s="172"/>
      <c r="N13978" s="172"/>
      <c r="O13978" s="172"/>
      <c r="U13978" s="173"/>
    </row>
    <row r="13979" spans="13:21" s="104" customFormat="1" ht="15.75">
      <c r="M13979" s="172"/>
      <c r="N13979" s="172"/>
      <c r="O13979" s="172"/>
      <c r="U13979" s="173"/>
    </row>
    <row r="13980" spans="13:21" s="104" customFormat="1" ht="15.75">
      <c r="M13980" s="172"/>
      <c r="N13980" s="172"/>
      <c r="O13980" s="172"/>
      <c r="U13980" s="173"/>
    </row>
    <row r="13981" spans="13:21" s="104" customFormat="1" ht="15.75">
      <c r="M13981" s="172"/>
      <c r="N13981" s="172"/>
      <c r="O13981" s="172"/>
      <c r="U13981" s="173"/>
    </row>
    <row r="13982" spans="13:21" s="104" customFormat="1" ht="15.75">
      <c r="M13982" s="172"/>
      <c r="N13982" s="172"/>
      <c r="O13982" s="172"/>
      <c r="U13982" s="173"/>
    </row>
    <row r="13983" spans="13:21" s="104" customFormat="1" ht="15.75">
      <c r="M13983" s="172"/>
      <c r="N13983" s="172"/>
      <c r="O13983" s="172"/>
      <c r="U13983" s="173"/>
    </row>
    <row r="13984" spans="13:21" s="104" customFormat="1" ht="15.75">
      <c r="M13984" s="172"/>
      <c r="N13984" s="172"/>
      <c r="O13984" s="172"/>
      <c r="U13984" s="173"/>
    </row>
    <row r="13985" spans="13:21" s="104" customFormat="1" ht="15.75">
      <c r="M13985" s="172"/>
      <c r="N13985" s="172"/>
      <c r="O13985" s="172"/>
      <c r="U13985" s="173"/>
    </row>
    <row r="13986" spans="13:21" s="104" customFormat="1" ht="15.75">
      <c r="M13986" s="172"/>
      <c r="N13986" s="172"/>
      <c r="O13986" s="172"/>
      <c r="U13986" s="173"/>
    </row>
    <row r="13987" spans="13:21" s="104" customFormat="1" ht="15.75">
      <c r="M13987" s="172"/>
      <c r="N13987" s="172"/>
      <c r="O13987" s="172"/>
      <c r="U13987" s="173"/>
    </row>
    <row r="13988" spans="13:21" s="104" customFormat="1" ht="15.75">
      <c r="M13988" s="172"/>
      <c r="N13988" s="172"/>
      <c r="O13988" s="172"/>
      <c r="U13988" s="173"/>
    </row>
    <row r="13989" spans="13:21" s="104" customFormat="1" ht="15.75">
      <c r="M13989" s="172"/>
      <c r="N13989" s="172"/>
      <c r="O13989" s="172"/>
      <c r="U13989" s="173"/>
    </row>
    <row r="13990" spans="13:21" s="104" customFormat="1" ht="15.75">
      <c r="M13990" s="172"/>
      <c r="N13990" s="172"/>
      <c r="O13990" s="172"/>
      <c r="U13990" s="173"/>
    </row>
    <row r="13991" spans="13:21" s="104" customFormat="1" ht="15.75">
      <c r="M13991" s="172"/>
      <c r="N13991" s="172"/>
      <c r="O13991" s="172"/>
      <c r="U13991" s="173"/>
    </row>
    <row r="13992" spans="13:21" s="104" customFormat="1" ht="15.75">
      <c r="M13992" s="172"/>
      <c r="N13992" s="172"/>
      <c r="O13992" s="172"/>
      <c r="U13992" s="173"/>
    </row>
    <row r="13993" spans="13:21" s="104" customFormat="1" ht="15.75">
      <c r="M13993" s="172"/>
      <c r="N13993" s="172"/>
      <c r="O13993" s="172"/>
      <c r="U13993" s="173"/>
    </row>
    <row r="13994" spans="13:21" s="104" customFormat="1" ht="15.75">
      <c r="M13994" s="172"/>
      <c r="N13994" s="172"/>
      <c r="O13994" s="172"/>
      <c r="U13994" s="173"/>
    </row>
    <row r="13995" spans="13:21" s="104" customFormat="1" ht="15.75">
      <c r="M13995" s="172"/>
      <c r="N13995" s="172"/>
      <c r="O13995" s="172"/>
      <c r="U13995" s="173"/>
    </row>
    <row r="13996" spans="13:21" s="104" customFormat="1" ht="15.75">
      <c r="M13996" s="172"/>
      <c r="N13996" s="172"/>
      <c r="O13996" s="172"/>
      <c r="U13996" s="173"/>
    </row>
    <row r="13997" spans="13:21" s="104" customFormat="1" ht="15.75">
      <c r="M13997" s="172"/>
      <c r="N13997" s="172"/>
      <c r="O13997" s="172"/>
      <c r="U13997" s="173"/>
    </row>
    <row r="13998" spans="13:21" s="104" customFormat="1" ht="15.75">
      <c r="M13998" s="172"/>
      <c r="N13998" s="172"/>
      <c r="O13998" s="172"/>
      <c r="U13998" s="173"/>
    </row>
    <row r="13999" spans="13:21" s="104" customFormat="1" ht="15.75">
      <c r="M13999" s="172"/>
      <c r="N13999" s="172"/>
      <c r="O13999" s="172"/>
      <c r="U13999" s="173"/>
    </row>
    <row r="14000" spans="13:21" s="104" customFormat="1" ht="15.75">
      <c r="M14000" s="172"/>
      <c r="N14000" s="172"/>
      <c r="O14000" s="172"/>
      <c r="U14000" s="173"/>
    </row>
    <row r="14001" spans="13:21" s="104" customFormat="1" ht="15.75">
      <c r="M14001" s="172"/>
      <c r="N14001" s="172"/>
      <c r="O14001" s="172"/>
      <c r="U14001" s="173"/>
    </row>
    <row r="14002" spans="13:21" s="104" customFormat="1" ht="15.75">
      <c r="M14002" s="172"/>
      <c r="N14002" s="172"/>
      <c r="O14002" s="172"/>
      <c r="U14002" s="173"/>
    </row>
    <row r="14003" spans="13:21" s="104" customFormat="1" ht="15.75">
      <c r="M14003" s="172"/>
      <c r="N14003" s="172"/>
      <c r="O14003" s="172"/>
      <c r="U14003" s="173"/>
    </row>
    <row r="14004" spans="13:21" s="104" customFormat="1" ht="15.75">
      <c r="M14004" s="172"/>
      <c r="N14004" s="172"/>
      <c r="O14004" s="172"/>
      <c r="U14004" s="173"/>
    </row>
    <row r="14005" spans="13:21" s="104" customFormat="1" ht="15.75">
      <c r="M14005" s="172"/>
      <c r="N14005" s="172"/>
      <c r="O14005" s="172"/>
      <c r="U14005" s="173"/>
    </row>
    <row r="14006" spans="13:21" s="104" customFormat="1" ht="15.75">
      <c r="M14006" s="172"/>
      <c r="N14006" s="172"/>
      <c r="O14006" s="172"/>
      <c r="U14006" s="173"/>
    </row>
    <row r="14007" spans="13:21" s="104" customFormat="1" ht="15.75">
      <c r="M14007" s="172"/>
      <c r="N14007" s="172"/>
      <c r="O14007" s="172"/>
      <c r="U14007" s="173"/>
    </row>
    <row r="14008" spans="13:21" s="104" customFormat="1" ht="15.75">
      <c r="M14008" s="172"/>
      <c r="N14008" s="172"/>
      <c r="O14008" s="172"/>
      <c r="U14008" s="173"/>
    </row>
    <row r="14009" spans="13:21" s="104" customFormat="1" ht="15.75">
      <c r="M14009" s="172"/>
      <c r="N14009" s="172"/>
      <c r="O14009" s="172"/>
      <c r="U14009" s="173"/>
    </row>
    <row r="14010" spans="13:21" s="104" customFormat="1" ht="15.75">
      <c r="M14010" s="172"/>
      <c r="N14010" s="172"/>
      <c r="O14010" s="172"/>
      <c r="U14010" s="173"/>
    </row>
    <row r="14011" spans="13:21" s="104" customFormat="1" ht="15.75">
      <c r="M14011" s="172"/>
      <c r="N14011" s="172"/>
      <c r="O14011" s="172"/>
      <c r="U14011" s="173"/>
    </row>
    <row r="14012" spans="13:21" s="104" customFormat="1" ht="15.75">
      <c r="M14012" s="172"/>
      <c r="N14012" s="172"/>
      <c r="O14012" s="172"/>
      <c r="U14012" s="173"/>
    </row>
    <row r="14013" spans="13:21" s="104" customFormat="1" ht="15.75">
      <c r="M14013" s="172"/>
      <c r="N14013" s="172"/>
      <c r="O14013" s="172"/>
      <c r="U14013" s="173"/>
    </row>
    <row r="14014" spans="13:21" s="104" customFormat="1" ht="15.75">
      <c r="M14014" s="172"/>
      <c r="N14014" s="172"/>
      <c r="O14014" s="172"/>
      <c r="U14014" s="173"/>
    </row>
    <row r="14015" spans="13:21" s="104" customFormat="1" ht="15.75">
      <c r="M14015" s="172"/>
      <c r="N14015" s="172"/>
      <c r="O14015" s="172"/>
      <c r="U14015" s="173"/>
    </row>
    <row r="14016" spans="13:21" s="104" customFormat="1" ht="15.75">
      <c r="M14016" s="172"/>
      <c r="N14016" s="172"/>
      <c r="O14016" s="172"/>
      <c r="U14016" s="173"/>
    </row>
    <row r="14017" spans="13:21" s="104" customFormat="1" ht="15.75">
      <c r="M14017" s="172"/>
      <c r="N14017" s="172"/>
      <c r="O14017" s="172"/>
      <c r="U14017" s="173"/>
    </row>
    <row r="14018" spans="13:21" s="104" customFormat="1" ht="15.75">
      <c r="M14018" s="172"/>
      <c r="N14018" s="172"/>
      <c r="O14018" s="172"/>
      <c r="U14018" s="173"/>
    </row>
    <row r="14019" spans="13:21" s="104" customFormat="1" ht="15.75">
      <c r="M14019" s="172"/>
      <c r="N14019" s="172"/>
      <c r="O14019" s="172"/>
      <c r="U14019" s="173"/>
    </row>
    <row r="14020" spans="13:21" s="104" customFormat="1" ht="15.75">
      <c r="M14020" s="172"/>
      <c r="N14020" s="172"/>
      <c r="O14020" s="172"/>
      <c r="U14020" s="173"/>
    </row>
    <row r="14021" spans="13:21" s="104" customFormat="1" ht="15.75">
      <c r="M14021" s="172"/>
      <c r="N14021" s="172"/>
      <c r="O14021" s="172"/>
      <c r="U14021" s="173"/>
    </row>
    <row r="14022" spans="13:21" s="104" customFormat="1" ht="15.75">
      <c r="M14022" s="172"/>
      <c r="N14022" s="172"/>
      <c r="O14022" s="172"/>
      <c r="U14022" s="173"/>
    </row>
    <row r="14023" spans="13:21" s="104" customFormat="1" ht="15.75">
      <c r="M14023" s="172"/>
      <c r="N14023" s="172"/>
      <c r="O14023" s="172"/>
      <c r="U14023" s="173"/>
    </row>
    <row r="14024" spans="13:21" s="104" customFormat="1" ht="15.75">
      <c r="M14024" s="172"/>
      <c r="N14024" s="172"/>
      <c r="O14024" s="172"/>
      <c r="U14024" s="173"/>
    </row>
    <row r="14025" spans="13:21" s="104" customFormat="1" ht="15.75">
      <c r="M14025" s="172"/>
      <c r="N14025" s="172"/>
      <c r="O14025" s="172"/>
      <c r="U14025" s="173"/>
    </row>
    <row r="14026" spans="13:21" s="104" customFormat="1" ht="15.75">
      <c r="M14026" s="172"/>
      <c r="N14026" s="172"/>
      <c r="O14026" s="172"/>
      <c r="U14026" s="173"/>
    </row>
    <row r="14027" spans="13:21" s="104" customFormat="1" ht="15.75">
      <c r="M14027" s="172"/>
      <c r="N14027" s="172"/>
      <c r="O14027" s="172"/>
      <c r="U14027" s="173"/>
    </row>
    <row r="14028" spans="13:21" s="104" customFormat="1" ht="15.75">
      <c r="M14028" s="172"/>
      <c r="N14028" s="172"/>
      <c r="O14028" s="172"/>
      <c r="U14028" s="173"/>
    </row>
    <row r="14029" spans="13:21" s="104" customFormat="1" ht="15.75">
      <c r="M14029" s="172"/>
      <c r="N14029" s="172"/>
      <c r="O14029" s="172"/>
      <c r="U14029" s="173"/>
    </row>
    <row r="14030" spans="13:21" s="104" customFormat="1" ht="15.75">
      <c r="M14030" s="172"/>
      <c r="N14030" s="172"/>
      <c r="O14030" s="172"/>
      <c r="U14030" s="173"/>
    </row>
    <row r="14031" spans="13:21" s="104" customFormat="1" ht="15.75">
      <c r="M14031" s="172"/>
      <c r="N14031" s="172"/>
      <c r="O14031" s="172"/>
      <c r="U14031" s="173"/>
    </row>
    <row r="14032" spans="13:21" s="104" customFormat="1" ht="15.75">
      <c r="M14032" s="172"/>
      <c r="N14032" s="172"/>
      <c r="O14032" s="172"/>
      <c r="U14032" s="173"/>
    </row>
    <row r="14033" spans="13:21" s="104" customFormat="1" ht="15.75">
      <c r="M14033" s="172"/>
      <c r="N14033" s="172"/>
      <c r="O14033" s="172"/>
      <c r="U14033" s="173"/>
    </row>
    <row r="14034" spans="13:21" s="104" customFormat="1" ht="15.75">
      <c r="M14034" s="172"/>
      <c r="N14034" s="172"/>
      <c r="O14034" s="172"/>
      <c r="U14034" s="173"/>
    </row>
    <row r="14035" spans="13:21" s="104" customFormat="1" ht="15.75">
      <c r="M14035" s="172"/>
      <c r="N14035" s="172"/>
      <c r="O14035" s="172"/>
      <c r="U14035" s="173"/>
    </row>
    <row r="14036" spans="13:21" s="104" customFormat="1" ht="15.75">
      <c r="M14036" s="172"/>
      <c r="N14036" s="172"/>
      <c r="O14036" s="172"/>
      <c r="U14036" s="173"/>
    </row>
    <row r="14037" spans="13:21" s="104" customFormat="1" ht="15.75">
      <c r="M14037" s="172"/>
      <c r="N14037" s="172"/>
      <c r="O14037" s="172"/>
      <c r="U14037" s="173"/>
    </row>
    <row r="14038" spans="13:21" s="104" customFormat="1" ht="15.75">
      <c r="M14038" s="172"/>
      <c r="N14038" s="172"/>
      <c r="O14038" s="172"/>
      <c r="U14038" s="173"/>
    </row>
    <row r="14039" spans="13:21" s="104" customFormat="1" ht="15.75">
      <c r="M14039" s="172"/>
      <c r="N14039" s="172"/>
      <c r="O14039" s="172"/>
      <c r="U14039" s="173"/>
    </row>
    <row r="14040" spans="13:21" s="104" customFormat="1" ht="15.75">
      <c r="M14040" s="172"/>
      <c r="N14040" s="172"/>
      <c r="O14040" s="172"/>
      <c r="U14040" s="173"/>
    </row>
    <row r="14041" spans="13:21" s="104" customFormat="1" ht="15.75">
      <c r="M14041" s="172"/>
      <c r="N14041" s="172"/>
      <c r="O14041" s="172"/>
      <c r="U14041" s="173"/>
    </row>
    <row r="14042" spans="13:21" s="104" customFormat="1" ht="15.75">
      <c r="M14042" s="172"/>
      <c r="N14042" s="172"/>
      <c r="O14042" s="172"/>
      <c r="U14042" s="173"/>
    </row>
    <row r="14043" spans="13:21" s="104" customFormat="1" ht="15.75">
      <c r="M14043" s="172"/>
      <c r="N14043" s="172"/>
      <c r="O14043" s="172"/>
      <c r="U14043" s="173"/>
    </row>
    <row r="14044" spans="13:21" s="104" customFormat="1" ht="15.75">
      <c r="M14044" s="172"/>
      <c r="N14044" s="172"/>
      <c r="O14044" s="172"/>
      <c r="U14044" s="173"/>
    </row>
    <row r="14045" spans="13:21" s="104" customFormat="1" ht="15.75">
      <c r="M14045" s="172"/>
      <c r="N14045" s="172"/>
      <c r="O14045" s="172"/>
      <c r="U14045" s="173"/>
    </row>
    <row r="14046" spans="13:21" s="104" customFormat="1" ht="15.75">
      <c r="M14046" s="172"/>
      <c r="N14046" s="172"/>
      <c r="O14046" s="172"/>
      <c r="U14046" s="173"/>
    </row>
    <row r="14047" spans="13:21" s="104" customFormat="1" ht="15.75">
      <c r="M14047" s="172"/>
      <c r="N14047" s="172"/>
      <c r="O14047" s="172"/>
      <c r="U14047" s="173"/>
    </row>
    <row r="14048" spans="13:21" s="104" customFormat="1" ht="15.75">
      <c r="M14048" s="172"/>
      <c r="N14048" s="172"/>
      <c r="O14048" s="172"/>
      <c r="U14048" s="173"/>
    </row>
    <row r="14049" spans="13:21" s="104" customFormat="1" ht="15.75">
      <c r="M14049" s="172"/>
      <c r="N14049" s="172"/>
      <c r="O14049" s="172"/>
      <c r="U14049" s="173"/>
    </row>
    <row r="14050" spans="13:21" s="104" customFormat="1" ht="15.75">
      <c r="M14050" s="172"/>
      <c r="N14050" s="172"/>
      <c r="O14050" s="172"/>
      <c r="U14050" s="173"/>
    </row>
    <row r="14051" spans="13:21" s="104" customFormat="1" ht="15.75">
      <c r="M14051" s="172"/>
      <c r="N14051" s="172"/>
      <c r="O14051" s="172"/>
      <c r="U14051" s="173"/>
    </row>
    <row r="14052" spans="13:21" s="104" customFormat="1" ht="15.75">
      <c r="M14052" s="172"/>
      <c r="N14052" s="172"/>
      <c r="O14052" s="172"/>
      <c r="U14052" s="173"/>
    </row>
    <row r="14053" spans="13:21" s="104" customFormat="1" ht="15.75">
      <c r="M14053" s="172"/>
      <c r="N14053" s="172"/>
      <c r="O14053" s="172"/>
      <c r="U14053" s="173"/>
    </row>
    <row r="14054" spans="13:21" s="104" customFormat="1" ht="15.75">
      <c r="M14054" s="172"/>
      <c r="N14054" s="172"/>
      <c r="O14054" s="172"/>
      <c r="U14054" s="173"/>
    </row>
    <row r="14055" spans="13:21" s="104" customFormat="1" ht="15.75">
      <c r="M14055" s="172"/>
      <c r="N14055" s="172"/>
      <c r="O14055" s="172"/>
      <c r="U14055" s="173"/>
    </row>
    <row r="14056" spans="13:21" s="104" customFormat="1" ht="15.75">
      <c r="M14056" s="172"/>
      <c r="N14056" s="172"/>
      <c r="O14056" s="172"/>
      <c r="U14056" s="173"/>
    </row>
    <row r="14057" spans="13:21" s="104" customFormat="1" ht="15.75">
      <c r="M14057" s="172"/>
      <c r="N14057" s="172"/>
      <c r="O14057" s="172"/>
      <c r="U14057" s="173"/>
    </row>
    <row r="14058" spans="13:21" s="104" customFormat="1" ht="15.75">
      <c r="M14058" s="172"/>
      <c r="N14058" s="172"/>
      <c r="O14058" s="172"/>
      <c r="U14058" s="173"/>
    </row>
    <row r="14059" spans="13:21" s="104" customFormat="1" ht="15.75">
      <c r="M14059" s="172"/>
      <c r="N14059" s="172"/>
      <c r="O14059" s="172"/>
      <c r="U14059" s="173"/>
    </row>
    <row r="14060" spans="13:21" s="104" customFormat="1" ht="15.75">
      <c r="M14060" s="172"/>
      <c r="N14060" s="172"/>
      <c r="O14060" s="172"/>
      <c r="U14060" s="173"/>
    </row>
    <row r="14061" spans="13:21" s="104" customFormat="1" ht="15.75">
      <c r="M14061" s="172"/>
      <c r="N14061" s="172"/>
      <c r="O14061" s="172"/>
      <c r="U14061" s="173"/>
    </row>
    <row r="14062" spans="13:21" s="104" customFormat="1" ht="15.75">
      <c r="M14062" s="172"/>
      <c r="N14062" s="172"/>
      <c r="O14062" s="172"/>
      <c r="U14062" s="173"/>
    </row>
    <row r="14063" spans="13:21" s="104" customFormat="1" ht="15.75">
      <c r="M14063" s="172"/>
      <c r="N14063" s="172"/>
      <c r="O14063" s="172"/>
      <c r="U14063" s="173"/>
    </row>
    <row r="14064" spans="13:21" s="104" customFormat="1" ht="15.75">
      <c r="M14064" s="172"/>
      <c r="N14064" s="172"/>
      <c r="O14064" s="172"/>
      <c r="U14064" s="173"/>
    </row>
    <row r="14065" spans="13:21" s="104" customFormat="1" ht="15.75">
      <c r="M14065" s="172"/>
      <c r="N14065" s="172"/>
      <c r="O14065" s="172"/>
      <c r="U14065" s="173"/>
    </row>
    <row r="14066" spans="13:21" s="104" customFormat="1" ht="15.75">
      <c r="M14066" s="172"/>
      <c r="N14066" s="172"/>
      <c r="O14066" s="172"/>
      <c r="U14066" s="173"/>
    </row>
    <row r="14067" spans="13:21" s="104" customFormat="1" ht="15.75">
      <c r="M14067" s="172"/>
      <c r="N14067" s="172"/>
      <c r="O14067" s="172"/>
      <c r="U14067" s="173"/>
    </row>
    <row r="14068" spans="13:21" s="104" customFormat="1" ht="15.75">
      <c r="M14068" s="172"/>
      <c r="N14068" s="172"/>
      <c r="O14068" s="172"/>
      <c r="U14068" s="173"/>
    </row>
    <row r="14069" spans="13:21" s="104" customFormat="1" ht="15.75">
      <c r="M14069" s="172"/>
      <c r="N14069" s="172"/>
      <c r="O14069" s="172"/>
      <c r="U14069" s="173"/>
    </row>
    <row r="14070" spans="13:21" s="104" customFormat="1" ht="15.75">
      <c r="M14070" s="172"/>
      <c r="N14070" s="172"/>
      <c r="O14070" s="172"/>
      <c r="U14070" s="173"/>
    </row>
    <row r="14071" spans="13:21" s="104" customFormat="1" ht="15.75">
      <c r="M14071" s="172"/>
      <c r="N14071" s="172"/>
      <c r="O14071" s="172"/>
      <c r="U14071" s="173"/>
    </row>
    <row r="14072" spans="13:21" s="104" customFormat="1" ht="15.75">
      <c r="M14072" s="172"/>
      <c r="N14072" s="172"/>
      <c r="O14072" s="172"/>
      <c r="U14072" s="173"/>
    </row>
    <row r="14073" spans="13:21" s="104" customFormat="1" ht="15.75">
      <c r="M14073" s="172"/>
      <c r="N14073" s="172"/>
      <c r="O14073" s="172"/>
      <c r="U14073" s="173"/>
    </row>
    <row r="14074" spans="13:21" s="104" customFormat="1" ht="15.75">
      <c r="M14074" s="172"/>
      <c r="N14074" s="172"/>
      <c r="O14074" s="172"/>
      <c r="U14074" s="173"/>
    </row>
    <row r="14075" spans="13:21" s="104" customFormat="1" ht="15.75">
      <c r="M14075" s="172"/>
      <c r="N14075" s="172"/>
      <c r="O14075" s="172"/>
      <c r="U14075" s="173"/>
    </row>
    <row r="14076" spans="13:21" s="104" customFormat="1" ht="15.75">
      <c r="M14076" s="172"/>
      <c r="N14076" s="172"/>
      <c r="O14076" s="172"/>
      <c r="U14076" s="173"/>
    </row>
    <row r="14077" spans="13:21" s="104" customFormat="1" ht="15.75">
      <c r="M14077" s="172"/>
      <c r="N14077" s="172"/>
      <c r="O14077" s="172"/>
      <c r="U14077" s="173"/>
    </row>
    <row r="14078" spans="13:21" s="104" customFormat="1" ht="15.75">
      <c r="M14078" s="172"/>
      <c r="N14078" s="172"/>
      <c r="O14078" s="172"/>
      <c r="U14078" s="173"/>
    </row>
    <row r="14079" spans="13:21" s="104" customFormat="1" ht="15.75">
      <c r="M14079" s="172"/>
      <c r="N14079" s="172"/>
      <c r="O14079" s="172"/>
      <c r="U14079" s="173"/>
    </row>
    <row r="14080" spans="13:21" s="104" customFormat="1" ht="15.75">
      <c r="M14080" s="172"/>
      <c r="N14080" s="172"/>
      <c r="O14080" s="172"/>
      <c r="U14080" s="173"/>
    </row>
    <row r="14081" spans="13:21" s="104" customFormat="1" ht="15.75">
      <c r="M14081" s="172"/>
      <c r="N14081" s="172"/>
      <c r="O14081" s="172"/>
      <c r="U14081" s="173"/>
    </row>
    <row r="14082" spans="13:21" s="104" customFormat="1" ht="15.75">
      <c r="M14082" s="172"/>
      <c r="N14082" s="172"/>
      <c r="O14082" s="172"/>
      <c r="U14082" s="173"/>
    </row>
    <row r="14083" spans="13:21" s="104" customFormat="1" ht="15.75">
      <c r="M14083" s="172"/>
      <c r="N14083" s="172"/>
      <c r="O14083" s="172"/>
      <c r="U14083" s="173"/>
    </row>
    <row r="14084" spans="13:21" s="104" customFormat="1" ht="15.75">
      <c r="M14084" s="172"/>
      <c r="N14084" s="172"/>
      <c r="O14084" s="172"/>
      <c r="U14084" s="173"/>
    </row>
    <row r="14085" spans="13:21" s="104" customFormat="1" ht="15.75">
      <c r="M14085" s="172"/>
      <c r="N14085" s="172"/>
      <c r="O14085" s="172"/>
      <c r="U14085" s="173"/>
    </row>
    <row r="14086" spans="13:21" s="104" customFormat="1" ht="15.75">
      <c r="M14086" s="172"/>
      <c r="N14086" s="172"/>
      <c r="O14086" s="172"/>
      <c r="U14086" s="173"/>
    </row>
    <row r="14087" spans="13:21" s="104" customFormat="1" ht="15.75">
      <c r="M14087" s="172"/>
      <c r="N14087" s="172"/>
      <c r="O14087" s="172"/>
      <c r="U14087" s="173"/>
    </row>
    <row r="14088" spans="13:21" s="104" customFormat="1" ht="15.75">
      <c r="M14088" s="172"/>
      <c r="N14088" s="172"/>
      <c r="O14088" s="172"/>
      <c r="U14088" s="173"/>
    </row>
    <row r="14089" spans="13:21" s="104" customFormat="1" ht="15.75">
      <c r="M14089" s="172"/>
      <c r="N14089" s="172"/>
      <c r="O14089" s="172"/>
      <c r="U14089" s="173"/>
    </row>
    <row r="14090" spans="13:21" s="104" customFormat="1" ht="15.75">
      <c r="M14090" s="172"/>
      <c r="N14090" s="172"/>
      <c r="O14090" s="172"/>
      <c r="U14090" s="173"/>
    </row>
    <row r="14091" spans="13:21" s="104" customFormat="1" ht="15.75">
      <c r="M14091" s="172"/>
      <c r="N14091" s="172"/>
      <c r="O14091" s="172"/>
      <c r="U14091" s="173"/>
    </row>
    <row r="14092" spans="13:21" s="104" customFormat="1" ht="15.75">
      <c r="M14092" s="172"/>
      <c r="N14092" s="172"/>
      <c r="O14092" s="172"/>
      <c r="U14092" s="173"/>
    </row>
    <row r="14093" spans="13:21" s="104" customFormat="1" ht="15.75">
      <c r="M14093" s="172"/>
      <c r="N14093" s="172"/>
      <c r="O14093" s="172"/>
      <c r="U14093" s="173"/>
    </row>
    <row r="14094" spans="13:21" s="104" customFormat="1" ht="15.75">
      <c r="M14094" s="172"/>
      <c r="N14094" s="172"/>
      <c r="O14094" s="172"/>
      <c r="U14094" s="173"/>
    </row>
    <row r="14095" spans="13:21" s="104" customFormat="1" ht="15.75">
      <c r="M14095" s="172"/>
      <c r="N14095" s="172"/>
      <c r="O14095" s="172"/>
      <c r="U14095" s="173"/>
    </row>
    <row r="14096" spans="13:21" s="104" customFormat="1" ht="15.75">
      <c r="M14096" s="172"/>
      <c r="N14096" s="172"/>
      <c r="O14096" s="172"/>
      <c r="U14096" s="173"/>
    </row>
    <row r="14097" spans="13:21" s="104" customFormat="1" ht="15.75">
      <c r="M14097" s="172"/>
      <c r="N14097" s="172"/>
      <c r="O14097" s="172"/>
      <c r="U14097" s="173"/>
    </row>
    <row r="14098" spans="13:21" s="104" customFormat="1" ht="15.75">
      <c r="M14098" s="172"/>
      <c r="N14098" s="172"/>
      <c r="O14098" s="172"/>
      <c r="U14098" s="173"/>
    </row>
    <row r="14099" spans="13:21" s="104" customFormat="1" ht="15.75">
      <c r="M14099" s="172"/>
      <c r="N14099" s="172"/>
      <c r="O14099" s="172"/>
      <c r="U14099" s="173"/>
    </row>
    <row r="14100" spans="13:21" s="104" customFormat="1" ht="15.75">
      <c r="M14100" s="172"/>
      <c r="N14100" s="172"/>
      <c r="O14100" s="172"/>
      <c r="U14100" s="173"/>
    </row>
    <row r="14101" spans="13:21" s="104" customFormat="1" ht="15.75">
      <c r="M14101" s="172"/>
      <c r="N14101" s="172"/>
      <c r="O14101" s="172"/>
      <c r="U14101" s="173"/>
    </row>
    <row r="14102" spans="13:21" s="104" customFormat="1" ht="15.75">
      <c r="M14102" s="172"/>
      <c r="N14102" s="172"/>
      <c r="O14102" s="172"/>
      <c r="U14102" s="173"/>
    </row>
    <row r="14103" spans="13:21" s="104" customFormat="1" ht="15.75">
      <c r="M14103" s="172"/>
      <c r="N14103" s="172"/>
      <c r="O14103" s="172"/>
      <c r="U14103" s="173"/>
    </row>
    <row r="14104" spans="13:21" s="104" customFormat="1" ht="15.75">
      <c r="M14104" s="172"/>
      <c r="N14104" s="172"/>
      <c r="O14104" s="172"/>
      <c r="U14104" s="173"/>
    </row>
    <row r="14105" spans="13:21" s="104" customFormat="1" ht="15.75">
      <c r="M14105" s="172"/>
      <c r="N14105" s="172"/>
      <c r="O14105" s="172"/>
      <c r="U14105" s="173"/>
    </row>
    <row r="14106" spans="13:21" s="104" customFormat="1" ht="15.75">
      <c r="M14106" s="172"/>
      <c r="N14106" s="172"/>
      <c r="O14106" s="172"/>
      <c r="U14106" s="173"/>
    </row>
    <row r="14107" spans="13:21" s="104" customFormat="1" ht="15.75">
      <c r="M14107" s="172"/>
      <c r="N14107" s="172"/>
      <c r="O14107" s="172"/>
      <c r="U14107" s="173"/>
    </row>
    <row r="14108" spans="13:21" s="104" customFormat="1" ht="15.75">
      <c r="M14108" s="172"/>
      <c r="N14108" s="172"/>
      <c r="O14108" s="172"/>
      <c r="U14108" s="173"/>
    </row>
    <row r="14109" spans="13:21" s="104" customFormat="1" ht="15.75">
      <c r="M14109" s="172"/>
      <c r="N14109" s="172"/>
      <c r="O14109" s="172"/>
      <c r="U14109" s="173"/>
    </row>
    <row r="14110" spans="13:21" s="104" customFormat="1" ht="15.75">
      <c r="M14110" s="172"/>
      <c r="N14110" s="172"/>
      <c r="O14110" s="172"/>
      <c r="U14110" s="173"/>
    </row>
    <row r="14111" spans="13:21" s="104" customFormat="1" ht="15.75">
      <c r="M14111" s="172"/>
      <c r="N14111" s="172"/>
      <c r="O14111" s="172"/>
      <c r="U14111" s="173"/>
    </row>
    <row r="14112" spans="13:21" s="104" customFormat="1" ht="15.75">
      <c r="M14112" s="172"/>
      <c r="N14112" s="172"/>
      <c r="O14112" s="172"/>
      <c r="U14112" s="173"/>
    </row>
    <row r="14113" spans="13:21" s="104" customFormat="1" ht="15.75">
      <c r="M14113" s="172"/>
      <c r="N14113" s="172"/>
      <c r="O14113" s="172"/>
      <c r="U14113" s="173"/>
    </row>
    <row r="14114" spans="13:21" s="104" customFormat="1" ht="15.75">
      <c r="M14114" s="172"/>
      <c r="N14114" s="172"/>
      <c r="O14114" s="172"/>
      <c r="U14114" s="173"/>
    </row>
    <row r="14115" spans="13:21" s="104" customFormat="1" ht="15.75">
      <c r="M14115" s="172"/>
      <c r="N14115" s="172"/>
      <c r="O14115" s="172"/>
      <c r="U14115" s="173"/>
    </row>
    <row r="14116" spans="13:21" s="104" customFormat="1" ht="15.75">
      <c r="M14116" s="172"/>
      <c r="N14116" s="172"/>
      <c r="O14116" s="172"/>
      <c r="U14116" s="173"/>
    </row>
    <row r="14117" spans="13:21" s="104" customFormat="1" ht="15.75">
      <c r="M14117" s="172"/>
      <c r="N14117" s="172"/>
      <c r="O14117" s="172"/>
      <c r="U14117" s="173"/>
    </row>
    <row r="14118" spans="13:21" s="104" customFormat="1" ht="15.75">
      <c r="M14118" s="172"/>
      <c r="N14118" s="172"/>
      <c r="O14118" s="172"/>
      <c r="U14118" s="173"/>
    </row>
    <row r="14119" spans="13:21" s="104" customFormat="1" ht="15.75">
      <c r="M14119" s="172"/>
      <c r="N14119" s="172"/>
      <c r="O14119" s="172"/>
      <c r="U14119" s="173"/>
    </row>
    <row r="14120" spans="13:21" s="104" customFormat="1" ht="15.75">
      <c r="M14120" s="172"/>
      <c r="N14120" s="172"/>
      <c r="O14120" s="172"/>
      <c r="U14120" s="173"/>
    </row>
    <row r="14121" spans="13:21" s="104" customFormat="1" ht="15.75">
      <c r="M14121" s="172"/>
      <c r="N14121" s="172"/>
      <c r="O14121" s="172"/>
      <c r="U14121" s="173"/>
    </row>
    <row r="14122" spans="13:21" s="104" customFormat="1" ht="15.75">
      <c r="M14122" s="172"/>
      <c r="N14122" s="172"/>
      <c r="O14122" s="172"/>
      <c r="U14122" s="173"/>
    </row>
    <row r="14123" spans="13:21" s="104" customFormat="1" ht="15.75">
      <c r="M14123" s="172"/>
      <c r="N14123" s="172"/>
      <c r="O14123" s="172"/>
      <c r="U14123" s="173"/>
    </row>
    <row r="14124" spans="13:21" s="104" customFormat="1" ht="15.75">
      <c r="M14124" s="172"/>
      <c r="N14124" s="172"/>
      <c r="O14124" s="172"/>
      <c r="U14124" s="173"/>
    </row>
    <row r="14125" spans="13:21" s="104" customFormat="1" ht="15.75">
      <c r="M14125" s="172"/>
      <c r="N14125" s="172"/>
      <c r="O14125" s="172"/>
      <c r="U14125" s="173"/>
    </row>
    <row r="14126" spans="13:21" s="104" customFormat="1" ht="15.75">
      <c r="M14126" s="172"/>
      <c r="N14126" s="172"/>
      <c r="O14126" s="172"/>
      <c r="U14126" s="173"/>
    </row>
    <row r="14127" spans="13:21" s="104" customFormat="1" ht="15.75">
      <c r="M14127" s="172"/>
      <c r="N14127" s="172"/>
      <c r="O14127" s="172"/>
      <c r="U14127" s="173"/>
    </row>
    <row r="14128" spans="13:21" s="104" customFormat="1" ht="15.75">
      <c r="M14128" s="172"/>
      <c r="N14128" s="172"/>
      <c r="O14128" s="172"/>
      <c r="U14128" s="173"/>
    </row>
    <row r="14129" spans="13:21" s="104" customFormat="1" ht="15.75">
      <c r="M14129" s="172"/>
      <c r="N14129" s="172"/>
      <c r="O14129" s="172"/>
      <c r="U14129" s="173"/>
    </row>
    <row r="14130" spans="13:21" s="104" customFormat="1" ht="15.75">
      <c r="M14130" s="172"/>
      <c r="N14130" s="172"/>
      <c r="O14130" s="172"/>
      <c r="U14130" s="173"/>
    </row>
    <row r="14131" spans="13:21" s="104" customFormat="1" ht="15.75">
      <c r="M14131" s="172"/>
      <c r="N14131" s="172"/>
      <c r="O14131" s="172"/>
      <c r="U14131" s="173"/>
    </row>
    <row r="14132" spans="13:21" s="104" customFormat="1" ht="15.75">
      <c r="M14132" s="172"/>
      <c r="N14132" s="172"/>
      <c r="O14132" s="172"/>
      <c r="U14132" s="173"/>
    </row>
    <row r="14133" spans="13:21" s="104" customFormat="1" ht="15.75">
      <c r="M14133" s="172"/>
      <c r="N14133" s="172"/>
      <c r="O14133" s="172"/>
      <c r="U14133" s="173"/>
    </row>
    <row r="14134" spans="13:21" s="104" customFormat="1" ht="15.75">
      <c r="M14134" s="172"/>
      <c r="N14134" s="172"/>
      <c r="O14134" s="172"/>
      <c r="U14134" s="173"/>
    </row>
    <row r="14135" spans="13:21" s="104" customFormat="1" ht="15.75">
      <c r="M14135" s="172"/>
      <c r="N14135" s="172"/>
      <c r="O14135" s="172"/>
      <c r="U14135" s="173"/>
    </row>
    <row r="14136" spans="13:21" s="104" customFormat="1" ht="15.75">
      <c r="M14136" s="172"/>
      <c r="N14136" s="172"/>
      <c r="O14136" s="172"/>
      <c r="U14136" s="173"/>
    </row>
    <row r="14137" spans="13:21" s="104" customFormat="1" ht="15.75">
      <c r="M14137" s="172"/>
      <c r="N14137" s="172"/>
      <c r="O14137" s="172"/>
      <c r="U14137" s="173"/>
    </row>
    <row r="14138" spans="13:21" s="104" customFormat="1" ht="15.75">
      <c r="M14138" s="172"/>
      <c r="N14138" s="172"/>
      <c r="O14138" s="172"/>
      <c r="U14138" s="173"/>
    </row>
    <row r="14139" spans="13:21" s="104" customFormat="1" ht="15.75">
      <c r="M14139" s="172"/>
      <c r="N14139" s="172"/>
      <c r="O14139" s="172"/>
      <c r="U14139" s="173"/>
    </row>
    <row r="14140" spans="13:21" s="104" customFormat="1" ht="15.75">
      <c r="M14140" s="172"/>
      <c r="N14140" s="172"/>
      <c r="O14140" s="172"/>
      <c r="U14140" s="173"/>
    </row>
    <row r="14141" spans="13:21" s="104" customFormat="1" ht="15.75">
      <c r="M14141" s="172"/>
      <c r="N14141" s="172"/>
      <c r="O14141" s="172"/>
      <c r="U14141" s="173"/>
    </row>
    <row r="14142" spans="13:21" s="104" customFormat="1" ht="15.75">
      <c r="M14142" s="172"/>
      <c r="N14142" s="172"/>
      <c r="O14142" s="172"/>
      <c r="U14142" s="173"/>
    </row>
    <row r="14143" spans="13:21" s="104" customFormat="1" ht="15.75">
      <c r="M14143" s="172"/>
      <c r="N14143" s="172"/>
      <c r="O14143" s="172"/>
      <c r="U14143" s="173"/>
    </row>
    <row r="14144" spans="13:21" s="104" customFormat="1" ht="15.75">
      <c r="M14144" s="172"/>
      <c r="N14144" s="172"/>
      <c r="O14144" s="172"/>
      <c r="U14144" s="173"/>
    </row>
    <row r="14145" spans="13:21" s="104" customFormat="1" ht="15.75">
      <c r="M14145" s="172"/>
      <c r="N14145" s="172"/>
      <c r="O14145" s="172"/>
      <c r="U14145" s="173"/>
    </row>
    <row r="14146" spans="13:21" s="104" customFormat="1" ht="15.75">
      <c r="M14146" s="172"/>
      <c r="N14146" s="172"/>
      <c r="O14146" s="172"/>
      <c r="U14146" s="173"/>
    </row>
    <row r="14147" spans="13:21" s="104" customFormat="1" ht="15.75">
      <c r="M14147" s="172"/>
      <c r="N14147" s="172"/>
      <c r="O14147" s="172"/>
      <c r="U14147" s="173"/>
    </row>
    <row r="14148" spans="13:21" s="104" customFormat="1" ht="15.75">
      <c r="M14148" s="172"/>
      <c r="N14148" s="172"/>
      <c r="O14148" s="172"/>
      <c r="U14148" s="173"/>
    </row>
    <row r="14149" spans="13:21" s="104" customFormat="1" ht="15.75">
      <c r="M14149" s="172"/>
      <c r="N14149" s="172"/>
      <c r="O14149" s="172"/>
      <c r="U14149" s="173"/>
    </row>
    <row r="14150" spans="13:21" s="104" customFormat="1" ht="15.75">
      <c r="M14150" s="172"/>
      <c r="N14150" s="172"/>
      <c r="O14150" s="172"/>
      <c r="U14150" s="173"/>
    </row>
    <row r="14151" spans="13:21" s="104" customFormat="1" ht="15.75">
      <c r="M14151" s="172"/>
      <c r="N14151" s="172"/>
      <c r="O14151" s="172"/>
      <c r="U14151" s="173"/>
    </row>
    <row r="14152" spans="13:21" s="104" customFormat="1" ht="15.75">
      <c r="M14152" s="172"/>
      <c r="N14152" s="172"/>
      <c r="O14152" s="172"/>
      <c r="U14152" s="173"/>
    </row>
    <row r="14153" spans="13:21" s="104" customFormat="1" ht="15.75">
      <c r="M14153" s="172"/>
      <c r="N14153" s="172"/>
      <c r="O14153" s="172"/>
      <c r="U14153" s="173"/>
    </row>
    <row r="14154" spans="13:21" s="104" customFormat="1" ht="15.75">
      <c r="M14154" s="172"/>
      <c r="N14154" s="172"/>
      <c r="O14154" s="172"/>
      <c r="U14154" s="173"/>
    </row>
    <row r="14155" spans="13:21" s="104" customFormat="1" ht="15.75">
      <c r="M14155" s="172"/>
      <c r="N14155" s="172"/>
      <c r="O14155" s="172"/>
      <c r="U14155" s="173"/>
    </row>
    <row r="14156" spans="13:21" s="104" customFormat="1" ht="15.75">
      <c r="M14156" s="172"/>
      <c r="N14156" s="172"/>
      <c r="O14156" s="172"/>
      <c r="U14156" s="173"/>
    </row>
    <row r="14157" spans="13:21" s="104" customFormat="1" ht="15.75">
      <c r="M14157" s="172"/>
      <c r="N14157" s="172"/>
      <c r="O14157" s="172"/>
      <c r="U14157" s="173"/>
    </row>
    <row r="14158" spans="13:21" s="104" customFormat="1" ht="15.75">
      <c r="M14158" s="172"/>
      <c r="N14158" s="172"/>
      <c r="O14158" s="172"/>
      <c r="U14158" s="173"/>
    </row>
    <row r="14159" spans="13:21" s="104" customFormat="1" ht="15.75">
      <c r="M14159" s="172"/>
      <c r="N14159" s="172"/>
      <c r="O14159" s="172"/>
      <c r="U14159" s="173"/>
    </row>
    <row r="14160" spans="13:21" s="104" customFormat="1" ht="15.75">
      <c r="M14160" s="172"/>
      <c r="N14160" s="172"/>
      <c r="O14160" s="172"/>
      <c r="U14160" s="173"/>
    </row>
    <row r="14161" spans="13:21" s="104" customFormat="1" ht="15.75">
      <c r="M14161" s="172"/>
      <c r="N14161" s="172"/>
      <c r="O14161" s="172"/>
      <c r="U14161" s="173"/>
    </row>
    <row r="14162" spans="13:21" s="104" customFormat="1" ht="15.75">
      <c r="M14162" s="172"/>
      <c r="N14162" s="172"/>
      <c r="O14162" s="172"/>
      <c r="U14162" s="173"/>
    </row>
    <row r="14163" spans="13:21" s="104" customFormat="1" ht="15.75">
      <c r="M14163" s="172"/>
      <c r="N14163" s="172"/>
      <c r="O14163" s="172"/>
      <c r="U14163" s="173"/>
    </row>
    <row r="14164" spans="13:21" s="104" customFormat="1" ht="15.75">
      <c r="M14164" s="172"/>
      <c r="N14164" s="172"/>
      <c r="O14164" s="172"/>
      <c r="U14164" s="173"/>
    </row>
    <row r="14165" spans="13:21" s="104" customFormat="1" ht="15.75">
      <c r="M14165" s="172"/>
      <c r="N14165" s="172"/>
      <c r="O14165" s="172"/>
      <c r="U14165" s="173"/>
    </row>
    <row r="14166" spans="13:21" s="104" customFormat="1" ht="15.75">
      <c r="M14166" s="172"/>
      <c r="N14166" s="172"/>
      <c r="O14166" s="172"/>
      <c r="U14166" s="173"/>
    </row>
    <row r="14167" spans="13:21" s="104" customFormat="1" ht="15.75">
      <c r="M14167" s="172"/>
      <c r="N14167" s="172"/>
      <c r="O14167" s="172"/>
      <c r="U14167" s="173"/>
    </row>
    <row r="14168" spans="13:21" s="104" customFormat="1" ht="15.75">
      <c r="M14168" s="172"/>
      <c r="N14168" s="172"/>
      <c r="O14168" s="172"/>
      <c r="U14168" s="173"/>
    </row>
    <row r="14169" spans="13:21" s="104" customFormat="1" ht="15.75">
      <c r="M14169" s="172"/>
      <c r="N14169" s="172"/>
      <c r="O14169" s="172"/>
      <c r="U14169" s="173"/>
    </row>
    <row r="14170" spans="13:21" s="104" customFormat="1" ht="15.75">
      <c r="M14170" s="172"/>
      <c r="N14170" s="172"/>
      <c r="O14170" s="172"/>
      <c r="U14170" s="173"/>
    </row>
    <row r="14171" spans="13:21" s="104" customFormat="1" ht="15.75">
      <c r="M14171" s="172"/>
      <c r="N14171" s="172"/>
      <c r="O14171" s="172"/>
      <c r="U14171" s="173"/>
    </row>
    <row r="14172" spans="13:21" s="104" customFormat="1" ht="15.75">
      <c r="M14172" s="172"/>
      <c r="N14172" s="172"/>
      <c r="O14172" s="172"/>
      <c r="U14172" s="173"/>
    </row>
    <row r="14173" spans="13:21" s="104" customFormat="1" ht="15.75">
      <c r="M14173" s="172"/>
      <c r="N14173" s="172"/>
      <c r="O14173" s="172"/>
      <c r="U14173" s="173"/>
    </row>
    <row r="14174" spans="13:21" s="104" customFormat="1" ht="15.75">
      <c r="M14174" s="172"/>
      <c r="N14174" s="172"/>
      <c r="O14174" s="172"/>
      <c r="U14174" s="173"/>
    </row>
    <row r="14175" spans="13:21" s="104" customFormat="1" ht="15.75">
      <c r="M14175" s="172"/>
      <c r="N14175" s="172"/>
      <c r="O14175" s="172"/>
      <c r="U14175" s="173"/>
    </row>
    <row r="14176" spans="13:21" s="104" customFormat="1" ht="15.75">
      <c r="M14176" s="172"/>
      <c r="N14176" s="172"/>
      <c r="O14176" s="172"/>
      <c r="U14176" s="173"/>
    </row>
    <row r="14177" spans="13:21" s="104" customFormat="1" ht="15.75">
      <c r="M14177" s="172"/>
      <c r="N14177" s="172"/>
      <c r="O14177" s="172"/>
      <c r="U14177" s="173"/>
    </row>
    <row r="14178" spans="13:21" s="104" customFormat="1" ht="15.75">
      <c r="M14178" s="172"/>
      <c r="N14178" s="172"/>
      <c r="O14178" s="172"/>
      <c r="U14178" s="173"/>
    </row>
    <row r="14179" spans="13:21" s="104" customFormat="1" ht="15.75">
      <c r="M14179" s="172"/>
      <c r="N14179" s="172"/>
      <c r="O14179" s="172"/>
      <c r="U14179" s="173"/>
    </row>
    <row r="14180" spans="13:21" s="104" customFormat="1" ht="15.75">
      <c r="M14180" s="172"/>
      <c r="N14180" s="172"/>
      <c r="O14180" s="172"/>
      <c r="U14180" s="173"/>
    </row>
    <row r="14181" spans="13:21" s="104" customFormat="1" ht="15.75">
      <c r="M14181" s="172"/>
      <c r="N14181" s="172"/>
      <c r="O14181" s="172"/>
      <c r="U14181" s="173"/>
    </row>
    <row r="14182" spans="13:21" s="104" customFormat="1" ht="15.75">
      <c r="M14182" s="172"/>
      <c r="N14182" s="172"/>
      <c r="O14182" s="172"/>
      <c r="U14182" s="173"/>
    </row>
    <row r="14183" spans="13:21" s="104" customFormat="1" ht="15.75">
      <c r="M14183" s="172"/>
      <c r="N14183" s="172"/>
      <c r="O14183" s="172"/>
      <c r="U14183" s="173"/>
    </row>
    <row r="14184" spans="13:21" s="104" customFormat="1" ht="15.75">
      <c r="M14184" s="172"/>
      <c r="N14184" s="172"/>
      <c r="O14184" s="172"/>
      <c r="U14184" s="173"/>
    </row>
    <row r="14185" spans="13:21" s="104" customFormat="1" ht="15.75">
      <c r="M14185" s="172"/>
      <c r="N14185" s="172"/>
      <c r="O14185" s="172"/>
      <c r="U14185" s="173"/>
    </row>
    <row r="14186" spans="13:21" s="104" customFormat="1" ht="15.75">
      <c r="M14186" s="172"/>
      <c r="N14186" s="172"/>
      <c r="O14186" s="172"/>
      <c r="U14186" s="173"/>
    </row>
    <row r="14187" spans="13:21" s="104" customFormat="1" ht="15.75">
      <c r="M14187" s="172"/>
      <c r="N14187" s="172"/>
      <c r="O14187" s="172"/>
      <c r="U14187" s="173"/>
    </row>
    <row r="14188" spans="13:21" s="104" customFormat="1" ht="15.75">
      <c r="M14188" s="172"/>
      <c r="N14188" s="172"/>
      <c r="O14188" s="172"/>
      <c r="U14188" s="173"/>
    </row>
    <row r="14189" spans="13:21" s="104" customFormat="1" ht="15.75">
      <c r="M14189" s="172"/>
      <c r="N14189" s="172"/>
      <c r="O14189" s="172"/>
      <c r="U14189" s="173"/>
    </row>
    <row r="14190" spans="13:21" s="104" customFormat="1" ht="15.75">
      <c r="M14190" s="172"/>
      <c r="N14190" s="172"/>
      <c r="O14190" s="172"/>
      <c r="U14190" s="173"/>
    </row>
    <row r="14191" spans="13:21" s="104" customFormat="1" ht="15.75">
      <c r="M14191" s="172"/>
      <c r="N14191" s="172"/>
      <c r="O14191" s="172"/>
      <c r="U14191" s="173"/>
    </row>
    <row r="14192" spans="13:21" s="104" customFormat="1" ht="15.75">
      <c r="M14192" s="172"/>
      <c r="N14192" s="172"/>
      <c r="O14192" s="172"/>
      <c r="U14192" s="173"/>
    </row>
    <row r="14193" spans="13:21" s="104" customFormat="1" ht="15.75">
      <c r="M14193" s="172"/>
      <c r="N14193" s="172"/>
      <c r="O14193" s="172"/>
      <c r="U14193" s="173"/>
    </row>
    <row r="14194" spans="13:21" s="104" customFormat="1" ht="15.75">
      <c r="M14194" s="172"/>
      <c r="N14194" s="172"/>
      <c r="O14194" s="172"/>
      <c r="U14194" s="173"/>
    </row>
    <row r="14195" spans="13:21" s="104" customFormat="1" ht="15.75">
      <c r="M14195" s="172"/>
      <c r="N14195" s="172"/>
      <c r="O14195" s="172"/>
      <c r="U14195" s="173"/>
    </row>
    <row r="14196" spans="13:21" s="104" customFormat="1" ht="15.75">
      <c r="M14196" s="172"/>
      <c r="N14196" s="172"/>
      <c r="O14196" s="172"/>
      <c r="U14196" s="173"/>
    </row>
    <row r="14197" spans="13:21" s="104" customFormat="1" ht="15.75">
      <c r="M14197" s="172"/>
      <c r="N14197" s="172"/>
      <c r="O14197" s="172"/>
      <c r="U14197" s="173"/>
    </row>
    <row r="14198" spans="13:21" s="104" customFormat="1" ht="15.75">
      <c r="M14198" s="172"/>
      <c r="N14198" s="172"/>
      <c r="O14198" s="172"/>
      <c r="U14198" s="173"/>
    </row>
    <row r="14199" spans="13:21" s="104" customFormat="1" ht="15.75">
      <c r="M14199" s="172"/>
      <c r="N14199" s="172"/>
      <c r="O14199" s="172"/>
      <c r="U14199" s="173"/>
    </row>
    <row r="14200" spans="13:21" s="104" customFormat="1" ht="15.75">
      <c r="M14200" s="172"/>
      <c r="N14200" s="172"/>
      <c r="O14200" s="172"/>
      <c r="U14200" s="173"/>
    </row>
    <row r="14201" spans="13:21" s="104" customFormat="1" ht="15.75">
      <c r="M14201" s="172"/>
      <c r="N14201" s="172"/>
      <c r="O14201" s="172"/>
      <c r="U14201" s="173"/>
    </row>
    <row r="14202" spans="13:21" s="104" customFormat="1" ht="15.75">
      <c r="M14202" s="172"/>
      <c r="N14202" s="172"/>
      <c r="O14202" s="172"/>
      <c r="U14202" s="173"/>
    </row>
    <row r="14203" spans="13:21" s="104" customFormat="1" ht="15.75">
      <c r="M14203" s="172"/>
      <c r="N14203" s="172"/>
      <c r="O14203" s="172"/>
      <c r="U14203" s="173"/>
    </row>
    <row r="14204" spans="13:21" s="104" customFormat="1" ht="15.75">
      <c r="M14204" s="172"/>
      <c r="N14204" s="172"/>
      <c r="O14204" s="172"/>
      <c r="U14204" s="173"/>
    </row>
    <row r="14205" spans="13:21" s="104" customFormat="1" ht="15.75">
      <c r="M14205" s="172"/>
      <c r="N14205" s="172"/>
      <c r="O14205" s="172"/>
      <c r="U14205" s="173"/>
    </row>
    <row r="14206" spans="13:21" s="104" customFormat="1" ht="15.75">
      <c r="M14206" s="172"/>
      <c r="N14206" s="172"/>
      <c r="O14206" s="172"/>
      <c r="U14206" s="173"/>
    </row>
    <row r="14207" spans="13:21" s="104" customFormat="1" ht="15.75">
      <c r="M14207" s="172"/>
      <c r="N14207" s="172"/>
      <c r="O14207" s="172"/>
      <c r="U14207" s="173"/>
    </row>
    <row r="14208" spans="13:21" s="104" customFormat="1" ht="15.75">
      <c r="M14208" s="172"/>
      <c r="N14208" s="172"/>
      <c r="O14208" s="172"/>
      <c r="U14208" s="173"/>
    </row>
    <row r="14209" spans="13:21" s="104" customFormat="1" ht="15.75">
      <c r="M14209" s="172"/>
      <c r="N14209" s="172"/>
      <c r="O14209" s="172"/>
      <c r="U14209" s="173"/>
    </row>
    <row r="14210" spans="13:21" s="104" customFormat="1" ht="15.75">
      <c r="M14210" s="172"/>
      <c r="N14210" s="172"/>
      <c r="O14210" s="172"/>
      <c r="U14210" s="173"/>
    </row>
    <row r="14211" spans="13:21" s="104" customFormat="1" ht="15.75">
      <c r="M14211" s="172"/>
      <c r="N14211" s="172"/>
      <c r="O14211" s="172"/>
      <c r="U14211" s="173"/>
    </row>
    <row r="14212" spans="13:21" s="104" customFormat="1" ht="15.75">
      <c r="M14212" s="172"/>
      <c r="N14212" s="172"/>
      <c r="O14212" s="172"/>
      <c r="U14212" s="173"/>
    </row>
    <row r="14213" spans="13:21" s="104" customFormat="1" ht="15.75">
      <c r="M14213" s="172"/>
      <c r="N14213" s="172"/>
      <c r="O14213" s="172"/>
      <c r="U14213" s="173"/>
    </row>
    <row r="14214" spans="13:21" s="104" customFormat="1" ht="15.75">
      <c r="M14214" s="172"/>
      <c r="N14214" s="172"/>
      <c r="O14214" s="172"/>
      <c r="U14214" s="173"/>
    </row>
    <row r="14215" spans="13:21" s="104" customFormat="1" ht="15.75">
      <c r="M14215" s="172"/>
      <c r="N14215" s="172"/>
      <c r="O14215" s="172"/>
      <c r="U14215" s="173"/>
    </row>
    <row r="14216" spans="13:21" s="104" customFormat="1" ht="15.75">
      <c r="M14216" s="172"/>
      <c r="N14216" s="172"/>
      <c r="O14216" s="172"/>
      <c r="U14216" s="173"/>
    </row>
    <row r="14217" spans="13:21" s="104" customFormat="1" ht="15.75">
      <c r="M14217" s="172"/>
      <c r="N14217" s="172"/>
      <c r="O14217" s="172"/>
      <c r="U14217" s="173"/>
    </row>
    <row r="14218" spans="13:21" s="104" customFormat="1" ht="15.75">
      <c r="M14218" s="172"/>
      <c r="N14218" s="172"/>
      <c r="O14218" s="172"/>
      <c r="U14218" s="173"/>
    </row>
    <row r="14219" spans="13:21" s="104" customFormat="1" ht="15.75">
      <c r="M14219" s="172"/>
      <c r="N14219" s="172"/>
      <c r="O14219" s="172"/>
      <c r="U14219" s="173"/>
    </row>
    <row r="14220" spans="13:21" s="104" customFormat="1" ht="15.75">
      <c r="M14220" s="172"/>
      <c r="N14220" s="172"/>
      <c r="O14220" s="172"/>
      <c r="U14220" s="173"/>
    </row>
    <row r="14221" spans="13:21" s="104" customFormat="1" ht="15.75">
      <c r="M14221" s="172"/>
      <c r="N14221" s="172"/>
      <c r="O14221" s="172"/>
      <c r="U14221" s="173"/>
    </row>
    <row r="14222" spans="13:21" s="104" customFormat="1" ht="15.75">
      <c r="M14222" s="172"/>
      <c r="N14222" s="172"/>
      <c r="O14222" s="172"/>
      <c r="U14222" s="173"/>
    </row>
    <row r="14223" spans="13:21" s="104" customFormat="1" ht="15.75">
      <c r="M14223" s="172"/>
      <c r="N14223" s="172"/>
      <c r="O14223" s="172"/>
      <c r="U14223" s="173"/>
    </row>
    <row r="14224" spans="13:21" s="104" customFormat="1" ht="15.75">
      <c r="M14224" s="172"/>
      <c r="N14224" s="172"/>
      <c r="O14224" s="172"/>
      <c r="U14224" s="173"/>
    </row>
    <row r="14225" spans="13:21" s="104" customFormat="1" ht="15.75">
      <c r="M14225" s="172"/>
      <c r="N14225" s="172"/>
      <c r="O14225" s="172"/>
      <c r="U14225" s="173"/>
    </row>
    <row r="14226" spans="13:21" s="104" customFormat="1" ht="15.75">
      <c r="M14226" s="172"/>
      <c r="N14226" s="172"/>
      <c r="O14226" s="172"/>
      <c r="U14226" s="173"/>
    </row>
    <row r="14227" spans="13:21" s="104" customFormat="1" ht="15.75">
      <c r="M14227" s="172"/>
      <c r="N14227" s="172"/>
      <c r="O14227" s="172"/>
      <c r="U14227" s="173"/>
    </row>
    <row r="14228" spans="13:21" s="104" customFormat="1" ht="15.75">
      <c r="M14228" s="172"/>
      <c r="N14228" s="172"/>
      <c r="O14228" s="172"/>
      <c r="U14228" s="173"/>
    </row>
    <row r="14229" spans="13:21" s="104" customFormat="1" ht="15.75">
      <c r="M14229" s="172"/>
      <c r="N14229" s="172"/>
      <c r="O14229" s="172"/>
      <c r="U14229" s="173"/>
    </row>
    <row r="14230" spans="13:21" s="104" customFormat="1" ht="15.75">
      <c r="M14230" s="172"/>
      <c r="N14230" s="172"/>
      <c r="O14230" s="172"/>
      <c r="U14230" s="173"/>
    </row>
    <row r="14231" spans="13:21" s="104" customFormat="1" ht="15.75">
      <c r="M14231" s="172"/>
      <c r="N14231" s="172"/>
      <c r="O14231" s="172"/>
      <c r="U14231" s="173"/>
    </row>
    <row r="14232" spans="13:21" s="104" customFormat="1" ht="15.75">
      <c r="M14232" s="172"/>
      <c r="N14232" s="172"/>
      <c r="O14232" s="172"/>
      <c r="U14232" s="173"/>
    </row>
    <row r="14233" spans="13:21" s="104" customFormat="1" ht="15.75">
      <c r="M14233" s="172"/>
      <c r="N14233" s="172"/>
      <c r="O14233" s="172"/>
      <c r="U14233" s="173"/>
    </row>
    <row r="14234" spans="13:21" s="104" customFormat="1" ht="15.75">
      <c r="M14234" s="172"/>
      <c r="N14234" s="172"/>
      <c r="O14234" s="172"/>
      <c r="U14234" s="173"/>
    </row>
    <row r="14235" spans="13:21" s="104" customFormat="1" ht="15.75">
      <c r="M14235" s="172"/>
      <c r="N14235" s="172"/>
      <c r="O14235" s="172"/>
      <c r="U14235" s="173"/>
    </row>
    <row r="14236" spans="13:21" s="104" customFormat="1" ht="15.75">
      <c r="M14236" s="172"/>
      <c r="N14236" s="172"/>
      <c r="O14236" s="172"/>
      <c r="U14236" s="173"/>
    </row>
    <row r="14237" spans="13:21" s="104" customFormat="1" ht="15.75">
      <c r="M14237" s="172"/>
      <c r="N14237" s="172"/>
      <c r="O14237" s="172"/>
      <c r="U14237" s="173"/>
    </row>
    <row r="14238" spans="13:21" s="104" customFormat="1" ht="15.75">
      <c r="M14238" s="172"/>
      <c r="N14238" s="172"/>
      <c r="O14238" s="172"/>
      <c r="U14238" s="173"/>
    </row>
    <row r="14239" spans="13:21" s="104" customFormat="1" ht="15.75">
      <c r="M14239" s="172"/>
      <c r="N14239" s="172"/>
      <c r="O14239" s="172"/>
      <c r="U14239" s="173"/>
    </row>
    <row r="14240" spans="13:21" s="104" customFormat="1" ht="15.75">
      <c r="M14240" s="172"/>
      <c r="N14240" s="172"/>
      <c r="O14240" s="172"/>
      <c r="U14240" s="173"/>
    </row>
    <row r="14241" spans="13:21" s="104" customFormat="1" ht="15.75">
      <c r="M14241" s="172"/>
      <c r="N14241" s="172"/>
      <c r="O14241" s="172"/>
      <c r="U14241" s="173"/>
    </row>
    <row r="14242" spans="13:21" s="104" customFormat="1" ht="15.75">
      <c r="M14242" s="172"/>
      <c r="N14242" s="172"/>
      <c r="O14242" s="172"/>
      <c r="U14242" s="173"/>
    </row>
    <row r="14243" spans="13:21" s="104" customFormat="1" ht="15.75">
      <c r="M14243" s="172"/>
      <c r="N14243" s="172"/>
      <c r="O14243" s="172"/>
      <c r="U14243" s="173"/>
    </row>
    <row r="14244" spans="13:21" s="104" customFormat="1" ht="15.75">
      <c r="M14244" s="172"/>
      <c r="N14244" s="172"/>
      <c r="O14244" s="172"/>
      <c r="U14244" s="173"/>
    </row>
    <row r="14245" spans="13:21" s="104" customFormat="1" ht="15.75">
      <c r="M14245" s="172"/>
      <c r="N14245" s="172"/>
      <c r="O14245" s="172"/>
      <c r="U14245" s="173"/>
    </row>
    <row r="14246" spans="13:21" s="104" customFormat="1" ht="15.75">
      <c r="M14246" s="172"/>
      <c r="N14246" s="172"/>
      <c r="O14246" s="172"/>
      <c r="U14246" s="173"/>
    </row>
    <row r="14247" spans="13:21" s="104" customFormat="1" ht="15.75">
      <c r="M14247" s="172"/>
      <c r="N14247" s="172"/>
      <c r="O14247" s="172"/>
      <c r="U14247" s="173"/>
    </row>
    <row r="14248" spans="13:21" s="104" customFormat="1" ht="15.75">
      <c r="M14248" s="172"/>
      <c r="N14248" s="172"/>
      <c r="O14248" s="172"/>
      <c r="U14248" s="173"/>
    </row>
    <row r="14249" spans="13:21" s="104" customFormat="1" ht="15.75">
      <c r="M14249" s="172"/>
      <c r="N14249" s="172"/>
      <c r="O14249" s="172"/>
      <c r="U14249" s="173"/>
    </row>
    <row r="14250" spans="13:21" s="104" customFormat="1" ht="15.75">
      <c r="M14250" s="172"/>
      <c r="N14250" s="172"/>
      <c r="O14250" s="172"/>
      <c r="U14250" s="173"/>
    </row>
    <row r="14251" spans="13:21" s="104" customFormat="1" ht="15.75">
      <c r="M14251" s="172"/>
      <c r="N14251" s="172"/>
      <c r="O14251" s="172"/>
      <c r="U14251" s="173"/>
    </row>
    <row r="14252" spans="13:21" s="104" customFormat="1" ht="15.75">
      <c r="M14252" s="172"/>
      <c r="N14252" s="172"/>
      <c r="O14252" s="172"/>
      <c r="U14252" s="173"/>
    </row>
    <row r="14253" spans="13:21" s="104" customFormat="1" ht="15.75">
      <c r="M14253" s="172"/>
      <c r="N14253" s="172"/>
      <c r="O14253" s="172"/>
      <c r="U14253" s="173"/>
    </row>
    <row r="14254" spans="13:21" s="104" customFormat="1" ht="15.75">
      <c r="M14254" s="172"/>
      <c r="N14254" s="172"/>
      <c r="O14254" s="172"/>
      <c r="U14254" s="173"/>
    </row>
    <row r="14255" spans="13:21" s="104" customFormat="1" ht="15.75">
      <c r="M14255" s="172"/>
      <c r="N14255" s="172"/>
      <c r="O14255" s="172"/>
      <c r="U14255" s="173"/>
    </row>
    <row r="14256" spans="13:21" s="104" customFormat="1" ht="15.75">
      <c r="M14256" s="172"/>
      <c r="N14256" s="172"/>
      <c r="O14256" s="172"/>
      <c r="U14256" s="173"/>
    </row>
    <row r="14257" spans="13:21" s="104" customFormat="1" ht="15.75">
      <c r="M14257" s="172"/>
      <c r="N14257" s="172"/>
      <c r="O14257" s="172"/>
      <c r="U14257" s="173"/>
    </row>
    <row r="14258" spans="13:21" s="104" customFormat="1" ht="15.75">
      <c r="M14258" s="172"/>
      <c r="N14258" s="172"/>
      <c r="O14258" s="172"/>
      <c r="U14258" s="173"/>
    </row>
    <row r="14259" spans="13:21" s="104" customFormat="1" ht="15.75">
      <c r="M14259" s="172"/>
      <c r="N14259" s="172"/>
      <c r="O14259" s="172"/>
      <c r="U14259" s="173"/>
    </row>
    <row r="14260" spans="13:21" s="104" customFormat="1" ht="15.75">
      <c r="M14260" s="172"/>
      <c r="N14260" s="172"/>
      <c r="O14260" s="172"/>
      <c r="U14260" s="173"/>
    </row>
    <row r="14261" spans="13:21" s="104" customFormat="1" ht="15.75">
      <c r="M14261" s="172"/>
      <c r="N14261" s="172"/>
      <c r="O14261" s="172"/>
      <c r="U14261" s="173"/>
    </row>
    <row r="14262" spans="13:21" s="104" customFormat="1" ht="15.75">
      <c r="M14262" s="172"/>
      <c r="N14262" s="172"/>
      <c r="O14262" s="172"/>
      <c r="U14262" s="173"/>
    </row>
    <row r="14263" spans="13:21" s="104" customFormat="1" ht="15.75">
      <c r="M14263" s="172"/>
      <c r="N14263" s="172"/>
      <c r="O14263" s="172"/>
      <c r="U14263" s="173"/>
    </row>
    <row r="14264" spans="13:21" s="104" customFormat="1" ht="15.75">
      <c r="M14264" s="172"/>
      <c r="N14264" s="172"/>
      <c r="O14264" s="172"/>
      <c r="U14264" s="173"/>
    </row>
    <row r="14265" spans="13:21" s="104" customFormat="1" ht="15.75">
      <c r="M14265" s="172"/>
      <c r="N14265" s="172"/>
      <c r="O14265" s="172"/>
      <c r="U14265" s="173"/>
    </row>
    <row r="14266" spans="13:21" s="104" customFormat="1" ht="15.75">
      <c r="M14266" s="172"/>
      <c r="N14266" s="172"/>
      <c r="O14266" s="172"/>
      <c r="U14266" s="173"/>
    </row>
    <row r="14267" spans="13:21" s="104" customFormat="1" ht="15.75">
      <c r="M14267" s="172"/>
      <c r="N14267" s="172"/>
      <c r="O14267" s="172"/>
      <c r="U14267" s="173"/>
    </row>
    <row r="14268" spans="13:21" s="104" customFormat="1" ht="15.75">
      <c r="M14268" s="172"/>
      <c r="N14268" s="172"/>
      <c r="O14268" s="172"/>
      <c r="U14268" s="173"/>
    </row>
    <row r="14269" spans="13:21" s="104" customFormat="1" ht="15.75">
      <c r="M14269" s="172"/>
      <c r="N14269" s="172"/>
      <c r="O14269" s="172"/>
      <c r="U14269" s="173"/>
    </row>
    <row r="14270" spans="13:21" s="104" customFormat="1" ht="15.75">
      <c r="M14270" s="172"/>
      <c r="N14270" s="172"/>
      <c r="O14270" s="172"/>
      <c r="U14270" s="173"/>
    </row>
    <row r="14271" spans="13:21" s="104" customFormat="1" ht="15.75">
      <c r="M14271" s="172"/>
      <c r="N14271" s="172"/>
      <c r="O14271" s="172"/>
      <c r="U14271" s="173"/>
    </row>
    <row r="14272" spans="13:21" s="104" customFormat="1" ht="15.75">
      <c r="M14272" s="172"/>
      <c r="N14272" s="172"/>
      <c r="O14272" s="172"/>
      <c r="U14272" s="173"/>
    </row>
    <row r="14273" spans="13:21" s="104" customFormat="1" ht="15.75">
      <c r="M14273" s="172"/>
      <c r="N14273" s="172"/>
      <c r="O14273" s="172"/>
      <c r="U14273" s="173"/>
    </row>
    <row r="14274" spans="13:21" s="104" customFormat="1" ht="15.75">
      <c r="M14274" s="172"/>
      <c r="N14274" s="172"/>
      <c r="O14274" s="172"/>
      <c r="U14274" s="173"/>
    </row>
    <row r="14275" spans="13:21" s="104" customFormat="1" ht="15.75">
      <c r="M14275" s="172"/>
      <c r="N14275" s="172"/>
      <c r="O14275" s="172"/>
      <c r="U14275" s="173"/>
    </row>
    <row r="14276" spans="13:21" s="104" customFormat="1" ht="15.75">
      <c r="M14276" s="172"/>
      <c r="N14276" s="172"/>
      <c r="O14276" s="172"/>
      <c r="U14276" s="173"/>
    </row>
    <row r="14277" spans="13:21" s="104" customFormat="1" ht="15.75">
      <c r="M14277" s="172"/>
      <c r="N14277" s="172"/>
      <c r="O14277" s="172"/>
      <c r="U14277" s="173"/>
    </row>
    <row r="14278" spans="13:21" s="104" customFormat="1" ht="15.75">
      <c r="M14278" s="172"/>
      <c r="N14278" s="172"/>
      <c r="O14278" s="172"/>
      <c r="U14278" s="173"/>
    </row>
    <row r="14279" spans="13:21" s="104" customFormat="1" ht="15.75">
      <c r="M14279" s="172"/>
      <c r="N14279" s="172"/>
      <c r="O14279" s="172"/>
      <c r="U14279" s="173"/>
    </row>
    <row r="14280" spans="13:21" s="104" customFormat="1" ht="15.75">
      <c r="M14280" s="172"/>
      <c r="N14280" s="172"/>
      <c r="O14280" s="172"/>
      <c r="U14280" s="173"/>
    </row>
    <row r="14281" spans="13:21" s="104" customFormat="1" ht="15.75">
      <c r="M14281" s="172"/>
      <c r="N14281" s="172"/>
      <c r="O14281" s="172"/>
      <c r="U14281" s="173"/>
    </row>
    <row r="14282" spans="13:21" s="104" customFormat="1" ht="15.75">
      <c r="M14282" s="172"/>
      <c r="N14282" s="172"/>
      <c r="O14282" s="172"/>
      <c r="U14282" s="173"/>
    </row>
    <row r="14283" spans="13:21" s="104" customFormat="1" ht="15.75">
      <c r="M14283" s="172"/>
      <c r="N14283" s="172"/>
      <c r="O14283" s="172"/>
      <c r="U14283" s="173"/>
    </row>
    <row r="14284" spans="13:21" s="104" customFormat="1" ht="15.75">
      <c r="M14284" s="172"/>
      <c r="N14284" s="172"/>
      <c r="O14284" s="172"/>
      <c r="U14284" s="173"/>
    </row>
    <row r="14285" spans="13:21" s="104" customFormat="1" ht="15.75">
      <c r="M14285" s="172"/>
      <c r="N14285" s="172"/>
      <c r="O14285" s="172"/>
      <c r="U14285" s="173"/>
    </row>
    <row r="14286" spans="13:21" s="104" customFormat="1" ht="15.75">
      <c r="M14286" s="172"/>
      <c r="N14286" s="172"/>
      <c r="O14286" s="172"/>
      <c r="U14286" s="173"/>
    </row>
    <row r="14287" spans="13:21" s="104" customFormat="1" ht="15.75">
      <c r="M14287" s="172"/>
      <c r="N14287" s="172"/>
      <c r="O14287" s="172"/>
      <c r="U14287" s="173"/>
    </row>
    <row r="14288" spans="13:21" s="104" customFormat="1" ht="15.75">
      <c r="M14288" s="172"/>
      <c r="N14288" s="172"/>
      <c r="O14288" s="172"/>
      <c r="U14288" s="173"/>
    </row>
    <row r="14289" spans="13:21" s="104" customFormat="1" ht="15.75">
      <c r="M14289" s="172"/>
      <c r="N14289" s="172"/>
      <c r="O14289" s="172"/>
      <c r="U14289" s="173"/>
    </row>
    <row r="14290" spans="13:21" s="104" customFormat="1" ht="15.75">
      <c r="M14290" s="172"/>
      <c r="N14290" s="172"/>
      <c r="O14290" s="172"/>
      <c r="U14290" s="173"/>
    </row>
    <row r="14291" spans="13:21" s="104" customFormat="1" ht="15.75">
      <c r="M14291" s="172"/>
      <c r="N14291" s="172"/>
      <c r="O14291" s="172"/>
      <c r="U14291" s="173"/>
    </row>
    <row r="14292" spans="13:21" s="104" customFormat="1" ht="15.75">
      <c r="M14292" s="172"/>
      <c r="N14292" s="172"/>
      <c r="O14292" s="172"/>
      <c r="U14292" s="173"/>
    </row>
    <row r="14293" spans="13:21" s="104" customFormat="1" ht="15.75">
      <c r="M14293" s="172"/>
      <c r="N14293" s="172"/>
      <c r="O14293" s="172"/>
      <c r="U14293" s="173"/>
    </row>
    <row r="14294" spans="13:21" s="104" customFormat="1" ht="15.75">
      <c r="M14294" s="172"/>
      <c r="N14294" s="172"/>
      <c r="O14294" s="172"/>
      <c r="U14294" s="173"/>
    </row>
    <row r="14295" spans="13:21" s="104" customFormat="1" ht="15.75">
      <c r="M14295" s="172"/>
      <c r="N14295" s="172"/>
      <c r="O14295" s="172"/>
      <c r="U14295" s="173"/>
    </row>
    <row r="14296" spans="13:21" s="104" customFormat="1" ht="15.75">
      <c r="M14296" s="172"/>
      <c r="N14296" s="172"/>
      <c r="O14296" s="172"/>
      <c r="U14296" s="173"/>
    </row>
    <row r="14297" spans="13:21" s="104" customFormat="1" ht="15.75">
      <c r="M14297" s="172"/>
      <c r="N14297" s="172"/>
      <c r="O14297" s="172"/>
      <c r="U14297" s="173"/>
    </row>
    <row r="14298" spans="13:21" s="104" customFormat="1" ht="15.75">
      <c r="M14298" s="172"/>
      <c r="N14298" s="172"/>
      <c r="O14298" s="172"/>
      <c r="U14298" s="173"/>
    </row>
    <row r="14299" spans="13:21" s="104" customFormat="1" ht="15.75">
      <c r="M14299" s="172"/>
      <c r="N14299" s="172"/>
      <c r="O14299" s="172"/>
      <c r="U14299" s="173"/>
    </row>
    <row r="14300" spans="13:21" s="104" customFormat="1" ht="15.75">
      <c r="M14300" s="172"/>
      <c r="N14300" s="172"/>
      <c r="O14300" s="172"/>
      <c r="U14300" s="173"/>
    </row>
    <row r="14301" spans="13:21" s="104" customFormat="1" ht="15.75">
      <c r="M14301" s="172"/>
      <c r="N14301" s="172"/>
      <c r="O14301" s="172"/>
      <c r="U14301" s="173"/>
    </row>
    <row r="14302" spans="13:21" s="104" customFormat="1" ht="15.75">
      <c r="M14302" s="172"/>
      <c r="N14302" s="172"/>
      <c r="O14302" s="172"/>
      <c r="U14302" s="173"/>
    </row>
    <row r="14303" spans="13:21" s="104" customFormat="1" ht="15.75">
      <c r="M14303" s="172"/>
      <c r="N14303" s="172"/>
      <c r="O14303" s="172"/>
      <c r="U14303" s="173"/>
    </row>
    <row r="14304" spans="13:21" s="104" customFormat="1" ht="15.75">
      <c r="M14304" s="172"/>
      <c r="N14304" s="172"/>
      <c r="O14304" s="172"/>
      <c r="U14304" s="173"/>
    </row>
    <row r="14305" spans="13:21" s="104" customFormat="1" ht="15.75">
      <c r="M14305" s="172"/>
      <c r="N14305" s="172"/>
      <c r="O14305" s="172"/>
      <c r="U14305" s="173"/>
    </row>
    <row r="14306" spans="13:21" s="104" customFormat="1" ht="15.75">
      <c r="M14306" s="172"/>
      <c r="N14306" s="172"/>
      <c r="O14306" s="172"/>
      <c r="U14306" s="173"/>
    </row>
    <row r="14307" spans="13:21" s="104" customFormat="1" ht="15.75">
      <c r="M14307" s="172"/>
      <c r="N14307" s="172"/>
      <c r="O14307" s="172"/>
      <c r="U14307" s="173"/>
    </row>
    <row r="14308" spans="13:21" s="104" customFormat="1" ht="15.75">
      <c r="M14308" s="172"/>
      <c r="N14308" s="172"/>
      <c r="O14308" s="172"/>
      <c r="U14308" s="173"/>
    </row>
    <row r="14309" spans="13:21" s="104" customFormat="1" ht="15.75">
      <c r="M14309" s="172"/>
      <c r="N14309" s="172"/>
      <c r="O14309" s="172"/>
      <c r="U14309" s="173"/>
    </row>
    <row r="14310" spans="13:21" s="104" customFormat="1" ht="15.75">
      <c r="M14310" s="172"/>
      <c r="N14310" s="172"/>
      <c r="O14310" s="172"/>
      <c r="U14310" s="173"/>
    </row>
    <row r="14311" spans="13:21" s="104" customFormat="1" ht="15.75">
      <c r="M14311" s="172"/>
      <c r="N14311" s="172"/>
      <c r="O14311" s="172"/>
      <c r="U14311" s="173"/>
    </row>
    <row r="14312" spans="13:21" s="104" customFormat="1" ht="15.75">
      <c r="M14312" s="172"/>
      <c r="N14312" s="172"/>
      <c r="O14312" s="172"/>
      <c r="U14312" s="173"/>
    </row>
    <row r="14313" spans="13:21" s="104" customFormat="1" ht="15.75">
      <c r="M14313" s="172"/>
      <c r="N14313" s="172"/>
      <c r="O14313" s="172"/>
      <c r="U14313" s="173"/>
    </row>
    <row r="14314" spans="13:21" s="104" customFormat="1" ht="15.75">
      <c r="M14314" s="172"/>
      <c r="N14314" s="172"/>
      <c r="O14314" s="172"/>
      <c r="U14314" s="173"/>
    </row>
    <row r="14315" spans="13:21" s="104" customFormat="1" ht="15.75">
      <c r="M14315" s="172"/>
      <c r="N14315" s="172"/>
      <c r="O14315" s="172"/>
      <c r="U14315" s="173"/>
    </row>
    <row r="14316" spans="13:21" s="104" customFormat="1" ht="15.75">
      <c r="M14316" s="172"/>
      <c r="N14316" s="172"/>
      <c r="O14316" s="172"/>
      <c r="U14316" s="173"/>
    </row>
    <row r="14317" spans="13:21" s="104" customFormat="1" ht="15.75">
      <c r="M14317" s="172"/>
      <c r="N14317" s="172"/>
      <c r="O14317" s="172"/>
      <c r="U14317" s="173"/>
    </row>
    <row r="14318" spans="13:21" s="104" customFormat="1" ht="15.75">
      <c r="M14318" s="172"/>
      <c r="N14318" s="172"/>
      <c r="O14318" s="172"/>
      <c r="U14318" s="173"/>
    </row>
    <row r="14319" spans="13:21" s="104" customFormat="1" ht="15.75">
      <c r="M14319" s="172"/>
      <c r="N14319" s="172"/>
      <c r="O14319" s="172"/>
      <c r="U14319" s="173"/>
    </row>
    <row r="14320" spans="13:21" s="104" customFormat="1" ht="15.75">
      <c r="M14320" s="172"/>
      <c r="N14320" s="172"/>
      <c r="O14320" s="172"/>
      <c r="U14320" s="173"/>
    </row>
    <row r="14321" spans="13:21" s="104" customFormat="1" ht="15.75">
      <c r="M14321" s="172"/>
      <c r="N14321" s="172"/>
      <c r="O14321" s="172"/>
      <c r="U14321" s="173"/>
    </row>
    <row r="14322" spans="13:21" s="104" customFormat="1" ht="15.75">
      <c r="M14322" s="172"/>
      <c r="N14322" s="172"/>
      <c r="O14322" s="172"/>
      <c r="U14322" s="173"/>
    </row>
    <row r="14323" spans="13:21" s="104" customFormat="1" ht="15.75">
      <c r="M14323" s="172"/>
      <c r="N14323" s="172"/>
      <c r="O14323" s="172"/>
      <c r="U14323" s="173"/>
    </row>
    <row r="14324" spans="13:21" s="104" customFormat="1" ht="15.75">
      <c r="M14324" s="172"/>
      <c r="N14324" s="172"/>
      <c r="O14324" s="172"/>
      <c r="U14324" s="173"/>
    </row>
    <row r="14325" spans="13:21" s="104" customFormat="1" ht="15.75">
      <c r="M14325" s="172"/>
      <c r="N14325" s="172"/>
      <c r="O14325" s="172"/>
      <c r="U14325" s="173"/>
    </row>
    <row r="14326" spans="13:21" s="104" customFormat="1" ht="15.75">
      <c r="M14326" s="172"/>
      <c r="N14326" s="172"/>
      <c r="O14326" s="172"/>
      <c r="U14326" s="173"/>
    </row>
    <row r="14327" spans="13:21" s="104" customFormat="1" ht="15.75">
      <c r="M14327" s="172"/>
      <c r="N14327" s="172"/>
      <c r="O14327" s="172"/>
      <c r="U14327" s="173"/>
    </row>
    <row r="14328" spans="13:21" s="104" customFormat="1" ht="15.75">
      <c r="M14328" s="172"/>
      <c r="N14328" s="172"/>
      <c r="O14328" s="172"/>
      <c r="U14328" s="173"/>
    </row>
    <row r="14329" spans="13:21" s="104" customFormat="1" ht="15.75">
      <c r="M14329" s="172"/>
      <c r="N14329" s="172"/>
      <c r="O14329" s="172"/>
      <c r="U14329" s="173"/>
    </row>
    <row r="14330" spans="13:21" s="104" customFormat="1" ht="15.75">
      <c r="M14330" s="172"/>
      <c r="N14330" s="172"/>
      <c r="O14330" s="172"/>
      <c r="U14330" s="173"/>
    </row>
    <row r="14331" spans="13:21" s="104" customFormat="1" ht="15.75">
      <c r="M14331" s="172"/>
      <c r="N14331" s="172"/>
      <c r="O14331" s="172"/>
      <c r="U14331" s="173"/>
    </row>
    <row r="14332" spans="13:21" s="104" customFormat="1" ht="15.75">
      <c r="M14332" s="172"/>
      <c r="N14332" s="172"/>
      <c r="O14332" s="172"/>
      <c r="U14332" s="173"/>
    </row>
    <row r="14333" spans="13:21" s="104" customFormat="1" ht="15.75">
      <c r="M14333" s="172"/>
      <c r="N14333" s="172"/>
      <c r="O14333" s="172"/>
      <c r="U14333" s="173"/>
    </row>
    <row r="14334" spans="13:21" s="104" customFormat="1" ht="15.75">
      <c r="M14334" s="172"/>
      <c r="N14334" s="172"/>
      <c r="O14334" s="172"/>
      <c r="U14334" s="173"/>
    </row>
    <row r="14335" spans="13:21" s="104" customFormat="1" ht="15.75">
      <c r="M14335" s="172"/>
      <c r="N14335" s="172"/>
      <c r="O14335" s="172"/>
      <c r="U14335" s="173"/>
    </row>
    <row r="14336" spans="13:21" s="104" customFormat="1" ht="15.75">
      <c r="M14336" s="172"/>
      <c r="N14336" s="172"/>
      <c r="O14336" s="172"/>
      <c r="U14336" s="173"/>
    </row>
    <row r="14337" spans="13:21" s="104" customFormat="1" ht="15.75">
      <c r="M14337" s="172"/>
      <c r="N14337" s="172"/>
      <c r="O14337" s="172"/>
      <c r="U14337" s="173"/>
    </row>
    <row r="14338" spans="13:21" s="104" customFormat="1" ht="15.75">
      <c r="M14338" s="172"/>
      <c r="N14338" s="172"/>
      <c r="O14338" s="172"/>
      <c r="U14338" s="173"/>
    </row>
    <row r="14339" spans="13:21" s="104" customFormat="1" ht="15.75">
      <c r="M14339" s="172"/>
      <c r="N14339" s="172"/>
      <c r="O14339" s="172"/>
      <c r="U14339" s="173"/>
    </row>
    <row r="14340" spans="13:21" s="104" customFormat="1" ht="15.75">
      <c r="M14340" s="172"/>
      <c r="N14340" s="172"/>
      <c r="O14340" s="172"/>
      <c r="U14340" s="173"/>
    </row>
    <row r="14341" spans="13:21" s="104" customFormat="1" ht="15.75">
      <c r="M14341" s="172"/>
      <c r="N14341" s="172"/>
      <c r="O14341" s="172"/>
      <c r="U14341" s="173"/>
    </row>
    <row r="14342" spans="13:21" s="104" customFormat="1" ht="15.75">
      <c r="M14342" s="172"/>
      <c r="N14342" s="172"/>
      <c r="O14342" s="172"/>
      <c r="U14342" s="173"/>
    </row>
    <row r="14343" spans="13:21" s="104" customFormat="1" ht="15.75">
      <c r="M14343" s="172"/>
      <c r="N14343" s="172"/>
      <c r="O14343" s="172"/>
      <c r="U14343" s="173"/>
    </row>
    <row r="14344" spans="13:21" s="104" customFormat="1" ht="15.75">
      <c r="M14344" s="172"/>
      <c r="N14344" s="172"/>
      <c r="O14344" s="172"/>
      <c r="U14344" s="173"/>
    </row>
    <row r="14345" spans="13:21" s="104" customFormat="1" ht="15.75">
      <c r="M14345" s="172"/>
      <c r="N14345" s="172"/>
      <c r="O14345" s="172"/>
      <c r="U14345" s="173"/>
    </row>
    <row r="14346" spans="13:21" s="104" customFormat="1" ht="15.75">
      <c r="M14346" s="172"/>
      <c r="N14346" s="172"/>
      <c r="O14346" s="172"/>
      <c r="U14346" s="173"/>
    </row>
    <row r="14347" spans="13:21" s="104" customFormat="1" ht="15.75">
      <c r="M14347" s="172"/>
      <c r="N14347" s="172"/>
      <c r="O14347" s="172"/>
      <c r="U14347" s="173"/>
    </row>
    <row r="14348" spans="13:21" s="104" customFormat="1" ht="15.75">
      <c r="M14348" s="172"/>
      <c r="N14348" s="172"/>
      <c r="O14348" s="172"/>
      <c r="U14348" s="173"/>
    </row>
    <row r="14349" spans="13:21" s="104" customFormat="1" ht="15.75">
      <c r="M14349" s="172"/>
      <c r="N14349" s="172"/>
      <c r="O14349" s="172"/>
      <c r="U14349" s="173"/>
    </row>
    <row r="14350" spans="13:21" s="104" customFormat="1" ht="15.75">
      <c r="M14350" s="172"/>
      <c r="N14350" s="172"/>
      <c r="O14350" s="172"/>
      <c r="U14350" s="173"/>
    </row>
    <row r="14351" spans="13:21" s="104" customFormat="1" ht="15.75">
      <c r="M14351" s="172"/>
      <c r="N14351" s="172"/>
      <c r="O14351" s="172"/>
      <c r="U14351" s="173"/>
    </row>
    <row r="14352" spans="13:21" s="104" customFormat="1" ht="15.75">
      <c r="M14352" s="172"/>
      <c r="N14352" s="172"/>
      <c r="O14352" s="172"/>
      <c r="U14352" s="173"/>
    </row>
    <row r="14353" spans="13:21" s="104" customFormat="1" ht="15.75">
      <c r="M14353" s="172"/>
      <c r="N14353" s="172"/>
      <c r="O14353" s="172"/>
      <c r="U14353" s="173"/>
    </row>
    <row r="14354" spans="13:21" s="104" customFormat="1" ht="15.75">
      <c r="M14354" s="172"/>
      <c r="N14354" s="172"/>
      <c r="O14354" s="172"/>
      <c r="U14354" s="173"/>
    </row>
    <row r="14355" spans="13:21" s="104" customFormat="1" ht="15.75">
      <c r="M14355" s="172"/>
      <c r="N14355" s="172"/>
      <c r="O14355" s="172"/>
      <c r="U14355" s="173"/>
    </row>
    <row r="14356" spans="13:21" s="104" customFormat="1" ht="15.75">
      <c r="M14356" s="172"/>
      <c r="N14356" s="172"/>
      <c r="O14356" s="172"/>
      <c r="U14356" s="173"/>
    </row>
    <row r="14357" spans="13:21" s="104" customFormat="1" ht="15.75">
      <c r="M14357" s="172"/>
      <c r="N14357" s="172"/>
      <c r="O14357" s="172"/>
      <c r="U14357" s="173"/>
    </row>
    <row r="14358" spans="13:21" s="104" customFormat="1" ht="15.75">
      <c r="M14358" s="172"/>
      <c r="N14358" s="172"/>
      <c r="O14358" s="172"/>
      <c r="U14358" s="173"/>
    </row>
    <row r="14359" spans="13:21" s="104" customFormat="1" ht="15.75">
      <c r="M14359" s="172"/>
      <c r="N14359" s="172"/>
      <c r="O14359" s="172"/>
      <c r="U14359" s="173"/>
    </row>
    <row r="14360" spans="13:21" s="104" customFormat="1" ht="15.75">
      <c r="M14360" s="172"/>
      <c r="N14360" s="172"/>
      <c r="O14360" s="172"/>
      <c r="U14360" s="173"/>
    </row>
    <row r="14361" spans="13:21" s="104" customFormat="1" ht="15.75">
      <c r="M14361" s="172"/>
      <c r="N14361" s="172"/>
      <c r="O14361" s="172"/>
      <c r="U14361" s="173"/>
    </row>
    <row r="14362" spans="13:21" s="104" customFormat="1" ht="15.75">
      <c r="M14362" s="172"/>
      <c r="N14362" s="172"/>
      <c r="O14362" s="172"/>
      <c r="U14362" s="173"/>
    </row>
    <row r="14363" spans="13:21" s="104" customFormat="1" ht="15.75">
      <c r="M14363" s="172"/>
      <c r="N14363" s="172"/>
      <c r="O14363" s="172"/>
      <c r="U14363" s="173"/>
    </row>
    <row r="14364" spans="13:21" s="104" customFormat="1" ht="15.75">
      <c r="M14364" s="172"/>
      <c r="N14364" s="172"/>
      <c r="O14364" s="172"/>
      <c r="U14364" s="173"/>
    </row>
    <row r="14365" spans="13:21" s="104" customFormat="1" ht="15.75">
      <c r="M14365" s="172"/>
      <c r="N14365" s="172"/>
      <c r="O14365" s="172"/>
      <c r="U14365" s="173"/>
    </row>
    <row r="14366" spans="13:21" s="104" customFormat="1" ht="15.75">
      <c r="M14366" s="172"/>
      <c r="N14366" s="172"/>
      <c r="O14366" s="172"/>
      <c r="U14366" s="173"/>
    </row>
    <row r="14367" spans="13:21" s="104" customFormat="1" ht="15.75">
      <c r="M14367" s="172"/>
      <c r="N14367" s="172"/>
      <c r="O14367" s="172"/>
      <c r="U14367" s="173"/>
    </row>
    <row r="14368" spans="13:21" s="104" customFormat="1" ht="15.75">
      <c r="M14368" s="172"/>
      <c r="N14368" s="172"/>
      <c r="O14368" s="172"/>
      <c r="U14368" s="173"/>
    </row>
    <row r="14369" spans="13:21" s="104" customFormat="1" ht="15.75">
      <c r="M14369" s="172"/>
      <c r="N14369" s="172"/>
      <c r="O14369" s="172"/>
      <c r="U14369" s="173"/>
    </row>
    <row r="14370" spans="13:21" s="104" customFormat="1" ht="15.75">
      <c r="M14370" s="172"/>
      <c r="N14370" s="172"/>
      <c r="O14370" s="172"/>
      <c r="U14370" s="173"/>
    </row>
    <row r="14371" spans="13:21" s="104" customFormat="1" ht="15.75">
      <c r="M14371" s="172"/>
      <c r="N14371" s="172"/>
      <c r="O14371" s="172"/>
      <c r="U14371" s="173"/>
    </row>
    <row r="14372" spans="13:21" s="104" customFormat="1" ht="15.75">
      <c r="M14372" s="172"/>
      <c r="N14372" s="172"/>
      <c r="O14372" s="172"/>
      <c r="U14372" s="173"/>
    </row>
    <row r="14373" spans="13:21" s="104" customFormat="1" ht="15.75">
      <c r="M14373" s="172"/>
      <c r="N14373" s="172"/>
      <c r="O14373" s="172"/>
      <c r="U14373" s="173"/>
    </row>
    <row r="14374" spans="13:21" s="104" customFormat="1" ht="15.75">
      <c r="M14374" s="172"/>
      <c r="N14374" s="172"/>
      <c r="O14374" s="172"/>
      <c r="U14374" s="173"/>
    </row>
    <row r="14375" spans="13:21" s="104" customFormat="1" ht="15.75">
      <c r="M14375" s="172"/>
      <c r="N14375" s="172"/>
      <c r="O14375" s="172"/>
      <c r="U14375" s="173"/>
    </row>
    <row r="14376" spans="13:21" s="104" customFormat="1" ht="15.75">
      <c r="M14376" s="172"/>
      <c r="N14376" s="172"/>
      <c r="O14376" s="172"/>
      <c r="U14376" s="173"/>
    </row>
    <row r="14377" spans="13:21" s="104" customFormat="1" ht="15.75">
      <c r="M14377" s="172"/>
      <c r="N14377" s="172"/>
      <c r="O14377" s="172"/>
      <c r="U14377" s="173"/>
    </row>
    <row r="14378" spans="13:21" s="104" customFormat="1" ht="15.75">
      <c r="M14378" s="172"/>
      <c r="N14378" s="172"/>
      <c r="O14378" s="172"/>
      <c r="U14378" s="173"/>
    </row>
    <row r="14379" spans="13:21" s="104" customFormat="1" ht="15.75">
      <c r="M14379" s="172"/>
      <c r="N14379" s="172"/>
      <c r="O14379" s="172"/>
      <c r="U14379" s="173"/>
    </row>
    <row r="14380" spans="13:21" s="104" customFormat="1" ht="15.75">
      <c r="M14380" s="172"/>
      <c r="N14380" s="172"/>
      <c r="O14380" s="172"/>
      <c r="U14380" s="173"/>
    </row>
    <row r="14381" spans="13:21" s="104" customFormat="1" ht="15.75">
      <c r="M14381" s="172"/>
      <c r="N14381" s="172"/>
      <c r="O14381" s="172"/>
      <c r="U14381" s="173"/>
    </row>
    <row r="14382" spans="13:21" s="104" customFormat="1" ht="15.75">
      <c r="M14382" s="172"/>
      <c r="N14382" s="172"/>
      <c r="O14382" s="172"/>
      <c r="U14382" s="173"/>
    </row>
    <row r="14383" spans="13:21" s="104" customFormat="1" ht="15.75">
      <c r="M14383" s="172"/>
      <c r="N14383" s="172"/>
      <c r="O14383" s="172"/>
      <c r="U14383" s="173"/>
    </row>
    <row r="14384" spans="13:21" s="104" customFormat="1" ht="15.75">
      <c r="M14384" s="172"/>
      <c r="N14384" s="172"/>
      <c r="O14384" s="172"/>
      <c r="U14384" s="173"/>
    </row>
    <row r="14385" spans="13:21" s="104" customFormat="1" ht="15.75">
      <c r="M14385" s="172"/>
      <c r="N14385" s="172"/>
      <c r="O14385" s="172"/>
      <c r="U14385" s="173"/>
    </row>
    <row r="14386" spans="13:21" s="104" customFormat="1" ht="15.75">
      <c r="M14386" s="172"/>
      <c r="N14386" s="172"/>
      <c r="O14386" s="172"/>
      <c r="U14386" s="173"/>
    </row>
    <row r="14387" spans="13:21" s="104" customFormat="1" ht="15.75">
      <c r="M14387" s="172"/>
      <c r="N14387" s="172"/>
      <c r="O14387" s="172"/>
      <c r="U14387" s="173"/>
    </row>
    <row r="14388" spans="13:21" s="104" customFormat="1" ht="15.75">
      <c r="M14388" s="172"/>
      <c r="N14388" s="172"/>
      <c r="O14388" s="172"/>
      <c r="U14388" s="173"/>
    </row>
    <row r="14389" spans="13:21" s="104" customFormat="1" ht="15.75">
      <c r="M14389" s="172"/>
      <c r="N14389" s="172"/>
      <c r="O14389" s="172"/>
      <c r="U14389" s="173"/>
    </row>
    <row r="14390" spans="13:21" s="104" customFormat="1" ht="15.75">
      <c r="M14390" s="172"/>
      <c r="N14390" s="172"/>
      <c r="O14390" s="172"/>
      <c r="U14390" s="173"/>
    </row>
    <row r="14391" spans="13:21" s="104" customFormat="1" ht="15.75">
      <c r="M14391" s="172"/>
      <c r="N14391" s="172"/>
      <c r="O14391" s="172"/>
      <c r="U14391" s="173"/>
    </row>
    <row r="14392" spans="13:21" s="104" customFormat="1" ht="15.75">
      <c r="M14392" s="172"/>
      <c r="N14392" s="172"/>
      <c r="O14392" s="172"/>
      <c r="U14392" s="173"/>
    </row>
    <row r="14393" spans="13:21" s="104" customFormat="1" ht="15.75">
      <c r="M14393" s="172"/>
      <c r="N14393" s="172"/>
      <c r="O14393" s="172"/>
      <c r="U14393" s="173"/>
    </row>
    <row r="14394" spans="13:21" s="104" customFormat="1" ht="15.75">
      <c r="M14394" s="172"/>
      <c r="N14394" s="172"/>
      <c r="O14394" s="172"/>
      <c r="U14394" s="173"/>
    </row>
    <row r="14395" spans="13:21" s="104" customFormat="1" ht="15.75">
      <c r="M14395" s="172"/>
      <c r="N14395" s="172"/>
      <c r="O14395" s="172"/>
      <c r="U14395" s="173"/>
    </row>
    <row r="14396" spans="13:21" s="104" customFormat="1" ht="15.75">
      <c r="M14396" s="172"/>
      <c r="N14396" s="172"/>
      <c r="O14396" s="172"/>
      <c r="U14396" s="173"/>
    </row>
    <row r="14397" spans="13:21" s="104" customFormat="1" ht="15.75">
      <c r="M14397" s="172"/>
      <c r="N14397" s="172"/>
      <c r="O14397" s="172"/>
      <c r="U14397" s="173"/>
    </row>
    <row r="14398" spans="13:21" s="104" customFormat="1" ht="15.75">
      <c r="M14398" s="172"/>
      <c r="N14398" s="172"/>
      <c r="O14398" s="172"/>
      <c r="U14398" s="173"/>
    </row>
    <row r="14399" spans="13:21" s="104" customFormat="1" ht="15.75">
      <c r="M14399" s="172"/>
      <c r="N14399" s="172"/>
      <c r="O14399" s="172"/>
      <c r="U14399" s="173"/>
    </row>
    <row r="14400" spans="13:21" s="104" customFormat="1" ht="15.75">
      <c r="M14400" s="172"/>
      <c r="N14400" s="172"/>
      <c r="O14400" s="172"/>
      <c r="U14400" s="173"/>
    </row>
    <row r="14401" spans="13:21" s="104" customFormat="1" ht="15.75">
      <c r="M14401" s="172"/>
      <c r="N14401" s="172"/>
      <c r="O14401" s="172"/>
      <c r="U14401" s="173"/>
    </row>
    <row r="14402" spans="13:21" s="104" customFormat="1" ht="15.75">
      <c r="M14402" s="172"/>
      <c r="N14402" s="172"/>
      <c r="O14402" s="172"/>
      <c r="U14402" s="173"/>
    </row>
    <row r="14403" spans="13:21" s="104" customFormat="1" ht="15.75">
      <c r="M14403" s="172"/>
      <c r="N14403" s="172"/>
      <c r="O14403" s="172"/>
      <c r="U14403" s="173"/>
    </row>
    <row r="14404" spans="13:21" s="104" customFormat="1" ht="15.75">
      <c r="M14404" s="172"/>
      <c r="N14404" s="172"/>
      <c r="O14404" s="172"/>
      <c r="U14404" s="173"/>
    </row>
    <row r="14405" spans="13:21" s="104" customFormat="1" ht="15.75">
      <c r="M14405" s="172"/>
      <c r="N14405" s="172"/>
      <c r="O14405" s="172"/>
      <c r="U14405" s="173"/>
    </row>
    <row r="14406" spans="13:21" s="104" customFormat="1" ht="15.75">
      <c r="M14406" s="172"/>
      <c r="N14406" s="172"/>
      <c r="O14406" s="172"/>
      <c r="U14406" s="173"/>
    </row>
    <row r="14407" spans="13:21" s="104" customFormat="1" ht="15.75">
      <c r="M14407" s="172"/>
      <c r="N14407" s="172"/>
      <c r="O14407" s="172"/>
      <c r="U14407" s="173"/>
    </row>
    <row r="14408" spans="13:21" s="104" customFormat="1" ht="15.75">
      <c r="M14408" s="172"/>
      <c r="N14408" s="172"/>
      <c r="O14408" s="172"/>
      <c r="U14408" s="173"/>
    </row>
    <row r="14409" spans="13:21" s="104" customFormat="1" ht="15.75">
      <c r="M14409" s="172"/>
      <c r="N14409" s="172"/>
      <c r="O14409" s="172"/>
      <c r="U14409" s="173"/>
    </row>
    <row r="14410" spans="13:21" s="104" customFormat="1" ht="15.75">
      <c r="M14410" s="172"/>
      <c r="N14410" s="172"/>
      <c r="O14410" s="172"/>
      <c r="U14410" s="173"/>
    </row>
    <row r="14411" spans="13:21" s="104" customFormat="1" ht="15.75">
      <c r="M14411" s="172"/>
      <c r="N14411" s="172"/>
      <c r="O14411" s="172"/>
      <c r="U14411" s="173"/>
    </row>
    <row r="14412" spans="13:21" s="104" customFormat="1" ht="15.75">
      <c r="M14412" s="172"/>
      <c r="N14412" s="172"/>
      <c r="O14412" s="172"/>
      <c r="U14412" s="173"/>
    </row>
    <row r="14413" spans="13:21" s="104" customFormat="1" ht="15.75">
      <c r="M14413" s="172"/>
      <c r="N14413" s="172"/>
      <c r="O14413" s="172"/>
      <c r="U14413" s="173"/>
    </row>
    <row r="14414" spans="13:21" s="104" customFormat="1" ht="15.75">
      <c r="M14414" s="172"/>
      <c r="N14414" s="172"/>
      <c r="O14414" s="172"/>
      <c r="U14414" s="173"/>
    </row>
    <row r="14415" spans="13:21" s="104" customFormat="1" ht="15.75">
      <c r="M14415" s="172"/>
      <c r="N14415" s="172"/>
      <c r="O14415" s="172"/>
      <c r="U14415" s="173"/>
    </row>
    <row r="14416" spans="13:21" s="104" customFormat="1" ht="15.75">
      <c r="M14416" s="172"/>
      <c r="N14416" s="172"/>
      <c r="O14416" s="172"/>
      <c r="U14416" s="173"/>
    </row>
    <row r="14417" spans="13:21" s="104" customFormat="1" ht="15.75">
      <c r="M14417" s="172"/>
      <c r="N14417" s="172"/>
      <c r="O14417" s="172"/>
      <c r="U14417" s="173"/>
    </row>
    <row r="14418" spans="13:21" s="104" customFormat="1" ht="15.75">
      <c r="M14418" s="172"/>
      <c r="N14418" s="172"/>
      <c r="O14418" s="172"/>
      <c r="U14418" s="173"/>
    </row>
    <row r="14419" spans="13:21" s="104" customFormat="1" ht="15.75">
      <c r="M14419" s="172"/>
      <c r="N14419" s="172"/>
      <c r="O14419" s="172"/>
      <c r="U14419" s="173"/>
    </row>
    <row r="14420" spans="13:21" s="104" customFormat="1" ht="15.75">
      <c r="M14420" s="172"/>
      <c r="N14420" s="172"/>
      <c r="O14420" s="172"/>
      <c r="U14420" s="173"/>
    </row>
    <row r="14421" spans="13:21" s="104" customFormat="1" ht="15.75">
      <c r="M14421" s="172"/>
      <c r="N14421" s="172"/>
      <c r="O14421" s="172"/>
      <c r="U14421" s="173"/>
    </row>
    <row r="14422" spans="13:21" s="104" customFormat="1" ht="15.75">
      <c r="M14422" s="172"/>
      <c r="N14422" s="172"/>
      <c r="O14422" s="172"/>
      <c r="U14422" s="173"/>
    </row>
    <row r="14423" spans="13:21" s="104" customFormat="1" ht="15.75">
      <c r="M14423" s="172"/>
      <c r="N14423" s="172"/>
      <c r="O14423" s="172"/>
      <c r="U14423" s="173"/>
    </row>
    <row r="14424" spans="13:21" s="104" customFormat="1" ht="15.75">
      <c r="M14424" s="172"/>
      <c r="N14424" s="172"/>
      <c r="O14424" s="172"/>
      <c r="U14424" s="173"/>
    </row>
    <row r="14425" spans="13:21" s="104" customFormat="1" ht="15.75">
      <c r="M14425" s="172"/>
      <c r="N14425" s="172"/>
      <c r="O14425" s="172"/>
      <c r="U14425" s="173"/>
    </row>
    <row r="14426" spans="13:21" s="104" customFormat="1" ht="15.75">
      <c r="M14426" s="172"/>
      <c r="N14426" s="172"/>
      <c r="O14426" s="172"/>
      <c r="U14426" s="173"/>
    </row>
    <row r="14427" spans="13:21" s="104" customFormat="1" ht="15.75">
      <c r="M14427" s="172"/>
      <c r="N14427" s="172"/>
      <c r="O14427" s="172"/>
      <c r="U14427" s="173"/>
    </row>
    <row r="14428" spans="13:21" s="104" customFormat="1" ht="15.75">
      <c r="M14428" s="172"/>
      <c r="N14428" s="172"/>
      <c r="O14428" s="172"/>
      <c r="U14428" s="173"/>
    </row>
    <row r="14429" spans="13:21" s="104" customFormat="1" ht="15.75">
      <c r="M14429" s="172"/>
      <c r="N14429" s="172"/>
      <c r="O14429" s="172"/>
      <c r="U14429" s="173"/>
    </row>
    <row r="14430" spans="13:21" s="104" customFormat="1" ht="15.75">
      <c r="M14430" s="172"/>
      <c r="N14430" s="172"/>
      <c r="O14430" s="172"/>
      <c r="U14430" s="173"/>
    </row>
    <row r="14431" spans="13:21" s="104" customFormat="1" ht="15.75">
      <c r="M14431" s="172"/>
      <c r="N14431" s="172"/>
      <c r="O14431" s="172"/>
      <c r="U14431" s="173"/>
    </row>
    <row r="14432" spans="13:21" s="104" customFormat="1" ht="15.75">
      <c r="M14432" s="172"/>
      <c r="N14432" s="172"/>
      <c r="O14432" s="172"/>
      <c r="U14432" s="173"/>
    </row>
    <row r="14433" spans="13:21" s="104" customFormat="1" ht="15.75">
      <c r="M14433" s="172"/>
      <c r="N14433" s="172"/>
      <c r="O14433" s="172"/>
      <c r="U14433" s="173"/>
    </row>
    <row r="14434" spans="13:21" s="104" customFormat="1" ht="15.75">
      <c r="M14434" s="172"/>
      <c r="N14434" s="172"/>
      <c r="O14434" s="172"/>
      <c r="U14434" s="173"/>
    </row>
    <row r="14435" spans="13:21" s="104" customFormat="1" ht="15.75">
      <c r="M14435" s="172"/>
      <c r="N14435" s="172"/>
      <c r="O14435" s="172"/>
      <c r="U14435" s="173"/>
    </row>
    <row r="14436" spans="13:21" s="104" customFormat="1" ht="15.75">
      <c r="M14436" s="172"/>
      <c r="N14436" s="172"/>
      <c r="O14436" s="172"/>
      <c r="U14436" s="173"/>
    </row>
    <row r="14437" spans="13:21" s="104" customFormat="1" ht="15.75">
      <c r="M14437" s="172"/>
      <c r="N14437" s="172"/>
      <c r="O14437" s="172"/>
      <c r="U14437" s="173"/>
    </row>
    <row r="14438" spans="13:21" s="104" customFormat="1" ht="15.75">
      <c r="M14438" s="172"/>
      <c r="N14438" s="172"/>
      <c r="O14438" s="172"/>
      <c r="U14438" s="173"/>
    </row>
    <row r="14439" spans="13:21" s="104" customFormat="1" ht="15.75">
      <c r="M14439" s="172"/>
      <c r="N14439" s="172"/>
      <c r="O14439" s="172"/>
      <c r="U14439" s="173"/>
    </row>
    <row r="14440" spans="13:21" s="104" customFormat="1" ht="15.75">
      <c r="M14440" s="172"/>
      <c r="N14440" s="172"/>
      <c r="O14440" s="172"/>
      <c r="U14440" s="173"/>
    </row>
    <row r="14441" spans="13:21" s="104" customFormat="1" ht="15.75">
      <c r="M14441" s="172"/>
      <c r="N14441" s="172"/>
      <c r="O14441" s="172"/>
      <c r="U14441" s="173"/>
    </row>
    <row r="14442" spans="13:21" s="104" customFormat="1" ht="15.75">
      <c r="M14442" s="172"/>
      <c r="N14442" s="172"/>
      <c r="O14442" s="172"/>
      <c r="U14442" s="173"/>
    </row>
    <row r="14443" spans="13:21" s="104" customFormat="1" ht="15.75">
      <c r="M14443" s="172"/>
      <c r="N14443" s="172"/>
      <c r="O14443" s="172"/>
      <c r="U14443" s="173"/>
    </row>
    <row r="14444" spans="13:21" s="104" customFormat="1" ht="15.75">
      <c r="M14444" s="172"/>
      <c r="N14444" s="172"/>
      <c r="O14444" s="172"/>
      <c r="U14444" s="173"/>
    </row>
    <row r="14445" spans="13:21" s="104" customFormat="1" ht="15.75">
      <c r="M14445" s="172"/>
      <c r="N14445" s="172"/>
      <c r="O14445" s="172"/>
      <c r="U14445" s="173"/>
    </row>
    <row r="14446" spans="13:21" s="104" customFormat="1" ht="15.75">
      <c r="M14446" s="172"/>
      <c r="N14446" s="172"/>
      <c r="O14446" s="172"/>
      <c r="U14446" s="173"/>
    </row>
    <row r="14447" spans="13:21" s="104" customFormat="1" ht="15.75">
      <c r="M14447" s="172"/>
      <c r="N14447" s="172"/>
      <c r="O14447" s="172"/>
      <c r="U14447" s="173"/>
    </row>
    <row r="14448" spans="13:21" s="104" customFormat="1" ht="15.75">
      <c r="M14448" s="172"/>
      <c r="N14448" s="172"/>
      <c r="O14448" s="172"/>
      <c r="U14448" s="173"/>
    </row>
    <row r="14449" spans="13:21" s="104" customFormat="1" ht="15.75">
      <c r="M14449" s="172"/>
      <c r="N14449" s="172"/>
      <c r="O14449" s="172"/>
      <c r="U14449" s="173"/>
    </row>
    <row r="14450" spans="13:21" s="104" customFormat="1" ht="15.75">
      <c r="M14450" s="172"/>
      <c r="N14450" s="172"/>
      <c r="O14450" s="172"/>
      <c r="U14450" s="173"/>
    </row>
    <row r="14451" spans="13:21" s="104" customFormat="1" ht="15.75">
      <c r="M14451" s="172"/>
      <c r="N14451" s="172"/>
      <c r="O14451" s="172"/>
      <c r="U14451" s="173"/>
    </row>
    <row r="14452" spans="13:21" s="104" customFormat="1" ht="15.75">
      <c r="M14452" s="172"/>
      <c r="N14452" s="172"/>
      <c r="O14452" s="172"/>
      <c r="U14452" s="173"/>
    </row>
    <row r="14453" spans="13:21" s="104" customFormat="1" ht="15.75">
      <c r="M14453" s="172"/>
      <c r="N14453" s="172"/>
      <c r="O14453" s="172"/>
      <c r="U14453" s="173"/>
    </row>
    <row r="14454" spans="13:21" s="104" customFormat="1" ht="15.75">
      <c r="M14454" s="172"/>
      <c r="N14454" s="172"/>
      <c r="O14454" s="172"/>
      <c r="U14454" s="173"/>
    </row>
    <row r="14455" spans="13:21" s="104" customFormat="1" ht="15.75">
      <c r="M14455" s="172"/>
      <c r="N14455" s="172"/>
      <c r="O14455" s="172"/>
      <c r="U14455" s="173"/>
    </row>
    <row r="14456" spans="13:21" s="104" customFormat="1" ht="15.75">
      <c r="M14456" s="172"/>
      <c r="N14456" s="172"/>
      <c r="O14456" s="172"/>
      <c r="U14456" s="173"/>
    </row>
    <row r="14457" spans="13:21" s="104" customFormat="1" ht="15.75">
      <c r="M14457" s="172"/>
      <c r="N14457" s="172"/>
      <c r="O14457" s="172"/>
      <c r="U14457" s="173"/>
    </row>
    <row r="14458" spans="13:21" s="104" customFormat="1" ht="15.75">
      <c r="M14458" s="172"/>
      <c r="N14458" s="172"/>
      <c r="O14458" s="172"/>
      <c r="U14458" s="173"/>
    </row>
    <row r="14459" spans="13:21" s="104" customFormat="1" ht="15.75">
      <c r="M14459" s="172"/>
      <c r="N14459" s="172"/>
      <c r="O14459" s="172"/>
      <c r="U14459" s="173"/>
    </row>
    <row r="14460" spans="13:21" s="104" customFormat="1" ht="15.75">
      <c r="M14460" s="172"/>
      <c r="N14460" s="172"/>
      <c r="O14460" s="172"/>
      <c r="U14460" s="173"/>
    </row>
    <row r="14461" spans="13:21" s="104" customFormat="1" ht="15.75">
      <c r="M14461" s="172"/>
      <c r="N14461" s="172"/>
      <c r="O14461" s="172"/>
      <c r="U14461" s="173"/>
    </row>
    <row r="14462" spans="13:21" s="104" customFormat="1" ht="15.75">
      <c r="M14462" s="172"/>
      <c r="N14462" s="172"/>
      <c r="O14462" s="172"/>
      <c r="U14462" s="173"/>
    </row>
    <row r="14463" spans="13:21" s="104" customFormat="1" ht="15.75">
      <c r="M14463" s="172"/>
      <c r="N14463" s="172"/>
      <c r="O14463" s="172"/>
      <c r="U14463" s="173"/>
    </row>
    <row r="14464" spans="13:21" s="104" customFormat="1" ht="15.75">
      <c r="M14464" s="172"/>
      <c r="N14464" s="172"/>
      <c r="O14464" s="172"/>
      <c r="U14464" s="173"/>
    </row>
    <row r="14465" spans="13:21" s="104" customFormat="1" ht="15.75">
      <c r="M14465" s="172"/>
      <c r="N14465" s="172"/>
      <c r="O14465" s="172"/>
      <c r="U14465" s="173"/>
    </row>
    <row r="14466" spans="13:21" s="104" customFormat="1" ht="15.75">
      <c r="M14466" s="172"/>
      <c r="N14466" s="172"/>
      <c r="O14466" s="172"/>
      <c r="U14466" s="173"/>
    </row>
    <row r="14467" spans="13:21" s="104" customFormat="1" ht="15.75">
      <c r="M14467" s="172"/>
      <c r="N14467" s="172"/>
      <c r="O14467" s="172"/>
      <c r="U14467" s="173"/>
    </row>
    <row r="14468" spans="13:21" s="104" customFormat="1" ht="15.75">
      <c r="M14468" s="172"/>
      <c r="N14468" s="172"/>
      <c r="O14468" s="172"/>
      <c r="U14468" s="173"/>
    </row>
    <row r="14469" spans="13:21" s="104" customFormat="1" ht="15.75">
      <c r="M14469" s="172"/>
      <c r="N14469" s="172"/>
      <c r="O14469" s="172"/>
      <c r="U14469" s="173"/>
    </row>
    <row r="14470" spans="13:21" s="104" customFormat="1" ht="15.75">
      <c r="M14470" s="172"/>
      <c r="N14470" s="172"/>
      <c r="O14470" s="172"/>
      <c r="U14470" s="173"/>
    </row>
    <row r="14471" spans="13:21" s="104" customFormat="1" ht="15.75">
      <c r="M14471" s="172"/>
      <c r="N14471" s="172"/>
      <c r="O14471" s="172"/>
      <c r="U14471" s="173"/>
    </row>
    <row r="14472" spans="13:21" s="104" customFormat="1" ht="15.75">
      <c r="M14472" s="172"/>
      <c r="N14472" s="172"/>
      <c r="O14472" s="172"/>
      <c r="U14472" s="173"/>
    </row>
    <row r="14473" spans="13:21" s="104" customFormat="1" ht="15.75">
      <c r="M14473" s="172"/>
      <c r="N14473" s="172"/>
      <c r="O14473" s="172"/>
      <c r="U14473" s="173"/>
    </row>
    <row r="14474" spans="13:21" s="104" customFormat="1" ht="15.75">
      <c r="M14474" s="172"/>
      <c r="N14474" s="172"/>
      <c r="O14474" s="172"/>
      <c r="U14474" s="173"/>
    </row>
    <row r="14475" spans="13:21" s="104" customFormat="1" ht="15.75">
      <c r="M14475" s="172"/>
      <c r="N14475" s="172"/>
      <c r="O14475" s="172"/>
      <c r="U14475" s="173"/>
    </row>
    <row r="14476" spans="13:21" s="104" customFormat="1" ht="15.75">
      <c r="M14476" s="172"/>
      <c r="N14476" s="172"/>
      <c r="O14476" s="172"/>
      <c r="U14476" s="173"/>
    </row>
    <row r="14477" spans="13:21" s="104" customFormat="1" ht="15.75">
      <c r="M14477" s="172"/>
      <c r="N14477" s="172"/>
      <c r="O14477" s="172"/>
      <c r="U14477" s="173"/>
    </row>
    <row r="14478" spans="13:21" s="104" customFormat="1" ht="15.75">
      <c r="M14478" s="172"/>
      <c r="N14478" s="172"/>
      <c r="O14478" s="172"/>
      <c r="U14478" s="173"/>
    </row>
    <row r="14479" spans="13:21" s="104" customFormat="1" ht="15.75">
      <c r="M14479" s="172"/>
      <c r="N14479" s="172"/>
      <c r="O14479" s="172"/>
      <c r="U14479" s="173"/>
    </row>
    <row r="14480" spans="13:21" s="104" customFormat="1" ht="15.75">
      <c r="M14480" s="172"/>
      <c r="N14480" s="172"/>
      <c r="O14480" s="172"/>
      <c r="U14480" s="173"/>
    </row>
    <row r="14481" spans="13:21" s="104" customFormat="1" ht="15.75">
      <c r="M14481" s="172"/>
      <c r="N14481" s="172"/>
      <c r="O14481" s="172"/>
      <c r="U14481" s="173"/>
    </row>
    <row r="14482" spans="13:21" s="104" customFormat="1" ht="15.75">
      <c r="M14482" s="172"/>
      <c r="N14482" s="172"/>
      <c r="O14482" s="172"/>
      <c r="U14482" s="173"/>
    </row>
    <row r="14483" spans="13:21" s="104" customFormat="1" ht="15.75">
      <c r="M14483" s="172"/>
      <c r="N14483" s="172"/>
      <c r="O14483" s="172"/>
      <c r="U14483" s="173"/>
    </row>
    <row r="14484" spans="13:21" s="104" customFormat="1" ht="15.75">
      <c r="M14484" s="172"/>
      <c r="N14484" s="172"/>
      <c r="O14484" s="172"/>
      <c r="U14484" s="173"/>
    </row>
    <row r="14485" spans="13:21" s="104" customFormat="1" ht="15.75">
      <c r="M14485" s="172"/>
      <c r="N14485" s="172"/>
      <c r="O14485" s="172"/>
      <c r="U14485" s="173"/>
    </row>
    <row r="14486" spans="13:21" s="104" customFormat="1" ht="15.75">
      <c r="M14486" s="172"/>
      <c r="N14486" s="172"/>
      <c r="O14486" s="172"/>
      <c r="U14486" s="173"/>
    </row>
    <row r="14487" spans="13:21" s="104" customFormat="1" ht="15.75">
      <c r="M14487" s="172"/>
      <c r="N14487" s="172"/>
      <c r="O14487" s="172"/>
      <c r="U14487" s="173"/>
    </row>
    <row r="14488" spans="13:21" s="104" customFormat="1" ht="15.75">
      <c r="M14488" s="172"/>
      <c r="N14488" s="172"/>
      <c r="O14488" s="172"/>
      <c r="U14488" s="173"/>
    </row>
    <row r="14489" spans="13:21" s="104" customFormat="1" ht="15.75">
      <c r="M14489" s="172"/>
      <c r="N14489" s="172"/>
      <c r="O14489" s="172"/>
      <c r="U14489" s="173"/>
    </row>
    <row r="14490" spans="13:21" s="104" customFormat="1" ht="15.75">
      <c r="M14490" s="172"/>
      <c r="N14490" s="172"/>
      <c r="O14490" s="172"/>
      <c r="U14490" s="173"/>
    </row>
    <row r="14491" spans="13:21" s="104" customFormat="1" ht="15.75">
      <c r="M14491" s="172"/>
      <c r="N14491" s="172"/>
      <c r="O14491" s="172"/>
      <c r="U14491" s="173"/>
    </row>
    <row r="14492" spans="13:21" s="104" customFormat="1" ht="15.75">
      <c r="M14492" s="172"/>
      <c r="N14492" s="172"/>
      <c r="O14492" s="172"/>
      <c r="U14492" s="173"/>
    </row>
    <row r="14493" spans="13:21" s="104" customFormat="1" ht="15.75">
      <c r="M14493" s="172"/>
      <c r="N14493" s="172"/>
      <c r="O14493" s="172"/>
      <c r="U14493" s="173"/>
    </row>
    <row r="14494" spans="13:21" s="104" customFormat="1" ht="15.75">
      <c r="M14494" s="172"/>
      <c r="N14494" s="172"/>
      <c r="O14494" s="172"/>
      <c r="U14494" s="173"/>
    </row>
    <row r="14495" spans="13:21" s="104" customFormat="1" ht="15.75">
      <c r="M14495" s="172"/>
      <c r="N14495" s="172"/>
      <c r="O14495" s="172"/>
      <c r="U14495" s="173"/>
    </row>
    <row r="14496" spans="13:21" s="104" customFormat="1" ht="15.75">
      <c r="M14496" s="172"/>
      <c r="N14496" s="172"/>
      <c r="O14496" s="172"/>
      <c r="U14496" s="173"/>
    </row>
    <row r="14497" spans="13:21" s="104" customFormat="1" ht="15.75">
      <c r="M14497" s="172"/>
      <c r="N14497" s="172"/>
      <c r="O14497" s="172"/>
      <c r="U14497" s="173"/>
    </row>
    <row r="14498" spans="13:21" s="104" customFormat="1" ht="15.75">
      <c r="M14498" s="172"/>
      <c r="N14498" s="172"/>
      <c r="O14498" s="172"/>
      <c r="U14498" s="173"/>
    </row>
    <row r="14499" spans="13:21" s="104" customFormat="1" ht="15.75">
      <c r="M14499" s="172"/>
      <c r="N14499" s="172"/>
      <c r="O14499" s="172"/>
      <c r="U14499" s="173"/>
    </row>
    <row r="14500" spans="13:21" s="104" customFormat="1" ht="15.75">
      <c r="M14500" s="172"/>
      <c r="N14500" s="172"/>
      <c r="O14500" s="172"/>
      <c r="U14500" s="173"/>
    </row>
    <row r="14501" spans="13:21" s="104" customFormat="1" ht="15.75">
      <c r="M14501" s="172"/>
      <c r="N14501" s="172"/>
      <c r="O14501" s="172"/>
      <c r="U14501" s="173"/>
    </row>
    <row r="14502" spans="13:21" s="104" customFormat="1" ht="15.75">
      <c r="M14502" s="172"/>
      <c r="N14502" s="172"/>
      <c r="O14502" s="172"/>
      <c r="U14502" s="173"/>
    </row>
    <row r="14503" spans="13:21" s="104" customFormat="1" ht="15.75">
      <c r="M14503" s="172"/>
      <c r="N14503" s="172"/>
      <c r="O14503" s="172"/>
      <c r="U14503" s="173"/>
    </row>
    <row r="14504" spans="13:21" s="104" customFormat="1" ht="15.75">
      <c r="M14504" s="172"/>
      <c r="N14504" s="172"/>
      <c r="O14504" s="172"/>
      <c r="U14504" s="173"/>
    </row>
    <row r="14505" spans="13:21" s="104" customFormat="1" ht="15.75">
      <c r="M14505" s="172"/>
      <c r="N14505" s="172"/>
      <c r="O14505" s="172"/>
      <c r="U14505" s="173"/>
    </row>
    <row r="14506" spans="13:21" s="104" customFormat="1" ht="15.75">
      <c r="M14506" s="172"/>
      <c r="N14506" s="172"/>
      <c r="O14506" s="172"/>
      <c r="U14506" s="173"/>
    </row>
    <row r="14507" spans="13:21" s="104" customFormat="1" ht="15.75">
      <c r="M14507" s="172"/>
      <c r="N14507" s="172"/>
      <c r="O14507" s="172"/>
      <c r="U14507" s="173"/>
    </row>
    <row r="14508" spans="13:21" s="104" customFormat="1" ht="15.75">
      <c r="M14508" s="172"/>
      <c r="N14508" s="172"/>
      <c r="O14508" s="172"/>
      <c r="U14508" s="173"/>
    </row>
    <row r="14509" spans="13:21" s="104" customFormat="1" ht="15.75">
      <c r="M14509" s="172"/>
      <c r="N14509" s="172"/>
      <c r="O14509" s="172"/>
      <c r="U14509" s="173"/>
    </row>
    <row r="14510" spans="13:21" s="104" customFormat="1" ht="15.75">
      <c r="M14510" s="172"/>
      <c r="N14510" s="172"/>
      <c r="O14510" s="172"/>
      <c r="U14510" s="173"/>
    </row>
    <row r="14511" spans="13:21" s="104" customFormat="1" ht="15.75">
      <c r="M14511" s="172"/>
      <c r="N14511" s="172"/>
      <c r="O14511" s="172"/>
      <c r="U14511" s="173"/>
    </row>
    <row r="14512" spans="13:21" s="104" customFormat="1" ht="15.75">
      <c r="M14512" s="172"/>
      <c r="N14512" s="172"/>
      <c r="O14512" s="172"/>
      <c r="U14512" s="173"/>
    </row>
    <row r="14513" spans="13:21" s="104" customFormat="1" ht="15.75">
      <c r="M14513" s="172"/>
      <c r="N14513" s="172"/>
      <c r="O14513" s="172"/>
      <c r="U14513" s="173"/>
    </row>
    <row r="14514" spans="13:21" s="104" customFormat="1" ht="15.75">
      <c r="M14514" s="172"/>
      <c r="N14514" s="172"/>
      <c r="O14514" s="172"/>
      <c r="U14514" s="173"/>
    </row>
    <row r="14515" spans="13:21" s="104" customFormat="1" ht="15.75">
      <c r="M14515" s="172"/>
      <c r="N14515" s="172"/>
      <c r="O14515" s="172"/>
      <c r="U14515" s="173"/>
    </row>
    <row r="14516" spans="13:21" s="104" customFormat="1" ht="15.75">
      <c r="M14516" s="172"/>
      <c r="N14516" s="172"/>
      <c r="O14516" s="172"/>
      <c r="U14516" s="173"/>
    </row>
    <row r="14517" spans="13:21" s="104" customFormat="1" ht="15.75">
      <c r="M14517" s="172"/>
      <c r="N14517" s="172"/>
      <c r="O14517" s="172"/>
      <c r="U14517" s="173"/>
    </row>
    <row r="14518" spans="13:21" s="104" customFormat="1" ht="15.75">
      <c r="M14518" s="172"/>
      <c r="N14518" s="172"/>
      <c r="O14518" s="172"/>
      <c r="U14518" s="173"/>
    </row>
    <row r="14519" spans="13:21" s="104" customFormat="1" ht="15.75">
      <c r="M14519" s="172"/>
      <c r="N14519" s="172"/>
      <c r="O14519" s="172"/>
      <c r="U14519" s="173"/>
    </row>
    <row r="14520" spans="13:21" s="104" customFormat="1" ht="15.75">
      <c r="M14520" s="172"/>
      <c r="N14520" s="172"/>
      <c r="O14520" s="172"/>
      <c r="U14520" s="173"/>
    </row>
    <row r="14521" spans="13:21" s="104" customFormat="1" ht="15.75">
      <c r="M14521" s="172"/>
      <c r="N14521" s="172"/>
      <c r="O14521" s="172"/>
      <c r="U14521" s="173"/>
    </row>
    <row r="14522" spans="13:21" s="104" customFormat="1" ht="15.75">
      <c r="M14522" s="172"/>
      <c r="N14522" s="172"/>
      <c r="O14522" s="172"/>
      <c r="U14522" s="173"/>
    </row>
    <row r="14523" spans="13:21" s="104" customFormat="1" ht="15.75">
      <c r="M14523" s="172"/>
      <c r="N14523" s="172"/>
      <c r="O14523" s="172"/>
      <c r="U14523" s="173"/>
    </row>
    <row r="14524" spans="13:21" s="104" customFormat="1" ht="15.75">
      <c r="M14524" s="172"/>
      <c r="N14524" s="172"/>
      <c r="O14524" s="172"/>
      <c r="U14524" s="173"/>
    </row>
    <row r="14525" spans="13:21" s="104" customFormat="1" ht="15.75">
      <c r="M14525" s="172"/>
      <c r="N14525" s="172"/>
      <c r="O14525" s="172"/>
      <c r="U14525" s="173"/>
    </row>
    <row r="14526" spans="13:21" s="104" customFormat="1" ht="15.75">
      <c r="M14526" s="172"/>
      <c r="N14526" s="172"/>
      <c r="O14526" s="172"/>
      <c r="U14526" s="173"/>
    </row>
    <row r="14527" spans="13:21" s="104" customFormat="1" ht="15.75">
      <c r="M14527" s="172"/>
      <c r="N14527" s="172"/>
      <c r="O14527" s="172"/>
      <c r="U14527" s="173"/>
    </row>
    <row r="14528" spans="13:21" s="104" customFormat="1" ht="15.75">
      <c r="M14528" s="172"/>
      <c r="N14528" s="172"/>
      <c r="O14528" s="172"/>
      <c r="U14528" s="173"/>
    </row>
    <row r="14529" spans="13:21" s="104" customFormat="1" ht="15.75">
      <c r="M14529" s="172"/>
      <c r="N14529" s="172"/>
      <c r="O14529" s="172"/>
      <c r="U14529" s="173"/>
    </row>
    <row r="14530" spans="13:21" s="104" customFormat="1" ht="15.75">
      <c r="M14530" s="172"/>
      <c r="N14530" s="172"/>
      <c r="O14530" s="172"/>
      <c r="U14530" s="173"/>
    </row>
    <row r="14531" spans="13:21" s="104" customFormat="1" ht="15.75">
      <c r="M14531" s="172"/>
      <c r="N14531" s="172"/>
      <c r="O14531" s="172"/>
      <c r="U14531" s="173"/>
    </row>
    <row r="14532" spans="13:21" s="104" customFormat="1" ht="15.75">
      <c r="M14532" s="172"/>
      <c r="N14532" s="172"/>
      <c r="O14532" s="172"/>
      <c r="U14532" s="173"/>
    </row>
    <row r="14533" spans="13:21" s="104" customFormat="1" ht="15.75">
      <c r="M14533" s="172"/>
      <c r="N14533" s="172"/>
      <c r="O14533" s="172"/>
      <c r="U14533" s="173"/>
    </row>
    <row r="14534" spans="13:21" s="104" customFormat="1" ht="15.75">
      <c r="M14534" s="172"/>
      <c r="N14534" s="172"/>
      <c r="O14534" s="172"/>
      <c r="U14534" s="173"/>
    </row>
    <row r="14535" spans="13:21" s="104" customFormat="1" ht="15.75">
      <c r="M14535" s="172"/>
      <c r="N14535" s="172"/>
      <c r="O14535" s="172"/>
      <c r="U14535" s="173"/>
    </row>
    <row r="14536" spans="13:21" s="104" customFormat="1" ht="15.75">
      <c r="M14536" s="172"/>
      <c r="N14536" s="172"/>
      <c r="O14536" s="172"/>
      <c r="U14536" s="173"/>
    </row>
    <row r="14537" spans="13:21" s="104" customFormat="1" ht="15.75">
      <c r="M14537" s="172"/>
      <c r="N14537" s="172"/>
      <c r="O14537" s="172"/>
      <c r="U14537" s="173"/>
    </row>
    <row r="14538" spans="13:21" s="104" customFormat="1" ht="15.75">
      <c r="M14538" s="172"/>
      <c r="N14538" s="172"/>
      <c r="O14538" s="172"/>
      <c r="U14538" s="173"/>
    </row>
    <row r="14539" spans="13:21" s="104" customFormat="1" ht="15.75">
      <c r="M14539" s="172"/>
      <c r="N14539" s="172"/>
      <c r="O14539" s="172"/>
      <c r="U14539" s="173"/>
    </row>
    <row r="14540" spans="13:21" s="104" customFormat="1" ht="15.75">
      <c r="M14540" s="172"/>
      <c r="N14540" s="172"/>
      <c r="O14540" s="172"/>
      <c r="U14540" s="173"/>
    </row>
    <row r="14541" spans="13:21" s="104" customFormat="1" ht="15.75">
      <c r="M14541" s="172"/>
      <c r="N14541" s="172"/>
      <c r="O14541" s="172"/>
      <c r="U14541" s="173"/>
    </row>
    <row r="14542" spans="13:21" s="104" customFormat="1" ht="15.75">
      <c r="M14542" s="172"/>
      <c r="N14542" s="172"/>
      <c r="O14542" s="172"/>
      <c r="U14542" s="173"/>
    </row>
    <row r="14543" spans="13:21" s="104" customFormat="1" ht="15.75">
      <c r="M14543" s="172"/>
      <c r="N14543" s="172"/>
      <c r="O14543" s="172"/>
      <c r="U14543" s="173"/>
    </row>
    <row r="14544" spans="13:21" s="104" customFormat="1" ht="15.75">
      <c r="M14544" s="172"/>
      <c r="N14544" s="172"/>
      <c r="O14544" s="172"/>
      <c r="U14544" s="173"/>
    </row>
    <row r="14545" spans="13:21" s="104" customFormat="1" ht="15.75">
      <c r="M14545" s="172"/>
      <c r="N14545" s="172"/>
      <c r="O14545" s="172"/>
      <c r="U14545" s="173"/>
    </row>
    <row r="14546" spans="13:21" s="104" customFormat="1" ht="15.75">
      <c r="M14546" s="172"/>
      <c r="N14546" s="172"/>
      <c r="O14546" s="172"/>
      <c r="U14546" s="173"/>
    </row>
    <row r="14547" spans="13:21" s="104" customFormat="1" ht="15.75">
      <c r="M14547" s="172"/>
      <c r="N14547" s="172"/>
      <c r="O14547" s="172"/>
      <c r="U14547" s="173"/>
    </row>
    <row r="14548" spans="13:21" s="104" customFormat="1" ht="15.75">
      <c r="M14548" s="172"/>
      <c r="N14548" s="172"/>
      <c r="O14548" s="172"/>
      <c r="U14548" s="173"/>
    </row>
    <row r="14549" spans="13:21" s="104" customFormat="1" ht="15.75">
      <c r="M14549" s="172"/>
      <c r="N14549" s="172"/>
      <c r="O14549" s="172"/>
      <c r="U14549" s="173"/>
    </row>
    <row r="14550" spans="13:21" s="104" customFormat="1" ht="15.75">
      <c r="M14550" s="172"/>
      <c r="N14550" s="172"/>
      <c r="O14550" s="172"/>
      <c r="U14550" s="173"/>
    </row>
    <row r="14551" spans="13:21" s="104" customFormat="1" ht="15.75">
      <c r="M14551" s="172"/>
      <c r="N14551" s="172"/>
      <c r="O14551" s="172"/>
      <c r="U14551" s="173"/>
    </row>
    <row r="14552" spans="13:21" s="104" customFormat="1" ht="15.75">
      <c r="M14552" s="172"/>
      <c r="N14552" s="172"/>
      <c r="O14552" s="172"/>
      <c r="U14552" s="173"/>
    </row>
    <row r="14553" spans="13:21" s="104" customFormat="1" ht="15.75">
      <c r="M14553" s="172"/>
      <c r="N14553" s="172"/>
      <c r="O14553" s="172"/>
      <c r="U14553" s="173"/>
    </row>
    <row r="14554" spans="13:21" s="104" customFormat="1" ht="15.75">
      <c r="M14554" s="172"/>
      <c r="N14554" s="172"/>
      <c r="O14554" s="172"/>
      <c r="U14554" s="173"/>
    </row>
    <row r="14555" spans="13:21" s="104" customFormat="1" ht="15.75">
      <c r="M14555" s="172"/>
      <c r="N14555" s="172"/>
      <c r="O14555" s="172"/>
      <c r="U14555" s="173"/>
    </row>
    <row r="14556" spans="13:21" s="104" customFormat="1" ht="15.75">
      <c r="M14556" s="172"/>
      <c r="N14556" s="172"/>
      <c r="O14556" s="172"/>
      <c r="U14556" s="173"/>
    </row>
    <row r="14557" spans="13:21" s="104" customFormat="1" ht="15.75">
      <c r="M14557" s="172"/>
      <c r="N14557" s="172"/>
      <c r="O14557" s="172"/>
      <c r="U14557" s="173"/>
    </row>
    <row r="14558" spans="13:21" s="104" customFormat="1" ht="15.75">
      <c r="M14558" s="172"/>
      <c r="N14558" s="172"/>
      <c r="O14558" s="172"/>
      <c r="U14558" s="173"/>
    </row>
    <row r="14559" spans="13:21" s="104" customFormat="1" ht="15.75">
      <c r="M14559" s="172"/>
      <c r="N14559" s="172"/>
      <c r="O14559" s="172"/>
      <c r="U14559" s="173"/>
    </row>
    <row r="14560" spans="13:21" s="104" customFormat="1" ht="15.75">
      <c r="M14560" s="172"/>
      <c r="N14560" s="172"/>
      <c r="O14560" s="172"/>
      <c r="U14560" s="173"/>
    </row>
    <row r="14561" spans="13:21" s="104" customFormat="1" ht="15.75">
      <c r="M14561" s="172"/>
      <c r="N14561" s="172"/>
      <c r="O14561" s="172"/>
      <c r="U14561" s="173"/>
    </row>
    <row r="14562" spans="13:21" s="104" customFormat="1" ht="15.75">
      <c r="M14562" s="172"/>
      <c r="N14562" s="172"/>
      <c r="O14562" s="172"/>
      <c r="U14562" s="173"/>
    </row>
    <row r="14563" spans="13:21" s="104" customFormat="1" ht="15.75">
      <c r="M14563" s="172"/>
      <c r="N14563" s="172"/>
      <c r="O14563" s="172"/>
      <c r="U14563" s="173"/>
    </row>
    <row r="14564" spans="13:21" s="104" customFormat="1" ht="15.75">
      <c r="M14564" s="172"/>
      <c r="N14564" s="172"/>
      <c r="O14564" s="172"/>
      <c r="U14564" s="173"/>
    </row>
    <row r="14565" spans="13:21" s="104" customFormat="1" ht="15.75">
      <c r="M14565" s="172"/>
      <c r="N14565" s="172"/>
      <c r="O14565" s="172"/>
      <c r="U14565" s="173"/>
    </row>
    <row r="14566" spans="13:21" s="104" customFormat="1" ht="15.75">
      <c r="M14566" s="172"/>
      <c r="N14566" s="172"/>
      <c r="O14566" s="172"/>
      <c r="U14566" s="173"/>
    </row>
    <row r="14567" spans="13:21" s="104" customFormat="1" ht="15.75">
      <c r="M14567" s="172"/>
      <c r="N14567" s="172"/>
      <c r="O14567" s="172"/>
      <c r="U14567" s="173"/>
    </row>
    <row r="14568" spans="13:21" s="104" customFormat="1" ht="15.75">
      <c r="M14568" s="172"/>
      <c r="N14568" s="172"/>
      <c r="O14568" s="172"/>
      <c r="U14568" s="173"/>
    </row>
    <row r="14569" spans="13:21" s="104" customFormat="1" ht="15.75">
      <c r="M14569" s="172"/>
      <c r="N14569" s="172"/>
      <c r="O14569" s="172"/>
      <c r="U14569" s="173"/>
    </row>
    <row r="14570" spans="13:21" s="104" customFormat="1" ht="15.75">
      <c r="M14570" s="172"/>
      <c r="N14570" s="172"/>
      <c r="O14570" s="172"/>
      <c r="U14570" s="173"/>
    </row>
    <row r="14571" spans="13:21" s="104" customFormat="1" ht="15.75">
      <c r="M14571" s="172"/>
      <c r="N14571" s="172"/>
      <c r="O14571" s="172"/>
      <c r="U14571" s="173"/>
    </row>
    <row r="14572" spans="13:21" s="104" customFormat="1" ht="15.75">
      <c r="M14572" s="172"/>
      <c r="N14572" s="172"/>
      <c r="O14572" s="172"/>
      <c r="U14572" s="173"/>
    </row>
    <row r="14573" spans="13:21" s="104" customFormat="1" ht="15.75">
      <c r="M14573" s="172"/>
      <c r="N14573" s="172"/>
      <c r="O14573" s="172"/>
      <c r="U14573" s="173"/>
    </row>
    <row r="14574" spans="13:21" s="104" customFormat="1" ht="15.75">
      <c r="M14574" s="172"/>
      <c r="N14574" s="172"/>
      <c r="O14574" s="172"/>
      <c r="U14574" s="173"/>
    </row>
    <row r="14575" spans="13:21" s="104" customFormat="1" ht="15.75">
      <c r="M14575" s="172"/>
      <c r="N14575" s="172"/>
      <c r="O14575" s="172"/>
      <c r="U14575" s="173"/>
    </row>
    <row r="14576" spans="13:21" s="104" customFormat="1" ht="15.75">
      <c r="M14576" s="172"/>
      <c r="N14576" s="172"/>
      <c r="O14576" s="172"/>
      <c r="U14576" s="173"/>
    </row>
    <row r="14577" spans="13:21" s="104" customFormat="1" ht="15.75">
      <c r="M14577" s="172"/>
      <c r="N14577" s="172"/>
      <c r="O14577" s="172"/>
      <c r="U14577" s="173"/>
    </row>
    <row r="14578" spans="13:21" s="104" customFormat="1" ht="15.75">
      <c r="M14578" s="172"/>
      <c r="N14578" s="172"/>
      <c r="O14578" s="172"/>
      <c r="U14578" s="173"/>
    </row>
    <row r="14579" spans="13:21" s="104" customFormat="1" ht="15.75">
      <c r="M14579" s="172"/>
      <c r="N14579" s="172"/>
      <c r="O14579" s="172"/>
      <c r="U14579" s="173"/>
    </row>
    <row r="14580" spans="13:21" s="104" customFormat="1" ht="15.75">
      <c r="M14580" s="172"/>
      <c r="N14580" s="172"/>
      <c r="O14580" s="172"/>
      <c r="U14580" s="173"/>
    </row>
    <row r="14581" spans="13:21" s="104" customFormat="1" ht="15.75">
      <c r="M14581" s="172"/>
      <c r="N14581" s="172"/>
      <c r="O14581" s="172"/>
      <c r="U14581" s="173"/>
    </row>
    <row r="14582" spans="13:21" s="104" customFormat="1" ht="15.75">
      <c r="M14582" s="172"/>
      <c r="N14582" s="172"/>
      <c r="O14582" s="172"/>
      <c r="U14582" s="173"/>
    </row>
    <row r="14583" spans="13:21" s="104" customFormat="1" ht="15.75">
      <c r="M14583" s="172"/>
      <c r="N14583" s="172"/>
      <c r="O14583" s="172"/>
      <c r="U14583" s="173"/>
    </row>
    <row r="14584" spans="13:21" s="104" customFormat="1" ht="15.75">
      <c r="M14584" s="172"/>
      <c r="N14584" s="172"/>
      <c r="O14584" s="172"/>
      <c r="U14584" s="173"/>
    </row>
    <row r="14585" spans="13:21" s="104" customFormat="1" ht="15.75">
      <c r="M14585" s="172"/>
      <c r="N14585" s="172"/>
      <c r="O14585" s="172"/>
      <c r="U14585" s="173"/>
    </row>
    <row r="14586" spans="13:21" s="104" customFormat="1" ht="15.75">
      <c r="M14586" s="172"/>
      <c r="N14586" s="172"/>
      <c r="O14586" s="172"/>
      <c r="U14586" s="173"/>
    </row>
    <row r="14587" spans="13:21" s="104" customFormat="1" ht="15.75">
      <c r="M14587" s="172"/>
      <c r="N14587" s="172"/>
      <c r="O14587" s="172"/>
      <c r="U14587" s="173"/>
    </row>
    <row r="14588" spans="13:21" s="104" customFormat="1" ht="15.75">
      <c r="M14588" s="172"/>
      <c r="N14588" s="172"/>
      <c r="O14588" s="172"/>
      <c r="U14588" s="173"/>
    </row>
    <row r="14589" spans="13:21" s="104" customFormat="1" ht="15.75">
      <c r="M14589" s="172"/>
      <c r="N14589" s="172"/>
      <c r="O14589" s="172"/>
      <c r="U14589" s="173"/>
    </row>
    <row r="14590" spans="13:21" s="104" customFormat="1" ht="15.75">
      <c r="M14590" s="172"/>
      <c r="N14590" s="172"/>
      <c r="O14590" s="172"/>
      <c r="U14590" s="173"/>
    </row>
    <row r="14591" spans="13:21" s="104" customFormat="1" ht="15.75">
      <c r="M14591" s="172"/>
      <c r="N14591" s="172"/>
      <c r="O14591" s="172"/>
      <c r="U14591" s="173"/>
    </row>
    <row r="14592" spans="13:21" s="104" customFormat="1" ht="15.75">
      <c r="M14592" s="172"/>
      <c r="N14592" s="172"/>
      <c r="O14592" s="172"/>
      <c r="U14592" s="173"/>
    </row>
    <row r="14593" spans="13:21" s="104" customFormat="1" ht="15.75">
      <c r="M14593" s="172"/>
      <c r="N14593" s="172"/>
      <c r="O14593" s="172"/>
      <c r="U14593" s="173"/>
    </row>
    <row r="14594" spans="13:21" s="104" customFormat="1" ht="15.75">
      <c r="M14594" s="172"/>
      <c r="N14594" s="172"/>
      <c r="O14594" s="172"/>
      <c r="U14594" s="173"/>
    </row>
    <row r="14595" spans="13:21" s="104" customFormat="1" ht="15.75">
      <c r="M14595" s="172"/>
      <c r="N14595" s="172"/>
      <c r="O14595" s="172"/>
      <c r="U14595" s="173"/>
    </row>
    <row r="14596" spans="13:21" s="104" customFormat="1" ht="15.75">
      <c r="M14596" s="172"/>
      <c r="N14596" s="172"/>
      <c r="O14596" s="172"/>
      <c r="U14596" s="173"/>
    </row>
    <row r="14597" spans="13:21" s="104" customFormat="1" ht="15.75">
      <c r="M14597" s="172"/>
      <c r="N14597" s="172"/>
      <c r="O14597" s="172"/>
      <c r="U14597" s="173"/>
    </row>
    <row r="14598" spans="13:21" s="104" customFormat="1" ht="15.75">
      <c r="M14598" s="172"/>
      <c r="N14598" s="172"/>
      <c r="O14598" s="172"/>
      <c r="U14598" s="173"/>
    </row>
    <row r="14599" spans="13:21" s="104" customFormat="1" ht="15.75">
      <c r="M14599" s="172"/>
      <c r="N14599" s="172"/>
      <c r="O14599" s="172"/>
      <c r="U14599" s="173"/>
    </row>
    <row r="14600" spans="13:21" s="104" customFormat="1" ht="15.75">
      <c r="M14600" s="172"/>
      <c r="N14600" s="172"/>
      <c r="O14600" s="172"/>
      <c r="U14600" s="173"/>
    </row>
    <row r="14601" spans="13:21" s="104" customFormat="1" ht="15.75">
      <c r="M14601" s="172"/>
      <c r="N14601" s="172"/>
      <c r="O14601" s="172"/>
      <c r="U14601" s="173"/>
    </row>
    <row r="14602" spans="13:21" s="104" customFormat="1" ht="15.75">
      <c r="M14602" s="172"/>
      <c r="N14602" s="172"/>
      <c r="O14602" s="172"/>
      <c r="U14602" s="173"/>
    </row>
    <row r="14603" spans="13:21" s="104" customFormat="1" ht="15.75">
      <c r="M14603" s="172"/>
      <c r="N14603" s="172"/>
      <c r="O14603" s="172"/>
      <c r="U14603" s="173"/>
    </row>
    <row r="14604" spans="13:21" s="104" customFormat="1" ht="15.75">
      <c r="M14604" s="172"/>
      <c r="N14604" s="172"/>
      <c r="O14604" s="172"/>
      <c r="U14604" s="173"/>
    </row>
    <row r="14605" spans="13:21" s="104" customFormat="1" ht="15.75">
      <c r="M14605" s="172"/>
      <c r="N14605" s="172"/>
      <c r="O14605" s="172"/>
      <c r="U14605" s="173"/>
    </row>
    <row r="14606" spans="13:21" s="104" customFormat="1" ht="15.75">
      <c r="M14606" s="172"/>
      <c r="N14606" s="172"/>
      <c r="O14606" s="172"/>
      <c r="U14606" s="173"/>
    </row>
    <row r="14607" spans="13:21" s="104" customFormat="1" ht="15.75">
      <c r="M14607" s="172"/>
      <c r="N14607" s="172"/>
      <c r="O14607" s="172"/>
      <c r="U14607" s="173"/>
    </row>
    <row r="14608" spans="13:21" s="104" customFormat="1" ht="15.75">
      <c r="M14608" s="172"/>
      <c r="N14608" s="172"/>
      <c r="O14608" s="172"/>
      <c r="U14608" s="173"/>
    </row>
    <row r="14609" spans="13:21" s="104" customFormat="1" ht="15.75">
      <c r="M14609" s="172"/>
      <c r="N14609" s="172"/>
      <c r="O14609" s="172"/>
      <c r="U14609" s="173"/>
    </row>
    <row r="14610" spans="13:21" s="104" customFormat="1" ht="15.75">
      <c r="M14610" s="172"/>
      <c r="N14610" s="172"/>
      <c r="O14610" s="172"/>
      <c r="U14610" s="173"/>
    </row>
    <row r="14611" spans="13:21" s="104" customFormat="1" ht="15.75">
      <c r="M14611" s="172"/>
      <c r="N14611" s="172"/>
      <c r="O14611" s="172"/>
      <c r="U14611" s="173"/>
    </row>
    <row r="14612" spans="13:21" s="104" customFormat="1" ht="15.75">
      <c r="M14612" s="172"/>
      <c r="N14612" s="172"/>
      <c r="O14612" s="172"/>
      <c r="U14612" s="173"/>
    </row>
    <row r="14613" spans="13:21" s="104" customFormat="1" ht="15.75">
      <c r="M14613" s="172"/>
      <c r="N14613" s="172"/>
      <c r="O14613" s="172"/>
      <c r="U14613" s="173"/>
    </row>
    <row r="14614" spans="13:21" s="104" customFormat="1" ht="15.75">
      <c r="M14614" s="172"/>
      <c r="N14614" s="172"/>
      <c r="O14614" s="172"/>
      <c r="U14614" s="173"/>
    </row>
    <row r="14615" spans="13:21" s="104" customFormat="1" ht="15.75">
      <c r="M14615" s="172"/>
      <c r="N14615" s="172"/>
      <c r="O14615" s="172"/>
      <c r="U14615" s="173"/>
    </row>
    <row r="14616" spans="13:21" s="104" customFormat="1" ht="15.75">
      <c r="M14616" s="172"/>
      <c r="N14616" s="172"/>
      <c r="O14616" s="172"/>
      <c r="U14616" s="173"/>
    </row>
    <row r="14617" spans="13:21" s="104" customFormat="1" ht="15.75">
      <c r="M14617" s="172"/>
      <c r="N14617" s="172"/>
      <c r="O14617" s="172"/>
      <c r="U14617" s="173"/>
    </row>
    <row r="14618" spans="13:21" s="104" customFormat="1" ht="15.75">
      <c r="M14618" s="172"/>
      <c r="N14618" s="172"/>
      <c r="O14618" s="172"/>
      <c r="U14618" s="173"/>
    </row>
    <row r="14619" spans="13:21" s="104" customFormat="1" ht="15.75">
      <c r="M14619" s="172"/>
      <c r="N14619" s="172"/>
      <c r="O14619" s="172"/>
      <c r="U14619" s="173"/>
    </row>
    <row r="14620" spans="13:21" s="104" customFormat="1" ht="15.75">
      <c r="M14620" s="172"/>
      <c r="N14620" s="172"/>
      <c r="O14620" s="172"/>
      <c r="U14620" s="173"/>
    </row>
    <row r="14621" spans="13:21" s="104" customFormat="1" ht="15.75">
      <c r="M14621" s="172"/>
      <c r="N14621" s="172"/>
      <c r="O14621" s="172"/>
      <c r="U14621" s="173"/>
    </row>
    <row r="14622" spans="13:21" s="104" customFormat="1" ht="15.75">
      <c r="M14622" s="172"/>
      <c r="N14622" s="172"/>
      <c r="O14622" s="172"/>
      <c r="U14622" s="173"/>
    </row>
    <row r="14623" spans="13:21" s="104" customFormat="1" ht="15.75">
      <c r="M14623" s="172"/>
      <c r="N14623" s="172"/>
      <c r="O14623" s="172"/>
      <c r="U14623" s="173"/>
    </row>
    <row r="14624" spans="13:21" s="104" customFormat="1" ht="15.75">
      <c r="M14624" s="172"/>
      <c r="N14624" s="172"/>
      <c r="O14624" s="172"/>
      <c r="U14624" s="173"/>
    </row>
    <row r="14625" spans="13:21" s="104" customFormat="1" ht="15.75">
      <c r="M14625" s="172"/>
      <c r="N14625" s="172"/>
      <c r="O14625" s="172"/>
      <c r="U14625" s="173"/>
    </row>
    <row r="14626" spans="13:21" s="104" customFormat="1" ht="15.75">
      <c r="M14626" s="172"/>
      <c r="N14626" s="172"/>
      <c r="O14626" s="172"/>
      <c r="U14626" s="173"/>
    </row>
    <row r="14627" spans="13:21" s="104" customFormat="1" ht="15.75">
      <c r="M14627" s="172"/>
      <c r="N14627" s="172"/>
      <c r="O14627" s="172"/>
      <c r="U14627" s="173"/>
    </row>
    <row r="14628" spans="13:21" s="104" customFormat="1" ht="15.75">
      <c r="M14628" s="172"/>
      <c r="N14628" s="172"/>
      <c r="O14628" s="172"/>
      <c r="U14628" s="173"/>
    </row>
    <row r="14629" spans="13:21" s="104" customFormat="1" ht="15.75">
      <c r="M14629" s="172"/>
      <c r="N14629" s="172"/>
      <c r="O14629" s="172"/>
      <c r="U14629" s="173"/>
    </row>
    <row r="14630" spans="13:21" s="104" customFormat="1" ht="15.75">
      <c r="M14630" s="172"/>
      <c r="N14630" s="172"/>
      <c r="O14630" s="172"/>
      <c r="U14630" s="173"/>
    </row>
    <row r="14631" spans="13:21" s="104" customFormat="1" ht="15.75">
      <c r="M14631" s="172"/>
      <c r="N14631" s="172"/>
      <c r="O14631" s="172"/>
      <c r="U14631" s="173"/>
    </row>
    <row r="14632" spans="13:21" s="104" customFormat="1" ht="15.75">
      <c r="M14632" s="172"/>
      <c r="N14632" s="172"/>
      <c r="O14632" s="172"/>
      <c r="U14632" s="173"/>
    </row>
    <row r="14633" spans="13:21" s="104" customFormat="1" ht="15.75">
      <c r="M14633" s="172"/>
      <c r="N14633" s="172"/>
      <c r="O14633" s="172"/>
      <c r="U14633" s="173"/>
    </row>
    <row r="14634" spans="13:21" s="104" customFormat="1" ht="15.75">
      <c r="M14634" s="172"/>
      <c r="N14634" s="172"/>
      <c r="O14634" s="172"/>
      <c r="U14634" s="173"/>
    </row>
    <row r="14635" spans="13:21" s="104" customFormat="1" ht="15.75">
      <c r="M14635" s="172"/>
      <c r="N14635" s="172"/>
      <c r="O14635" s="172"/>
      <c r="U14635" s="173"/>
    </row>
    <row r="14636" spans="13:21" s="104" customFormat="1" ht="15.75">
      <c r="M14636" s="172"/>
      <c r="N14636" s="172"/>
      <c r="O14636" s="172"/>
      <c r="U14636" s="173"/>
    </row>
    <row r="14637" spans="13:21" s="104" customFormat="1" ht="15.75">
      <c r="M14637" s="172"/>
      <c r="N14637" s="172"/>
      <c r="O14637" s="172"/>
      <c r="U14637" s="173"/>
    </row>
    <row r="14638" spans="13:21" s="104" customFormat="1" ht="15.75">
      <c r="M14638" s="172"/>
      <c r="N14638" s="172"/>
      <c r="O14638" s="172"/>
      <c r="U14638" s="173"/>
    </row>
    <row r="14639" spans="13:21" s="104" customFormat="1" ht="15.75">
      <c r="M14639" s="172"/>
      <c r="N14639" s="172"/>
      <c r="O14639" s="172"/>
      <c r="U14639" s="173"/>
    </row>
    <row r="14640" spans="13:21" s="104" customFormat="1" ht="15.75">
      <c r="M14640" s="172"/>
      <c r="N14640" s="172"/>
      <c r="O14640" s="172"/>
      <c r="U14640" s="173"/>
    </row>
    <row r="14641" spans="13:21" s="104" customFormat="1" ht="15.75">
      <c r="M14641" s="172"/>
      <c r="N14641" s="172"/>
      <c r="O14641" s="172"/>
      <c r="U14641" s="173"/>
    </row>
    <row r="14642" spans="13:21" s="104" customFormat="1" ht="15.75">
      <c r="M14642" s="172"/>
      <c r="N14642" s="172"/>
      <c r="O14642" s="172"/>
      <c r="U14642" s="173"/>
    </row>
    <row r="14643" spans="13:21" s="104" customFormat="1" ht="15.75">
      <c r="M14643" s="172"/>
      <c r="N14643" s="172"/>
      <c r="O14643" s="172"/>
      <c r="U14643" s="173"/>
    </row>
    <row r="14644" spans="13:21" s="104" customFormat="1" ht="15.75">
      <c r="M14644" s="172"/>
      <c r="N14644" s="172"/>
      <c r="O14644" s="172"/>
      <c r="U14644" s="173"/>
    </row>
    <row r="14645" spans="13:21" s="104" customFormat="1" ht="15.75">
      <c r="M14645" s="172"/>
      <c r="N14645" s="172"/>
      <c r="O14645" s="172"/>
      <c r="U14645" s="173"/>
    </row>
    <row r="14646" spans="13:21" s="104" customFormat="1" ht="15.75">
      <c r="M14646" s="172"/>
      <c r="N14646" s="172"/>
      <c r="O14646" s="172"/>
      <c r="U14646" s="173"/>
    </row>
    <row r="14647" spans="13:21" s="104" customFormat="1" ht="15.75">
      <c r="M14647" s="172"/>
      <c r="N14647" s="172"/>
      <c r="O14647" s="172"/>
      <c r="U14647" s="173"/>
    </row>
    <row r="14648" spans="13:21" s="104" customFormat="1" ht="15.75">
      <c r="M14648" s="172"/>
      <c r="N14648" s="172"/>
      <c r="O14648" s="172"/>
      <c r="U14648" s="173"/>
    </row>
    <row r="14649" spans="13:21" s="104" customFormat="1" ht="15.75">
      <c r="M14649" s="172"/>
      <c r="N14649" s="172"/>
      <c r="O14649" s="172"/>
      <c r="U14649" s="173"/>
    </row>
    <row r="14650" spans="13:21" s="104" customFormat="1" ht="15.75">
      <c r="M14650" s="172"/>
      <c r="N14650" s="172"/>
      <c r="O14650" s="172"/>
      <c r="U14650" s="173"/>
    </row>
    <row r="14651" spans="13:21" s="104" customFormat="1" ht="15.75">
      <c r="M14651" s="172"/>
      <c r="N14651" s="172"/>
      <c r="O14651" s="172"/>
      <c r="U14651" s="173"/>
    </row>
    <row r="14652" spans="13:21" s="104" customFormat="1" ht="15.75">
      <c r="M14652" s="172"/>
      <c r="N14652" s="172"/>
      <c r="O14652" s="172"/>
      <c r="U14652" s="173"/>
    </row>
    <row r="14653" spans="13:21" s="104" customFormat="1" ht="15.75">
      <c r="M14653" s="172"/>
      <c r="N14653" s="172"/>
      <c r="O14653" s="172"/>
      <c r="U14653" s="173"/>
    </row>
    <row r="14654" spans="13:21" s="104" customFormat="1" ht="15.75">
      <c r="M14654" s="172"/>
      <c r="N14654" s="172"/>
      <c r="O14654" s="172"/>
      <c r="U14654" s="173"/>
    </row>
    <row r="14655" spans="13:21" s="104" customFormat="1" ht="15.75">
      <c r="M14655" s="172"/>
      <c r="N14655" s="172"/>
      <c r="O14655" s="172"/>
      <c r="U14655" s="173"/>
    </row>
    <row r="14656" spans="13:21" s="104" customFormat="1" ht="15.75">
      <c r="M14656" s="172"/>
      <c r="N14656" s="172"/>
      <c r="O14656" s="172"/>
      <c r="U14656" s="173"/>
    </row>
    <row r="14657" spans="13:21" s="104" customFormat="1" ht="15.75">
      <c r="M14657" s="172"/>
      <c r="N14657" s="172"/>
      <c r="O14657" s="172"/>
      <c r="U14657" s="173"/>
    </row>
    <row r="14658" spans="13:21" s="104" customFormat="1" ht="15.75">
      <c r="M14658" s="172"/>
      <c r="N14658" s="172"/>
      <c r="O14658" s="172"/>
      <c r="U14658" s="173"/>
    </row>
    <row r="14659" spans="13:21" s="104" customFormat="1" ht="15.75">
      <c r="M14659" s="172"/>
      <c r="N14659" s="172"/>
      <c r="O14659" s="172"/>
      <c r="U14659" s="173"/>
    </row>
    <row r="14660" spans="13:21" s="104" customFormat="1" ht="15.75">
      <c r="M14660" s="172"/>
      <c r="N14660" s="172"/>
      <c r="O14660" s="172"/>
      <c r="U14660" s="173"/>
    </row>
    <row r="14661" spans="13:21" s="104" customFormat="1" ht="15.75">
      <c r="M14661" s="172"/>
      <c r="N14661" s="172"/>
      <c r="O14661" s="172"/>
      <c r="U14661" s="173"/>
    </row>
    <row r="14662" spans="13:21" s="104" customFormat="1" ht="15.75">
      <c r="M14662" s="172"/>
      <c r="N14662" s="172"/>
      <c r="O14662" s="172"/>
      <c r="U14662" s="173"/>
    </row>
    <row r="14663" spans="13:21" s="104" customFormat="1" ht="15.75">
      <c r="M14663" s="172"/>
      <c r="N14663" s="172"/>
      <c r="O14663" s="172"/>
      <c r="U14663" s="173"/>
    </row>
    <row r="14664" spans="13:21" s="104" customFormat="1" ht="15.75">
      <c r="M14664" s="172"/>
      <c r="N14664" s="172"/>
      <c r="O14664" s="172"/>
      <c r="U14664" s="173"/>
    </row>
    <row r="14665" spans="13:21" s="104" customFormat="1" ht="15.75">
      <c r="M14665" s="172"/>
      <c r="N14665" s="172"/>
      <c r="O14665" s="172"/>
      <c r="U14665" s="173"/>
    </row>
    <row r="14666" spans="13:21" s="104" customFormat="1" ht="15.75">
      <c r="M14666" s="172"/>
      <c r="N14666" s="172"/>
      <c r="O14666" s="172"/>
      <c r="U14666" s="173"/>
    </row>
    <row r="14667" spans="13:21" s="104" customFormat="1" ht="15.75">
      <c r="M14667" s="172"/>
      <c r="N14667" s="172"/>
      <c r="O14667" s="172"/>
      <c r="U14667" s="173"/>
    </row>
    <row r="14668" spans="13:21" s="104" customFormat="1" ht="15.75">
      <c r="M14668" s="172"/>
      <c r="N14668" s="172"/>
      <c r="O14668" s="172"/>
      <c r="U14668" s="173"/>
    </row>
    <row r="14669" spans="13:21" s="104" customFormat="1" ht="15.75">
      <c r="M14669" s="172"/>
      <c r="N14669" s="172"/>
      <c r="O14669" s="172"/>
      <c r="U14669" s="173"/>
    </row>
    <row r="14670" spans="13:21" s="104" customFormat="1" ht="15.75">
      <c r="M14670" s="172"/>
      <c r="N14670" s="172"/>
      <c r="O14670" s="172"/>
      <c r="U14670" s="173"/>
    </row>
    <row r="14671" spans="13:21" s="104" customFormat="1" ht="15.75">
      <c r="M14671" s="172"/>
      <c r="N14671" s="172"/>
      <c r="O14671" s="172"/>
      <c r="U14671" s="173"/>
    </row>
    <row r="14672" spans="13:21" s="104" customFormat="1" ht="15.75">
      <c r="M14672" s="172"/>
      <c r="N14672" s="172"/>
      <c r="O14672" s="172"/>
      <c r="U14672" s="173"/>
    </row>
    <row r="14673" spans="13:21" s="104" customFormat="1" ht="15.75">
      <c r="M14673" s="172"/>
      <c r="N14673" s="172"/>
      <c r="O14673" s="172"/>
      <c r="U14673" s="173"/>
    </row>
    <row r="14674" spans="13:21" s="104" customFormat="1" ht="15.75">
      <c r="M14674" s="172"/>
      <c r="N14674" s="172"/>
      <c r="O14674" s="172"/>
      <c r="U14674" s="173"/>
    </row>
    <row r="14675" spans="13:21" s="104" customFormat="1" ht="15.75">
      <c r="M14675" s="172"/>
      <c r="N14675" s="172"/>
      <c r="O14675" s="172"/>
      <c r="U14675" s="173"/>
    </row>
    <row r="14676" spans="13:21" s="104" customFormat="1" ht="15.75">
      <c r="M14676" s="172"/>
      <c r="N14676" s="172"/>
      <c r="O14676" s="172"/>
      <c r="U14676" s="173"/>
    </row>
    <row r="14677" spans="13:21" s="104" customFormat="1" ht="15.75">
      <c r="M14677" s="172"/>
      <c r="N14677" s="172"/>
      <c r="O14677" s="172"/>
      <c r="U14677" s="173"/>
    </row>
    <row r="14678" spans="13:21" s="104" customFormat="1" ht="15.75">
      <c r="M14678" s="172"/>
      <c r="N14678" s="172"/>
      <c r="O14678" s="172"/>
      <c r="U14678" s="173"/>
    </row>
    <row r="14679" spans="13:21" s="104" customFormat="1" ht="15.75">
      <c r="M14679" s="172"/>
      <c r="N14679" s="172"/>
      <c r="O14679" s="172"/>
      <c r="U14679" s="173"/>
    </row>
    <row r="14680" spans="13:21" s="104" customFormat="1" ht="15.75">
      <c r="M14680" s="172"/>
      <c r="N14680" s="172"/>
      <c r="O14680" s="172"/>
      <c r="U14680" s="173"/>
    </row>
    <row r="14681" spans="13:21" s="104" customFormat="1" ht="15.75">
      <c r="M14681" s="172"/>
      <c r="N14681" s="172"/>
      <c r="O14681" s="172"/>
      <c r="U14681" s="173"/>
    </row>
    <row r="14682" spans="13:21" s="104" customFormat="1" ht="15.75">
      <c r="M14682" s="172"/>
      <c r="N14682" s="172"/>
      <c r="O14682" s="172"/>
      <c r="U14682" s="173"/>
    </row>
    <row r="14683" spans="13:21" s="104" customFormat="1" ht="15.75">
      <c r="M14683" s="172"/>
      <c r="N14683" s="172"/>
      <c r="O14683" s="172"/>
      <c r="U14683" s="173"/>
    </row>
    <row r="14684" spans="13:21" s="104" customFormat="1" ht="15.75">
      <c r="M14684" s="172"/>
      <c r="N14684" s="172"/>
      <c r="O14684" s="172"/>
      <c r="U14684" s="173"/>
    </row>
    <row r="14685" spans="13:21" s="104" customFormat="1" ht="15.75">
      <c r="M14685" s="172"/>
      <c r="N14685" s="172"/>
      <c r="O14685" s="172"/>
      <c r="U14685" s="173"/>
    </row>
    <row r="14686" spans="13:21" s="104" customFormat="1" ht="15.75">
      <c r="M14686" s="172"/>
      <c r="N14686" s="172"/>
      <c r="O14686" s="172"/>
      <c r="U14686" s="173"/>
    </row>
    <row r="14687" spans="13:21" s="104" customFormat="1" ht="15.75">
      <c r="M14687" s="172"/>
      <c r="N14687" s="172"/>
      <c r="O14687" s="172"/>
      <c r="U14687" s="173"/>
    </row>
    <row r="14688" spans="13:21" s="104" customFormat="1" ht="15.75">
      <c r="M14688" s="172"/>
      <c r="N14688" s="172"/>
      <c r="O14688" s="172"/>
      <c r="U14688" s="173"/>
    </row>
    <row r="14689" spans="13:21" s="104" customFormat="1" ht="15.75">
      <c r="M14689" s="172"/>
      <c r="N14689" s="172"/>
      <c r="O14689" s="172"/>
      <c r="U14689" s="173"/>
    </row>
    <row r="14690" spans="13:21" s="104" customFormat="1" ht="15.75">
      <c r="M14690" s="172"/>
      <c r="N14690" s="172"/>
      <c r="O14690" s="172"/>
      <c r="U14690" s="173"/>
    </row>
    <row r="14691" spans="13:21" s="104" customFormat="1" ht="15.75">
      <c r="M14691" s="172"/>
      <c r="N14691" s="172"/>
      <c r="O14691" s="172"/>
      <c r="U14691" s="173"/>
    </row>
    <row r="14692" spans="13:21" s="104" customFormat="1" ht="15.75">
      <c r="M14692" s="172"/>
      <c r="N14692" s="172"/>
      <c r="O14692" s="172"/>
      <c r="U14692" s="173"/>
    </row>
    <row r="14693" spans="13:21" s="104" customFormat="1" ht="15.75">
      <c r="M14693" s="172"/>
      <c r="N14693" s="172"/>
      <c r="O14693" s="172"/>
      <c r="U14693" s="173"/>
    </row>
    <row r="14694" spans="13:21" s="104" customFormat="1" ht="15.75">
      <c r="M14694" s="172"/>
      <c r="N14694" s="172"/>
      <c r="O14694" s="172"/>
      <c r="U14694" s="173"/>
    </row>
    <row r="14695" spans="13:21" s="104" customFormat="1" ht="15.75">
      <c r="M14695" s="172"/>
      <c r="N14695" s="172"/>
      <c r="O14695" s="172"/>
      <c r="U14695" s="173"/>
    </row>
    <row r="14696" spans="13:21" s="104" customFormat="1" ht="15.75">
      <c r="M14696" s="172"/>
      <c r="N14696" s="172"/>
      <c r="O14696" s="172"/>
      <c r="U14696" s="173"/>
    </row>
    <row r="14697" spans="13:21" s="104" customFormat="1" ht="15.75">
      <c r="M14697" s="172"/>
      <c r="N14697" s="172"/>
      <c r="O14697" s="172"/>
      <c r="U14697" s="173"/>
    </row>
    <row r="14698" spans="13:21" s="104" customFormat="1" ht="15.75">
      <c r="M14698" s="172"/>
      <c r="N14698" s="172"/>
      <c r="O14698" s="172"/>
      <c r="U14698" s="173"/>
    </row>
    <row r="14699" spans="13:21" s="104" customFormat="1" ht="15.75">
      <c r="M14699" s="172"/>
      <c r="N14699" s="172"/>
      <c r="O14699" s="172"/>
      <c r="U14699" s="173"/>
    </row>
    <row r="14700" spans="13:21" s="104" customFormat="1" ht="15.75">
      <c r="M14700" s="172"/>
      <c r="N14700" s="172"/>
      <c r="O14700" s="172"/>
      <c r="U14700" s="173"/>
    </row>
    <row r="14701" spans="13:21" s="104" customFormat="1" ht="15.75">
      <c r="M14701" s="172"/>
      <c r="N14701" s="172"/>
      <c r="O14701" s="172"/>
      <c r="U14701" s="173"/>
    </row>
    <row r="14702" spans="13:21" s="104" customFormat="1" ht="15.75">
      <c r="M14702" s="172"/>
      <c r="N14702" s="172"/>
      <c r="O14702" s="172"/>
      <c r="U14702" s="173"/>
    </row>
    <row r="14703" spans="13:21" s="104" customFormat="1" ht="15.75">
      <c r="M14703" s="172"/>
      <c r="N14703" s="172"/>
      <c r="O14703" s="172"/>
      <c r="U14703" s="173"/>
    </row>
    <row r="14704" spans="13:21" s="104" customFormat="1" ht="15.75">
      <c r="M14704" s="172"/>
      <c r="N14704" s="172"/>
      <c r="O14704" s="172"/>
      <c r="U14704" s="173"/>
    </row>
    <row r="14705" spans="13:21" s="104" customFormat="1" ht="15.75">
      <c r="M14705" s="172"/>
      <c r="N14705" s="172"/>
      <c r="O14705" s="172"/>
      <c r="U14705" s="173"/>
    </row>
    <row r="14706" spans="13:21" s="104" customFormat="1" ht="15.75">
      <c r="M14706" s="172"/>
      <c r="N14706" s="172"/>
      <c r="O14706" s="172"/>
      <c r="U14706" s="173"/>
    </row>
    <row r="14707" spans="13:21" s="104" customFormat="1" ht="15.75">
      <c r="M14707" s="172"/>
      <c r="N14707" s="172"/>
      <c r="O14707" s="172"/>
      <c r="U14707" s="173"/>
    </row>
    <row r="14708" spans="13:21" s="104" customFormat="1" ht="15.75">
      <c r="M14708" s="172"/>
      <c r="N14708" s="172"/>
      <c r="O14708" s="172"/>
      <c r="U14708" s="173"/>
    </row>
    <row r="14709" spans="13:21" s="104" customFormat="1" ht="15.75">
      <c r="M14709" s="172"/>
      <c r="N14709" s="172"/>
      <c r="O14709" s="172"/>
      <c r="U14709" s="173"/>
    </row>
    <row r="14710" spans="13:21" s="104" customFormat="1" ht="15.75">
      <c r="M14710" s="172"/>
      <c r="N14710" s="172"/>
      <c r="O14710" s="172"/>
      <c r="U14710" s="173"/>
    </row>
    <row r="14711" spans="13:21" s="104" customFormat="1" ht="15.75">
      <c r="M14711" s="172"/>
      <c r="N14711" s="172"/>
      <c r="O14711" s="172"/>
      <c r="U14711" s="173"/>
    </row>
    <row r="14712" spans="13:21" s="104" customFormat="1" ht="15.75">
      <c r="M14712" s="172"/>
      <c r="N14712" s="172"/>
      <c r="O14712" s="172"/>
      <c r="U14712" s="173"/>
    </row>
    <row r="14713" spans="13:21" s="104" customFormat="1" ht="15.75">
      <c r="M14713" s="172"/>
      <c r="N14713" s="172"/>
      <c r="O14713" s="172"/>
      <c r="U14713" s="173"/>
    </row>
    <row r="14714" spans="13:21" s="104" customFormat="1" ht="15.75">
      <c r="M14714" s="172"/>
      <c r="N14714" s="172"/>
      <c r="O14714" s="172"/>
      <c r="U14714" s="173"/>
    </row>
    <row r="14715" spans="13:21" s="104" customFormat="1" ht="15.75">
      <c r="M14715" s="172"/>
      <c r="N14715" s="172"/>
      <c r="O14715" s="172"/>
      <c r="U14715" s="173"/>
    </row>
    <row r="14716" spans="13:21" s="104" customFormat="1" ht="15.75">
      <c r="M14716" s="172"/>
      <c r="N14716" s="172"/>
      <c r="O14716" s="172"/>
      <c r="U14716" s="173"/>
    </row>
    <row r="14717" spans="13:21" s="104" customFormat="1" ht="15.75">
      <c r="M14717" s="172"/>
      <c r="N14717" s="172"/>
      <c r="O14717" s="172"/>
      <c r="U14717" s="173"/>
    </row>
    <row r="14718" spans="13:21" s="104" customFormat="1" ht="15.75">
      <c r="M14718" s="172"/>
      <c r="N14718" s="172"/>
      <c r="O14718" s="172"/>
      <c r="U14718" s="173"/>
    </row>
    <row r="14719" spans="13:21" s="104" customFormat="1" ht="15.75">
      <c r="M14719" s="172"/>
      <c r="N14719" s="172"/>
      <c r="O14719" s="172"/>
      <c r="U14719" s="173"/>
    </row>
    <row r="14720" spans="13:21" s="104" customFormat="1" ht="15.75">
      <c r="M14720" s="172"/>
      <c r="N14720" s="172"/>
      <c r="O14720" s="172"/>
      <c r="U14720" s="173"/>
    </row>
    <row r="14721" spans="13:21" s="104" customFormat="1" ht="15.75">
      <c r="M14721" s="172"/>
      <c r="N14721" s="172"/>
      <c r="O14721" s="172"/>
      <c r="U14721" s="173"/>
    </row>
    <row r="14722" spans="13:21" s="104" customFormat="1" ht="15.75">
      <c r="M14722" s="172"/>
      <c r="N14722" s="172"/>
      <c r="O14722" s="172"/>
      <c r="U14722" s="173"/>
    </row>
    <row r="14723" spans="13:21" s="104" customFormat="1" ht="15.75">
      <c r="M14723" s="172"/>
      <c r="N14723" s="172"/>
      <c r="O14723" s="172"/>
      <c r="U14723" s="173"/>
    </row>
    <row r="14724" spans="13:21" s="104" customFormat="1" ht="15.75">
      <c r="M14724" s="172"/>
      <c r="N14724" s="172"/>
      <c r="O14724" s="172"/>
      <c r="U14724" s="173"/>
    </row>
    <row r="14725" spans="13:21" s="104" customFormat="1" ht="15.75">
      <c r="M14725" s="172"/>
      <c r="N14725" s="172"/>
      <c r="O14725" s="172"/>
      <c r="U14725" s="173"/>
    </row>
    <row r="14726" spans="13:21" s="104" customFormat="1" ht="15.75">
      <c r="M14726" s="172"/>
      <c r="N14726" s="172"/>
      <c r="O14726" s="172"/>
      <c r="U14726" s="173"/>
    </row>
    <row r="14727" spans="13:21" s="104" customFormat="1" ht="15.75">
      <c r="M14727" s="172"/>
      <c r="N14727" s="172"/>
      <c r="O14727" s="172"/>
      <c r="U14727" s="173"/>
    </row>
    <row r="14728" spans="13:21" s="104" customFormat="1" ht="15.75">
      <c r="M14728" s="172"/>
      <c r="N14728" s="172"/>
      <c r="O14728" s="172"/>
      <c r="U14728" s="173"/>
    </row>
    <row r="14729" spans="13:21" s="104" customFormat="1" ht="15.75">
      <c r="M14729" s="172"/>
      <c r="N14729" s="172"/>
      <c r="O14729" s="172"/>
      <c r="U14729" s="173"/>
    </row>
    <row r="14730" spans="13:21" s="104" customFormat="1" ht="15.75">
      <c r="M14730" s="172"/>
      <c r="N14730" s="172"/>
      <c r="O14730" s="172"/>
      <c r="U14730" s="173"/>
    </row>
    <row r="14731" spans="13:21" s="104" customFormat="1" ht="15.75">
      <c r="M14731" s="172"/>
      <c r="N14731" s="172"/>
      <c r="O14731" s="172"/>
      <c r="U14731" s="173"/>
    </row>
    <row r="14732" spans="13:21" s="104" customFormat="1" ht="15.75">
      <c r="M14732" s="172"/>
      <c r="N14732" s="172"/>
      <c r="O14732" s="172"/>
      <c r="U14732" s="173"/>
    </row>
    <row r="14733" spans="13:21" s="104" customFormat="1" ht="15.75">
      <c r="M14733" s="172"/>
      <c r="N14733" s="172"/>
      <c r="O14733" s="172"/>
      <c r="U14733" s="173"/>
    </row>
    <row r="14734" spans="13:21" s="104" customFormat="1" ht="15.75">
      <c r="M14734" s="172"/>
      <c r="N14734" s="172"/>
      <c r="O14734" s="172"/>
      <c r="U14734" s="173"/>
    </row>
    <row r="14735" spans="13:21" s="104" customFormat="1" ht="15.75">
      <c r="M14735" s="172"/>
      <c r="N14735" s="172"/>
      <c r="O14735" s="172"/>
      <c r="U14735" s="173"/>
    </row>
    <row r="14736" spans="13:21" s="104" customFormat="1" ht="15.75">
      <c r="M14736" s="172"/>
      <c r="N14736" s="172"/>
      <c r="O14736" s="172"/>
      <c r="U14736" s="173"/>
    </row>
    <row r="14737" spans="13:21" s="104" customFormat="1" ht="15.75">
      <c r="M14737" s="172"/>
      <c r="N14737" s="172"/>
      <c r="O14737" s="172"/>
      <c r="U14737" s="173"/>
    </row>
    <row r="14738" spans="13:21" s="104" customFormat="1" ht="15.75">
      <c r="M14738" s="172"/>
      <c r="N14738" s="172"/>
      <c r="O14738" s="172"/>
      <c r="U14738" s="173"/>
    </row>
    <row r="14739" spans="13:21" s="104" customFormat="1" ht="15.75">
      <c r="M14739" s="172"/>
      <c r="N14739" s="172"/>
      <c r="O14739" s="172"/>
      <c r="U14739" s="173"/>
    </row>
    <row r="14740" spans="13:21" s="104" customFormat="1" ht="15.75">
      <c r="M14740" s="172"/>
      <c r="N14740" s="172"/>
      <c r="O14740" s="172"/>
      <c r="U14740" s="173"/>
    </row>
    <row r="14741" spans="13:21" s="104" customFormat="1" ht="15.75">
      <c r="M14741" s="172"/>
      <c r="N14741" s="172"/>
      <c r="O14741" s="172"/>
      <c r="U14741" s="173"/>
    </row>
    <row r="14742" spans="13:21" s="104" customFormat="1" ht="15.75">
      <c r="M14742" s="172"/>
      <c r="N14742" s="172"/>
      <c r="O14742" s="172"/>
      <c r="U14742" s="173"/>
    </row>
    <row r="14743" spans="13:21" s="104" customFormat="1" ht="15.75">
      <c r="M14743" s="172"/>
      <c r="N14743" s="172"/>
      <c r="O14743" s="172"/>
      <c r="U14743" s="173"/>
    </row>
    <row r="14744" spans="13:21" s="104" customFormat="1" ht="15.75">
      <c r="M14744" s="172"/>
      <c r="N14744" s="172"/>
      <c r="O14744" s="172"/>
      <c r="U14744" s="173"/>
    </row>
    <row r="14745" spans="13:21" s="104" customFormat="1" ht="15.75">
      <c r="M14745" s="172"/>
      <c r="N14745" s="172"/>
      <c r="O14745" s="172"/>
      <c r="U14745" s="173"/>
    </row>
    <row r="14746" spans="13:21" s="104" customFormat="1" ht="15.75">
      <c r="M14746" s="172"/>
      <c r="N14746" s="172"/>
      <c r="O14746" s="172"/>
      <c r="U14746" s="173"/>
    </row>
    <row r="14747" spans="13:21" s="104" customFormat="1" ht="15.75">
      <c r="M14747" s="172"/>
      <c r="N14747" s="172"/>
      <c r="O14747" s="172"/>
      <c r="U14747" s="173"/>
    </row>
    <row r="14748" spans="13:21" s="104" customFormat="1" ht="15.75">
      <c r="M14748" s="172"/>
      <c r="N14748" s="172"/>
      <c r="O14748" s="172"/>
      <c r="U14748" s="173"/>
    </row>
    <row r="14749" spans="13:21" s="104" customFormat="1" ht="15.75">
      <c r="M14749" s="172"/>
      <c r="N14749" s="172"/>
      <c r="O14749" s="172"/>
      <c r="U14749" s="173"/>
    </row>
    <row r="14750" spans="13:21" s="104" customFormat="1" ht="15.75">
      <c r="M14750" s="172"/>
      <c r="N14750" s="172"/>
      <c r="O14750" s="172"/>
      <c r="U14750" s="173"/>
    </row>
    <row r="14751" spans="13:21" s="104" customFormat="1" ht="15.75">
      <c r="M14751" s="172"/>
      <c r="N14751" s="172"/>
      <c r="O14751" s="172"/>
      <c r="U14751" s="173"/>
    </row>
    <row r="14752" spans="13:21" s="104" customFormat="1" ht="15.75">
      <c r="M14752" s="172"/>
      <c r="N14752" s="172"/>
      <c r="O14752" s="172"/>
      <c r="U14752" s="173"/>
    </row>
    <row r="14753" spans="13:21" s="104" customFormat="1" ht="15.75">
      <c r="M14753" s="172"/>
      <c r="N14753" s="172"/>
      <c r="O14753" s="172"/>
      <c r="U14753" s="173"/>
    </row>
    <row r="14754" spans="13:21" s="104" customFormat="1" ht="15.75">
      <c r="M14754" s="172"/>
      <c r="N14754" s="172"/>
      <c r="O14754" s="172"/>
      <c r="U14754" s="173"/>
    </row>
    <row r="14755" spans="13:21" s="104" customFormat="1" ht="15.75">
      <c r="M14755" s="172"/>
      <c r="N14755" s="172"/>
      <c r="O14755" s="172"/>
      <c r="U14755" s="173"/>
    </row>
    <row r="14756" spans="13:21" s="104" customFormat="1" ht="15.75">
      <c r="M14756" s="172"/>
      <c r="N14756" s="172"/>
      <c r="O14756" s="172"/>
      <c r="U14756" s="173"/>
    </row>
    <row r="14757" spans="13:21" s="104" customFormat="1" ht="15.75">
      <c r="M14757" s="172"/>
      <c r="N14757" s="172"/>
      <c r="O14757" s="172"/>
      <c r="U14757" s="173"/>
    </row>
    <row r="14758" spans="13:21" s="104" customFormat="1" ht="15.75">
      <c r="M14758" s="172"/>
      <c r="N14758" s="172"/>
      <c r="O14758" s="172"/>
      <c r="U14758" s="173"/>
    </row>
    <row r="14759" spans="13:21" s="104" customFormat="1" ht="15.75">
      <c r="M14759" s="172"/>
      <c r="N14759" s="172"/>
      <c r="O14759" s="172"/>
      <c r="U14759" s="173"/>
    </row>
    <row r="14760" spans="13:21" s="104" customFormat="1" ht="15.75">
      <c r="M14760" s="172"/>
      <c r="N14760" s="172"/>
      <c r="O14760" s="172"/>
      <c r="U14760" s="173"/>
    </row>
    <row r="14761" spans="13:21" s="104" customFormat="1" ht="15.75">
      <c r="M14761" s="172"/>
      <c r="N14761" s="172"/>
      <c r="O14761" s="172"/>
      <c r="U14761" s="173"/>
    </row>
    <row r="14762" spans="13:21" s="104" customFormat="1" ht="15.75">
      <c r="M14762" s="172"/>
      <c r="N14762" s="172"/>
      <c r="O14762" s="172"/>
      <c r="U14762" s="173"/>
    </row>
    <row r="14763" spans="13:21" s="104" customFormat="1" ht="15.75">
      <c r="M14763" s="172"/>
      <c r="N14763" s="172"/>
      <c r="O14763" s="172"/>
      <c r="U14763" s="173"/>
    </row>
    <row r="14764" spans="13:21" s="104" customFormat="1" ht="15.75">
      <c r="M14764" s="172"/>
      <c r="N14764" s="172"/>
      <c r="O14764" s="172"/>
      <c r="U14764" s="173"/>
    </row>
    <row r="14765" spans="13:21" s="104" customFormat="1" ht="15.75">
      <c r="M14765" s="172"/>
      <c r="N14765" s="172"/>
      <c r="O14765" s="172"/>
      <c r="U14765" s="173"/>
    </row>
    <row r="14766" spans="13:21" s="104" customFormat="1" ht="15.75">
      <c r="M14766" s="172"/>
      <c r="N14766" s="172"/>
      <c r="O14766" s="172"/>
      <c r="U14766" s="173"/>
    </row>
    <row r="14767" spans="13:21" s="104" customFormat="1" ht="15.75">
      <c r="M14767" s="172"/>
      <c r="N14767" s="172"/>
      <c r="O14767" s="172"/>
      <c r="U14767" s="173"/>
    </row>
    <row r="14768" spans="13:21" s="104" customFormat="1" ht="15.75">
      <c r="M14768" s="172"/>
      <c r="N14768" s="172"/>
      <c r="O14768" s="172"/>
      <c r="U14768" s="173"/>
    </row>
    <row r="14769" spans="13:21" s="104" customFormat="1" ht="15.75">
      <c r="M14769" s="172"/>
      <c r="N14769" s="172"/>
      <c r="O14769" s="172"/>
      <c r="U14769" s="173"/>
    </row>
    <row r="14770" spans="13:21" s="104" customFormat="1" ht="15.75">
      <c r="M14770" s="172"/>
      <c r="N14770" s="172"/>
      <c r="O14770" s="172"/>
      <c r="U14770" s="173"/>
    </row>
    <row r="14771" spans="13:21" s="104" customFormat="1" ht="15.75">
      <c r="M14771" s="172"/>
      <c r="N14771" s="172"/>
      <c r="O14771" s="172"/>
      <c r="U14771" s="173"/>
    </row>
    <row r="14772" spans="13:21" s="104" customFormat="1" ht="15.75">
      <c r="M14772" s="172"/>
      <c r="N14772" s="172"/>
      <c r="O14772" s="172"/>
      <c r="U14772" s="173"/>
    </row>
    <row r="14773" spans="13:21" s="104" customFormat="1" ht="15.75">
      <c r="M14773" s="172"/>
      <c r="N14773" s="172"/>
      <c r="O14773" s="172"/>
      <c r="U14773" s="173"/>
    </row>
    <row r="14774" spans="13:21" s="104" customFormat="1" ht="15.75">
      <c r="M14774" s="172"/>
      <c r="N14774" s="172"/>
      <c r="O14774" s="172"/>
      <c r="U14774" s="173"/>
    </row>
    <row r="14775" spans="13:21" s="104" customFormat="1" ht="15.75">
      <c r="M14775" s="172"/>
      <c r="N14775" s="172"/>
      <c r="O14775" s="172"/>
      <c r="U14775" s="173"/>
    </row>
    <row r="14776" spans="13:21" s="104" customFormat="1" ht="15.75">
      <c r="M14776" s="172"/>
      <c r="N14776" s="172"/>
      <c r="O14776" s="172"/>
      <c r="U14776" s="173"/>
    </row>
    <row r="14777" spans="13:21" s="104" customFormat="1" ht="15.75">
      <c r="M14777" s="172"/>
      <c r="N14777" s="172"/>
      <c r="O14777" s="172"/>
      <c r="U14777" s="173"/>
    </row>
    <row r="14778" spans="13:21" s="104" customFormat="1" ht="15.75">
      <c r="M14778" s="172"/>
      <c r="N14778" s="172"/>
      <c r="O14778" s="172"/>
      <c r="U14778" s="173"/>
    </row>
    <row r="14779" spans="13:21" s="104" customFormat="1" ht="15.75">
      <c r="M14779" s="172"/>
      <c r="N14779" s="172"/>
      <c r="O14779" s="172"/>
      <c r="U14779" s="173"/>
    </row>
    <row r="14780" spans="13:21" s="104" customFormat="1" ht="15.75">
      <c r="M14780" s="172"/>
      <c r="N14780" s="172"/>
      <c r="O14780" s="172"/>
      <c r="U14780" s="173"/>
    </row>
    <row r="14781" spans="13:21" s="104" customFormat="1" ht="15.75">
      <c r="M14781" s="172"/>
      <c r="N14781" s="172"/>
      <c r="O14781" s="172"/>
      <c r="U14781" s="173"/>
    </row>
    <row r="14782" spans="13:21" s="104" customFormat="1" ht="15.75">
      <c r="M14782" s="172"/>
      <c r="N14782" s="172"/>
      <c r="O14782" s="172"/>
      <c r="U14782" s="173"/>
    </row>
    <row r="14783" spans="13:21" s="104" customFormat="1" ht="15.75">
      <c r="M14783" s="172"/>
      <c r="N14783" s="172"/>
      <c r="O14783" s="172"/>
      <c r="U14783" s="173"/>
    </row>
    <row r="14784" spans="13:21" s="104" customFormat="1" ht="15.75">
      <c r="M14784" s="172"/>
      <c r="N14784" s="172"/>
      <c r="O14784" s="172"/>
      <c r="U14784" s="173"/>
    </row>
    <row r="14785" spans="13:21" s="104" customFormat="1" ht="15.75">
      <c r="M14785" s="172"/>
      <c r="N14785" s="172"/>
      <c r="O14785" s="172"/>
      <c r="U14785" s="173"/>
    </row>
    <row r="14786" spans="13:21" s="104" customFormat="1" ht="15.75">
      <c r="M14786" s="172"/>
      <c r="N14786" s="172"/>
      <c r="O14786" s="172"/>
      <c r="U14786" s="173"/>
    </row>
    <row r="14787" spans="13:21" s="104" customFormat="1" ht="15.75">
      <c r="M14787" s="172"/>
      <c r="N14787" s="172"/>
      <c r="O14787" s="172"/>
      <c r="U14787" s="173"/>
    </row>
    <row r="14788" spans="13:21" s="104" customFormat="1" ht="15.75">
      <c r="M14788" s="172"/>
      <c r="N14788" s="172"/>
      <c r="O14788" s="172"/>
      <c r="U14788" s="173"/>
    </row>
    <row r="14789" spans="13:21" s="104" customFormat="1" ht="15.75">
      <c r="M14789" s="172"/>
      <c r="N14789" s="172"/>
      <c r="O14789" s="172"/>
      <c r="U14789" s="173"/>
    </row>
    <row r="14790" spans="13:21" s="104" customFormat="1" ht="15.75">
      <c r="M14790" s="172"/>
      <c r="N14790" s="172"/>
      <c r="O14790" s="172"/>
      <c r="U14790" s="173"/>
    </row>
    <row r="14791" spans="13:21" s="104" customFormat="1" ht="15.75">
      <c r="M14791" s="172"/>
      <c r="N14791" s="172"/>
      <c r="O14791" s="172"/>
      <c r="U14791" s="173"/>
    </row>
    <row r="14792" spans="13:21" s="104" customFormat="1" ht="15.75">
      <c r="M14792" s="172"/>
      <c r="N14792" s="172"/>
      <c r="O14792" s="172"/>
      <c r="U14792" s="173"/>
    </row>
    <row r="14793" spans="13:21" s="104" customFormat="1" ht="15.75">
      <c r="M14793" s="172"/>
      <c r="N14793" s="172"/>
      <c r="O14793" s="172"/>
      <c r="U14793" s="173"/>
    </row>
    <row r="14794" spans="13:21" s="104" customFormat="1" ht="15.75">
      <c r="M14794" s="172"/>
      <c r="N14794" s="172"/>
      <c r="O14794" s="172"/>
      <c r="U14794" s="173"/>
    </row>
    <row r="14795" spans="13:21" s="104" customFormat="1" ht="15.75">
      <c r="M14795" s="172"/>
      <c r="N14795" s="172"/>
      <c r="O14795" s="172"/>
      <c r="U14795" s="173"/>
    </row>
    <row r="14796" spans="13:21" s="104" customFormat="1" ht="15.75">
      <c r="M14796" s="172"/>
      <c r="N14796" s="172"/>
      <c r="O14796" s="172"/>
      <c r="U14796" s="173"/>
    </row>
    <row r="14797" spans="13:21" s="104" customFormat="1" ht="15.75">
      <c r="M14797" s="172"/>
      <c r="N14797" s="172"/>
      <c r="O14797" s="172"/>
      <c r="U14797" s="173"/>
    </row>
    <row r="14798" spans="13:21" s="104" customFormat="1" ht="15.75">
      <c r="M14798" s="172"/>
      <c r="N14798" s="172"/>
      <c r="O14798" s="172"/>
      <c r="U14798" s="173"/>
    </row>
    <row r="14799" spans="13:21" s="104" customFormat="1" ht="15.75">
      <c r="M14799" s="172"/>
      <c r="N14799" s="172"/>
      <c r="O14799" s="172"/>
      <c r="U14799" s="173"/>
    </row>
    <row r="14800" spans="13:21" s="104" customFormat="1" ht="15.75">
      <c r="M14800" s="172"/>
      <c r="N14800" s="172"/>
      <c r="O14800" s="172"/>
      <c r="U14800" s="173"/>
    </row>
    <row r="14801" spans="13:21" s="104" customFormat="1" ht="15.75">
      <c r="M14801" s="172"/>
      <c r="N14801" s="172"/>
      <c r="O14801" s="172"/>
      <c r="U14801" s="173"/>
    </row>
    <row r="14802" spans="13:21" s="104" customFormat="1" ht="15.75">
      <c r="M14802" s="172"/>
      <c r="N14802" s="172"/>
      <c r="O14802" s="172"/>
      <c r="U14802" s="173"/>
    </row>
    <row r="14803" spans="13:21" s="104" customFormat="1" ht="15.75">
      <c r="M14803" s="172"/>
      <c r="N14803" s="172"/>
      <c r="O14803" s="172"/>
      <c r="U14803" s="173"/>
    </row>
    <row r="14804" spans="13:21" s="104" customFormat="1" ht="15.75">
      <c r="M14804" s="172"/>
      <c r="N14804" s="172"/>
      <c r="O14804" s="172"/>
      <c r="U14804" s="173"/>
    </row>
    <row r="14805" spans="13:21" s="104" customFormat="1" ht="15.75">
      <c r="M14805" s="172"/>
      <c r="N14805" s="172"/>
      <c r="O14805" s="172"/>
      <c r="U14805" s="173"/>
    </row>
    <row r="14806" spans="13:21" s="104" customFormat="1" ht="15.75">
      <c r="M14806" s="172"/>
      <c r="N14806" s="172"/>
      <c r="O14806" s="172"/>
      <c r="U14806" s="173"/>
    </row>
    <row r="14807" spans="13:21" s="104" customFormat="1" ht="15.75">
      <c r="M14807" s="172"/>
      <c r="N14807" s="172"/>
      <c r="O14807" s="172"/>
      <c r="U14807" s="173"/>
    </row>
    <row r="14808" spans="13:21" s="104" customFormat="1" ht="15.75">
      <c r="M14808" s="172"/>
      <c r="N14808" s="172"/>
      <c r="O14808" s="172"/>
      <c r="U14808" s="173"/>
    </row>
    <row r="14809" spans="13:21" s="104" customFormat="1" ht="15.75">
      <c r="M14809" s="172"/>
      <c r="N14809" s="172"/>
      <c r="O14809" s="172"/>
      <c r="U14809" s="173"/>
    </row>
    <row r="14810" spans="13:21" s="104" customFormat="1" ht="15.75">
      <c r="M14810" s="172"/>
      <c r="N14810" s="172"/>
      <c r="O14810" s="172"/>
      <c r="U14810" s="173"/>
    </row>
    <row r="14811" spans="13:21" s="104" customFormat="1" ht="15.75">
      <c r="M14811" s="172"/>
      <c r="N14811" s="172"/>
      <c r="O14811" s="172"/>
      <c r="U14811" s="173"/>
    </row>
    <row r="14812" spans="13:21" s="104" customFormat="1" ht="15.75">
      <c r="M14812" s="172"/>
      <c r="N14812" s="172"/>
      <c r="O14812" s="172"/>
      <c r="U14812" s="173"/>
    </row>
    <row r="14813" spans="13:21" s="104" customFormat="1" ht="15.75">
      <c r="M14813" s="172"/>
      <c r="N14813" s="172"/>
      <c r="O14813" s="172"/>
      <c r="U14813" s="173"/>
    </row>
    <row r="14814" spans="13:21" s="104" customFormat="1" ht="15.75">
      <c r="M14814" s="172"/>
      <c r="N14814" s="172"/>
      <c r="O14814" s="172"/>
      <c r="U14814" s="173"/>
    </row>
    <row r="14815" spans="13:21" s="104" customFormat="1" ht="15.75">
      <c r="M14815" s="172"/>
      <c r="N14815" s="172"/>
      <c r="O14815" s="172"/>
      <c r="U14815" s="173"/>
    </row>
    <row r="14816" spans="13:21" s="104" customFormat="1" ht="15.75">
      <c r="M14816" s="172"/>
      <c r="N14816" s="172"/>
      <c r="O14816" s="172"/>
      <c r="U14816" s="173"/>
    </row>
    <row r="14817" spans="13:21" s="104" customFormat="1" ht="15.75">
      <c r="M14817" s="172"/>
      <c r="N14817" s="172"/>
      <c r="O14817" s="172"/>
      <c r="U14817" s="173"/>
    </row>
    <row r="14818" spans="13:21" s="104" customFormat="1" ht="15.75">
      <c r="M14818" s="172"/>
      <c r="N14818" s="172"/>
      <c r="O14818" s="172"/>
      <c r="U14818" s="173"/>
    </row>
    <row r="14819" spans="13:21" s="104" customFormat="1" ht="15.75">
      <c r="M14819" s="172"/>
      <c r="N14819" s="172"/>
      <c r="O14819" s="172"/>
      <c r="U14819" s="173"/>
    </row>
    <row r="14820" spans="13:21" s="104" customFormat="1" ht="15.75">
      <c r="M14820" s="172"/>
      <c r="N14820" s="172"/>
      <c r="O14820" s="172"/>
      <c r="U14820" s="173"/>
    </row>
    <row r="14821" spans="13:21" s="104" customFormat="1" ht="15.75">
      <c r="M14821" s="172"/>
      <c r="N14821" s="172"/>
      <c r="O14821" s="172"/>
      <c r="U14821" s="173"/>
    </row>
    <row r="14822" spans="13:21" s="104" customFormat="1" ht="15.75">
      <c r="M14822" s="172"/>
      <c r="N14822" s="172"/>
      <c r="O14822" s="172"/>
      <c r="U14822" s="173"/>
    </row>
    <row r="14823" spans="13:21" s="104" customFormat="1" ht="15.75">
      <c r="M14823" s="172"/>
      <c r="N14823" s="172"/>
      <c r="O14823" s="172"/>
      <c r="U14823" s="173"/>
    </row>
    <row r="14824" spans="13:21" s="104" customFormat="1" ht="15.75">
      <c r="M14824" s="172"/>
      <c r="N14824" s="172"/>
      <c r="O14824" s="172"/>
      <c r="U14824" s="173"/>
    </row>
    <row r="14825" spans="13:21" s="104" customFormat="1" ht="15.75">
      <c r="M14825" s="172"/>
      <c r="N14825" s="172"/>
      <c r="O14825" s="172"/>
      <c r="U14825" s="173"/>
    </row>
    <row r="14826" spans="13:21" s="104" customFormat="1" ht="15.75">
      <c r="M14826" s="172"/>
      <c r="N14826" s="172"/>
      <c r="O14826" s="172"/>
      <c r="U14826" s="173"/>
    </row>
    <row r="14827" spans="13:21" s="104" customFormat="1" ht="15.75">
      <c r="M14827" s="172"/>
      <c r="N14827" s="172"/>
      <c r="O14827" s="172"/>
      <c r="U14827" s="173"/>
    </row>
    <row r="14828" spans="13:21" s="104" customFormat="1" ht="15.75">
      <c r="M14828" s="172"/>
      <c r="N14828" s="172"/>
      <c r="O14828" s="172"/>
      <c r="U14828" s="173"/>
    </row>
    <row r="14829" spans="13:21" s="104" customFormat="1" ht="15.75">
      <c r="M14829" s="172"/>
      <c r="N14829" s="172"/>
      <c r="O14829" s="172"/>
      <c r="U14829" s="173"/>
    </row>
    <row r="14830" spans="13:21" s="104" customFormat="1" ht="15.75">
      <c r="M14830" s="172"/>
      <c r="N14830" s="172"/>
      <c r="O14830" s="172"/>
      <c r="U14830" s="173"/>
    </row>
    <row r="14831" spans="13:21" s="104" customFormat="1" ht="15.75">
      <c r="M14831" s="172"/>
      <c r="N14831" s="172"/>
      <c r="O14831" s="172"/>
      <c r="U14831" s="173"/>
    </row>
    <row r="14832" spans="13:21" s="104" customFormat="1" ht="15.75">
      <c r="M14832" s="172"/>
      <c r="N14832" s="172"/>
      <c r="O14832" s="172"/>
      <c r="U14832" s="173"/>
    </row>
    <row r="14833" spans="13:21" s="104" customFormat="1" ht="15.75">
      <c r="M14833" s="172"/>
      <c r="N14833" s="172"/>
      <c r="O14833" s="172"/>
      <c r="U14833" s="173"/>
    </row>
    <row r="14834" spans="13:21" s="104" customFormat="1" ht="15.75">
      <c r="M14834" s="172"/>
      <c r="N14834" s="172"/>
      <c r="O14834" s="172"/>
      <c r="U14834" s="173"/>
    </row>
    <row r="14835" spans="13:21" s="104" customFormat="1" ht="15.75">
      <c r="M14835" s="172"/>
      <c r="N14835" s="172"/>
      <c r="O14835" s="172"/>
      <c r="U14835" s="173"/>
    </row>
    <row r="14836" spans="13:21" s="104" customFormat="1" ht="15.75">
      <c r="M14836" s="172"/>
      <c r="N14836" s="172"/>
      <c r="O14836" s="172"/>
      <c r="U14836" s="173"/>
    </row>
    <row r="14837" spans="13:21" s="104" customFormat="1" ht="15.75">
      <c r="M14837" s="172"/>
      <c r="N14837" s="172"/>
      <c r="O14837" s="172"/>
      <c r="U14837" s="173"/>
    </row>
    <row r="14838" spans="13:21" s="104" customFormat="1" ht="15.75">
      <c r="M14838" s="172"/>
      <c r="N14838" s="172"/>
      <c r="O14838" s="172"/>
      <c r="U14838" s="173"/>
    </row>
    <row r="14839" spans="13:21" s="104" customFormat="1" ht="15.75">
      <c r="M14839" s="172"/>
      <c r="N14839" s="172"/>
      <c r="O14839" s="172"/>
      <c r="U14839" s="173"/>
    </row>
    <row r="14840" spans="13:21" s="104" customFormat="1" ht="15.75">
      <c r="M14840" s="172"/>
      <c r="N14840" s="172"/>
      <c r="O14840" s="172"/>
      <c r="U14840" s="173"/>
    </row>
    <row r="14841" spans="13:21" s="104" customFormat="1" ht="15.75">
      <c r="M14841" s="172"/>
      <c r="N14841" s="172"/>
      <c r="O14841" s="172"/>
      <c r="U14841" s="173"/>
    </row>
    <row r="14842" spans="13:21" s="104" customFormat="1" ht="15.75">
      <c r="M14842" s="172"/>
      <c r="N14842" s="172"/>
      <c r="O14842" s="172"/>
      <c r="U14842" s="173"/>
    </row>
    <row r="14843" spans="13:21" s="104" customFormat="1" ht="15.75">
      <c r="M14843" s="172"/>
      <c r="N14843" s="172"/>
      <c r="O14843" s="172"/>
      <c r="U14843" s="173"/>
    </row>
    <row r="14844" spans="13:21" s="104" customFormat="1" ht="15.75">
      <c r="M14844" s="172"/>
      <c r="N14844" s="172"/>
      <c r="O14844" s="172"/>
      <c r="U14844" s="173"/>
    </row>
    <row r="14845" spans="13:21" s="104" customFormat="1" ht="15.75">
      <c r="M14845" s="172"/>
      <c r="N14845" s="172"/>
      <c r="O14845" s="172"/>
      <c r="U14845" s="173"/>
    </row>
    <row r="14846" spans="13:21" s="104" customFormat="1" ht="15.75">
      <c r="M14846" s="172"/>
      <c r="N14846" s="172"/>
      <c r="O14846" s="172"/>
      <c r="U14846" s="173"/>
    </row>
    <row r="14847" spans="13:21" s="104" customFormat="1" ht="15.75">
      <c r="M14847" s="172"/>
      <c r="N14847" s="172"/>
      <c r="O14847" s="172"/>
      <c r="U14847" s="173"/>
    </row>
    <row r="14848" spans="13:21" s="104" customFormat="1" ht="15.75">
      <c r="M14848" s="172"/>
      <c r="N14848" s="172"/>
      <c r="O14848" s="172"/>
      <c r="U14848" s="173"/>
    </row>
    <row r="14849" spans="13:21" s="104" customFormat="1" ht="15.75">
      <c r="M14849" s="172"/>
      <c r="N14849" s="172"/>
      <c r="O14849" s="172"/>
      <c r="U14849" s="173"/>
    </row>
    <row r="14850" spans="13:21" s="104" customFormat="1" ht="15.75">
      <c r="M14850" s="172"/>
      <c r="N14850" s="172"/>
      <c r="O14850" s="172"/>
      <c r="U14850" s="173"/>
    </row>
    <row r="14851" spans="13:21" s="104" customFormat="1" ht="15.75">
      <c r="M14851" s="172"/>
      <c r="N14851" s="172"/>
      <c r="O14851" s="172"/>
      <c r="U14851" s="173"/>
    </row>
    <row r="14852" spans="13:21" s="104" customFormat="1" ht="15.75">
      <c r="M14852" s="172"/>
      <c r="N14852" s="172"/>
      <c r="O14852" s="172"/>
      <c r="U14852" s="173"/>
    </row>
    <row r="14853" spans="13:21" s="104" customFormat="1" ht="15.75">
      <c r="M14853" s="172"/>
      <c r="N14853" s="172"/>
      <c r="O14853" s="172"/>
      <c r="U14853" s="173"/>
    </row>
    <row r="14854" spans="13:21" s="104" customFormat="1" ht="15.75">
      <c r="M14854" s="172"/>
      <c r="N14854" s="172"/>
      <c r="O14854" s="172"/>
      <c r="U14854" s="173"/>
    </row>
    <row r="14855" spans="13:21" s="104" customFormat="1" ht="15.75">
      <c r="M14855" s="172"/>
      <c r="N14855" s="172"/>
      <c r="O14855" s="172"/>
      <c r="U14855" s="173"/>
    </row>
    <row r="14856" spans="13:21" s="104" customFormat="1" ht="15.75">
      <c r="M14856" s="172"/>
      <c r="N14856" s="172"/>
      <c r="O14856" s="172"/>
      <c r="U14856" s="173"/>
    </row>
    <row r="14857" spans="13:21" s="104" customFormat="1" ht="15.75">
      <c r="M14857" s="172"/>
      <c r="N14857" s="172"/>
      <c r="O14857" s="172"/>
      <c r="U14857" s="173"/>
    </row>
    <row r="14858" spans="13:21" s="104" customFormat="1" ht="15.75">
      <c r="M14858" s="172"/>
      <c r="N14858" s="172"/>
      <c r="O14858" s="172"/>
      <c r="U14858" s="173"/>
    </row>
    <row r="14859" spans="13:21" s="104" customFormat="1" ht="15.75">
      <c r="M14859" s="172"/>
      <c r="N14859" s="172"/>
      <c r="O14859" s="172"/>
      <c r="U14859" s="173"/>
    </row>
    <row r="14860" spans="13:21" s="104" customFormat="1" ht="15.75">
      <c r="M14860" s="172"/>
      <c r="N14860" s="172"/>
      <c r="O14860" s="172"/>
      <c r="U14860" s="173"/>
    </row>
    <row r="14861" spans="13:21" s="104" customFormat="1" ht="15.75">
      <c r="M14861" s="172"/>
      <c r="N14861" s="172"/>
      <c r="O14861" s="172"/>
      <c r="U14861" s="173"/>
    </row>
    <row r="14862" spans="13:21" s="104" customFormat="1" ht="15.75">
      <c r="M14862" s="172"/>
      <c r="N14862" s="172"/>
      <c r="O14862" s="172"/>
      <c r="U14862" s="173"/>
    </row>
    <row r="14863" spans="13:21" s="104" customFormat="1" ht="15.75">
      <c r="M14863" s="172"/>
      <c r="N14863" s="172"/>
      <c r="O14863" s="172"/>
      <c r="U14863" s="173"/>
    </row>
    <row r="14864" spans="13:21" s="104" customFormat="1" ht="15.75">
      <c r="M14864" s="172"/>
      <c r="N14864" s="172"/>
      <c r="O14864" s="172"/>
      <c r="U14864" s="173"/>
    </row>
    <row r="14865" spans="13:21" s="104" customFormat="1" ht="15.75">
      <c r="M14865" s="172"/>
      <c r="N14865" s="172"/>
      <c r="O14865" s="172"/>
      <c r="U14865" s="173"/>
    </row>
    <row r="14866" spans="13:21" s="104" customFormat="1" ht="15.75">
      <c r="M14866" s="172"/>
      <c r="N14866" s="172"/>
      <c r="O14866" s="172"/>
      <c r="U14866" s="173"/>
    </row>
    <row r="14867" spans="13:21" s="104" customFormat="1" ht="15.75">
      <c r="M14867" s="172"/>
      <c r="N14867" s="172"/>
      <c r="O14867" s="172"/>
      <c r="U14867" s="173"/>
    </row>
    <row r="14868" spans="13:21" s="104" customFormat="1" ht="15.75">
      <c r="M14868" s="172"/>
      <c r="N14868" s="172"/>
      <c r="O14868" s="172"/>
      <c r="U14868" s="173"/>
    </row>
    <row r="14869" spans="13:21" s="104" customFormat="1" ht="15.75">
      <c r="M14869" s="172"/>
      <c r="N14869" s="172"/>
      <c r="O14869" s="172"/>
      <c r="U14869" s="173"/>
    </row>
    <row r="14870" spans="13:21" s="104" customFormat="1" ht="15.75">
      <c r="M14870" s="172"/>
      <c r="N14870" s="172"/>
      <c r="O14870" s="172"/>
      <c r="U14870" s="173"/>
    </row>
    <row r="14871" spans="13:21" s="104" customFormat="1" ht="15.75">
      <c r="M14871" s="172"/>
      <c r="N14871" s="172"/>
      <c r="O14871" s="172"/>
      <c r="U14871" s="173"/>
    </row>
    <row r="14872" spans="13:21" s="104" customFormat="1" ht="15.75">
      <c r="M14872" s="172"/>
      <c r="N14872" s="172"/>
      <c r="O14872" s="172"/>
      <c r="U14872" s="173"/>
    </row>
    <row r="14873" spans="13:21" s="104" customFormat="1" ht="15.75">
      <c r="M14873" s="172"/>
      <c r="N14873" s="172"/>
      <c r="O14873" s="172"/>
      <c r="U14873" s="173"/>
    </row>
    <row r="14874" spans="13:21" s="104" customFormat="1" ht="15.75">
      <c r="M14874" s="172"/>
      <c r="N14874" s="172"/>
      <c r="O14874" s="172"/>
      <c r="U14874" s="173"/>
    </row>
    <row r="14875" spans="13:21" s="104" customFormat="1" ht="15.75">
      <c r="M14875" s="172"/>
      <c r="N14875" s="172"/>
      <c r="O14875" s="172"/>
      <c r="U14875" s="173"/>
    </row>
    <row r="14876" spans="13:21" s="104" customFormat="1" ht="15.75">
      <c r="M14876" s="172"/>
      <c r="N14876" s="172"/>
      <c r="O14876" s="172"/>
      <c r="U14876" s="173"/>
    </row>
    <row r="14877" spans="13:21" s="104" customFormat="1" ht="15.75">
      <c r="M14877" s="172"/>
      <c r="N14877" s="172"/>
      <c r="O14877" s="172"/>
      <c r="U14877" s="173"/>
    </row>
    <row r="14878" spans="13:21" s="104" customFormat="1" ht="15.75">
      <c r="M14878" s="172"/>
      <c r="N14878" s="172"/>
      <c r="O14878" s="172"/>
      <c r="U14878" s="173"/>
    </row>
    <row r="14879" spans="13:21" s="104" customFormat="1" ht="15.75">
      <c r="M14879" s="172"/>
      <c r="N14879" s="172"/>
      <c r="O14879" s="172"/>
      <c r="U14879" s="173"/>
    </row>
    <row r="14880" spans="13:21" s="104" customFormat="1" ht="15.75">
      <c r="M14880" s="172"/>
      <c r="N14880" s="172"/>
      <c r="O14880" s="172"/>
      <c r="U14880" s="173"/>
    </row>
    <row r="14881" spans="13:21" s="104" customFormat="1" ht="15.75">
      <c r="M14881" s="172"/>
      <c r="N14881" s="172"/>
      <c r="O14881" s="172"/>
      <c r="U14881" s="173"/>
    </row>
    <row r="14882" spans="13:21" s="104" customFormat="1" ht="15.75">
      <c r="M14882" s="172"/>
      <c r="N14882" s="172"/>
      <c r="O14882" s="172"/>
      <c r="U14882" s="173"/>
    </row>
    <row r="14883" spans="13:21" s="104" customFormat="1" ht="15.75">
      <c r="M14883" s="172"/>
      <c r="N14883" s="172"/>
      <c r="O14883" s="172"/>
      <c r="U14883" s="173"/>
    </row>
    <row r="14884" spans="13:21" s="104" customFormat="1" ht="15.75">
      <c r="M14884" s="172"/>
      <c r="N14884" s="172"/>
      <c r="O14884" s="172"/>
      <c r="U14884" s="173"/>
    </row>
    <row r="14885" spans="13:21" s="104" customFormat="1" ht="15.75">
      <c r="M14885" s="172"/>
      <c r="N14885" s="172"/>
      <c r="O14885" s="172"/>
      <c r="U14885" s="173"/>
    </row>
    <row r="14886" spans="13:21" s="104" customFormat="1" ht="15.75">
      <c r="M14886" s="172"/>
      <c r="N14886" s="172"/>
      <c r="O14886" s="172"/>
      <c r="U14886" s="173"/>
    </row>
    <row r="14887" spans="13:21" s="104" customFormat="1" ht="15.75">
      <c r="M14887" s="172"/>
      <c r="N14887" s="172"/>
      <c r="O14887" s="172"/>
      <c r="U14887" s="173"/>
    </row>
    <row r="14888" spans="13:21" s="104" customFormat="1" ht="15.75">
      <c r="M14888" s="172"/>
      <c r="N14888" s="172"/>
      <c r="O14888" s="172"/>
      <c r="U14888" s="173"/>
    </row>
    <row r="14889" spans="13:21" s="104" customFormat="1" ht="15.75">
      <c r="M14889" s="172"/>
      <c r="N14889" s="172"/>
      <c r="O14889" s="172"/>
      <c r="U14889" s="173"/>
    </row>
    <row r="14890" spans="13:21" s="104" customFormat="1" ht="15.75">
      <c r="M14890" s="172"/>
      <c r="N14890" s="172"/>
      <c r="O14890" s="172"/>
      <c r="U14890" s="173"/>
    </row>
    <row r="14891" spans="13:21" s="104" customFormat="1" ht="15.75">
      <c r="M14891" s="172"/>
      <c r="N14891" s="172"/>
      <c r="O14891" s="172"/>
      <c r="U14891" s="173"/>
    </row>
    <row r="14892" spans="13:21" s="104" customFormat="1" ht="15.75">
      <c r="M14892" s="172"/>
      <c r="N14892" s="172"/>
      <c r="O14892" s="172"/>
      <c r="U14892" s="173"/>
    </row>
    <row r="14893" spans="13:21" s="104" customFormat="1" ht="15.75">
      <c r="M14893" s="172"/>
      <c r="N14893" s="172"/>
      <c r="O14893" s="172"/>
      <c r="U14893" s="173"/>
    </row>
    <row r="14894" spans="13:21" s="104" customFormat="1" ht="15.75">
      <c r="M14894" s="172"/>
      <c r="N14894" s="172"/>
      <c r="O14894" s="172"/>
      <c r="U14894" s="173"/>
    </row>
    <row r="14895" spans="13:21" s="104" customFormat="1" ht="15.75">
      <c r="M14895" s="172"/>
      <c r="N14895" s="172"/>
      <c r="O14895" s="172"/>
      <c r="U14895" s="173"/>
    </row>
    <row r="14896" spans="13:21" s="104" customFormat="1" ht="15.75">
      <c r="M14896" s="172"/>
      <c r="N14896" s="172"/>
      <c r="O14896" s="172"/>
      <c r="U14896" s="173"/>
    </row>
    <row r="14897" spans="13:21" s="104" customFormat="1" ht="15.75">
      <c r="M14897" s="172"/>
      <c r="N14897" s="172"/>
      <c r="O14897" s="172"/>
      <c r="U14897" s="173"/>
    </row>
    <row r="14898" spans="13:21" s="104" customFormat="1" ht="15.75">
      <c r="M14898" s="172"/>
      <c r="N14898" s="172"/>
      <c r="O14898" s="172"/>
      <c r="U14898" s="173"/>
    </row>
    <row r="14899" spans="13:21" s="104" customFormat="1" ht="15.75">
      <c r="M14899" s="172"/>
      <c r="N14899" s="172"/>
      <c r="O14899" s="172"/>
      <c r="U14899" s="173"/>
    </row>
    <row r="14900" spans="13:21" s="104" customFormat="1" ht="15.75">
      <c r="M14900" s="172"/>
      <c r="N14900" s="172"/>
      <c r="O14900" s="172"/>
      <c r="U14900" s="173"/>
    </row>
    <row r="14901" spans="13:21" s="104" customFormat="1" ht="15.75">
      <c r="M14901" s="172"/>
      <c r="N14901" s="172"/>
      <c r="O14901" s="172"/>
      <c r="U14901" s="173"/>
    </row>
    <row r="14902" spans="13:21" s="104" customFormat="1" ht="15.75">
      <c r="M14902" s="172"/>
      <c r="N14902" s="172"/>
      <c r="O14902" s="172"/>
      <c r="U14902" s="173"/>
    </row>
    <row r="14903" spans="13:21" s="104" customFormat="1" ht="15.75">
      <c r="M14903" s="172"/>
      <c r="N14903" s="172"/>
      <c r="O14903" s="172"/>
      <c r="U14903" s="173"/>
    </row>
    <row r="14904" spans="13:21" s="104" customFormat="1" ht="15.75">
      <c r="M14904" s="172"/>
      <c r="N14904" s="172"/>
      <c r="O14904" s="172"/>
      <c r="U14904" s="173"/>
    </row>
    <row r="14905" spans="13:21" s="104" customFormat="1" ht="15.75">
      <c r="M14905" s="172"/>
      <c r="N14905" s="172"/>
      <c r="O14905" s="172"/>
      <c r="U14905" s="173"/>
    </row>
    <row r="14906" spans="13:21" s="104" customFormat="1" ht="15.75">
      <c r="M14906" s="172"/>
      <c r="N14906" s="172"/>
      <c r="O14906" s="172"/>
      <c r="U14906" s="173"/>
    </row>
    <row r="14907" spans="13:21" s="104" customFormat="1" ht="15.75">
      <c r="M14907" s="172"/>
      <c r="N14907" s="172"/>
      <c r="O14907" s="172"/>
      <c r="U14907" s="173"/>
    </row>
    <row r="14908" spans="13:21" s="104" customFormat="1" ht="15.75">
      <c r="M14908" s="172"/>
      <c r="N14908" s="172"/>
      <c r="O14908" s="172"/>
      <c r="U14908" s="173"/>
    </row>
    <row r="14909" spans="13:21" s="104" customFormat="1" ht="15.75">
      <c r="M14909" s="172"/>
      <c r="N14909" s="172"/>
      <c r="O14909" s="172"/>
      <c r="U14909" s="173"/>
    </row>
    <row r="14910" spans="13:21" s="104" customFormat="1" ht="15.75">
      <c r="M14910" s="172"/>
      <c r="N14910" s="172"/>
      <c r="O14910" s="172"/>
      <c r="U14910" s="173"/>
    </row>
    <row r="14911" spans="13:21" s="104" customFormat="1" ht="15.75">
      <c r="M14911" s="172"/>
      <c r="N14911" s="172"/>
      <c r="O14911" s="172"/>
      <c r="U14911" s="173"/>
    </row>
    <row r="14912" spans="13:21" s="104" customFormat="1" ht="15.75">
      <c r="M14912" s="172"/>
      <c r="N14912" s="172"/>
      <c r="O14912" s="172"/>
      <c r="U14912" s="173"/>
    </row>
    <row r="14913" spans="13:21" s="104" customFormat="1" ht="15.75">
      <c r="M14913" s="172"/>
      <c r="N14913" s="172"/>
      <c r="O14913" s="172"/>
      <c r="U14913" s="173"/>
    </row>
    <row r="14914" spans="13:21" s="104" customFormat="1" ht="15.75">
      <c r="M14914" s="172"/>
      <c r="N14914" s="172"/>
      <c r="O14914" s="172"/>
      <c r="U14914" s="173"/>
    </row>
    <row r="14915" spans="13:21" s="104" customFormat="1" ht="15.75">
      <c r="M14915" s="172"/>
      <c r="N14915" s="172"/>
      <c r="O14915" s="172"/>
      <c r="U14915" s="173"/>
    </row>
    <row r="14916" spans="13:21" s="104" customFormat="1" ht="15.75">
      <c r="M14916" s="172"/>
      <c r="N14916" s="172"/>
      <c r="O14916" s="172"/>
      <c r="U14916" s="173"/>
    </row>
    <row r="14917" spans="13:21" s="104" customFormat="1" ht="15.75">
      <c r="M14917" s="172"/>
      <c r="N14917" s="172"/>
      <c r="O14917" s="172"/>
      <c r="U14917" s="173"/>
    </row>
    <row r="14918" spans="13:21" s="104" customFormat="1" ht="15.75">
      <c r="M14918" s="172"/>
      <c r="N14918" s="172"/>
      <c r="O14918" s="172"/>
      <c r="U14918" s="173"/>
    </row>
    <row r="14919" spans="13:21" s="104" customFormat="1" ht="15.75">
      <c r="M14919" s="172"/>
      <c r="N14919" s="172"/>
      <c r="O14919" s="172"/>
      <c r="U14919" s="173"/>
    </row>
    <row r="14920" spans="13:21" s="104" customFormat="1" ht="15.75">
      <c r="M14920" s="172"/>
      <c r="N14920" s="172"/>
      <c r="O14920" s="172"/>
      <c r="U14920" s="173"/>
    </row>
    <row r="14921" spans="13:21" s="104" customFormat="1" ht="15.75">
      <c r="M14921" s="172"/>
      <c r="N14921" s="172"/>
      <c r="O14921" s="172"/>
      <c r="U14921" s="173"/>
    </row>
    <row r="14922" spans="13:21" s="104" customFormat="1" ht="15.75">
      <c r="M14922" s="172"/>
      <c r="N14922" s="172"/>
      <c r="O14922" s="172"/>
      <c r="U14922" s="173"/>
    </row>
    <row r="14923" spans="13:21" s="104" customFormat="1" ht="15.75">
      <c r="M14923" s="172"/>
      <c r="N14923" s="172"/>
      <c r="O14923" s="172"/>
      <c r="U14923" s="173"/>
    </row>
    <row r="14924" spans="13:21" s="104" customFormat="1" ht="15.75">
      <c r="M14924" s="172"/>
      <c r="N14924" s="172"/>
      <c r="O14924" s="172"/>
      <c r="U14924" s="173"/>
    </row>
    <row r="14925" spans="13:21" s="104" customFormat="1" ht="15.75">
      <c r="M14925" s="172"/>
      <c r="N14925" s="172"/>
      <c r="O14925" s="172"/>
      <c r="U14925" s="173"/>
    </row>
    <row r="14926" spans="13:21" s="104" customFormat="1" ht="15.75">
      <c r="M14926" s="172"/>
      <c r="N14926" s="172"/>
      <c r="O14926" s="172"/>
      <c r="U14926" s="173"/>
    </row>
    <row r="14927" spans="13:21" s="104" customFormat="1" ht="15.75">
      <c r="M14927" s="172"/>
      <c r="N14927" s="172"/>
      <c r="O14927" s="172"/>
      <c r="U14927" s="173"/>
    </row>
    <row r="14928" spans="13:21" s="104" customFormat="1" ht="15.75">
      <c r="M14928" s="172"/>
      <c r="N14928" s="172"/>
      <c r="O14928" s="172"/>
      <c r="U14928" s="173"/>
    </row>
    <row r="14929" spans="13:21" s="104" customFormat="1" ht="15.75">
      <c r="M14929" s="172"/>
      <c r="N14929" s="172"/>
      <c r="O14929" s="172"/>
      <c r="U14929" s="173"/>
    </row>
    <row r="14930" spans="13:21" s="104" customFormat="1" ht="15.75">
      <c r="M14930" s="172"/>
      <c r="N14930" s="172"/>
      <c r="O14930" s="172"/>
      <c r="U14930" s="173"/>
    </row>
    <row r="14931" spans="13:21" s="104" customFormat="1" ht="15.75">
      <c r="M14931" s="172"/>
      <c r="N14931" s="172"/>
      <c r="O14931" s="172"/>
      <c r="U14931" s="173"/>
    </row>
    <row r="14932" spans="13:21" s="104" customFormat="1" ht="15.75">
      <c r="M14932" s="172"/>
      <c r="N14932" s="172"/>
      <c r="O14932" s="172"/>
      <c r="U14932" s="173"/>
    </row>
    <row r="14933" spans="13:21" s="104" customFormat="1" ht="15.75">
      <c r="M14933" s="172"/>
      <c r="N14933" s="172"/>
      <c r="O14933" s="172"/>
      <c r="U14933" s="173"/>
    </row>
    <row r="14934" spans="13:21" s="104" customFormat="1" ht="15.75">
      <c r="M14934" s="172"/>
      <c r="N14934" s="172"/>
      <c r="O14934" s="172"/>
      <c r="U14934" s="173"/>
    </row>
    <row r="14935" spans="13:21" s="104" customFormat="1" ht="15.75">
      <c r="M14935" s="172"/>
      <c r="N14935" s="172"/>
      <c r="O14935" s="172"/>
      <c r="U14935" s="173"/>
    </row>
    <row r="14936" spans="13:21" s="104" customFormat="1" ht="15.75">
      <c r="M14936" s="172"/>
      <c r="N14936" s="172"/>
      <c r="O14936" s="172"/>
      <c r="U14936" s="173"/>
    </row>
    <row r="14937" spans="13:21" s="104" customFormat="1" ht="15.75">
      <c r="M14937" s="172"/>
      <c r="N14937" s="172"/>
      <c r="O14937" s="172"/>
      <c r="U14937" s="173"/>
    </row>
    <row r="14938" spans="13:21" s="104" customFormat="1" ht="15.75">
      <c r="M14938" s="172"/>
      <c r="N14938" s="172"/>
      <c r="O14938" s="172"/>
      <c r="U14938" s="173"/>
    </row>
    <row r="14939" spans="13:21" s="104" customFormat="1" ht="15.75">
      <c r="M14939" s="172"/>
      <c r="N14939" s="172"/>
      <c r="O14939" s="172"/>
      <c r="U14939" s="173"/>
    </row>
    <row r="14940" spans="13:21" s="104" customFormat="1" ht="15.75">
      <c r="M14940" s="172"/>
      <c r="N14940" s="172"/>
      <c r="O14940" s="172"/>
      <c r="U14940" s="173"/>
    </row>
    <row r="14941" spans="13:21" s="104" customFormat="1" ht="15.75">
      <c r="M14941" s="172"/>
      <c r="N14941" s="172"/>
      <c r="O14941" s="172"/>
      <c r="U14941" s="173"/>
    </row>
    <row r="14942" spans="13:21" s="104" customFormat="1" ht="15.75">
      <c r="M14942" s="172"/>
      <c r="N14942" s="172"/>
      <c r="O14942" s="172"/>
      <c r="U14942" s="173"/>
    </row>
    <row r="14943" spans="13:21" s="104" customFormat="1" ht="15.75">
      <c r="M14943" s="172"/>
      <c r="N14943" s="172"/>
      <c r="O14943" s="172"/>
      <c r="U14943" s="173"/>
    </row>
    <row r="14944" spans="13:21" s="104" customFormat="1" ht="15.75">
      <c r="M14944" s="172"/>
      <c r="N14944" s="172"/>
      <c r="O14944" s="172"/>
      <c r="U14944" s="173"/>
    </row>
    <row r="14945" spans="13:21" s="104" customFormat="1" ht="15.75">
      <c r="M14945" s="172"/>
      <c r="N14945" s="172"/>
      <c r="O14945" s="172"/>
      <c r="U14945" s="173"/>
    </row>
    <row r="14946" spans="13:21" s="104" customFormat="1" ht="15.75">
      <c r="M14946" s="172"/>
      <c r="N14946" s="172"/>
      <c r="O14946" s="172"/>
      <c r="U14946" s="173"/>
    </row>
    <row r="14947" spans="13:21" s="104" customFormat="1" ht="15.75">
      <c r="M14947" s="172"/>
      <c r="N14947" s="172"/>
      <c r="O14947" s="172"/>
      <c r="U14947" s="173"/>
    </row>
    <row r="14948" spans="13:21" s="104" customFormat="1" ht="15.75">
      <c r="M14948" s="172"/>
      <c r="N14948" s="172"/>
      <c r="O14948" s="172"/>
      <c r="U14948" s="173"/>
    </row>
    <row r="14949" spans="13:21" s="104" customFormat="1" ht="15.75">
      <c r="M14949" s="172"/>
      <c r="N14949" s="172"/>
      <c r="O14949" s="172"/>
      <c r="U14949" s="173"/>
    </row>
    <row r="14950" spans="13:21" s="104" customFormat="1" ht="15.75">
      <c r="M14950" s="172"/>
      <c r="N14950" s="172"/>
      <c r="O14950" s="172"/>
      <c r="U14950" s="173"/>
    </row>
    <row r="14951" spans="13:21" s="104" customFormat="1" ht="15.75">
      <c r="M14951" s="172"/>
      <c r="N14951" s="172"/>
      <c r="O14951" s="172"/>
      <c r="U14951" s="173"/>
    </row>
    <row r="14952" spans="13:21" s="104" customFormat="1" ht="15.75">
      <c r="M14952" s="172"/>
      <c r="N14952" s="172"/>
      <c r="O14952" s="172"/>
      <c r="U14952" s="173"/>
    </row>
    <row r="14953" spans="13:21" s="104" customFormat="1" ht="15.75">
      <c r="M14953" s="172"/>
      <c r="N14953" s="172"/>
      <c r="O14953" s="172"/>
      <c r="U14953" s="173"/>
    </row>
    <row r="14954" spans="13:21" s="104" customFormat="1" ht="15.75">
      <c r="M14954" s="172"/>
      <c r="N14954" s="172"/>
      <c r="O14954" s="172"/>
      <c r="U14954" s="173"/>
    </row>
    <row r="14955" spans="13:21" s="104" customFormat="1" ht="15.75">
      <c r="M14955" s="172"/>
      <c r="N14955" s="172"/>
      <c r="O14955" s="172"/>
      <c r="U14955" s="173"/>
    </row>
    <row r="14956" spans="13:21" s="104" customFormat="1" ht="15.75">
      <c r="M14956" s="172"/>
      <c r="N14956" s="172"/>
      <c r="O14956" s="172"/>
      <c r="U14956" s="173"/>
    </row>
    <row r="14957" spans="13:21" s="104" customFormat="1" ht="15.75">
      <c r="M14957" s="172"/>
      <c r="N14957" s="172"/>
      <c r="O14957" s="172"/>
      <c r="U14957" s="173"/>
    </row>
    <row r="14958" spans="13:21" s="104" customFormat="1" ht="15.75">
      <c r="M14958" s="172"/>
      <c r="N14958" s="172"/>
      <c r="O14958" s="172"/>
      <c r="U14958" s="173"/>
    </row>
    <row r="14959" spans="13:21" s="104" customFormat="1" ht="15.75">
      <c r="M14959" s="172"/>
      <c r="N14959" s="172"/>
      <c r="O14959" s="172"/>
      <c r="U14959" s="173"/>
    </row>
    <row r="14960" spans="13:21" s="104" customFormat="1" ht="15.75">
      <c r="M14960" s="172"/>
      <c r="N14960" s="172"/>
      <c r="O14960" s="172"/>
      <c r="U14960" s="173"/>
    </row>
    <row r="14961" spans="13:21" s="104" customFormat="1" ht="15.75">
      <c r="M14961" s="172"/>
      <c r="N14961" s="172"/>
      <c r="O14961" s="172"/>
      <c r="U14961" s="173"/>
    </row>
    <row r="14962" spans="13:21" s="104" customFormat="1" ht="15.75">
      <c r="M14962" s="172"/>
      <c r="N14962" s="172"/>
      <c r="O14962" s="172"/>
      <c r="U14962" s="173"/>
    </row>
    <row r="14963" spans="13:21" s="104" customFormat="1" ht="15.75">
      <c r="M14963" s="172"/>
      <c r="N14963" s="172"/>
      <c r="O14963" s="172"/>
      <c r="U14963" s="173"/>
    </row>
    <row r="14964" spans="13:21" s="104" customFormat="1" ht="15.75">
      <c r="M14964" s="172"/>
      <c r="N14964" s="172"/>
      <c r="O14964" s="172"/>
      <c r="U14964" s="173"/>
    </row>
    <row r="14965" spans="13:21" s="104" customFormat="1" ht="15.75">
      <c r="M14965" s="172"/>
      <c r="N14965" s="172"/>
      <c r="O14965" s="172"/>
      <c r="U14965" s="173"/>
    </row>
    <row r="14966" spans="13:21" s="104" customFormat="1" ht="15.75">
      <c r="M14966" s="172"/>
      <c r="N14966" s="172"/>
      <c r="O14966" s="172"/>
      <c r="U14966" s="173"/>
    </row>
    <row r="14967" spans="13:21" s="104" customFormat="1" ht="15.75">
      <c r="M14967" s="172"/>
      <c r="N14967" s="172"/>
      <c r="O14967" s="172"/>
      <c r="U14967" s="173"/>
    </row>
    <row r="14968" spans="13:21" s="104" customFormat="1" ht="15.75">
      <c r="M14968" s="172"/>
      <c r="N14968" s="172"/>
      <c r="O14968" s="172"/>
      <c r="U14968" s="173"/>
    </row>
    <row r="14969" spans="13:21" s="104" customFormat="1" ht="15.75">
      <c r="M14969" s="172"/>
      <c r="N14969" s="172"/>
      <c r="O14969" s="172"/>
      <c r="U14969" s="173"/>
    </row>
    <row r="14970" spans="13:21" s="104" customFormat="1" ht="15.75">
      <c r="M14970" s="172"/>
      <c r="N14970" s="172"/>
      <c r="O14970" s="172"/>
      <c r="U14970" s="173"/>
    </row>
    <row r="14971" spans="13:21" s="104" customFormat="1" ht="15.75">
      <c r="M14971" s="172"/>
      <c r="N14971" s="172"/>
      <c r="O14971" s="172"/>
      <c r="U14971" s="173"/>
    </row>
    <row r="14972" spans="13:21" s="104" customFormat="1" ht="15.75">
      <c r="M14972" s="172"/>
      <c r="N14972" s="172"/>
      <c r="O14972" s="172"/>
      <c r="U14972" s="173"/>
    </row>
    <row r="14973" spans="13:21" s="104" customFormat="1" ht="15.75">
      <c r="M14973" s="172"/>
      <c r="N14973" s="172"/>
      <c r="O14973" s="172"/>
      <c r="U14973" s="173"/>
    </row>
    <row r="14974" spans="13:21" s="104" customFormat="1" ht="15.75">
      <c r="M14974" s="172"/>
      <c r="N14974" s="172"/>
      <c r="O14974" s="172"/>
      <c r="U14974" s="173"/>
    </row>
    <row r="14975" spans="13:21" s="104" customFormat="1" ht="15.75">
      <c r="M14975" s="172"/>
      <c r="N14975" s="172"/>
      <c r="O14975" s="172"/>
      <c r="U14975" s="173"/>
    </row>
    <row r="14976" spans="13:21" s="104" customFormat="1" ht="15.75">
      <c r="M14976" s="172"/>
      <c r="N14976" s="172"/>
      <c r="O14976" s="172"/>
      <c r="U14976" s="173"/>
    </row>
    <row r="14977" spans="13:21" s="104" customFormat="1" ht="15.75">
      <c r="M14977" s="172"/>
      <c r="N14977" s="172"/>
      <c r="O14977" s="172"/>
      <c r="U14977" s="173"/>
    </row>
    <row r="14978" spans="13:21" s="104" customFormat="1" ht="15.75">
      <c r="M14978" s="172"/>
      <c r="N14978" s="172"/>
      <c r="O14978" s="172"/>
      <c r="U14978" s="173"/>
    </row>
    <row r="14979" spans="13:21" s="104" customFormat="1" ht="15.75">
      <c r="M14979" s="172"/>
      <c r="N14979" s="172"/>
      <c r="O14979" s="172"/>
      <c r="U14979" s="173"/>
    </row>
    <row r="14980" spans="13:21" s="104" customFormat="1" ht="15.75">
      <c r="M14980" s="172"/>
      <c r="N14980" s="172"/>
      <c r="O14980" s="172"/>
      <c r="U14980" s="173"/>
    </row>
    <row r="14981" spans="13:21" s="104" customFormat="1" ht="15.75">
      <c r="M14981" s="172"/>
      <c r="N14981" s="172"/>
      <c r="O14981" s="172"/>
      <c r="U14981" s="173"/>
    </row>
    <row r="14982" spans="13:21" s="104" customFormat="1" ht="15.75">
      <c r="M14982" s="172"/>
      <c r="N14982" s="172"/>
      <c r="O14982" s="172"/>
      <c r="U14982" s="173"/>
    </row>
    <row r="14983" spans="13:21" s="104" customFormat="1" ht="15.75">
      <c r="M14983" s="172"/>
      <c r="N14983" s="172"/>
      <c r="O14983" s="172"/>
      <c r="U14983" s="173"/>
    </row>
    <row r="14984" spans="13:21" s="104" customFormat="1" ht="15.75">
      <c r="M14984" s="172"/>
      <c r="N14984" s="172"/>
      <c r="O14984" s="172"/>
      <c r="U14984" s="173"/>
    </row>
    <row r="14985" spans="13:21" s="104" customFormat="1" ht="15.75">
      <c r="M14985" s="172"/>
      <c r="N14985" s="172"/>
      <c r="O14985" s="172"/>
      <c r="U14985" s="173"/>
    </row>
    <row r="14986" spans="13:21" s="104" customFormat="1" ht="15.75">
      <c r="M14986" s="172"/>
      <c r="N14986" s="172"/>
      <c r="O14986" s="172"/>
      <c r="U14986" s="173"/>
    </row>
    <row r="14987" spans="13:21" s="104" customFormat="1" ht="15.75">
      <c r="M14987" s="172"/>
      <c r="N14987" s="172"/>
      <c r="O14987" s="172"/>
      <c r="U14987" s="173"/>
    </row>
    <row r="14988" spans="13:21" s="104" customFormat="1" ht="15.75">
      <c r="M14988" s="172"/>
      <c r="N14988" s="172"/>
      <c r="O14988" s="172"/>
      <c r="U14988" s="173"/>
    </row>
    <row r="14989" spans="13:21" s="104" customFormat="1" ht="15.75">
      <c r="M14989" s="172"/>
      <c r="N14989" s="172"/>
      <c r="O14989" s="172"/>
      <c r="U14989" s="173"/>
    </row>
    <row r="14990" spans="13:21" s="104" customFormat="1" ht="15.75">
      <c r="M14990" s="172"/>
      <c r="N14990" s="172"/>
      <c r="O14990" s="172"/>
      <c r="U14990" s="173"/>
    </row>
    <row r="14991" spans="13:21" s="104" customFormat="1" ht="15.75">
      <c r="M14991" s="172"/>
      <c r="N14991" s="172"/>
      <c r="O14991" s="172"/>
      <c r="U14991" s="173"/>
    </row>
    <row r="14992" spans="13:21" s="104" customFormat="1" ht="15.75">
      <c r="M14992" s="172"/>
      <c r="N14992" s="172"/>
      <c r="O14992" s="172"/>
      <c r="U14992" s="173"/>
    </row>
    <row r="14993" spans="13:21" s="104" customFormat="1" ht="15.75">
      <c r="M14993" s="172"/>
      <c r="N14993" s="172"/>
      <c r="O14993" s="172"/>
      <c r="U14993" s="173"/>
    </row>
    <row r="14994" spans="13:21" s="104" customFormat="1" ht="15.75">
      <c r="M14994" s="172"/>
      <c r="N14994" s="172"/>
      <c r="O14994" s="172"/>
      <c r="U14994" s="173"/>
    </row>
    <row r="14995" spans="13:21" s="104" customFormat="1" ht="15.75">
      <c r="M14995" s="172"/>
      <c r="N14995" s="172"/>
      <c r="O14995" s="172"/>
      <c r="U14995" s="173"/>
    </row>
    <row r="14996" spans="13:21" s="104" customFormat="1" ht="15.75">
      <c r="M14996" s="172"/>
      <c r="N14996" s="172"/>
      <c r="O14996" s="172"/>
      <c r="U14996" s="173"/>
    </row>
    <row r="14997" spans="13:21" s="104" customFormat="1" ht="15.75">
      <c r="M14997" s="172"/>
      <c r="N14997" s="172"/>
      <c r="O14997" s="172"/>
      <c r="U14997" s="173"/>
    </row>
    <row r="14998" spans="13:21" s="104" customFormat="1" ht="15.75">
      <c r="M14998" s="172"/>
      <c r="N14998" s="172"/>
      <c r="O14998" s="172"/>
      <c r="U14998" s="173"/>
    </row>
    <row r="14999" spans="13:21" s="104" customFormat="1" ht="15.75">
      <c r="M14999" s="172"/>
      <c r="N14999" s="172"/>
      <c r="O14999" s="172"/>
      <c r="U14999" s="173"/>
    </row>
    <row r="15000" spans="13:21" s="104" customFormat="1" ht="15.75">
      <c r="M15000" s="172"/>
      <c r="N15000" s="172"/>
      <c r="O15000" s="172"/>
      <c r="U15000" s="173"/>
    </row>
    <row r="15001" spans="13:21" s="104" customFormat="1" ht="15.75">
      <c r="M15001" s="172"/>
      <c r="N15001" s="172"/>
      <c r="O15001" s="172"/>
      <c r="U15001" s="173"/>
    </row>
    <row r="15002" spans="13:21" s="104" customFormat="1" ht="15.75">
      <c r="M15002" s="172"/>
      <c r="N15002" s="172"/>
      <c r="O15002" s="172"/>
      <c r="U15002" s="173"/>
    </row>
    <row r="15003" spans="13:21" s="104" customFormat="1" ht="15.75">
      <c r="M15003" s="172"/>
      <c r="N15003" s="172"/>
      <c r="O15003" s="172"/>
      <c r="U15003" s="173"/>
    </row>
    <row r="15004" spans="13:21" s="104" customFormat="1" ht="15.75">
      <c r="M15004" s="172"/>
      <c r="N15004" s="172"/>
      <c r="O15004" s="172"/>
      <c r="U15004" s="173"/>
    </row>
    <row r="15005" spans="13:21" s="104" customFormat="1" ht="15.75">
      <c r="M15005" s="172"/>
      <c r="N15005" s="172"/>
      <c r="O15005" s="172"/>
      <c r="U15005" s="173"/>
    </row>
    <row r="15006" spans="13:21" s="104" customFormat="1" ht="15.75">
      <c r="M15006" s="172"/>
      <c r="N15006" s="172"/>
      <c r="O15006" s="172"/>
      <c r="U15006" s="173"/>
    </row>
    <row r="15007" spans="13:21" s="104" customFormat="1" ht="15.75">
      <c r="M15007" s="172"/>
      <c r="N15007" s="172"/>
      <c r="O15007" s="172"/>
      <c r="U15007" s="173"/>
    </row>
    <row r="15008" spans="13:21" s="104" customFormat="1" ht="15.75">
      <c r="M15008" s="172"/>
      <c r="N15008" s="172"/>
      <c r="O15008" s="172"/>
      <c r="U15008" s="173"/>
    </row>
    <row r="15009" spans="13:21" s="104" customFormat="1" ht="15.75">
      <c r="M15009" s="172"/>
      <c r="N15009" s="172"/>
      <c r="O15009" s="172"/>
      <c r="U15009" s="173"/>
    </row>
    <row r="15010" spans="13:21" s="104" customFormat="1" ht="15.75">
      <c r="M15010" s="172"/>
      <c r="N15010" s="172"/>
      <c r="O15010" s="172"/>
      <c r="U15010" s="173"/>
    </row>
    <row r="15011" spans="13:21" s="104" customFormat="1" ht="15.75">
      <c r="M15011" s="172"/>
      <c r="N15011" s="172"/>
      <c r="O15011" s="172"/>
      <c r="U15011" s="173"/>
    </row>
    <row r="15012" spans="13:21" s="104" customFormat="1" ht="15.75">
      <c r="M15012" s="172"/>
      <c r="N15012" s="172"/>
      <c r="O15012" s="172"/>
      <c r="U15012" s="173"/>
    </row>
    <row r="15013" spans="13:21" s="104" customFormat="1" ht="15.75">
      <c r="M15013" s="172"/>
      <c r="N15013" s="172"/>
      <c r="O15013" s="172"/>
      <c r="U15013" s="173"/>
    </row>
    <row r="15014" spans="13:21" s="104" customFormat="1" ht="15.75">
      <c r="M15014" s="172"/>
      <c r="N15014" s="172"/>
      <c r="O15014" s="172"/>
      <c r="U15014" s="173"/>
    </row>
    <row r="15015" spans="13:21" s="104" customFormat="1" ht="15.75">
      <c r="M15015" s="172"/>
      <c r="N15015" s="172"/>
      <c r="O15015" s="172"/>
      <c r="U15015" s="173"/>
    </row>
    <row r="15016" spans="13:21" s="104" customFormat="1" ht="15.75">
      <c r="M15016" s="172"/>
      <c r="N15016" s="172"/>
      <c r="O15016" s="172"/>
      <c r="U15016" s="173"/>
    </row>
    <row r="15017" spans="13:21" s="104" customFormat="1" ht="15.75">
      <c r="M15017" s="172"/>
      <c r="N15017" s="172"/>
      <c r="O15017" s="172"/>
      <c r="U15017" s="173"/>
    </row>
    <row r="15018" spans="13:21" s="104" customFormat="1" ht="15.75">
      <c r="M15018" s="172"/>
      <c r="N15018" s="172"/>
      <c r="O15018" s="172"/>
      <c r="U15018" s="173"/>
    </row>
    <row r="15019" spans="13:21" s="104" customFormat="1" ht="15.75">
      <c r="M15019" s="172"/>
      <c r="N15019" s="172"/>
      <c r="O15019" s="172"/>
      <c r="U15019" s="173"/>
    </row>
    <row r="15020" spans="13:21" s="104" customFormat="1" ht="15.75">
      <c r="M15020" s="172"/>
      <c r="N15020" s="172"/>
      <c r="O15020" s="172"/>
      <c r="U15020" s="173"/>
    </row>
    <row r="15021" spans="13:21" s="104" customFormat="1" ht="15.75">
      <c r="M15021" s="172"/>
      <c r="N15021" s="172"/>
      <c r="O15021" s="172"/>
      <c r="U15021" s="173"/>
    </row>
    <row r="15022" spans="13:21" s="104" customFormat="1" ht="15.75">
      <c r="M15022" s="172"/>
      <c r="N15022" s="172"/>
      <c r="O15022" s="172"/>
      <c r="U15022" s="173"/>
    </row>
    <row r="15023" spans="13:21" s="104" customFormat="1" ht="15.75">
      <c r="M15023" s="172"/>
      <c r="N15023" s="172"/>
      <c r="O15023" s="172"/>
      <c r="U15023" s="173"/>
    </row>
    <row r="15024" spans="13:21" s="104" customFormat="1" ht="15.75">
      <c r="M15024" s="172"/>
      <c r="N15024" s="172"/>
      <c r="O15024" s="172"/>
      <c r="U15024" s="173"/>
    </row>
    <row r="15025" spans="13:21" s="104" customFormat="1" ht="15.75">
      <c r="M15025" s="172"/>
      <c r="N15025" s="172"/>
      <c r="O15025" s="172"/>
      <c r="U15025" s="173"/>
    </row>
    <row r="15026" spans="13:21" s="104" customFormat="1" ht="15.75">
      <c r="M15026" s="172"/>
      <c r="N15026" s="172"/>
      <c r="O15026" s="172"/>
      <c r="U15026" s="173"/>
    </row>
    <row r="15027" spans="13:21" s="104" customFormat="1" ht="15.75">
      <c r="M15027" s="172"/>
      <c r="N15027" s="172"/>
      <c r="O15027" s="172"/>
      <c r="U15027" s="173"/>
    </row>
    <row r="15028" spans="13:21" s="104" customFormat="1" ht="15.75">
      <c r="M15028" s="172"/>
      <c r="N15028" s="172"/>
      <c r="O15028" s="172"/>
      <c r="U15028" s="173"/>
    </row>
    <row r="15029" spans="13:21" s="104" customFormat="1" ht="15.75">
      <c r="M15029" s="172"/>
      <c r="N15029" s="172"/>
      <c r="O15029" s="172"/>
      <c r="U15029" s="173"/>
    </row>
    <row r="15030" spans="13:21" s="104" customFormat="1" ht="15.75">
      <c r="M15030" s="172"/>
      <c r="N15030" s="172"/>
      <c r="O15030" s="172"/>
      <c r="U15030" s="173"/>
    </row>
    <row r="15031" spans="13:21" s="104" customFormat="1" ht="15.75">
      <c r="M15031" s="172"/>
      <c r="N15031" s="172"/>
      <c r="O15031" s="172"/>
      <c r="U15031" s="173"/>
    </row>
    <row r="15032" spans="13:21" s="104" customFormat="1" ht="15.75">
      <c r="M15032" s="172"/>
      <c r="N15032" s="172"/>
      <c r="O15032" s="172"/>
      <c r="U15032" s="173"/>
    </row>
    <row r="15033" spans="13:21" s="104" customFormat="1" ht="15.75">
      <c r="M15033" s="172"/>
      <c r="N15033" s="172"/>
      <c r="O15033" s="172"/>
      <c r="U15033" s="173"/>
    </row>
    <row r="15034" spans="13:21" s="104" customFormat="1" ht="15.75">
      <c r="M15034" s="172"/>
      <c r="N15034" s="172"/>
      <c r="O15034" s="172"/>
      <c r="U15034" s="173"/>
    </row>
    <row r="15035" spans="13:21" s="104" customFormat="1" ht="15.75">
      <c r="M15035" s="172"/>
      <c r="N15035" s="172"/>
      <c r="O15035" s="172"/>
      <c r="U15035" s="173"/>
    </row>
    <row r="15036" spans="13:21" s="104" customFormat="1" ht="15.75">
      <c r="M15036" s="172"/>
      <c r="N15036" s="172"/>
      <c r="O15036" s="172"/>
      <c r="U15036" s="173"/>
    </row>
    <row r="15037" spans="13:21" s="104" customFormat="1" ht="15.75">
      <c r="M15037" s="172"/>
      <c r="N15037" s="172"/>
      <c r="O15037" s="172"/>
      <c r="U15037" s="173"/>
    </row>
    <row r="15038" spans="13:21" s="104" customFormat="1" ht="15.75">
      <c r="M15038" s="172"/>
      <c r="N15038" s="172"/>
      <c r="O15038" s="172"/>
      <c r="U15038" s="173"/>
    </row>
    <row r="15039" spans="13:21" s="104" customFormat="1" ht="15.75">
      <c r="M15039" s="172"/>
      <c r="N15039" s="172"/>
      <c r="O15039" s="172"/>
      <c r="U15039" s="173"/>
    </row>
    <row r="15040" spans="13:21" s="104" customFormat="1" ht="15.75">
      <c r="M15040" s="172"/>
      <c r="N15040" s="172"/>
      <c r="O15040" s="172"/>
      <c r="U15040" s="173"/>
    </row>
    <row r="15041" spans="13:21" s="104" customFormat="1" ht="15.75">
      <c r="M15041" s="172"/>
      <c r="N15041" s="172"/>
      <c r="O15041" s="172"/>
      <c r="U15041" s="173"/>
    </row>
    <row r="15042" spans="13:21" s="104" customFormat="1" ht="15.75">
      <c r="M15042" s="172"/>
      <c r="N15042" s="172"/>
      <c r="O15042" s="172"/>
      <c r="U15042" s="173"/>
    </row>
    <row r="15043" spans="13:21" s="104" customFormat="1" ht="15.75">
      <c r="M15043" s="172"/>
      <c r="N15043" s="172"/>
      <c r="O15043" s="172"/>
      <c r="U15043" s="173"/>
    </row>
    <row r="15044" spans="13:21" s="104" customFormat="1" ht="15.75">
      <c r="M15044" s="172"/>
      <c r="N15044" s="172"/>
      <c r="O15044" s="172"/>
      <c r="U15044" s="173"/>
    </row>
    <row r="15045" spans="13:21" s="104" customFormat="1" ht="15.75">
      <c r="M15045" s="172"/>
      <c r="N15045" s="172"/>
      <c r="O15045" s="172"/>
      <c r="U15045" s="173"/>
    </row>
    <row r="15046" spans="13:21" s="104" customFormat="1" ht="15.75">
      <c r="M15046" s="172"/>
      <c r="N15046" s="172"/>
      <c r="O15046" s="172"/>
      <c r="U15046" s="173"/>
    </row>
    <row r="15047" spans="13:21" s="104" customFormat="1" ht="15.75">
      <c r="M15047" s="172"/>
      <c r="N15047" s="172"/>
      <c r="O15047" s="172"/>
      <c r="U15047" s="173"/>
    </row>
    <row r="15048" spans="13:21" s="104" customFormat="1" ht="15.75">
      <c r="M15048" s="172"/>
      <c r="N15048" s="172"/>
      <c r="O15048" s="172"/>
      <c r="U15048" s="173"/>
    </row>
    <row r="15049" spans="13:21" s="104" customFormat="1" ht="15.75">
      <c r="M15049" s="172"/>
      <c r="N15049" s="172"/>
      <c r="O15049" s="172"/>
      <c r="U15049" s="173"/>
    </row>
    <row r="15050" spans="13:21" s="104" customFormat="1" ht="15.75">
      <c r="M15050" s="172"/>
      <c r="N15050" s="172"/>
      <c r="O15050" s="172"/>
      <c r="U15050" s="173"/>
    </row>
    <row r="15051" spans="13:21" s="104" customFormat="1" ht="15.75">
      <c r="M15051" s="172"/>
      <c r="N15051" s="172"/>
      <c r="O15051" s="172"/>
      <c r="U15051" s="173"/>
    </row>
    <row r="15052" spans="13:21" s="104" customFormat="1" ht="15.75">
      <c r="M15052" s="172"/>
      <c r="N15052" s="172"/>
      <c r="O15052" s="172"/>
      <c r="U15052" s="173"/>
    </row>
    <row r="15053" spans="13:21" s="104" customFormat="1" ht="15.75">
      <c r="M15053" s="172"/>
      <c r="N15053" s="172"/>
      <c r="O15053" s="172"/>
      <c r="U15053" s="173"/>
    </row>
    <row r="15054" spans="13:21" s="104" customFormat="1" ht="15.75">
      <c r="M15054" s="172"/>
      <c r="N15054" s="172"/>
      <c r="O15054" s="172"/>
      <c r="U15054" s="173"/>
    </row>
    <row r="15055" spans="13:21" s="104" customFormat="1" ht="15.75">
      <c r="M15055" s="172"/>
      <c r="N15055" s="172"/>
      <c r="O15055" s="172"/>
      <c r="U15055" s="173"/>
    </row>
    <row r="15056" spans="13:21" s="104" customFormat="1" ht="15.75">
      <c r="M15056" s="172"/>
      <c r="N15056" s="172"/>
      <c r="O15056" s="172"/>
      <c r="U15056" s="173"/>
    </row>
    <row r="15057" spans="13:21" s="104" customFormat="1" ht="15.75">
      <c r="M15057" s="172"/>
      <c r="N15057" s="172"/>
      <c r="O15057" s="172"/>
      <c r="U15057" s="173"/>
    </row>
    <row r="15058" spans="13:21" s="104" customFormat="1" ht="15.75">
      <c r="M15058" s="172"/>
      <c r="N15058" s="172"/>
      <c r="O15058" s="172"/>
      <c r="U15058" s="173"/>
    </row>
    <row r="15059" spans="13:21" s="104" customFormat="1" ht="15.75">
      <c r="M15059" s="172"/>
      <c r="N15059" s="172"/>
      <c r="O15059" s="172"/>
      <c r="U15059" s="173"/>
    </row>
    <row r="15060" spans="13:21" s="104" customFormat="1" ht="15.75">
      <c r="M15060" s="172"/>
      <c r="N15060" s="172"/>
      <c r="O15060" s="172"/>
      <c r="U15060" s="173"/>
    </row>
    <row r="15061" spans="13:21" s="104" customFormat="1" ht="15.75">
      <c r="M15061" s="172"/>
      <c r="N15061" s="172"/>
      <c r="O15061" s="172"/>
      <c r="U15061" s="173"/>
    </row>
    <row r="15062" spans="13:21" s="104" customFormat="1" ht="15.75">
      <c r="M15062" s="172"/>
      <c r="N15062" s="172"/>
      <c r="O15062" s="172"/>
      <c r="U15062" s="173"/>
    </row>
    <row r="15063" spans="13:21" s="104" customFormat="1" ht="15.75">
      <c r="M15063" s="172"/>
      <c r="N15063" s="172"/>
      <c r="O15063" s="172"/>
      <c r="U15063" s="173"/>
    </row>
    <row r="15064" spans="13:21" s="104" customFormat="1" ht="15.75">
      <c r="M15064" s="172"/>
      <c r="N15064" s="172"/>
      <c r="O15064" s="172"/>
      <c r="U15064" s="173"/>
    </row>
    <row r="15065" spans="13:21" s="104" customFormat="1" ht="15.75">
      <c r="M15065" s="172"/>
      <c r="N15065" s="172"/>
      <c r="O15065" s="172"/>
      <c r="U15065" s="173"/>
    </row>
    <row r="15066" spans="13:21" s="104" customFormat="1" ht="15.75">
      <c r="M15066" s="172"/>
      <c r="N15066" s="172"/>
      <c r="O15066" s="172"/>
      <c r="U15066" s="173"/>
    </row>
    <row r="15067" spans="13:21" s="104" customFormat="1" ht="15.75">
      <c r="M15067" s="172"/>
      <c r="N15067" s="172"/>
      <c r="O15067" s="172"/>
      <c r="U15067" s="173"/>
    </row>
    <row r="15068" spans="13:21" s="104" customFormat="1" ht="15.75">
      <c r="M15068" s="172"/>
      <c r="N15068" s="172"/>
      <c r="O15068" s="172"/>
      <c r="U15068" s="173"/>
    </row>
    <row r="15069" spans="13:21" s="104" customFormat="1" ht="15.75">
      <c r="M15069" s="172"/>
      <c r="N15069" s="172"/>
      <c r="O15069" s="172"/>
      <c r="U15069" s="173"/>
    </row>
    <row r="15070" spans="13:21" s="104" customFormat="1" ht="15.75">
      <c r="M15070" s="172"/>
      <c r="N15070" s="172"/>
      <c r="O15070" s="172"/>
      <c r="U15070" s="173"/>
    </row>
    <row r="15071" spans="13:21" s="104" customFormat="1" ht="15.75">
      <c r="M15071" s="172"/>
      <c r="N15071" s="172"/>
      <c r="O15071" s="172"/>
      <c r="U15071" s="173"/>
    </row>
    <row r="15072" spans="13:21" s="104" customFormat="1" ht="15.75">
      <c r="M15072" s="172"/>
      <c r="N15072" s="172"/>
      <c r="O15072" s="172"/>
      <c r="U15072" s="173"/>
    </row>
    <row r="15073" spans="13:21" s="104" customFormat="1" ht="15.75">
      <c r="M15073" s="172"/>
      <c r="N15073" s="172"/>
      <c r="O15073" s="172"/>
      <c r="U15073" s="173"/>
    </row>
    <row r="15074" spans="13:21" s="104" customFormat="1" ht="15.75">
      <c r="M15074" s="172"/>
      <c r="N15074" s="172"/>
      <c r="O15074" s="172"/>
      <c r="U15074" s="173"/>
    </row>
    <row r="15075" spans="13:21" s="104" customFormat="1" ht="15.75">
      <c r="M15075" s="172"/>
      <c r="N15075" s="172"/>
      <c r="O15075" s="172"/>
      <c r="U15075" s="173"/>
    </row>
    <row r="15076" spans="13:21" s="104" customFormat="1" ht="15.75">
      <c r="M15076" s="172"/>
      <c r="N15076" s="172"/>
      <c r="O15076" s="172"/>
      <c r="U15076" s="173"/>
    </row>
    <row r="15077" spans="13:21" s="104" customFormat="1" ht="15.75">
      <c r="M15077" s="172"/>
      <c r="N15077" s="172"/>
      <c r="O15077" s="172"/>
      <c r="U15077" s="173"/>
    </row>
    <row r="15078" spans="13:21" s="104" customFormat="1" ht="15.75">
      <c r="M15078" s="172"/>
      <c r="N15078" s="172"/>
      <c r="O15078" s="172"/>
      <c r="U15078" s="173"/>
    </row>
    <row r="15079" spans="13:21" s="104" customFormat="1" ht="15.75">
      <c r="M15079" s="172"/>
      <c r="N15079" s="172"/>
      <c r="O15079" s="172"/>
      <c r="U15079" s="173"/>
    </row>
    <row r="15080" spans="13:21" s="104" customFormat="1" ht="15.75">
      <c r="M15080" s="172"/>
      <c r="N15080" s="172"/>
      <c r="O15080" s="172"/>
      <c r="U15080" s="173"/>
    </row>
    <row r="15081" spans="13:21" s="104" customFormat="1" ht="15.75">
      <c r="M15081" s="172"/>
      <c r="N15081" s="172"/>
      <c r="O15081" s="172"/>
      <c r="U15081" s="173"/>
    </row>
    <row r="15082" spans="13:21" s="104" customFormat="1" ht="15.75">
      <c r="M15082" s="172"/>
      <c r="N15082" s="172"/>
      <c r="O15082" s="172"/>
      <c r="U15082" s="173"/>
    </row>
    <row r="15083" spans="13:21" s="104" customFormat="1" ht="15.75">
      <c r="M15083" s="172"/>
      <c r="N15083" s="172"/>
      <c r="O15083" s="172"/>
      <c r="U15083" s="173"/>
    </row>
    <row r="15084" spans="13:21" s="104" customFormat="1" ht="15.75">
      <c r="M15084" s="172"/>
      <c r="N15084" s="172"/>
      <c r="O15084" s="172"/>
      <c r="U15084" s="173"/>
    </row>
    <row r="15085" spans="13:21" s="104" customFormat="1" ht="15.75">
      <c r="M15085" s="172"/>
      <c r="N15085" s="172"/>
      <c r="O15085" s="172"/>
      <c r="U15085" s="173"/>
    </row>
    <row r="15086" spans="13:21" s="104" customFormat="1" ht="15.75">
      <c r="M15086" s="172"/>
      <c r="N15086" s="172"/>
      <c r="O15086" s="172"/>
      <c r="U15086" s="173"/>
    </row>
    <row r="15087" spans="13:21" s="104" customFormat="1" ht="15.75">
      <c r="M15087" s="172"/>
      <c r="N15087" s="172"/>
      <c r="O15087" s="172"/>
      <c r="U15087" s="173"/>
    </row>
    <row r="15088" spans="13:21" s="104" customFormat="1" ht="15.75">
      <c r="M15088" s="172"/>
      <c r="N15088" s="172"/>
      <c r="O15088" s="172"/>
      <c r="U15088" s="173"/>
    </row>
    <row r="15089" spans="13:21" s="104" customFormat="1" ht="15.75">
      <c r="M15089" s="172"/>
      <c r="N15089" s="172"/>
      <c r="O15089" s="172"/>
      <c r="U15089" s="173"/>
    </row>
    <row r="15090" spans="13:21" s="104" customFormat="1" ht="15.75">
      <c r="M15090" s="172"/>
      <c r="N15090" s="172"/>
      <c r="O15090" s="172"/>
      <c r="U15090" s="173"/>
    </row>
    <row r="15091" spans="13:21" s="104" customFormat="1" ht="15.75">
      <c r="M15091" s="172"/>
      <c r="N15091" s="172"/>
      <c r="O15091" s="172"/>
      <c r="U15091" s="173"/>
    </row>
    <row r="15092" spans="13:21" s="104" customFormat="1" ht="15.75">
      <c r="M15092" s="172"/>
      <c r="N15092" s="172"/>
      <c r="O15092" s="172"/>
      <c r="U15092" s="173"/>
    </row>
    <row r="15093" spans="13:21" s="104" customFormat="1" ht="15.75">
      <c r="M15093" s="172"/>
      <c r="N15093" s="172"/>
      <c r="O15093" s="172"/>
      <c r="U15093" s="173"/>
    </row>
    <row r="15094" spans="13:21" s="104" customFormat="1" ht="15.75">
      <c r="M15094" s="172"/>
      <c r="N15094" s="172"/>
      <c r="O15094" s="172"/>
      <c r="U15094" s="173"/>
    </row>
    <row r="15095" spans="13:21" s="104" customFormat="1" ht="15.75">
      <c r="M15095" s="172"/>
      <c r="N15095" s="172"/>
      <c r="O15095" s="172"/>
      <c r="U15095" s="173"/>
    </row>
    <row r="15096" spans="13:21" s="104" customFormat="1" ht="15.75">
      <c r="M15096" s="172"/>
      <c r="N15096" s="172"/>
      <c r="O15096" s="172"/>
      <c r="U15096" s="173"/>
    </row>
    <row r="15097" spans="13:21" s="104" customFormat="1" ht="15.75">
      <c r="M15097" s="172"/>
      <c r="N15097" s="172"/>
      <c r="O15097" s="172"/>
      <c r="U15097" s="173"/>
    </row>
    <row r="15098" spans="13:21" s="104" customFormat="1" ht="15.75">
      <c r="M15098" s="172"/>
      <c r="N15098" s="172"/>
      <c r="O15098" s="172"/>
      <c r="U15098" s="173"/>
    </row>
    <row r="15099" spans="13:21" s="104" customFormat="1" ht="15.75">
      <c r="M15099" s="172"/>
      <c r="N15099" s="172"/>
      <c r="O15099" s="172"/>
      <c r="U15099" s="173"/>
    </row>
    <row r="15100" spans="13:21" s="104" customFormat="1" ht="15.75">
      <c r="M15100" s="172"/>
      <c r="N15100" s="172"/>
      <c r="O15100" s="172"/>
      <c r="U15100" s="173"/>
    </row>
    <row r="15101" spans="13:21" s="104" customFormat="1" ht="15.75">
      <c r="M15101" s="172"/>
      <c r="N15101" s="172"/>
      <c r="O15101" s="172"/>
      <c r="U15101" s="173"/>
    </row>
    <row r="15102" spans="13:21" s="104" customFormat="1" ht="15.75">
      <c r="M15102" s="172"/>
      <c r="N15102" s="172"/>
      <c r="O15102" s="172"/>
      <c r="U15102" s="173"/>
    </row>
    <row r="15103" spans="13:21" s="104" customFormat="1" ht="15.75">
      <c r="M15103" s="172"/>
      <c r="N15103" s="172"/>
      <c r="O15103" s="172"/>
      <c r="U15103" s="173"/>
    </row>
    <row r="15104" spans="13:21" s="104" customFormat="1" ht="15.75">
      <c r="M15104" s="172"/>
      <c r="N15104" s="172"/>
      <c r="O15104" s="172"/>
      <c r="U15104" s="173"/>
    </row>
    <row r="15105" spans="13:21" s="104" customFormat="1" ht="15.75">
      <c r="M15105" s="172"/>
      <c r="N15105" s="172"/>
      <c r="O15105" s="172"/>
      <c r="U15105" s="173"/>
    </row>
    <row r="15106" spans="13:21" s="104" customFormat="1" ht="15.75">
      <c r="M15106" s="172"/>
      <c r="N15106" s="172"/>
      <c r="O15106" s="172"/>
      <c r="U15106" s="173"/>
    </row>
    <row r="15107" spans="13:21" s="104" customFormat="1" ht="15.75">
      <c r="M15107" s="172"/>
      <c r="N15107" s="172"/>
      <c r="O15107" s="172"/>
      <c r="U15107" s="173"/>
    </row>
    <row r="15108" spans="13:21" s="104" customFormat="1" ht="15.75">
      <c r="M15108" s="172"/>
      <c r="N15108" s="172"/>
      <c r="O15108" s="172"/>
      <c r="U15108" s="173"/>
    </row>
    <row r="15109" spans="13:21" s="104" customFormat="1" ht="15.75">
      <c r="M15109" s="172"/>
      <c r="N15109" s="172"/>
      <c r="O15109" s="172"/>
      <c r="U15109" s="173"/>
    </row>
    <row r="15110" spans="13:21" s="104" customFormat="1" ht="15.75">
      <c r="M15110" s="172"/>
      <c r="N15110" s="172"/>
      <c r="O15110" s="172"/>
      <c r="U15110" s="173"/>
    </row>
    <row r="15111" spans="13:21" s="104" customFormat="1" ht="15.75">
      <c r="M15111" s="172"/>
      <c r="N15111" s="172"/>
      <c r="O15111" s="172"/>
      <c r="U15111" s="173"/>
    </row>
    <row r="15112" spans="13:21" s="104" customFormat="1" ht="15.75">
      <c r="M15112" s="172"/>
      <c r="N15112" s="172"/>
      <c r="O15112" s="172"/>
      <c r="U15112" s="173"/>
    </row>
    <row r="15113" spans="13:21" s="104" customFormat="1" ht="15.75">
      <c r="M15113" s="172"/>
      <c r="N15113" s="172"/>
      <c r="O15113" s="172"/>
      <c r="U15113" s="173"/>
    </row>
    <row r="15114" spans="13:21" s="104" customFormat="1" ht="15.75">
      <c r="M15114" s="172"/>
      <c r="N15114" s="172"/>
      <c r="O15114" s="172"/>
      <c r="U15114" s="173"/>
    </row>
    <row r="15115" spans="13:21" s="104" customFormat="1" ht="15.75">
      <c r="M15115" s="172"/>
      <c r="N15115" s="172"/>
      <c r="O15115" s="172"/>
      <c r="U15115" s="173"/>
    </row>
    <row r="15116" spans="13:21" s="104" customFormat="1" ht="15.75">
      <c r="M15116" s="172"/>
      <c r="N15116" s="172"/>
      <c r="O15116" s="172"/>
      <c r="U15116" s="173"/>
    </row>
    <row r="15117" spans="13:21" s="104" customFormat="1" ht="15.75">
      <c r="M15117" s="172"/>
      <c r="N15117" s="172"/>
      <c r="O15117" s="172"/>
      <c r="U15117" s="173"/>
    </row>
    <row r="15118" spans="13:21" s="104" customFormat="1" ht="15.75">
      <c r="M15118" s="172"/>
      <c r="N15118" s="172"/>
      <c r="O15118" s="172"/>
      <c r="U15118" s="173"/>
    </row>
    <row r="15119" spans="13:21" s="104" customFormat="1" ht="15.75">
      <c r="M15119" s="172"/>
      <c r="N15119" s="172"/>
      <c r="O15119" s="172"/>
      <c r="U15119" s="173"/>
    </row>
    <row r="15120" spans="13:21" s="104" customFormat="1" ht="15.75">
      <c r="M15120" s="172"/>
      <c r="N15120" s="172"/>
      <c r="O15120" s="172"/>
      <c r="U15120" s="173"/>
    </row>
    <row r="15121" spans="13:21" s="104" customFormat="1" ht="15.75">
      <c r="M15121" s="172"/>
      <c r="N15121" s="172"/>
      <c r="O15121" s="172"/>
      <c r="U15121" s="173"/>
    </row>
    <row r="15122" spans="13:21" s="104" customFormat="1" ht="15.75">
      <c r="M15122" s="172"/>
      <c r="N15122" s="172"/>
      <c r="O15122" s="172"/>
      <c r="U15122" s="173"/>
    </row>
    <row r="15123" spans="13:21" s="104" customFormat="1" ht="15.75">
      <c r="M15123" s="172"/>
      <c r="N15123" s="172"/>
      <c r="O15123" s="172"/>
      <c r="U15123" s="173"/>
    </row>
    <row r="15124" spans="13:21" s="104" customFormat="1" ht="15.75">
      <c r="M15124" s="172"/>
      <c r="N15124" s="172"/>
      <c r="O15124" s="172"/>
      <c r="U15124" s="173"/>
    </row>
    <row r="15125" spans="13:21" s="104" customFormat="1" ht="15.75">
      <c r="M15125" s="172"/>
      <c r="N15125" s="172"/>
      <c r="O15125" s="172"/>
      <c r="U15125" s="173"/>
    </row>
    <row r="15126" spans="13:21" s="104" customFormat="1" ht="15.75">
      <c r="M15126" s="172"/>
      <c r="N15126" s="172"/>
      <c r="O15126" s="172"/>
      <c r="U15126" s="173"/>
    </row>
    <row r="15127" spans="13:21" s="104" customFormat="1" ht="15.75">
      <c r="M15127" s="172"/>
      <c r="N15127" s="172"/>
      <c r="O15127" s="172"/>
      <c r="U15127" s="173"/>
    </row>
    <row r="15128" spans="13:21" s="104" customFormat="1" ht="15.75">
      <c r="M15128" s="172"/>
      <c r="N15128" s="172"/>
      <c r="O15128" s="172"/>
      <c r="U15128" s="173"/>
    </row>
    <row r="15129" spans="13:21" s="104" customFormat="1" ht="15.75">
      <c r="M15129" s="172"/>
      <c r="N15129" s="172"/>
      <c r="O15129" s="172"/>
      <c r="U15129" s="173"/>
    </row>
    <row r="15130" spans="13:21" s="104" customFormat="1" ht="15.75">
      <c r="M15130" s="172"/>
      <c r="N15130" s="172"/>
      <c r="O15130" s="172"/>
      <c r="U15130" s="173"/>
    </row>
    <row r="15131" spans="13:21" s="104" customFormat="1" ht="15.75">
      <c r="M15131" s="172"/>
      <c r="N15131" s="172"/>
      <c r="O15131" s="172"/>
      <c r="U15131" s="173"/>
    </row>
    <row r="15132" spans="13:21" s="104" customFormat="1" ht="15.75">
      <c r="M15132" s="172"/>
      <c r="N15132" s="172"/>
      <c r="O15132" s="172"/>
      <c r="U15132" s="173"/>
    </row>
    <row r="15133" spans="13:21" s="104" customFormat="1" ht="15.75">
      <c r="M15133" s="172"/>
      <c r="N15133" s="172"/>
      <c r="O15133" s="172"/>
      <c r="U15133" s="173"/>
    </row>
    <row r="15134" spans="13:21" s="104" customFormat="1" ht="15.75">
      <c r="M15134" s="172"/>
      <c r="N15134" s="172"/>
      <c r="O15134" s="172"/>
      <c r="U15134" s="173"/>
    </row>
    <row r="15135" spans="13:21" s="104" customFormat="1" ht="15.75">
      <c r="M15135" s="172"/>
      <c r="N15135" s="172"/>
      <c r="O15135" s="172"/>
      <c r="U15135" s="173"/>
    </row>
    <row r="15136" spans="13:21" s="104" customFormat="1" ht="15.75">
      <c r="M15136" s="172"/>
      <c r="N15136" s="172"/>
      <c r="O15136" s="172"/>
      <c r="U15136" s="173"/>
    </row>
    <row r="15137" spans="13:21" s="104" customFormat="1" ht="15.75">
      <c r="M15137" s="172"/>
      <c r="N15137" s="172"/>
      <c r="O15137" s="172"/>
      <c r="U15137" s="173"/>
    </row>
    <row r="15138" spans="13:21" s="104" customFormat="1" ht="15.75">
      <c r="M15138" s="172"/>
      <c r="N15138" s="172"/>
      <c r="O15138" s="172"/>
      <c r="U15138" s="173"/>
    </row>
    <row r="15139" spans="13:21" s="104" customFormat="1" ht="15.75">
      <c r="M15139" s="172"/>
      <c r="N15139" s="172"/>
      <c r="O15139" s="172"/>
      <c r="U15139" s="173"/>
    </row>
    <row r="15140" spans="13:21" s="104" customFormat="1" ht="15.75">
      <c r="M15140" s="172"/>
      <c r="N15140" s="172"/>
      <c r="O15140" s="172"/>
      <c r="U15140" s="173"/>
    </row>
    <row r="15141" spans="13:21" s="104" customFormat="1" ht="15.75">
      <c r="M15141" s="172"/>
      <c r="N15141" s="172"/>
      <c r="O15141" s="172"/>
      <c r="U15141" s="173"/>
    </row>
    <row r="15142" spans="13:21" s="104" customFormat="1" ht="15.75">
      <c r="M15142" s="172"/>
      <c r="N15142" s="172"/>
      <c r="O15142" s="172"/>
      <c r="U15142" s="173"/>
    </row>
    <row r="15143" spans="13:21" s="104" customFormat="1" ht="15.75">
      <c r="M15143" s="172"/>
      <c r="N15143" s="172"/>
      <c r="O15143" s="172"/>
      <c r="U15143" s="173"/>
    </row>
    <row r="15144" spans="13:21" s="104" customFormat="1" ht="15.75">
      <c r="M15144" s="172"/>
      <c r="N15144" s="172"/>
      <c r="O15144" s="172"/>
      <c r="U15144" s="173"/>
    </row>
    <row r="15145" spans="13:21" s="104" customFormat="1" ht="15.75">
      <c r="M15145" s="172"/>
      <c r="N15145" s="172"/>
      <c r="O15145" s="172"/>
      <c r="U15145" s="173"/>
    </row>
    <row r="15146" spans="13:21" s="104" customFormat="1" ht="15.75">
      <c r="M15146" s="172"/>
      <c r="N15146" s="172"/>
      <c r="O15146" s="172"/>
      <c r="U15146" s="173"/>
    </row>
    <row r="15147" spans="13:21" s="104" customFormat="1" ht="15.75">
      <c r="M15147" s="172"/>
      <c r="N15147" s="172"/>
      <c r="O15147" s="172"/>
      <c r="U15147" s="173"/>
    </row>
    <row r="15148" spans="13:21" s="104" customFormat="1" ht="15.75">
      <c r="M15148" s="172"/>
      <c r="N15148" s="172"/>
      <c r="O15148" s="172"/>
      <c r="U15148" s="173"/>
    </row>
    <row r="15149" spans="13:21" s="104" customFormat="1" ht="15.75">
      <c r="M15149" s="172"/>
      <c r="N15149" s="172"/>
      <c r="O15149" s="172"/>
      <c r="U15149" s="173"/>
    </row>
    <row r="15150" spans="13:21" s="104" customFormat="1" ht="15.75">
      <c r="M15150" s="172"/>
      <c r="N15150" s="172"/>
      <c r="O15150" s="172"/>
      <c r="U15150" s="173"/>
    </row>
    <row r="15151" spans="13:21" s="104" customFormat="1" ht="15.75">
      <c r="M15151" s="172"/>
      <c r="N15151" s="172"/>
      <c r="O15151" s="172"/>
      <c r="U15151" s="173"/>
    </row>
    <row r="15152" spans="13:21" s="104" customFormat="1" ht="15.75">
      <c r="M15152" s="172"/>
      <c r="N15152" s="172"/>
      <c r="O15152" s="172"/>
      <c r="U15152" s="173"/>
    </row>
    <row r="15153" spans="13:21" s="104" customFormat="1" ht="15.75">
      <c r="M15153" s="172"/>
      <c r="N15153" s="172"/>
      <c r="O15153" s="172"/>
      <c r="U15153" s="173"/>
    </row>
    <row r="15154" spans="13:21" s="104" customFormat="1" ht="15.75">
      <c r="M15154" s="172"/>
      <c r="N15154" s="172"/>
      <c r="O15154" s="172"/>
      <c r="U15154" s="173"/>
    </row>
    <row r="15155" spans="13:21" s="104" customFormat="1" ht="15.75">
      <c r="M15155" s="172"/>
      <c r="N15155" s="172"/>
      <c r="O15155" s="172"/>
      <c r="U15155" s="173"/>
    </row>
    <row r="15156" spans="13:21" s="104" customFormat="1" ht="15.75">
      <c r="M15156" s="172"/>
      <c r="N15156" s="172"/>
      <c r="O15156" s="172"/>
      <c r="U15156" s="173"/>
    </row>
    <row r="15157" spans="13:21" s="104" customFormat="1" ht="15.75">
      <c r="M15157" s="172"/>
      <c r="N15157" s="172"/>
      <c r="O15157" s="172"/>
      <c r="U15157" s="173"/>
    </row>
    <row r="15158" spans="13:21" s="104" customFormat="1" ht="15.75">
      <c r="M15158" s="172"/>
      <c r="N15158" s="172"/>
      <c r="O15158" s="172"/>
      <c r="U15158" s="173"/>
    </row>
    <row r="15159" spans="13:21" s="104" customFormat="1" ht="15.75">
      <c r="M15159" s="172"/>
      <c r="N15159" s="172"/>
      <c r="O15159" s="172"/>
      <c r="U15159" s="173"/>
    </row>
    <row r="15160" spans="13:21" s="104" customFormat="1" ht="15.75">
      <c r="M15160" s="172"/>
      <c r="N15160" s="172"/>
      <c r="O15160" s="172"/>
      <c r="U15160" s="173"/>
    </row>
    <row r="15161" spans="13:21" s="104" customFormat="1" ht="15.75">
      <c r="M15161" s="172"/>
      <c r="N15161" s="172"/>
      <c r="O15161" s="172"/>
      <c r="U15161" s="173"/>
    </row>
    <row r="15162" spans="13:21" s="104" customFormat="1" ht="15.75">
      <c r="M15162" s="172"/>
      <c r="N15162" s="172"/>
      <c r="O15162" s="172"/>
      <c r="U15162" s="173"/>
    </row>
    <row r="15163" spans="13:21" s="104" customFormat="1" ht="15.75">
      <c r="M15163" s="172"/>
      <c r="N15163" s="172"/>
      <c r="O15163" s="172"/>
      <c r="U15163" s="173"/>
    </row>
    <row r="15164" spans="13:21" s="104" customFormat="1" ht="15.75">
      <c r="M15164" s="172"/>
      <c r="N15164" s="172"/>
      <c r="O15164" s="172"/>
      <c r="U15164" s="173"/>
    </row>
    <row r="15165" spans="13:21" s="104" customFormat="1" ht="15.75">
      <c r="M15165" s="172"/>
      <c r="N15165" s="172"/>
      <c r="O15165" s="172"/>
      <c r="U15165" s="173"/>
    </row>
    <row r="15166" spans="13:21" s="104" customFormat="1" ht="15.75">
      <c r="M15166" s="172"/>
      <c r="N15166" s="172"/>
      <c r="O15166" s="172"/>
      <c r="U15166" s="173"/>
    </row>
    <row r="15167" spans="13:21" s="104" customFormat="1" ht="15.75">
      <c r="M15167" s="172"/>
      <c r="N15167" s="172"/>
      <c r="O15167" s="172"/>
      <c r="U15167" s="173"/>
    </row>
    <row r="15168" spans="13:21" s="104" customFormat="1" ht="15.75">
      <c r="M15168" s="172"/>
      <c r="N15168" s="172"/>
      <c r="O15168" s="172"/>
      <c r="U15168" s="173"/>
    </row>
    <row r="15169" spans="13:21" s="104" customFormat="1" ht="15.75">
      <c r="M15169" s="172"/>
      <c r="N15169" s="172"/>
      <c r="O15169" s="172"/>
      <c r="U15169" s="173"/>
    </row>
    <row r="15170" spans="13:21" s="104" customFormat="1" ht="15.75">
      <c r="M15170" s="172"/>
      <c r="N15170" s="172"/>
      <c r="O15170" s="172"/>
      <c r="U15170" s="173"/>
    </row>
    <row r="15171" spans="13:21" s="104" customFormat="1" ht="15.75">
      <c r="M15171" s="172"/>
      <c r="N15171" s="172"/>
      <c r="O15171" s="172"/>
      <c r="U15171" s="173"/>
    </row>
    <row r="15172" spans="13:21" s="104" customFormat="1" ht="15.75">
      <c r="M15172" s="172"/>
      <c r="N15172" s="172"/>
      <c r="O15172" s="172"/>
      <c r="U15172" s="173"/>
    </row>
    <row r="15173" spans="13:21" s="104" customFormat="1" ht="15.75">
      <c r="M15173" s="172"/>
      <c r="N15173" s="172"/>
      <c r="O15173" s="172"/>
      <c r="U15173" s="173"/>
    </row>
    <row r="15174" spans="13:21" s="104" customFormat="1" ht="15.75">
      <c r="M15174" s="172"/>
      <c r="N15174" s="172"/>
      <c r="O15174" s="172"/>
      <c r="U15174" s="173"/>
    </row>
    <row r="15175" spans="13:21" s="104" customFormat="1" ht="15.75">
      <c r="M15175" s="172"/>
      <c r="N15175" s="172"/>
      <c r="O15175" s="172"/>
      <c r="U15175" s="173"/>
    </row>
    <row r="15176" spans="13:21" s="104" customFormat="1" ht="15.75">
      <c r="M15176" s="172"/>
      <c r="N15176" s="172"/>
      <c r="O15176" s="172"/>
      <c r="U15176" s="173"/>
    </row>
    <row r="15177" spans="13:21" s="104" customFormat="1" ht="15.75">
      <c r="M15177" s="172"/>
      <c r="N15177" s="172"/>
      <c r="O15177" s="172"/>
      <c r="U15177" s="173"/>
    </row>
    <row r="15178" spans="13:21" s="104" customFormat="1" ht="15.75">
      <c r="M15178" s="172"/>
      <c r="N15178" s="172"/>
      <c r="O15178" s="172"/>
      <c r="U15178" s="173"/>
    </row>
    <row r="15179" spans="13:21" s="104" customFormat="1" ht="15.75">
      <c r="M15179" s="172"/>
      <c r="N15179" s="172"/>
      <c r="O15179" s="172"/>
      <c r="U15179" s="173"/>
    </row>
    <row r="15180" spans="13:21" s="104" customFormat="1" ht="15.75">
      <c r="M15180" s="172"/>
      <c r="N15180" s="172"/>
      <c r="O15180" s="172"/>
      <c r="U15180" s="173"/>
    </row>
    <row r="15181" spans="13:21" s="104" customFormat="1" ht="15.75">
      <c r="M15181" s="172"/>
      <c r="N15181" s="172"/>
      <c r="O15181" s="172"/>
      <c r="U15181" s="173"/>
    </row>
    <row r="15182" spans="13:21" s="104" customFormat="1" ht="15.75">
      <c r="M15182" s="172"/>
      <c r="N15182" s="172"/>
      <c r="O15182" s="172"/>
      <c r="U15182" s="173"/>
    </row>
    <row r="15183" spans="13:21" s="104" customFormat="1" ht="15.75">
      <c r="M15183" s="172"/>
      <c r="N15183" s="172"/>
      <c r="O15183" s="172"/>
      <c r="U15183" s="173"/>
    </row>
    <row r="15184" spans="13:21" s="104" customFormat="1" ht="15.75">
      <c r="M15184" s="172"/>
      <c r="N15184" s="172"/>
      <c r="O15184" s="172"/>
      <c r="U15184" s="173"/>
    </row>
    <row r="15185" spans="13:21" s="104" customFormat="1" ht="15.75">
      <c r="M15185" s="172"/>
      <c r="N15185" s="172"/>
      <c r="O15185" s="172"/>
      <c r="U15185" s="173"/>
    </row>
    <row r="15186" spans="13:21" s="104" customFormat="1" ht="15.75">
      <c r="M15186" s="172"/>
      <c r="N15186" s="172"/>
      <c r="O15186" s="172"/>
      <c r="U15186" s="173"/>
    </row>
    <row r="15187" spans="13:21" s="104" customFormat="1" ht="15.75">
      <c r="M15187" s="172"/>
      <c r="N15187" s="172"/>
      <c r="O15187" s="172"/>
      <c r="U15187" s="173"/>
    </row>
    <row r="15188" spans="13:21" s="104" customFormat="1" ht="15.75">
      <c r="M15188" s="172"/>
      <c r="N15188" s="172"/>
      <c r="O15188" s="172"/>
      <c r="U15188" s="173"/>
    </row>
    <row r="15189" spans="13:21" s="104" customFormat="1" ht="15.75">
      <c r="M15189" s="172"/>
      <c r="N15189" s="172"/>
      <c r="O15189" s="172"/>
      <c r="U15189" s="173"/>
    </row>
    <row r="15190" spans="13:21" s="104" customFormat="1" ht="15.75">
      <c r="M15190" s="172"/>
      <c r="N15190" s="172"/>
      <c r="O15190" s="172"/>
      <c r="U15190" s="173"/>
    </row>
    <row r="15191" spans="13:21" s="104" customFormat="1" ht="15.75">
      <c r="M15191" s="172"/>
      <c r="N15191" s="172"/>
      <c r="O15191" s="172"/>
      <c r="U15191" s="173"/>
    </row>
    <row r="15192" spans="13:21" s="104" customFormat="1" ht="15.75">
      <c r="M15192" s="172"/>
      <c r="N15192" s="172"/>
      <c r="O15192" s="172"/>
      <c r="U15192" s="173"/>
    </row>
    <row r="15193" spans="13:21" s="104" customFormat="1" ht="15.75">
      <c r="M15193" s="172"/>
      <c r="N15193" s="172"/>
      <c r="O15193" s="172"/>
      <c r="U15193" s="173"/>
    </row>
    <row r="15194" spans="13:21" s="104" customFormat="1" ht="15.75">
      <c r="M15194" s="172"/>
      <c r="N15194" s="172"/>
      <c r="O15194" s="172"/>
      <c r="U15194" s="173"/>
    </row>
    <row r="15195" spans="13:21" s="104" customFormat="1" ht="15.75">
      <c r="M15195" s="172"/>
      <c r="N15195" s="172"/>
      <c r="O15195" s="172"/>
      <c r="U15195" s="173"/>
    </row>
    <row r="15196" spans="13:21" s="104" customFormat="1" ht="15.75">
      <c r="M15196" s="172"/>
      <c r="N15196" s="172"/>
      <c r="O15196" s="172"/>
      <c r="U15196" s="173"/>
    </row>
    <row r="15197" spans="13:21" s="104" customFormat="1" ht="15.75">
      <c r="M15197" s="172"/>
      <c r="N15197" s="172"/>
      <c r="O15197" s="172"/>
      <c r="U15197" s="173"/>
    </row>
    <row r="15198" spans="13:21" s="104" customFormat="1" ht="15.75">
      <c r="M15198" s="172"/>
      <c r="N15198" s="172"/>
      <c r="O15198" s="172"/>
      <c r="U15198" s="173"/>
    </row>
    <row r="15199" spans="13:21" s="104" customFormat="1" ht="15.75">
      <c r="M15199" s="172"/>
      <c r="N15199" s="172"/>
      <c r="O15199" s="172"/>
      <c r="U15199" s="173"/>
    </row>
    <row r="15200" spans="13:21" s="104" customFormat="1" ht="15.75">
      <c r="M15200" s="172"/>
      <c r="N15200" s="172"/>
      <c r="O15200" s="172"/>
      <c r="U15200" s="173"/>
    </row>
    <row r="15201" spans="13:21" s="104" customFormat="1" ht="15.75">
      <c r="M15201" s="172"/>
      <c r="N15201" s="172"/>
      <c r="O15201" s="172"/>
      <c r="U15201" s="173"/>
    </row>
    <row r="15202" spans="13:21" s="104" customFormat="1" ht="15.75">
      <c r="M15202" s="172"/>
      <c r="N15202" s="172"/>
      <c r="O15202" s="172"/>
      <c r="U15202" s="173"/>
    </row>
    <row r="15203" spans="13:21" s="104" customFormat="1" ht="15.75">
      <c r="M15203" s="172"/>
      <c r="N15203" s="172"/>
      <c r="O15203" s="172"/>
      <c r="U15203" s="173"/>
    </row>
    <row r="15204" spans="13:21" s="104" customFormat="1" ht="15.75">
      <c r="M15204" s="172"/>
      <c r="N15204" s="172"/>
      <c r="O15204" s="172"/>
      <c r="U15204" s="173"/>
    </row>
    <row r="15205" spans="13:21" s="104" customFormat="1" ht="15.75">
      <c r="M15205" s="172"/>
      <c r="N15205" s="172"/>
      <c r="O15205" s="172"/>
      <c r="U15205" s="173"/>
    </row>
    <row r="15206" spans="13:21" s="104" customFormat="1" ht="15.75">
      <c r="M15206" s="172"/>
      <c r="N15206" s="172"/>
      <c r="O15206" s="172"/>
      <c r="U15206" s="173"/>
    </row>
    <row r="15207" spans="13:21" s="104" customFormat="1" ht="15.75">
      <c r="M15207" s="172"/>
      <c r="N15207" s="172"/>
      <c r="O15207" s="172"/>
      <c r="U15207" s="173"/>
    </row>
    <row r="15208" spans="13:21" s="104" customFormat="1" ht="15.75">
      <c r="M15208" s="172"/>
      <c r="N15208" s="172"/>
      <c r="O15208" s="172"/>
      <c r="U15208" s="173"/>
    </row>
    <row r="15209" spans="13:21" s="104" customFormat="1" ht="15.75">
      <c r="M15209" s="172"/>
      <c r="N15209" s="172"/>
      <c r="O15209" s="172"/>
      <c r="U15209" s="173"/>
    </row>
    <row r="15210" spans="13:21" s="104" customFormat="1" ht="15.75">
      <c r="M15210" s="172"/>
      <c r="N15210" s="172"/>
      <c r="O15210" s="172"/>
      <c r="U15210" s="173"/>
    </row>
    <row r="15211" spans="13:21" s="104" customFormat="1" ht="15.75">
      <c r="M15211" s="172"/>
      <c r="N15211" s="172"/>
      <c r="O15211" s="172"/>
      <c r="U15211" s="173"/>
    </row>
    <row r="15212" spans="13:21" s="104" customFormat="1" ht="15.75">
      <c r="M15212" s="172"/>
      <c r="N15212" s="172"/>
      <c r="O15212" s="172"/>
      <c r="U15212" s="173"/>
    </row>
    <row r="15213" spans="13:21" s="104" customFormat="1" ht="15.75">
      <c r="M15213" s="172"/>
      <c r="N15213" s="172"/>
      <c r="O15213" s="172"/>
      <c r="U15213" s="173"/>
    </row>
    <row r="15214" spans="13:21" s="104" customFormat="1" ht="15.75">
      <c r="M15214" s="172"/>
      <c r="N15214" s="172"/>
      <c r="O15214" s="172"/>
      <c r="U15214" s="173"/>
    </row>
    <row r="15215" spans="13:21" s="104" customFormat="1" ht="15.75">
      <c r="M15215" s="172"/>
      <c r="N15215" s="172"/>
      <c r="O15215" s="172"/>
      <c r="U15215" s="173"/>
    </row>
    <row r="15216" spans="13:21" s="104" customFormat="1" ht="15.75">
      <c r="M15216" s="172"/>
      <c r="N15216" s="172"/>
      <c r="O15216" s="172"/>
      <c r="U15216" s="173"/>
    </row>
    <row r="15217" spans="13:21" s="104" customFormat="1" ht="15.75">
      <c r="M15217" s="172"/>
      <c r="N15217" s="172"/>
      <c r="O15217" s="172"/>
      <c r="U15217" s="173"/>
    </row>
    <row r="15218" spans="13:21" s="104" customFormat="1" ht="15.75">
      <c r="M15218" s="172"/>
      <c r="N15218" s="172"/>
      <c r="O15218" s="172"/>
      <c r="U15218" s="173"/>
    </row>
    <row r="15219" spans="13:21" s="104" customFormat="1" ht="15.75">
      <c r="M15219" s="172"/>
      <c r="N15219" s="172"/>
      <c r="O15219" s="172"/>
      <c r="U15219" s="173"/>
    </row>
    <row r="15220" spans="13:21" s="104" customFormat="1" ht="15.75">
      <c r="M15220" s="172"/>
      <c r="N15220" s="172"/>
      <c r="O15220" s="172"/>
      <c r="U15220" s="173"/>
    </row>
    <row r="15221" spans="13:21" s="104" customFormat="1" ht="15.75">
      <c r="M15221" s="172"/>
      <c r="N15221" s="172"/>
      <c r="O15221" s="172"/>
      <c r="U15221" s="173"/>
    </row>
    <row r="15222" spans="13:21" s="104" customFormat="1" ht="15.75">
      <c r="M15222" s="172"/>
      <c r="N15222" s="172"/>
      <c r="O15222" s="172"/>
      <c r="U15222" s="173"/>
    </row>
    <row r="15223" spans="13:21" s="104" customFormat="1" ht="15.75">
      <c r="M15223" s="172"/>
      <c r="N15223" s="172"/>
      <c r="O15223" s="172"/>
      <c r="U15223" s="173"/>
    </row>
    <row r="15224" spans="13:21" s="104" customFormat="1" ht="15.75">
      <c r="M15224" s="172"/>
      <c r="N15224" s="172"/>
      <c r="O15224" s="172"/>
      <c r="U15224" s="173"/>
    </row>
    <row r="15225" spans="13:21" s="104" customFormat="1" ht="15.75">
      <c r="M15225" s="172"/>
      <c r="N15225" s="172"/>
      <c r="O15225" s="172"/>
      <c r="U15225" s="173"/>
    </row>
    <row r="15226" spans="13:21" s="104" customFormat="1" ht="15.75">
      <c r="M15226" s="172"/>
      <c r="N15226" s="172"/>
      <c r="O15226" s="172"/>
      <c r="U15226" s="173"/>
    </row>
    <row r="15227" spans="13:21" s="104" customFormat="1" ht="15.75">
      <c r="M15227" s="172"/>
      <c r="N15227" s="172"/>
      <c r="O15227" s="172"/>
      <c r="U15227" s="173"/>
    </row>
    <row r="15228" spans="13:21" s="104" customFormat="1" ht="15.75">
      <c r="M15228" s="172"/>
      <c r="N15228" s="172"/>
      <c r="O15228" s="172"/>
      <c r="U15228" s="173"/>
    </row>
    <row r="15229" spans="13:21" s="104" customFormat="1" ht="15.75">
      <c r="M15229" s="172"/>
      <c r="N15229" s="172"/>
      <c r="O15229" s="172"/>
      <c r="U15229" s="173"/>
    </row>
    <row r="15230" spans="13:21" s="104" customFormat="1" ht="15.75">
      <c r="M15230" s="172"/>
      <c r="N15230" s="172"/>
      <c r="O15230" s="172"/>
      <c r="U15230" s="173"/>
    </row>
    <row r="15231" spans="13:21" s="104" customFormat="1" ht="15.75">
      <c r="M15231" s="172"/>
      <c r="N15231" s="172"/>
      <c r="O15231" s="172"/>
      <c r="U15231" s="173"/>
    </row>
    <row r="15232" spans="13:21" s="104" customFormat="1" ht="15.75">
      <c r="M15232" s="172"/>
      <c r="N15232" s="172"/>
      <c r="O15232" s="172"/>
      <c r="U15232" s="173"/>
    </row>
    <row r="15233" spans="13:21" s="104" customFormat="1" ht="15.75">
      <c r="M15233" s="172"/>
      <c r="N15233" s="172"/>
      <c r="O15233" s="172"/>
      <c r="U15233" s="173"/>
    </row>
    <row r="15234" spans="13:21" s="104" customFormat="1" ht="15.75">
      <c r="M15234" s="172"/>
      <c r="N15234" s="172"/>
      <c r="O15234" s="172"/>
      <c r="U15234" s="173"/>
    </row>
    <row r="15235" spans="13:21" s="104" customFormat="1" ht="15.75">
      <c r="M15235" s="172"/>
      <c r="N15235" s="172"/>
      <c r="O15235" s="172"/>
      <c r="U15235" s="173"/>
    </row>
    <row r="15236" spans="13:21" s="104" customFormat="1" ht="15.75">
      <c r="M15236" s="172"/>
      <c r="N15236" s="172"/>
      <c r="O15236" s="172"/>
      <c r="U15236" s="173"/>
    </row>
    <row r="15237" spans="13:21" s="104" customFormat="1" ht="15.75">
      <c r="M15237" s="172"/>
      <c r="N15237" s="172"/>
      <c r="O15237" s="172"/>
      <c r="U15237" s="173"/>
    </row>
    <row r="15238" spans="13:21" s="104" customFormat="1" ht="15.75">
      <c r="M15238" s="172"/>
      <c r="N15238" s="172"/>
      <c r="O15238" s="172"/>
      <c r="U15238" s="173"/>
    </row>
    <row r="15239" spans="13:21" s="104" customFormat="1" ht="15.75">
      <c r="M15239" s="172"/>
      <c r="N15239" s="172"/>
      <c r="O15239" s="172"/>
      <c r="U15239" s="173"/>
    </row>
    <row r="15240" spans="13:21" s="104" customFormat="1" ht="15.75">
      <c r="M15240" s="172"/>
      <c r="N15240" s="172"/>
      <c r="O15240" s="172"/>
      <c r="U15240" s="173"/>
    </row>
    <row r="15241" spans="13:21" s="104" customFormat="1" ht="15.75">
      <c r="M15241" s="172"/>
      <c r="N15241" s="172"/>
      <c r="O15241" s="172"/>
      <c r="U15241" s="173"/>
    </row>
    <row r="15242" spans="13:21" s="104" customFormat="1" ht="15.75">
      <c r="M15242" s="172"/>
      <c r="N15242" s="172"/>
      <c r="O15242" s="172"/>
      <c r="U15242" s="173"/>
    </row>
    <row r="15243" spans="13:21" s="104" customFormat="1" ht="15.75">
      <c r="M15243" s="172"/>
      <c r="N15243" s="172"/>
      <c r="O15243" s="172"/>
      <c r="U15243" s="173"/>
    </row>
    <row r="15244" spans="13:21" s="104" customFormat="1" ht="15.75">
      <c r="M15244" s="172"/>
      <c r="N15244" s="172"/>
      <c r="O15244" s="172"/>
      <c r="U15244" s="173"/>
    </row>
    <row r="15245" spans="13:21" s="104" customFormat="1" ht="15.75">
      <c r="M15245" s="172"/>
      <c r="N15245" s="172"/>
      <c r="O15245" s="172"/>
      <c r="U15245" s="173"/>
    </row>
    <row r="15246" spans="13:21" s="104" customFormat="1" ht="15.75">
      <c r="M15246" s="172"/>
      <c r="N15246" s="172"/>
      <c r="O15246" s="172"/>
      <c r="U15246" s="173"/>
    </row>
    <row r="15247" spans="13:21" s="104" customFormat="1" ht="15.75">
      <c r="M15247" s="172"/>
      <c r="N15247" s="172"/>
      <c r="O15247" s="172"/>
      <c r="U15247" s="173"/>
    </row>
    <row r="15248" spans="13:21" s="104" customFormat="1" ht="15.75">
      <c r="M15248" s="172"/>
      <c r="N15248" s="172"/>
      <c r="O15248" s="172"/>
      <c r="U15248" s="173"/>
    </row>
    <row r="15249" spans="13:21" s="104" customFormat="1" ht="15.75">
      <c r="M15249" s="172"/>
      <c r="N15249" s="172"/>
      <c r="O15249" s="172"/>
      <c r="U15249" s="173"/>
    </row>
    <row r="15250" spans="13:21" s="104" customFormat="1" ht="15.75">
      <c r="M15250" s="172"/>
      <c r="N15250" s="172"/>
      <c r="O15250" s="172"/>
      <c r="U15250" s="173"/>
    </row>
    <row r="15251" spans="13:21" s="104" customFormat="1" ht="15.75">
      <c r="M15251" s="172"/>
      <c r="N15251" s="172"/>
      <c r="O15251" s="172"/>
      <c r="U15251" s="173"/>
    </row>
    <row r="15252" spans="13:21" s="104" customFormat="1" ht="15.75">
      <c r="M15252" s="172"/>
      <c r="N15252" s="172"/>
      <c r="O15252" s="172"/>
      <c r="U15252" s="173"/>
    </row>
    <row r="15253" spans="13:21" s="104" customFormat="1" ht="15.75">
      <c r="M15253" s="172"/>
      <c r="N15253" s="172"/>
      <c r="O15253" s="172"/>
      <c r="U15253" s="173"/>
    </row>
    <row r="15254" spans="13:21" s="104" customFormat="1" ht="15.75">
      <c r="M15254" s="172"/>
      <c r="N15254" s="172"/>
      <c r="O15254" s="172"/>
      <c r="U15254" s="173"/>
    </row>
    <row r="15255" spans="13:21" s="104" customFormat="1" ht="15.75">
      <c r="M15255" s="172"/>
      <c r="N15255" s="172"/>
      <c r="O15255" s="172"/>
      <c r="U15255" s="173"/>
    </row>
    <row r="15256" spans="13:21" s="104" customFormat="1" ht="15.75">
      <c r="M15256" s="172"/>
      <c r="N15256" s="172"/>
      <c r="O15256" s="172"/>
      <c r="U15256" s="173"/>
    </row>
    <row r="15257" spans="13:21" s="104" customFormat="1" ht="15.75">
      <c r="M15257" s="172"/>
      <c r="N15257" s="172"/>
      <c r="O15257" s="172"/>
      <c r="U15257" s="173"/>
    </row>
    <row r="15258" spans="13:21" s="104" customFormat="1" ht="15.75">
      <c r="M15258" s="172"/>
      <c r="N15258" s="172"/>
      <c r="O15258" s="172"/>
      <c r="U15258" s="173"/>
    </row>
    <row r="15259" spans="13:21" s="104" customFormat="1" ht="15.75">
      <c r="M15259" s="172"/>
      <c r="N15259" s="172"/>
      <c r="O15259" s="172"/>
      <c r="U15259" s="173"/>
    </row>
    <row r="15260" spans="13:21" s="104" customFormat="1" ht="15.75">
      <c r="M15260" s="172"/>
      <c r="N15260" s="172"/>
      <c r="O15260" s="172"/>
      <c r="U15260" s="173"/>
    </row>
    <row r="15261" spans="13:21" s="104" customFormat="1" ht="15.75">
      <c r="M15261" s="172"/>
      <c r="N15261" s="172"/>
      <c r="O15261" s="172"/>
      <c r="U15261" s="173"/>
    </row>
    <row r="15262" spans="13:21" s="104" customFormat="1" ht="15.75">
      <c r="M15262" s="172"/>
      <c r="N15262" s="172"/>
      <c r="O15262" s="172"/>
      <c r="U15262" s="173"/>
    </row>
    <row r="15263" spans="13:21" s="104" customFormat="1" ht="15.75">
      <c r="M15263" s="172"/>
      <c r="N15263" s="172"/>
      <c r="O15263" s="172"/>
      <c r="U15263" s="173"/>
    </row>
    <row r="15264" spans="13:21" s="104" customFormat="1" ht="15.75">
      <c r="M15264" s="172"/>
      <c r="N15264" s="172"/>
      <c r="O15264" s="172"/>
      <c r="U15264" s="173"/>
    </row>
    <row r="15265" spans="13:21" s="104" customFormat="1" ht="15.75">
      <c r="M15265" s="172"/>
      <c r="N15265" s="172"/>
      <c r="O15265" s="172"/>
      <c r="U15265" s="173"/>
    </row>
    <row r="15266" spans="13:21" s="104" customFormat="1" ht="15.75">
      <c r="M15266" s="172"/>
      <c r="N15266" s="172"/>
      <c r="O15266" s="172"/>
      <c r="U15266" s="173"/>
    </row>
    <row r="15267" spans="13:21" s="104" customFormat="1" ht="15.75">
      <c r="M15267" s="172"/>
      <c r="N15267" s="172"/>
      <c r="O15267" s="172"/>
      <c r="U15267" s="173"/>
    </row>
    <row r="15268" spans="13:21" s="104" customFormat="1" ht="15.75">
      <c r="M15268" s="172"/>
      <c r="N15268" s="172"/>
      <c r="O15268" s="172"/>
      <c r="U15268" s="173"/>
    </row>
    <row r="15269" spans="13:21" s="104" customFormat="1" ht="15.75">
      <c r="M15269" s="172"/>
      <c r="N15269" s="172"/>
      <c r="O15269" s="172"/>
      <c r="U15269" s="173"/>
    </row>
    <row r="15270" spans="13:21" s="104" customFormat="1" ht="15.75">
      <c r="M15270" s="172"/>
      <c r="N15270" s="172"/>
      <c r="O15270" s="172"/>
      <c r="U15270" s="173"/>
    </row>
    <row r="15271" spans="13:21" s="104" customFormat="1" ht="15.75">
      <c r="M15271" s="172"/>
      <c r="N15271" s="172"/>
      <c r="O15271" s="172"/>
      <c r="U15271" s="173"/>
    </row>
    <row r="15272" spans="13:21" s="104" customFormat="1" ht="15.75">
      <c r="M15272" s="172"/>
      <c r="N15272" s="172"/>
      <c r="O15272" s="172"/>
      <c r="U15272" s="173"/>
    </row>
    <row r="15273" spans="13:21" s="104" customFormat="1" ht="15.75">
      <c r="M15273" s="172"/>
      <c r="N15273" s="172"/>
      <c r="O15273" s="172"/>
      <c r="U15273" s="173"/>
    </row>
    <row r="15274" spans="13:21" s="104" customFormat="1" ht="15.75">
      <c r="M15274" s="172"/>
      <c r="N15274" s="172"/>
      <c r="O15274" s="172"/>
      <c r="U15274" s="173"/>
    </row>
    <row r="15275" spans="13:21" s="104" customFormat="1" ht="15.75">
      <c r="M15275" s="172"/>
      <c r="N15275" s="172"/>
      <c r="O15275" s="172"/>
      <c r="U15275" s="173"/>
    </row>
    <row r="15276" spans="13:21" s="104" customFormat="1" ht="15.75">
      <c r="M15276" s="172"/>
      <c r="N15276" s="172"/>
      <c r="O15276" s="172"/>
      <c r="U15276" s="173"/>
    </row>
    <row r="15277" spans="13:21" s="104" customFormat="1" ht="15.75">
      <c r="M15277" s="172"/>
      <c r="N15277" s="172"/>
      <c r="O15277" s="172"/>
      <c r="U15277" s="173"/>
    </row>
    <row r="15278" spans="13:21" s="104" customFormat="1" ht="15.75">
      <c r="M15278" s="172"/>
      <c r="N15278" s="172"/>
      <c r="O15278" s="172"/>
      <c r="U15278" s="173"/>
    </row>
    <row r="15279" spans="13:21" s="104" customFormat="1" ht="15.75">
      <c r="M15279" s="172"/>
      <c r="N15279" s="172"/>
      <c r="O15279" s="172"/>
      <c r="U15279" s="173"/>
    </row>
    <row r="15280" spans="13:21" s="104" customFormat="1" ht="15.75">
      <c r="M15280" s="172"/>
      <c r="N15280" s="172"/>
      <c r="O15280" s="172"/>
      <c r="U15280" s="173"/>
    </row>
    <row r="15281" spans="13:21" s="104" customFormat="1" ht="15.75">
      <c r="M15281" s="172"/>
      <c r="N15281" s="172"/>
      <c r="O15281" s="172"/>
      <c r="U15281" s="173"/>
    </row>
    <row r="15282" spans="13:21" s="104" customFormat="1" ht="15.75">
      <c r="M15282" s="172"/>
      <c r="N15282" s="172"/>
      <c r="O15282" s="172"/>
      <c r="U15282" s="173"/>
    </row>
    <row r="15283" spans="13:21" s="104" customFormat="1" ht="15.75">
      <c r="M15283" s="172"/>
      <c r="N15283" s="172"/>
      <c r="O15283" s="172"/>
      <c r="U15283" s="173"/>
    </row>
    <row r="15284" spans="13:21" s="104" customFormat="1" ht="15.75">
      <c r="M15284" s="172"/>
      <c r="N15284" s="172"/>
      <c r="O15284" s="172"/>
      <c r="U15284" s="173"/>
    </row>
    <row r="15285" spans="13:21" s="104" customFormat="1" ht="15.75">
      <c r="M15285" s="172"/>
      <c r="N15285" s="172"/>
      <c r="O15285" s="172"/>
      <c r="U15285" s="173"/>
    </row>
    <row r="15286" spans="13:21" s="104" customFormat="1" ht="15.75">
      <c r="M15286" s="172"/>
      <c r="N15286" s="172"/>
      <c r="O15286" s="172"/>
      <c r="U15286" s="173"/>
    </row>
    <row r="15287" spans="13:21" s="104" customFormat="1" ht="15.75">
      <c r="M15287" s="172"/>
      <c r="N15287" s="172"/>
      <c r="O15287" s="172"/>
      <c r="U15287" s="173"/>
    </row>
    <row r="15288" spans="13:21" s="104" customFormat="1" ht="15.75">
      <c r="M15288" s="172"/>
      <c r="N15288" s="172"/>
      <c r="O15288" s="172"/>
      <c r="U15288" s="173"/>
    </row>
    <row r="15289" spans="13:21" s="104" customFormat="1" ht="15.75">
      <c r="M15289" s="172"/>
      <c r="N15289" s="172"/>
      <c r="O15289" s="172"/>
      <c r="U15289" s="173"/>
    </row>
    <row r="15290" spans="13:21" s="104" customFormat="1" ht="15.75">
      <c r="M15290" s="172"/>
      <c r="N15290" s="172"/>
      <c r="O15290" s="172"/>
      <c r="U15290" s="173"/>
    </row>
    <row r="15291" spans="13:21" s="104" customFormat="1" ht="15.75">
      <c r="M15291" s="172"/>
      <c r="N15291" s="172"/>
      <c r="O15291" s="172"/>
      <c r="U15291" s="173"/>
    </row>
    <row r="15292" spans="13:21" s="104" customFormat="1" ht="15.75">
      <c r="M15292" s="172"/>
      <c r="N15292" s="172"/>
      <c r="O15292" s="172"/>
      <c r="U15292" s="173"/>
    </row>
    <row r="15293" spans="13:21" s="104" customFormat="1" ht="15.75">
      <c r="M15293" s="172"/>
      <c r="N15293" s="172"/>
      <c r="O15293" s="172"/>
      <c r="U15293" s="173"/>
    </row>
    <row r="15294" spans="13:21" s="104" customFormat="1" ht="15.75">
      <c r="M15294" s="172"/>
      <c r="N15294" s="172"/>
      <c r="O15294" s="172"/>
      <c r="U15294" s="173"/>
    </row>
    <row r="15295" spans="13:21" s="104" customFormat="1" ht="15.75">
      <c r="M15295" s="172"/>
      <c r="N15295" s="172"/>
      <c r="O15295" s="172"/>
      <c r="U15295" s="173"/>
    </row>
    <row r="15296" spans="13:21" s="104" customFormat="1" ht="15.75">
      <c r="M15296" s="172"/>
      <c r="N15296" s="172"/>
      <c r="O15296" s="172"/>
      <c r="U15296" s="173"/>
    </row>
    <row r="15297" spans="13:21" s="104" customFormat="1" ht="15.75">
      <c r="M15297" s="172"/>
      <c r="N15297" s="172"/>
      <c r="O15297" s="172"/>
      <c r="U15297" s="173"/>
    </row>
    <row r="15298" spans="13:21" s="104" customFormat="1" ht="15.75">
      <c r="M15298" s="172"/>
      <c r="N15298" s="172"/>
      <c r="O15298" s="172"/>
      <c r="U15298" s="173"/>
    </row>
    <row r="15299" spans="13:21" s="104" customFormat="1" ht="15.75">
      <c r="M15299" s="172"/>
      <c r="N15299" s="172"/>
      <c r="O15299" s="172"/>
      <c r="U15299" s="173"/>
    </row>
    <row r="15300" spans="13:21" s="104" customFormat="1" ht="15.75">
      <c r="M15300" s="172"/>
      <c r="N15300" s="172"/>
      <c r="O15300" s="172"/>
      <c r="U15300" s="173"/>
    </row>
    <row r="15301" spans="13:21" s="104" customFormat="1" ht="15.75">
      <c r="M15301" s="172"/>
      <c r="N15301" s="172"/>
      <c r="O15301" s="172"/>
      <c r="U15301" s="173"/>
    </row>
    <row r="15302" spans="13:21" s="104" customFormat="1" ht="15.75">
      <c r="M15302" s="172"/>
      <c r="N15302" s="172"/>
      <c r="O15302" s="172"/>
      <c r="U15302" s="173"/>
    </row>
    <row r="15303" spans="13:21" s="104" customFormat="1" ht="15.75">
      <c r="M15303" s="172"/>
      <c r="N15303" s="172"/>
      <c r="O15303" s="172"/>
      <c r="U15303" s="173"/>
    </row>
    <row r="15304" spans="13:21" s="104" customFormat="1" ht="15.75">
      <c r="M15304" s="172"/>
      <c r="N15304" s="172"/>
      <c r="O15304" s="172"/>
      <c r="U15304" s="173"/>
    </row>
    <row r="15305" spans="13:21" s="104" customFormat="1" ht="15.75">
      <c r="M15305" s="172"/>
      <c r="N15305" s="172"/>
      <c r="O15305" s="172"/>
      <c r="U15305" s="173"/>
    </row>
    <row r="15306" spans="13:21" s="104" customFormat="1" ht="15.75">
      <c r="M15306" s="172"/>
      <c r="N15306" s="172"/>
      <c r="O15306" s="172"/>
      <c r="U15306" s="173"/>
    </row>
    <row r="15307" spans="13:21" s="104" customFormat="1" ht="15.75">
      <c r="M15307" s="172"/>
      <c r="N15307" s="172"/>
      <c r="O15307" s="172"/>
      <c r="U15307" s="173"/>
    </row>
    <row r="15308" spans="13:21" s="104" customFormat="1" ht="15.75">
      <c r="M15308" s="172"/>
      <c r="N15308" s="172"/>
      <c r="O15308" s="172"/>
      <c r="U15308" s="173"/>
    </row>
    <row r="15309" spans="13:21" s="104" customFormat="1" ht="15.75">
      <c r="M15309" s="172"/>
      <c r="N15309" s="172"/>
      <c r="O15309" s="172"/>
      <c r="U15309" s="173"/>
    </row>
    <row r="15310" spans="13:21" s="104" customFormat="1" ht="15.75">
      <c r="M15310" s="172"/>
      <c r="N15310" s="172"/>
      <c r="O15310" s="172"/>
      <c r="U15310" s="173"/>
    </row>
    <row r="15311" spans="13:21" s="104" customFormat="1" ht="15.75">
      <c r="M15311" s="172"/>
      <c r="N15311" s="172"/>
      <c r="O15311" s="172"/>
      <c r="U15311" s="173"/>
    </row>
    <row r="15312" spans="13:21" s="104" customFormat="1" ht="15.75">
      <c r="M15312" s="172"/>
      <c r="N15312" s="172"/>
      <c r="O15312" s="172"/>
      <c r="U15312" s="173"/>
    </row>
    <row r="15313" spans="13:21" s="104" customFormat="1" ht="15.75">
      <c r="M15313" s="172"/>
      <c r="N15313" s="172"/>
      <c r="O15313" s="172"/>
      <c r="U15313" s="173"/>
    </row>
    <row r="15314" spans="13:21" s="104" customFormat="1" ht="15.75">
      <c r="M15314" s="172"/>
      <c r="N15314" s="172"/>
      <c r="O15314" s="172"/>
      <c r="U15314" s="173"/>
    </row>
    <row r="15315" spans="13:21" s="104" customFormat="1" ht="15.75">
      <c r="M15315" s="172"/>
      <c r="N15315" s="172"/>
      <c r="O15315" s="172"/>
      <c r="U15315" s="173"/>
    </row>
    <row r="15316" spans="13:21" s="104" customFormat="1" ht="15.75">
      <c r="M15316" s="172"/>
      <c r="N15316" s="172"/>
      <c r="O15316" s="172"/>
      <c r="U15316" s="173"/>
    </row>
    <row r="15317" spans="13:21" s="104" customFormat="1" ht="15.75">
      <c r="M15317" s="172"/>
      <c r="N15317" s="172"/>
      <c r="O15317" s="172"/>
      <c r="U15317" s="173"/>
    </row>
    <row r="15318" spans="13:21" s="104" customFormat="1" ht="15.75">
      <c r="M15318" s="172"/>
      <c r="N15318" s="172"/>
      <c r="O15318" s="172"/>
      <c r="U15318" s="173"/>
    </row>
    <row r="15319" spans="13:21" s="104" customFormat="1" ht="15.75">
      <c r="M15319" s="172"/>
      <c r="N15319" s="172"/>
      <c r="O15319" s="172"/>
      <c r="U15319" s="173"/>
    </row>
    <row r="15320" spans="13:21" s="104" customFormat="1" ht="15.75">
      <c r="M15320" s="172"/>
      <c r="N15320" s="172"/>
      <c r="O15320" s="172"/>
      <c r="U15320" s="173"/>
    </row>
    <row r="15321" spans="13:21" s="104" customFormat="1" ht="15.75">
      <c r="M15321" s="172"/>
      <c r="N15321" s="172"/>
      <c r="O15321" s="172"/>
      <c r="U15321" s="173"/>
    </row>
    <row r="15322" spans="13:21" s="104" customFormat="1" ht="15.75">
      <c r="M15322" s="172"/>
      <c r="N15322" s="172"/>
      <c r="O15322" s="172"/>
      <c r="U15322" s="173"/>
    </row>
    <row r="15323" spans="13:21" s="104" customFormat="1" ht="15.75">
      <c r="M15323" s="172"/>
      <c r="N15323" s="172"/>
      <c r="O15323" s="172"/>
      <c r="U15323" s="173"/>
    </row>
    <row r="15324" spans="13:21" s="104" customFormat="1" ht="15.75">
      <c r="M15324" s="172"/>
      <c r="N15324" s="172"/>
      <c r="O15324" s="172"/>
      <c r="U15324" s="173"/>
    </row>
    <row r="15325" spans="13:21" s="104" customFormat="1" ht="15.75">
      <c r="M15325" s="172"/>
      <c r="N15325" s="172"/>
      <c r="O15325" s="172"/>
      <c r="U15325" s="173"/>
    </row>
    <row r="15326" spans="13:21" s="104" customFormat="1" ht="15.75">
      <c r="M15326" s="172"/>
      <c r="N15326" s="172"/>
      <c r="O15326" s="172"/>
      <c r="U15326" s="173"/>
    </row>
    <row r="15327" spans="13:21" s="104" customFormat="1" ht="15.75">
      <c r="M15327" s="172"/>
      <c r="N15327" s="172"/>
      <c r="O15327" s="172"/>
      <c r="U15327" s="173"/>
    </row>
    <row r="15328" spans="13:21" s="104" customFormat="1" ht="15.75">
      <c r="M15328" s="172"/>
      <c r="N15328" s="172"/>
      <c r="O15328" s="172"/>
      <c r="U15328" s="173"/>
    </row>
    <row r="15329" spans="13:21" s="104" customFormat="1" ht="15.75">
      <c r="M15329" s="172"/>
      <c r="N15329" s="172"/>
      <c r="O15329" s="172"/>
      <c r="U15329" s="173"/>
    </row>
    <row r="15330" spans="13:21" s="104" customFormat="1" ht="15.75">
      <c r="M15330" s="172"/>
      <c r="N15330" s="172"/>
      <c r="O15330" s="172"/>
      <c r="U15330" s="173"/>
    </row>
    <row r="15331" spans="13:21" s="104" customFormat="1" ht="15.75">
      <c r="M15331" s="172"/>
      <c r="N15331" s="172"/>
      <c r="O15331" s="172"/>
      <c r="U15331" s="173"/>
    </row>
    <row r="15332" spans="13:21" s="104" customFormat="1" ht="15.75">
      <c r="M15332" s="172"/>
      <c r="N15332" s="172"/>
      <c r="O15332" s="172"/>
      <c r="U15332" s="173"/>
    </row>
    <row r="15333" spans="13:21" s="104" customFormat="1" ht="15.75">
      <c r="M15333" s="172"/>
      <c r="N15333" s="172"/>
      <c r="O15333" s="172"/>
      <c r="U15333" s="173"/>
    </row>
    <row r="15334" spans="13:21" s="104" customFormat="1" ht="15.75">
      <c r="M15334" s="172"/>
      <c r="N15334" s="172"/>
      <c r="O15334" s="172"/>
      <c r="U15334" s="173"/>
    </row>
    <row r="15335" spans="13:21" s="104" customFormat="1" ht="15.75">
      <c r="M15335" s="172"/>
      <c r="N15335" s="172"/>
      <c r="O15335" s="172"/>
      <c r="U15335" s="173"/>
    </row>
    <row r="15336" spans="13:21" s="104" customFormat="1" ht="15.75">
      <c r="M15336" s="172"/>
      <c r="N15336" s="172"/>
      <c r="O15336" s="172"/>
      <c r="U15336" s="173"/>
    </row>
    <row r="15337" spans="13:21" s="104" customFormat="1" ht="15.75">
      <c r="M15337" s="172"/>
      <c r="N15337" s="172"/>
      <c r="O15337" s="172"/>
      <c r="U15337" s="173"/>
    </row>
    <row r="15338" spans="13:21" s="104" customFormat="1" ht="15.75">
      <c r="M15338" s="172"/>
      <c r="N15338" s="172"/>
      <c r="O15338" s="172"/>
      <c r="U15338" s="173"/>
    </row>
    <row r="15339" spans="13:21" s="104" customFormat="1" ht="15.75">
      <c r="M15339" s="172"/>
      <c r="N15339" s="172"/>
      <c r="O15339" s="172"/>
      <c r="U15339" s="173"/>
    </row>
    <row r="15340" spans="13:21" s="104" customFormat="1" ht="15.75">
      <c r="M15340" s="172"/>
      <c r="N15340" s="172"/>
      <c r="O15340" s="172"/>
      <c r="U15340" s="173"/>
    </row>
    <row r="15341" spans="13:21" s="104" customFormat="1" ht="15.75">
      <c r="M15341" s="172"/>
      <c r="N15341" s="172"/>
      <c r="O15341" s="172"/>
      <c r="U15341" s="173"/>
    </row>
    <row r="15342" spans="13:21" s="104" customFormat="1" ht="15.75">
      <c r="M15342" s="172"/>
      <c r="N15342" s="172"/>
      <c r="O15342" s="172"/>
      <c r="U15342" s="173"/>
    </row>
    <row r="15343" spans="13:21" s="104" customFormat="1" ht="15.75">
      <c r="M15343" s="172"/>
      <c r="N15343" s="172"/>
      <c r="O15343" s="172"/>
      <c r="U15343" s="173"/>
    </row>
    <row r="15344" spans="13:21" s="104" customFormat="1" ht="15.75">
      <c r="M15344" s="172"/>
      <c r="N15344" s="172"/>
      <c r="O15344" s="172"/>
      <c r="U15344" s="173"/>
    </row>
    <row r="15345" spans="13:21" s="104" customFormat="1" ht="15.75">
      <c r="M15345" s="172"/>
      <c r="N15345" s="172"/>
      <c r="O15345" s="172"/>
      <c r="U15345" s="173"/>
    </row>
    <row r="15346" spans="13:21" s="104" customFormat="1" ht="15.75">
      <c r="M15346" s="172"/>
      <c r="N15346" s="172"/>
      <c r="O15346" s="172"/>
      <c r="U15346" s="173"/>
    </row>
    <row r="15347" spans="13:21" s="104" customFormat="1" ht="15.75">
      <c r="M15347" s="172"/>
      <c r="N15347" s="172"/>
      <c r="O15347" s="172"/>
      <c r="U15347" s="173"/>
    </row>
    <row r="15348" spans="13:21" s="104" customFormat="1" ht="15.75">
      <c r="M15348" s="172"/>
      <c r="N15348" s="172"/>
      <c r="O15348" s="172"/>
      <c r="U15348" s="173"/>
    </row>
    <row r="15349" spans="13:21" s="104" customFormat="1" ht="15.75">
      <c r="M15349" s="172"/>
      <c r="N15349" s="172"/>
      <c r="O15349" s="172"/>
      <c r="U15349" s="173"/>
    </row>
    <row r="15350" spans="13:21" s="104" customFormat="1" ht="15.75">
      <c r="M15350" s="172"/>
      <c r="N15350" s="172"/>
      <c r="O15350" s="172"/>
      <c r="U15350" s="173"/>
    </row>
    <row r="15351" spans="13:21" s="104" customFormat="1" ht="15.75">
      <c r="M15351" s="172"/>
      <c r="N15351" s="172"/>
      <c r="O15351" s="172"/>
      <c r="U15351" s="173"/>
    </row>
    <row r="15352" spans="13:21" s="104" customFormat="1" ht="15.75">
      <c r="M15352" s="172"/>
      <c r="N15352" s="172"/>
      <c r="O15352" s="172"/>
      <c r="U15352" s="173"/>
    </row>
    <row r="15353" spans="13:21" s="104" customFormat="1" ht="15.75">
      <c r="M15353" s="172"/>
      <c r="N15353" s="172"/>
      <c r="O15353" s="172"/>
      <c r="U15353" s="173"/>
    </row>
    <row r="15354" spans="13:21" s="104" customFormat="1" ht="15.75">
      <c r="M15354" s="172"/>
      <c r="N15354" s="172"/>
      <c r="O15354" s="172"/>
      <c r="U15354" s="173"/>
    </row>
    <row r="15355" spans="13:21" s="104" customFormat="1" ht="15.75">
      <c r="M15355" s="172"/>
      <c r="N15355" s="172"/>
      <c r="O15355" s="172"/>
      <c r="U15355" s="173"/>
    </row>
    <row r="15356" spans="13:21" s="104" customFormat="1" ht="15.75">
      <c r="M15356" s="172"/>
      <c r="N15356" s="172"/>
      <c r="O15356" s="172"/>
      <c r="U15356" s="173"/>
    </row>
    <row r="15357" spans="13:21" s="104" customFormat="1" ht="15.75">
      <c r="M15357" s="172"/>
      <c r="N15357" s="172"/>
      <c r="O15357" s="172"/>
      <c r="U15357" s="173"/>
    </row>
    <row r="15358" spans="13:21" s="104" customFormat="1" ht="15.75">
      <c r="M15358" s="172"/>
      <c r="N15358" s="172"/>
      <c r="O15358" s="172"/>
      <c r="U15358" s="173"/>
    </row>
    <row r="15359" spans="13:21" s="104" customFormat="1" ht="15.75">
      <c r="M15359" s="172"/>
      <c r="N15359" s="172"/>
      <c r="O15359" s="172"/>
      <c r="U15359" s="173"/>
    </row>
    <row r="15360" spans="13:21" s="104" customFormat="1" ht="15.75">
      <c r="M15360" s="172"/>
      <c r="N15360" s="172"/>
      <c r="O15360" s="172"/>
      <c r="U15360" s="173"/>
    </row>
    <row r="15361" spans="13:21" s="104" customFormat="1" ht="15.75">
      <c r="M15361" s="172"/>
      <c r="N15361" s="172"/>
      <c r="O15361" s="172"/>
      <c r="U15361" s="173"/>
    </row>
    <row r="15362" spans="13:21" s="104" customFormat="1" ht="15.75">
      <c r="M15362" s="172"/>
      <c r="N15362" s="172"/>
      <c r="O15362" s="172"/>
      <c r="U15362" s="173"/>
    </row>
    <row r="15363" spans="13:21" s="104" customFormat="1" ht="15.75">
      <c r="M15363" s="172"/>
      <c r="N15363" s="172"/>
      <c r="O15363" s="172"/>
      <c r="U15363" s="173"/>
    </row>
    <row r="15364" spans="13:21" s="104" customFormat="1" ht="15.75">
      <c r="M15364" s="172"/>
      <c r="N15364" s="172"/>
      <c r="O15364" s="172"/>
      <c r="U15364" s="173"/>
    </row>
    <row r="15365" spans="13:21" s="104" customFormat="1" ht="15.75">
      <c r="M15365" s="172"/>
      <c r="N15365" s="172"/>
      <c r="O15365" s="172"/>
      <c r="U15365" s="173"/>
    </row>
    <row r="15366" spans="13:21" s="104" customFormat="1" ht="15.75">
      <c r="M15366" s="172"/>
      <c r="N15366" s="172"/>
      <c r="O15366" s="172"/>
      <c r="U15366" s="173"/>
    </row>
    <row r="15367" spans="13:21" s="104" customFormat="1" ht="15.75">
      <c r="M15367" s="172"/>
      <c r="N15367" s="172"/>
      <c r="O15367" s="172"/>
      <c r="U15367" s="173"/>
    </row>
    <row r="15368" spans="13:21" s="104" customFormat="1" ht="15.75">
      <c r="M15368" s="172"/>
      <c r="N15368" s="172"/>
      <c r="O15368" s="172"/>
      <c r="U15368" s="173"/>
    </row>
    <row r="15369" spans="13:21" s="104" customFormat="1" ht="15.75">
      <c r="M15369" s="172"/>
      <c r="N15369" s="172"/>
      <c r="O15369" s="172"/>
      <c r="U15369" s="173"/>
    </row>
    <row r="15370" spans="13:21" s="104" customFormat="1" ht="15.75">
      <c r="M15370" s="172"/>
      <c r="N15370" s="172"/>
      <c r="O15370" s="172"/>
      <c r="U15370" s="173"/>
    </row>
    <row r="15371" spans="13:21" s="104" customFormat="1" ht="15.75">
      <c r="M15371" s="172"/>
      <c r="N15371" s="172"/>
      <c r="O15371" s="172"/>
      <c r="U15371" s="173"/>
    </row>
    <row r="15372" spans="13:21" s="104" customFormat="1" ht="15.75">
      <c r="M15372" s="172"/>
      <c r="N15372" s="172"/>
      <c r="O15372" s="172"/>
      <c r="U15372" s="173"/>
    </row>
    <row r="15373" spans="13:21" s="104" customFormat="1" ht="15.75">
      <c r="M15373" s="172"/>
      <c r="N15373" s="172"/>
      <c r="O15373" s="172"/>
      <c r="U15373" s="173"/>
    </row>
    <row r="15374" spans="13:21" s="104" customFormat="1" ht="15.75">
      <c r="M15374" s="172"/>
      <c r="N15374" s="172"/>
      <c r="O15374" s="172"/>
      <c r="U15374" s="173"/>
    </row>
    <row r="15375" spans="13:21" s="104" customFormat="1" ht="15.75">
      <c r="M15375" s="172"/>
      <c r="N15375" s="172"/>
      <c r="O15375" s="172"/>
      <c r="U15375" s="173"/>
    </row>
    <row r="15376" spans="13:21" s="104" customFormat="1" ht="15.75">
      <c r="M15376" s="172"/>
      <c r="N15376" s="172"/>
      <c r="O15376" s="172"/>
      <c r="U15376" s="173"/>
    </row>
    <row r="15377" spans="13:21" s="104" customFormat="1" ht="15.75">
      <c r="M15377" s="172"/>
      <c r="N15377" s="172"/>
      <c r="O15377" s="172"/>
      <c r="U15377" s="173"/>
    </row>
    <row r="15378" spans="13:21" s="104" customFormat="1" ht="15.75">
      <c r="M15378" s="172"/>
      <c r="N15378" s="172"/>
      <c r="O15378" s="172"/>
      <c r="U15378" s="173"/>
    </row>
    <row r="15379" spans="13:21" s="104" customFormat="1" ht="15.75">
      <c r="M15379" s="172"/>
      <c r="N15379" s="172"/>
      <c r="O15379" s="172"/>
      <c r="U15379" s="173"/>
    </row>
    <row r="15380" spans="13:21" s="104" customFormat="1" ht="15.75">
      <c r="M15380" s="172"/>
      <c r="N15380" s="172"/>
      <c r="O15380" s="172"/>
      <c r="U15380" s="173"/>
    </row>
    <row r="15381" spans="13:21" s="104" customFormat="1" ht="15.75">
      <c r="M15381" s="172"/>
      <c r="N15381" s="172"/>
      <c r="O15381" s="172"/>
      <c r="U15381" s="173"/>
    </row>
    <row r="15382" spans="13:21" s="104" customFormat="1" ht="15.75">
      <c r="M15382" s="172"/>
      <c r="N15382" s="172"/>
      <c r="O15382" s="172"/>
      <c r="U15382" s="173"/>
    </row>
    <row r="15383" spans="13:21" s="104" customFormat="1" ht="15.75">
      <c r="M15383" s="172"/>
      <c r="N15383" s="172"/>
      <c r="O15383" s="172"/>
      <c r="U15383" s="173"/>
    </row>
    <row r="15384" spans="13:21" s="104" customFormat="1" ht="15.75">
      <c r="M15384" s="172"/>
      <c r="N15384" s="172"/>
      <c r="O15384" s="172"/>
      <c r="U15384" s="173"/>
    </row>
    <row r="15385" spans="13:21" s="104" customFormat="1" ht="15.75">
      <c r="M15385" s="172"/>
      <c r="N15385" s="172"/>
      <c r="O15385" s="172"/>
      <c r="U15385" s="173"/>
    </row>
    <row r="15386" spans="13:21" s="104" customFormat="1" ht="15.75">
      <c r="M15386" s="172"/>
      <c r="N15386" s="172"/>
      <c r="O15386" s="172"/>
      <c r="U15386" s="173"/>
    </row>
    <row r="15387" spans="13:21" s="104" customFormat="1" ht="15.75">
      <c r="M15387" s="172"/>
      <c r="N15387" s="172"/>
      <c r="O15387" s="172"/>
      <c r="U15387" s="173"/>
    </row>
    <row r="15388" spans="13:21" s="104" customFormat="1" ht="15.75">
      <c r="M15388" s="172"/>
      <c r="N15388" s="172"/>
      <c r="O15388" s="172"/>
      <c r="U15388" s="173"/>
    </row>
    <row r="15389" spans="13:21" s="104" customFormat="1" ht="15.75">
      <c r="M15389" s="172"/>
      <c r="N15389" s="172"/>
      <c r="O15389" s="172"/>
      <c r="U15389" s="173"/>
    </row>
    <row r="15390" spans="13:21" s="104" customFormat="1" ht="15.75">
      <c r="M15390" s="172"/>
      <c r="N15390" s="172"/>
      <c r="O15390" s="172"/>
      <c r="U15390" s="173"/>
    </row>
    <row r="15391" spans="13:21" s="104" customFormat="1" ht="15.75">
      <c r="M15391" s="172"/>
      <c r="N15391" s="172"/>
      <c r="O15391" s="172"/>
      <c r="U15391" s="173"/>
    </row>
    <row r="15392" spans="13:21" s="104" customFormat="1" ht="15.75">
      <c r="M15392" s="172"/>
      <c r="N15392" s="172"/>
      <c r="O15392" s="172"/>
      <c r="U15392" s="173"/>
    </row>
    <row r="15393" spans="13:21" s="104" customFormat="1" ht="15.75">
      <c r="M15393" s="172"/>
      <c r="N15393" s="172"/>
      <c r="O15393" s="172"/>
      <c r="U15393" s="173"/>
    </row>
    <row r="15394" spans="13:21" s="104" customFormat="1" ht="15.75">
      <c r="M15394" s="172"/>
      <c r="N15394" s="172"/>
      <c r="O15394" s="172"/>
      <c r="U15394" s="173"/>
    </row>
    <row r="15395" spans="13:21" s="104" customFormat="1" ht="15.75">
      <c r="M15395" s="172"/>
      <c r="N15395" s="172"/>
      <c r="O15395" s="172"/>
      <c r="U15395" s="173"/>
    </row>
    <row r="15396" spans="13:21" s="104" customFormat="1" ht="15.75">
      <c r="M15396" s="172"/>
      <c r="N15396" s="172"/>
      <c r="O15396" s="172"/>
      <c r="U15396" s="173"/>
    </row>
    <row r="15397" spans="13:21" s="104" customFormat="1" ht="15.75">
      <c r="M15397" s="172"/>
      <c r="N15397" s="172"/>
      <c r="O15397" s="172"/>
      <c r="U15397" s="173"/>
    </row>
    <row r="15398" spans="13:21" s="104" customFormat="1" ht="15.75">
      <c r="M15398" s="172"/>
      <c r="N15398" s="172"/>
      <c r="O15398" s="172"/>
      <c r="U15398" s="173"/>
    </row>
    <row r="15399" spans="13:21" s="104" customFormat="1" ht="15.75">
      <c r="M15399" s="172"/>
      <c r="N15399" s="172"/>
      <c r="O15399" s="172"/>
      <c r="U15399" s="173"/>
    </row>
    <row r="15400" spans="13:21" s="104" customFormat="1" ht="15.75">
      <c r="M15400" s="172"/>
      <c r="N15400" s="172"/>
      <c r="O15400" s="172"/>
      <c r="U15400" s="173"/>
    </row>
    <row r="15401" spans="13:21" s="104" customFormat="1" ht="15.75">
      <c r="M15401" s="172"/>
      <c r="N15401" s="172"/>
      <c r="O15401" s="172"/>
      <c r="U15401" s="173"/>
    </row>
    <row r="15402" spans="13:21" s="104" customFormat="1" ht="15.75">
      <c r="M15402" s="172"/>
      <c r="N15402" s="172"/>
      <c r="O15402" s="172"/>
      <c r="U15402" s="173"/>
    </row>
    <row r="15403" spans="13:21" s="104" customFormat="1" ht="15.75">
      <c r="M15403" s="172"/>
      <c r="N15403" s="172"/>
      <c r="O15403" s="172"/>
      <c r="U15403" s="173"/>
    </row>
    <row r="15404" spans="13:21" s="104" customFormat="1" ht="15.75">
      <c r="M15404" s="172"/>
      <c r="N15404" s="172"/>
      <c r="O15404" s="172"/>
      <c r="U15404" s="173"/>
    </row>
    <row r="15405" spans="13:21" s="104" customFormat="1" ht="15.75">
      <c r="M15405" s="172"/>
      <c r="N15405" s="172"/>
      <c r="O15405" s="172"/>
      <c r="U15405" s="173"/>
    </row>
    <row r="15406" spans="13:21" s="104" customFormat="1" ht="15.75">
      <c r="M15406" s="172"/>
      <c r="N15406" s="172"/>
      <c r="O15406" s="172"/>
      <c r="U15406" s="173"/>
    </row>
    <row r="15407" spans="13:21" s="104" customFormat="1" ht="15.75">
      <c r="M15407" s="172"/>
      <c r="N15407" s="172"/>
      <c r="O15407" s="172"/>
      <c r="U15407" s="173"/>
    </row>
    <row r="15408" spans="13:21" s="104" customFormat="1" ht="15.75">
      <c r="M15408" s="172"/>
      <c r="N15408" s="172"/>
      <c r="O15408" s="172"/>
      <c r="U15408" s="173"/>
    </row>
    <row r="15409" spans="13:21" s="104" customFormat="1" ht="15.75">
      <c r="M15409" s="172"/>
      <c r="N15409" s="172"/>
      <c r="O15409" s="172"/>
      <c r="U15409" s="173"/>
    </row>
    <row r="15410" spans="13:21" s="104" customFormat="1" ht="15.75">
      <c r="M15410" s="172"/>
      <c r="N15410" s="172"/>
      <c r="O15410" s="172"/>
      <c r="U15410" s="173"/>
    </row>
    <row r="15411" spans="13:21" s="104" customFormat="1" ht="15.75">
      <c r="M15411" s="172"/>
      <c r="N15411" s="172"/>
      <c r="O15411" s="172"/>
      <c r="U15411" s="173"/>
    </row>
    <row r="15412" spans="13:21" s="104" customFormat="1" ht="15.75">
      <c r="M15412" s="172"/>
      <c r="N15412" s="172"/>
      <c r="O15412" s="172"/>
      <c r="U15412" s="173"/>
    </row>
    <row r="15413" spans="13:21" s="104" customFormat="1" ht="15.75">
      <c r="M15413" s="172"/>
      <c r="N15413" s="172"/>
      <c r="O15413" s="172"/>
      <c r="U15413" s="173"/>
    </row>
    <row r="15414" spans="13:21" s="104" customFormat="1" ht="15.75">
      <c r="M15414" s="172"/>
      <c r="N15414" s="172"/>
      <c r="O15414" s="172"/>
      <c r="U15414" s="173"/>
    </row>
    <row r="15415" spans="13:21" s="104" customFormat="1" ht="15.75">
      <c r="M15415" s="172"/>
      <c r="N15415" s="172"/>
      <c r="O15415" s="172"/>
      <c r="U15415" s="173"/>
    </row>
    <row r="15416" spans="13:21" s="104" customFormat="1" ht="15.75">
      <c r="M15416" s="172"/>
      <c r="N15416" s="172"/>
      <c r="O15416" s="172"/>
      <c r="U15416" s="173"/>
    </row>
    <row r="15417" spans="13:21" s="104" customFormat="1" ht="15.75">
      <c r="M15417" s="172"/>
      <c r="N15417" s="172"/>
      <c r="O15417" s="172"/>
      <c r="U15417" s="173"/>
    </row>
    <row r="15418" spans="13:21" s="104" customFormat="1" ht="15.75">
      <c r="M15418" s="172"/>
      <c r="N15418" s="172"/>
      <c r="O15418" s="172"/>
      <c r="U15418" s="173"/>
    </row>
    <row r="15419" spans="13:21" s="104" customFormat="1" ht="15.75">
      <c r="M15419" s="172"/>
      <c r="N15419" s="172"/>
      <c r="O15419" s="172"/>
      <c r="U15419" s="173"/>
    </row>
    <row r="15420" spans="13:21" s="104" customFormat="1" ht="15.75">
      <c r="M15420" s="172"/>
      <c r="N15420" s="172"/>
      <c r="O15420" s="172"/>
      <c r="U15420" s="173"/>
    </row>
    <row r="15421" spans="13:21" s="104" customFormat="1" ht="15.75">
      <c r="M15421" s="172"/>
      <c r="N15421" s="172"/>
      <c r="O15421" s="172"/>
      <c r="U15421" s="173"/>
    </row>
    <row r="15422" spans="13:21" s="104" customFormat="1" ht="15.75">
      <c r="M15422" s="172"/>
      <c r="N15422" s="172"/>
      <c r="O15422" s="172"/>
      <c r="U15422" s="173"/>
    </row>
    <row r="15423" spans="13:21" s="104" customFormat="1" ht="15.75">
      <c r="M15423" s="172"/>
      <c r="N15423" s="172"/>
      <c r="O15423" s="172"/>
      <c r="U15423" s="173"/>
    </row>
    <row r="15424" spans="13:21" s="104" customFormat="1" ht="15.75">
      <c r="M15424" s="172"/>
      <c r="N15424" s="172"/>
      <c r="O15424" s="172"/>
      <c r="U15424" s="173"/>
    </row>
    <row r="15425" spans="13:21" s="104" customFormat="1" ht="15.75">
      <c r="M15425" s="172"/>
      <c r="N15425" s="172"/>
      <c r="O15425" s="172"/>
      <c r="U15425" s="173"/>
    </row>
    <row r="15426" spans="13:21" s="104" customFormat="1" ht="15.75">
      <c r="M15426" s="172"/>
      <c r="N15426" s="172"/>
      <c r="O15426" s="172"/>
      <c r="U15426" s="173"/>
    </row>
    <row r="15427" spans="13:21" s="104" customFormat="1" ht="15.75">
      <c r="M15427" s="172"/>
      <c r="N15427" s="172"/>
      <c r="O15427" s="172"/>
      <c r="U15427" s="173"/>
    </row>
    <row r="15428" spans="13:21" s="104" customFormat="1" ht="15.75">
      <c r="M15428" s="172"/>
      <c r="N15428" s="172"/>
      <c r="O15428" s="172"/>
      <c r="U15428" s="173"/>
    </row>
    <row r="15429" spans="13:21" s="104" customFormat="1" ht="15.75">
      <c r="M15429" s="172"/>
      <c r="N15429" s="172"/>
      <c r="O15429" s="172"/>
      <c r="U15429" s="173"/>
    </row>
    <row r="15430" spans="13:21" s="104" customFormat="1" ht="15.75">
      <c r="M15430" s="172"/>
      <c r="N15430" s="172"/>
      <c r="O15430" s="172"/>
      <c r="U15430" s="173"/>
    </row>
    <row r="15431" spans="13:21" s="104" customFormat="1" ht="15.75">
      <c r="M15431" s="172"/>
      <c r="N15431" s="172"/>
      <c r="O15431" s="172"/>
      <c r="U15431" s="173"/>
    </row>
    <row r="15432" spans="13:21" s="104" customFormat="1" ht="15.75">
      <c r="M15432" s="172"/>
      <c r="N15432" s="172"/>
      <c r="O15432" s="172"/>
      <c r="U15432" s="173"/>
    </row>
    <row r="15433" spans="13:21" s="104" customFormat="1" ht="15.75">
      <c r="M15433" s="172"/>
      <c r="N15433" s="172"/>
      <c r="O15433" s="172"/>
      <c r="U15433" s="173"/>
    </row>
    <row r="15434" spans="13:21" s="104" customFormat="1" ht="15.75">
      <c r="M15434" s="172"/>
      <c r="N15434" s="172"/>
      <c r="O15434" s="172"/>
      <c r="U15434" s="173"/>
    </row>
    <row r="15435" spans="13:21" s="104" customFormat="1" ht="15.75">
      <c r="M15435" s="172"/>
      <c r="N15435" s="172"/>
      <c r="O15435" s="172"/>
      <c r="U15435" s="173"/>
    </row>
    <row r="15436" spans="13:21" s="104" customFormat="1" ht="15.75">
      <c r="M15436" s="172"/>
      <c r="N15436" s="172"/>
      <c r="O15436" s="172"/>
      <c r="U15436" s="173"/>
    </row>
    <row r="15437" spans="13:21" s="104" customFormat="1" ht="15.75">
      <c r="M15437" s="172"/>
      <c r="N15437" s="172"/>
      <c r="O15437" s="172"/>
      <c r="U15437" s="173"/>
    </row>
    <row r="15438" spans="13:21" s="104" customFormat="1" ht="15.75">
      <c r="M15438" s="172"/>
      <c r="N15438" s="172"/>
      <c r="O15438" s="172"/>
      <c r="U15438" s="173"/>
    </row>
    <row r="15439" spans="13:21" s="104" customFormat="1" ht="15.75">
      <c r="M15439" s="172"/>
      <c r="N15439" s="172"/>
      <c r="O15439" s="172"/>
      <c r="U15439" s="173"/>
    </row>
    <row r="15440" spans="13:21" s="104" customFormat="1" ht="15.75">
      <c r="M15440" s="172"/>
      <c r="N15440" s="172"/>
      <c r="O15440" s="172"/>
      <c r="U15440" s="173"/>
    </row>
    <row r="15441" spans="13:21" s="104" customFormat="1" ht="15.75">
      <c r="M15441" s="172"/>
      <c r="N15441" s="172"/>
      <c r="O15441" s="172"/>
      <c r="U15441" s="173"/>
    </row>
    <row r="15442" spans="13:21" s="104" customFormat="1" ht="15.75">
      <c r="M15442" s="172"/>
      <c r="N15442" s="172"/>
      <c r="O15442" s="172"/>
      <c r="U15442" s="173"/>
    </row>
    <row r="15443" spans="13:21" s="104" customFormat="1" ht="15.75">
      <c r="M15443" s="172"/>
      <c r="N15443" s="172"/>
      <c r="O15443" s="172"/>
      <c r="U15443" s="173"/>
    </row>
    <row r="15444" spans="13:21" s="104" customFormat="1" ht="15.75">
      <c r="M15444" s="172"/>
      <c r="N15444" s="172"/>
      <c r="O15444" s="172"/>
      <c r="U15444" s="173"/>
    </row>
    <row r="15445" spans="13:21" s="104" customFormat="1" ht="15.75">
      <c r="M15445" s="172"/>
      <c r="N15445" s="172"/>
      <c r="O15445" s="172"/>
      <c r="U15445" s="173"/>
    </row>
    <row r="15446" spans="13:21" s="104" customFormat="1" ht="15.75">
      <c r="M15446" s="172"/>
      <c r="N15446" s="172"/>
      <c r="O15446" s="172"/>
      <c r="U15446" s="173"/>
    </row>
    <row r="15447" spans="13:21" s="104" customFormat="1" ht="15.75">
      <c r="M15447" s="172"/>
      <c r="N15447" s="172"/>
      <c r="O15447" s="172"/>
      <c r="U15447" s="173"/>
    </row>
    <row r="15448" spans="13:21" s="104" customFormat="1" ht="15.75">
      <c r="M15448" s="172"/>
      <c r="N15448" s="172"/>
      <c r="O15448" s="172"/>
      <c r="U15448" s="173"/>
    </row>
    <row r="15449" spans="13:21" s="104" customFormat="1" ht="15.75">
      <c r="M15449" s="172"/>
      <c r="N15449" s="172"/>
      <c r="O15449" s="172"/>
      <c r="U15449" s="173"/>
    </row>
    <row r="15450" spans="13:21" s="104" customFormat="1" ht="15.75">
      <c r="M15450" s="172"/>
      <c r="N15450" s="172"/>
      <c r="O15450" s="172"/>
      <c r="U15450" s="173"/>
    </row>
    <row r="15451" spans="13:21" s="104" customFormat="1" ht="15.75">
      <c r="M15451" s="172"/>
      <c r="N15451" s="172"/>
      <c r="O15451" s="172"/>
      <c r="U15451" s="173"/>
    </row>
    <row r="15452" spans="13:21" s="104" customFormat="1" ht="15.75">
      <c r="M15452" s="172"/>
      <c r="N15452" s="172"/>
      <c r="O15452" s="172"/>
      <c r="U15452" s="173"/>
    </row>
    <row r="15453" spans="13:21" s="104" customFormat="1" ht="15.75">
      <c r="M15453" s="172"/>
      <c r="N15453" s="172"/>
      <c r="O15453" s="172"/>
      <c r="U15453" s="173"/>
    </row>
    <row r="15454" spans="13:21" s="104" customFormat="1" ht="15.75">
      <c r="M15454" s="172"/>
      <c r="N15454" s="172"/>
      <c r="O15454" s="172"/>
      <c r="U15454" s="173"/>
    </row>
    <row r="15455" spans="13:21" s="104" customFormat="1" ht="15.75">
      <c r="M15455" s="172"/>
      <c r="N15455" s="172"/>
      <c r="O15455" s="172"/>
      <c r="U15455" s="173"/>
    </row>
    <row r="15456" spans="13:21" s="104" customFormat="1" ht="15.75">
      <c r="M15456" s="172"/>
      <c r="N15456" s="172"/>
      <c r="O15456" s="172"/>
      <c r="U15456" s="173"/>
    </row>
    <row r="15457" spans="13:21" s="104" customFormat="1" ht="15.75">
      <c r="M15457" s="172"/>
      <c r="N15457" s="172"/>
      <c r="O15457" s="172"/>
      <c r="U15457" s="173"/>
    </row>
    <row r="15458" spans="13:21" s="104" customFormat="1" ht="15.75">
      <c r="M15458" s="172"/>
      <c r="N15458" s="172"/>
      <c r="O15458" s="172"/>
      <c r="U15458" s="173"/>
    </row>
    <row r="15459" spans="13:21" s="104" customFormat="1" ht="15.75">
      <c r="M15459" s="172"/>
      <c r="N15459" s="172"/>
      <c r="O15459" s="172"/>
      <c r="U15459" s="173"/>
    </row>
    <row r="15460" spans="13:21" s="104" customFormat="1" ht="15.75">
      <c r="M15460" s="172"/>
      <c r="N15460" s="172"/>
      <c r="O15460" s="172"/>
      <c r="U15460" s="173"/>
    </row>
    <row r="15461" spans="13:21" s="104" customFormat="1" ht="15.75">
      <c r="M15461" s="172"/>
      <c r="N15461" s="172"/>
      <c r="O15461" s="172"/>
      <c r="U15461" s="173"/>
    </row>
    <row r="15462" spans="13:21" s="104" customFormat="1" ht="15.75">
      <c r="M15462" s="172"/>
      <c r="N15462" s="172"/>
      <c r="O15462" s="172"/>
      <c r="U15462" s="173"/>
    </row>
    <row r="15463" spans="13:21" s="104" customFormat="1" ht="15.75">
      <c r="M15463" s="172"/>
      <c r="N15463" s="172"/>
      <c r="O15463" s="172"/>
      <c r="U15463" s="173"/>
    </row>
    <row r="15464" spans="13:21" s="104" customFormat="1" ht="15.75">
      <c r="M15464" s="172"/>
      <c r="N15464" s="172"/>
      <c r="O15464" s="172"/>
      <c r="U15464" s="173"/>
    </row>
    <row r="15465" spans="13:21" s="104" customFormat="1" ht="15.75">
      <c r="M15465" s="172"/>
      <c r="N15465" s="172"/>
      <c r="O15465" s="172"/>
      <c r="U15465" s="173"/>
    </row>
    <row r="15466" spans="13:21" s="104" customFormat="1" ht="15.75">
      <c r="M15466" s="172"/>
      <c r="N15466" s="172"/>
      <c r="O15466" s="172"/>
      <c r="U15466" s="173"/>
    </row>
    <row r="15467" spans="13:21" s="104" customFormat="1" ht="15.75">
      <c r="M15467" s="172"/>
      <c r="N15467" s="172"/>
      <c r="O15467" s="172"/>
      <c r="U15467" s="173"/>
    </row>
    <row r="15468" spans="13:21" s="104" customFormat="1" ht="15.75">
      <c r="M15468" s="172"/>
      <c r="N15468" s="172"/>
      <c r="O15468" s="172"/>
      <c r="U15468" s="173"/>
    </row>
    <row r="15469" spans="13:21" s="104" customFormat="1" ht="15.75">
      <c r="M15469" s="172"/>
      <c r="N15469" s="172"/>
      <c r="O15469" s="172"/>
      <c r="U15469" s="173"/>
    </row>
    <row r="15470" spans="13:21" s="104" customFormat="1" ht="15.75">
      <c r="M15470" s="172"/>
      <c r="N15470" s="172"/>
      <c r="O15470" s="172"/>
      <c r="U15470" s="173"/>
    </row>
    <row r="15471" spans="13:21" s="104" customFormat="1" ht="15.75">
      <c r="M15471" s="172"/>
      <c r="N15471" s="172"/>
      <c r="O15471" s="172"/>
      <c r="U15471" s="173"/>
    </row>
    <row r="15472" spans="13:21" s="104" customFormat="1" ht="15.75">
      <c r="M15472" s="172"/>
      <c r="N15472" s="172"/>
      <c r="O15472" s="172"/>
      <c r="U15472" s="173"/>
    </row>
    <row r="15473" spans="13:21" s="104" customFormat="1" ht="15.75">
      <c r="M15473" s="172"/>
      <c r="N15473" s="172"/>
      <c r="O15473" s="172"/>
      <c r="U15473" s="173"/>
    </row>
    <row r="15474" spans="13:21" s="104" customFormat="1" ht="15.75">
      <c r="M15474" s="172"/>
      <c r="N15474" s="172"/>
      <c r="O15474" s="172"/>
      <c r="U15474" s="173"/>
    </row>
    <row r="15475" spans="13:21" s="104" customFormat="1" ht="15.75">
      <c r="M15475" s="172"/>
      <c r="N15475" s="172"/>
      <c r="O15475" s="172"/>
      <c r="U15475" s="173"/>
    </row>
    <row r="15476" spans="13:21" s="104" customFormat="1" ht="15.75">
      <c r="M15476" s="172"/>
      <c r="N15476" s="172"/>
      <c r="O15476" s="172"/>
      <c r="U15476" s="173"/>
    </row>
    <row r="15477" spans="13:21" s="104" customFormat="1" ht="15.75">
      <c r="M15477" s="172"/>
      <c r="N15477" s="172"/>
      <c r="O15477" s="172"/>
      <c r="U15477" s="173"/>
    </row>
    <row r="15478" spans="13:21" s="104" customFormat="1" ht="15.75">
      <c r="M15478" s="172"/>
      <c r="N15478" s="172"/>
      <c r="O15478" s="172"/>
      <c r="U15478" s="173"/>
    </row>
    <row r="15479" spans="13:21" s="104" customFormat="1" ht="15.75">
      <c r="M15479" s="172"/>
      <c r="N15479" s="172"/>
      <c r="O15479" s="172"/>
      <c r="U15479" s="173"/>
    </row>
    <row r="15480" spans="13:21" s="104" customFormat="1" ht="15.75">
      <c r="M15480" s="172"/>
      <c r="N15480" s="172"/>
      <c r="O15480" s="172"/>
      <c r="U15480" s="173"/>
    </row>
    <row r="15481" spans="13:21" s="104" customFormat="1" ht="15.75">
      <c r="M15481" s="172"/>
      <c r="N15481" s="172"/>
      <c r="O15481" s="172"/>
      <c r="U15481" s="173"/>
    </row>
    <row r="15482" spans="13:21" s="104" customFormat="1" ht="15.75">
      <c r="M15482" s="172"/>
      <c r="N15482" s="172"/>
      <c r="O15482" s="172"/>
      <c r="U15482" s="173"/>
    </row>
    <row r="15483" spans="13:21" s="104" customFormat="1" ht="15.75">
      <c r="M15483" s="172"/>
      <c r="N15483" s="172"/>
      <c r="O15483" s="172"/>
      <c r="U15483" s="173"/>
    </row>
    <row r="15484" spans="13:21" s="104" customFormat="1" ht="15.75">
      <c r="M15484" s="172"/>
      <c r="N15484" s="172"/>
      <c r="O15484" s="172"/>
      <c r="U15484" s="173"/>
    </row>
    <row r="15485" spans="13:21" s="104" customFormat="1" ht="15.75">
      <c r="M15485" s="172"/>
      <c r="N15485" s="172"/>
      <c r="O15485" s="172"/>
      <c r="U15485" s="173"/>
    </row>
    <row r="15486" spans="13:21" s="104" customFormat="1" ht="15.75">
      <c r="M15486" s="172"/>
      <c r="N15486" s="172"/>
      <c r="O15486" s="172"/>
      <c r="U15486" s="173"/>
    </row>
    <row r="15487" spans="13:21" s="104" customFormat="1" ht="15.75">
      <c r="M15487" s="172"/>
      <c r="N15487" s="172"/>
      <c r="O15487" s="172"/>
      <c r="U15487" s="173"/>
    </row>
    <row r="15488" spans="13:21" s="104" customFormat="1" ht="15.75">
      <c r="M15488" s="172"/>
      <c r="N15488" s="172"/>
      <c r="O15488" s="172"/>
      <c r="U15488" s="173"/>
    </row>
    <row r="15489" spans="13:21" s="104" customFormat="1" ht="15.75">
      <c r="M15489" s="172"/>
      <c r="N15489" s="172"/>
      <c r="O15489" s="172"/>
      <c r="U15489" s="173"/>
    </row>
    <row r="15490" spans="13:21" s="104" customFormat="1" ht="15.75">
      <c r="M15490" s="172"/>
      <c r="N15490" s="172"/>
      <c r="O15490" s="172"/>
      <c r="U15490" s="173"/>
    </row>
    <row r="15491" spans="13:21" s="104" customFormat="1" ht="15.75">
      <c r="M15491" s="172"/>
      <c r="N15491" s="172"/>
      <c r="O15491" s="172"/>
      <c r="U15491" s="173"/>
    </row>
    <row r="15492" spans="13:21" s="104" customFormat="1" ht="15.75">
      <c r="M15492" s="172"/>
      <c r="N15492" s="172"/>
      <c r="O15492" s="172"/>
      <c r="U15492" s="173"/>
    </row>
    <row r="15493" spans="13:21" s="104" customFormat="1" ht="15.75">
      <c r="M15493" s="172"/>
      <c r="N15493" s="172"/>
      <c r="O15493" s="172"/>
      <c r="U15493" s="173"/>
    </row>
    <row r="15494" spans="13:21" s="104" customFormat="1" ht="15.75">
      <c r="M15494" s="172"/>
      <c r="N15494" s="172"/>
      <c r="O15494" s="172"/>
      <c r="U15494" s="173"/>
    </row>
    <row r="15495" spans="13:21" s="104" customFormat="1" ht="15.75">
      <c r="M15495" s="172"/>
      <c r="N15495" s="172"/>
      <c r="O15495" s="172"/>
      <c r="U15495" s="173"/>
    </row>
    <row r="15496" spans="13:21" s="104" customFormat="1" ht="15.75">
      <c r="M15496" s="172"/>
      <c r="N15496" s="172"/>
      <c r="O15496" s="172"/>
      <c r="U15496" s="173"/>
    </row>
    <row r="15497" spans="13:21" s="104" customFormat="1" ht="15.75">
      <c r="M15497" s="172"/>
      <c r="N15497" s="172"/>
      <c r="O15497" s="172"/>
      <c r="U15497" s="173"/>
    </row>
    <row r="15498" spans="13:21" s="104" customFormat="1" ht="15.75">
      <c r="M15498" s="172"/>
      <c r="N15498" s="172"/>
      <c r="O15498" s="172"/>
      <c r="U15498" s="173"/>
    </row>
    <row r="15499" spans="13:21" s="104" customFormat="1" ht="15.75">
      <c r="M15499" s="172"/>
      <c r="N15499" s="172"/>
      <c r="O15499" s="172"/>
      <c r="U15499" s="173"/>
    </row>
    <row r="15500" spans="13:21" s="104" customFormat="1" ht="15.75">
      <c r="M15500" s="172"/>
      <c r="N15500" s="172"/>
      <c r="O15500" s="172"/>
      <c r="U15500" s="173"/>
    </row>
    <row r="15501" spans="13:21" s="104" customFormat="1" ht="15.75">
      <c r="M15501" s="172"/>
      <c r="N15501" s="172"/>
      <c r="O15501" s="172"/>
      <c r="U15501" s="173"/>
    </row>
    <row r="15502" spans="13:21" s="104" customFormat="1" ht="15.75">
      <c r="M15502" s="172"/>
      <c r="N15502" s="172"/>
      <c r="O15502" s="172"/>
      <c r="U15502" s="173"/>
    </row>
    <row r="15503" spans="13:21" s="104" customFormat="1" ht="15.75">
      <c r="M15503" s="172"/>
      <c r="N15503" s="172"/>
      <c r="O15503" s="172"/>
      <c r="U15503" s="173"/>
    </row>
    <row r="15504" spans="13:21" s="104" customFormat="1" ht="15.75">
      <c r="M15504" s="172"/>
      <c r="N15504" s="172"/>
      <c r="O15504" s="172"/>
      <c r="U15504" s="173"/>
    </row>
    <row r="15505" spans="13:21" s="104" customFormat="1" ht="15.75">
      <c r="M15505" s="172"/>
      <c r="N15505" s="172"/>
      <c r="O15505" s="172"/>
      <c r="U15505" s="173"/>
    </row>
    <row r="15506" spans="13:21" s="104" customFormat="1" ht="15.75">
      <c r="M15506" s="172"/>
      <c r="N15506" s="172"/>
      <c r="O15506" s="172"/>
      <c r="U15506" s="173"/>
    </row>
    <row r="15507" spans="13:21" s="104" customFormat="1" ht="15.75">
      <c r="M15507" s="172"/>
      <c r="N15507" s="172"/>
      <c r="O15507" s="172"/>
      <c r="U15507" s="173"/>
    </row>
    <row r="15508" spans="13:21" s="104" customFormat="1" ht="15.75">
      <c r="M15508" s="172"/>
      <c r="N15508" s="172"/>
      <c r="O15508" s="172"/>
      <c r="U15508" s="173"/>
    </row>
    <row r="15509" spans="13:21" s="104" customFormat="1" ht="15.75">
      <c r="M15509" s="172"/>
      <c r="N15509" s="172"/>
      <c r="O15509" s="172"/>
      <c r="U15509" s="173"/>
    </row>
    <row r="15510" spans="13:21" s="104" customFormat="1" ht="15.75">
      <c r="M15510" s="172"/>
      <c r="N15510" s="172"/>
      <c r="O15510" s="172"/>
      <c r="U15510" s="173"/>
    </row>
    <row r="15511" spans="13:21" s="104" customFormat="1" ht="15.75">
      <c r="M15511" s="172"/>
      <c r="N15511" s="172"/>
      <c r="O15511" s="172"/>
      <c r="U15511" s="173"/>
    </row>
    <row r="15512" spans="13:21" s="104" customFormat="1" ht="15.75">
      <c r="M15512" s="172"/>
      <c r="N15512" s="172"/>
      <c r="O15512" s="172"/>
      <c r="U15512" s="173"/>
    </row>
    <row r="15513" spans="13:21" s="104" customFormat="1" ht="15.75">
      <c r="M15513" s="172"/>
      <c r="N15513" s="172"/>
      <c r="O15513" s="172"/>
      <c r="U15513" s="173"/>
    </row>
    <row r="15514" spans="13:21" s="104" customFormat="1" ht="15.75">
      <c r="M15514" s="172"/>
      <c r="N15514" s="172"/>
      <c r="O15514" s="172"/>
      <c r="U15514" s="173"/>
    </row>
    <row r="15515" spans="13:21" s="104" customFormat="1" ht="15.75">
      <c r="M15515" s="172"/>
      <c r="N15515" s="172"/>
      <c r="O15515" s="172"/>
      <c r="U15515" s="173"/>
    </row>
    <row r="15516" spans="13:21" s="104" customFormat="1" ht="15.75">
      <c r="M15516" s="172"/>
      <c r="N15516" s="172"/>
      <c r="O15516" s="172"/>
      <c r="U15516" s="173"/>
    </row>
    <row r="15517" spans="13:21" s="104" customFormat="1" ht="15.75">
      <c r="M15517" s="172"/>
      <c r="N15517" s="172"/>
      <c r="O15517" s="172"/>
      <c r="U15517" s="173"/>
    </row>
    <row r="15518" spans="13:21" s="104" customFormat="1" ht="15.75">
      <c r="M15518" s="172"/>
      <c r="N15518" s="172"/>
      <c r="O15518" s="172"/>
      <c r="U15518" s="173"/>
    </row>
    <row r="15519" spans="13:21" s="104" customFormat="1" ht="15.75">
      <c r="M15519" s="172"/>
      <c r="N15519" s="172"/>
      <c r="O15519" s="172"/>
      <c r="U15519" s="173"/>
    </row>
    <row r="15520" spans="13:21" s="104" customFormat="1" ht="15.75">
      <c r="M15520" s="172"/>
      <c r="N15520" s="172"/>
      <c r="O15520" s="172"/>
      <c r="U15520" s="173"/>
    </row>
    <row r="15521" spans="13:21" s="104" customFormat="1" ht="15.75">
      <c r="M15521" s="172"/>
      <c r="N15521" s="172"/>
      <c r="O15521" s="172"/>
      <c r="U15521" s="173"/>
    </row>
    <row r="15522" spans="13:21" s="104" customFormat="1" ht="15.75">
      <c r="M15522" s="172"/>
      <c r="N15522" s="172"/>
      <c r="O15522" s="172"/>
      <c r="U15522" s="173"/>
    </row>
    <row r="15523" spans="13:21" s="104" customFormat="1" ht="15.75">
      <c r="M15523" s="172"/>
      <c r="N15523" s="172"/>
      <c r="O15523" s="172"/>
      <c r="U15523" s="173"/>
    </row>
    <row r="15524" spans="13:21" s="104" customFormat="1" ht="15.75">
      <c r="M15524" s="172"/>
      <c r="N15524" s="172"/>
      <c r="O15524" s="172"/>
      <c r="U15524" s="173"/>
    </row>
    <row r="15525" spans="13:21" s="104" customFormat="1" ht="15.75">
      <c r="M15525" s="172"/>
      <c r="N15525" s="172"/>
      <c r="O15525" s="172"/>
      <c r="U15525" s="173"/>
    </row>
    <row r="15526" spans="13:21" s="104" customFormat="1" ht="15.75">
      <c r="M15526" s="172"/>
      <c r="N15526" s="172"/>
      <c r="O15526" s="172"/>
      <c r="U15526" s="173"/>
    </row>
    <row r="15527" spans="13:21" s="104" customFormat="1" ht="15.75">
      <c r="M15527" s="172"/>
      <c r="N15527" s="172"/>
      <c r="O15527" s="172"/>
      <c r="U15527" s="173"/>
    </row>
    <row r="15528" spans="13:21" s="104" customFormat="1" ht="15.75">
      <c r="M15528" s="172"/>
      <c r="N15528" s="172"/>
      <c r="O15528" s="172"/>
      <c r="U15528" s="173"/>
    </row>
    <row r="15529" spans="13:21" s="104" customFormat="1" ht="15.75">
      <c r="M15529" s="172"/>
      <c r="N15529" s="172"/>
      <c r="O15529" s="172"/>
      <c r="U15529" s="173"/>
    </row>
    <row r="15530" spans="13:21" s="104" customFormat="1" ht="15.75">
      <c r="M15530" s="172"/>
      <c r="N15530" s="172"/>
      <c r="O15530" s="172"/>
      <c r="U15530" s="173"/>
    </row>
    <row r="15531" spans="13:21" s="104" customFormat="1" ht="15.75">
      <c r="M15531" s="172"/>
      <c r="N15531" s="172"/>
      <c r="O15531" s="172"/>
      <c r="U15531" s="173"/>
    </row>
    <row r="15532" spans="13:21" s="104" customFormat="1" ht="15.75">
      <c r="M15532" s="172"/>
      <c r="N15532" s="172"/>
      <c r="O15532" s="172"/>
      <c r="U15532" s="173"/>
    </row>
    <row r="15533" spans="13:21" s="104" customFormat="1" ht="15.75">
      <c r="M15533" s="172"/>
      <c r="N15533" s="172"/>
      <c r="O15533" s="172"/>
      <c r="U15533" s="173"/>
    </row>
    <row r="15534" spans="13:21" s="104" customFormat="1" ht="15.75">
      <c r="M15534" s="172"/>
      <c r="N15534" s="172"/>
      <c r="O15534" s="172"/>
      <c r="U15534" s="173"/>
    </row>
    <row r="15535" spans="13:21" s="104" customFormat="1" ht="15.75">
      <c r="M15535" s="172"/>
      <c r="N15535" s="172"/>
      <c r="O15535" s="172"/>
      <c r="U15535" s="173"/>
    </row>
    <row r="15536" spans="13:21" s="104" customFormat="1" ht="15.75">
      <c r="M15536" s="172"/>
      <c r="N15536" s="172"/>
      <c r="O15536" s="172"/>
      <c r="U15536" s="173"/>
    </row>
    <row r="15537" spans="13:21" s="104" customFormat="1" ht="15.75">
      <c r="M15537" s="172"/>
      <c r="N15537" s="172"/>
      <c r="O15537" s="172"/>
      <c r="U15537" s="173"/>
    </row>
    <row r="15538" spans="13:21" s="104" customFormat="1" ht="15.75">
      <c r="M15538" s="172"/>
      <c r="N15538" s="172"/>
      <c r="O15538" s="172"/>
      <c r="U15538" s="173"/>
    </row>
    <row r="15539" spans="13:21" s="104" customFormat="1" ht="15.75">
      <c r="M15539" s="172"/>
      <c r="N15539" s="172"/>
      <c r="O15539" s="172"/>
      <c r="U15539" s="173"/>
    </row>
    <row r="15540" spans="13:21" s="104" customFormat="1" ht="15.75">
      <c r="M15540" s="172"/>
      <c r="N15540" s="172"/>
      <c r="O15540" s="172"/>
      <c r="U15540" s="173"/>
    </row>
    <row r="15541" spans="13:21" s="104" customFormat="1" ht="15.75">
      <c r="M15541" s="172"/>
      <c r="N15541" s="172"/>
      <c r="O15541" s="172"/>
      <c r="U15541" s="173"/>
    </row>
    <row r="15542" spans="13:21" s="104" customFormat="1" ht="15.75">
      <c r="M15542" s="172"/>
      <c r="N15542" s="172"/>
      <c r="O15542" s="172"/>
      <c r="U15542" s="173"/>
    </row>
    <row r="15543" spans="13:21" s="104" customFormat="1" ht="15.75">
      <c r="M15543" s="172"/>
      <c r="N15543" s="172"/>
      <c r="O15543" s="172"/>
      <c r="U15543" s="173"/>
    </row>
    <row r="15544" spans="13:21" s="104" customFormat="1" ht="15.75">
      <c r="M15544" s="172"/>
      <c r="N15544" s="172"/>
      <c r="O15544" s="172"/>
      <c r="U15544" s="173"/>
    </row>
    <row r="15545" spans="13:21" s="104" customFormat="1" ht="15.75">
      <c r="M15545" s="172"/>
      <c r="N15545" s="172"/>
      <c r="O15545" s="172"/>
      <c r="U15545" s="173"/>
    </row>
    <row r="15546" spans="13:21" s="104" customFormat="1" ht="15.75">
      <c r="M15546" s="172"/>
      <c r="N15546" s="172"/>
      <c r="O15546" s="172"/>
      <c r="U15546" s="173"/>
    </row>
    <row r="15547" spans="13:21" s="104" customFormat="1" ht="15.75">
      <c r="M15547" s="172"/>
      <c r="N15547" s="172"/>
      <c r="O15547" s="172"/>
      <c r="U15547" s="173"/>
    </row>
    <row r="15548" spans="13:21" s="104" customFormat="1" ht="15.75">
      <c r="M15548" s="172"/>
      <c r="N15548" s="172"/>
      <c r="O15548" s="172"/>
      <c r="U15548" s="173"/>
    </row>
    <row r="15549" spans="13:21" s="104" customFormat="1" ht="15.75">
      <c r="M15549" s="172"/>
      <c r="N15549" s="172"/>
      <c r="O15549" s="172"/>
      <c r="U15549" s="173"/>
    </row>
    <row r="15550" spans="13:21" s="104" customFormat="1" ht="15.75">
      <c r="M15550" s="172"/>
      <c r="N15550" s="172"/>
      <c r="O15550" s="172"/>
      <c r="U15550" s="173"/>
    </row>
    <row r="15551" spans="13:21" s="104" customFormat="1" ht="15.75">
      <c r="M15551" s="172"/>
      <c r="N15551" s="172"/>
      <c r="O15551" s="172"/>
      <c r="U15551" s="173"/>
    </row>
    <row r="15552" spans="13:21" s="104" customFormat="1" ht="15.75">
      <c r="M15552" s="172"/>
      <c r="N15552" s="172"/>
      <c r="O15552" s="172"/>
      <c r="U15552" s="173"/>
    </row>
    <row r="15553" spans="13:21" s="104" customFormat="1" ht="15.75">
      <c r="M15553" s="172"/>
      <c r="N15553" s="172"/>
      <c r="O15553" s="172"/>
      <c r="U15553" s="173"/>
    </row>
    <row r="15554" spans="13:21" s="104" customFormat="1" ht="15.75">
      <c r="M15554" s="172"/>
      <c r="N15554" s="172"/>
      <c r="O15554" s="172"/>
      <c r="U15554" s="173"/>
    </row>
    <row r="15555" spans="13:21" s="104" customFormat="1" ht="15.75">
      <c r="M15555" s="172"/>
      <c r="N15555" s="172"/>
      <c r="O15555" s="172"/>
      <c r="U15555" s="173"/>
    </row>
    <row r="15556" spans="13:21" s="104" customFormat="1" ht="15.75">
      <c r="M15556" s="172"/>
      <c r="N15556" s="172"/>
      <c r="O15556" s="172"/>
      <c r="U15556" s="173"/>
    </row>
    <row r="15557" spans="13:21" s="104" customFormat="1" ht="15.75">
      <c r="M15557" s="172"/>
      <c r="N15557" s="172"/>
      <c r="O15557" s="172"/>
      <c r="U15557" s="173"/>
    </row>
    <row r="15558" spans="13:21" s="104" customFormat="1" ht="15.75">
      <c r="M15558" s="172"/>
      <c r="N15558" s="172"/>
      <c r="O15558" s="172"/>
      <c r="U15558" s="173"/>
    </row>
    <row r="15559" spans="13:21" s="104" customFormat="1" ht="15.75">
      <c r="M15559" s="172"/>
      <c r="N15559" s="172"/>
      <c r="O15559" s="172"/>
      <c r="U15559" s="173"/>
    </row>
    <row r="15560" spans="13:21" s="104" customFormat="1" ht="15.75">
      <c r="M15560" s="172"/>
      <c r="N15560" s="172"/>
      <c r="O15560" s="172"/>
      <c r="U15560" s="173"/>
    </row>
    <row r="15561" spans="13:21" s="104" customFormat="1" ht="15.75">
      <c r="M15561" s="172"/>
      <c r="N15561" s="172"/>
      <c r="O15561" s="172"/>
      <c r="U15561" s="173"/>
    </row>
    <row r="15562" spans="13:21" s="104" customFormat="1" ht="15.75">
      <c r="M15562" s="172"/>
      <c r="N15562" s="172"/>
      <c r="O15562" s="172"/>
      <c r="U15562" s="173"/>
    </row>
    <row r="15563" spans="13:21" s="104" customFormat="1" ht="15.75">
      <c r="M15563" s="172"/>
      <c r="N15563" s="172"/>
      <c r="O15563" s="172"/>
      <c r="U15563" s="173"/>
    </row>
    <row r="15564" spans="13:21" s="104" customFormat="1" ht="15.75">
      <c r="M15564" s="172"/>
      <c r="N15564" s="172"/>
      <c r="O15564" s="172"/>
      <c r="U15564" s="173"/>
    </row>
    <row r="15565" spans="13:21" s="104" customFormat="1" ht="15.75">
      <c r="M15565" s="172"/>
      <c r="N15565" s="172"/>
      <c r="O15565" s="172"/>
      <c r="U15565" s="173"/>
    </row>
    <row r="15566" spans="13:21" s="104" customFormat="1" ht="15.75">
      <c r="M15566" s="172"/>
      <c r="N15566" s="172"/>
      <c r="O15566" s="172"/>
      <c r="U15566" s="173"/>
    </row>
    <row r="15567" spans="13:21" s="104" customFormat="1" ht="15.75">
      <c r="M15567" s="172"/>
      <c r="N15567" s="172"/>
      <c r="O15567" s="172"/>
      <c r="U15567" s="173"/>
    </row>
    <row r="15568" spans="13:21" s="104" customFormat="1" ht="15.75">
      <c r="M15568" s="172"/>
      <c r="N15568" s="172"/>
      <c r="O15568" s="172"/>
      <c r="U15568" s="173"/>
    </row>
    <row r="15569" spans="13:21" s="104" customFormat="1" ht="15.75">
      <c r="M15569" s="172"/>
      <c r="N15569" s="172"/>
      <c r="O15569" s="172"/>
      <c r="U15569" s="173"/>
    </row>
    <row r="15570" spans="13:21" s="104" customFormat="1" ht="15.75">
      <c r="M15570" s="172"/>
      <c r="N15570" s="172"/>
      <c r="O15570" s="172"/>
      <c r="U15570" s="173"/>
    </row>
    <row r="15571" spans="13:21" s="104" customFormat="1" ht="15.75">
      <c r="M15571" s="172"/>
      <c r="N15571" s="172"/>
      <c r="O15571" s="172"/>
      <c r="U15571" s="173"/>
    </row>
    <row r="15572" spans="13:21" s="104" customFormat="1" ht="15.75">
      <c r="M15572" s="172"/>
      <c r="N15572" s="172"/>
      <c r="O15572" s="172"/>
      <c r="U15572" s="173"/>
    </row>
    <row r="15573" spans="13:21" s="104" customFormat="1" ht="15.75">
      <c r="M15573" s="172"/>
      <c r="N15573" s="172"/>
      <c r="O15573" s="172"/>
      <c r="U15573" s="173"/>
    </row>
    <row r="15574" spans="13:21" s="104" customFormat="1" ht="15.75">
      <c r="M15574" s="172"/>
      <c r="N15574" s="172"/>
      <c r="O15574" s="172"/>
      <c r="U15574" s="173"/>
    </row>
    <row r="15575" spans="13:21" s="104" customFormat="1" ht="15.75">
      <c r="M15575" s="172"/>
      <c r="N15575" s="172"/>
      <c r="O15575" s="172"/>
      <c r="U15575" s="173"/>
    </row>
    <row r="15576" spans="13:21" s="104" customFormat="1" ht="15.75">
      <c r="M15576" s="172"/>
      <c r="N15576" s="172"/>
      <c r="O15576" s="172"/>
      <c r="U15576" s="173"/>
    </row>
    <row r="15577" spans="13:21" s="104" customFormat="1" ht="15.75">
      <c r="M15577" s="172"/>
      <c r="N15577" s="172"/>
      <c r="O15577" s="172"/>
      <c r="U15577" s="173"/>
    </row>
    <row r="15578" spans="13:21" s="104" customFormat="1" ht="15.75">
      <c r="M15578" s="172"/>
      <c r="N15578" s="172"/>
      <c r="O15578" s="172"/>
      <c r="U15578" s="173"/>
    </row>
    <row r="15579" spans="13:21" s="104" customFormat="1" ht="15.75">
      <c r="M15579" s="172"/>
      <c r="N15579" s="172"/>
      <c r="O15579" s="172"/>
      <c r="U15579" s="173"/>
    </row>
    <row r="15580" spans="13:21" s="104" customFormat="1" ht="15.75">
      <c r="M15580" s="172"/>
      <c r="N15580" s="172"/>
      <c r="O15580" s="172"/>
      <c r="U15580" s="173"/>
    </row>
    <row r="15581" spans="13:21" s="104" customFormat="1" ht="15.75">
      <c r="M15581" s="172"/>
      <c r="N15581" s="172"/>
      <c r="O15581" s="172"/>
      <c r="U15581" s="173"/>
    </row>
    <row r="15582" spans="13:21" s="104" customFormat="1" ht="15.75">
      <c r="M15582" s="172"/>
      <c r="N15582" s="172"/>
      <c r="O15582" s="172"/>
      <c r="U15582" s="173"/>
    </row>
    <row r="15583" spans="13:21" s="104" customFormat="1" ht="15.75">
      <c r="M15583" s="172"/>
      <c r="N15583" s="172"/>
      <c r="O15583" s="172"/>
      <c r="U15583" s="173"/>
    </row>
    <row r="15584" spans="13:21" s="104" customFormat="1" ht="15.75">
      <c r="M15584" s="172"/>
      <c r="N15584" s="172"/>
      <c r="O15584" s="172"/>
      <c r="U15584" s="173"/>
    </row>
    <row r="15585" spans="13:21" s="104" customFormat="1" ht="15.75">
      <c r="M15585" s="172"/>
      <c r="N15585" s="172"/>
      <c r="O15585" s="172"/>
      <c r="U15585" s="173"/>
    </row>
    <row r="15586" spans="13:21" s="104" customFormat="1" ht="15.75">
      <c r="M15586" s="172"/>
      <c r="N15586" s="172"/>
      <c r="O15586" s="172"/>
      <c r="U15586" s="173"/>
    </row>
    <row r="15587" spans="13:21" s="104" customFormat="1" ht="15.75">
      <c r="M15587" s="172"/>
      <c r="N15587" s="172"/>
      <c r="O15587" s="172"/>
      <c r="U15587" s="173"/>
    </row>
    <row r="15588" spans="13:21" s="104" customFormat="1" ht="15.75">
      <c r="M15588" s="172"/>
      <c r="N15588" s="172"/>
      <c r="O15588" s="172"/>
      <c r="U15588" s="173"/>
    </row>
    <row r="15589" spans="13:21" s="104" customFormat="1" ht="15.75">
      <c r="M15589" s="172"/>
      <c r="N15589" s="172"/>
      <c r="O15589" s="172"/>
      <c r="U15589" s="173"/>
    </row>
    <row r="15590" spans="13:21" s="104" customFormat="1" ht="15.75">
      <c r="M15590" s="172"/>
      <c r="N15590" s="172"/>
      <c r="O15590" s="172"/>
      <c r="U15590" s="173"/>
    </row>
    <row r="15591" spans="13:21" s="104" customFormat="1" ht="15.75">
      <c r="M15591" s="172"/>
      <c r="N15591" s="172"/>
      <c r="O15591" s="172"/>
      <c r="U15591" s="173"/>
    </row>
    <row r="15592" spans="13:21" s="104" customFormat="1" ht="15.75">
      <c r="M15592" s="172"/>
      <c r="N15592" s="172"/>
      <c r="O15592" s="172"/>
      <c r="U15592" s="173"/>
    </row>
    <row r="15593" spans="13:21" s="104" customFormat="1" ht="15.75">
      <c r="M15593" s="172"/>
      <c r="N15593" s="172"/>
      <c r="O15593" s="172"/>
      <c r="U15593" s="173"/>
    </row>
    <row r="15594" spans="13:21" s="104" customFormat="1" ht="15.75">
      <c r="M15594" s="172"/>
      <c r="N15594" s="172"/>
      <c r="O15594" s="172"/>
      <c r="U15594" s="173"/>
    </row>
    <row r="15595" spans="13:21" s="104" customFormat="1" ht="15.75">
      <c r="M15595" s="172"/>
      <c r="N15595" s="172"/>
      <c r="O15595" s="172"/>
      <c r="U15595" s="173"/>
    </row>
    <row r="15596" spans="13:21" s="104" customFormat="1" ht="15.75">
      <c r="M15596" s="172"/>
      <c r="N15596" s="172"/>
      <c r="O15596" s="172"/>
      <c r="U15596" s="173"/>
    </row>
    <row r="15597" spans="13:21" s="104" customFormat="1" ht="15.75">
      <c r="M15597" s="172"/>
      <c r="N15597" s="172"/>
      <c r="O15597" s="172"/>
      <c r="U15597" s="173"/>
    </row>
    <row r="15598" spans="13:21" s="104" customFormat="1" ht="15.75">
      <c r="M15598" s="172"/>
      <c r="N15598" s="172"/>
      <c r="O15598" s="172"/>
      <c r="U15598" s="173"/>
    </row>
    <row r="15599" spans="13:21" s="104" customFormat="1" ht="15.75">
      <c r="M15599" s="172"/>
      <c r="N15599" s="172"/>
      <c r="O15599" s="172"/>
      <c r="U15599" s="173"/>
    </row>
    <row r="15600" spans="13:21" s="104" customFormat="1" ht="15.75">
      <c r="M15600" s="172"/>
      <c r="N15600" s="172"/>
      <c r="O15600" s="172"/>
      <c r="U15600" s="173"/>
    </row>
    <row r="15601" spans="13:21" s="104" customFormat="1" ht="15.75">
      <c r="M15601" s="172"/>
      <c r="N15601" s="172"/>
      <c r="O15601" s="172"/>
      <c r="U15601" s="173"/>
    </row>
    <row r="15602" spans="13:21" s="104" customFormat="1" ht="15.75">
      <c r="M15602" s="172"/>
      <c r="N15602" s="172"/>
      <c r="O15602" s="172"/>
      <c r="U15602" s="173"/>
    </row>
    <row r="15603" spans="13:21" s="104" customFormat="1" ht="15.75">
      <c r="M15603" s="172"/>
      <c r="N15603" s="172"/>
      <c r="O15603" s="172"/>
      <c r="U15603" s="173"/>
    </row>
    <row r="15604" spans="13:21" s="104" customFormat="1" ht="15.75">
      <c r="M15604" s="172"/>
      <c r="N15604" s="172"/>
      <c r="O15604" s="172"/>
      <c r="U15604" s="173"/>
    </row>
    <row r="15605" spans="13:21" s="104" customFormat="1" ht="15.75">
      <c r="M15605" s="172"/>
      <c r="N15605" s="172"/>
      <c r="O15605" s="172"/>
      <c r="U15605" s="173"/>
    </row>
    <row r="15606" spans="13:21" s="104" customFormat="1" ht="15.75">
      <c r="M15606" s="172"/>
      <c r="N15606" s="172"/>
      <c r="O15606" s="172"/>
      <c r="U15606" s="173"/>
    </row>
    <row r="15607" spans="13:21" s="104" customFormat="1" ht="15.75">
      <c r="M15607" s="172"/>
      <c r="N15607" s="172"/>
      <c r="O15607" s="172"/>
      <c r="U15607" s="173"/>
    </row>
    <row r="15608" spans="13:21" s="104" customFormat="1" ht="15.75">
      <c r="M15608" s="172"/>
      <c r="N15608" s="172"/>
      <c r="O15608" s="172"/>
      <c r="U15608" s="173"/>
    </row>
    <row r="15609" spans="13:21" s="104" customFormat="1" ht="15.75">
      <c r="M15609" s="172"/>
      <c r="N15609" s="172"/>
      <c r="O15609" s="172"/>
      <c r="U15609" s="173"/>
    </row>
    <row r="15610" spans="13:21" s="104" customFormat="1" ht="15.75">
      <c r="M15610" s="172"/>
      <c r="N15610" s="172"/>
      <c r="O15610" s="172"/>
      <c r="U15610" s="173"/>
    </row>
    <row r="15611" spans="13:21" s="104" customFormat="1" ht="15.75">
      <c r="M15611" s="172"/>
      <c r="N15611" s="172"/>
      <c r="O15611" s="172"/>
      <c r="U15611" s="173"/>
    </row>
    <row r="15612" spans="13:21" s="104" customFormat="1" ht="15.75">
      <c r="M15612" s="172"/>
      <c r="N15612" s="172"/>
      <c r="O15612" s="172"/>
      <c r="U15612" s="173"/>
    </row>
    <row r="15613" spans="13:21" s="104" customFormat="1" ht="15.75">
      <c r="M15613" s="172"/>
      <c r="N15613" s="172"/>
      <c r="O15613" s="172"/>
      <c r="U15613" s="173"/>
    </row>
    <row r="15614" spans="13:21" s="104" customFormat="1" ht="15.75">
      <c r="M15614" s="172"/>
      <c r="N15614" s="172"/>
      <c r="O15614" s="172"/>
      <c r="U15614" s="173"/>
    </row>
    <row r="15615" spans="13:21" s="104" customFormat="1" ht="15.75">
      <c r="M15615" s="172"/>
      <c r="N15615" s="172"/>
      <c r="O15615" s="172"/>
      <c r="U15615" s="173"/>
    </row>
    <row r="15616" spans="13:21" s="104" customFormat="1" ht="15.75">
      <c r="M15616" s="172"/>
      <c r="N15616" s="172"/>
      <c r="O15616" s="172"/>
      <c r="U15616" s="173"/>
    </row>
    <row r="15617" spans="13:21" s="104" customFormat="1" ht="15.75">
      <c r="M15617" s="172"/>
      <c r="N15617" s="172"/>
      <c r="O15617" s="172"/>
      <c r="U15617" s="173"/>
    </row>
    <row r="15618" spans="13:21" s="104" customFormat="1" ht="15.75">
      <c r="M15618" s="172"/>
      <c r="N15618" s="172"/>
      <c r="O15618" s="172"/>
      <c r="U15618" s="173"/>
    </row>
    <row r="15619" spans="13:21" s="104" customFormat="1" ht="15.75">
      <c r="M15619" s="172"/>
      <c r="N15619" s="172"/>
      <c r="O15619" s="172"/>
      <c r="U15619" s="173"/>
    </row>
    <row r="15620" spans="13:21" s="104" customFormat="1" ht="15.75">
      <c r="M15620" s="172"/>
      <c r="N15620" s="172"/>
      <c r="O15620" s="172"/>
      <c r="U15620" s="173"/>
    </row>
    <row r="15621" spans="13:21" s="104" customFormat="1" ht="15.75">
      <c r="M15621" s="172"/>
      <c r="N15621" s="172"/>
      <c r="O15621" s="172"/>
      <c r="U15621" s="173"/>
    </row>
    <row r="15622" spans="13:21" s="104" customFormat="1" ht="15.75">
      <c r="M15622" s="172"/>
      <c r="N15622" s="172"/>
      <c r="O15622" s="172"/>
      <c r="U15622" s="173"/>
    </row>
    <row r="15623" spans="13:21" s="104" customFormat="1" ht="15.75">
      <c r="M15623" s="172"/>
      <c r="N15623" s="172"/>
      <c r="O15623" s="172"/>
      <c r="U15623" s="173"/>
    </row>
    <row r="15624" spans="13:21" s="104" customFormat="1" ht="15.75">
      <c r="M15624" s="172"/>
      <c r="N15624" s="172"/>
      <c r="O15624" s="172"/>
      <c r="U15624" s="173"/>
    </row>
    <row r="15625" spans="13:21" s="104" customFormat="1" ht="15.75">
      <c r="M15625" s="172"/>
      <c r="N15625" s="172"/>
      <c r="O15625" s="172"/>
      <c r="U15625" s="173"/>
    </row>
    <row r="15626" spans="13:21" s="104" customFormat="1" ht="15.75">
      <c r="M15626" s="172"/>
      <c r="N15626" s="172"/>
      <c r="O15626" s="172"/>
      <c r="U15626" s="173"/>
    </row>
    <row r="15627" spans="13:21" s="104" customFormat="1" ht="15.75">
      <c r="M15627" s="172"/>
      <c r="N15627" s="172"/>
      <c r="O15627" s="172"/>
      <c r="U15627" s="173"/>
    </row>
    <row r="15628" spans="13:21" s="104" customFormat="1" ht="15.75">
      <c r="M15628" s="172"/>
      <c r="N15628" s="172"/>
      <c r="O15628" s="172"/>
      <c r="U15628" s="173"/>
    </row>
    <row r="15629" spans="13:21" s="104" customFormat="1" ht="15.75">
      <c r="M15629" s="172"/>
      <c r="N15629" s="172"/>
      <c r="O15629" s="172"/>
      <c r="U15629" s="173"/>
    </row>
    <row r="15630" spans="13:21" s="104" customFormat="1" ht="15.75">
      <c r="M15630" s="172"/>
      <c r="N15630" s="172"/>
      <c r="O15630" s="172"/>
      <c r="U15630" s="173"/>
    </row>
    <row r="15631" spans="13:21" s="104" customFormat="1" ht="15.75">
      <c r="M15631" s="172"/>
      <c r="N15631" s="172"/>
      <c r="O15631" s="172"/>
      <c r="U15631" s="173"/>
    </row>
    <row r="15632" spans="13:21" s="104" customFormat="1" ht="15.75">
      <c r="M15632" s="172"/>
      <c r="N15632" s="172"/>
      <c r="O15632" s="172"/>
      <c r="U15632" s="173"/>
    </row>
    <row r="15633" spans="13:21" s="104" customFormat="1" ht="15.75">
      <c r="M15633" s="172"/>
      <c r="N15633" s="172"/>
      <c r="O15633" s="172"/>
      <c r="U15633" s="173"/>
    </row>
    <row r="15634" spans="13:21" s="104" customFormat="1" ht="15.75">
      <c r="M15634" s="172"/>
      <c r="N15634" s="172"/>
      <c r="O15634" s="172"/>
      <c r="U15634" s="173"/>
    </row>
    <row r="15635" spans="13:21" s="104" customFormat="1" ht="15.75">
      <c r="M15635" s="172"/>
      <c r="N15635" s="172"/>
      <c r="O15635" s="172"/>
      <c r="U15635" s="173"/>
    </row>
    <row r="15636" spans="13:21" s="104" customFormat="1" ht="15.75">
      <c r="M15636" s="172"/>
      <c r="N15636" s="172"/>
      <c r="O15636" s="172"/>
      <c r="U15636" s="173"/>
    </row>
    <row r="15637" spans="13:21" s="104" customFormat="1" ht="15.75">
      <c r="M15637" s="172"/>
      <c r="N15637" s="172"/>
      <c r="O15637" s="172"/>
      <c r="U15637" s="173"/>
    </row>
    <row r="15638" spans="13:21" s="104" customFormat="1" ht="15.75">
      <c r="M15638" s="172"/>
      <c r="N15638" s="172"/>
      <c r="O15638" s="172"/>
      <c r="U15638" s="173"/>
    </row>
    <row r="15639" spans="13:21" s="104" customFormat="1" ht="15.75">
      <c r="M15639" s="172"/>
      <c r="N15639" s="172"/>
      <c r="O15639" s="172"/>
      <c r="U15639" s="173"/>
    </row>
    <row r="15640" spans="13:21" s="104" customFormat="1" ht="15.75">
      <c r="M15640" s="172"/>
      <c r="N15640" s="172"/>
      <c r="O15640" s="172"/>
      <c r="U15640" s="173"/>
    </row>
    <row r="15641" spans="13:21" s="104" customFormat="1" ht="15.75">
      <c r="M15641" s="172"/>
      <c r="N15641" s="172"/>
      <c r="O15641" s="172"/>
      <c r="U15641" s="173"/>
    </row>
    <row r="15642" spans="13:21" s="104" customFormat="1" ht="15.75">
      <c r="M15642" s="172"/>
      <c r="N15642" s="172"/>
      <c r="O15642" s="172"/>
      <c r="U15642" s="173"/>
    </row>
    <row r="15643" spans="13:21" s="104" customFormat="1" ht="15.75">
      <c r="M15643" s="172"/>
      <c r="N15643" s="172"/>
      <c r="O15643" s="172"/>
      <c r="U15643" s="173"/>
    </row>
    <row r="15644" spans="13:21" s="104" customFormat="1" ht="15.75">
      <c r="M15644" s="172"/>
      <c r="N15644" s="172"/>
      <c r="O15644" s="172"/>
      <c r="U15644" s="173"/>
    </row>
    <row r="15645" spans="13:21" s="104" customFormat="1" ht="15.75">
      <c r="M15645" s="172"/>
      <c r="N15645" s="172"/>
      <c r="O15645" s="172"/>
      <c r="U15645" s="173"/>
    </row>
    <row r="15646" spans="13:21" s="104" customFormat="1" ht="15.75">
      <c r="M15646" s="172"/>
      <c r="N15646" s="172"/>
      <c r="O15646" s="172"/>
      <c r="U15646" s="173"/>
    </row>
    <row r="15647" spans="13:21" s="104" customFormat="1" ht="15.75">
      <c r="M15647" s="172"/>
      <c r="N15647" s="172"/>
      <c r="O15647" s="172"/>
      <c r="U15647" s="173"/>
    </row>
    <row r="15648" spans="13:21" s="104" customFormat="1" ht="15.75">
      <c r="M15648" s="172"/>
      <c r="N15648" s="172"/>
      <c r="O15648" s="172"/>
      <c r="U15648" s="173"/>
    </row>
    <row r="15649" spans="13:21" s="104" customFormat="1" ht="15.75">
      <c r="M15649" s="172"/>
      <c r="N15649" s="172"/>
      <c r="O15649" s="172"/>
      <c r="U15649" s="173"/>
    </row>
    <row r="15650" spans="13:21" s="104" customFormat="1" ht="15.75">
      <c r="M15650" s="172"/>
      <c r="N15650" s="172"/>
      <c r="O15650" s="172"/>
      <c r="U15650" s="173"/>
    </row>
    <row r="15651" spans="13:21" s="104" customFormat="1" ht="15.75">
      <c r="M15651" s="172"/>
      <c r="N15651" s="172"/>
      <c r="O15651" s="172"/>
      <c r="U15651" s="173"/>
    </row>
    <row r="15652" spans="13:21" s="104" customFormat="1" ht="15.75">
      <c r="M15652" s="172"/>
      <c r="N15652" s="172"/>
      <c r="O15652" s="172"/>
      <c r="U15652" s="173"/>
    </row>
    <row r="15653" spans="13:21" s="104" customFormat="1" ht="15.75">
      <c r="M15653" s="172"/>
      <c r="N15653" s="172"/>
      <c r="O15653" s="172"/>
      <c r="U15653" s="173"/>
    </row>
    <row r="15654" spans="13:21" s="104" customFormat="1" ht="15.75">
      <c r="M15654" s="172"/>
      <c r="N15654" s="172"/>
      <c r="O15654" s="172"/>
      <c r="U15654" s="173"/>
    </row>
    <row r="15655" spans="13:21" s="104" customFormat="1" ht="15.75">
      <c r="M15655" s="172"/>
      <c r="N15655" s="172"/>
      <c r="O15655" s="172"/>
      <c r="U15655" s="173"/>
    </row>
    <row r="15656" spans="13:21" s="104" customFormat="1" ht="15.75">
      <c r="M15656" s="172"/>
      <c r="N15656" s="172"/>
      <c r="O15656" s="172"/>
      <c r="U15656" s="173"/>
    </row>
    <row r="15657" spans="13:21" s="104" customFormat="1" ht="15.75">
      <c r="M15657" s="172"/>
      <c r="N15657" s="172"/>
      <c r="O15657" s="172"/>
      <c r="U15657" s="173"/>
    </row>
    <row r="15658" spans="13:21" s="104" customFormat="1" ht="15.75">
      <c r="M15658" s="172"/>
      <c r="N15658" s="172"/>
      <c r="O15658" s="172"/>
      <c r="U15658" s="173"/>
    </row>
    <row r="15659" spans="13:21" s="104" customFormat="1" ht="15.75">
      <c r="M15659" s="172"/>
      <c r="N15659" s="172"/>
      <c r="O15659" s="172"/>
      <c r="U15659" s="173"/>
    </row>
    <row r="15660" spans="13:21" s="104" customFormat="1" ht="15.75">
      <c r="M15660" s="172"/>
      <c r="N15660" s="172"/>
      <c r="O15660" s="172"/>
      <c r="U15660" s="173"/>
    </row>
    <row r="15661" spans="13:21" s="104" customFormat="1" ht="15.75">
      <c r="M15661" s="172"/>
      <c r="N15661" s="172"/>
      <c r="O15661" s="172"/>
      <c r="U15661" s="173"/>
    </row>
    <row r="15662" spans="13:21" s="104" customFormat="1" ht="15.75">
      <c r="M15662" s="172"/>
      <c r="N15662" s="172"/>
      <c r="O15662" s="172"/>
      <c r="U15662" s="173"/>
    </row>
    <row r="15663" spans="13:21" s="104" customFormat="1" ht="15.75">
      <c r="M15663" s="172"/>
      <c r="N15663" s="172"/>
      <c r="O15663" s="172"/>
      <c r="U15663" s="173"/>
    </row>
    <row r="15664" spans="13:21" s="104" customFormat="1" ht="15.75">
      <c r="M15664" s="172"/>
      <c r="N15664" s="172"/>
      <c r="O15664" s="172"/>
      <c r="U15664" s="173"/>
    </row>
    <row r="15665" spans="13:21" s="104" customFormat="1" ht="15.75">
      <c r="M15665" s="172"/>
      <c r="N15665" s="172"/>
      <c r="O15665" s="172"/>
      <c r="U15665" s="173"/>
    </row>
    <row r="15666" spans="13:21" s="104" customFormat="1" ht="15.75">
      <c r="M15666" s="172"/>
      <c r="N15666" s="172"/>
      <c r="O15666" s="172"/>
      <c r="U15666" s="173"/>
    </row>
    <row r="15667" spans="13:21" s="104" customFormat="1" ht="15.75">
      <c r="M15667" s="172"/>
      <c r="N15667" s="172"/>
      <c r="O15667" s="172"/>
      <c r="U15667" s="173"/>
    </row>
    <row r="15668" spans="13:21" s="104" customFormat="1" ht="15.75">
      <c r="M15668" s="172"/>
      <c r="N15668" s="172"/>
      <c r="O15668" s="172"/>
      <c r="U15668" s="173"/>
    </row>
    <row r="15669" spans="13:21" s="104" customFormat="1" ht="15.75">
      <c r="M15669" s="172"/>
      <c r="N15669" s="172"/>
      <c r="O15669" s="172"/>
      <c r="U15669" s="173"/>
    </row>
    <row r="15670" spans="13:21" s="104" customFormat="1" ht="15.75">
      <c r="M15670" s="172"/>
      <c r="N15670" s="172"/>
      <c r="O15670" s="172"/>
      <c r="U15670" s="173"/>
    </row>
    <row r="15671" spans="13:21" s="104" customFormat="1" ht="15.75">
      <c r="M15671" s="172"/>
      <c r="N15671" s="172"/>
      <c r="O15671" s="172"/>
      <c r="U15671" s="173"/>
    </row>
    <row r="15672" spans="13:21" s="104" customFormat="1" ht="15.75">
      <c r="M15672" s="172"/>
      <c r="N15672" s="172"/>
      <c r="O15672" s="172"/>
      <c r="U15672" s="173"/>
    </row>
    <row r="15673" spans="13:21" s="104" customFormat="1" ht="15.75">
      <c r="M15673" s="172"/>
      <c r="N15673" s="172"/>
      <c r="O15673" s="172"/>
      <c r="U15673" s="173"/>
    </row>
    <row r="15674" spans="13:21" s="104" customFormat="1" ht="15.75">
      <c r="M15674" s="172"/>
      <c r="N15674" s="172"/>
      <c r="O15674" s="172"/>
      <c r="U15674" s="173"/>
    </row>
    <row r="15675" spans="13:21" s="104" customFormat="1" ht="15.75">
      <c r="M15675" s="172"/>
      <c r="N15675" s="172"/>
      <c r="O15675" s="172"/>
      <c r="U15675" s="173"/>
    </row>
    <row r="15676" spans="13:21" s="104" customFormat="1" ht="15.75">
      <c r="M15676" s="172"/>
      <c r="N15676" s="172"/>
      <c r="O15676" s="172"/>
      <c r="U15676" s="173"/>
    </row>
    <row r="15677" spans="13:21" s="104" customFormat="1" ht="15.75">
      <c r="M15677" s="172"/>
      <c r="N15677" s="172"/>
      <c r="O15677" s="172"/>
      <c r="U15677" s="173"/>
    </row>
    <row r="15678" spans="13:21" s="104" customFormat="1" ht="15.75">
      <c r="M15678" s="172"/>
      <c r="N15678" s="172"/>
      <c r="O15678" s="172"/>
      <c r="U15678" s="173"/>
    </row>
    <row r="15679" spans="13:21" s="104" customFormat="1" ht="15.75">
      <c r="M15679" s="172"/>
      <c r="N15679" s="172"/>
      <c r="O15679" s="172"/>
      <c r="U15679" s="173"/>
    </row>
    <row r="15680" spans="13:21" s="104" customFormat="1" ht="15.75">
      <c r="M15680" s="172"/>
      <c r="N15680" s="172"/>
      <c r="O15680" s="172"/>
      <c r="U15680" s="173"/>
    </row>
    <row r="15681" spans="13:21" s="104" customFormat="1" ht="15.75">
      <c r="M15681" s="172"/>
      <c r="N15681" s="172"/>
      <c r="O15681" s="172"/>
      <c r="U15681" s="173"/>
    </row>
    <row r="15682" spans="13:21" s="104" customFormat="1" ht="15.75">
      <c r="M15682" s="172"/>
      <c r="N15682" s="172"/>
      <c r="O15682" s="172"/>
      <c r="U15682" s="173"/>
    </row>
    <row r="15683" spans="13:21" s="104" customFormat="1" ht="15.75">
      <c r="M15683" s="172"/>
      <c r="N15683" s="172"/>
      <c r="O15683" s="172"/>
      <c r="U15683" s="173"/>
    </row>
    <row r="15684" spans="13:21" s="104" customFormat="1" ht="15.75">
      <c r="M15684" s="172"/>
      <c r="N15684" s="172"/>
      <c r="O15684" s="172"/>
      <c r="U15684" s="173"/>
    </row>
    <row r="15685" spans="13:21" s="104" customFormat="1" ht="15.75">
      <c r="M15685" s="172"/>
      <c r="N15685" s="172"/>
      <c r="O15685" s="172"/>
      <c r="U15685" s="173"/>
    </row>
    <row r="15686" spans="13:21" s="104" customFormat="1" ht="15.75">
      <c r="M15686" s="172"/>
      <c r="N15686" s="172"/>
      <c r="O15686" s="172"/>
      <c r="U15686" s="173"/>
    </row>
    <row r="15687" spans="13:21" s="104" customFormat="1" ht="15.75">
      <c r="M15687" s="172"/>
      <c r="N15687" s="172"/>
      <c r="O15687" s="172"/>
      <c r="U15687" s="173"/>
    </row>
    <row r="15688" spans="13:21" s="104" customFormat="1" ht="15.75">
      <c r="M15688" s="172"/>
      <c r="N15688" s="172"/>
      <c r="O15688" s="172"/>
      <c r="U15688" s="173"/>
    </row>
    <row r="15689" spans="13:21" s="104" customFormat="1" ht="15.75">
      <c r="M15689" s="172"/>
      <c r="N15689" s="172"/>
      <c r="O15689" s="172"/>
      <c r="U15689" s="173"/>
    </row>
    <row r="15690" spans="13:21" s="104" customFormat="1" ht="15.75">
      <c r="M15690" s="172"/>
      <c r="N15690" s="172"/>
      <c r="O15690" s="172"/>
      <c r="U15690" s="173"/>
    </row>
    <row r="15691" spans="13:21" s="104" customFormat="1" ht="15.75">
      <c r="M15691" s="172"/>
      <c r="N15691" s="172"/>
      <c r="O15691" s="172"/>
      <c r="U15691" s="173"/>
    </row>
    <row r="15692" spans="13:21" s="104" customFormat="1" ht="15.75">
      <c r="M15692" s="172"/>
      <c r="N15692" s="172"/>
      <c r="O15692" s="172"/>
      <c r="U15692" s="173"/>
    </row>
    <row r="15693" spans="13:21" s="104" customFormat="1" ht="15.75">
      <c r="M15693" s="172"/>
      <c r="N15693" s="172"/>
      <c r="O15693" s="172"/>
      <c r="U15693" s="173"/>
    </row>
    <row r="15694" spans="13:21" s="104" customFormat="1" ht="15.75">
      <c r="M15694" s="172"/>
      <c r="N15694" s="172"/>
      <c r="O15694" s="172"/>
      <c r="U15694" s="173"/>
    </row>
    <row r="15695" spans="13:21" s="104" customFormat="1" ht="15.75">
      <c r="M15695" s="172"/>
      <c r="N15695" s="172"/>
      <c r="O15695" s="172"/>
      <c r="U15695" s="173"/>
    </row>
    <row r="15696" spans="13:21" s="104" customFormat="1" ht="15.75">
      <c r="M15696" s="172"/>
      <c r="N15696" s="172"/>
      <c r="O15696" s="172"/>
      <c r="U15696" s="173"/>
    </row>
    <row r="15697" spans="13:21" s="104" customFormat="1" ht="15.75">
      <c r="M15697" s="172"/>
      <c r="N15697" s="172"/>
      <c r="O15697" s="172"/>
      <c r="U15697" s="173"/>
    </row>
    <row r="15698" spans="13:21" s="104" customFormat="1" ht="15.75">
      <c r="M15698" s="172"/>
      <c r="N15698" s="172"/>
      <c r="O15698" s="172"/>
      <c r="U15698" s="173"/>
    </row>
    <row r="15699" spans="13:21" s="104" customFormat="1" ht="15.75">
      <c r="M15699" s="172"/>
      <c r="N15699" s="172"/>
      <c r="O15699" s="172"/>
      <c r="U15699" s="173"/>
    </row>
    <row r="15700" spans="13:21" s="104" customFormat="1" ht="15.75">
      <c r="M15700" s="172"/>
      <c r="N15700" s="172"/>
      <c r="O15700" s="172"/>
      <c r="U15700" s="173"/>
    </row>
    <row r="15701" spans="13:21" s="104" customFormat="1" ht="15.75">
      <c r="M15701" s="172"/>
      <c r="N15701" s="172"/>
      <c r="O15701" s="172"/>
      <c r="U15701" s="173"/>
    </row>
    <row r="15702" spans="13:21" s="104" customFormat="1" ht="15.75">
      <c r="M15702" s="172"/>
      <c r="N15702" s="172"/>
      <c r="O15702" s="172"/>
      <c r="U15702" s="173"/>
    </row>
    <row r="15703" spans="13:21" s="104" customFormat="1" ht="15.75">
      <c r="M15703" s="172"/>
      <c r="N15703" s="172"/>
      <c r="O15703" s="172"/>
      <c r="U15703" s="173"/>
    </row>
    <row r="15704" spans="13:21" s="104" customFormat="1" ht="15.75">
      <c r="M15704" s="172"/>
      <c r="N15704" s="172"/>
      <c r="O15704" s="172"/>
      <c r="U15704" s="173"/>
    </row>
    <row r="15705" spans="13:21" s="104" customFormat="1" ht="15.75">
      <c r="M15705" s="172"/>
      <c r="N15705" s="172"/>
      <c r="O15705" s="172"/>
      <c r="U15705" s="173"/>
    </row>
    <row r="15706" spans="13:21" s="104" customFormat="1" ht="15.75">
      <c r="M15706" s="172"/>
      <c r="N15706" s="172"/>
      <c r="O15706" s="172"/>
      <c r="U15706" s="173"/>
    </row>
    <row r="15707" spans="13:21" s="104" customFormat="1" ht="15.75">
      <c r="M15707" s="172"/>
      <c r="N15707" s="172"/>
      <c r="O15707" s="172"/>
      <c r="U15707" s="173"/>
    </row>
    <row r="15708" spans="13:21" s="104" customFormat="1" ht="15.75">
      <c r="M15708" s="172"/>
      <c r="N15708" s="172"/>
      <c r="O15708" s="172"/>
      <c r="U15708" s="173"/>
    </row>
    <row r="15709" spans="13:21" s="104" customFormat="1" ht="15.75">
      <c r="M15709" s="172"/>
      <c r="N15709" s="172"/>
      <c r="O15709" s="172"/>
      <c r="U15709" s="173"/>
    </row>
    <row r="15710" spans="13:21" s="104" customFormat="1" ht="15.75">
      <c r="M15710" s="172"/>
      <c r="N15710" s="172"/>
      <c r="O15710" s="172"/>
      <c r="U15710" s="173"/>
    </row>
    <row r="15711" spans="13:21" s="104" customFormat="1" ht="15.75">
      <c r="M15711" s="172"/>
      <c r="N15711" s="172"/>
      <c r="O15711" s="172"/>
      <c r="U15711" s="173"/>
    </row>
    <row r="15712" spans="13:21" s="104" customFormat="1" ht="15.75">
      <c r="M15712" s="172"/>
      <c r="N15712" s="172"/>
      <c r="O15712" s="172"/>
      <c r="U15712" s="173"/>
    </row>
    <row r="15713" spans="13:21" s="104" customFormat="1" ht="15.75">
      <c r="M15713" s="172"/>
      <c r="N15713" s="172"/>
      <c r="O15713" s="172"/>
      <c r="U15713" s="173"/>
    </row>
    <row r="15714" spans="13:21" s="104" customFormat="1" ht="15.75">
      <c r="M15714" s="172"/>
      <c r="N15714" s="172"/>
      <c r="O15714" s="172"/>
      <c r="U15714" s="173"/>
    </row>
    <row r="15715" spans="13:21" s="104" customFormat="1" ht="15.75">
      <c r="M15715" s="172"/>
      <c r="N15715" s="172"/>
      <c r="O15715" s="172"/>
      <c r="U15715" s="173"/>
    </row>
    <row r="15716" spans="13:21" s="104" customFormat="1" ht="15.75">
      <c r="M15716" s="172"/>
      <c r="N15716" s="172"/>
      <c r="O15716" s="172"/>
      <c r="U15716" s="173"/>
    </row>
    <row r="15717" spans="13:21" s="104" customFormat="1" ht="15.75">
      <c r="M15717" s="172"/>
      <c r="N15717" s="172"/>
      <c r="O15717" s="172"/>
      <c r="U15717" s="173"/>
    </row>
    <row r="15718" spans="13:21" s="104" customFormat="1" ht="15.75">
      <c r="M15718" s="172"/>
      <c r="N15718" s="172"/>
      <c r="O15718" s="172"/>
      <c r="U15718" s="173"/>
    </row>
    <row r="15719" spans="13:21" s="104" customFormat="1" ht="15.75">
      <c r="M15719" s="172"/>
      <c r="N15719" s="172"/>
      <c r="O15719" s="172"/>
      <c r="U15719" s="173"/>
    </row>
    <row r="15720" spans="13:21" s="104" customFormat="1" ht="15.75">
      <c r="M15720" s="172"/>
      <c r="N15720" s="172"/>
      <c r="O15720" s="172"/>
      <c r="U15720" s="173"/>
    </row>
    <row r="15721" spans="13:21" s="104" customFormat="1" ht="15.75">
      <c r="M15721" s="172"/>
      <c r="N15721" s="172"/>
      <c r="O15721" s="172"/>
      <c r="U15721" s="173"/>
    </row>
    <row r="15722" spans="13:21" s="104" customFormat="1" ht="15.75">
      <c r="M15722" s="172"/>
      <c r="N15722" s="172"/>
      <c r="O15722" s="172"/>
      <c r="U15722" s="173"/>
    </row>
    <row r="15723" spans="13:21" s="104" customFormat="1" ht="15.75">
      <c r="M15723" s="172"/>
      <c r="N15723" s="172"/>
      <c r="O15723" s="172"/>
      <c r="U15723" s="173"/>
    </row>
    <row r="15724" spans="13:21" s="104" customFormat="1" ht="15.75">
      <c r="M15724" s="172"/>
      <c r="N15724" s="172"/>
      <c r="O15724" s="172"/>
      <c r="U15724" s="173"/>
    </row>
    <row r="15725" spans="13:21" s="104" customFormat="1" ht="15.75">
      <c r="M15725" s="172"/>
      <c r="N15725" s="172"/>
      <c r="O15725" s="172"/>
      <c r="U15725" s="173"/>
    </row>
    <row r="15726" spans="13:21" s="104" customFormat="1" ht="15.75">
      <c r="M15726" s="172"/>
      <c r="N15726" s="172"/>
      <c r="O15726" s="172"/>
      <c r="U15726" s="173"/>
    </row>
    <row r="15727" spans="13:21" s="104" customFormat="1" ht="15.75">
      <c r="M15727" s="172"/>
      <c r="N15727" s="172"/>
      <c r="O15727" s="172"/>
      <c r="U15727" s="173"/>
    </row>
    <row r="15728" spans="13:21" s="104" customFormat="1" ht="15.75">
      <c r="M15728" s="172"/>
      <c r="N15728" s="172"/>
      <c r="O15728" s="172"/>
      <c r="U15728" s="173"/>
    </row>
    <row r="15729" spans="13:21" s="104" customFormat="1" ht="15.75">
      <c r="M15729" s="172"/>
      <c r="N15729" s="172"/>
      <c r="O15729" s="172"/>
      <c r="U15729" s="173"/>
    </row>
    <row r="15730" spans="13:21" s="104" customFormat="1" ht="15.75">
      <c r="M15730" s="172"/>
      <c r="N15730" s="172"/>
      <c r="O15730" s="172"/>
      <c r="U15730" s="173"/>
    </row>
    <row r="15731" spans="13:21" s="104" customFormat="1" ht="15.75">
      <c r="M15731" s="172"/>
      <c r="N15731" s="172"/>
      <c r="O15731" s="172"/>
      <c r="U15731" s="173"/>
    </row>
    <row r="15732" spans="13:21" s="104" customFormat="1" ht="15.75">
      <c r="M15732" s="172"/>
      <c r="N15732" s="172"/>
      <c r="O15732" s="172"/>
      <c r="U15732" s="173"/>
    </row>
    <row r="15733" spans="13:21" s="104" customFormat="1" ht="15.75">
      <c r="M15733" s="172"/>
      <c r="N15733" s="172"/>
      <c r="O15733" s="172"/>
      <c r="U15733" s="173"/>
    </row>
    <row r="15734" spans="13:21" s="104" customFormat="1" ht="15.75">
      <c r="M15734" s="172"/>
      <c r="N15734" s="172"/>
      <c r="O15734" s="172"/>
      <c r="U15734" s="173"/>
    </row>
    <row r="15735" spans="13:21" s="104" customFormat="1" ht="15.75">
      <c r="M15735" s="172"/>
      <c r="N15735" s="172"/>
      <c r="O15735" s="172"/>
      <c r="U15735" s="173"/>
    </row>
    <row r="15736" spans="13:21" s="104" customFormat="1" ht="15.75">
      <c r="M15736" s="172"/>
      <c r="N15736" s="172"/>
      <c r="O15736" s="172"/>
      <c r="U15736" s="173"/>
    </row>
    <row r="15737" spans="13:21" s="104" customFormat="1" ht="15.75">
      <c r="M15737" s="172"/>
      <c r="N15737" s="172"/>
      <c r="O15737" s="172"/>
      <c r="U15737" s="173"/>
    </row>
    <row r="15738" spans="13:21" s="104" customFormat="1" ht="15.75">
      <c r="M15738" s="172"/>
      <c r="N15738" s="172"/>
      <c r="O15738" s="172"/>
      <c r="U15738" s="173"/>
    </row>
    <row r="15739" spans="13:21" s="104" customFormat="1" ht="15.75">
      <c r="M15739" s="172"/>
      <c r="N15739" s="172"/>
      <c r="O15739" s="172"/>
      <c r="U15739" s="173"/>
    </row>
    <row r="15740" spans="13:21" s="104" customFormat="1" ht="15.75">
      <c r="M15740" s="172"/>
      <c r="N15740" s="172"/>
      <c r="O15740" s="172"/>
      <c r="U15740" s="173"/>
    </row>
    <row r="15741" spans="13:21" s="104" customFormat="1" ht="15.75">
      <c r="M15741" s="172"/>
      <c r="N15741" s="172"/>
      <c r="O15741" s="172"/>
      <c r="U15741" s="173"/>
    </row>
    <row r="15742" spans="13:21" s="104" customFormat="1" ht="15.75">
      <c r="M15742" s="172"/>
      <c r="N15742" s="172"/>
      <c r="O15742" s="172"/>
      <c r="U15742" s="173"/>
    </row>
    <row r="15743" spans="13:21" s="104" customFormat="1" ht="15.75">
      <c r="M15743" s="172"/>
      <c r="N15743" s="172"/>
      <c r="O15743" s="172"/>
      <c r="U15743" s="173"/>
    </row>
    <row r="15744" spans="13:21" s="104" customFormat="1" ht="15.75">
      <c r="M15744" s="172"/>
      <c r="N15744" s="172"/>
      <c r="O15744" s="172"/>
      <c r="U15744" s="173"/>
    </row>
    <row r="15745" spans="13:21" s="104" customFormat="1" ht="15.75">
      <c r="M15745" s="172"/>
      <c r="N15745" s="172"/>
      <c r="O15745" s="172"/>
      <c r="U15745" s="173"/>
    </row>
    <row r="15746" spans="13:21" s="104" customFormat="1" ht="15.75">
      <c r="M15746" s="172"/>
      <c r="N15746" s="172"/>
      <c r="O15746" s="172"/>
      <c r="U15746" s="173"/>
    </row>
    <row r="15747" spans="13:21" s="104" customFormat="1" ht="15.75">
      <c r="M15747" s="172"/>
      <c r="N15747" s="172"/>
      <c r="O15747" s="172"/>
      <c r="U15747" s="173"/>
    </row>
    <row r="15748" spans="13:21" s="104" customFormat="1" ht="15.75">
      <c r="M15748" s="172"/>
      <c r="N15748" s="172"/>
      <c r="O15748" s="172"/>
      <c r="U15748" s="173"/>
    </row>
    <row r="15749" spans="13:21" s="104" customFormat="1" ht="15.75">
      <c r="M15749" s="172"/>
      <c r="N15749" s="172"/>
      <c r="O15749" s="172"/>
      <c r="U15749" s="173"/>
    </row>
    <row r="15750" spans="13:21" s="104" customFormat="1" ht="15.75">
      <c r="M15750" s="172"/>
      <c r="N15750" s="172"/>
      <c r="O15750" s="172"/>
      <c r="U15750" s="173"/>
    </row>
    <row r="15751" spans="13:21" s="104" customFormat="1" ht="15.75">
      <c r="M15751" s="172"/>
      <c r="N15751" s="172"/>
      <c r="O15751" s="172"/>
      <c r="U15751" s="173"/>
    </row>
    <row r="15752" spans="13:21" s="104" customFormat="1" ht="15.75">
      <c r="M15752" s="172"/>
      <c r="N15752" s="172"/>
      <c r="O15752" s="172"/>
      <c r="U15752" s="173"/>
    </row>
    <row r="15753" spans="13:21" s="104" customFormat="1" ht="15.75">
      <c r="M15753" s="172"/>
      <c r="N15753" s="172"/>
      <c r="O15753" s="172"/>
      <c r="U15753" s="173"/>
    </row>
    <row r="15754" spans="13:21" s="104" customFormat="1" ht="15.75">
      <c r="M15754" s="172"/>
      <c r="N15754" s="172"/>
      <c r="O15754" s="172"/>
      <c r="U15754" s="173"/>
    </row>
    <row r="15755" spans="13:21" s="104" customFormat="1" ht="15.75">
      <c r="M15755" s="172"/>
      <c r="N15755" s="172"/>
      <c r="O15755" s="172"/>
      <c r="U15755" s="173"/>
    </row>
    <row r="15756" spans="13:21" s="104" customFormat="1" ht="15.75">
      <c r="M15756" s="172"/>
      <c r="N15756" s="172"/>
      <c r="O15756" s="172"/>
      <c r="U15756" s="173"/>
    </row>
    <row r="15757" spans="13:21" s="104" customFormat="1" ht="15.75">
      <c r="M15757" s="172"/>
      <c r="N15757" s="172"/>
      <c r="O15757" s="172"/>
      <c r="U15757" s="173"/>
    </row>
    <row r="15758" spans="13:21" s="104" customFormat="1" ht="15.75">
      <c r="M15758" s="172"/>
      <c r="N15758" s="172"/>
      <c r="O15758" s="172"/>
      <c r="U15758" s="173"/>
    </row>
    <row r="15759" spans="13:21" s="104" customFormat="1" ht="15.75">
      <c r="M15759" s="172"/>
      <c r="N15759" s="172"/>
      <c r="O15759" s="172"/>
      <c r="U15759" s="173"/>
    </row>
    <row r="15760" spans="13:21" s="104" customFormat="1" ht="15.75">
      <c r="M15760" s="172"/>
      <c r="N15760" s="172"/>
      <c r="O15760" s="172"/>
      <c r="U15760" s="173"/>
    </row>
    <row r="15761" spans="13:21" s="104" customFormat="1" ht="15.75">
      <c r="M15761" s="172"/>
      <c r="N15761" s="172"/>
      <c r="O15761" s="172"/>
      <c r="U15761" s="173"/>
    </row>
    <row r="15762" spans="13:21" s="104" customFormat="1" ht="15.75">
      <c r="M15762" s="172"/>
      <c r="N15762" s="172"/>
      <c r="O15762" s="172"/>
      <c r="U15762" s="173"/>
    </row>
    <row r="15763" spans="13:21" s="104" customFormat="1" ht="15.75">
      <c r="M15763" s="172"/>
      <c r="N15763" s="172"/>
      <c r="O15763" s="172"/>
      <c r="U15763" s="173"/>
    </row>
    <row r="15764" spans="13:21" s="104" customFormat="1" ht="15.75">
      <c r="M15764" s="172"/>
      <c r="N15764" s="172"/>
      <c r="O15764" s="172"/>
      <c r="U15764" s="173"/>
    </row>
    <row r="15765" spans="13:21" s="104" customFormat="1" ht="15.75">
      <c r="M15765" s="172"/>
      <c r="N15765" s="172"/>
      <c r="O15765" s="172"/>
      <c r="U15765" s="173"/>
    </row>
    <row r="15766" spans="13:21" s="104" customFormat="1" ht="15.75">
      <c r="M15766" s="172"/>
      <c r="N15766" s="172"/>
      <c r="O15766" s="172"/>
      <c r="U15766" s="173"/>
    </row>
    <row r="15767" spans="13:21" s="104" customFormat="1" ht="15.75">
      <c r="M15767" s="172"/>
      <c r="N15767" s="172"/>
      <c r="O15767" s="172"/>
      <c r="U15767" s="173"/>
    </row>
    <row r="15768" spans="13:21" s="104" customFormat="1" ht="15.75">
      <c r="M15768" s="172"/>
      <c r="N15768" s="172"/>
      <c r="O15768" s="172"/>
      <c r="U15768" s="173"/>
    </row>
    <row r="15769" spans="13:21" s="104" customFormat="1" ht="15.75">
      <c r="M15769" s="172"/>
      <c r="N15769" s="172"/>
      <c r="O15769" s="172"/>
      <c r="U15769" s="173"/>
    </row>
    <row r="15770" spans="13:21" s="104" customFormat="1" ht="15.75">
      <c r="M15770" s="172"/>
      <c r="N15770" s="172"/>
      <c r="O15770" s="172"/>
      <c r="U15770" s="173"/>
    </row>
    <row r="15771" spans="13:21" s="104" customFormat="1" ht="15.75">
      <c r="M15771" s="172"/>
      <c r="N15771" s="172"/>
      <c r="O15771" s="172"/>
      <c r="U15771" s="173"/>
    </row>
    <row r="15772" spans="13:21" s="104" customFormat="1" ht="15.75">
      <c r="M15772" s="172"/>
      <c r="N15772" s="172"/>
      <c r="O15772" s="172"/>
      <c r="U15772" s="173"/>
    </row>
    <row r="15773" spans="13:21" s="104" customFormat="1" ht="15.75">
      <c r="M15773" s="172"/>
      <c r="N15773" s="172"/>
      <c r="O15773" s="172"/>
      <c r="U15773" s="173"/>
    </row>
    <row r="15774" spans="13:21" s="104" customFormat="1" ht="15.75">
      <c r="M15774" s="172"/>
      <c r="N15774" s="172"/>
      <c r="O15774" s="172"/>
      <c r="U15774" s="173"/>
    </row>
    <row r="15775" spans="13:21" s="104" customFormat="1" ht="15.75">
      <c r="M15775" s="172"/>
      <c r="N15775" s="172"/>
      <c r="O15775" s="172"/>
      <c r="U15775" s="173"/>
    </row>
    <row r="15776" spans="13:21" s="104" customFormat="1" ht="15.75">
      <c r="M15776" s="172"/>
      <c r="N15776" s="172"/>
      <c r="O15776" s="172"/>
      <c r="U15776" s="173"/>
    </row>
    <row r="15777" spans="13:21" s="104" customFormat="1" ht="15.75">
      <c r="M15777" s="172"/>
      <c r="N15777" s="172"/>
      <c r="O15777" s="172"/>
      <c r="U15777" s="173"/>
    </row>
    <row r="15778" spans="13:21" s="104" customFormat="1" ht="15.75">
      <c r="M15778" s="172"/>
      <c r="N15778" s="172"/>
      <c r="O15778" s="172"/>
      <c r="U15778" s="173"/>
    </row>
    <row r="15779" spans="13:21" s="104" customFormat="1" ht="15.75">
      <c r="M15779" s="172"/>
      <c r="N15779" s="172"/>
      <c r="O15779" s="172"/>
      <c r="U15779" s="173"/>
    </row>
    <row r="15780" spans="13:21" s="104" customFormat="1" ht="15.75">
      <c r="M15780" s="172"/>
      <c r="N15780" s="172"/>
      <c r="O15780" s="172"/>
      <c r="U15780" s="173"/>
    </row>
    <row r="15781" spans="13:21" s="104" customFormat="1" ht="15.75">
      <c r="M15781" s="172"/>
      <c r="N15781" s="172"/>
      <c r="O15781" s="172"/>
      <c r="U15781" s="173"/>
    </row>
    <row r="15782" spans="13:21" s="104" customFormat="1" ht="15.75">
      <c r="M15782" s="172"/>
      <c r="N15782" s="172"/>
      <c r="O15782" s="172"/>
      <c r="U15782" s="173"/>
    </row>
    <row r="15783" spans="13:21" s="104" customFormat="1" ht="15.75">
      <c r="M15783" s="172"/>
      <c r="N15783" s="172"/>
      <c r="O15783" s="172"/>
      <c r="U15783" s="173"/>
    </row>
    <row r="15784" spans="13:21" s="104" customFormat="1" ht="15.75">
      <c r="M15784" s="172"/>
      <c r="N15784" s="172"/>
      <c r="O15784" s="172"/>
      <c r="U15784" s="173"/>
    </row>
    <row r="15785" spans="13:21" s="104" customFormat="1" ht="15.75">
      <c r="M15785" s="172"/>
      <c r="N15785" s="172"/>
      <c r="O15785" s="172"/>
      <c r="U15785" s="173"/>
    </row>
    <row r="15786" spans="13:21" s="104" customFormat="1" ht="15.75">
      <c r="M15786" s="172"/>
      <c r="N15786" s="172"/>
      <c r="O15786" s="172"/>
      <c r="U15786" s="173"/>
    </row>
    <row r="15787" spans="13:21" s="104" customFormat="1" ht="15.75">
      <c r="M15787" s="172"/>
      <c r="N15787" s="172"/>
      <c r="O15787" s="172"/>
      <c r="U15787" s="173"/>
    </row>
    <row r="15788" spans="13:21" s="104" customFormat="1" ht="15.75">
      <c r="M15788" s="172"/>
      <c r="N15788" s="172"/>
      <c r="O15788" s="172"/>
      <c r="U15788" s="173"/>
    </row>
    <row r="15789" spans="13:21" s="104" customFormat="1" ht="15.75">
      <c r="M15789" s="172"/>
      <c r="N15789" s="172"/>
      <c r="O15789" s="172"/>
      <c r="U15789" s="173"/>
    </row>
    <row r="15790" spans="13:21" s="104" customFormat="1" ht="15.75">
      <c r="M15790" s="172"/>
      <c r="N15790" s="172"/>
      <c r="O15790" s="172"/>
      <c r="U15790" s="173"/>
    </row>
    <row r="15791" spans="13:21" s="104" customFormat="1" ht="15.75">
      <c r="M15791" s="172"/>
      <c r="N15791" s="172"/>
      <c r="O15791" s="172"/>
      <c r="U15791" s="173"/>
    </row>
    <row r="15792" spans="13:21" s="104" customFormat="1" ht="15.75">
      <c r="M15792" s="172"/>
      <c r="N15792" s="172"/>
      <c r="O15792" s="172"/>
      <c r="U15792" s="173"/>
    </row>
    <row r="15793" spans="13:21" s="104" customFormat="1" ht="15.75">
      <c r="M15793" s="172"/>
      <c r="N15793" s="172"/>
      <c r="O15793" s="172"/>
      <c r="U15793" s="173"/>
    </row>
    <row r="15794" spans="13:21" s="104" customFormat="1" ht="15.75">
      <c r="M15794" s="172"/>
      <c r="N15794" s="172"/>
      <c r="O15794" s="172"/>
      <c r="U15794" s="173"/>
    </row>
    <row r="15795" spans="13:21" s="104" customFormat="1" ht="15.75">
      <c r="M15795" s="172"/>
      <c r="N15795" s="172"/>
      <c r="O15795" s="172"/>
      <c r="U15795" s="173"/>
    </row>
    <row r="15796" spans="13:21" s="104" customFormat="1" ht="15.75">
      <c r="M15796" s="172"/>
      <c r="N15796" s="172"/>
      <c r="O15796" s="172"/>
      <c r="U15796" s="173"/>
    </row>
    <row r="15797" spans="13:21" s="104" customFormat="1" ht="15.75">
      <c r="M15797" s="172"/>
      <c r="N15797" s="172"/>
      <c r="O15797" s="172"/>
      <c r="U15797" s="173"/>
    </row>
    <row r="15798" spans="13:21" s="104" customFormat="1" ht="15.75">
      <c r="M15798" s="172"/>
      <c r="N15798" s="172"/>
      <c r="O15798" s="172"/>
      <c r="U15798" s="173"/>
    </row>
    <row r="15799" spans="13:21" s="104" customFormat="1" ht="15.75">
      <c r="M15799" s="172"/>
      <c r="N15799" s="172"/>
      <c r="O15799" s="172"/>
      <c r="U15799" s="173"/>
    </row>
    <row r="15800" spans="13:21" s="104" customFormat="1" ht="15.75">
      <c r="M15800" s="172"/>
      <c r="N15800" s="172"/>
      <c r="O15800" s="172"/>
      <c r="U15800" s="173"/>
    </row>
    <row r="15801" spans="13:21" s="104" customFormat="1" ht="15.75">
      <c r="M15801" s="172"/>
      <c r="N15801" s="172"/>
      <c r="O15801" s="172"/>
      <c r="U15801" s="173"/>
    </row>
    <row r="15802" spans="13:21" s="104" customFormat="1" ht="15.75">
      <c r="M15802" s="172"/>
      <c r="N15802" s="172"/>
      <c r="O15802" s="172"/>
      <c r="U15802" s="173"/>
    </row>
    <row r="15803" spans="13:21" s="104" customFormat="1" ht="15.75">
      <c r="M15803" s="172"/>
      <c r="N15803" s="172"/>
      <c r="O15803" s="172"/>
      <c r="U15803" s="173"/>
    </row>
    <row r="15804" spans="13:21" s="104" customFormat="1" ht="15.75">
      <c r="M15804" s="172"/>
      <c r="N15804" s="172"/>
      <c r="O15804" s="172"/>
      <c r="U15804" s="173"/>
    </row>
    <row r="15805" spans="13:21" s="104" customFormat="1" ht="15.75">
      <c r="M15805" s="172"/>
      <c r="N15805" s="172"/>
      <c r="O15805" s="172"/>
      <c r="U15805" s="173"/>
    </row>
    <row r="15806" spans="13:21" s="104" customFormat="1" ht="15.75">
      <c r="M15806" s="172"/>
      <c r="N15806" s="172"/>
      <c r="O15806" s="172"/>
      <c r="U15806" s="173"/>
    </row>
    <row r="15807" spans="13:21" s="104" customFormat="1" ht="15.75">
      <c r="M15807" s="172"/>
      <c r="N15807" s="172"/>
      <c r="O15807" s="172"/>
      <c r="U15807" s="173"/>
    </row>
    <row r="15808" spans="13:21" s="104" customFormat="1" ht="15.75">
      <c r="M15808" s="172"/>
      <c r="N15808" s="172"/>
      <c r="O15808" s="172"/>
      <c r="U15808" s="173"/>
    </row>
    <row r="15809" spans="13:21" s="104" customFormat="1" ht="15.75">
      <c r="M15809" s="172"/>
      <c r="N15809" s="172"/>
      <c r="O15809" s="172"/>
      <c r="U15809" s="173"/>
    </row>
    <row r="15810" spans="13:21" s="104" customFormat="1" ht="15.75">
      <c r="M15810" s="172"/>
      <c r="N15810" s="172"/>
      <c r="O15810" s="172"/>
      <c r="U15810" s="173"/>
    </row>
    <row r="15811" spans="13:21" s="104" customFormat="1" ht="15.75">
      <c r="M15811" s="172"/>
      <c r="N15811" s="172"/>
      <c r="O15811" s="172"/>
      <c r="U15811" s="173"/>
    </row>
    <row r="15812" spans="13:21" s="104" customFormat="1" ht="15.75">
      <c r="M15812" s="172"/>
      <c r="N15812" s="172"/>
      <c r="O15812" s="172"/>
      <c r="U15812" s="173"/>
    </row>
    <row r="15813" spans="13:21" s="104" customFormat="1" ht="15.75">
      <c r="M15813" s="172"/>
      <c r="N15813" s="172"/>
      <c r="O15813" s="172"/>
      <c r="U15813" s="173"/>
    </row>
    <row r="15814" spans="13:21" s="104" customFormat="1" ht="15.75">
      <c r="M15814" s="172"/>
      <c r="N15814" s="172"/>
      <c r="O15814" s="172"/>
      <c r="U15814" s="173"/>
    </row>
    <row r="15815" spans="13:21" s="104" customFormat="1" ht="15.75">
      <c r="M15815" s="172"/>
      <c r="N15815" s="172"/>
      <c r="O15815" s="172"/>
      <c r="U15815" s="173"/>
    </row>
    <row r="15816" spans="13:21" s="104" customFormat="1" ht="15.75">
      <c r="M15816" s="172"/>
      <c r="N15816" s="172"/>
      <c r="O15816" s="172"/>
      <c r="U15816" s="173"/>
    </row>
    <row r="15817" spans="13:21" s="104" customFormat="1" ht="15.75">
      <c r="M15817" s="172"/>
      <c r="N15817" s="172"/>
      <c r="O15817" s="172"/>
      <c r="U15817" s="173"/>
    </row>
    <row r="15818" spans="13:21" s="104" customFormat="1" ht="15.75">
      <c r="M15818" s="172"/>
      <c r="N15818" s="172"/>
      <c r="O15818" s="172"/>
      <c r="U15818" s="173"/>
    </row>
    <row r="15819" spans="13:21" s="104" customFormat="1" ht="15.75">
      <c r="M15819" s="172"/>
      <c r="N15819" s="172"/>
      <c r="O15819" s="172"/>
      <c r="U15819" s="173"/>
    </row>
    <row r="15820" spans="13:21" s="104" customFormat="1" ht="15.75">
      <c r="M15820" s="172"/>
      <c r="N15820" s="172"/>
      <c r="O15820" s="172"/>
      <c r="U15820" s="173"/>
    </row>
    <row r="15821" spans="13:21" s="104" customFormat="1" ht="15.75">
      <c r="M15821" s="172"/>
      <c r="N15821" s="172"/>
      <c r="O15821" s="172"/>
      <c r="U15821" s="173"/>
    </row>
    <row r="15822" spans="13:21" s="104" customFormat="1" ht="15.75">
      <c r="M15822" s="172"/>
      <c r="N15822" s="172"/>
      <c r="O15822" s="172"/>
      <c r="U15822" s="173"/>
    </row>
    <row r="15823" spans="13:21" s="104" customFormat="1" ht="15.75">
      <c r="M15823" s="172"/>
      <c r="N15823" s="172"/>
      <c r="O15823" s="172"/>
      <c r="U15823" s="173"/>
    </row>
    <row r="15824" spans="13:21" s="104" customFormat="1" ht="15.75">
      <c r="M15824" s="172"/>
      <c r="N15824" s="172"/>
      <c r="O15824" s="172"/>
      <c r="U15824" s="173"/>
    </row>
    <row r="15825" spans="13:21" s="104" customFormat="1" ht="15.75">
      <c r="M15825" s="172"/>
      <c r="N15825" s="172"/>
      <c r="O15825" s="172"/>
      <c r="U15825" s="173"/>
    </row>
    <row r="15826" spans="13:21" s="104" customFormat="1" ht="15.75">
      <c r="M15826" s="172"/>
      <c r="N15826" s="172"/>
      <c r="O15826" s="172"/>
      <c r="U15826" s="173"/>
    </row>
    <row r="15827" spans="13:21" s="104" customFormat="1" ht="15.75">
      <c r="M15827" s="172"/>
      <c r="N15827" s="172"/>
      <c r="O15827" s="172"/>
      <c r="U15827" s="173"/>
    </row>
    <row r="15828" spans="13:21" s="104" customFormat="1" ht="15.75">
      <c r="M15828" s="172"/>
      <c r="N15828" s="172"/>
      <c r="O15828" s="172"/>
      <c r="U15828" s="173"/>
    </row>
    <row r="15829" spans="13:21" s="104" customFormat="1" ht="15.75">
      <c r="M15829" s="172"/>
      <c r="N15829" s="172"/>
      <c r="O15829" s="172"/>
      <c r="U15829" s="173"/>
    </row>
    <row r="15830" spans="13:21" s="104" customFormat="1" ht="15.75">
      <c r="M15830" s="172"/>
      <c r="N15830" s="172"/>
      <c r="O15830" s="172"/>
      <c r="U15830" s="173"/>
    </row>
    <row r="15831" spans="13:21" s="104" customFormat="1" ht="15.75">
      <c r="M15831" s="172"/>
      <c r="N15831" s="172"/>
      <c r="O15831" s="172"/>
      <c r="U15831" s="173"/>
    </row>
    <row r="15832" spans="13:21" s="104" customFormat="1" ht="15.75">
      <c r="M15832" s="172"/>
      <c r="N15832" s="172"/>
      <c r="O15832" s="172"/>
      <c r="U15832" s="173"/>
    </row>
    <row r="15833" spans="13:21" s="104" customFormat="1" ht="15.75">
      <c r="M15833" s="172"/>
      <c r="N15833" s="172"/>
      <c r="O15833" s="172"/>
      <c r="U15833" s="173"/>
    </row>
    <row r="15834" spans="13:21" s="104" customFormat="1" ht="15.75">
      <c r="M15834" s="172"/>
      <c r="N15834" s="172"/>
      <c r="O15834" s="172"/>
      <c r="U15834" s="173"/>
    </row>
    <row r="15835" spans="13:21" s="104" customFormat="1" ht="15.75">
      <c r="M15835" s="172"/>
      <c r="N15835" s="172"/>
      <c r="O15835" s="172"/>
      <c r="U15835" s="173"/>
    </row>
    <row r="15836" spans="13:21" s="104" customFormat="1" ht="15.75">
      <c r="M15836" s="172"/>
      <c r="N15836" s="172"/>
      <c r="O15836" s="172"/>
      <c r="U15836" s="173"/>
    </row>
    <row r="15837" spans="13:21" s="104" customFormat="1" ht="15.75">
      <c r="M15837" s="172"/>
      <c r="N15837" s="172"/>
      <c r="O15837" s="172"/>
      <c r="U15837" s="173"/>
    </row>
    <row r="15838" spans="13:21" s="104" customFormat="1" ht="15.75">
      <c r="M15838" s="172"/>
      <c r="N15838" s="172"/>
      <c r="O15838" s="172"/>
      <c r="U15838" s="173"/>
    </row>
    <row r="15839" spans="13:21" s="104" customFormat="1" ht="15.75">
      <c r="M15839" s="172"/>
      <c r="N15839" s="172"/>
      <c r="O15839" s="172"/>
      <c r="U15839" s="173"/>
    </row>
    <row r="15840" spans="13:21" s="104" customFormat="1" ht="15.75">
      <c r="M15840" s="172"/>
      <c r="N15840" s="172"/>
      <c r="O15840" s="172"/>
      <c r="U15840" s="173"/>
    </row>
    <row r="15841" spans="13:21" s="104" customFormat="1" ht="15.75">
      <c r="M15841" s="172"/>
      <c r="N15841" s="172"/>
      <c r="O15841" s="172"/>
      <c r="U15841" s="173"/>
    </row>
    <row r="15842" spans="13:21" s="104" customFormat="1" ht="15.75">
      <c r="M15842" s="172"/>
      <c r="N15842" s="172"/>
      <c r="O15842" s="172"/>
      <c r="U15842" s="173"/>
    </row>
    <row r="15843" spans="13:21" s="104" customFormat="1" ht="15.75">
      <c r="M15843" s="172"/>
      <c r="N15843" s="172"/>
      <c r="O15843" s="172"/>
      <c r="U15843" s="173"/>
    </row>
    <row r="15844" spans="13:21" s="104" customFormat="1" ht="15.75">
      <c r="M15844" s="172"/>
      <c r="N15844" s="172"/>
      <c r="O15844" s="172"/>
      <c r="U15844" s="173"/>
    </row>
    <row r="15845" spans="13:21" s="104" customFormat="1" ht="15.75">
      <c r="M15845" s="172"/>
      <c r="N15845" s="172"/>
      <c r="O15845" s="172"/>
      <c r="U15845" s="173"/>
    </row>
    <row r="15846" spans="13:21" s="104" customFormat="1" ht="15.75">
      <c r="M15846" s="172"/>
      <c r="N15846" s="172"/>
      <c r="O15846" s="172"/>
      <c r="U15846" s="173"/>
    </row>
    <row r="15847" spans="13:21" s="104" customFormat="1" ht="15.75">
      <c r="M15847" s="172"/>
      <c r="N15847" s="172"/>
      <c r="O15847" s="172"/>
      <c r="U15847" s="173"/>
    </row>
    <row r="15848" spans="13:21" s="104" customFormat="1" ht="15.75">
      <c r="M15848" s="172"/>
      <c r="N15848" s="172"/>
      <c r="O15848" s="172"/>
      <c r="U15848" s="173"/>
    </row>
    <row r="15849" spans="13:21" s="104" customFormat="1" ht="15.75">
      <c r="M15849" s="172"/>
      <c r="N15849" s="172"/>
      <c r="O15849" s="172"/>
      <c r="U15849" s="173"/>
    </row>
    <row r="15850" spans="13:21" s="104" customFormat="1" ht="15.75">
      <c r="M15850" s="172"/>
      <c r="N15850" s="172"/>
      <c r="O15850" s="172"/>
      <c r="U15850" s="173"/>
    </row>
    <row r="15851" spans="13:21" s="104" customFormat="1" ht="15.75">
      <c r="M15851" s="172"/>
      <c r="N15851" s="172"/>
      <c r="O15851" s="172"/>
      <c r="U15851" s="173"/>
    </row>
    <row r="15852" spans="13:21" s="104" customFormat="1" ht="15.75">
      <c r="M15852" s="172"/>
      <c r="N15852" s="172"/>
      <c r="O15852" s="172"/>
      <c r="U15852" s="173"/>
    </row>
    <row r="15853" spans="13:21" s="104" customFormat="1" ht="15.75">
      <c r="M15853" s="172"/>
      <c r="N15853" s="172"/>
      <c r="O15853" s="172"/>
      <c r="U15853" s="173"/>
    </row>
    <row r="15854" spans="13:21" s="104" customFormat="1" ht="15.75">
      <c r="M15854" s="172"/>
      <c r="N15854" s="172"/>
      <c r="O15854" s="172"/>
      <c r="U15854" s="173"/>
    </row>
    <row r="15855" spans="13:21" s="104" customFormat="1" ht="15.75">
      <c r="M15855" s="172"/>
      <c r="N15855" s="172"/>
      <c r="O15855" s="172"/>
      <c r="U15855" s="173"/>
    </row>
    <row r="15856" spans="13:21" s="104" customFormat="1" ht="15.75">
      <c r="M15856" s="172"/>
      <c r="N15856" s="172"/>
      <c r="O15856" s="172"/>
      <c r="U15856" s="173"/>
    </row>
    <row r="15857" spans="13:21" s="104" customFormat="1" ht="15.75">
      <c r="M15857" s="172"/>
      <c r="N15857" s="172"/>
      <c r="O15857" s="172"/>
      <c r="U15857" s="173"/>
    </row>
    <row r="15858" spans="13:21" s="104" customFormat="1" ht="15.75">
      <c r="M15858" s="172"/>
      <c r="N15858" s="172"/>
      <c r="O15858" s="172"/>
      <c r="U15858" s="173"/>
    </row>
    <row r="15859" spans="13:21" s="104" customFormat="1" ht="15.75">
      <c r="M15859" s="172"/>
      <c r="N15859" s="172"/>
      <c r="O15859" s="172"/>
      <c r="U15859" s="173"/>
    </row>
    <row r="15860" spans="13:21" s="104" customFormat="1" ht="15.75">
      <c r="M15860" s="172"/>
      <c r="N15860" s="172"/>
      <c r="O15860" s="172"/>
      <c r="U15860" s="173"/>
    </row>
    <row r="15861" spans="13:21" s="104" customFormat="1" ht="15.75">
      <c r="M15861" s="172"/>
      <c r="N15861" s="172"/>
      <c r="O15861" s="172"/>
      <c r="U15861" s="173"/>
    </row>
    <row r="15862" spans="13:21" s="104" customFormat="1" ht="15.75">
      <c r="M15862" s="172"/>
      <c r="N15862" s="172"/>
      <c r="O15862" s="172"/>
      <c r="U15862" s="173"/>
    </row>
    <row r="15863" spans="13:21" s="104" customFormat="1" ht="15.75">
      <c r="M15863" s="172"/>
      <c r="N15863" s="172"/>
      <c r="O15863" s="172"/>
      <c r="U15863" s="173"/>
    </row>
    <row r="15864" spans="13:21" s="104" customFormat="1" ht="15.75">
      <c r="M15864" s="172"/>
      <c r="N15864" s="172"/>
      <c r="O15864" s="172"/>
      <c r="U15864" s="173"/>
    </row>
    <row r="15865" spans="13:21" s="104" customFormat="1" ht="15.75">
      <c r="M15865" s="172"/>
      <c r="N15865" s="172"/>
      <c r="O15865" s="172"/>
      <c r="U15865" s="173"/>
    </row>
    <row r="15866" spans="13:21" s="104" customFormat="1" ht="15.75">
      <c r="M15866" s="172"/>
      <c r="N15866" s="172"/>
      <c r="O15866" s="172"/>
      <c r="U15866" s="173"/>
    </row>
    <row r="15867" spans="13:21" s="104" customFormat="1" ht="15.75">
      <c r="M15867" s="172"/>
      <c r="N15867" s="172"/>
      <c r="O15867" s="172"/>
      <c r="U15867" s="173"/>
    </row>
    <row r="15868" spans="13:21" s="104" customFormat="1" ht="15.75">
      <c r="M15868" s="172"/>
      <c r="N15868" s="172"/>
      <c r="O15868" s="172"/>
      <c r="U15868" s="173"/>
    </row>
    <row r="15869" spans="13:21" s="104" customFormat="1" ht="15.75">
      <c r="M15869" s="172"/>
      <c r="N15869" s="172"/>
      <c r="O15869" s="172"/>
      <c r="U15869" s="173"/>
    </row>
    <row r="15870" spans="13:21" s="104" customFormat="1" ht="15.75">
      <c r="M15870" s="172"/>
      <c r="N15870" s="172"/>
      <c r="O15870" s="172"/>
      <c r="U15870" s="173"/>
    </row>
    <row r="15871" spans="13:21" s="104" customFormat="1" ht="15.75">
      <c r="M15871" s="172"/>
      <c r="N15871" s="172"/>
      <c r="O15871" s="172"/>
      <c r="U15871" s="173"/>
    </row>
    <row r="15872" spans="13:21" s="104" customFormat="1" ht="15.75">
      <c r="M15872" s="172"/>
      <c r="N15872" s="172"/>
      <c r="O15872" s="172"/>
      <c r="U15872" s="173"/>
    </row>
    <row r="15873" spans="13:21" s="104" customFormat="1" ht="15.75">
      <c r="M15873" s="172"/>
      <c r="N15873" s="172"/>
      <c r="O15873" s="172"/>
      <c r="U15873" s="173"/>
    </row>
    <row r="15874" spans="13:21" s="104" customFormat="1" ht="15.75">
      <c r="M15874" s="172"/>
      <c r="N15874" s="172"/>
      <c r="O15874" s="172"/>
      <c r="U15874" s="173"/>
    </row>
    <row r="15875" spans="13:21" s="104" customFormat="1" ht="15.75">
      <c r="M15875" s="172"/>
      <c r="N15875" s="172"/>
      <c r="O15875" s="172"/>
      <c r="U15875" s="173"/>
    </row>
    <row r="15876" spans="13:21" s="104" customFormat="1" ht="15.75">
      <c r="M15876" s="172"/>
      <c r="N15876" s="172"/>
      <c r="O15876" s="172"/>
      <c r="U15876" s="173"/>
    </row>
    <row r="15877" spans="13:21" s="104" customFormat="1" ht="15.75">
      <c r="M15877" s="172"/>
      <c r="N15877" s="172"/>
      <c r="O15877" s="172"/>
      <c r="U15877" s="173"/>
    </row>
    <row r="15878" spans="13:21" s="104" customFormat="1" ht="15.75">
      <c r="M15878" s="172"/>
      <c r="N15878" s="172"/>
      <c r="O15878" s="172"/>
      <c r="U15878" s="173"/>
    </row>
    <row r="15879" spans="13:21" s="104" customFormat="1" ht="15.75">
      <c r="M15879" s="172"/>
      <c r="N15879" s="172"/>
      <c r="O15879" s="172"/>
      <c r="U15879" s="173"/>
    </row>
    <row r="15880" spans="13:21" s="104" customFormat="1" ht="15.75">
      <c r="M15880" s="172"/>
      <c r="N15880" s="172"/>
      <c r="O15880" s="172"/>
      <c r="U15880" s="173"/>
    </row>
    <row r="15881" spans="13:21" s="104" customFormat="1" ht="15.75">
      <c r="M15881" s="172"/>
      <c r="N15881" s="172"/>
      <c r="O15881" s="172"/>
      <c r="U15881" s="173"/>
    </row>
    <row r="15882" spans="13:21" s="104" customFormat="1" ht="15.75">
      <c r="M15882" s="172"/>
      <c r="N15882" s="172"/>
      <c r="O15882" s="172"/>
      <c r="U15882" s="173"/>
    </row>
    <row r="15883" spans="13:21" s="104" customFormat="1" ht="15.75">
      <c r="M15883" s="172"/>
      <c r="N15883" s="172"/>
      <c r="O15883" s="172"/>
      <c r="U15883" s="173"/>
    </row>
    <row r="15884" spans="13:21" s="104" customFormat="1" ht="15.75">
      <c r="M15884" s="172"/>
      <c r="N15884" s="172"/>
      <c r="O15884" s="172"/>
      <c r="U15884" s="173"/>
    </row>
    <row r="15885" spans="13:21" s="104" customFormat="1" ht="15.75">
      <c r="M15885" s="172"/>
      <c r="N15885" s="172"/>
      <c r="O15885" s="172"/>
      <c r="U15885" s="173"/>
    </row>
    <row r="15886" spans="13:21" s="104" customFormat="1" ht="15.75">
      <c r="M15886" s="172"/>
      <c r="N15886" s="172"/>
      <c r="O15886" s="172"/>
      <c r="U15886" s="173"/>
    </row>
    <row r="15887" spans="13:21" s="104" customFormat="1" ht="15.75">
      <c r="M15887" s="172"/>
      <c r="N15887" s="172"/>
      <c r="O15887" s="172"/>
      <c r="U15887" s="173"/>
    </row>
    <row r="15888" spans="13:21" s="104" customFormat="1" ht="15.75">
      <c r="M15888" s="172"/>
      <c r="N15888" s="172"/>
      <c r="O15888" s="172"/>
      <c r="U15888" s="173"/>
    </row>
    <row r="15889" spans="13:21" s="104" customFormat="1" ht="15.75">
      <c r="M15889" s="172"/>
      <c r="N15889" s="172"/>
      <c r="O15889" s="172"/>
      <c r="U15889" s="173"/>
    </row>
    <row r="15890" spans="13:21" s="104" customFormat="1" ht="15.75">
      <c r="M15890" s="172"/>
      <c r="N15890" s="172"/>
      <c r="O15890" s="172"/>
      <c r="U15890" s="173"/>
    </row>
    <row r="15891" spans="13:21" s="104" customFormat="1" ht="15.75">
      <c r="M15891" s="172"/>
      <c r="N15891" s="172"/>
      <c r="O15891" s="172"/>
      <c r="U15891" s="173"/>
    </row>
    <row r="15892" spans="13:21" s="104" customFormat="1" ht="15.75">
      <c r="M15892" s="172"/>
      <c r="N15892" s="172"/>
      <c r="O15892" s="172"/>
      <c r="U15892" s="173"/>
    </row>
    <row r="15893" spans="13:21" s="104" customFormat="1" ht="15.75">
      <c r="M15893" s="172"/>
      <c r="N15893" s="172"/>
      <c r="O15893" s="172"/>
      <c r="U15893" s="173"/>
    </row>
    <row r="15894" spans="13:21" s="104" customFormat="1" ht="15.75">
      <c r="M15894" s="172"/>
      <c r="N15894" s="172"/>
      <c r="O15894" s="172"/>
      <c r="U15894" s="173"/>
    </row>
    <row r="15895" spans="13:21" s="104" customFormat="1" ht="15.75">
      <c r="M15895" s="172"/>
      <c r="N15895" s="172"/>
      <c r="O15895" s="172"/>
      <c r="U15895" s="173"/>
    </row>
    <row r="15896" spans="13:21" s="104" customFormat="1" ht="15.75">
      <c r="M15896" s="172"/>
      <c r="N15896" s="172"/>
      <c r="O15896" s="172"/>
      <c r="U15896" s="173"/>
    </row>
    <row r="15897" spans="13:21" s="104" customFormat="1" ht="15.75">
      <c r="M15897" s="172"/>
      <c r="N15897" s="172"/>
      <c r="O15897" s="172"/>
      <c r="U15897" s="173"/>
    </row>
    <row r="15898" spans="13:21" s="104" customFormat="1" ht="15.75">
      <c r="M15898" s="172"/>
      <c r="N15898" s="172"/>
      <c r="O15898" s="172"/>
      <c r="U15898" s="173"/>
    </row>
    <row r="15899" spans="13:21" s="104" customFormat="1" ht="15.75">
      <c r="M15899" s="172"/>
      <c r="N15899" s="172"/>
      <c r="O15899" s="172"/>
      <c r="U15899" s="173"/>
    </row>
    <row r="15900" spans="13:21" s="104" customFormat="1" ht="15.75">
      <c r="M15900" s="172"/>
      <c r="N15900" s="172"/>
      <c r="O15900" s="172"/>
      <c r="U15900" s="173"/>
    </row>
    <row r="15901" spans="13:21" s="104" customFormat="1" ht="15.75">
      <c r="M15901" s="172"/>
      <c r="N15901" s="172"/>
      <c r="O15901" s="172"/>
      <c r="U15901" s="173"/>
    </row>
    <row r="15902" spans="13:21" s="104" customFormat="1" ht="15.75">
      <c r="M15902" s="172"/>
      <c r="N15902" s="172"/>
      <c r="O15902" s="172"/>
      <c r="U15902" s="173"/>
    </row>
    <row r="15903" spans="13:21" s="104" customFormat="1" ht="15.75">
      <c r="M15903" s="172"/>
      <c r="N15903" s="172"/>
      <c r="O15903" s="172"/>
      <c r="U15903" s="173"/>
    </row>
    <row r="15904" spans="13:21" s="104" customFormat="1" ht="15.75">
      <c r="M15904" s="172"/>
      <c r="N15904" s="172"/>
      <c r="O15904" s="172"/>
      <c r="U15904" s="173"/>
    </row>
    <row r="15905" spans="13:21" s="104" customFormat="1" ht="15.75">
      <c r="M15905" s="172"/>
      <c r="N15905" s="172"/>
      <c r="O15905" s="172"/>
      <c r="U15905" s="173"/>
    </row>
    <row r="15906" spans="13:21" s="104" customFormat="1" ht="15.75">
      <c r="M15906" s="172"/>
      <c r="N15906" s="172"/>
      <c r="O15906" s="172"/>
      <c r="U15906" s="173"/>
    </row>
    <row r="15907" spans="13:21" s="104" customFormat="1" ht="15.75">
      <c r="M15907" s="172"/>
      <c r="N15907" s="172"/>
      <c r="O15907" s="172"/>
      <c r="U15907" s="173"/>
    </row>
    <row r="15908" spans="13:21" s="104" customFormat="1" ht="15.75">
      <c r="M15908" s="172"/>
      <c r="N15908" s="172"/>
      <c r="O15908" s="172"/>
      <c r="U15908" s="173"/>
    </row>
    <row r="15909" spans="13:21" s="104" customFormat="1" ht="15.75">
      <c r="M15909" s="172"/>
      <c r="N15909" s="172"/>
      <c r="O15909" s="172"/>
      <c r="U15909" s="173"/>
    </row>
    <row r="15910" spans="13:21" s="104" customFormat="1" ht="15.75">
      <c r="M15910" s="172"/>
      <c r="N15910" s="172"/>
      <c r="O15910" s="172"/>
      <c r="U15910" s="173"/>
    </row>
    <row r="15911" spans="13:21" s="104" customFormat="1" ht="15.75">
      <c r="M15911" s="172"/>
      <c r="N15911" s="172"/>
      <c r="O15911" s="172"/>
      <c r="U15911" s="173"/>
    </row>
    <row r="15912" spans="13:21" s="104" customFormat="1" ht="15.75">
      <c r="M15912" s="172"/>
      <c r="N15912" s="172"/>
      <c r="O15912" s="172"/>
      <c r="U15912" s="173"/>
    </row>
    <row r="15913" spans="13:21" s="104" customFormat="1" ht="15.75">
      <c r="M15913" s="172"/>
      <c r="N15913" s="172"/>
      <c r="O15913" s="172"/>
      <c r="U15913" s="173"/>
    </row>
    <row r="15914" spans="13:21" s="104" customFormat="1" ht="15.75">
      <c r="M15914" s="172"/>
      <c r="N15914" s="172"/>
      <c r="O15914" s="172"/>
      <c r="U15914" s="173"/>
    </row>
    <row r="15915" spans="13:21" s="104" customFormat="1" ht="15.75">
      <c r="M15915" s="172"/>
      <c r="N15915" s="172"/>
      <c r="O15915" s="172"/>
      <c r="U15915" s="173"/>
    </row>
    <row r="15916" spans="13:21" s="104" customFormat="1" ht="15.75">
      <c r="M15916" s="172"/>
      <c r="N15916" s="172"/>
      <c r="O15916" s="172"/>
      <c r="U15916" s="173"/>
    </row>
    <row r="15917" spans="13:21" s="104" customFormat="1" ht="15.75">
      <c r="M15917" s="172"/>
      <c r="N15917" s="172"/>
      <c r="O15917" s="172"/>
      <c r="U15917" s="173"/>
    </row>
    <row r="15918" spans="13:21" s="104" customFormat="1" ht="15.75">
      <c r="M15918" s="172"/>
      <c r="N15918" s="172"/>
      <c r="O15918" s="172"/>
      <c r="U15918" s="173"/>
    </row>
    <row r="15919" spans="13:21" s="104" customFormat="1" ht="15.75">
      <c r="M15919" s="172"/>
      <c r="N15919" s="172"/>
      <c r="O15919" s="172"/>
      <c r="U15919" s="173"/>
    </row>
    <row r="15920" spans="13:21" s="104" customFormat="1" ht="15.75">
      <c r="M15920" s="172"/>
      <c r="N15920" s="172"/>
      <c r="O15920" s="172"/>
      <c r="U15920" s="173"/>
    </row>
    <row r="15921" spans="13:21" s="104" customFormat="1" ht="15.75">
      <c r="M15921" s="172"/>
      <c r="N15921" s="172"/>
      <c r="O15921" s="172"/>
      <c r="U15921" s="173"/>
    </row>
    <row r="15922" spans="13:21" s="104" customFormat="1" ht="15.75">
      <c r="M15922" s="172"/>
      <c r="N15922" s="172"/>
      <c r="O15922" s="172"/>
      <c r="U15922" s="173"/>
    </row>
    <row r="15923" spans="13:21" s="104" customFormat="1" ht="15.75">
      <c r="M15923" s="172"/>
      <c r="N15923" s="172"/>
      <c r="O15923" s="172"/>
      <c r="U15923" s="173"/>
    </row>
    <row r="15924" spans="13:21" s="104" customFormat="1" ht="15.75">
      <c r="M15924" s="172"/>
      <c r="N15924" s="172"/>
      <c r="O15924" s="172"/>
      <c r="U15924" s="173"/>
    </row>
    <row r="15925" spans="13:21" s="104" customFormat="1" ht="15.75">
      <c r="M15925" s="172"/>
      <c r="N15925" s="172"/>
      <c r="O15925" s="172"/>
      <c r="U15925" s="173"/>
    </row>
    <row r="15926" spans="13:21" s="104" customFormat="1" ht="15.75">
      <c r="M15926" s="172"/>
      <c r="N15926" s="172"/>
      <c r="O15926" s="172"/>
      <c r="U15926" s="173"/>
    </row>
    <row r="15927" spans="13:21" s="104" customFormat="1" ht="15.75">
      <c r="M15927" s="172"/>
      <c r="N15927" s="172"/>
      <c r="O15927" s="172"/>
      <c r="U15927" s="173"/>
    </row>
    <row r="15928" spans="13:21" s="104" customFormat="1" ht="15.75">
      <c r="M15928" s="172"/>
      <c r="N15928" s="172"/>
      <c r="O15928" s="172"/>
      <c r="U15928" s="173"/>
    </row>
    <row r="15929" spans="13:21" s="104" customFormat="1" ht="15.75">
      <c r="M15929" s="172"/>
      <c r="N15929" s="172"/>
      <c r="O15929" s="172"/>
      <c r="U15929" s="173"/>
    </row>
    <row r="15930" spans="13:21" s="104" customFormat="1" ht="15.75">
      <c r="M15930" s="172"/>
      <c r="N15930" s="172"/>
      <c r="O15930" s="172"/>
      <c r="U15930" s="173"/>
    </row>
    <row r="15931" spans="13:21" s="104" customFormat="1" ht="15.75">
      <c r="M15931" s="172"/>
      <c r="N15931" s="172"/>
      <c r="O15931" s="172"/>
      <c r="U15931" s="173"/>
    </row>
    <row r="15932" spans="13:21" s="104" customFormat="1" ht="15.75">
      <c r="M15932" s="172"/>
      <c r="N15932" s="172"/>
      <c r="O15932" s="172"/>
      <c r="U15932" s="173"/>
    </row>
    <row r="15933" spans="13:21" s="104" customFormat="1" ht="15.75">
      <c r="M15933" s="172"/>
      <c r="N15933" s="172"/>
      <c r="O15933" s="172"/>
      <c r="U15933" s="173"/>
    </row>
    <row r="15934" spans="13:21" s="104" customFormat="1" ht="15.75">
      <c r="M15934" s="172"/>
      <c r="N15934" s="172"/>
      <c r="O15934" s="172"/>
      <c r="U15934" s="173"/>
    </row>
    <row r="15935" spans="13:21" s="104" customFormat="1" ht="15.75">
      <c r="M15935" s="172"/>
      <c r="N15935" s="172"/>
      <c r="O15935" s="172"/>
      <c r="U15935" s="173"/>
    </row>
    <row r="15936" spans="13:21" s="104" customFormat="1" ht="15.75">
      <c r="M15936" s="172"/>
      <c r="N15936" s="172"/>
      <c r="O15936" s="172"/>
      <c r="U15936" s="173"/>
    </row>
    <row r="15937" spans="13:21" s="104" customFormat="1" ht="15.75">
      <c r="M15937" s="172"/>
      <c r="N15937" s="172"/>
      <c r="O15937" s="172"/>
      <c r="U15937" s="173"/>
    </row>
    <row r="15938" spans="13:21" s="104" customFormat="1" ht="15.75">
      <c r="M15938" s="172"/>
      <c r="N15938" s="172"/>
      <c r="O15938" s="172"/>
      <c r="U15938" s="173"/>
    </row>
    <row r="15939" spans="13:21" s="104" customFormat="1" ht="15.75">
      <c r="M15939" s="172"/>
      <c r="N15939" s="172"/>
      <c r="O15939" s="172"/>
      <c r="U15939" s="173"/>
    </row>
    <row r="15940" spans="13:21" s="104" customFormat="1" ht="15.75">
      <c r="M15940" s="172"/>
      <c r="N15940" s="172"/>
      <c r="O15940" s="172"/>
      <c r="U15940" s="173"/>
    </row>
    <row r="15941" spans="13:21" s="104" customFormat="1" ht="15.75">
      <c r="M15941" s="172"/>
      <c r="N15941" s="172"/>
      <c r="O15941" s="172"/>
      <c r="U15941" s="173"/>
    </row>
    <row r="15942" spans="13:21" s="104" customFormat="1" ht="15.75">
      <c r="M15942" s="172"/>
      <c r="N15942" s="172"/>
      <c r="O15942" s="172"/>
      <c r="U15942" s="173"/>
    </row>
    <row r="15943" spans="13:21" s="104" customFormat="1" ht="15.75">
      <c r="M15943" s="172"/>
      <c r="N15943" s="172"/>
      <c r="O15943" s="172"/>
      <c r="U15943" s="173"/>
    </row>
    <row r="15944" spans="13:21" s="104" customFormat="1" ht="15.75">
      <c r="M15944" s="172"/>
      <c r="N15944" s="172"/>
      <c r="O15944" s="172"/>
      <c r="U15944" s="173"/>
    </row>
    <row r="15945" spans="13:21" s="104" customFormat="1" ht="15.75">
      <c r="M15945" s="172"/>
      <c r="N15945" s="172"/>
      <c r="O15945" s="172"/>
      <c r="U15945" s="173"/>
    </row>
    <row r="15946" spans="13:21" s="104" customFormat="1" ht="15.75">
      <c r="M15946" s="172"/>
      <c r="N15946" s="172"/>
      <c r="O15946" s="172"/>
      <c r="U15946" s="173"/>
    </row>
    <row r="15947" spans="13:21" s="104" customFormat="1" ht="15.75">
      <c r="M15947" s="172"/>
      <c r="N15947" s="172"/>
      <c r="O15947" s="172"/>
      <c r="U15947" s="173"/>
    </row>
    <row r="15948" spans="13:21" s="104" customFormat="1" ht="15.75">
      <c r="M15948" s="172"/>
      <c r="N15948" s="172"/>
      <c r="O15948" s="172"/>
      <c r="U15948" s="173"/>
    </row>
    <row r="15949" spans="13:21" s="104" customFormat="1" ht="15.75">
      <c r="M15949" s="172"/>
      <c r="N15949" s="172"/>
      <c r="O15949" s="172"/>
      <c r="U15949" s="173"/>
    </row>
    <row r="15950" spans="13:21" s="104" customFormat="1" ht="15.75">
      <c r="M15950" s="172"/>
      <c r="N15950" s="172"/>
      <c r="O15950" s="172"/>
      <c r="U15950" s="173"/>
    </row>
    <row r="15951" spans="13:21" s="104" customFormat="1" ht="15.75">
      <c r="M15951" s="172"/>
      <c r="N15951" s="172"/>
      <c r="O15951" s="172"/>
      <c r="U15951" s="173"/>
    </row>
    <row r="15952" spans="13:21" s="104" customFormat="1" ht="15.75">
      <c r="M15952" s="172"/>
      <c r="N15952" s="172"/>
      <c r="O15952" s="172"/>
      <c r="U15952" s="173"/>
    </row>
    <row r="15953" spans="13:21" s="104" customFormat="1" ht="15.75">
      <c r="M15953" s="172"/>
      <c r="N15953" s="172"/>
      <c r="O15953" s="172"/>
      <c r="U15953" s="173"/>
    </row>
    <row r="15954" spans="13:21" s="104" customFormat="1" ht="15.75">
      <c r="M15954" s="172"/>
      <c r="N15954" s="172"/>
      <c r="O15954" s="172"/>
      <c r="U15954" s="173"/>
    </row>
    <row r="15955" spans="13:21" s="104" customFormat="1" ht="15.75">
      <c r="M15955" s="172"/>
      <c r="N15955" s="172"/>
      <c r="O15955" s="172"/>
      <c r="U15955" s="173"/>
    </row>
    <row r="15956" spans="13:21" s="104" customFormat="1" ht="15.75">
      <c r="M15956" s="172"/>
      <c r="N15956" s="172"/>
      <c r="O15956" s="172"/>
      <c r="U15956" s="173"/>
    </row>
    <row r="15957" spans="13:21" s="104" customFormat="1" ht="15.75">
      <c r="M15957" s="172"/>
      <c r="N15957" s="172"/>
      <c r="O15957" s="172"/>
      <c r="U15957" s="173"/>
    </row>
    <row r="15958" spans="13:21" s="104" customFormat="1" ht="15.75">
      <c r="M15958" s="172"/>
      <c r="N15958" s="172"/>
      <c r="O15958" s="172"/>
      <c r="U15958" s="173"/>
    </row>
    <row r="15959" spans="13:21" s="104" customFormat="1" ht="15.75">
      <c r="M15959" s="172"/>
      <c r="N15959" s="172"/>
      <c r="O15959" s="172"/>
      <c r="U15959" s="173"/>
    </row>
    <row r="15960" spans="13:21" s="104" customFormat="1" ht="15.75">
      <c r="M15960" s="172"/>
      <c r="N15960" s="172"/>
      <c r="O15960" s="172"/>
      <c r="U15960" s="173"/>
    </row>
    <row r="15961" spans="13:21" s="104" customFormat="1" ht="15.75">
      <c r="M15961" s="172"/>
      <c r="N15961" s="172"/>
      <c r="O15961" s="172"/>
      <c r="U15961" s="173"/>
    </row>
    <row r="15962" spans="13:21" s="104" customFormat="1" ht="15.75">
      <c r="M15962" s="172"/>
      <c r="N15962" s="172"/>
      <c r="O15962" s="172"/>
      <c r="U15962" s="173"/>
    </row>
    <row r="15963" spans="13:21" s="104" customFormat="1" ht="15.75">
      <c r="M15963" s="172"/>
      <c r="N15963" s="172"/>
      <c r="O15963" s="172"/>
      <c r="U15963" s="173"/>
    </row>
    <row r="15964" spans="13:21" s="104" customFormat="1" ht="15.75">
      <c r="M15964" s="172"/>
      <c r="N15964" s="172"/>
      <c r="O15964" s="172"/>
      <c r="U15964" s="173"/>
    </row>
    <row r="15965" spans="13:21" s="104" customFormat="1" ht="15.75">
      <c r="M15965" s="172"/>
      <c r="N15965" s="172"/>
      <c r="O15965" s="172"/>
      <c r="U15965" s="173"/>
    </row>
    <row r="15966" spans="13:21" s="104" customFormat="1" ht="15.75">
      <c r="M15966" s="172"/>
      <c r="N15966" s="172"/>
      <c r="O15966" s="172"/>
      <c r="U15966" s="173"/>
    </row>
    <row r="15967" spans="13:21" s="104" customFormat="1" ht="15.75">
      <c r="M15967" s="172"/>
      <c r="N15967" s="172"/>
      <c r="O15967" s="172"/>
      <c r="U15967" s="173"/>
    </row>
    <row r="15968" spans="13:21" s="104" customFormat="1" ht="15.75">
      <c r="M15968" s="172"/>
      <c r="N15968" s="172"/>
      <c r="O15968" s="172"/>
      <c r="U15968" s="173"/>
    </row>
    <row r="15969" spans="13:21" s="104" customFormat="1" ht="15.75">
      <c r="M15969" s="172"/>
      <c r="N15969" s="172"/>
      <c r="O15969" s="172"/>
      <c r="U15969" s="173"/>
    </row>
    <row r="15970" spans="13:21" s="104" customFormat="1" ht="15.75">
      <c r="M15970" s="172"/>
      <c r="N15970" s="172"/>
      <c r="O15970" s="172"/>
      <c r="U15970" s="173"/>
    </row>
    <row r="15971" spans="13:21" s="104" customFormat="1" ht="15.75">
      <c r="M15971" s="172"/>
      <c r="N15971" s="172"/>
      <c r="O15971" s="172"/>
      <c r="U15971" s="173"/>
    </row>
    <row r="15972" spans="13:21" s="104" customFormat="1" ht="15.75">
      <c r="M15972" s="172"/>
      <c r="N15972" s="172"/>
      <c r="O15972" s="172"/>
      <c r="U15972" s="173"/>
    </row>
    <row r="15973" spans="13:21" s="104" customFormat="1" ht="15.75">
      <c r="M15973" s="172"/>
      <c r="N15973" s="172"/>
      <c r="O15973" s="172"/>
      <c r="U15973" s="173"/>
    </row>
    <row r="15974" spans="13:21" s="104" customFormat="1" ht="15.75">
      <c r="M15974" s="172"/>
      <c r="N15974" s="172"/>
      <c r="O15974" s="172"/>
      <c r="U15974" s="173"/>
    </row>
    <row r="15975" spans="13:21" s="104" customFormat="1" ht="15.75">
      <c r="M15975" s="172"/>
      <c r="N15975" s="172"/>
      <c r="O15975" s="172"/>
      <c r="U15975" s="173"/>
    </row>
    <row r="15976" spans="13:21" s="104" customFormat="1" ht="15.75">
      <c r="M15976" s="172"/>
      <c r="N15976" s="172"/>
      <c r="O15976" s="172"/>
      <c r="U15976" s="173"/>
    </row>
    <row r="15977" spans="13:21" s="104" customFormat="1" ht="15.75">
      <c r="M15977" s="172"/>
      <c r="N15977" s="172"/>
      <c r="O15977" s="172"/>
      <c r="U15977" s="173"/>
    </row>
    <row r="15978" spans="13:21" s="104" customFormat="1" ht="15.75">
      <c r="M15978" s="172"/>
      <c r="N15978" s="172"/>
      <c r="O15978" s="172"/>
      <c r="U15978" s="173"/>
    </row>
    <row r="15979" spans="13:21" s="104" customFormat="1" ht="15.75">
      <c r="M15979" s="172"/>
      <c r="N15979" s="172"/>
      <c r="O15979" s="172"/>
      <c r="U15979" s="173"/>
    </row>
    <row r="15980" spans="13:21" s="104" customFormat="1" ht="15.75">
      <c r="M15980" s="172"/>
      <c r="N15980" s="172"/>
      <c r="O15980" s="172"/>
      <c r="U15980" s="173"/>
    </row>
    <row r="15981" spans="13:21" s="104" customFormat="1" ht="15.75">
      <c r="M15981" s="172"/>
      <c r="N15981" s="172"/>
      <c r="O15981" s="172"/>
      <c r="U15981" s="173"/>
    </row>
    <row r="15982" spans="13:21" s="104" customFormat="1" ht="15.75">
      <c r="M15982" s="172"/>
      <c r="N15982" s="172"/>
      <c r="O15982" s="172"/>
      <c r="U15982" s="173"/>
    </row>
    <row r="15983" spans="13:21" s="104" customFormat="1" ht="15.75">
      <c r="M15983" s="172"/>
      <c r="N15983" s="172"/>
      <c r="O15983" s="172"/>
      <c r="U15983" s="173"/>
    </row>
    <row r="15984" spans="13:21" s="104" customFormat="1" ht="15.75">
      <c r="M15984" s="172"/>
      <c r="N15984" s="172"/>
      <c r="O15984" s="172"/>
      <c r="U15984" s="173"/>
    </row>
    <row r="15985" spans="13:21" s="104" customFormat="1" ht="15.75">
      <c r="M15985" s="172"/>
      <c r="N15985" s="172"/>
      <c r="O15985" s="172"/>
      <c r="U15985" s="173"/>
    </row>
    <row r="15986" spans="13:21" s="104" customFormat="1" ht="15.75">
      <c r="M15986" s="172"/>
      <c r="N15986" s="172"/>
      <c r="O15986" s="172"/>
      <c r="U15986" s="173"/>
    </row>
    <row r="15987" spans="13:21" s="104" customFormat="1" ht="15.75">
      <c r="M15987" s="172"/>
      <c r="N15987" s="172"/>
      <c r="O15987" s="172"/>
      <c r="U15987" s="173"/>
    </row>
    <row r="15988" spans="13:21" s="104" customFormat="1" ht="15.75">
      <c r="M15988" s="172"/>
      <c r="N15988" s="172"/>
      <c r="O15988" s="172"/>
      <c r="U15988" s="173"/>
    </row>
    <row r="15989" spans="13:21" s="104" customFormat="1" ht="15.75">
      <c r="M15989" s="172"/>
      <c r="N15989" s="172"/>
      <c r="O15989" s="172"/>
      <c r="U15989" s="173"/>
    </row>
    <row r="15990" spans="13:21" s="104" customFormat="1" ht="15.75">
      <c r="M15990" s="172"/>
      <c r="N15990" s="172"/>
      <c r="O15990" s="172"/>
      <c r="U15990" s="173"/>
    </row>
    <row r="15991" spans="13:21" s="104" customFormat="1" ht="15.75">
      <c r="M15991" s="172"/>
      <c r="N15991" s="172"/>
      <c r="O15991" s="172"/>
      <c r="U15991" s="173"/>
    </row>
    <row r="15992" spans="13:21" s="104" customFormat="1" ht="15.75">
      <c r="M15992" s="172"/>
      <c r="N15992" s="172"/>
      <c r="O15992" s="172"/>
      <c r="U15992" s="173"/>
    </row>
    <row r="15993" spans="13:21" s="104" customFormat="1" ht="15.75">
      <c r="M15993" s="172"/>
      <c r="N15993" s="172"/>
      <c r="O15993" s="172"/>
      <c r="U15993" s="173"/>
    </row>
    <row r="15994" spans="13:21" s="104" customFormat="1" ht="15.75">
      <c r="M15994" s="172"/>
      <c r="N15994" s="172"/>
      <c r="O15994" s="172"/>
      <c r="U15994" s="173"/>
    </row>
    <row r="15995" spans="13:21" s="104" customFormat="1" ht="15.75">
      <c r="M15995" s="172"/>
      <c r="N15995" s="172"/>
      <c r="O15995" s="172"/>
      <c r="U15995" s="173"/>
    </row>
    <row r="15996" spans="13:21" s="104" customFormat="1" ht="15.75">
      <c r="M15996" s="172"/>
      <c r="N15996" s="172"/>
      <c r="O15996" s="172"/>
      <c r="U15996" s="173"/>
    </row>
    <row r="15997" spans="13:21" s="104" customFormat="1" ht="15.75">
      <c r="M15997" s="172"/>
      <c r="N15997" s="172"/>
      <c r="O15997" s="172"/>
      <c r="U15997" s="173"/>
    </row>
    <row r="15998" spans="13:21" s="104" customFormat="1" ht="15.75">
      <c r="M15998" s="172"/>
      <c r="N15998" s="172"/>
      <c r="O15998" s="172"/>
      <c r="U15998" s="173"/>
    </row>
    <row r="15999" spans="13:21" s="104" customFormat="1" ht="15.75">
      <c r="M15999" s="172"/>
      <c r="N15999" s="172"/>
      <c r="O15999" s="172"/>
      <c r="U15999" s="173"/>
    </row>
    <row r="16000" spans="13:21" s="104" customFormat="1" ht="15.75">
      <c r="M16000" s="172"/>
      <c r="N16000" s="172"/>
      <c r="O16000" s="172"/>
      <c r="U16000" s="173"/>
    </row>
    <row r="16001" spans="13:21" s="104" customFormat="1" ht="15.75">
      <c r="M16001" s="172"/>
      <c r="N16001" s="172"/>
      <c r="O16001" s="172"/>
      <c r="U16001" s="173"/>
    </row>
    <row r="16002" spans="13:21" s="104" customFormat="1" ht="15.75">
      <c r="M16002" s="172"/>
      <c r="N16002" s="172"/>
      <c r="O16002" s="172"/>
      <c r="U16002" s="173"/>
    </row>
    <row r="16003" spans="13:21" s="104" customFormat="1" ht="15.75">
      <c r="M16003" s="172"/>
      <c r="N16003" s="172"/>
      <c r="O16003" s="172"/>
      <c r="U16003" s="173"/>
    </row>
    <row r="16004" spans="13:21" s="104" customFormat="1" ht="15.75">
      <c r="M16004" s="172"/>
      <c r="N16004" s="172"/>
      <c r="O16004" s="172"/>
      <c r="U16004" s="173"/>
    </row>
    <row r="16005" spans="13:21" s="104" customFormat="1" ht="15.75">
      <c r="M16005" s="172"/>
      <c r="N16005" s="172"/>
      <c r="O16005" s="172"/>
      <c r="U16005" s="173"/>
    </row>
    <row r="16006" spans="13:21" s="104" customFormat="1" ht="15.75">
      <c r="M16006" s="172"/>
      <c r="N16006" s="172"/>
      <c r="O16006" s="172"/>
      <c r="U16006" s="173"/>
    </row>
    <row r="16007" spans="13:21" s="104" customFormat="1" ht="15.75">
      <c r="M16007" s="172"/>
      <c r="N16007" s="172"/>
      <c r="O16007" s="172"/>
      <c r="U16007" s="173"/>
    </row>
    <row r="16008" spans="13:21" s="104" customFormat="1" ht="15.75">
      <c r="M16008" s="172"/>
      <c r="N16008" s="172"/>
      <c r="O16008" s="172"/>
      <c r="U16008" s="173"/>
    </row>
    <row r="16009" spans="13:21" s="104" customFormat="1" ht="15.75">
      <c r="M16009" s="172"/>
      <c r="N16009" s="172"/>
      <c r="O16009" s="172"/>
      <c r="U16009" s="173"/>
    </row>
    <row r="16010" spans="13:21" s="104" customFormat="1" ht="15.75">
      <c r="M16010" s="172"/>
      <c r="N16010" s="172"/>
      <c r="O16010" s="172"/>
      <c r="U16010" s="173"/>
    </row>
    <row r="16011" spans="13:21" s="104" customFormat="1" ht="15.75">
      <c r="M16011" s="172"/>
      <c r="N16011" s="172"/>
      <c r="O16011" s="172"/>
      <c r="U16011" s="173"/>
    </row>
    <row r="16012" spans="13:21" s="104" customFormat="1" ht="15.75">
      <c r="M16012" s="172"/>
      <c r="N16012" s="172"/>
      <c r="O16012" s="172"/>
      <c r="U16012" s="173"/>
    </row>
    <row r="16013" spans="13:21" s="104" customFormat="1" ht="15.75">
      <c r="M16013" s="172"/>
      <c r="N16013" s="172"/>
      <c r="O16013" s="172"/>
      <c r="U16013" s="173"/>
    </row>
    <row r="16014" spans="13:21" s="104" customFormat="1" ht="15.75">
      <c r="M16014" s="172"/>
      <c r="N16014" s="172"/>
      <c r="O16014" s="172"/>
      <c r="U16014" s="173"/>
    </row>
    <row r="16015" spans="13:21" s="104" customFormat="1" ht="15.75">
      <c r="M16015" s="172"/>
      <c r="N16015" s="172"/>
      <c r="O16015" s="172"/>
      <c r="U16015" s="173"/>
    </row>
    <row r="16016" spans="13:21" s="104" customFormat="1" ht="15.75">
      <c r="M16016" s="172"/>
      <c r="N16016" s="172"/>
      <c r="O16016" s="172"/>
      <c r="U16016" s="173"/>
    </row>
    <row r="16017" spans="13:21" s="104" customFormat="1" ht="15.75">
      <c r="M16017" s="172"/>
      <c r="N16017" s="172"/>
      <c r="O16017" s="172"/>
      <c r="U16017" s="173"/>
    </row>
    <row r="16018" spans="13:21" s="104" customFormat="1" ht="15.75">
      <c r="M16018" s="172"/>
      <c r="N16018" s="172"/>
      <c r="O16018" s="172"/>
      <c r="U16018" s="173"/>
    </row>
    <row r="16019" spans="13:21" s="104" customFormat="1" ht="15.75">
      <c r="M16019" s="172"/>
      <c r="N16019" s="172"/>
      <c r="O16019" s="172"/>
      <c r="U16019" s="173"/>
    </row>
    <row r="16020" spans="13:21" s="104" customFormat="1" ht="15.75">
      <c r="M16020" s="172"/>
      <c r="N16020" s="172"/>
      <c r="O16020" s="172"/>
      <c r="U16020" s="173"/>
    </row>
    <row r="16021" spans="13:21" s="104" customFormat="1" ht="15.75">
      <c r="M16021" s="172"/>
      <c r="N16021" s="172"/>
      <c r="O16021" s="172"/>
      <c r="U16021" s="173"/>
    </row>
    <row r="16022" spans="13:21" s="104" customFormat="1" ht="15.75">
      <c r="M16022" s="172"/>
      <c r="N16022" s="172"/>
      <c r="O16022" s="172"/>
      <c r="U16022" s="173"/>
    </row>
    <row r="16023" spans="13:21" s="104" customFormat="1" ht="15.75">
      <c r="M16023" s="172"/>
      <c r="N16023" s="172"/>
      <c r="O16023" s="172"/>
      <c r="U16023" s="173"/>
    </row>
    <row r="16024" spans="13:21" s="104" customFormat="1" ht="15.75">
      <c r="M16024" s="172"/>
      <c r="N16024" s="172"/>
      <c r="O16024" s="172"/>
      <c r="U16024" s="173"/>
    </row>
    <row r="16025" spans="13:21" s="104" customFormat="1" ht="15.75">
      <c r="M16025" s="172"/>
      <c r="N16025" s="172"/>
      <c r="O16025" s="172"/>
      <c r="U16025" s="173"/>
    </row>
    <row r="16026" spans="13:21" s="104" customFormat="1" ht="15.75">
      <c r="M16026" s="172"/>
      <c r="N16026" s="172"/>
      <c r="O16026" s="172"/>
      <c r="U16026" s="173"/>
    </row>
    <row r="16027" spans="13:21" s="104" customFormat="1" ht="15.75">
      <c r="M16027" s="172"/>
      <c r="N16027" s="172"/>
      <c r="O16027" s="172"/>
      <c r="U16027" s="173"/>
    </row>
    <row r="16028" spans="13:21" s="104" customFormat="1" ht="15.75">
      <c r="M16028" s="172"/>
      <c r="N16028" s="172"/>
      <c r="O16028" s="172"/>
      <c r="U16028" s="173"/>
    </row>
    <row r="16029" spans="13:21" s="104" customFormat="1" ht="15.75">
      <c r="M16029" s="172"/>
      <c r="N16029" s="172"/>
      <c r="O16029" s="172"/>
      <c r="U16029" s="173"/>
    </row>
    <row r="16030" spans="13:21" s="104" customFormat="1" ht="15.75">
      <c r="M16030" s="172"/>
      <c r="N16030" s="172"/>
      <c r="O16030" s="172"/>
      <c r="U16030" s="173"/>
    </row>
    <row r="16031" spans="13:21" s="104" customFormat="1" ht="15.75">
      <c r="M16031" s="172"/>
      <c r="N16031" s="172"/>
      <c r="O16031" s="172"/>
      <c r="U16031" s="173"/>
    </row>
    <row r="16032" spans="13:21" s="104" customFormat="1" ht="15.75">
      <c r="M16032" s="172"/>
      <c r="N16032" s="172"/>
      <c r="O16032" s="172"/>
      <c r="U16032" s="173"/>
    </row>
    <row r="16033" spans="13:21" s="104" customFormat="1" ht="15.75">
      <c r="M16033" s="172"/>
      <c r="N16033" s="172"/>
      <c r="O16033" s="172"/>
      <c r="U16033" s="173"/>
    </row>
    <row r="16034" spans="13:21" s="104" customFormat="1" ht="15.75">
      <c r="M16034" s="172"/>
      <c r="N16034" s="172"/>
      <c r="O16034" s="172"/>
      <c r="U16034" s="173"/>
    </row>
    <row r="16035" spans="13:21" s="104" customFormat="1" ht="15.75">
      <c r="M16035" s="172"/>
      <c r="N16035" s="172"/>
      <c r="O16035" s="172"/>
      <c r="U16035" s="173"/>
    </row>
    <row r="16036" spans="13:21" s="104" customFormat="1" ht="15.75">
      <c r="M16036" s="172"/>
      <c r="N16036" s="172"/>
      <c r="O16036" s="172"/>
      <c r="U16036" s="173"/>
    </row>
    <row r="16037" spans="13:21" s="104" customFormat="1" ht="15.75">
      <c r="M16037" s="172"/>
      <c r="N16037" s="172"/>
      <c r="O16037" s="172"/>
      <c r="U16037" s="173"/>
    </row>
    <row r="16038" spans="13:21" s="104" customFormat="1" ht="15.75">
      <c r="M16038" s="172"/>
      <c r="N16038" s="172"/>
      <c r="O16038" s="172"/>
      <c r="U16038" s="173"/>
    </row>
    <row r="16039" spans="13:21" s="104" customFormat="1" ht="15.75">
      <c r="M16039" s="172"/>
      <c r="N16039" s="172"/>
      <c r="O16039" s="172"/>
      <c r="U16039" s="173"/>
    </row>
    <row r="16040" spans="13:21" s="104" customFormat="1" ht="15.75">
      <c r="M16040" s="172"/>
      <c r="N16040" s="172"/>
      <c r="O16040" s="172"/>
      <c r="U16040" s="173"/>
    </row>
    <row r="16041" spans="13:21" s="104" customFormat="1" ht="15.75">
      <c r="M16041" s="172"/>
      <c r="N16041" s="172"/>
      <c r="O16041" s="172"/>
      <c r="U16041" s="173"/>
    </row>
    <row r="16042" spans="13:21" s="104" customFormat="1" ht="15.75">
      <c r="M16042" s="172"/>
      <c r="N16042" s="172"/>
      <c r="O16042" s="172"/>
      <c r="U16042" s="173"/>
    </row>
    <row r="16043" spans="13:21" s="104" customFormat="1" ht="15.75">
      <c r="M16043" s="172"/>
      <c r="N16043" s="172"/>
      <c r="O16043" s="172"/>
      <c r="U16043" s="173"/>
    </row>
    <row r="16044" spans="13:21" s="104" customFormat="1" ht="15.75">
      <c r="M16044" s="172"/>
      <c r="N16044" s="172"/>
      <c r="O16044" s="172"/>
      <c r="U16044" s="173"/>
    </row>
    <row r="16045" spans="13:21" s="104" customFormat="1" ht="15.75">
      <c r="M16045" s="172"/>
      <c r="N16045" s="172"/>
      <c r="O16045" s="172"/>
      <c r="U16045" s="173"/>
    </row>
    <row r="16046" spans="13:21" s="104" customFormat="1" ht="15.75">
      <c r="M16046" s="172"/>
      <c r="N16046" s="172"/>
      <c r="O16046" s="172"/>
      <c r="U16046" s="173"/>
    </row>
    <row r="16047" spans="13:21" s="104" customFormat="1" ht="15.75">
      <c r="M16047" s="172"/>
      <c r="N16047" s="172"/>
      <c r="O16047" s="172"/>
      <c r="U16047" s="173"/>
    </row>
    <row r="16048" spans="13:21" s="104" customFormat="1" ht="15.75">
      <c r="M16048" s="172"/>
      <c r="N16048" s="172"/>
      <c r="O16048" s="172"/>
      <c r="U16048" s="173"/>
    </row>
    <row r="16049" spans="13:21" s="104" customFormat="1" ht="15.75">
      <c r="M16049" s="172"/>
      <c r="N16049" s="172"/>
      <c r="O16049" s="172"/>
      <c r="U16049" s="173"/>
    </row>
    <row r="16050" spans="13:21" s="104" customFormat="1" ht="15.75">
      <c r="M16050" s="172"/>
      <c r="N16050" s="172"/>
      <c r="O16050" s="172"/>
      <c r="U16050" s="173"/>
    </row>
    <row r="16051" spans="13:21" s="104" customFormat="1" ht="15.75">
      <c r="M16051" s="172"/>
      <c r="N16051" s="172"/>
      <c r="O16051" s="172"/>
      <c r="U16051" s="173"/>
    </row>
    <row r="16052" spans="13:21" s="104" customFormat="1" ht="15.75">
      <c r="M16052" s="172"/>
      <c r="N16052" s="172"/>
      <c r="O16052" s="172"/>
      <c r="U16052" s="173"/>
    </row>
    <row r="16053" spans="13:21" s="104" customFormat="1" ht="15.75">
      <c r="M16053" s="172"/>
      <c r="N16053" s="172"/>
      <c r="O16053" s="172"/>
      <c r="U16053" s="173"/>
    </row>
    <row r="16054" spans="13:21" s="104" customFormat="1" ht="15.75">
      <c r="M16054" s="172"/>
      <c r="N16054" s="172"/>
      <c r="O16054" s="172"/>
      <c r="U16054" s="173"/>
    </row>
    <row r="16055" spans="13:21" s="104" customFormat="1" ht="15.75">
      <c r="M16055" s="172"/>
      <c r="N16055" s="172"/>
      <c r="O16055" s="172"/>
      <c r="U16055" s="173"/>
    </row>
    <row r="16056" spans="13:21" s="104" customFormat="1" ht="15.75">
      <c r="M16056" s="172"/>
      <c r="N16056" s="172"/>
      <c r="O16056" s="172"/>
      <c r="U16056" s="173"/>
    </row>
    <row r="16057" spans="13:21" s="104" customFormat="1" ht="15.75">
      <c r="M16057" s="172"/>
      <c r="N16057" s="172"/>
      <c r="O16057" s="172"/>
      <c r="U16057" s="173"/>
    </row>
    <row r="16058" spans="13:21" s="104" customFormat="1" ht="15.75">
      <c r="M16058" s="172"/>
      <c r="N16058" s="172"/>
      <c r="O16058" s="172"/>
      <c r="U16058" s="173"/>
    </row>
    <row r="16059" spans="13:21" s="104" customFormat="1" ht="15.75">
      <c r="M16059" s="172"/>
      <c r="N16059" s="172"/>
      <c r="O16059" s="172"/>
      <c r="U16059" s="173"/>
    </row>
    <row r="16060" spans="13:21" s="104" customFormat="1" ht="15.75">
      <c r="M16060" s="172"/>
      <c r="N16060" s="172"/>
      <c r="O16060" s="172"/>
      <c r="U16060" s="173"/>
    </row>
    <row r="16061" spans="13:21" s="104" customFormat="1" ht="15.75">
      <c r="M16061" s="172"/>
      <c r="N16061" s="172"/>
      <c r="O16061" s="172"/>
      <c r="U16061" s="173"/>
    </row>
    <row r="16062" spans="13:21" s="104" customFormat="1" ht="15.75">
      <c r="M16062" s="172"/>
      <c r="N16062" s="172"/>
      <c r="O16062" s="172"/>
      <c r="U16062" s="173"/>
    </row>
    <row r="16063" spans="13:21" s="104" customFormat="1" ht="15.75">
      <c r="M16063" s="172"/>
      <c r="N16063" s="172"/>
      <c r="O16063" s="172"/>
      <c r="U16063" s="173"/>
    </row>
    <row r="16064" spans="13:21" s="104" customFormat="1" ht="15.75">
      <c r="M16064" s="172"/>
      <c r="N16064" s="172"/>
      <c r="O16064" s="172"/>
      <c r="U16064" s="173"/>
    </row>
    <row r="16065" spans="13:21" s="104" customFormat="1" ht="15.75">
      <c r="M16065" s="172"/>
      <c r="N16065" s="172"/>
      <c r="O16065" s="172"/>
      <c r="U16065" s="173"/>
    </row>
    <row r="16066" spans="13:21" s="104" customFormat="1" ht="15.75">
      <c r="M16066" s="172"/>
      <c r="N16066" s="172"/>
      <c r="O16066" s="172"/>
      <c r="U16066" s="173"/>
    </row>
    <row r="16067" spans="13:21" s="104" customFormat="1" ht="15.75">
      <c r="M16067" s="172"/>
      <c r="N16067" s="172"/>
      <c r="O16067" s="172"/>
      <c r="U16067" s="173"/>
    </row>
    <row r="16068" spans="13:21" s="104" customFormat="1" ht="15.75">
      <c r="M16068" s="172"/>
      <c r="N16068" s="172"/>
      <c r="O16068" s="172"/>
      <c r="U16068" s="173"/>
    </row>
    <row r="16069" spans="13:21" s="104" customFormat="1" ht="15.75">
      <c r="M16069" s="172"/>
      <c r="N16069" s="172"/>
      <c r="O16069" s="172"/>
      <c r="U16069" s="173"/>
    </row>
    <row r="16070" spans="13:21" s="104" customFormat="1" ht="15.75">
      <c r="M16070" s="172"/>
      <c r="N16070" s="172"/>
      <c r="O16070" s="172"/>
      <c r="U16070" s="173"/>
    </row>
    <row r="16071" spans="13:21" s="104" customFormat="1" ht="15.75">
      <c r="M16071" s="172"/>
      <c r="N16071" s="172"/>
      <c r="O16071" s="172"/>
      <c r="U16071" s="173"/>
    </row>
    <row r="16072" spans="13:21" s="104" customFormat="1" ht="15.75">
      <c r="M16072" s="172"/>
      <c r="N16072" s="172"/>
      <c r="O16072" s="172"/>
      <c r="U16072" s="173"/>
    </row>
    <row r="16073" spans="13:21" s="104" customFormat="1" ht="15.75">
      <c r="M16073" s="172"/>
      <c r="N16073" s="172"/>
      <c r="O16073" s="172"/>
      <c r="U16073" s="173"/>
    </row>
    <row r="16074" spans="13:21" s="104" customFormat="1" ht="15.75">
      <c r="M16074" s="172"/>
      <c r="N16074" s="172"/>
      <c r="O16074" s="172"/>
      <c r="U16074" s="173"/>
    </row>
    <row r="16075" spans="13:21" s="104" customFormat="1" ht="15.75">
      <c r="M16075" s="172"/>
      <c r="N16075" s="172"/>
      <c r="O16075" s="172"/>
      <c r="U16075" s="173"/>
    </row>
    <row r="16076" spans="13:21" s="104" customFormat="1" ht="15.75">
      <c r="M16076" s="172"/>
      <c r="N16076" s="172"/>
      <c r="O16076" s="172"/>
      <c r="U16076" s="173"/>
    </row>
    <row r="16077" spans="13:21" s="104" customFormat="1" ht="15.75">
      <c r="M16077" s="172"/>
      <c r="N16077" s="172"/>
      <c r="O16077" s="172"/>
      <c r="U16077" s="173"/>
    </row>
    <row r="16078" spans="13:21" s="104" customFormat="1" ht="15.75">
      <c r="M16078" s="172"/>
      <c r="N16078" s="172"/>
      <c r="O16078" s="172"/>
      <c r="U16078" s="173"/>
    </row>
    <row r="16079" spans="13:21" s="104" customFormat="1" ht="15.75">
      <c r="M16079" s="172"/>
      <c r="N16079" s="172"/>
      <c r="O16079" s="172"/>
      <c r="U16079" s="173"/>
    </row>
    <row r="16080" spans="13:21" s="104" customFormat="1" ht="15.75">
      <c r="M16080" s="172"/>
      <c r="N16080" s="172"/>
      <c r="O16080" s="172"/>
      <c r="U16080" s="173"/>
    </row>
    <row r="16081" spans="13:21" s="104" customFormat="1" ht="15.75">
      <c r="M16081" s="172"/>
      <c r="N16081" s="172"/>
      <c r="O16081" s="172"/>
      <c r="U16081" s="173"/>
    </row>
    <row r="16082" spans="13:21" s="104" customFormat="1" ht="15.75">
      <c r="M16082" s="172"/>
      <c r="N16082" s="172"/>
      <c r="O16082" s="172"/>
      <c r="U16082" s="173"/>
    </row>
    <row r="16083" spans="13:21" s="104" customFormat="1" ht="15.75">
      <c r="M16083" s="172"/>
      <c r="N16083" s="172"/>
      <c r="O16083" s="172"/>
      <c r="U16083" s="173"/>
    </row>
    <row r="16084" spans="13:21" s="104" customFormat="1" ht="15.75">
      <c r="M16084" s="172"/>
      <c r="N16084" s="172"/>
      <c r="O16084" s="172"/>
      <c r="U16084" s="173"/>
    </row>
    <row r="16085" spans="13:21" s="104" customFormat="1" ht="15.75">
      <c r="M16085" s="172"/>
      <c r="N16085" s="172"/>
      <c r="O16085" s="172"/>
      <c r="U16085" s="173"/>
    </row>
    <row r="16086" spans="13:21" s="104" customFormat="1" ht="15.75">
      <c r="M16086" s="172"/>
      <c r="N16086" s="172"/>
      <c r="O16086" s="172"/>
      <c r="U16086" s="173"/>
    </row>
    <row r="16087" spans="13:21" s="104" customFormat="1" ht="15.75">
      <c r="M16087" s="172"/>
      <c r="N16087" s="172"/>
      <c r="O16087" s="172"/>
      <c r="U16087" s="173"/>
    </row>
    <row r="16088" spans="13:21" s="104" customFormat="1" ht="15.75">
      <c r="M16088" s="172"/>
      <c r="N16088" s="172"/>
      <c r="O16088" s="172"/>
      <c r="U16088" s="173"/>
    </row>
    <row r="16089" spans="13:21" s="104" customFormat="1" ht="15.75">
      <c r="M16089" s="172"/>
      <c r="N16089" s="172"/>
      <c r="O16089" s="172"/>
      <c r="U16089" s="173"/>
    </row>
    <row r="16090" spans="13:21" s="104" customFormat="1" ht="15.75">
      <c r="M16090" s="172"/>
      <c r="N16090" s="172"/>
      <c r="O16090" s="172"/>
      <c r="U16090" s="173"/>
    </row>
    <row r="16091" spans="13:21" s="104" customFormat="1" ht="15.75">
      <c r="M16091" s="172"/>
      <c r="N16091" s="172"/>
      <c r="O16091" s="172"/>
      <c r="U16091" s="173"/>
    </row>
    <row r="16092" spans="13:21" s="104" customFormat="1" ht="15.75">
      <c r="M16092" s="172"/>
      <c r="N16092" s="172"/>
      <c r="O16092" s="172"/>
      <c r="U16092" s="173"/>
    </row>
    <row r="16093" spans="13:21" s="104" customFormat="1" ht="15.75">
      <c r="M16093" s="172"/>
      <c r="N16093" s="172"/>
      <c r="O16093" s="172"/>
      <c r="U16093" s="173"/>
    </row>
    <row r="16094" spans="13:21" s="104" customFormat="1" ht="15.75">
      <c r="M16094" s="172"/>
      <c r="N16094" s="172"/>
      <c r="O16094" s="172"/>
      <c r="U16094" s="173"/>
    </row>
    <row r="16095" spans="13:21" s="104" customFormat="1" ht="15.75">
      <c r="M16095" s="172"/>
      <c r="N16095" s="172"/>
      <c r="O16095" s="172"/>
      <c r="U16095" s="173"/>
    </row>
    <row r="16096" spans="13:21" s="104" customFormat="1" ht="15.75">
      <c r="M16096" s="172"/>
      <c r="N16096" s="172"/>
      <c r="O16096" s="172"/>
      <c r="U16096" s="173"/>
    </row>
    <row r="16097" spans="13:21" s="104" customFormat="1" ht="15.75">
      <c r="M16097" s="172"/>
      <c r="N16097" s="172"/>
      <c r="O16097" s="172"/>
      <c r="U16097" s="173"/>
    </row>
    <row r="16098" spans="13:21" s="104" customFormat="1" ht="15.75">
      <c r="M16098" s="172"/>
      <c r="N16098" s="172"/>
      <c r="O16098" s="172"/>
      <c r="U16098" s="173"/>
    </row>
    <row r="16099" spans="13:21" s="104" customFormat="1" ht="15.75">
      <c r="M16099" s="172"/>
      <c r="N16099" s="172"/>
      <c r="O16099" s="172"/>
      <c r="U16099" s="173"/>
    </row>
    <row r="16100" spans="13:21" s="104" customFormat="1" ht="15.75">
      <c r="M16100" s="172"/>
      <c r="N16100" s="172"/>
      <c r="O16100" s="172"/>
      <c r="U16100" s="173"/>
    </row>
    <row r="16101" spans="13:21" s="104" customFormat="1" ht="15.75">
      <c r="M16101" s="172"/>
      <c r="N16101" s="172"/>
      <c r="O16101" s="172"/>
      <c r="U16101" s="173"/>
    </row>
    <row r="16102" spans="13:21" s="104" customFormat="1" ht="15.75">
      <c r="M16102" s="172"/>
      <c r="N16102" s="172"/>
      <c r="O16102" s="172"/>
      <c r="U16102" s="173"/>
    </row>
    <row r="16103" spans="13:21" s="104" customFormat="1" ht="15.75">
      <c r="M16103" s="172"/>
      <c r="N16103" s="172"/>
      <c r="O16103" s="172"/>
      <c r="U16103" s="173"/>
    </row>
    <row r="16104" spans="13:21" s="104" customFormat="1" ht="15.75">
      <c r="M16104" s="172"/>
      <c r="N16104" s="172"/>
      <c r="O16104" s="172"/>
      <c r="U16104" s="173"/>
    </row>
    <row r="16105" spans="13:21" s="104" customFormat="1" ht="15.75">
      <c r="M16105" s="172"/>
      <c r="N16105" s="172"/>
      <c r="O16105" s="172"/>
      <c r="U16105" s="173"/>
    </row>
    <row r="16106" spans="13:21" s="104" customFormat="1" ht="15.75">
      <c r="M16106" s="172"/>
      <c r="N16106" s="172"/>
      <c r="O16106" s="172"/>
      <c r="U16106" s="173"/>
    </row>
    <row r="16107" spans="13:21" s="104" customFormat="1" ht="15.75">
      <c r="M16107" s="172"/>
      <c r="N16107" s="172"/>
      <c r="O16107" s="172"/>
      <c r="U16107" s="173"/>
    </row>
    <row r="16108" spans="13:21" s="104" customFormat="1" ht="15.75">
      <c r="M16108" s="172"/>
      <c r="N16108" s="172"/>
      <c r="O16108" s="172"/>
      <c r="U16108" s="173"/>
    </row>
    <row r="16109" spans="13:21" s="104" customFormat="1" ht="15.75">
      <c r="M16109" s="172"/>
      <c r="N16109" s="172"/>
      <c r="O16109" s="172"/>
      <c r="U16109" s="173"/>
    </row>
    <row r="16110" spans="13:21" s="104" customFormat="1" ht="15.75">
      <c r="M16110" s="172"/>
      <c r="N16110" s="172"/>
      <c r="O16110" s="172"/>
      <c r="U16110" s="173"/>
    </row>
    <row r="16111" spans="13:21" s="104" customFormat="1" ht="15.75">
      <c r="M16111" s="172"/>
      <c r="N16111" s="172"/>
      <c r="O16111" s="172"/>
      <c r="U16111" s="173"/>
    </row>
    <row r="16112" spans="13:21" s="104" customFormat="1" ht="15.75">
      <c r="M16112" s="172"/>
      <c r="N16112" s="172"/>
      <c r="O16112" s="172"/>
      <c r="U16112" s="173"/>
    </row>
    <row r="16113" spans="13:21" s="104" customFormat="1" ht="15.75">
      <c r="M16113" s="172"/>
      <c r="N16113" s="172"/>
      <c r="O16113" s="172"/>
      <c r="U16113" s="173"/>
    </row>
    <row r="16114" spans="13:21" s="104" customFormat="1" ht="15.75">
      <c r="M16114" s="172"/>
      <c r="N16114" s="172"/>
      <c r="O16114" s="172"/>
      <c r="U16114" s="173"/>
    </row>
    <row r="16115" spans="13:21" s="104" customFormat="1" ht="15.75">
      <c r="M16115" s="172"/>
      <c r="N16115" s="172"/>
      <c r="O16115" s="172"/>
      <c r="U16115" s="173"/>
    </row>
    <row r="16116" spans="13:21" s="104" customFormat="1" ht="15.75">
      <c r="M16116" s="172"/>
      <c r="N16116" s="172"/>
      <c r="O16116" s="172"/>
      <c r="U16116" s="173"/>
    </row>
    <row r="16117" spans="13:21" s="104" customFormat="1" ht="15.75">
      <c r="M16117" s="172"/>
      <c r="N16117" s="172"/>
      <c r="O16117" s="172"/>
      <c r="U16117" s="173"/>
    </row>
    <row r="16118" spans="13:21" s="104" customFormat="1" ht="15.75">
      <c r="M16118" s="172"/>
      <c r="N16118" s="172"/>
      <c r="O16118" s="172"/>
      <c r="U16118" s="173"/>
    </row>
    <row r="16119" spans="13:21" s="104" customFormat="1" ht="15.75">
      <c r="M16119" s="172"/>
      <c r="N16119" s="172"/>
      <c r="O16119" s="172"/>
      <c r="U16119" s="173"/>
    </row>
    <row r="16120" spans="13:21" s="104" customFormat="1" ht="15.75">
      <c r="M16120" s="172"/>
      <c r="N16120" s="172"/>
      <c r="O16120" s="172"/>
      <c r="U16120" s="173"/>
    </row>
    <row r="16121" spans="13:21" s="104" customFormat="1" ht="15.75">
      <c r="M16121" s="172"/>
      <c r="N16121" s="172"/>
      <c r="O16121" s="172"/>
      <c r="U16121" s="173"/>
    </row>
    <row r="16122" spans="13:21" s="104" customFormat="1" ht="15.75">
      <c r="M16122" s="172"/>
      <c r="N16122" s="172"/>
      <c r="O16122" s="172"/>
      <c r="U16122" s="173"/>
    </row>
    <row r="16123" spans="13:21" s="104" customFormat="1" ht="15.75">
      <c r="M16123" s="172"/>
      <c r="N16123" s="172"/>
      <c r="O16123" s="172"/>
      <c r="U16123" s="173"/>
    </row>
    <row r="16124" spans="13:21" s="104" customFormat="1" ht="15.75">
      <c r="M16124" s="172"/>
      <c r="N16124" s="172"/>
      <c r="O16124" s="172"/>
      <c r="U16124" s="173"/>
    </row>
    <row r="16125" spans="13:21" s="104" customFormat="1" ht="15.75">
      <c r="M16125" s="172"/>
      <c r="N16125" s="172"/>
      <c r="O16125" s="172"/>
      <c r="U16125" s="173"/>
    </row>
    <row r="16126" spans="13:21" s="104" customFormat="1" ht="15.75">
      <c r="M16126" s="172"/>
      <c r="N16126" s="172"/>
      <c r="O16126" s="172"/>
      <c r="U16126" s="173"/>
    </row>
    <row r="16127" spans="13:21" s="104" customFormat="1" ht="15.75">
      <c r="M16127" s="172"/>
      <c r="N16127" s="172"/>
      <c r="O16127" s="172"/>
      <c r="U16127" s="173"/>
    </row>
    <row r="16128" spans="13:21" s="104" customFormat="1" ht="15.75">
      <c r="M16128" s="172"/>
      <c r="N16128" s="172"/>
      <c r="O16128" s="172"/>
      <c r="U16128" s="173"/>
    </row>
    <row r="16129" spans="13:21" s="104" customFormat="1" ht="15.75">
      <c r="M16129" s="172"/>
      <c r="N16129" s="172"/>
      <c r="O16129" s="172"/>
      <c r="U16129" s="173"/>
    </row>
    <row r="16130" spans="13:21" s="104" customFormat="1" ht="15.75">
      <c r="M16130" s="172"/>
      <c r="N16130" s="172"/>
      <c r="O16130" s="172"/>
      <c r="U16130" s="173"/>
    </row>
    <row r="16131" spans="13:21" s="104" customFormat="1" ht="15.75">
      <c r="M16131" s="172"/>
      <c r="N16131" s="172"/>
      <c r="O16131" s="172"/>
      <c r="U16131" s="173"/>
    </row>
    <row r="16132" spans="13:21" s="104" customFormat="1" ht="15.75">
      <c r="M16132" s="172"/>
      <c r="N16132" s="172"/>
      <c r="O16132" s="172"/>
      <c r="U16132" s="173"/>
    </row>
    <row r="16133" spans="13:21" s="104" customFormat="1" ht="15.75">
      <c r="M16133" s="172"/>
      <c r="N16133" s="172"/>
      <c r="O16133" s="172"/>
      <c r="U16133" s="173"/>
    </row>
    <row r="16134" spans="13:21" s="104" customFormat="1" ht="15.75">
      <c r="M16134" s="172"/>
      <c r="N16134" s="172"/>
      <c r="O16134" s="172"/>
      <c r="U16134" s="173"/>
    </row>
    <row r="16135" spans="13:21" s="104" customFormat="1" ht="15.75">
      <c r="M16135" s="172"/>
      <c r="N16135" s="172"/>
      <c r="O16135" s="172"/>
      <c r="U16135" s="173"/>
    </row>
    <row r="16136" spans="13:21" s="104" customFormat="1" ht="15.75">
      <c r="M16136" s="172"/>
      <c r="N16136" s="172"/>
      <c r="O16136" s="172"/>
      <c r="U16136" s="173"/>
    </row>
    <row r="16137" spans="13:21" s="104" customFormat="1" ht="15.75">
      <c r="M16137" s="172"/>
      <c r="N16137" s="172"/>
      <c r="O16137" s="172"/>
      <c r="U16137" s="173"/>
    </row>
    <row r="16138" spans="13:21" s="104" customFormat="1" ht="15.75">
      <c r="M16138" s="172"/>
      <c r="N16138" s="172"/>
      <c r="O16138" s="172"/>
      <c r="U16138" s="173"/>
    </row>
    <row r="16139" spans="13:21" s="104" customFormat="1" ht="15.75">
      <c r="M16139" s="172"/>
      <c r="N16139" s="172"/>
      <c r="O16139" s="172"/>
      <c r="U16139" s="173"/>
    </row>
    <row r="16140" spans="13:21" s="104" customFormat="1" ht="15.75">
      <c r="M16140" s="172"/>
      <c r="N16140" s="172"/>
      <c r="O16140" s="172"/>
      <c r="U16140" s="173"/>
    </row>
    <row r="16141" spans="13:21" s="104" customFormat="1" ht="15.75">
      <c r="M16141" s="172"/>
      <c r="N16141" s="172"/>
      <c r="O16141" s="172"/>
      <c r="U16141" s="173"/>
    </row>
    <row r="16142" spans="13:21" s="104" customFormat="1" ht="15.75">
      <c r="M16142" s="172"/>
      <c r="N16142" s="172"/>
      <c r="O16142" s="172"/>
      <c r="U16142" s="173"/>
    </row>
    <row r="16143" spans="13:21" s="104" customFormat="1" ht="15.75">
      <c r="M16143" s="172"/>
      <c r="N16143" s="172"/>
      <c r="O16143" s="172"/>
      <c r="U16143" s="173"/>
    </row>
    <row r="16144" spans="13:21" s="104" customFormat="1" ht="15.75">
      <c r="M16144" s="172"/>
      <c r="N16144" s="172"/>
      <c r="O16144" s="172"/>
      <c r="U16144" s="173"/>
    </row>
    <row r="16145" spans="13:21" s="104" customFormat="1" ht="15.75">
      <c r="M16145" s="172"/>
      <c r="N16145" s="172"/>
      <c r="O16145" s="172"/>
      <c r="U16145" s="173"/>
    </row>
    <row r="16146" spans="13:21" s="104" customFormat="1" ht="15.75">
      <c r="M16146" s="172"/>
      <c r="N16146" s="172"/>
      <c r="O16146" s="172"/>
      <c r="U16146" s="173"/>
    </row>
    <row r="16147" spans="13:21" s="104" customFormat="1" ht="15.75">
      <c r="M16147" s="172"/>
      <c r="N16147" s="172"/>
      <c r="O16147" s="172"/>
      <c r="U16147" s="173"/>
    </row>
    <row r="16148" spans="13:21" s="104" customFormat="1" ht="15.75">
      <c r="M16148" s="172"/>
      <c r="N16148" s="172"/>
      <c r="O16148" s="172"/>
      <c r="U16148" s="173"/>
    </row>
    <row r="16149" spans="13:21" s="104" customFormat="1" ht="15.75">
      <c r="M16149" s="172"/>
      <c r="N16149" s="172"/>
      <c r="O16149" s="172"/>
      <c r="U16149" s="173"/>
    </row>
    <row r="16150" spans="13:21" s="104" customFormat="1" ht="15.75">
      <c r="M16150" s="172"/>
      <c r="N16150" s="172"/>
      <c r="O16150" s="172"/>
      <c r="U16150" s="173"/>
    </row>
    <row r="16151" spans="13:21" s="104" customFormat="1" ht="15.75">
      <c r="M16151" s="172"/>
      <c r="N16151" s="172"/>
      <c r="O16151" s="172"/>
      <c r="U16151" s="173"/>
    </row>
    <row r="16152" spans="13:21" s="104" customFormat="1" ht="15.75">
      <c r="M16152" s="172"/>
      <c r="N16152" s="172"/>
      <c r="O16152" s="172"/>
      <c r="U16152" s="173"/>
    </row>
    <row r="16153" spans="13:21" s="104" customFormat="1" ht="15.75">
      <c r="M16153" s="172"/>
      <c r="N16153" s="172"/>
      <c r="O16153" s="172"/>
      <c r="U16153" s="173"/>
    </row>
    <row r="16154" spans="13:21" s="104" customFormat="1" ht="15.75">
      <c r="M16154" s="172"/>
      <c r="N16154" s="172"/>
      <c r="O16154" s="172"/>
      <c r="U16154" s="173"/>
    </row>
    <row r="16155" spans="13:21" s="104" customFormat="1" ht="15.75">
      <c r="M16155" s="172"/>
      <c r="N16155" s="172"/>
      <c r="O16155" s="172"/>
      <c r="U16155" s="173"/>
    </row>
    <row r="16156" spans="13:21" s="104" customFormat="1" ht="15.75">
      <c r="M16156" s="172"/>
      <c r="N16156" s="172"/>
      <c r="O16156" s="172"/>
      <c r="U16156" s="173"/>
    </row>
    <row r="16157" spans="13:21" s="104" customFormat="1" ht="15.75">
      <c r="M16157" s="172"/>
      <c r="N16157" s="172"/>
      <c r="O16157" s="172"/>
      <c r="U16157" s="173"/>
    </row>
    <row r="16158" spans="13:21" s="104" customFormat="1" ht="15.75">
      <c r="M16158" s="172"/>
      <c r="N16158" s="172"/>
      <c r="O16158" s="172"/>
      <c r="U16158" s="173"/>
    </row>
    <row r="16159" spans="13:21" s="104" customFormat="1" ht="15.75">
      <c r="M16159" s="172"/>
      <c r="N16159" s="172"/>
      <c r="O16159" s="172"/>
      <c r="U16159" s="173"/>
    </row>
    <row r="16160" spans="13:21" s="104" customFormat="1" ht="15.75">
      <c r="M16160" s="172"/>
      <c r="N16160" s="172"/>
      <c r="O16160" s="172"/>
      <c r="U16160" s="173"/>
    </row>
    <row r="16161" spans="13:21" s="104" customFormat="1" ht="15.75">
      <c r="M16161" s="172"/>
      <c r="N16161" s="172"/>
      <c r="O16161" s="172"/>
      <c r="U16161" s="173"/>
    </row>
    <row r="16162" spans="13:21" s="104" customFormat="1" ht="15.75">
      <c r="M16162" s="172"/>
      <c r="N16162" s="172"/>
      <c r="O16162" s="172"/>
      <c r="U16162" s="173"/>
    </row>
    <row r="16163" spans="13:21" s="104" customFormat="1" ht="15.75">
      <c r="M16163" s="172"/>
      <c r="N16163" s="172"/>
      <c r="O16163" s="172"/>
      <c r="U16163" s="173"/>
    </row>
    <row r="16164" spans="13:21" s="104" customFormat="1" ht="15.75">
      <c r="M16164" s="172"/>
      <c r="N16164" s="172"/>
      <c r="O16164" s="172"/>
      <c r="U16164" s="173"/>
    </row>
    <row r="16165" spans="13:21" s="104" customFormat="1" ht="15.75">
      <c r="M16165" s="172"/>
      <c r="N16165" s="172"/>
      <c r="O16165" s="172"/>
      <c r="U16165" s="173"/>
    </row>
    <row r="16166" spans="13:21" s="104" customFormat="1" ht="15.75">
      <c r="M16166" s="172"/>
      <c r="N16166" s="172"/>
      <c r="O16166" s="172"/>
      <c r="U16166" s="173"/>
    </row>
    <row r="16167" spans="13:21" s="104" customFormat="1" ht="15.75">
      <c r="M16167" s="172"/>
      <c r="N16167" s="172"/>
      <c r="O16167" s="172"/>
      <c r="U16167" s="173"/>
    </row>
    <row r="16168" spans="13:21" s="104" customFormat="1" ht="15.75">
      <c r="M16168" s="172"/>
      <c r="N16168" s="172"/>
      <c r="O16168" s="172"/>
      <c r="U16168" s="173"/>
    </row>
    <row r="16169" spans="13:21" s="104" customFormat="1" ht="15.75">
      <c r="M16169" s="172"/>
      <c r="N16169" s="172"/>
      <c r="O16169" s="172"/>
      <c r="U16169" s="173"/>
    </row>
    <row r="16170" spans="13:21" s="104" customFormat="1" ht="15.75">
      <c r="M16170" s="172"/>
      <c r="N16170" s="172"/>
      <c r="O16170" s="172"/>
      <c r="U16170" s="173"/>
    </row>
    <row r="16171" spans="13:21" s="104" customFormat="1" ht="15.75">
      <c r="M16171" s="172"/>
      <c r="N16171" s="172"/>
      <c r="O16171" s="172"/>
      <c r="U16171" s="173"/>
    </row>
    <row r="16172" spans="13:21" s="104" customFormat="1" ht="15.75">
      <c r="M16172" s="172"/>
      <c r="N16172" s="172"/>
      <c r="O16172" s="172"/>
      <c r="U16172" s="173"/>
    </row>
    <row r="16173" spans="13:21" s="104" customFormat="1" ht="15.75">
      <c r="M16173" s="172"/>
      <c r="N16173" s="172"/>
      <c r="O16173" s="172"/>
      <c r="U16173" s="173"/>
    </row>
    <row r="16174" spans="13:21" s="104" customFormat="1" ht="15.75">
      <c r="M16174" s="172"/>
      <c r="N16174" s="172"/>
      <c r="O16174" s="172"/>
      <c r="U16174" s="173"/>
    </row>
    <row r="16175" spans="13:21" s="104" customFormat="1" ht="15.75">
      <c r="M16175" s="172"/>
      <c r="N16175" s="172"/>
      <c r="O16175" s="172"/>
      <c r="U16175" s="173"/>
    </row>
    <row r="16176" spans="13:21" s="104" customFormat="1" ht="15.75">
      <c r="M16176" s="172"/>
      <c r="N16176" s="172"/>
      <c r="O16176" s="172"/>
      <c r="U16176" s="173"/>
    </row>
    <row r="16177" spans="13:21" s="104" customFormat="1" ht="15.75">
      <c r="M16177" s="172"/>
      <c r="N16177" s="172"/>
      <c r="O16177" s="172"/>
      <c r="U16177" s="173"/>
    </row>
    <row r="16178" spans="13:21" s="104" customFormat="1" ht="15.75">
      <c r="M16178" s="172"/>
      <c r="N16178" s="172"/>
      <c r="O16178" s="172"/>
      <c r="U16178" s="173"/>
    </row>
    <row r="16179" spans="13:21" s="104" customFormat="1" ht="15.75">
      <c r="M16179" s="172"/>
      <c r="N16179" s="172"/>
      <c r="O16179" s="172"/>
      <c r="U16179" s="173"/>
    </row>
    <row r="16180" spans="13:21" s="104" customFormat="1" ht="15.75">
      <c r="M16180" s="172"/>
      <c r="N16180" s="172"/>
      <c r="O16180" s="172"/>
      <c r="U16180" s="173"/>
    </row>
    <row r="16181" spans="13:21" s="104" customFormat="1" ht="15.75">
      <c r="M16181" s="172"/>
      <c r="N16181" s="172"/>
      <c r="O16181" s="172"/>
      <c r="U16181" s="173"/>
    </row>
    <row r="16182" spans="13:21" s="104" customFormat="1" ht="15.75">
      <c r="M16182" s="172"/>
      <c r="N16182" s="172"/>
      <c r="O16182" s="172"/>
      <c r="U16182" s="173"/>
    </row>
    <row r="16183" spans="13:21" s="104" customFormat="1" ht="15.75">
      <c r="M16183" s="172"/>
      <c r="N16183" s="172"/>
      <c r="O16183" s="172"/>
      <c r="U16183" s="173"/>
    </row>
    <row r="16184" spans="13:21" s="104" customFormat="1" ht="15.75">
      <c r="M16184" s="172"/>
      <c r="N16184" s="172"/>
      <c r="O16184" s="172"/>
      <c r="U16184" s="173"/>
    </row>
    <row r="16185" spans="13:21" s="104" customFormat="1" ht="15.75">
      <c r="M16185" s="172"/>
      <c r="N16185" s="172"/>
      <c r="O16185" s="172"/>
      <c r="U16185" s="173"/>
    </row>
    <row r="16186" spans="13:21" s="104" customFormat="1" ht="15.75">
      <c r="M16186" s="172"/>
      <c r="N16186" s="172"/>
      <c r="O16186" s="172"/>
      <c r="U16186" s="173"/>
    </row>
    <row r="16187" spans="13:21" s="104" customFormat="1" ht="15.75">
      <c r="M16187" s="172"/>
      <c r="N16187" s="172"/>
      <c r="O16187" s="172"/>
      <c r="U16187" s="173"/>
    </row>
    <row r="16188" spans="13:21" s="104" customFormat="1" ht="15.75">
      <c r="M16188" s="172"/>
      <c r="N16188" s="172"/>
      <c r="O16188" s="172"/>
      <c r="U16188" s="173"/>
    </row>
    <row r="16189" spans="13:21" s="104" customFormat="1" ht="15.75">
      <c r="M16189" s="172"/>
      <c r="N16189" s="172"/>
      <c r="O16189" s="172"/>
      <c r="U16189" s="173"/>
    </row>
    <row r="16190" spans="13:21" s="104" customFormat="1" ht="15.75">
      <c r="M16190" s="172"/>
      <c r="N16190" s="172"/>
      <c r="O16190" s="172"/>
      <c r="U16190" s="173"/>
    </row>
    <row r="16191" spans="13:21" s="104" customFormat="1" ht="15.75">
      <c r="M16191" s="172"/>
      <c r="N16191" s="172"/>
      <c r="O16191" s="172"/>
      <c r="U16191" s="173"/>
    </row>
    <row r="16192" spans="13:21" s="104" customFormat="1" ht="15.75">
      <c r="M16192" s="172"/>
      <c r="N16192" s="172"/>
      <c r="O16192" s="172"/>
      <c r="U16192" s="173"/>
    </row>
    <row r="16193" spans="13:21" s="104" customFormat="1" ht="15.75">
      <c r="M16193" s="172"/>
      <c r="N16193" s="172"/>
      <c r="O16193" s="172"/>
      <c r="U16193" s="173"/>
    </row>
    <row r="16194" spans="13:21" s="104" customFormat="1" ht="15.75">
      <c r="M16194" s="172"/>
      <c r="N16194" s="172"/>
      <c r="O16194" s="172"/>
      <c r="U16194" s="173"/>
    </row>
    <row r="16195" spans="13:21" s="104" customFormat="1" ht="15.75">
      <c r="M16195" s="172"/>
      <c r="N16195" s="172"/>
      <c r="O16195" s="172"/>
      <c r="U16195" s="173"/>
    </row>
    <row r="16196" spans="13:21" s="104" customFormat="1" ht="15.75">
      <c r="M16196" s="172"/>
      <c r="N16196" s="172"/>
      <c r="O16196" s="172"/>
      <c r="U16196" s="173"/>
    </row>
    <row r="16197" spans="13:21" s="104" customFormat="1" ht="15.75">
      <c r="M16197" s="172"/>
      <c r="N16197" s="172"/>
      <c r="O16197" s="172"/>
      <c r="U16197" s="173"/>
    </row>
    <row r="16198" spans="13:21" s="104" customFormat="1" ht="15.75">
      <c r="M16198" s="172"/>
      <c r="N16198" s="172"/>
      <c r="O16198" s="172"/>
      <c r="U16198" s="173"/>
    </row>
    <row r="16199" spans="13:21" s="104" customFormat="1" ht="15.75">
      <c r="M16199" s="172"/>
      <c r="N16199" s="172"/>
      <c r="O16199" s="172"/>
      <c r="U16199" s="173"/>
    </row>
    <row r="16200" spans="13:21" s="104" customFormat="1" ht="15.75">
      <c r="M16200" s="172"/>
      <c r="N16200" s="172"/>
      <c r="O16200" s="172"/>
      <c r="U16200" s="173"/>
    </row>
    <row r="16201" spans="13:21" s="104" customFormat="1" ht="15.75">
      <c r="M16201" s="172"/>
      <c r="N16201" s="172"/>
      <c r="O16201" s="172"/>
      <c r="U16201" s="173"/>
    </row>
    <row r="16202" spans="13:21" s="104" customFormat="1" ht="15.75">
      <c r="M16202" s="172"/>
      <c r="N16202" s="172"/>
      <c r="O16202" s="172"/>
      <c r="U16202" s="173"/>
    </row>
    <row r="16203" spans="13:21" s="104" customFormat="1" ht="15.75">
      <c r="M16203" s="172"/>
      <c r="N16203" s="172"/>
      <c r="O16203" s="172"/>
      <c r="U16203" s="173"/>
    </row>
    <row r="16204" spans="13:21" s="104" customFormat="1" ht="15.75">
      <c r="M16204" s="172"/>
      <c r="N16204" s="172"/>
      <c r="O16204" s="172"/>
      <c r="U16204" s="173"/>
    </row>
    <row r="16205" spans="13:21" s="104" customFormat="1" ht="15.75">
      <c r="M16205" s="172"/>
      <c r="N16205" s="172"/>
      <c r="O16205" s="172"/>
      <c r="U16205" s="173"/>
    </row>
    <row r="16206" spans="13:21" s="104" customFormat="1" ht="15.75">
      <c r="M16206" s="172"/>
      <c r="N16206" s="172"/>
      <c r="O16206" s="172"/>
      <c r="U16206" s="173"/>
    </row>
    <row r="16207" spans="13:21" s="104" customFormat="1" ht="15.75">
      <c r="M16207" s="172"/>
      <c r="N16207" s="172"/>
      <c r="O16207" s="172"/>
      <c r="U16207" s="173"/>
    </row>
    <row r="16208" spans="13:21" s="104" customFormat="1" ht="15.75">
      <c r="M16208" s="172"/>
      <c r="N16208" s="172"/>
      <c r="O16208" s="172"/>
      <c r="U16208" s="173"/>
    </row>
    <row r="16209" spans="13:21" s="104" customFormat="1" ht="15.75">
      <c r="M16209" s="172"/>
      <c r="N16209" s="172"/>
      <c r="O16209" s="172"/>
      <c r="U16209" s="173"/>
    </row>
    <row r="16210" spans="13:21" s="104" customFormat="1" ht="15.75">
      <c r="M16210" s="172"/>
      <c r="N16210" s="172"/>
      <c r="O16210" s="172"/>
      <c r="U16210" s="173"/>
    </row>
    <row r="16211" spans="13:21" s="104" customFormat="1" ht="15.75">
      <c r="M16211" s="172"/>
      <c r="N16211" s="172"/>
      <c r="O16211" s="172"/>
      <c r="U16211" s="173"/>
    </row>
    <row r="16212" spans="13:21" s="104" customFormat="1" ht="15.75">
      <c r="M16212" s="172"/>
      <c r="N16212" s="172"/>
      <c r="O16212" s="172"/>
      <c r="U16212" s="173"/>
    </row>
    <row r="16213" spans="13:21" s="104" customFormat="1" ht="15.75">
      <c r="M16213" s="172"/>
      <c r="N16213" s="172"/>
      <c r="O16213" s="172"/>
      <c r="U16213" s="173"/>
    </row>
    <row r="16214" spans="13:21" s="104" customFormat="1" ht="15.75">
      <c r="M16214" s="172"/>
      <c r="N16214" s="172"/>
      <c r="O16214" s="172"/>
      <c r="U16214" s="173"/>
    </row>
    <row r="16215" spans="13:21" s="104" customFormat="1" ht="15.75">
      <c r="M16215" s="172"/>
      <c r="N16215" s="172"/>
      <c r="O16215" s="172"/>
      <c r="U16215" s="173"/>
    </row>
    <row r="16216" spans="13:21" s="104" customFormat="1" ht="15.75">
      <c r="M16216" s="172"/>
      <c r="N16216" s="172"/>
      <c r="O16216" s="172"/>
      <c r="U16216" s="173"/>
    </row>
    <row r="16217" spans="13:21" s="104" customFormat="1" ht="15.75">
      <c r="M16217" s="172"/>
      <c r="N16217" s="172"/>
      <c r="O16217" s="172"/>
      <c r="U16217" s="173"/>
    </row>
    <row r="16218" spans="13:21" s="104" customFormat="1" ht="15.75">
      <c r="M16218" s="172"/>
      <c r="N16218" s="172"/>
      <c r="O16218" s="172"/>
      <c r="U16218" s="173"/>
    </row>
    <row r="16219" spans="13:21" s="104" customFormat="1" ht="15.75">
      <c r="M16219" s="172"/>
      <c r="N16219" s="172"/>
      <c r="O16219" s="172"/>
      <c r="U16219" s="173"/>
    </row>
    <row r="16220" spans="13:21" s="104" customFormat="1" ht="15.75">
      <c r="M16220" s="172"/>
      <c r="N16220" s="172"/>
      <c r="O16220" s="172"/>
      <c r="U16220" s="173"/>
    </row>
    <row r="16221" spans="13:21" s="104" customFormat="1" ht="15.75">
      <c r="M16221" s="172"/>
      <c r="N16221" s="172"/>
      <c r="O16221" s="172"/>
      <c r="U16221" s="173"/>
    </row>
    <row r="16222" spans="13:21" s="104" customFormat="1" ht="15.75">
      <c r="M16222" s="172"/>
      <c r="N16222" s="172"/>
      <c r="O16222" s="172"/>
      <c r="U16222" s="173"/>
    </row>
    <row r="16223" spans="13:21" s="104" customFormat="1" ht="15.75">
      <c r="M16223" s="172"/>
      <c r="N16223" s="172"/>
      <c r="O16223" s="172"/>
      <c r="U16223" s="173"/>
    </row>
    <row r="16224" spans="13:21" s="104" customFormat="1" ht="15.75">
      <c r="M16224" s="172"/>
      <c r="N16224" s="172"/>
      <c r="O16224" s="172"/>
      <c r="U16224" s="173"/>
    </row>
    <row r="16225" spans="13:21" s="104" customFormat="1" ht="15.75">
      <c r="M16225" s="172"/>
      <c r="N16225" s="172"/>
      <c r="O16225" s="172"/>
      <c r="U16225" s="173"/>
    </row>
    <row r="16226" spans="13:21" s="104" customFormat="1" ht="15.75">
      <c r="M16226" s="172"/>
      <c r="N16226" s="172"/>
      <c r="O16226" s="172"/>
      <c r="U16226" s="173"/>
    </row>
    <row r="16227" spans="13:21" s="104" customFormat="1" ht="15.75">
      <c r="M16227" s="172"/>
      <c r="N16227" s="172"/>
      <c r="O16227" s="172"/>
      <c r="U16227" s="173"/>
    </row>
    <row r="16228" spans="13:21" s="104" customFormat="1" ht="15.75">
      <c r="M16228" s="172"/>
      <c r="N16228" s="172"/>
      <c r="O16228" s="172"/>
      <c r="U16228" s="173"/>
    </row>
    <row r="16229" spans="13:21" s="104" customFormat="1" ht="15.75">
      <c r="M16229" s="172"/>
      <c r="N16229" s="172"/>
      <c r="O16229" s="172"/>
      <c r="U16229" s="173"/>
    </row>
    <row r="16230" spans="13:21" s="104" customFormat="1" ht="15.75">
      <c r="M16230" s="172"/>
      <c r="N16230" s="172"/>
      <c r="O16230" s="172"/>
      <c r="U16230" s="173"/>
    </row>
    <row r="16231" spans="13:21" s="104" customFormat="1" ht="15.75">
      <c r="M16231" s="172"/>
      <c r="N16231" s="172"/>
      <c r="O16231" s="172"/>
      <c r="U16231" s="173"/>
    </row>
    <row r="16232" spans="13:21" s="104" customFormat="1" ht="15.75">
      <c r="M16232" s="172"/>
      <c r="N16232" s="172"/>
      <c r="O16232" s="172"/>
      <c r="U16232" s="173"/>
    </row>
    <row r="16233" spans="13:21" s="104" customFormat="1" ht="15.75">
      <c r="M16233" s="172"/>
      <c r="N16233" s="172"/>
      <c r="O16233" s="172"/>
      <c r="U16233" s="173"/>
    </row>
    <row r="16234" spans="13:21" s="104" customFormat="1" ht="15.75">
      <c r="M16234" s="172"/>
      <c r="N16234" s="172"/>
      <c r="O16234" s="172"/>
      <c r="U16234" s="173"/>
    </row>
    <row r="16235" spans="13:21" s="104" customFormat="1" ht="15.75">
      <c r="M16235" s="172"/>
      <c r="N16235" s="172"/>
      <c r="O16235" s="172"/>
      <c r="U16235" s="173"/>
    </row>
    <row r="16236" spans="13:21" s="104" customFormat="1" ht="15.75">
      <c r="M16236" s="172"/>
      <c r="N16236" s="172"/>
      <c r="O16236" s="172"/>
      <c r="U16236" s="173"/>
    </row>
    <row r="16237" spans="13:21" s="104" customFormat="1" ht="15.75">
      <c r="M16237" s="172"/>
      <c r="N16237" s="172"/>
      <c r="O16237" s="172"/>
      <c r="U16237" s="173"/>
    </row>
    <row r="16238" spans="13:21" s="104" customFormat="1" ht="15.75">
      <c r="M16238" s="172"/>
      <c r="N16238" s="172"/>
      <c r="O16238" s="172"/>
      <c r="U16238" s="173"/>
    </row>
    <row r="16239" spans="13:21" s="104" customFormat="1" ht="15.75">
      <c r="M16239" s="172"/>
      <c r="N16239" s="172"/>
      <c r="O16239" s="172"/>
      <c r="U16239" s="173"/>
    </row>
    <row r="16240" spans="13:21" s="104" customFormat="1" ht="15.75">
      <c r="M16240" s="172"/>
      <c r="N16240" s="172"/>
      <c r="O16240" s="172"/>
      <c r="U16240" s="173"/>
    </row>
    <row r="16241" spans="13:21" s="104" customFormat="1" ht="15.75">
      <c r="M16241" s="172"/>
      <c r="N16241" s="172"/>
      <c r="O16241" s="172"/>
      <c r="U16241" s="173"/>
    </row>
    <row r="16242" spans="13:21" s="104" customFormat="1" ht="15.75">
      <c r="M16242" s="172"/>
      <c r="N16242" s="172"/>
      <c r="O16242" s="172"/>
      <c r="U16242" s="173"/>
    </row>
    <row r="16243" spans="13:21" s="104" customFormat="1" ht="15.75">
      <c r="M16243" s="172"/>
      <c r="N16243" s="172"/>
      <c r="O16243" s="172"/>
      <c r="U16243" s="173"/>
    </row>
    <row r="16244" spans="13:21" s="104" customFormat="1" ht="15.75">
      <c r="M16244" s="172"/>
      <c r="N16244" s="172"/>
      <c r="O16244" s="172"/>
      <c r="U16244" s="173"/>
    </row>
    <row r="16245" spans="13:21" s="104" customFormat="1" ht="15.75">
      <c r="M16245" s="172"/>
      <c r="N16245" s="172"/>
      <c r="O16245" s="172"/>
      <c r="U16245" s="173"/>
    </row>
    <row r="16246" spans="13:21" s="104" customFormat="1" ht="15.75">
      <c r="M16246" s="172"/>
      <c r="N16246" s="172"/>
      <c r="O16246" s="172"/>
      <c r="U16246" s="173"/>
    </row>
    <row r="16247" spans="13:21" s="104" customFormat="1" ht="15.75">
      <c r="M16247" s="172"/>
      <c r="N16247" s="172"/>
      <c r="O16247" s="172"/>
      <c r="U16247" s="173"/>
    </row>
    <row r="16248" spans="13:21" s="104" customFormat="1" ht="15.75">
      <c r="M16248" s="172"/>
      <c r="N16248" s="172"/>
      <c r="O16248" s="172"/>
      <c r="U16248" s="173"/>
    </row>
    <row r="16249" spans="13:21" s="104" customFormat="1" ht="15.75">
      <c r="M16249" s="172"/>
      <c r="N16249" s="172"/>
      <c r="O16249" s="172"/>
      <c r="U16249" s="173"/>
    </row>
    <row r="16250" spans="13:21" s="104" customFormat="1" ht="15.75">
      <c r="M16250" s="172"/>
      <c r="N16250" s="172"/>
      <c r="O16250" s="172"/>
      <c r="U16250" s="173"/>
    </row>
    <row r="16251" spans="13:21" s="104" customFormat="1" ht="15.75">
      <c r="M16251" s="172"/>
      <c r="N16251" s="172"/>
      <c r="O16251" s="172"/>
      <c r="U16251" s="173"/>
    </row>
    <row r="16252" spans="13:21" s="104" customFormat="1" ht="15.75">
      <c r="M16252" s="172"/>
      <c r="N16252" s="172"/>
      <c r="O16252" s="172"/>
      <c r="U16252" s="173"/>
    </row>
    <row r="16253" spans="13:21" s="104" customFormat="1" ht="15.75">
      <c r="M16253" s="172"/>
      <c r="N16253" s="172"/>
      <c r="O16253" s="172"/>
      <c r="U16253" s="173"/>
    </row>
    <row r="16254" spans="13:21" s="104" customFormat="1" ht="15.75">
      <c r="M16254" s="172"/>
      <c r="N16254" s="172"/>
      <c r="O16254" s="172"/>
      <c r="U16254" s="173"/>
    </row>
    <row r="16255" spans="13:21" s="104" customFormat="1" ht="15.75">
      <c r="M16255" s="172"/>
      <c r="N16255" s="172"/>
      <c r="O16255" s="172"/>
      <c r="U16255" s="173"/>
    </row>
    <row r="16256" spans="13:21" s="104" customFormat="1" ht="15.75">
      <c r="M16256" s="172"/>
      <c r="N16256" s="172"/>
      <c r="O16256" s="172"/>
      <c r="U16256" s="173"/>
    </row>
    <row r="16257" spans="13:21" s="104" customFormat="1" ht="15.75">
      <c r="M16257" s="172"/>
      <c r="N16257" s="172"/>
      <c r="O16257" s="172"/>
      <c r="U16257" s="173"/>
    </row>
    <row r="16258" spans="13:21" s="104" customFormat="1" ht="15.75">
      <c r="M16258" s="172"/>
      <c r="N16258" s="172"/>
      <c r="O16258" s="172"/>
      <c r="U16258" s="173"/>
    </row>
    <row r="16259" spans="13:21" s="104" customFormat="1" ht="15.75">
      <c r="M16259" s="172"/>
      <c r="N16259" s="172"/>
      <c r="O16259" s="172"/>
      <c r="U16259" s="173"/>
    </row>
    <row r="16260" spans="13:21" s="104" customFormat="1" ht="15.75">
      <c r="M16260" s="172"/>
      <c r="N16260" s="172"/>
      <c r="O16260" s="172"/>
      <c r="U16260" s="173"/>
    </row>
    <row r="16261" spans="13:21" s="104" customFormat="1" ht="15.75">
      <c r="M16261" s="172"/>
      <c r="N16261" s="172"/>
      <c r="O16261" s="172"/>
      <c r="U16261" s="173"/>
    </row>
    <row r="16262" spans="13:21" s="104" customFormat="1" ht="15.75">
      <c r="M16262" s="172"/>
      <c r="N16262" s="172"/>
      <c r="O16262" s="172"/>
      <c r="U16262" s="173"/>
    </row>
    <row r="16263" spans="13:21" s="104" customFormat="1" ht="15.75">
      <c r="M16263" s="172"/>
      <c r="N16263" s="172"/>
      <c r="O16263" s="172"/>
      <c r="U16263" s="173"/>
    </row>
    <row r="16264" spans="13:21" s="104" customFormat="1" ht="15.75">
      <c r="M16264" s="172"/>
      <c r="N16264" s="172"/>
      <c r="O16264" s="172"/>
      <c r="U16264" s="173"/>
    </row>
    <row r="16265" spans="13:21" s="104" customFormat="1" ht="15.75">
      <c r="M16265" s="172"/>
      <c r="N16265" s="172"/>
      <c r="O16265" s="172"/>
      <c r="U16265" s="173"/>
    </row>
    <row r="16266" spans="13:21" s="104" customFormat="1" ht="15.75">
      <c r="M16266" s="172"/>
      <c r="N16266" s="172"/>
      <c r="O16266" s="172"/>
      <c r="U16266" s="173"/>
    </row>
    <row r="16267" spans="13:21" s="104" customFormat="1" ht="15.75">
      <c r="M16267" s="172"/>
      <c r="N16267" s="172"/>
      <c r="O16267" s="172"/>
      <c r="U16267" s="173"/>
    </row>
    <row r="16268" spans="13:21" s="104" customFormat="1" ht="15.75">
      <c r="M16268" s="172"/>
      <c r="N16268" s="172"/>
      <c r="O16268" s="172"/>
      <c r="U16268" s="173"/>
    </row>
    <row r="16269" spans="13:21" s="104" customFormat="1" ht="15.75">
      <c r="M16269" s="172"/>
      <c r="N16269" s="172"/>
      <c r="O16269" s="172"/>
      <c r="U16269" s="173"/>
    </row>
    <row r="16270" spans="13:21" s="104" customFormat="1" ht="15.75">
      <c r="M16270" s="172"/>
      <c r="N16270" s="172"/>
      <c r="O16270" s="172"/>
      <c r="U16270" s="173"/>
    </row>
    <row r="16271" spans="13:21" s="104" customFormat="1" ht="15.75">
      <c r="M16271" s="172"/>
      <c r="N16271" s="172"/>
      <c r="O16271" s="172"/>
      <c r="U16271" s="173"/>
    </row>
    <row r="16272" spans="13:21" s="104" customFormat="1" ht="15.75">
      <c r="M16272" s="172"/>
      <c r="N16272" s="172"/>
      <c r="O16272" s="172"/>
      <c r="U16272" s="173"/>
    </row>
    <row r="16273" spans="13:21" s="104" customFormat="1" ht="15.75">
      <c r="M16273" s="172"/>
      <c r="N16273" s="172"/>
      <c r="O16273" s="172"/>
      <c r="U16273" s="173"/>
    </row>
    <row r="16274" spans="13:21" s="104" customFormat="1" ht="15.75">
      <c r="M16274" s="172"/>
      <c r="N16274" s="172"/>
      <c r="O16274" s="172"/>
      <c r="U16274" s="173"/>
    </row>
    <row r="16275" spans="13:21" s="104" customFormat="1" ht="15.75">
      <c r="M16275" s="172"/>
      <c r="N16275" s="172"/>
      <c r="O16275" s="172"/>
      <c r="U16275" s="173"/>
    </row>
    <row r="16276" spans="13:21" s="104" customFormat="1" ht="15.75">
      <c r="M16276" s="172"/>
      <c r="N16276" s="172"/>
      <c r="O16276" s="172"/>
      <c r="U16276" s="173"/>
    </row>
    <row r="16277" spans="13:21" s="104" customFormat="1" ht="15.75">
      <c r="M16277" s="172"/>
      <c r="N16277" s="172"/>
      <c r="O16277" s="172"/>
      <c r="U16277" s="173"/>
    </row>
    <row r="16278" spans="13:21" s="104" customFormat="1" ht="15.75">
      <c r="M16278" s="172"/>
      <c r="N16278" s="172"/>
      <c r="O16278" s="172"/>
      <c r="U16278" s="173"/>
    </row>
    <row r="16279" spans="13:21" s="104" customFormat="1" ht="15.75">
      <c r="M16279" s="172"/>
      <c r="N16279" s="172"/>
      <c r="O16279" s="172"/>
      <c r="U16279" s="173"/>
    </row>
    <row r="16280" spans="13:21" s="104" customFormat="1" ht="15.75">
      <c r="M16280" s="172"/>
      <c r="N16280" s="172"/>
      <c r="O16280" s="172"/>
      <c r="U16280" s="173"/>
    </row>
    <row r="16281" spans="13:21" s="104" customFormat="1" ht="15.75">
      <c r="M16281" s="172"/>
      <c r="N16281" s="172"/>
      <c r="O16281" s="172"/>
      <c r="U16281" s="173"/>
    </row>
    <row r="16282" spans="13:21" s="104" customFormat="1" ht="15.75">
      <c r="M16282" s="172"/>
      <c r="N16282" s="172"/>
      <c r="O16282" s="172"/>
      <c r="U16282" s="173"/>
    </row>
    <row r="16283" spans="13:21" s="104" customFormat="1" ht="15.75">
      <c r="M16283" s="172"/>
      <c r="N16283" s="172"/>
      <c r="O16283" s="172"/>
      <c r="U16283" s="173"/>
    </row>
    <row r="16284" spans="13:21" s="104" customFormat="1" ht="15.75">
      <c r="M16284" s="172"/>
      <c r="N16284" s="172"/>
      <c r="O16284" s="172"/>
      <c r="U16284" s="173"/>
    </row>
    <row r="16285" spans="13:21" s="104" customFormat="1" ht="15.75">
      <c r="M16285" s="172"/>
      <c r="N16285" s="172"/>
      <c r="O16285" s="172"/>
      <c r="U16285" s="173"/>
    </row>
    <row r="16286" spans="13:21" s="104" customFormat="1" ht="15.75">
      <c r="M16286" s="172"/>
      <c r="N16286" s="172"/>
      <c r="O16286" s="172"/>
      <c r="U16286" s="173"/>
    </row>
    <row r="16287" spans="13:21" s="104" customFormat="1" ht="15.75">
      <c r="M16287" s="172"/>
      <c r="N16287" s="172"/>
      <c r="O16287" s="172"/>
      <c r="U16287" s="173"/>
    </row>
    <row r="16288" spans="13:21" s="104" customFormat="1" ht="15.75">
      <c r="M16288" s="172"/>
      <c r="N16288" s="172"/>
      <c r="O16288" s="172"/>
      <c r="U16288" s="173"/>
    </row>
    <row r="16289" spans="13:21" s="104" customFormat="1" ht="15.75">
      <c r="M16289" s="172"/>
      <c r="N16289" s="172"/>
      <c r="O16289" s="172"/>
      <c r="U16289" s="173"/>
    </row>
    <row r="16290" spans="13:21" s="104" customFormat="1" ht="15.75">
      <c r="M16290" s="172"/>
      <c r="N16290" s="172"/>
      <c r="O16290" s="172"/>
      <c r="U16290" s="173"/>
    </row>
    <row r="16291" spans="13:21" s="104" customFormat="1" ht="15.75">
      <c r="M16291" s="172"/>
      <c r="N16291" s="172"/>
      <c r="O16291" s="172"/>
      <c r="U16291" s="173"/>
    </row>
    <row r="16292" spans="13:21" s="104" customFormat="1" ht="15.75">
      <c r="M16292" s="172"/>
      <c r="N16292" s="172"/>
      <c r="O16292" s="172"/>
      <c r="U16292" s="173"/>
    </row>
    <row r="16293" spans="13:21" s="104" customFormat="1" ht="15.75">
      <c r="M16293" s="172"/>
      <c r="N16293" s="172"/>
      <c r="O16293" s="172"/>
      <c r="U16293" s="173"/>
    </row>
    <row r="16294" spans="13:21" s="104" customFormat="1" ht="15.75">
      <c r="M16294" s="172"/>
      <c r="N16294" s="172"/>
      <c r="O16294" s="172"/>
      <c r="U16294" s="173"/>
    </row>
    <row r="16295" spans="13:21" s="104" customFormat="1" ht="15.75">
      <c r="M16295" s="172"/>
      <c r="N16295" s="172"/>
      <c r="O16295" s="172"/>
      <c r="U16295" s="173"/>
    </row>
    <row r="16296" spans="13:21" s="104" customFormat="1" ht="15.75">
      <c r="M16296" s="172"/>
      <c r="N16296" s="172"/>
      <c r="O16296" s="172"/>
      <c r="U16296" s="173"/>
    </row>
    <row r="16297" spans="13:21" s="104" customFormat="1" ht="15.75">
      <c r="M16297" s="172"/>
      <c r="N16297" s="172"/>
      <c r="O16297" s="172"/>
      <c r="U16297" s="173"/>
    </row>
    <row r="16298" spans="13:21" s="104" customFormat="1" ht="15.75">
      <c r="M16298" s="172"/>
      <c r="N16298" s="172"/>
      <c r="O16298" s="172"/>
      <c r="U16298" s="173"/>
    </row>
    <row r="16299" spans="13:21" s="104" customFormat="1" ht="15.75">
      <c r="M16299" s="172"/>
      <c r="N16299" s="172"/>
      <c r="O16299" s="172"/>
      <c r="U16299" s="173"/>
    </row>
    <row r="16300" spans="13:21" s="104" customFormat="1" ht="15.75">
      <c r="M16300" s="172"/>
      <c r="N16300" s="172"/>
      <c r="O16300" s="172"/>
      <c r="U16300" s="173"/>
    </row>
    <row r="16301" spans="13:21" s="104" customFormat="1" ht="15.75">
      <c r="M16301" s="172"/>
      <c r="N16301" s="172"/>
      <c r="O16301" s="172"/>
      <c r="U16301" s="173"/>
    </row>
    <row r="16302" spans="13:21" s="104" customFormat="1" ht="15.75">
      <c r="M16302" s="172"/>
      <c r="N16302" s="172"/>
      <c r="O16302" s="172"/>
      <c r="U16302" s="173"/>
    </row>
    <row r="16303" spans="13:21" s="104" customFormat="1" ht="15.75">
      <c r="M16303" s="172"/>
      <c r="N16303" s="172"/>
      <c r="O16303" s="172"/>
      <c r="U16303" s="173"/>
    </row>
    <row r="16304" spans="13:21" s="104" customFormat="1" ht="15.75">
      <c r="M16304" s="172"/>
      <c r="N16304" s="172"/>
      <c r="O16304" s="172"/>
      <c r="U16304" s="173"/>
    </row>
    <row r="16305" spans="13:21" s="104" customFormat="1" ht="15.75">
      <c r="M16305" s="172"/>
      <c r="N16305" s="172"/>
      <c r="O16305" s="172"/>
      <c r="U16305" s="173"/>
    </row>
    <row r="16306" spans="13:21" s="104" customFormat="1" ht="15.75">
      <c r="M16306" s="172"/>
      <c r="N16306" s="172"/>
      <c r="O16306" s="172"/>
      <c r="U16306" s="173"/>
    </row>
    <row r="16307" spans="13:21" s="104" customFormat="1" ht="15.75">
      <c r="M16307" s="172"/>
      <c r="N16307" s="172"/>
      <c r="O16307" s="172"/>
      <c r="U16307" s="173"/>
    </row>
    <row r="16308" spans="13:21" s="104" customFormat="1" ht="15.75">
      <c r="M16308" s="172"/>
      <c r="N16308" s="172"/>
      <c r="O16308" s="172"/>
      <c r="U16308" s="173"/>
    </row>
    <row r="16309" spans="13:21" s="104" customFormat="1" ht="15.75">
      <c r="M16309" s="172"/>
      <c r="N16309" s="172"/>
      <c r="O16309" s="172"/>
      <c r="U16309" s="173"/>
    </row>
    <row r="16310" spans="13:21" s="104" customFormat="1" ht="15.75">
      <c r="M16310" s="172"/>
      <c r="N16310" s="172"/>
      <c r="O16310" s="172"/>
      <c r="U16310" s="173"/>
    </row>
    <row r="16311" spans="13:21" s="104" customFormat="1" ht="15.75">
      <c r="M16311" s="172"/>
      <c r="N16311" s="172"/>
      <c r="O16311" s="172"/>
      <c r="U16311" s="173"/>
    </row>
    <row r="16312" spans="13:21" s="104" customFormat="1" ht="15.75">
      <c r="M16312" s="172"/>
      <c r="N16312" s="172"/>
      <c r="O16312" s="172"/>
      <c r="U16312" s="173"/>
    </row>
    <row r="16313" spans="13:21" s="104" customFormat="1" ht="15.75">
      <c r="M16313" s="172"/>
      <c r="N16313" s="172"/>
      <c r="O16313" s="172"/>
      <c r="U16313" s="173"/>
    </row>
    <row r="16314" spans="13:21" s="104" customFormat="1" ht="15.75">
      <c r="M16314" s="172"/>
      <c r="N16314" s="172"/>
      <c r="O16314" s="172"/>
      <c r="U16314" s="173"/>
    </row>
    <row r="16315" spans="13:21" s="104" customFormat="1" ht="15.75">
      <c r="M16315" s="172"/>
      <c r="N16315" s="172"/>
      <c r="O16315" s="172"/>
      <c r="U16315" s="173"/>
    </row>
    <row r="16316" spans="13:21" s="104" customFormat="1" ht="15.75">
      <c r="M16316" s="172"/>
      <c r="N16316" s="172"/>
      <c r="O16316" s="172"/>
      <c r="U16316" s="173"/>
    </row>
    <row r="16317" spans="13:21" s="104" customFormat="1" ht="15.75">
      <c r="M16317" s="172"/>
      <c r="N16317" s="172"/>
      <c r="O16317" s="172"/>
      <c r="U16317" s="173"/>
    </row>
    <row r="16318" spans="13:21" s="104" customFormat="1" ht="15.75">
      <c r="M16318" s="172"/>
      <c r="N16318" s="172"/>
      <c r="O16318" s="172"/>
      <c r="U16318" s="173"/>
    </row>
    <row r="16319" spans="13:21" s="104" customFormat="1" ht="15.75">
      <c r="M16319" s="172"/>
      <c r="N16319" s="172"/>
      <c r="O16319" s="172"/>
      <c r="U16319" s="173"/>
    </row>
    <row r="16320" spans="13:21" s="104" customFormat="1" ht="15.75">
      <c r="M16320" s="172"/>
      <c r="N16320" s="172"/>
      <c r="O16320" s="172"/>
      <c r="U16320" s="173"/>
    </row>
    <row r="16321" spans="13:21" s="104" customFormat="1" ht="15.75">
      <c r="M16321" s="172"/>
      <c r="N16321" s="172"/>
      <c r="O16321" s="172"/>
      <c r="U16321" s="173"/>
    </row>
    <row r="16322" spans="13:21" s="104" customFormat="1" ht="15.75">
      <c r="M16322" s="172"/>
      <c r="N16322" s="172"/>
      <c r="O16322" s="172"/>
      <c r="U16322" s="173"/>
    </row>
    <row r="16323" spans="13:21" s="104" customFormat="1" ht="15.75">
      <c r="M16323" s="172"/>
      <c r="N16323" s="172"/>
      <c r="O16323" s="172"/>
      <c r="U16323" s="173"/>
    </row>
    <row r="16324" spans="13:21" s="104" customFormat="1" ht="15.75">
      <c r="M16324" s="172"/>
      <c r="N16324" s="172"/>
      <c r="O16324" s="172"/>
      <c r="U16324" s="173"/>
    </row>
    <row r="16325" spans="13:21" s="104" customFormat="1" ht="15.75">
      <c r="M16325" s="172"/>
      <c r="N16325" s="172"/>
      <c r="O16325" s="172"/>
      <c r="U16325" s="173"/>
    </row>
    <row r="16326" spans="13:21" s="104" customFormat="1" ht="15.75">
      <c r="M16326" s="172"/>
      <c r="N16326" s="172"/>
      <c r="O16326" s="172"/>
      <c r="U16326" s="173"/>
    </row>
    <row r="16327" spans="13:21" s="104" customFormat="1" ht="15.75">
      <c r="M16327" s="172"/>
      <c r="N16327" s="172"/>
      <c r="O16327" s="172"/>
      <c r="U16327" s="173"/>
    </row>
    <row r="16328" spans="13:21" s="104" customFormat="1" ht="15.75">
      <c r="M16328" s="172"/>
      <c r="N16328" s="172"/>
      <c r="O16328" s="172"/>
      <c r="U16328" s="173"/>
    </row>
    <row r="16329" spans="13:21" s="104" customFormat="1" ht="15.75">
      <c r="M16329" s="172"/>
      <c r="N16329" s="172"/>
      <c r="O16329" s="172"/>
      <c r="U16329" s="173"/>
    </row>
    <row r="16330" spans="13:21" s="104" customFormat="1" ht="15.75">
      <c r="M16330" s="172"/>
      <c r="N16330" s="172"/>
      <c r="O16330" s="172"/>
      <c r="U16330" s="173"/>
    </row>
    <row r="16331" spans="13:21" s="104" customFormat="1" ht="15.75">
      <c r="M16331" s="172"/>
      <c r="N16331" s="172"/>
      <c r="O16331" s="172"/>
      <c r="U16331" s="173"/>
    </row>
    <row r="16332" spans="13:21" s="104" customFormat="1" ht="15.75">
      <c r="M16332" s="172"/>
      <c r="N16332" s="172"/>
      <c r="O16332" s="172"/>
      <c r="U16332" s="173"/>
    </row>
    <row r="16333" spans="13:21" s="104" customFormat="1" ht="15.75">
      <c r="M16333" s="172"/>
      <c r="N16333" s="172"/>
      <c r="O16333" s="172"/>
      <c r="U16333" s="173"/>
    </row>
    <row r="16334" spans="13:21" s="104" customFormat="1" ht="15.75">
      <c r="M16334" s="172"/>
      <c r="N16334" s="172"/>
      <c r="O16334" s="172"/>
      <c r="U16334" s="173"/>
    </row>
    <row r="16335" spans="13:21" s="104" customFormat="1" ht="15.75">
      <c r="M16335" s="172"/>
      <c r="N16335" s="172"/>
      <c r="O16335" s="172"/>
      <c r="U16335" s="173"/>
    </row>
    <row r="16336" spans="13:21" s="104" customFormat="1" ht="15.75">
      <c r="M16336" s="172"/>
      <c r="N16336" s="172"/>
      <c r="O16336" s="172"/>
      <c r="U16336" s="173"/>
    </row>
    <row r="16337" spans="13:21" s="104" customFormat="1" ht="15.75">
      <c r="M16337" s="172"/>
      <c r="N16337" s="172"/>
      <c r="O16337" s="172"/>
      <c r="U16337" s="173"/>
    </row>
    <row r="16338" spans="13:21" s="104" customFormat="1" ht="15.75">
      <c r="M16338" s="172"/>
      <c r="N16338" s="172"/>
      <c r="O16338" s="172"/>
      <c r="U16338" s="173"/>
    </row>
    <row r="16339" spans="13:21" s="104" customFormat="1" ht="15.75">
      <c r="M16339" s="172"/>
      <c r="N16339" s="172"/>
      <c r="O16339" s="172"/>
      <c r="U16339" s="173"/>
    </row>
    <row r="16340" spans="13:21" s="104" customFormat="1" ht="15.75">
      <c r="M16340" s="172"/>
      <c r="N16340" s="172"/>
      <c r="O16340" s="172"/>
      <c r="U16340" s="173"/>
    </row>
    <row r="16341" spans="13:21" s="104" customFormat="1" ht="15.75">
      <c r="M16341" s="172"/>
      <c r="N16341" s="172"/>
      <c r="O16341" s="172"/>
      <c r="U16341" s="173"/>
    </row>
    <row r="16342" spans="13:21" s="104" customFormat="1" ht="15.75">
      <c r="M16342" s="172"/>
      <c r="N16342" s="172"/>
      <c r="O16342" s="172"/>
      <c r="U16342" s="173"/>
    </row>
    <row r="16343" spans="13:21" s="104" customFormat="1" ht="15.75">
      <c r="M16343" s="172"/>
      <c r="N16343" s="172"/>
      <c r="O16343" s="172"/>
      <c r="U16343" s="173"/>
    </row>
    <row r="16344" spans="13:21" s="104" customFormat="1" ht="15.75">
      <c r="M16344" s="172"/>
      <c r="N16344" s="172"/>
      <c r="O16344" s="172"/>
      <c r="U16344" s="173"/>
    </row>
    <row r="16345" spans="13:21" s="104" customFormat="1" ht="15.75">
      <c r="M16345" s="172"/>
      <c r="N16345" s="172"/>
      <c r="O16345" s="172"/>
      <c r="U16345" s="173"/>
    </row>
    <row r="16346" spans="13:21" s="104" customFormat="1" ht="15.75">
      <c r="M16346" s="172"/>
      <c r="N16346" s="172"/>
      <c r="O16346" s="172"/>
      <c r="U16346" s="173"/>
    </row>
    <row r="16347" spans="13:21" s="104" customFormat="1" ht="15.75">
      <c r="M16347" s="172"/>
      <c r="N16347" s="172"/>
      <c r="O16347" s="172"/>
      <c r="U16347" s="173"/>
    </row>
    <row r="16348" spans="13:21" s="104" customFormat="1" ht="15.75">
      <c r="M16348" s="172"/>
      <c r="N16348" s="172"/>
      <c r="O16348" s="172"/>
      <c r="U16348" s="173"/>
    </row>
    <row r="16349" spans="13:21" s="104" customFormat="1" ht="15.75">
      <c r="M16349" s="172"/>
      <c r="N16349" s="172"/>
      <c r="O16349" s="172"/>
      <c r="U16349" s="173"/>
    </row>
    <row r="16350" spans="13:21" s="104" customFormat="1" ht="15.75">
      <c r="M16350" s="172"/>
      <c r="N16350" s="172"/>
      <c r="O16350" s="172"/>
      <c r="U16350" s="173"/>
    </row>
    <row r="16351" spans="13:21" s="104" customFormat="1" ht="15.75">
      <c r="M16351" s="172"/>
      <c r="N16351" s="172"/>
      <c r="O16351" s="172"/>
      <c r="U16351" s="173"/>
    </row>
    <row r="16352" spans="13:21" s="104" customFormat="1" ht="15.75">
      <c r="M16352" s="172"/>
      <c r="N16352" s="172"/>
      <c r="O16352" s="172"/>
      <c r="U16352" s="173"/>
    </row>
    <row r="16353" spans="13:21" s="104" customFormat="1" ht="15.75">
      <c r="M16353" s="172"/>
      <c r="N16353" s="172"/>
      <c r="O16353" s="172"/>
      <c r="U16353" s="173"/>
    </row>
    <row r="16354" spans="13:21" s="104" customFormat="1" ht="15.75">
      <c r="M16354" s="172"/>
      <c r="N16354" s="172"/>
      <c r="O16354" s="172"/>
      <c r="U16354" s="173"/>
    </row>
    <row r="16355" spans="13:21" s="104" customFormat="1" ht="15.75">
      <c r="M16355" s="172"/>
      <c r="N16355" s="172"/>
      <c r="O16355" s="172"/>
      <c r="U16355" s="173"/>
    </row>
    <row r="16356" spans="13:21" s="104" customFormat="1" ht="15.75">
      <c r="M16356" s="172"/>
      <c r="N16356" s="172"/>
      <c r="O16356" s="172"/>
      <c r="U16356" s="173"/>
    </row>
    <row r="16357" spans="13:21" s="104" customFormat="1" ht="15.75">
      <c r="M16357" s="172"/>
      <c r="N16357" s="172"/>
      <c r="O16357" s="172"/>
      <c r="U16357" s="173"/>
    </row>
    <row r="16358" spans="13:21" s="104" customFormat="1" ht="15.75">
      <c r="M16358" s="172"/>
      <c r="N16358" s="172"/>
      <c r="O16358" s="172"/>
      <c r="U16358" s="173"/>
    </row>
    <row r="16359" spans="13:21" s="104" customFormat="1" ht="15.75">
      <c r="M16359" s="172"/>
      <c r="N16359" s="172"/>
      <c r="O16359" s="172"/>
      <c r="U16359" s="173"/>
    </row>
    <row r="16360" spans="13:21" s="104" customFormat="1" ht="15.75">
      <c r="M16360" s="172"/>
      <c r="N16360" s="172"/>
      <c r="O16360" s="172"/>
      <c r="U16360" s="173"/>
    </row>
    <row r="16361" spans="13:21" s="104" customFormat="1" ht="15.75">
      <c r="M16361" s="172"/>
      <c r="N16361" s="172"/>
      <c r="O16361" s="172"/>
      <c r="U16361" s="173"/>
    </row>
    <row r="16362" spans="13:21" s="104" customFormat="1" ht="15.75">
      <c r="M16362" s="172"/>
      <c r="N16362" s="172"/>
      <c r="O16362" s="172"/>
      <c r="U16362" s="173"/>
    </row>
    <row r="16363" spans="13:21" s="104" customFormat="1" ht="15.75">
      <c r="M16363" s="172"/>
      <c r="N16363" s="172"/>
      <c r="O16363" s="172"/>
      <c r="U16363" s="173"/>
    </row>
    <row r="16364" spans="13:21" s="104" customFormat="1" ht="15.75">
      <c r="M16364" s="172"/>
      <c r="N16364" s="172"/>
      <c r="O16364" s="172"/>
      <c r="U16364" s="173"/>
    </row>
    <row r="16365" spans="13:21" s="104" customFormat="1" ht="15.75">
      <c r="M16365" s="172"/>
      <c r="N16365" s="172"/>
      <c r="O16365" s="172"/>
      <c r="U16365" s="173"/>
    </row>
    <row r="16366" spans="13:21" s="104" customFormat="1" ht="15.75">
      <c r="M16366" s="172"/>
      <c r="N16366" s="172"/>
      <c r="O16366" s="172"/>
      <c r="U16366" s="173"/>
    </row>
    <row r="16367" spans="13:21" s="104" customFormat="1" ht="15.75">
      <c r="M16367" s="172"/>
      <c r="N16367" s="172"/>
      <c r="O16367" s="172"/>
      <c r="U16367" s="173"/>
    </row>
    <row r="16368" spans="13:21" s="104" customFormat="1" ht="15.75">
      <c r="M16368" s="172"/>
      <c r="N16368" s="172"/>
      <c r="O16368" s="172"/>
      <c r="U16368" s="173"/>
    </row>
    <row r="16369" spans="13:21" s="104" customFormat="1" ht="15.75">
      <c r="M16369" s="172"/>
      <c r="N16369" s="172"/>
      <c r="O16369" s="172"/>
      <c r="U16369" s="173"/>
    </row>
    <row r="16370" spans="13:21" s="104" customFormat="1" ht="15.75">
      <c r="M16370" s="172"/>
      <c r="N16370" s="172"/>
      <c r="O16370" s="172"/>
      <c r="U16370" s="173"/>
    </row>
    <row r="16371" spans="13:21" s="104" customFormat="1" ht="15.75">
      <c r="M16371" s="172"/>
      <c r="N16371" s="172"/>
      <c r="O16371" s="172"/>
      <c r="U16371" s="173"/>
    </row>
    <row r="16372" spans="13:21" s="104" customFormat="1" ht="15.75">
      <c r="M16372" s="172"/>
      <c r="N16372" s="172"/>
      <c r="O16372" s="172"/>
      <c r="U16372" s="173"/>
    </row>
    <row r="16373" spans="13:21" s="104" customFormat="1" ht="15.75">
      <c r="M16373" s="172"/>
      <c r="N16373" s="172"/>
      <c r="O16373" s="172"/>
      <c r="U16373" s="173"/>
    </row>
    <row r="16374" spans="13:21" s="104" customFormat="1" ht="15.75">
      <c r="M16374" s="172"/>
      <c r="N16374" s="172"/>
      <c r="O16374" s="172"/>
      <c r="U16374" s="173"/>
    </row>
    <row r="16375" spans="13:21" s="104" customFormat="1" ht="15.75">
      <c r="M16375" s="172"/>
      <c r="N16375" s="172"/>
      <c r="O16375" s="172"/>
      <c r="U16375" s="173"/>
    </row>
    <row r="16376" spans="13:21" s="104" customFormat="1" ht="15.75">
      <c r="M16376" s="172"/>
      <c r="N16376" s="172"/>
      <c r="O16376" s="172"/>
      <c r="U16376" s="173"/>
    </row>
    <row r="16377" spans="13:21" s="104" customFormat="1" ht="15.75">
      <c r="M16377" s="172"/>
      <c r="N16377" s="172"/>
      <c r="O16377" s="172"/>
      <c r="U16377" s="173"/>
    </row>
    <row r="16378" spans="13:21" s="104" customFormat="1" ht="15.75">
      <c r="M16378" s="172"/>
      <c r="N16378" s="172"/>
      <c r="O16378" s="172"/>
      <c r="U16378" s="173"/>
    </row>
    <row r="16379" spans="13:21" s="104" customFormat="1" ht="15.75">
      <c r="M16379" s="172"/>
      <c r="N16379" s="172"/>
      <c r="O16379" s="172"/>
      <c r="U16379" s="173"/>
    </row>
    <row r="16380" spans="13:21" s="104" customFormat="1" ht="15.75">
      <c r="M16380" s="172"/>
      <c r="N16380" s="172"/>
      <c r="O16380" s="172"/>
      <c r="U16380" s="173"/>
    </row>
    <row r="16381" spans="13:21" s="104" customFormat="1" ht="15.75">
      <c r="M16381" s="172"/>
      <c r="N16381" s="172"/>
      <c r="O16381" s="172"/>
      <c r="U16381" s="173"/>
    </row>
    <row r="16382" spans="13:21" s="104" customFormat="1" ht="15.75">
      <c r="M16382" s="172"/>
      <c r="N16382" s="172"/>
      <c r="O16382" s="172"/>
      <c r="U16382" s="173"/>
    </row>
    <row r="16383" spans="13:21" s="104" customFormat="1" ht="15.75">
      <c r="M16383" s="172"/>
      <c r="N16383" s="172"/>
      <c r="O16383" s="172"/>
      <c r="U16383" s="173"/>
    </row>
    <row r="16384" spans="13:21" s="104" customFormat="1" ht="15.75">
      <c r="M16384" s="172"/>
      <c r="N16384" s="172"/>
      <c r="O16384" s="172"/>
      <c r="U16384" s="173"/>
    </row>
    <row r="16385" spans="13:21" s="104" customFormat="1" ht="15.75">
      <c r="M16385" s="172"/>
      <c r="N16385" s="172"/>
      <c r="O16385" s="172"/>
      <c r="U16385" s="173"/>
    </row>
    <row r="16386" spans="13:21" s="104" customFormat="1" ht="15.75">
      <c r="M16386" s="172"/>
      <c r="N16386" s="172"/>
      <c r="O16386" s="172"/>
      <c r="U16386" s="173"/>
    </row>
    <row r="16387" spans="13:21" s="104" customFormat="1" ht="15.75">
      <c r="M16387" s="172"/>
      <c r="N16387" s="172"/>
      <c r="O16387" s="172"/>
      <c r="U16387" s="173"/>
    </row>
    <row r="16388" spans="13:21" s="104" customFormat="1" ht="15.75">
      <c r="M16388" s="172"/>
      <c r="N16388" s="172"/>
      <c r="O16388" s="172"/>
      <c r="U16388" s="173"/>
    </row>
    <row r="16389" spans="13:21" s="104" customFormat="1" ht="15.75">
      <c r="M16389" s="172"/>
      <c r="N16389" s="172"/>
      <c r="O16389" s="172"/>
      <c r="U16389" s="173"/>
    </row>
    <row r="16390" spans="13:21" s="104" customFormat="1" ht="15.75">
      <c r="M16390" s="172"/>
      <c r="N16390" s="172"/>
      <c r="O16390" s="172"/>
      <c r="U16390" s="173"/>
    </row>
    <row r="16391" spans="13:21" s="104" customFormat="1" ht="15.75">
      <c r="M16391" s="172"/>
      <c r="N16391" s="172"/>
      <c r="O16391" s="172"/>
      <c r="U16391" s="173"/>
    </row>
    <row r="16392" spans="13:21" s="104" customFormat="1" ht="15.75">
      <c r="M16392" s="172"/>
      <c r="N16392" s="172"/>
      <c r="O16392" s="172"/>
      <c r="U16392" s="173"/>
    </row>
    <row r="16393" spans="13:21" s="104" customFormat="1" ht="15.75">
      <c r="M16393" s="172"/>
      <c r="N16393" s="172"/>
      <c r="O16393" s="172"/>
      <c r="U16393" s="173"/>
    </row>
    <row r="16394" spans="13:21" s="104" customFormat="1" ht="15.75">
      <c r="M16394" s="172"/>
      <c r="N16394" s="172"/>
      <c r="O16394" s="172"/>
      <c r="U16394" s="173"/>
    </row>
    <row r="16395" spans="13:21" s="104" customFormat="1" ht="15.75">
      <c r="M16395" s="172"/>
      <c r="N16395" s="172"/>
      <c r="O16395" s="172"/>
      <c r="U16395" s="173"/>
    </row>
    <row r="16396" spans="13:21" s="104" customFormat="1" ht="15.75">
      <c r="M16396" s="172"/>
      <c r="N16396" s="172"/>
      <c r="O16396" s="172"/>
      <c r="U16396" s="173"/>
    </row>
    <row r="16397" spans="13:21" s="104" customFormat="1" ht="15.75">
      <c r="M16397" s="172"/>
      <c r="N16397" s="172"/>
      <c r="O16397" s="172"/>
      <c r="U16397" s="173"/>
    </row>
    <row r="16398" spans="13:21" s="104" customFormat="1" ht="15.75">
      <c r="M16398" s="172"/>
      <c r="N16398" s="172"/>
      <c r="O16398" s="172"/>
      <c r="U16398" s="173"/>
    </row>
    <row r="16399" spans="13:21" s="104" customFormat="1" ht="15.75">
      <c r="M16399" s="172"/>
      <c r="N16399" s="172"/>
      <c r="O16399" s="172"/>
      <c r="U16399" s="173"/>
    </row>
    <row r="16400" spans="13:21" s="104" customFormat="1" ht="15.75">
      <c r="M16400" s="172"/>
      <c r="N16400" s="172"/>
      <c r="O16400" s="172"/>
      <c r="U16400" s="173"/>
    </row>
    <row r="16401" spans="13:21" s="104" customFormat="1" ht="15.75">
      <c r="M16401" s="172"/>
      <c r="N16401" s="172"/>
      <c r="O16401" s="172"/>
      <c r="U16401" s="173"/>
    </row>
    <row r="16402" spans="13:21" s="104" customFormat="1" ht="15.75">
      <c r="M16402" s="172"/>
      <c r="N16402" s="172"/>
      <c r="O16402" s="172"/>
      <c r="U16402" s="173"/>
    </row>
    <row r="16403" spans="13:21" s="104" customFormat="1" ht="15.75">
      <c r="M16403" s="172"/>
      <c r="N16403" s="172"/>
      <c r="O16403" s="172"/>
      <c r="U16403" s="173"/>
    </row>
    <row r="16404" spans="13:21" s="104" customFormat="1" ht="15.75">
      <c r="M16404" s="172"/>
      <c r="N16404" s="172"/>
      <c r="O16404" s="172"/>
      <c r="U16404" s="173"/>
    </row>
    <row r="16405" spans="13:21" s="104" customFormat="1" ht="15.75">
      <c r="M16405" s="172"/>
      <c r="N16405" s="172"/>
      <c r="O16405" s="172"/>
      <c r="U16405" s="173"/>
    </row>
    <row r="16406" spans="13:21" s="104" customFormat="1" ht="15.75">
      <c r="M16406" s="172"/>
      <c r="N16406" s="172"/>
      <c r="O16406" s="172"/>
      <c r="U16406" s="173"/>
    </row>
    <row r="16407" spans="13:21" s="104" customFormat="1" ht="15.75">
      <c r="M16407" s="172"/>
      <c r="N16407" s="172"/>
      <c r="O16407" s="172"/>
      <c r="U16407" s="173"/>
    </row>
    <row r="16408" spans="13:21" s="104" customFormat="1" ht="15.75">
      <c r="M16408" s="172"/>
      <c r="N16408" s="172"/>
      <c r="O16408" s="172"/>
      <c r="U16408" s="173"/>
    </row>
    <row r="16409" spans="13:21" s="104" customFormat="1" ht="15.75">
      <c r="M16409" s="172"/>
      <c r="N16409" s="172"/>
      <c r="O16409" s="172"/>
      <c r="U16409" s="173"/>
    </row>
    <row r="16410" spans="13:21" s="104" customFormat="1" ht="15.75">
      <c r="M16410" s="172"/>
      <c r="N16410" s="172"/>
      <c r="O16410" s="172"/>
      <c r="U16410" s="173"/>
    </row>
    <row r="16411" spans="13:21" s="104" customFormat="1" ht="15.75">
      <c r="M16411" s="172"/>
      <c r="N16411" s="172"/>
      <c r="O16411" s="172"/>
      <c r="U16411" s="173"/>
    </row>
    <row r="16412" spans="13:21" s="104" customFormat="1" ht="15.75">
      <c r="M16412" s="172"/>
      <c r="N16412" s="172"/>
      <c r="O16412" s="172"/>
      <c r="U16412" s="173"/>
    </row>
    <row r="16413" spans="13:21" s="104" customFormat="1" ht="15.75">
      <c r="M16413" s="172"/>
      <c r="N16413" s="172"/>
      <c r="O16413" s="172"/>
      <c r="U16413" s="173"/>
    </row>
    <row r="16414" spans="13:21" s="104" customFormat="1" ht="15.75">
      <c r="M16414" s="172"/>
      <c r="N16414" s="172"/>
      <c r="O16414" s="172"/>
      <c r="U16414" s="173"/>
    </row>
    <row r="16415" spans="13:21" s="104" customFormat="1" ht="15.75">
      <c r="M16415" s="172"/>
      <c r="N16415" s="172"/>
      <c r="O16415" s="172"/>
      <c r="U16415" s="173"/>
    </row>
    <row r="16416" spans="13:21" s="104" customFormat="1" ht="15.75">
      <c r="M16416" s="172"/>
      <c r="N16416" s="172"/>
      <c r="O16416" s="172"/>
      <c r="U16416" s="173"/>
    </row>
    <row r="16417" spans="13:21" s="104" customFormat="1" ht="15.75">
      <c r="M16417" s="172"/>
      <c r="N16417" s="172"/>
      <c r="O16417" s="172"/>
      <c r="U16417" s="173"/>
    </row>
    <row r="16418" spans="13:21" s="104" customFormat="1" ht="15.75">
      <c r="M16418" s="172"/>
      <c r="N16418" s="172"/>
      <c r="O16418" s="172"/>
      <c r="U16418" s="173"/>
    </row>
    <row r="16419" spans="13:21" s="104" customFormat="1" ht="15.75">
      <c r="M16419" s="172"/>
      <c r="N16419" s="172"/>
      <c r="O16419" s="172"/>
      <c r="U16419" s="173"/>
    </row>
    <row r="16420" spans="13:21" s="104" customFormat="1" ht="15.75">
      <c r="M16420" s="172"/>
      <c r="N16420" s="172"/>
      <c r="O16420" s="172"/>
      <c r="U16420" s="173"/>
    </row>
    <row r="16421" spans="13:21" s="104" customFormat="1" ht="15.75">
      <c r="M16421" s="172"/>
      <c r="N16421" s="172"/>
      <c r="O16421" s="172"/>
      <c r="U16421" s="173"/>
    </row>
    <row r="16422" spans="13:21" s="104" customFormat="1" ht="15.75">
      <c r="M16422" s="172"/>
      <c r="N16422" s="172"/>
      <c r="O16422" s="172"/>
      <c r="U16422" s="173"/>
    </row>
    <row r="16423" spans="13:21" s="104" customFormat="1" ht="15.75">
      <c r="M16423" s="172"/>
      <c r="N16423" s="172"/>
      <c r="O16423" s="172"/>
      <c r="U16423" s="173"/>
    </row>
    <row r="16424" spans="13:21" s="104" customFormat="1" ht="15.75">
      <c r="M16424" s="172"/>
      <c r="N16424" s="172"/>
      <c r="O16424" s="172"/>
      <c r="U16424" s="173"/>
    </row>
    <row r="16425" spans="13:21" s="104" customFormat="1" ht="15.75">
      <c r="M16425" s="172"/>
      <c r="N16425" s="172"/>
      <c r="O16425" s="172"/>
      <c r="U16425" s="173"/>
    </row>
    <row r="16426" spans="13:21" s="104" customFormat="1" ht="15.75">
      <c r="M16426" s="172"/>
      <c r="N16426" s="172"/>
      <c r="O16426" s="172"/>
      <c r="U16426" s="173"/>
    </row>
    <row r="16427" spans="13:21" s="104" customFormat="1" ht="15.75">
      <c r="M16427" s="172"/>
      <c r="N16427" s="172"/>
      <c r="O16427" s="172"/>
      <c r="U16427" s="173"/>
    </row>
    <row r="16428" spans="13:21" s="104" customFormat="1" ht="15.75">
      <c r="M16428" s="172"/>
      <c r="N16428" s="172"/>
      <c r="O16428" s="172"/>
      <c r="U16428" s="173"/>
    </row>
    <row r="16429" spans="13:21" s="104" customFormat="1" ht="15.75">
      <c r="M16429" s="172"/>
      <c r="N16429" s="172"/>
      <c r="O16429" s="172"/>
      <c r="U16429" s="173"/>
    </row>
    <row r="16430" spans="13:21" s="104" customFormat="1" ht="15.75">
      <c r="M16430" s="172"/>
      <c r="N16430" s="172"/>
      <c r="O16430" s="172"/>
      <c r="U16430" s="173"/>
    </row>
    <row r="16431" spans="13:21" s="104" customFormat="1" ht="15.75">
      <c r="M16431" s="172"/>
      <c r="N16431" s="172"/>
      <c r="O16431" s="172"/>
      <c r="U16431" s="173"/>
    </row>
    <row r="16432" spans="13:21" s="104" customFormat="1" ht="15.75">
      <c r="M16432" s="172"/>
      <c r="N16432" s="172"/>
      <c r="O16432" s="172"/>
      <c r="U16432" s="173"/>
    </row>
    <row r="16433" spans="13:21" s="104" customFormat="1" ht="15.75">
      <c r="M16433" s="172"/>
      <c r="N16433" s="172"/>
      <c r="O16433" s="172"/>
      <c r="U16433" s="173"/>
    </row>
    <row r="16434" spans="13:21" s="104" customFormat="1" ht="15.75">
      <c r="M16434" s="172"/>
      <c r="N16434" s="172"/>
      <c r="O16434" s="172"/>
      <c r="U16434" s="173"/>
    </row>
    <row r="16435" spans="13:21" s="104" customFormat="1" ht="15.75">
      <c r="M16435" s="172"/>
      <c r="N16435" s="172"/>
      <c r="O16435" s="172"/>
      <c r="U16435" s="173"/>
    </row>
    <row r="16436" spans="13:21" s="104" customFormat="1" ht="15.75">
      <c r="M16436" s="172"/>
      <c r="N16436" s="172"/>
      <c r="O16436" s="172"/>
      <c r="U16436" s="173"/>
    </row>
    <row r="16437" spans="13:21" s="104" customFormat="1" ht="15.75">
      <c r="M16437" s="172"/>
      <c r="N16437" s="172"/>
      <c r="O16437" s="172"/>
      <c r="U16437" s="173"/>
    </row>
    <row r="16438" spans="13:21" s="104" customFormat="1" ht="15.75">
      <c r="M16438" s="172"/>
      <c r="N16438" s="172"/>
      <c r="O16438" s="172"/>
      <c r="U16438" s="173"/>
    </row>
    <row r="16439" spans="13:21" s="104" customFormat="1" ht="15.75">
      <c r="M16439" s="172"/>
      <c r="N16439" s="172"/>
      <c r="O16439" s="172"/>
      <c r="U16439" s="173"/>
    </row>
    <row r="16440" spans="13:21" s="104" customFormat="1" ht="15.75">
      <c r="M16440" s="172"/>
      <c r="N16440" s="172"/>
      <c r="O16440" s="172"/>
      <c r="U16440" s="173"/>
    </row>
    <row r="16441" spans="13:21" s="104" customFormat="1" ht="15.75">
      <c r="M16441" s="172"/>
      <c r="N16441" s="172"/>
      <c r="O16441" s="172"/>
      <c r="U16441" s="173"/>
    </row>
    <row r="16442" spans="13:21" s="104" customFormat="1" ht="15.75">
      <c r="M16442" s="172"/>
      <c r="N16442" s="172"/>
      <c r="O16442" s="172"/>
      <c r="U16442" s="173"/>
    </row>
    <row r="16443" spans="13:21" s="104" customFormat="1" ht="15.75">
      <c r="M16443" s="172"/>
      <c r="N16443" s="172"/>
      <c r="O16443" s="172"/>
      <c r="U16443" s="173"/>
    </row>
    <row r="16444" spans="13:21" s="104" customFormat="1" ht="15.75">
      <c r="M16444" s="172"/>
      <c r="N16444" s="172"/>
      <c r="O16444" s="172"/>
      <c r="U16444" s="173"/>
    </row>
    <row r="16445" spans="13:21" s="104" customFormat="1" ht="15.75">
      <c r="M16445" s="172"/>
      <c r="N16445" s="172"/>
      <c r="O16445" s="172"/>
      <c r="U16445" s="173"/>
    </row>
    <row r="16446" spans="13:21" s="104" customFormat="1" ht="15.75">
      <c r="M16446" s="172"/>
      <c r="N16446" s="172"/>
      <c r="O16446" s="172"/>
      <c r="U16446" s="173"/>
    </row>
    <row r="16447" spans="13:21" s="104" customFormat="1" ht="15.75">
      <c r="M16447" s="172"/>
      <c r="N16447" s="172"/>
      <c r="O16447" s="172"/>
      <c r="U16447" s="173"/>
    </row>
    <row r="16448" spans="13:21" s="104" customFormat="1" ht="15.75">
      <c r="M16448" s="172"/>
      <c r="N16448" s="172"/>
      <c r="O16448" s="172"/>
      <c r="U16448" s="173"/>
    </row>
    <row r="16449" spans="13:21" s="104" customFormat="1" ht="15.75">
      <c r="M16449" s="172"/>
      <c r="N16449" s="172"/>
      <c r="O16449" s="172"/>
      <c r="U16449" s="173"/>
    </row>
    <row r="16450" spans="13:21" s="104" customFormat="1" ht="15.75">
      <c r="M16450" s="172"/>
      <c r="N16450" s="172"/>
      <c r="O16450" s="172"/>
      <c r="U16450" s="173"/>
    </row>
    <row r="16451" spans="13:21" s="104" customFormat="1" ht="15.75">
      <c r="M16451" s="172"/>
      <c r="N16451" s="172"/>
      <c r="O16451" s="172"/>
      <c r="U16451" s="173"/>
    </row>
    <row r="16452" spans="13:21" s="104" customFormat="1" ht="15.75">
      <c r="M16452" s="172"/>
      <c r="N16452" s="172"/>
      <c r="O16452" s="172"/>
      <c r="U16452" s="173"/>
    </row>
    <row r="16453" spans="13:21" s="104" customFormat="1" ht="15.75">
      <c r="M16453" s="172"/>
      <c r="N16453" s="172"/>
      <c r="O16453" s="172"/>
      <c r="U16453" s="173"/>
    </row>
    <row r="16454" spans="13:21" s="104" customFormat="1" ht="15.75">
      <c r="M16454" s="172"/>
      <c r="N16454" s="172"/>
      <c r="O16454" s="172"/>
      <c r="U16454" s="173"/>
    </row>
    <row r="16455" spans="13:21" s="104" customFormat="1" ht="15.75">
      <c r="M16455" s="172"/>
      <c r="N16455" s="172"/>
      <c r="O16455" s="172"/>
      <c r="U16455" s="173"/>
    </row>
    <row r="16456" spans="13:21" s="104" customFormat="1" ht="15.75">
      <c r="M16456" s="172"/>
      <c r="N16456" s="172"/>
      <c r="O16456" s="172"/>
      <c r="U16456" s="173"/>
    </row>
    <row r="16457" spans="13:21" s="104" customFormat="1" ht="15.75">
      <c r="M16457" s="172"/>
      <c r="N16457" s="172"/>
      <c r="O16457" s="172"/>
      <c r="U16457" s="173"/>
    </row>
    <row r="16458" spans="13:21" s="104" customFormat="1" ht="15.75">
      <c r="M16458" s="172"/>
      <c r="N16458" s="172"/>
      <c r="O16458" s="172"/>
      <c r="U16458" s="173"/>
    </row>
    <row r="16459" spans="13:21" s="104" customFormat="1" ht="15.75">
      <c r="M16459" s="172"/>
      <c r="N16459" s="172"/>
      <c r="O16459" s="172"/>
      <c r="U16459" s="173"/>
    </row>
    <row r="16460" spans="13:21" s="104" customFormat="1" ht="15.75">
      <c r="M16460" s="172"/>
      <c r="N16460" s="172"/>
      <c r="O16460" s="172"/>
      <c r="U16460" s="173"/>
    </row>
    <row r="16461" spans="13:21" s="104" customFormat="1" ht="15.75">
      <c r="M16461" s="172"/>
      <c r="N16461" s="172"/>
      <c r="O16461" s="172"/>
      <c r="U16461" s="173"/>
    </row>
    <row r="16462" spans="13:21" s="104" customFormat="1" ht="15.75">
      <c r="M16462" s="172"/>
      <c r="N16462" s="172"/>
      <c r="O16462" s="172"/>
      <c r="U16462" s="173"/>
    </row>
    <row r="16463" spans="13:21" s="104" customFormat="1" ht="15.75">
      <c r="M16463" s="172"/>
      <c r="N16463" s="172"/>
      <c r="O16463" s="172"/>
      <c r="U16463" s="173"/>
    </row>
    <row r="16464" spans="13:21" s="104" customFormat="1" ht="15.75">
      <c r="M16464" s="172"/>
      <c r="N16464" s="172"/>
      <c r="O16464" s="172"/>
      <c r="U16464" s="173"/>
    </row>
    <row r="16465" spans="13:21" s="104" customFormat="1" ht="15.75">
      <c r="M16465" s="172"/>
      <c r="N16465" s="172"/>
      <c r="O16465" s="172"/>
      <c r="U16465" s="173"/>
    </row>
    <row r="16466" spans="13:21" s="104" customFormat="1" ht="15.75">
      <c r="M16466" s="172"/>
      <c r="N16466" s="172"/>
      <c r="O16466" s="172"/>
      <c r="U16466" s="173"/>
    </row>
    <row r="16467" spans="13:21" s="104" customFormat="1" ht="15.75">
      <c r="M16467" s="172"/>
      <c r="N16467" s="172"/>
      <c r="O16467" s="172"/>
      <c r="U16467" s="173"/>
    </row>
    <row r="16468" spans="13:21" s="104" customFormat="1" ht="15.75">
      <c r="M16468" s="172"/>
      <c r="N16468" s="172"/>
      <c r="O16468" s="172"/>
      <c r="U16468" s="173"/>
    </row>
    <row r="16469" spans="13:21" s="104" customFormat="1" ht="15.75">
      <c r="M16469" s="172"/>
      <c r="N16469" s="172"/>
      <c r="O16469" s="172"/>
      <c r="U16469" s="173"/>
    </row>
    <row r="16470" spans="13:21" s="104" customFormat="1" ht="15.75">
      <c r="M16470" s="172"/>
      <c r="N16470" s="172"/>
      <c r="O16470" s="172"/>
      <c r="U16470" s="173"/>
    </row>
    <row r="16471" spans="13:21" s="104" customFormat="1" ht="15.75">
      <c r="M16471" s="172"/>
      <c r="N16471" s="172"/>
      <c r="O16471" s="172"/>
      <c r="U16471" s="173"/>
    </row>
    <row r="16472" spans="13:21" s="104" customFormat="1" ht="15.75">
      <c r="M16472" s="172"/>
      <c r="N16472" s="172"/>
      <c r="O16472" s="172"/>
      <c r="U16472" s="173"/>
    </row>
    <row r="16473" spans="13:21" s="104" customFormat="1" ht="15.75">
      <c r="M16473" s="172"/>
      <c r="N16473" s="172"/>
      <c r="O16473" s="172"/>
      <c r="U16473" s="173"/>
    </row>
    <row r="16474" spans="13:21" s="104" customFormat="1" ht="15.75">
      <c r="M16474" s="172"/>
      <c r="N16474" s="172"/>
      <c r="O16474" s="172"/>
      <c r="U16474" s="173"/>
    </row>
    <row r="16475" spans="13:21" s="104" customFormat="1" ht="15.75">
      <c r="M16475" s="172"/>
      <c r="N16475" s="172"/>
      <c r="O16475" s="172"/>
      <c r="U16475" s="173"/>
    </row>
    <row r="16476" spans="13:21" s="104" customFormat="1" ht="15.75">
      <c r="M16476" s="172"/>
      <c r="N16476" s="172"/>
      <c r="O16476" s="172"/>
      <c r="U16476" s="173"/>
    </row>
    <row r="16477" spans="13:21" s="104" customFormat="1" ht="15.75">
      <c r="M16477" s="172"/>
      <c r="N16477" s="172"/>
      <c r="O16477" s="172"/>
      <c r="U16477" s="173"/>
    </row>
    <row r="16478" spans="13:21" s="104" customFormat="1" ht="15.75">
      <c r="M16478" s="172"/>
      <c r="N16478" s="172"/>
      <c r="O16478" s="172"/>
      <c r="U16478" s="173"/>
    </row>
    <row r="16479" spans="13:21" s="104" customFormat="1" ht="15.75">
      <c r="M16479" s="172"/>
      <c r="N16479" s="172"/>
      <c r="O16479" s="172"/>
      <c r="U16479" s="173"/>
    </row>
    <row r="16480" spans="13:21" s="104" customFormat="1" ht="15.75">
      <c r="M16480" s="172"/>
      <c r="N16480" s="172"/>
      <c r="O16480" s="172"/>
      <c r="U16480" s="173"/>
    </row>
    <row r="16481" spans="13:21" s="104" customFormat="1" ht="15.75">
      <c r="M16481" s="172"/>
      <c r="N16481" s="172"/>
      <c r="O16481" s="172"/>
      <c r="U16481" s="173"/>
    </row>
    <row r="16482" spans="13:21" s="104" customFormat="1" ht="15.75">
      <c r="M16482" s="172"/>
      <c r="N16482" s="172"/>
      <c r="O16482" s="172"/>
      <c r="U16482" s="173"/>
    </row>
    <row r="16483" spans="13:21" s="104" customFormat="1" ht="15.75">
      <c r="M16483" s="172"/>
      <c r="N16483" s="172"/>
      <c r="O16483" s="172"/>
      <c r="U16483" s="173"/>
    </row>
    <row r="16484" spans="13:21" s="104" customFormat="1" ht="15.75">
      <c r="M16484" s="172"/>
      <c r="N16484" s="172"/>
      <c r="O16484" s="172"/>
      <c r="U16484" s="173"/>
    </row>
    <row r="16485" spans="13:21" s="104" customFormat="1" ht="15.75">
      <c r="M16485" s="172"/>
      <c r="N16485" s="172"/>
      <c r="O16485" s="172"/>
      <c r="U16485" s="173"/>
    </row>
    <row r="16486" spans="13:21" s="104" customFormat="1" ht="15.75">
      <c r="M16486" s="172"/>
      <c r="N16486" s="172"/>
      <c r="O16486" s="172"/>
      <c r="U16486" s="173"/>
    </row>
    <row r="16487" spans="13:21" s="104" customFormat="1" ht="15.75">
      <c r="M16487" s="172"/>
      <c r="N16487" s="172"/>
      <c r="O16487" s="172"/>
      <c r="U16487" s="173"/>
    </row>
    <row r="16488" spans="13:21" s="104" customFormat="1" ht="15.75">
      <c r="M16488" s="172"/>
      <c r="N16488" s="172"/>
      <c r="O16488" s="172"/>
      <c r="U16488" s="173"/>
    </row>
    <row r="16489" spans="13:21" s="104" customFormat="1" ht="15.75">
      <c r="M16489" s="172"/>
      <c r="N16489" s="172"/>
      <c r="O16489" s="172"/>
      <c r="U16489" s="173"/>
    </row>
    <row r="16490" spans="13:21" s="104" customFormat="1" ht="15.75">
      <c r="M16490" s="172"/>
      <c r="N16490" s="172"/>
      <c r="O16490" s="172"/>
      <c r="U16490" s="173"/>
    </row>
    <row r="16491" spans="13:21" s="104" customFormat="1" ht="15.75">
      <c r="M16491" s="172"/>
      <c r="N16491" s="172"/>
      <c r="O16491" s="172"/>
      <c r="U16491" s="173"/>
    </row>
    <row r="16492" spans="13:21" s="104" customFormat="1" ht="15.75">
      <c r="M16492" s="172"/>
      <c r="N16492" s="172"/>
      <c r="O16492" s="172"/>
      <c r="U16492" s="173"/>
    </row>
    <row r="16493" spans="13:21" s="104" customFormat="1" ht="15.75">
      <c r="M16493" s="172"/>
      <c r="N16493" s="172"/>
      <c r="O16493" s="172"/>
      <c r="U16493" s="173"/>
    </row>
    <row r="16494" spans="13:21" s="104" customFormat="1" ht="15.75">
      <c r="M16494" s="172"/>
      <c r="N16494" s="172"/>
      <c r="O16494" s="172"/>
      <c r="U16494" s="173"/>
    </row>
    <row r="16495" spans="13:21" s="104" customFormat="1" ht="15.75">
      <c r="M16495" s="172"/>
      <c r="N16495" s="172"/>
      <c r="O16495" s="172"/>
      <c r="U16495" s="173"/>
    </row>
    <row r="16496" spans="13:21" s="104" customFormat="1" ht="15.75">
      <c r="M16496" s="172"/>
      <c r="N16496" s="172"/>
      <c r="O16496" s="172"/>
      <c r="U16496" s="173"/>
    </row>
    <row r="16497" spans="13:21" s="104" customFormat="1" ht="15.75">
      <c r="M16497" s="172"/>
      <c r="N16497" s="172"/>
      <c r="O16497" s="172"/>
      <c r="U16497" s="173"/>
    </row>
    <row r="16498" spans="13:21" s="104" customFormat="1" ht="15.75">
      <c r="M16498" s="172"/>
      <c r="N16498" s="172"/>
      <c r="O16498" s="172"/>
      <c r="U16498" s="173"/>
    </row>
    <row r="16499" spans="13:21" s="104" customFormat="1" ht="15.75">
      <c r="M16499" s="172"/>
      <c r="N16499" s="172"/>
      <c r="O16499" s="172"/>
      <c r="U16499" s="173"/>
    </row>
    <row r="16500" spans="13:21" s="104" customFormat="1" ht="15.75">
      <c r="M16500" s="172"/>
      <c r="N16500" s="172"/>
      <c r="O16500" s="172"/>
      <c r="U16500" s="173"/>
    </row>
    <row r="16501" spans="13:21" s="104" customFormat="1" ht="15.75">
      <c r="M16501" s="172"/>
      <c r="N16501" s="172"/>
      <c r="O16501" s="172"/>
      <c r="U16501" s="173"/>
    </row>
    <row r="16502" spans="13:21" s="104" customFormat="1" ht="15.75">
      <c r="M16502" s="172"/>
      <c r="N16502" s="172"/>
      <c r="O16502" s="172"/>
      <c r="U16502" s="173"/>
    </row>
    <row r="16503" spans="13:21" s="104" customFormat="1" ht="15.75">
      <c r="M16503" s="172"/>
      <c r="N16503" s="172"/>
      <c r="O16503" s="172"/>
      <c r="U16503" s="173"/>
    </row>
    <row r="16504" spans="13:21" s="104" customFormat="1" ht="15.75">
      <c r="M16504" s="172"/>
      <c r="N16504" s="172"/>
      <c r="O16504" s="172"/>
      <c r="U16504" s="173"/>
    </row>
    <row r="16505" spans="13:21" s="104" customFormat="1" ht="15.75">
      <c r="M16505" s="172"/>
      <c r="N16505" s="172"/>
      <c r="O16505" s="172"/>
      <c r="U16505" s="173"/>
    </row>
    <row r="16506" spans="13:21" s="104" customFormat="1" ht="15.75">
      <c r="M16506" s="172"/>
      <c r="N16506" s="172"/>
      <c r="O16506" s="172"/>
      <c r="U16506" s="173"/>
    </row>
    <row r="16507" spans="13:21" s="104" customFormat="1" ht="15.75">
      <c r="M16507" s="172"/>
      <c r="N16507" s="172"/>
      <c r="O16507" s="172"/>
      <c r="U16507" s="173"/>
    </row>
    <row r="16508" spans="13:21" s="104" customFormat="1" ht="15.75">
      <c r="M16508" s="172"/>
      <c r="N16508" s="172"/>
      <c r="O16508" s="172"/>
      <c r="U16508" s="173"/>
    </row>
    <row r="16509" spans="13:21" s="104" customFormat="1" ht="15.75">
      <c r="M16509" s="172"/>
      <c r="N16509" s="172"/>
      <c r="O16509" s="172"/>
      <c r="U16509" s="173"/>
    </row>
    <row r="16510" spans="13:21" s="104" customFormat="1" ht="15.75">
      <c r="M16510" s="172"/>
      <c r="N16510" s="172"/>
      <c r="O16510" s="172"/>
      <c r="U16510" s="173"/>
    </row>
    <row r="16511" spans="13:21" s="104" customFormat="1" ht="15.75">
      <c r="M16511" s="172"/>
      <c r="N16511" s="172"/>
      <c r="O16511" s="172"/>
      <c r="U16511" s="173"/>
    </row>
    <row r="16512" spans="13:21" s="104" customFormat="1" ht="15.75">
      <c r="M16512" s="172"/>
      <c r="N16512" s="172"/>
      <c r="O16512" s="172"/>
      <c r="U16512" s="173"/>
    </row>
    <row r="16513" spans="13:21" s="104" customFormat="1" ht="15.75">
      <c r="M16513" s="172"/>
      <c r="N16513" s="172"/>
      <c r="O16513" s="172"/>
      <c r="U16513" s="173"/>
    </row>
    <row r="16514" spans="13:21" s="104" customFormat="1" ht="15.75">
      <c r="M16514" s="172"/>
      <c r="N16514" s="172"/>
      <c r="O16514" s="172"/>
      <c r="U16514" s="173"/>
    </row>
    <row r="16515" spans="13:21" s="104" customFormat="1" ht="15.75">
      <c r="M16515" s="172"/>
      <c r="N16515" s="172"/>
      <c r="O16515" s="172"/>
      <c r="U16515" s="173"/>
    </row>
    <row r="16516" spans="13:21" s="104" customFormat="1" ht="15.75">
      <c r="M16516" s="172"/>
      <c r="N16516" s="172"/>
      <c r="O16516" s="172"/>
      <c r="U16516" s="173"/>
    </row>
    <row r="16517" spans="13:21" s="104" customFormat="1" ht="15.75">
      <c r="M16517" s="172"/>
      <c r="N16517" s="172"/>
      <c r="O16517" s="172"/>
      <c r="U16517" s="173"/>
    </row>
    <row r="16518" spans="13:21" s="104" customFormat="1" ht="15.75">
      <c r="M16518" s="172"/>
      <c r="N16518" s="172"/>
      <c r="O16518" s="172"/>
      <c r="U16518" s="173"/>
    </row>
    <row r="16519" spans="13:21" s="104" customFormat="1" ht="15.75">
      <c r="M16519" s="172"/>
      <c r="N16519" s="172"/>
      <c r="O16519" s="172"/>
      <c r="U16519" s="173"/>
    </row>
    <row r="16520" spans="13:21" s="104" customFormat="1" ht="15.75">
      <c r="M16520" s="172"/>
      <c r="N16520" s="172"/>
      <c r="O16520" s="172"/>
      <c r="U16520" s="173"/>
    </row>
    <row r="16521" spans="13:21" s="104" customFormat="1" ht="15.75">
      <c r="M16521" s="172"/>
      <c r="N16521" s="172"/>
      <c r="O16521" s="172"/>
      <c r="U16521" s="173"/>
    </row>
    <row r="16522" spans="13:21" s="104" customFormat="1" ht="15.75">
      <c r="M16522" s="172"/>
      <c r="N16522" s="172"/>
      <c r="O16522" s="172"/>
      <c r="U16522" s="173"/>
    </row>
    <row r="16523" spans="13:21" s="104" customFormat="1" ht="15.75">
      <c r="M16523" s="172"/>
      <c r="N16523" s="172"/>
      <c r="O16523" s="172"/>
      <c r="U16523" s="173"/>
    </row>
    <row r="16524" spans="13:21" s="104" customFormat="1" ht="15.75">
      <c r="M16524" s="172"/>
      <c r="N16524" s="172"/>
      <c r="O16524" s="172"/>
      <c r="U16524" s="173"/>
    </row>
    <row r="16525" spans="13:21" s="104" customFormat="1" ht="15.75">
      <c r="M16525" s="172"/>
      <c r="N16525" s="172"/>
      <c r="O16525" s="172"/>
      <c r="U16525" s="173"/>
    </row>
    <row r="16526" spans="13:21" s="104" customFormat="1" ht="15.75">
      <c r="M16526" s="172"/>
      <c r="N16526" s="172"/>
      <c r="O16526" s="172"/>
      <c r="U16526" s="173"/>
    </row>
    <row r="16527" spans="13:21" s="104" customFormat="1" ht="15.75">
      <c r="M16527" s="172"/>
      <c r="N16527" s="172"/>
      <c r="O16527" s="172"/>
      <c r="U16527" s="173"/>
    </row>
    <row r="16528" spans="13:21" s="104" customFormat="1" ht="15.75">
      <c r="M16528" s="172"/>
      <c r="N16528" s="172"/>
      <c r="O16528" s="172"/>
      <c r="U16528" s="173"/>
    </row>
    <row r="16529" spans="13:21" s="104" customFormat="1" ht="15.75">
      <c r="M16529" s="172"/>
      <c r="N16529" s="172"/>
      <c r="O16529" s="172"/>
      <c r="U16529" s="173"/>
    </row>
    <row r="16530" spans="13:21" s="104" customFormat="1" ht="15.75">
      <c r="M16530" s="172"/>
      <c r="N16530" s="172"/>
      <c r="O16530" s="172"/>
      <c r="U16530" s="173"/>
    </row>
    <row r="16531" spans="13:21" s="104" customFormat="1" ht="15.75">
      <c r="M16531" s="172"/>
      <c r="N16531" s="172"/>
      <c r="O16531" s="172"/>
      <c r="U16531" s="173"/>
    </row>
    <row r="16532" spans="13:21" s="104" customFormat="1" ht="15.75">
      <c r="M16532" s="172"/>
      <c r="N16532" s="172"/>
      <c r="O16532" s="172"/>
      <c r="U16532" s="173"/>
    </row>
    <row r="16533" spans="13:21" s="104" customFormat="1" ht="15.75">
      <c r="M16533" s="172"/>
      <c r="N16533" s="172"/>
      <c r="O16533" s="172"/>
      <c r="U16533" s="173"/>
    </row>
    <row r="16534" spans="13:21" s="104" customFormat="1" ht="15.75">
      <c r="M16534" s="172"/>
      <c r="N16534" s="172"/>
      <c r="O16534" s="172"/>
      <c r="U16534" s="173"/>
    </row>
    <row r="16535" spans="13:21" s="104" customFormat="1" ht="15.75">
      <c r="M16535" s="172"/>
      <c r="N16535" s="172"/>
      <c r="O16535" s="172"/>
      <c r="U16535" s="173"/>
    </row>
    <row r="16536" spans="13:21" s="104" customFormat="1" ht="15.75">
      <c r="M16536" s="172"/>
      <c r="N16536" s="172"/>
      <c r="O16536" s="172"/>
      <c r="U16536" s="173"/>
    </row>
    <row r="16537" spans="13:21" s="104" customFormat="1" ht="15.75">
      <c r="M16537" s="172"/>
      <c r="N16537" s="172"/>
      <c r="O16537" s="172"/>
      <c r="U16537" s="173"/>
    </row>
    <row r="16538" spans="13:21" s="104" customFormat="1" ht="15.75">
      <c r="M16538" s="172"/>
      <c r="N16538" s="172"/>
      <c r="O16538" s="172"/>
      <c r="U16538" s="173"/>
    </row>
    <row r="16539" spans="13:21" s="104" customFormat="1" ht="15.75">
      <c r="M16539" s="172"/>
      <c r="N16539" s="172"/>
      <c r="O16539" s="172"/>
      <c r="U16539" s="173"/>
    </row>
    <row r="16540" spans="13:21" s="104" customFormat="1" ht="15.75">
      <c r="M16540" s="172"/>
      <c r="N16540" s="172"/>
      <c r="O16540" s="172"/>
      <c r="U16540" s="173"/>
    </row>
    <row r="16541" spans="13:21" s="104" customFormat="1" ht="15.75">
      <c r="M16541" s="172"/>
      <c r="N16541" s="172"/>
      <c r="O16541" s="172"/>
      <c r="U16541" s="173"/>
    </row>
    <row r="16542" spans="13:21" s="104" customFormat="1" ht="15.75">
      <c r="M16542" s="172"/>
      <c r="N16542" s="172"/>
      <c r="O16542" s="172"/>
      <c r="U16542" s="173"/>
    </row>
    <row r="16543" spans="13:21" s="104" customFormat="1" ht="15.75">
      <c r="M16543" s="172"/>
      <c r="N16543" s="172"/>
      <c r="O16543" s="172"/>
      <c r="U16543" s="173"/>
    </row>
    <row r="16544" spans="13:21" s="104" customFormat="1" ht="15.75">
      <c r="M16544" s="172"/>
      <c r="N16544" s="172"/>
      <c r="O16544" s="172"/>
      <c r="U16544" s="173"/>
    </row>
    <row r="16545" spans="13:21" s="104" customFormat="1" ht="15.75">
      <c r="M16545" s="172"/>
      <c r="N16545" s="172"/>
      <c r="O16545" s="172"/>
      <c r="U16545" s="173"/>
    </row>
    <row r="16546" spans="13:21" s="104" customFormat="1" ht="15.75">
      <c r="M16546" s="172"/>
      <c r="N16546" s="172"/>
      <c r="O16546" s="172"/>
      <c r="U16546" s="173"/>
    </row>
    <row r="16547" spans="13:21" s="104" customFormat="1" ht="15.75">
      <c r="M16547" s="172"/>
      <c r="N16547" s="172"/>
      <c r="O16547" s="172"/>
      <c r="U16547" s="173"/>
    </row>
    <row r="16548" spans="13:21" s="104" customFormat="1" ht="15.75">
      <c r="M16548" s="172"/>
      <c r="N16548" s="172"/>
      <c r="O16548" s="172"/>
      <c r="U16548" s="173"/>
    </row>
    <row r="16549" spans="13:21" s="104" customFormat="1" ht="15.75">
      <c r="M16549" s="172"/>
      <c r="N16549" s="172"/>
      <c r="O16549" s="172"/>
      <c r="U16549" s="173"/>
    </row>
    <row r="16550" spans="13:21" s="104" customFormat="1" ht="15.75">
      <c r="M16550" s="172"/>
      <c r="N16550" s="172"/>
      <c r="O16550" s="172"/>
      <c r="U16550" s="173"/>
    </row>
    <row r="16551" spans="13:21" s="104" customFormat="1" ht="15.75">
      <c r="M16551" s="172"/>
      <c r="N16551" s="172"/>
      <c r="O16551" s="172"/>
      <c r="U16551" s="173"/>
    </row>
    <row r="16552" spans="13:21" s="104" customFormat="1" ht="15.75">
      <c r="M16552" s="172"/>
      <c r="N16552" s="172"/>
      <c r="O16552" s="172"/>
      <c r="U16552" s="173"/>
    </row>
    <row r="16553" spans="13:21" s="104" customFormat="1" ht="15.75">
      <c r="M16553" s="172"/>
      <c r="N16553" s="172"/>
      <c r="O16553" s="172"/>
      <c r="U16553" s="173"/>
    </row>
    <row r="16554" spans="13:21" s="104" customFormat="1" ht="15.75">
      <c r="M16554" s="172"/>
      <c r="N16554" s="172"/>
      <c r="O16554" s="172"/>
      <c r="U16554" s="173"/>
    </row>
    <row r="16555" spans="13:21" s="104" customFormat="1" ht="15.75">
      <c r="M16555" s="172"/>
      <c r="N16555" s="172"/>
      <c r="O16555" s="172"/>
      <c r="U16555" s="173"/>
    </row>
    <row r="16556" spans="13:21" s="104" customFormat="1" ht="15.75">
      <c r="M16556" s="172"/>
      <c r="N16556" s="172"/>
      <c r="O16556" s="172"/>
      <c r="U16556" s="173"/>
    </row>
    <row r="16557" spans="13:21" s="104" customFormat="1" ht="15.75">
      <c r="M16557" s="172"/>
      <c r="N16557" s="172"/>
      <c r="O16557" s="172"/>
      <c r="U16557" s="173"/>
    </row>
    <row r="16558" spans="13:21" s="104" customFormat="1" ht="15.75">
      <c r="M16558" s="172"/>
      <c r="N16558" s="172"/>
      <c r="O16558" s="172"/>
      <c r="U16558" s="173"/>
    </row>
    <row r="16559" spans="13:21" s="104" customFormat="1" ht="15.75">
      <c r="M16559" s="172"/>
      <c r="N16559" s="172"/>
      <c r="O16559" s="172"/>
      <c r="U16559" s="173"/>
    </row>
    <row r="16560" spans="13:21" s="104" customFormat="1" ht="15.75">
      <c r="M16560" s="172"/>
      <c r="N16560" s="172"/>
      <c r="O16560" s="172"/>
      <c r="U16560" s="173"/>
    </row>
    <row r="16561" spans="13:21" s="104" customFormat="1" ht="15.75">
      <c r="M16561" s="172"/>
      <c r="N16561" s="172"/>
      <c r="O16561" s="172"/>
      <c r="U16561" s="173"/>
    </row>
    <row r="16562" spans="13:21" s="104" customFormat="1" ht="15.75">
      <c r="M16562" s="172"/>
      <c r="N16562" s="172"/>
      <c r="O16562" s="172"/>
      <c r="U16562" s="173"/>
    </row>
    <row r="16563" spans="13:21" s="104" customFormat="1" ht="15.75">
      <c r="M16563" s="172"/>
      <c r="N16563" s="172"/>
      <c r="O16563" s="172"/>
      <c r="U16563" s="173"/>
    </row>
    <row r="16564" spans="13:21" s="104" customFormat="1" ht="15.75">
      <c r="M16564" s="172"/>
      <c r="N16564" s="172"/>
      <c r="O16564" s="172"/>
      <c r="U16564" s="173"/>
    </row>
    <row r="16565" spans="13:21" s="104" customFormat="1" ht="15.75">
      <c r="M16565" s="172"/>
      <c r="N16565" s="172"/>
      <c r="O16565" s="172"/>
      <c r="U16565" s="173"/>
    </row>
    <row r="16566" spans="13:21" s="104" customFormat="1" ht="15.75">
      <c r="M16566" s="172"/>
      <c r="N16566" s="172"/>
      <c r="O16566" s="172"/>
      <c r="U16566" s="173"/>
    </row>
    <row r="16567" spans="13:21" s="104" customFormat="1" ht="15.75">
      <c r="M16567" s="172"/>
      <c r="N16567" s="172"/>
      <c r="O16567" s="172"/>
      <c r="U16567" s="173"/>
    </row>
    <row r="16568" spans="13:21" s="104" customFormat="1" ht="15.75">
      <c r="M16568" s="172"/>
      <c r="N16568" s="172"/>
      <c r="O16568" s="172"/>
      <c r="U16568" s="173"/>
    </row>
    <row r="16569" spans="13:21" s="104" customFormat="1" ht="15.75">
      <c r="M16569" s="172"/>
      <c r="N16569" s="172"/>
      <c r="O16569" s="172"/>
      <c r="U16569" s="173"/>
    </row>
    <row r="16570" spans="13:21" s="104" customFormat="1" ht="15.75">
      <c r="M16570" s="172"/>
      <c r="N16570" s="172"/>
      <c r="O16570" s="172"/>
      <c r="U16570" s="173"/>
    </row>
    <row r="16571" spans="13:21" s="104" customFormat="1" ht="15.75">
      <c r="M16571" s="172"/>
      <c r="N16571" s="172"/>
      <c r="O16571" s="172"/>
      <c r="U16571" s="173"/>
    </row>
    <row r="16572" spans="13:21" s="104" customFormat="1" ht="15.75">
      <c r="M16572" s="172"/>
      <c r="N16572" s="172"/>
      <c r="O16572" s="172"/>
      <c r="U16572" s="173"/>
    </row>
    <row r="16573" spans="13:21" s="104" customFormat="1" ht="15.75">
      <c r="M16573" s="172"/>
      <c r="N16573" s="172"/>
      <c r="O16573" s="172"/>
      <c r="U16573" s="173"/>
    </row>
    <row r="16574" spans="13:21" s="104" customFormat="1" ht="15.75">
      <c r="M16574" s="172"/>
      <c r="N16574" s="172"/>
      <c r="O16574" s="172"/>
      <c r="U16574" s="173"/>
    </row>
    <row r="16575" spans="13:21" s="104" customFormat="1" ht="15.75">
      <c r="M16575" s="172"/>
      <c r="N16575" s="172"/>
      <c r="O16575" s="172"/>
      <c r="U16575" s="173"/>
    </row>
    <row r="16576" spans="13:21" s="104" customFormat="1" ht="15.75">
      <c r="M16576" s="172"/>
      <c r="N16576" s="172"/>
      <c r="O16576" s="172"/>
      <c r="U16576" s="173"/>
    </row>
    <row r="16577" spans="13:21" s="104" customFormat="1" ht="15.75">
      <c r="M16577" s="172"/>
      <c r="N16577" s="172"/>
      <c r="O16577" s="172"/>
      <c r="U16577" s="173"/>
    </row>
    <row r="16578" spans="13:21" s="104" customFormat="1" ht="15.75">
      <c r="M16578" s="172"/>
      <c r="N16578" s="172"/>
      <c r="O16578" s="172"/>
      <c r="U16578" s="173"/>
    </row>
    <row r="16579" spans="13:21" s="104" customFormat="1" ht="15.75">
      <c r="M16579" s="172"/>
      <c r="N16579" s="172"/>
      <c r="O16579" s="172"/>
      <c r="U16579" s="173"/>
    </row>
    <row r="16580" spans="13:21" s="104" customFormat="1" ht="15.75">
      <c r="M16580" s="172"/>
      <c r="N16580" s="172"/>
      <c r="O16580" s="172"/>
      <c r="U16580" s="173"/>
    </row>
    <row r="16581" spans="13:21" s="104" customFormat="1" ht="15.75">
      <c r="M16581" s="172"/>
      <c r="N16581" s="172"/>
      <c r="O16581" s="172"/>
      <c r="U16581" s="173"/>
    </row>
    <row r="16582" spans="13:21" s="104" customFormat="1" ht="15.75">
      <c r="M16582" s="172"/>
      <c r="N16582" s="172"/>
      <c r="O16582" s="172"/>
      <c r="U16582" s="173"/>
    </row>
    <row r="16583" spans="13:21" s="104" customFormat="1" ht="15.75">
      <c r="M16583" s="172"/>
      <c r="N16583" s="172"/>
      <c r="O16583" s="172"/>
      <c r="U16583" s="173"/>
    </row>
    <row r="16584" spans="13:21" s="104" customFormat="1" ht="15.75">
      <c r="M16584" s="172"/>
      <c r="N16584" s="172"/>
      <c r="O16584" s="172"/>
      <c r="U16584" s="173"/>
    </row>
    <row r="16585" spans="13:21" s="104" customFormat="1" ht="15.75">
      <c r="M16585" s="172"/>
      <c r="N16585" s="172"/>
      <c r="O16585" s="172"/>
      <c r="U16585" s="173"/>
    </row>
    <row r="16586" spans="13:21" s="104" customFormat="1" ht="15.75">
      <c r="M16586" s="172"/>
      <c r="N16586" s="172"/>
      <c r="O16586" s="172"/>
      <c r="U16586" s="173"/>
    </row>
    <row r="16587" spans="13:21" s="104" customFormat="1" ht="15.75">
      <c r="M16587" s="172"/>
      <c r="N16587" s="172"/>
      <c r="O16587" s="172"/>
      <c r="U16587" s="173"/>
    </row>
    <row r="16588" spans="13:21" s="104" customFormat="1" ht="15.75">
      <c r="M16588" s="172"/>
      <c r="N16588" s="172"/>
      <c r="O16588" s="172"/>
      <c r="U16588" s="173"/>
    </row>
    <row r="16589" spans="13:21" s="104" customFormat="1" ht="15.75">
      <c r="M16589" s="172"/>
      <c r="N16589" s="172"/>
      <c r="O16589" s="172"/>
      <c r="U16589" s="173"/>
    </row>
    <row r="16590" spans="13:21" s="104" customFormat="1" ht="15.75">
      <c r="M16590" s="172"/>
      <c r="N16590" s="172"/>
      <c r="O16590" s="172"/>
      <c r="U16590" s="173"/>
    </row>
    <row r="16591" spans="13:21" s="104" customFormat="1" ht="15.75">
      <c r="M16591" s="172"/>
      <c r="N16591" s="172"/>
      <c r="O16591" s="172"/>
      <c r="U16591" s="173"/>
    </row>
    <row r="16592" spans="13:21" s="104" customFormat="1" ht="15.75">
      <c r="M16592" s="172"/>
      <c r="N16592" s="172"/>
      <c r="O16592" s="172"/>
      <c r="U16592" s="173"/>
    </row>
    <row r="16593" spans="13:21" s="104" customFormat="1" ht="15.75">
      <c r="M16593" s="172"/>
      <c r="N16593" s="172"/>
      <c r="O16593" s="172"/>
      <c r="U16593" s="173"/>
    </row>
    <row r="16594" spans="13:21" s="104" customFormat="1" ht="15.75">
      <c r="M16594" s="172"/>
      <c r="N16594" s="172"/>
      <c r="O16594" s="172"/>
      <c r="U16594" s="173"/>
    </row>
    <row r="16595" spans="13:21" s="104" customFormat="1" ht="15.75">
      <c r="M16595" s="172"/>
      <c r="N16595" s="172"/>
      <c r="O16595" s="172"/>
      <c r="U16595" s="173"/>
    </row>
    <row r="16596" spans="13:21" s="104" customFormat="1" ht="15.75">
      <c r="M16596" s="172"/>
      <c r="N16596" s="172"/>
      <c r="O16596" s="172"/>
      <c r="U16596" s="173"/>
    </row>
    <row r="16597" spans="13:21" s="104" customFormat="1" ht="15.75">
      <c r="M16597" s="172"/>
      <c r="N16597" s="172"/>
      <c r="O16597" s="172"/>
      <c r="U16597" s="173"/>
    </row>
    <row r="16598" spans="13:21" s="104" customFormat="1" ht="15.75">
      <c r="M16598" s="172"/>
      <c r="N16598" s="172"/>
      <c r="O16598" s="172"/>
      <c r="U16598" s="173"/>
    </row>
    <row r="16599" spans="13:21" s="104" customFormat="1" ht="15.75">
      <c r="M16599" s="172"/>
      <c r="N16599" s="172"/>
      <c r="O16599" s="172"/>
      <c r="U16599" s="173"/>
    </row>
    <row r="16600" spans="13:21" s="104" customFormat="1" ht="15.75">
      <c r="M16600" s="172"/>
      <c r="N16600" s="172"/>
      <c r="O16600" s="172"/>
      <c r="U16600" s="173"/>
    </row>
    <row r="16601" spans="13:21" s="104" customFormat="1" ht="15.75">
      <c r="M16601" s="172"/>
      <c r="N16601" s="172"/>
      <c r="O16601" s="172"/>
      <c r="U16601" s="173"/>
    </row>
    <row r="16602" spans="13:21" s="104" customFormat="1" ht="15.75">
      <c r="M16602" s="172"/>
      <c r="N16602" s="172"/>
      <c r="O16602" s="172"/>
      <c r="U16602" s="173"/>
    </row>
    <row r="16603" spans="13:21" s="104" customFormat="1" ht="15.75">
      <c r="M16603" s="172"/>
      <c r="N16603" s="172"/>
      <c r="O16603" s="172"/>
      <c r="U16603" s="173"/>
    </row>
    <row r="16604" spans="13:21" s="104" customFormat="1" ht="15.75">
      <c r="M16604" s="172"/>
      <c r="N16604" s="172"/>
      <c r="O16604" s="172"/>
      <c r="U16604" s="173"/>
    </row>
    <row r="16605" spans="13:21" s="104" customFormat="1" ht="15.75">
      <c r="M16605" s="172"/>
      <c r="N16605" s="172"/>
      <c r="O16605" s="172"/>
      <c r="U16605" s="173"/>
    </row>
    <row r="16606" spans="13:21" s="104" customFormat="1" ht="15.75">
      <c r="M16606" s="172"/>
      <c r="N16606" s="172"/>
      <c r="O16606" s="172"/>
      <c r="U16606" s="173"/>
    </row>
    <row r="16607" spans="13:21" s="104" customFormat="1" ht="15.75">
      <c r="M16607" s="172"/>
      <c r="N16607" s="172"/>
      <c r="O16607" s="172"/>
      <c r="U16607" s="173"/>
    </row>
    <row r="16608" spans="13:21" s="104" customFormat="1" ht="15.75">
      <c r="M16608" s="172"/>
      <c r="N16608" s="172"/>
      <c r="O16608" s="172"/>
      <c r="U16608" s="173"/>
    </row>
    <row r="16609" spans="13:21" s="104" customFormat="1" ht="15.75">
      <c r="M16609" s="172"/>
      <c r="N16609" s="172"/>
      <c r="O16609" s="172"/>
      <c r="U16609" s="173"/>
    </row>
    <row r="16610" spans="13:21" s="104" customFormat="1" ht="15.75">
      <c r="M16610" s="172"/>
      <c r="N16610" s="172"/>
      <c r="O16610" s="172"/>
      <c r="U16610" s="173"/>
    </row>
    <row r="16611" spans="13:21" s="104" customFormat="1" ht="15.75">
      <c r="M16611" s="172"/>
      <c r="N16611" s="172"/>
      <c r="O16611" s="172"/>
      <c r="U16611" s="173"/>
    </row>
    <row r="16612" spans="13:21" s="104" customFormat="1" ht="15.75">
      <c r="M16612" s="172"/>
      <c r="N16612" s="172"/>
      <c r="O16612" s="172"/>
      <c r="U16612" s="173"/>
    </row>
    <row r="16613" spans="13:21" s="104" customFormat="1" ht="15.75">
      <c r="M16613" s="172"/>
      <c r="N16613" s="172"/>
      <c r="O16613" s="172"/>
      <c r="U16613" s="173"/>
    </row>
    <row r="16614" spans="13:21" s="104" customFormat="1" ht="15.75">
      <c r="M16614" s="172"/>
      <c r="N16614" s="172"/>
      <c r="O16614" s="172"/>
      <c r="U16614" s="173"/>
    </row>
    <row r="16615" spans="13:21" s="104" customFormat="1" ht="15.75">
      <c r="M16615" s="172"/>
      <c r="N16615" s="172"/>
      <c r="O16615" s="172"/>
      <c r="U16615" s="173"/>
    </row>
    <row r="16616" spans="13:21" s="104" customFormat="1" ht="15.75">
      <c r="M16616" s="172"/>
      <c r="N16616" s="172"/>
      <c r="O16616" s="172"/>
      <c r="U16616" s="173"/>
    </row>
    <row r="16617" spans="13:21" s="104" customFormat="1" ht="15.75">
      <c r="M16617" s="172"/>
      <c r="N16617" s="172"/>
      <c r="O16617" s="172"/>
      <c r="U16617" s="173"/>
    </row>
    <row r="16618" spans="13:21" s="104" customFormat="1" ht="15.75">
      <c r="M16618" s="172"/>
      <c r="N16618" s="172"/>
      <c r="O16618" s="172"/>
      <c r="U16618" s="173"/>
    </row>
    <row r="16619" spans="13:21" s="104" customFormat="1" ht="15.75">
      <c r="M16619" s="172"/>
      <c r="N16619" s="172"/>
      <c r="O16619" s="172"/>
      <c r="U16619" s="173"/>
    </row>
    <row r="16620" spans="13:21" s="104" customFormat="1" ht="15.75">
      <c r="M16620" s="172"/>
      <c r="N16620" s="172"/>
      <c r="O16620" s="172"/>
      <c r="U16620" s="173"/>
    </row>
    <row r="16621" spans="13:21" s="104" customFormat="1" ht="15.75">
      <c r="M16621" s="172"/>
      <c r="N16621" s="172"/>
      <c r="O16621" s="172"/>
      <c r="U16621" s="173"/>
    </row>
    <row r="16622" spans="13:21" s="104" customFormat="1" ht="15.75">
      <c r="M16622" s="172"/>
      <c r="N16622" s="172"/>
      <c r="O16622" s="172"/>
      <c r="U16622" s="173"/>
    </row>
    <row r="16623" spans="13:21" s="104" customFormat="1" ht="15.75">
      <c r="M16623" s="172"/>
      <c r="N16623" s="172"/>
      <c r="O16623" s="172"/>
      <c r="U16623" s="173"/>
    </row>
    <row r="16624" spans="13:21" s="104" customFormat="1" ht="15.75">
      <c r="M16624" s="172"/>
      <c r="N16624" s="172"/>
      <c r="O16624" s="172"/>
      <c r="U16624" s="173"/>
    </row>
    <row r="16625" spans="13:21" s="104" customFormat="1" ht="15.75">
      <c r="M16625" s="172"/>
      <c r="N16625" s="172"/>
      <c r="O16625" s="172"/>
      <c r="U16625" s="173"/>
    </row>
    <row r="16626" spans="13:21" s="104" customFormat="1" ht="15.75">
      <c r="M16626" s="172"/>
      <c r="N16626" s="172"/>
      <c r="O16626" s="172"/>
      <c r="U16626" s="173"/>
    </row>
    <row r="16627" spans="13:21" s="104" customFormat="1" ht="15.75">
      <c r="M16627" s="172"/>
      <c r="N16627" s="172"/>
      <c r="O16627" s="172"/>
      <c r="U16627" s="173"/>
    </row>
    <row r="16628" spans="13:21" s="104" customFormat="1" ht="15.75">
      <c r="M16628" s="172"/>
      <c r="N16628" s="172"/>
      <c r="O16628" s="172"/>
      <c r="U16628" s="173"/>
    </row>
    <row r="16629" spans="13:21" s="104" customFormat="1" ht="15.75">
      <c r="M16629" s="172"/>
      <c r="N16629" s="172"/>
      <c r="O16629" s="172"/>
      <c r="U16629" s="173"/>
    </row>
    <row r="16630" spans="13:21" s="104" customFormat="1" ht="15.75">
      <c r="M16630" s="172"/>
      <c r="N16630" s="172"/>
      <c r="O16630" s="172"/>
      <c r="U16630" s="173"/>
    </row>
    <row r="16631" spans="13:21" s="104" customFormat="1" ht="15.75">
      <c r="M16631" s="172"/>
      <c r="N16631" s="172"/>
      <c r="O16631" s="172"/>
      <c r="U16631" s="173"/>
    </row>
    <row r="16632" spans="13:21" s="104" customFormat="1" ht="15.75">
      <c r="M16632" s="172"/>
      <c r="N16632" s="172"/>
      <c r="O16632" s="172"/>
      <c r="U16632" s="173"/>
    </row>
    <row r="16633" spans="13:21" s="104" customFormat="1" ht="15.75">
      <c r="M16633" s="172"/>
      <c r="N16633" s="172"/>
      <c r="O16633" s="172"/>
      <c r="U16633" s="173"/>
    </row>
    <row r="16634" spans="13:21" s="104" customFormat="1" ht="15.75">
      <c r="M16634" s="172"/>
      <c r="N16634" s="172"/>
      <c r="O16634" s="172"/>
      <c r="U16634" s="173"/>
    </row>
    <row r="16635" spans="13:21" s="104" customFormat="1" ht="15.75">
      <c r="M16635" s="172"/>
      <c r="N16635" s="172"/>
      <c r="O16635" s="172"/>
      <c r="U16635" s="173"/>
    </row>
    <row r="16636" spans="13:21" s="104" customFormat="1" ht="15.75">
      <c r="M16636" s="172"/>
      <c r="N16636" s="172"/>
      <c r="O16636" s="172"/>
      <c r="U16636" s="173"/>
    </row>
    <row r="16637" spans="13:21" s="104" customFormat="1" ht="15.75">
      <c r="M16637" s="172"/>
      <c r="N16637" s="172"/>
      <c r="O16637" s="172"/>
      <c r="U16637" s="173"/>
    </row>
    <row r="16638" spans="13:21" s="104" customFormat="1" ht="15.75">
      <c r="M16638" s="172"/>
      <c r="N16638" s="172"/>
      <c r="O16638" s="172"/>
      <c r="U16638" s="173"/>
    </row>
    <row r="16639" spans="13:21" s="104" customFormat="1" ht="15.75">
      <c r="M16639" s="172"/>
      <c r="N16639" s="172"/>
      <c r="O16639" s="172"/>
      <c r="U16639" s="173"/>
    </row>
    <row r="16640" spans="13:21" s="104" customFormat="1" ht="15.75">
      <c r="M16640" s="172"/>
      <c r="N16640" s="172"/>
      <c r="O16640" s="172"/>
      <c r="U16640" s="173"/>
    </row>
    <row r="16641" spans="13:21" s="104" customFormat="1" ht="15.75">
      <c r="M16641" s="172"/>
      <c r="N16641" s="172"/>
      <c r="O16641" s="172"/>
      <c r="U16641" s="173"/>
    </row>
    <row r="16642" spans="13:21" s="104" customFormat="1" ht="15.75">
      <c r="M16642" s="172"/>
      <c r="N16642" s="172"/>
      <c r="O16642" s="172"/>
      <c r="U16642" s="173"/>
    </row>
    <row r="16643" spans="13:21" s="104" customFormat="1" ht="15.75">
      <c r="M16643" s="172"/>
      <c r="N16643" s="172"/>
      <c r="O16643" s="172"/>
      <c r="U16643" s="173"/>
    </row>
    <row r="16644" spans="13:21" s="104" customFormat="1" ht="15.75">
      <c r="M16644" s="172"/>
      <c r="N16644" s="172"/>
      <c r="O16644" s="172"/>
      <c r="U16644" s="173"/>
    </row>
    <row r="16645" spans="13:21" s="104" customFormat="1" ht="15.75">
      <c r="M16645" s="172"/>
      <c r="N16645" s="172"/>
      <c r="O16645" s="172"/>
      <c r="U16645" s="173"/>
    </row>
    <row r="16646" spans="13:21" s="104" customFormat="1" ht="15.75">
      <c r="M16646" s="172"/>
      <c r="N16646" s="172"/>
      <c r="O16646" s="172"/>
      <c r="U16646" s="173"/>
    </row>
    <row r="16647" spans="13:21" s="104" customFormat="1" ht="15.75">
      <c r="M16647" s="172"/>
      <c r="N16647" s="172"/>
      <c r="O16647" s="172"/>
      <c r="U16647" s="173"/>
    </row>
    <row r="16648" spans="13:21" s="104" customFormat="1" ht="15.75">
      <c r="M16648" s="172"/>
      <c r="N16648" s="172"/>
      <c r="O16648" s="172"/>
      <c r="U16648" s="173"/>
    </row>
    <row r="16649" spans="13:21" s="104" customFormat="1" ht="15.75">
      <c r="M16649" s="172"/>
      <c r="N16649" s="172"/>
      <c r="O16649" s="172"/>
      <c r="U16649" s="173"/>
    </row>
    <row r="16650" spans="13:21" s="104" customFormat="1" ht="15.75">
      <c r="M16650" s="172"/>
      <c r="N16650" s="172"/>
      <c r="O16650" s="172"/>
      <c r="U16650" s="173"/>
    </row>
    <row r="16651" spans="13:21" s="104" customFormat="1" ht="15.75">
      <c r="M16651" s="172"/>
      <c r="N16651" s="172"/>
      <c r="O16651" s="172"/>
      <c r="U16651" s="173"/>
    </row>
    <row r="16652" spans="13:21" s="104" customFormat="1" ht="15.75">
      <c r="M16652" s="172"/>
      <c r="N16652" s="172"/>
      <c r="O16652" s="172"/>
      <c r="U16652" s="173"/>
    </row>
    <row r="16653" spans="13:21" s="104" customFormat="1" ht="15.75">
      <c r="M16653" s="172"/>
      <c r="N16653" s="172"/>
      <c r="O16653" s="172"/>
      <c r="U16653" s="173"/>
    </row>
    <row r="16654" spans="13:21" s="104" customFormat="1" ht="15.75">
      <c r="M16654" s="172"/>
      <c r="N16654" s="172"/>
      <c r="O16654" s="172"/>
      <c r="U16654" s="173"/>
    </row>
    <row r="16655" spans="13:21" s="104" customFormat="1" ht="15.75">
      <c r="M16655" s="172"/>
      <c r="N16655" s="172"/>
      <c r="O16655" s="172"/>
      <c r="U16655" s="173"/>
    </row>
    <row r="16656" spans="13:21" s="104" customFormat="1" ht="15.75">
      <c r="M16656" s="172"/>
      <c r="N16656" s="172"/>
      <c r="O16656" s="172"/>
      <c r="U16656" s="173"/>
    </row>
    <row r="16657" spans="13:21" s="104" customFormat="1" ht="15.75">
      <c r="M16657" s="172"/>
      <c r="N16657" s="172"/>
      <c r="O16657" s="172"/>
      <c r="U16657" s="173"/>
    </row>
    <row r="16658" spans="13:21" s="104" customFormat="1" ht="15.75">
      <c r="M16658" s="172"/>
      <c r="N16658" s="172"/>
      <c r="O16658" s="172"/>
      <c r="U16658" s="173"/>
    </row>
    <row r="16659" spans="13:21" s="104" customFormat="1" ht="15.75">
      <c r="M16659" s="172"/>
      <c r="N16659" s="172"/>
      <c r="O16659" s="172"/>
      <c r="U16659" s="173"/>
    </row>
    <row r="16660" spans="13:21" s="104" customFormat="1" ht="15.75">
      <c r="M16660" s="172"/>
      <c r="N16660" s="172"/>
      <c r="O16660" s="172"/>
      <c r="U16660" s="173"/>
    </row>
    <row r="16661" spans="13:21" s="104" customFormat="1" ht="15.75">
      <c r="M16661" s="172"/>
      <c r="N16661" s="172"/>
      <c r="O16661" s="172"/>
      <c r="U16661" s="173"/>
    </row>
    <row r="16662" spans="13:21" s="104" customFormat="1" ht="15.75">
      <c r="M16662" s="172"/>
      <c r="N16662" s="172"/>
      <c r="O16662" s="172"/>
      <c r="U16662" s="173"/>
    </row>
    <row r="16663" spans="13:21" s="104" customFormat="1" ht="15.75">
      <c r="M16663" s="172"/>
      <c r="N16663" s="172"/>
      <c r="O16663" s="172"/>
      <c r="U16663" s="173"/>
    </row>
    <row r="16664" spans="13:21" s="104" customFormat="1" ht="15.75">
      <c r="M16664" s="172"/>
      <c r="N16664" s="172"/>
      <c r="O16664" s="172"/>
      <c r="U16664" s="173"/>
    </row>
    <row r="16665" spans="13:21" s="104" customFormat="1" ht="15.75">
      <c r="M16665" s="172"/>
      <c r="N16665" s="172"/>
      <c r="O16665" s="172"/>
      <c r="U16665" s="173"/>
    </row>
    <row r="16666" spans="13:21" s="104" customFormat="1" ht="15.75">
      <c r="M16666" s="172"/>
      <c r="N16666" s="172"/>
      <c r="O16666" s="172"/>
      <c r="U16666" s="173"/>
    </row>
    <row r="16667" spans="13:21" s="104" customFormat="1" ht="15.75">
      <c r="M16667" s="172"/>
      <c r="N16667" s="172"/>
      <c r="O16667" s="172"/>
      <c r="U16667" s="173"/>
    </row>
    <row r="16668" spans="13:21" s="104" customFormat="1" ht="15.75">
      <c r="M16668" s="172"/>
      <c r="N16668" s="172"/>
      <c r="O16668" s="172"/>
      <c r="U16668" s="173"/>
    </row>
    <row r="16669" spans="13:21" s="104" customFormat="1" ht="15.75">
      <c r="M16669" s="172"/>
      <c r="N16669" s="172"/>
      <c r="O16669" s="172"/>
      <c r="U16669" s="173"/>
    </row>
    <row r="16670" spans="13:21" s="104" customFormat="1" ht="15.75">
      <c r="M16670" s="172"/>
      <c r="N16670" s="172"/>
      <c r="O16670" s="172"/>
      <c r="U16670" s="173"/>
    </row>
    <row r="16671" spans="13:21" s="104" customFormat="1" ht="15.75">
      <c r="M16671" s="172"/>
      <c r="N16671" s="172"/>
      <c r="O16671" s="172"/>
      <c r="U16671" s="173"/>
    </row>
    <row r="16672" spans="13:21" s="104" customFormat="1" ht="15.75">
      <c r="M16672" s="172"/>
      <c r="N16672" s="172"/>
      <c r="O16672" s="172"/>
      <c r="U16672" s="173"/>
    </row>
    <row r="16673" spans="13:21" s="104" customFormat="1" ht="15.75">
      <c r="M16673" s="172"/>
      <c r="N16673" s="172"/>
      <c r="O16673" s="172"/>
      <c r="U16673" s="173"/>
    </row>
    <row r="16674" spans="13:21" s="104" customFormat="1" ht="15.75">
      <c r="M16674" s="172"/>
      <c r="N16674" s="172"/>
      <c r="O16674" s="172"/>
      <c r="U16674" s="173"/>
    </row>
    <row r="16675" spans="13:21" s="104" customFormat="1" ht="15.75">
      <c r="M16675" s="172"/>
      <c r="N16675" s="172"/>
      <c r="O16675" s="172"/>
      <c r="U16675" s="173"/>
    </row>
    <row r="16676" spans="13:21" s="104" customFormat="1" ht="15.75">
      <c r="M16676" s="172"/>
      <c r="N16676" s="172"/>
      <c r="O16676" s="172"/>
      <c r="U16676" s="173"/>
    </row>
    <row r="16677" spans="13:21" s="104" customFormat="1" ht="15.75">
      <c r="M16677" s="172"/>
      <c r="N16677" s="172"/>
      <c r="O16677" s="172"/>
      <c r="U16677" s="173"/>
    </row>
    <row r="16678" spans="13:21" s="104" customFormat="1" ht="15.75">
      <c r="M16678" s="172"/>
      <c r="N16678" s="172"/>
      <c r="O16678" s="172"/>
      <c r="U16678" s="173"/>
    </row>
    <row r="16679" spans="13:21" s="104" customFormat="1" ht="15.75">
      <c r="M16679" s="172"/>
      <c r="N16679" s="172"/>
      <c r="O16679" s="172"/>
      <c r="U16679" s="173"/>
    </row>
    <row r="16680" spans="13:21" s="104" customFormat="1" ht="15.75">
      <c r="M16680" s="172"/>
      <c r="N16680" s="172"/>
      <c r="O16680" s="172"/>
      <c r="U16680" s="173"/>
    </row>
    <row r="16681" spans="13:21" s="104" customFormat="1" ht="15.75">
      <c r="M16681" s="172"/>
      <c r="N16681" s="172"/>
      <c r="O16681" s="172"/>
      <c r="U16681" s="173"/>
    </row>
    <row r="16682" spans="13:21" s="104" customFormat="1" ht="15.75">
      <c r="M16682" s="172"/>
      <c r="N16682" s="172"/>
      <c r="O16682" s="172"/>
      <c r="U16682" s="173"/>
    </row>
    <row r="16683" spans="13:21" s="104" customFormat="1" ht="15.75">
      <c r="M16683" s="172"/>
      <c r="N16683" s="172"/>
      <c r="O16683" s="172"/>
      <c r="U16683" s="173"/>
    </row>
    <row r="16684" spans="13:21" s="104" customFormat="1" ht="15.75">
      <c r="M16684" s="172"/>
      <c r="N16684" s="172"/>
      <c r="O16684" s="172"/>
      <c r="U16684" s="173"/>
    </row>
    <row r="16685" spans="13:21" s="104" customFormat="1" ht="15.75">
      <c r="M16685" s="172"/>
      <c r="N16685" s="172"/>
      <c r="O16685" s="172"/>
      <c r="U16685" s="173"/>
    </row>
    <row r="16686" spans="13:21" s="104" customFormat="1" ht="15.75">
      <c r="M16686" s="172"/>
      <c r="N16686" s="172"/>
      <c r="O16686" s="172"/>
      <c r="U16686" s="173"/>
    </row>
    <row r="16687" spans="13:21" s="104" customFormat="1" ht="15.75">
      <c r="M16687" s="172"/>
      <c r="N16687" s="172"/>
      <c r="O16687" s="172"/>
      <c r="U16687" s="173"/>
    </row>
    <row r="16688" spans="13:21" s="104" customFormat="1" ht="15.75">
      <c r="M16688" s="172"/>
      <c r="N16688" s="172"/>
      <c r="O16688" s="172"/>
      <c r="U16688" s="173"/>
    </row>
    <row r="16689" spans="13:21" s="104" customFormat="1" ht="15.75">
      <c r="M16689" s="172"/>
      <c r="N16689" s="172"/>
      <c r="O16689" s="172"/>
      <c r="U16689" s="173"/>
    </row>
    <row r="16690" spans="13:21" s="104" customFormat="1" ht="15.75">
      <c r="M16690" s="172"/>
      <c r="N16690" s="172"/>
      <c r="O16690" s="172"/>
      <c r="U16690" s="173"/>
    </row>
    <row r="16691" spans="13:21" s="104" customFormat="1" ht="15.75">
      <c r="M16691" s="172"/>
      <c r="N16691" s="172"/>
      <c r="O16691" s="172"/>
      <c r="U16691" s="173"/>
    </row>
    <row r="16692" spans="13:21" s="104" customFormat="1" ht="15.75">
      <c r="M16692" s="172"/>
      <c r="N16692" s="172"/>
      <c r="O16692" s="172"/>
      <c r="U16692" s="173"/>
    </row>
    <row r="16693" spans="13:21" s="104" customFormat="1" ht="15.75">
      <c r="M16693" s="172"/>
      <c r="N16693" s="172"/>
      <c r="O16693" s="172"/>
      <c r="U16693" s="173"/>
    </row>
    <row r="16694" spans="13:21" s="104" customFormat="1" ht="15.75">
      <c r="M16694" s="172"/>
      <c r="N16694" s="172"/>
      <c r="O16694" s="172"/>
      <c r="U16694" s="173"/>
    </row>
    <row r="16695" spans="13:21" s="104" customFormat="1" ht="15.75">
      <c r="M16695" s="172"/>
      <c r="N16695" s="172"/>
      <c r="O16695" s="172"/>
      <c r="U16695" s="173"/>
    </row>
    <row r="16696" spans="13:21" s="104" customFormat="1" ht="15.75">
      <c r="M16696" s="172"/>
      <c r="N16696" s="172"/>
      <c r="O16696" s="172"/>
      <c r="U16696" s="173"/>
    </row>
    <row r="16697" spans="13:21" s="104" customFormat="1" ht="15.75">
      <c r="M16697" s="172"/>
      <c r="N16697" s="172"/>
      <c r="O16697" s="172"/>
      <c r="U16697" s="173"/>
    </row>
    <row r="16698" spans="13:21" s="104" customFormat="1" ht="15.75">
      <c r="M16698" s="172"/>
      <c r="N16698" s="172"/>
      <c r="O16698" s="172"/>
      <c r="U16698" s="173"/>
    </row>
    <row r="16699" spans="13:21" s="104" customFormat="1" ht="15.75">
      <c r="M16699" s="172"/>
      <c r="N16699" s="172"/>
      <c r="O16699" s="172"/>
      <c r="U16699" s="173"/>
    </row>
    <row r="16700" spans="13:21" s="104" customFormat="1" ht="15.75">
      <c r="M16700" s="172"/>
      <c r="N16700" s="172"/>
      <c r="O16700" s="172"/>
      <c r="U16700" s="173"/>
    </row>
    <row r="16701" spans="13:21" s="104" customFormat="1" ht="15.75">
      <c r="M16701" s="172"/>
      <c r="N16701" s="172"/>
      <c r="O16701" s="172"/>
      <c r="U16701" s="173"/>
    </row>
    <row r="16702" spans="13:21" s="104" customFormat="1" ht="15.75">
      <c r="M16702" s="172"/>
      <c r="N16702" s="172"/>
      <c r="O16702" s="172"/>
      <c r="U16702" s="173"/>
    </row>
    <row r="16703" spans="13:21" s="104" customFormat="1" ht="15.75">
      <c r="M16703" s="172"/>
      <c r="N16703" s="172"/>
      <c r="O16703" s="172"/>
      <c r="U16703" s="173"/>
    </row>
    <row r="16704" spans="13:21" s="104" customFormat="1" ht="15.75">
      <c r="M16704" s="172"/>
      <c r="N16704" s="172"/>
      <c r="O16704" s="172"/>
      <c r="U16704" s="173"/>
    </row>
    <row r="16705" spans="13:21" s="104" customFormat="1" ht="15.75">
      <c r="M16705" s="172"/>
      <c r="N16705" s="172"/>
      <c r="O16705" s="172"/>
      <c r="U16705" s="173"/>
    </row>
    <row r="16706" spans="13:21" s="104" customFormat="1" ht="15.75">
      <c r="M16706" s="172"/>
      <c r="N16706" s="172"/>
      <c r="O16706" s="172"/>
      <c r="U16706" s="173"/>
    </row>
    <row r="16707" spans="13:21" s="104" customFormat="1" ht="15.75">
      <c r="M16707" s="172"/>
      <c r="N16707" s="172"/>
      <c r="O16707" s="172"/>
      <c r="U16707" s="173"/>
    </row>
    <row r="16708" spans="13:21" s="104" customFormat="1" ht="15.75">
      <c r="M16708" s="172"/>
      <c r="N16708" s="172"/>
      <c r="O16708" s="172"/>
      <c r="U16708" s="173"/>
    </row>
    <row r="16709" spans="13:21" s="104" customFormat="1" ht="15.75">
      <c r="M16709" s="172"/>
      <c r="N16709" s="172"/>
      <c r="O16709" s="172"/>
      <c r="U16709" s="173"/>
    </row>
    <row r="16710" spans="13:21" s="104" customFormat="1" ht="15.75">
      <c r="M16710" s="172"/>
      <c r="N16710" s="172"/>
      <c r="O16710" s="172"/>
      <c r="U16710" s="173"/>
    </row>
    <row r="16711" spans="13:21" s="104" customFormat="1" ht="15.75">
      <c r="M16711" s="172"/>
      <c r="N16711" s="172"/>
      <c r="O16711" s="172"/>
      <c r="U16711" s="173"/>
    </row>
    <row r="16712" spans="13:21" s="104" customFormat="1" ht="15.75">
      <c r="M16712" s="172"/>
      <c r="N16712" s="172"/>
      <c r="O16712" s="172"/>
      <c r="U16712" s="173"/>
    </row>
    <row r="16713" spans="13:21" s="104" customFormat="1" ht="15.75">
      <c r="M16713" s="172"/>
      <c r="N16713" s="172"/>
      <c r="O16713" s="172"/>
      <c r="U16713" s="173"/>
    </row>
    <row r="16714" spans="13:21" s="104" customFormat="1" ht="15.75">
      <c r="M16714" s="172"/>
      <c r="N16714" s="172"/>
      <c r="O16714" s="172"/>
      <c r="U16714" s="173"/>
    </row>
    <row r="16715" spans="13:21" s="104" customFormat="1" ht="15.75">
      <c r="M16715" s="172"/>
      <c r="N16715" s="172"/>
      <c r="O16715" s="172"/>
      <c r="U16715" s="173"/>
    </row>
    <row r="16716" spans="13:21" s="104" customFormat="1" ht="15.75">
      <c r="M16716" s="172"/>
      <c r="N16716" s="172"/>
      <c r="O16716" s="172"/>
      <c r="U16716" s="173"/>
    </row>
    <row r="16717" spans="13:21" s="104" customFormat="1" ht="15.75">
      <c r="M16717" s="172"/>
      <c r="N16717" s="172"/>
      <c r="O16717" s="172"/>
      <c r="U16717" s="173"/>
    </row>
    <row r="16718" spans="13:21" s="104" customFormat="1" ht="15.75">
      <c r="M16718" s="172"/>
      <c r="N16718" s="172"/>
      <c r="O16718" s="172"/>
      <c r="U16718" s="173"/>
    </row>
    <row r="16719" spans="13:21" s="104" customFormat="1" ht="15.75">
      <c r="M16719" s="172"/>
      <c r="N16719" s="172"/>
      <c r="O16719" s="172"/>
      <c r="U16719" s="173"/>
    </row>
    <row r="16720" spans="13:21" s="104" customFormat="1" ht="15.75">
      <c r="M16720" s="172"/>
      <c r="N16720" s="172"/>
      <c r="O16720" s="172"/>
      <c r="U16720" s="173"/>
    </row>
    <row r="16721" spans="13:21" s="104" customFormat="1" ht="15.75">
      <c r="M16721" s="172"/>
      <c r="N16721" s="172"/>
      <c r="O16721" s="172"/>
      <c r="U16721" s="173"/>
    </row>
    <row r="16722" spans="13:21" s="104" customFormat="1" ht="15.75">
      <c r="M16722" s="172"/>
      <c r="N16722" s="172"/>
      <c r="O16722" s="172"/>
      <c r="U16722" s="173"/>
    </row>
    <row r="16723" spans="13:21" s="104" customFormat="1" ht="15.75">
      <c r="M16723" s="172"/>
      <c r="N16723" s="172"/>
      <c r="O16723" s="172"/>
      <c r="U16723" s="173"/>
    </row>
    <row r="16724" spans="13:21" s="104" customFormat="1" ht="15.75">
      <c r="M16724" s="172"/>
      <c r="N16724" s="172"/>
      <c r="O16724" s="172"/>
      <c r="U16724" s="173"/>
    </row>
    <row r="16725" spans="13:21" s="104" customFormat="1" ht="15.75">
      <c r="M16725" s="172"/>
      <c r="N16725" s="172"/>
      <c r="O16725" s="172"/>
      <c r="U16725" s="173"/>
    </row>
    <row r="16726" spans="13:21" s="104" customFormat="1" ht="15.75">
      <c r="M16726" s="172"/>
      <c r="N16726" s="172"/>
      <c r="O16726" s="172"/>
      <c r="U16726" s="173"/>
    </row>
    <row r="16727" spans="13:21" s="104" customFormat="1" ht="15.75">
      <c r="M16727" s="172"/>
      <c r="N16727" s="172"/>
      <c r="O16727" s="172"/>
      <c r="U16727" s="173"/>
    </row>
    <row r="16728" spans="13:21" s="104" customFormat="1" ht="15.75">
      <c r="M16728" s="172"/>
      <c r="N16728" s="172"/>
      <c r="O16728" s="172"/>
      <c r="U16728" s="173"/>
    </row>
    <row r="16729" spans="13:21" s="104" customFormat="1" ht="15.75">
      <c r="M16729" s="172"/>
      <c r="N16729" s="172"/>
      <c r="O16729" s="172"/>
      <c r="U16729" s="173"/>
    </row>
    <row r="16730" spans="13:21" s="104" customFormat="1" ht="15.75">
      <c r="M16730" s="172"/>
      <c r="N16730" s="172"/>
      <c r="O16730" s="172"/>
      <c r="U16730" s="173"/>
    </row>
    <row r="16731" spans="13:21" s="104" customFormat="1" ht="15.75">
      <c r="M16731" s="172"/>
      <c r="N16731" s="172"/>
      <c r="O16731" s="172"/>
      <c r="U16731" s="173"/>
    </row>
    <row r="16732" spans="13:21" s="104" customFormat="1" ht="15.75">
      <c r="M16732" s="172"/>
      <c r="N16732" s="172"/>
      <c r="O16732" s="172"/>
      <c r="U16732" s="173"/>
    </row>
    <row r="16733" spans="13:21" s="104" customFormat="1" ht="15.75">
      <c r="M16733" s="172"/>
      <c r="N16733" s="172"/>
      <c r="O16733" s="172"/>
      <c r="U16733" s="173"/>
    </row>
    <row r="16734" spans="13:21" s="104" customFormat="1" ht="15.75">
      <c r="M16734" s="172"/>
      <c r="N16734" s="172"/>
      <c r="O16734" s="172"/>
      <c r="U16734" s="173"/>
    </row>
    <row r="16735" spans="13:21" s="104" customFormat="1" ht="15.75">
      <c r="M16735" s="172"/>
      <c r="N16735" s="172"/>
      <c r="O16735" s="172"/>
      <c r="U16735" s="173"/>
    </row>
    <row r="16736" spans="13:21" s="104" customFormat="1" ht="15.75">
      <c r="M16736" s="172"/>
      <c r="N16736" s="172"/>
      <c r="O16736" s="172"/>
      <c r="U16736" s="173"/>
    </row>
    <row r="16737" spans="13:21" s="104" customFormat="1" ht="15.75">
      <c r="M16737" s="172"/>
      <c r="N16737" s="172"/>
      <c r="O16737" s="172"/>
      <c r="U16737" s="173"/>
    </row>
    <row r="16738" spans="13:21" s="104" customFormat="1" ht="15.75">
      <c r="M16738" s="172"/>
      <c r="N16738" s="172"/>
      <c r="O16738" s="172"/>
      <c r="U16738" s="173"/>
    </row>
    <row r="16739" spans="13:21" s="104" customFormat="1" ht="15.75">
      <c r="M16739" s="172"/>
      <c r="N16739" s="172"/>
      <c r="O16739" s="172"/>
      <c r="U16739" s="173"/>
    </row>
    <row r="16740" spans="13:21" s="104" customFormat="1" ht="15.75">
      <c r="M16740" s="172"/>
      <c r="N16740" s="172"/>
      <c r="O16740" s="172"/>
      <c r="U16740" s="173"/>
    </row>
    <row r="16741" spans="13:21" s="104" customFormat="1" ht="15.75">
      <c r="M16741" s="172"/>
      <c r="N16741" s="172"/>
      <c r="O16741" s="172"/>
      <c r="U16741" s="173"/>
    </row>
    <row r="16742" spans="13:21" s="104" customFormat="1" ht="15.75">
      <c r="M16742" s="172"/>
      <c r="N16742" s="172"/>
      <c r="O16742" s="172"/>
      <c r="U16742" s="173"/>
    </row>
    <row r="16743" spans="13:21" s="104" customFormat="1" ht="15.75">
      <c r="M16743" s="172"/>
      <c r="N16743" s="172"/>
      <c r="O16743" s="172"/>
      <c r="U16743" s="173"/>
    </row>
    <row r="16744" spans="13:21" s="104" customFormat="1" ht="15.75">
      <c r="M16744" s="172"/>
      <c r="N16744" s="172"/>
      <c r="O16744" s="172"/>
      <c r="U16744" s="173"/>
    </row>
    <row r="16745" spans="13:21" s="104" customFormat="1" ht="15.75">
      <c r="M16745" s="172"/>
      <c r="N16745" s="172"/>
      <c r="O16745" s="172"/>
      <c r="U16745" s="173"/>
    </row>
    <row r="16746" spans="13:21" s="104" customFormat="1" ht="15.75">
      <c r="M16746" s="172"/>
      <c r="N16746" s="172"/>
      <c r="O16746" s="172"/>
      <c r="U16746" s="173"/>
    </row>
    <row r="16747" spans="13:21" s="104" customFormat="1" ht="15.75">
      <c r="M16747" s="172"/>
      <c r="N16747" s="172"/>
      <c r="O16747" s="172"/>
      <c r="U16747" s="173"/>
    </row>
    <row r="16748" spans="13:21" s="104" customFormat="1" ht="15.75">
      <c r="M16748" s="172"/>
      <c r="N16748" s="172"/>
      <c r="O16748" s="172"/>
      <c r="U16748" s="173"/>
    </row>
    <row r="16749" spans="13:21" s="104" customFormat="1" ht="15.75">
      <c r="M16749" s="172"/>
      <c r="N16749" s="172"/>
      <c r="O16749" s="172"/>
      <c r="U16749" s="173"/>
    </row>
    <row r="16750" spans="13:21" s="104" customFormat="1" ht="15.75">
      <c r="M16750" s="172"/>
      <c r="N16750" s="172"/>
      <c r="O16750" s="172"/>
      <c r="U16750" s="173"/>
    </row>
    <row r="16751" spans="13:21" s="104" customFormat="1" ht="15.75">
      <c r="M16751" s="172"/>
      <c r="N16751" s="172"/>
      <c r="O16751" s="172"/>
      <c r="U16751" s="173"/>
    </row>
    <row r="16752" spans="13:21" s="104" customFormat="1" ht="15.75">
      <c r="M16752" s="172"/>
      <c r="N16752" s="172"/>
      <c r="O16752" s="172"/>
      <c r="U16752" s="173"/>
    </row>
    <row r="16753" spans="13:21" s="104" customFormat="1" ht="15.75">
      <c r="M16753" s="172"/>
      <c r="N16753" s="172"/>
      <c r="O16753" s="172"/>
      <c r="U16753" s="173"/>
    </row>
    <row r="16754" spans="13:21" s="104" customFormat="1" ht="15.75">
      <c r="M16754" s="172"/>
      <c r="N16754" s="172"/>
      <c r="O16754" s="172"/>
      <c r="U16754" s="173"/>
    </row>
    <row r="16755" spans="13:21" s="104" customFormat="1" ht="15.75">
      <c r="M16755" s="172"/>
      <c r="N16755" s="172"/>
      <c r="O16755" s="172"/>
      <c r="U16755" s="173"/>
    </row>
    <row r="16756" spans="13:21" s="104" customFormat="1" ht="15.75">
      <c r="M16756" s="172"/>
      <c r="N16756" s="172"/>
      <c r="O16756" s="172"/>
      <c r="U16756" s="173"/>
    </row>
    <row r="16757" spans="13:21" s="104" customFormat="1" ht="15.75">
      <c r="M16757" s="172"/>
      <c r="N16757" s="172"/>
      <c r="O16757" s="172"/>
      <c r="U16757" s="173"/>
    </row>
    <row r="16758" spans="13:21" s="104" customFormat="1" ht="15.75">
      <c r="M16758" s="172"/>
      <c r="N16758" s="172"/>
      <c r="O16758" s="172"/>
      <c r="U16758" s="173"/>
    </row>
    <row r="16759" spans="13:21" s="104" customFormat="1" ht="15.75">
      <c r="M16759" s="172"/>
      <c r="N16759" s="172"/>
      <c r="O16759" s="172"/>
      <c r="U16759" s="173"/>
    </row>
    <row r="16760" spans="13:21" s="104" customFormat="1" ht="15.75">
      <c r="M16760" s="172"/>
      <c r="N16760" s="172"/>
      <c r="O16760" s="172"/>
      <c r="U16760" s="173"/>
    </row>
    <row r="16761" spans="13:21" s="104" customFormat="1" ht="15.75">
      <c r="M16761" s="172"/>
      <c r="N16761" s="172"/>
      <c r="O16761" s="172"/>
      <c r="U16761" s="173"/>
    </row>
    <row r="16762" spans="13:21" s="104" customFormat="1" ht="15.75">
      <c r="M16762" s="172"/>
      <c r="N16762" s="172"/>
      <c r="O16762" s="172"/>
      <c r="U16762" s="173"/>
    </row>
    <row r="16763" spans="13:21" s="104" customFormat="1" ht="15.75">
      <c r="M16763" s="172"/>
      <c r="N16763" s="172"/>
      <c r="O16763" s="172"/>
      <c r="U16763" s="173"/>
    </row>
    <row r="16764" spans="13:21" s="104" customFormat="1" ht="15.75">
      <c r="M16764" s="172"/>
      <c r="N16764" s="172"/>
      <c r="O16764" s="172"/>
      <c r="U16764" s="173"/>
    </row>
    <row r="16765" spans="13:21" s="104" customFormat="1" ht="15.75">
      <c r="M16765" s="172"/>
      <c r="N16765" s="172"/>
      <c r="O16765" s="172"/>
      <c r="U16765" s="173"/>
    </row>
    <row r="16766" spans="13:21" s="104" customFormat="1" ht="15.75">
      <c r="M16766" s="172"/>
      <c r="N16766" s="172"/>
      <c r="O16766" s="172"/>
      <c r="U16766" s="173"/>
    </row>
    <row r="16767" spans="13:21" s="104" customFormat="1" ht="15.75">
      <c r="M16767" s="172"/>
      <c r="N16767" s="172"/>
      <c r="O16767" s="172"/>
      <c r="U16767" s="173"/>
    </row>
    <row r="16768" spans="13:21" s="104" customFormat="1" ht="15.75">
      <c r="M16768" s="172"/>
      <c r="N16768" s="172"/>
      <c r="O16768" s="172"/>
      <c r="U16768" s="173"/>
    </row>
    <row r="16769" spans="13:21" s="104" customFormat="1" ht="15.75">
      <c r="M16769" s="172"/>
      <c r="N16769" s="172"/>
      <c r="O16769" s="172"/>
      <c r="U16769" s="173"/>
    </row>
    <row r="16770" spans="13:21" s="104" customFormat="1" ht="15.75">
      <c r="M16770" s="172"/>
      <c r="N16770" s="172"/>
      <c r="O16770" s="172"/>
      <c r="U16770" s="173"/>
    </row>
    <row r="16771" spans="13:21" s="104" customFormat="1" ht="15.75">
      <c r="M16771" s="172"/>
      <c r="N16771" s="172"/>
      <c r="O16771" s="172"/>
      <c r="U16771" s="173"/>
    </row>
    <row r="16772" spans="13:21" s="104" customFormat="1" ht="15.75">
      <c r="M16772" s="172"/>
      <c r="N16772" s="172"/>
      <c r="O16772" s="172"/>
      <c r="U16772" s="173"/>
    </row>
    <row r="16773" spans="13:21" s="104" customFormat="1" ht="15.75">
      <c r="M16773" s="172"/>
      <c r="N16773" s="172"/>
      <c r="O16773" s="172"/>
      <c r="U16773" s="173"/>
    </row>
    <row r="16774" spans="13:21" s="104" customFormat="1" ht="15.75">
      <c r="M16774" s="172"/>
      <c r="N16774" s="172"/>
      <c r="O16774" s="172"/>
      <c r="U16774" s="173"/>
    </row>
    <row r="16775" spans="13:21" s="104" customFormat="1" ht="15.75">
      <c r="M16775" s="172"/>
      <c r="N16775" s="172"/>
      <c r="O16775" s="172"/>
      <c r="U16775" s="173"/>
    </row>
    <row r="16776" spans="13:21" s="104" customFormat="1" ht="15.75">
      <c r="M16776" s="172"/>
      <c r="N16776" s="172"/>
      <c r="O16776" s="172"/>
      <c r="U16776" s="173"/>
    </row>
    <row r="16777" spans="13:21" s="104" customFormat="1" ht="15.75">
      <c r="M16777" s="172"/>
      <c r="N16777" s="172"/>
      <c r="O16777" s="172"/>
      <c r="U16777" s="173"/>
    </row>
    <row r="16778" spans="13:21" s="104" customFormat="1" ht="15.75">
      <c r="M16778" s="172"/>
      <c r="N16778" s="172"/>
      <c r="O16778" s="172"/>
      <c r="U16778" s="173"/>
    </row>
    <row r="16779" spans="13:21" s="104" customFormat="1" ht="15.75">
      <c r="M16779" s="172"/>
      <c r="N16779" s="172"/>
      <c r="O16779" s="172"/>
      <c r="U16779" s="173"/>
    </row>
    <row r="16780" spans="13:21" s="104" customFormat="1" ht="15.75">
      <c r="M16780" s="172"/>
      <c r="N16780" s="172"/>
      <c r="O16780" s="172"/>
      <c r="U16780" s="173"/>
    </row>
    <row r="16781" spans="13:21" s="104" customFormat="1" ht="15.75">
      <c r="M16781" s="172"/>
      <c r="N16781" s="172"/>
      <c r="O16781" s="172"/>
      <c r="U16781" s="173"/>
    </row>
    <row r="16782" spans="13:21" s="104" customFormat="1" ht="15.75">
      <c r="M16782" s="172"/>
      <c r="N16782" s="172"/>
      <c r="O16782" s="172"/>
      <c r="U16782" s="173"/>
    </row>
    <row r="16783" spans="13:21" s="104" customFormat="1" ht="15.75">
      <c r="M16783" s="172"/>
      <c r="N16783" s="172"/>
      <c r="O16783" s="172"/>
      <c r="U16783" s="173"/>
    </row>
    <row r="16784" spans="13:21" s="104" customFormat="1" ht="15.75">
      <c r="M16784" s="172"/>
      <c r="N16784" s="172"/>
      <c r="O16784" s="172"/>
      <c r="U16784" s="173"/>
    </row>
    <row r="16785" spans="13:21" s="104" customFormat="1" ht="15.75">
      <c r="M16785" s="172"/>
      <c r="N16785" s="172"/>
      <c r="O16785" s="172"/>
      <c r="U16785" s="173"/>
    </row>
    <row r="16786" spans="13:21" s="104" customFormat="1" ht="15.75">
      <c r="M16786" s="172"/>
      <c r="N16786" s="172"/>
      <c r="O16786" s="172"/>
      <c r="U16786" s="173"/>
    </row>
    <row r="16787" spans="13:21" s="104" customFormat="1" ht="15.75">
      <c r="M16787" s="172"/>
      <c r="N16787" s="172"/>
      <c r="O16787" s="172"/>
      <c r="U16787" s="173"/>
    </row>
    <row r="16788" spans="13:21" s="104" customFormat="1" ht="15.75">
      <c r="M16788" s="172"/>
      <c r="N16788" s="172"/>
      <c r="O16788" s="172"/>
      <c r="U16788" s="173"/>
    </row>
    <row r="16789" spans="13:21" s="104" customFormat="1" ht="15.75">
      <c r="M16789" s="172"/>
      <c r="N16789" s="172"/>
      <c r="O16789" s="172"/>
      <c r="U16789" s="173"/>
    </row>
    <row r="16790" spans="13:21" s="104" customFormat="1" ht="15.75">
      <c r="M16790" s="172"/>
      <c r="N16790" s="172"/>
      <c r="O16790" s="172"/>
      <c r="U16790" s="173"/>
    </row>
    <row r="16791" spans="13:21" s="104" customFormat="1" ht="15.75">
      <c r="M16791" s="172"/>
      <c r="N16791" s="172"/>
      <c r="O16791" s="172"/>
      <c r="U16791" s="173"/>
    </row>
    <row r="16792" spans="13:21" s="104" customFormat="1" ht="15.75">
      <c r="M16792" s="172"/>
      <c r="N16792" s="172"/>
      <c r="O16792" s="172"/>
      <c r="U16792" s="173"/>
    </row>
    <row r="16793" spans="13:21" s="104" customFormat="1" ht="15.75">
      <c r="M16793" s="172"/>
      <c r="N16793" s="172"/>
      <c r="O16793" s="172"/>
      <c r="U16793" s="173"/>
    </row>
    <row r="16794" spans="13:21" s="104" customFormat="1" ht="15.75">
      <c r="M16794" s="172"/>
      <c r="N16794" s="172"/>
      <c r="O16794" s="172"/>
      <c r="U16794" s="173"/>
    </row>
    <row r="16795" spans="13:21" s="104" customFormat="1" ht="15.75">
      <c r="M16795" s="172"/>
      <c r="N16795" s="172"/>
      <c r="O16795" s="172"/>
      <c r="U16795" s="173"/>
    </row>
    <row r="16796" spans="13:21" s="104" customFormat="1" ht="15.75">
      <c r="M16796" s="172"/>
      <c r="N16796" s="172"/>
      <c r="O16796" s="172"/>
      <c r="U16796" s="173"/>
    </row>
    <row r="16797" spans="13:21" s="104" customFormat="1" ht="15.75">
      <c r="M16797" s="172"/>
      <c r="N16797" s="172"/>
      <c r="O16797" s="172"/>
      <c r="U16797" s="173"/>
    </row>
    <row r="16798" spans="13:21" s="104" customFormat="1" ht="15.75">
      <c r="M16798" s="172"/>
      <c r="N16798" s="172"/>
      <c r="O16798" s="172"/>
      <c r="U16798" s="173"/>
    </row>
    <row r="16799" spans="13:21" s="104" customFormat="1" ht="15.75">
      <c r="M16799" s="172"/>
      <c r="N16799" s="172"/>
      <c r="O16799" s="172"/>
      <c r="U16799" s="173"/>
    </row>
    <row r="16800" spans="13:21" s="104" customFormat="1" ht="15.75">
      <c r="M16800" s="172"/>
      <c r="N16800" s="172"/>
      <c r="O16800" s="172"/>
      <c r="U16800" s="173"/>
    </row>
    <row r="16801" spans="13:21" s="104" customFormat="1" ht="15.75">
      <c r="M16801" s="172"/>
      <c r="N16801" s="172"/>
      <c r="O16801" s="172"/>
      <c r="U16801" s="173"/>
    </row>
    <row r="16802" spans="13:21" s="104" customFormat="1" ht="15.75">
      <c r="M16802" s="172"/>
      <c r="N16802" s="172"/>
      <c r="O16802" s="172"/>
      <c r="U16802" s="173"/>
    </row>
    <row r="16803" spans="13:21" s="104" customFormat="1" ht="15.75">
      <c r="M16803" s="172"/>
      <c r="N16803" s="172"/>
      <c r="O16803" s="172"/>
      <c r="U16803" s="173"/>
    </row>
    <row r="16804" spans="13:21" s="104" customFormat="1" ht="15.75">
      <c r="M16804" s="172"/>
      <c r="N16804" s="172"/>
      <c r="O16804" s="172"/>
      <c r="U16804" s="173"/>
    </row>
    <row r="16805" spans="13:21" s="104" customFormat="1" ht="15.75">
      <c r="M16805" s="172"/>
      <c r="N16805" s="172"/>
      <c r="O16805" s="172"/>
      <c r="U16805" s="173"/>
    </row>
    <row r="16806" spans="13:21" s="104" customFormat="1" ht="15.75">
      <c r="M16806" s="172"/>
      <c r="N16806" s="172"/>
      <c r="O16806" s="172"/>
      <c r="U16806" s="173"/>
    </row>
    <row r="16807" spans="13:21" s="104" customFormat="1" ht="15.75">
      <c r="M16807" s="172"/>
      <c r="N16807" s="172"/>
      <c r="O16807" s="172"/>
      <c r="U16807" s="173"/>
    </row>
    <row r="16808" spans="13:21" s="104" customFormat="1" ht="15.75">
      <c r="M16808" s="172"/>
      <c r="N16808" s="172"/>
      <c r="O16808" s="172"/>
      <c r="U16808" s="173"/>
    </row>
    <row r="16809" spans="13:21" s="104" customFormat="1" ht="15.75">
      <c r="M16809" s="172"/>
      <c r="N16809" s="172"/>
      <c r="O16809" s="172"/>
      <c r="U16809" s="173"/>
    </row>
    <row r="16810" spans="13:21" s="104" customFormat="1" ht="15.75">
      <c r="M16810" s="172"/>
      <c r="N16810" s="172"/>
      <c r="O16810" s="172"/>
      <c r="U16810" s="173"/>
    </row>
    <row r="16811" spans="13:21" s="104" customFormat="1" ht="15.75">
      <c r="M16811" s="172"/>
      <c r="N16811" s="172"/>
      <c r="O16811" s="172"/>
      <c r="U16811" s="173"/>
    </row>
    <row r="16812" spans="13:21" s="104" customFormat="1" ht="15.75">
      <c r="M16812" s="172"/>
      <c r="N16812" s="172"/>
      <c r="O16812" s="172"/>
      <c r="U16812" s="173"/>
    </row>
    <row r="16813" spans="13:21" s="104" customFormat="1" ht="15.75">
      <c r="M16813" s="172"/>
      <c r="N16813" s="172"/>
      <c r="O16813" s="172"/>
      <c r="U16813" s="173"/>
    </row>
    <row r="16814" spans="13:21" s="104" customFormat="1" ht="15.75">
      <c r="M16814" s="172"/>
      <c r="N16814" s="172"/>
      <c r="O16814" s="172"/>
      <c r="U16814" s="173"/>
    </row>
    <row r="16815" spans="13:21" s="104" customFormat="1" ht="15.75">
      <c r="M16815" s="172"/>
      <c r="N16815" s="172"/>
      <c r="O16815" s="172"/>
      <c r="U16815" s="173"/>
    </row>
    <row r="16816" spans="13:21" s="104" customFormat="1" ht="15.75">
      <c r="M16816" s="172"/>
      <c r="N16816" s="172"/>
      <c r="O16816" s="172"/>
      <c r="U16816" s="173"/>
    </row>
    <row r="16817" spans="13:21" s="104" customFormat="1" ht="15.75">
      <c r="M16817" s="172"/>
      <c r="N16817" s="172"/>
      <c r="O16817" s="172"/>
      <c r="U16817" s="173"/>
    </row>
    <row r="16818" spans="13:21" s="104" customFormat="1" ht="15.75">
      <c r="M16818" s="172"/>
      <c r="N16818" s="172"/>
      <c r="O16818" s="172"/>
      <c r="U16818" s="173"/>
    </row>
    <row r="16819" spans="13:21" s="104" customFormat="1" ht="15.75">
      <c r="M16819" s="172"/>
      <c r="N16819" s="172"/>
      <c r="O16819" s="172"/>
      <c r="U16819" s="173"/>
    </row>
    <row r="16820" spans="13:21" s="104" customFormat="1" ht="15.75">
      <c r="M16820" s="172"/>
      <c r="N16820" s="172"/>
      <c r="O16820" s="172"/>
      <c r="U16820" s="173"/>
    </row>
    <row r="16821" spans="13:21" s="104" customFormat="1" ht="15.75">
      <c r="M16821" s="172"/>
      <c r="N16821" s="172"/>
      <c r="O16821" s="172"/>
      <c r="U16821" s="173"/>
    </row>
    <row r="16822" spans="13:21" s="104" customFormat="1" ht="15.75">
      <c r="M16822" s="172"/>
      <c r="N16822" s="172"/>
      <c r="O16822" s="172"/>
      <c r="U16822" s="173"/>
    </row>
    <row r="16823" spans="13:21" s="104" customFormat="1" ht="15.75">
      <c r="M16823" s="172"/>
      <c r="N16823" s="172"/>
      <c r="O16823" s="172"/>
      <c r="U16823" s="173"/>
    </row>
    <row r="16824" spans="13:21" s="104" customFormat="1" ht="15.75">
      <c r="M16824" s="172"/>
      <c r="N16824" s="172"/>
      <c r="O16824" s="172"/>
      <c r="U16824" s="173"/>
    </row>
    <row r="16825" spans="13:21" s="104" customFormat="1" ht="15.75">
      <c r="M16825" s="172"/>
      <c r="N16825" s="172"/>
      <c r="O16825" s="172"/>
      <c r="U16825" s="173"/>
    </row>
    <row r="16826" spans="13:21" s="104" customFormat="1" ht="15.75">
      <c r="M16826" s="172"/>
      <c r="N16826" s="172"/>
      <c r="O16826" s="172"/>
      <c r="U16826" s="173"/>
    </row>
    <row r="16827" spans="13:21" s="104" customFormat="1" ht="15.75">
      <c r="M16827" s="172"/>
      <c r="N16827" s="172"/>
      <c r="O16827" s="172"/>
      <c r="U16827" s="173"/>
    </row>
    <row r="16828" spans="13:21" s="104" customFormat="1" ht="15.75">
      <c r="M16828" s="172"/>
      <c r="N16828" s="172"/>
      <c r="O16828" s="172"/>
      <c r="U16828" s="173"/>
    </row>
    <row r="16829" spans="13:21" s="104" customFormat="1" ht="15.75">
      <c r="M16829" s="172"/>
      <c r="N16829" s="172"/>
      <c r="O16829" s="172"/>
      <c r="U16829" s="173"/>
    </row>
    <row r="16830" spans="13:21" s="104" customFormat="1" ht="15.75">
      <c r="M16830" s="172"/>
      <c r="N16830" s="172"/>
      <c r="O16830" s="172"/>
      <c r="U16830" s="173"/>
    </row>
    <row r="16831" spans="13:21" s="104" customFormat="1" ht="15.75">
      <c r="M16831" s="172"/>
      <c r="N16831" s="172"/>
      <c r="O16831" s="172"/>
      <c r="U16831" s="173"/>
    </row>
    <row r="16832" spans="13:21" s="104" customFormat="1" ht="15.75">
      <c r="M16832" s="172"/>
      <c r="N16832" s="172"/>
      <c r="O16832" s="172"/>
      <c r="U16832" s="173"/>
    </row>
    <row r="16833" spans="13:21" s="104" customFormat="1" ht="15.75">
      <c r="M16833" s="172"/>
      <c r="N16833" s="172"/>
      <c r="O16833" s="172"/>
      <c r="U16833" s="173"/>
    </row>
    <row r="16834" spans="13:21" s="104" customFormat="1" ht="15.75">
      <c r="M16834" s="172"/>
      <c r="N16834" s="172"/>
      <c r="O16834" s="172"/>
      <c r="U16834" s="173"/>
    </row>
    <row r="16835" spans="13:21" s="104" customFormat="1" ht="15.75">
      <c r="M16835" s="172"/>
      <c r="N16835" s="172"/>
      <c r="O16835" s="172"/>
      <c r="U16835" s="173"/>
    </row>
    <row r="16836" spans="13:21" s="104" customFormat="1" ht="15.75">
      <c r="M16836" s="172"/>
      <c r="N16836" s="172"/>
      <c r="O16836" s="172"/>
      <c r="U16836" s="173"/>
    </row>
    <row r="16837" spans="13:21" s="104" customFormat="1" ht="15.75">
      <c r="M16837" s="172"/>
      <c r="N16837" s="172"/>
      <c r="O16837" s="172"/>
      <c r="U16837" s="173"/>
    </row>
    <row r="16838" spans="13:21" s="104" customFormat="1" ht="15.75">
      <c r="M16838" s="172"/>
      <c r="N16838" s="172"/>
      <c r="O16838" s="172"/>
      <c r="U16838" s="173"/>
    </row>
    <row r="16839" spans="13:21" s="104" customFormat="1" ht="15.75">
      <c r="M16839" s="172"/>
      <c r="N16839" s="172"/>
      <c r="O16839" s="172"/>
      <c r="U16839" s="173"/>
    </row>
    <row r="16840" spans="13:21" s="104" customFormat="1" ht="15.75">
      <c r="M16840" s="172"/>
      <c r="N16840" s="172"/>
      <c r="O16840" s="172"/>
      <c r="U16840" s="173"/>
    </row>
    <row r="16841" spans="13:21" s="104" customFormat="1" ht="15.75">
      <c r="M16841" s="172"/>
      <c r="N16841" s="172"/>
      <c r="O16841" s="172"/>
      <c r="U16841" s="173"/>
    </row>
    <row r="16842" spans="13:21" s="104" customFormat="1" ht="15.75">
      <c r="M16842" s="172"/>
      <c r="N16842" s="172"/>
      <c r="O16842" s="172"/>
      <c r="U16842" s="173"/>
    </row>
    <row r="16843" spans="13:21" s="104" customFormat="1" ht="15.75">
      <c r="M16843" s="172"/>
      <c r="N16843" s="172"/>
      <c r="O16843" s="172"/>
      <c r="U16843" s="173"/>
    </row>
    <row r="16844" spans="13:21" s="104" customFormat="1" ht="15.75">
      <c r="M16844" s="172"/>
      <c r="N16844" s="172"/>
      <c r="O16844" s="172"/>
      <c r="U16844" s="173"/>
    </row>
    <row r="16845" spans="13:21" s="104" customFormat="1" ht="15.75">
      <c r="M16845" s="172"/>
      <c r="N16845" s="172"/>
      <c r="O16845" s="172"/>
      <c r="U16845" s="173"/>
    </row>
    <row r="16846" spans="13:21" s="104" customFormat="1" ht="15.75">
      <c r="M16846" s="172"/>
      <c r="N16846" s="172"/>
      <c r="O16846" s="172"/>
      <c r="U16846" s="173"/>
    </row>
    <row r="16847" spans="13:21" s="104" customFormat="1" ht="15.75">
      <c r="M16847" s="172"/>
      <c r="N16847" s="172"/>
      <c r="O16847" s="172"/>
      <c r="U16847" s="173"/>
    </row>
    <row r="16848" spans="13:21" s="104" customFormat="1" ht="15.75">
      <c r="M16848" s="172"/>
      <c r="N16848" s="172"/>
      <c r="O16848" s="172"/>
      <c r="U16848" s="173"/>
    </row>
    <row r="16849" spans="13:21" s="104" customFormat="1" ht="15.75">
      <c r="M16849" s="172"/>
      <c r="N16849" s="172"/>
      <c r="O16849" s="172"/>
      <c r="U16849" s="173"/>
    </row>
    <row r="16850" spans="13:21" s="104" customFormat="1" ht="15.75">
      <c r="M16850" s="172"/>
      <c r="N16850" s="172"/>
      <c r="O16850" s="172"/>
      <c r="U16850" s="173"/>
    </row>
    <row r="16851" spans="13:21" s="104" customFormat="1" ht="15.75">
      <c r="M16851" s="172"/>
      <c r="N16851" s="172"/>
      <c r="O16851" s="172"/>
      <c r="U16851" s="173"/>
    </row>
    <row r="16852" spans="13:21" s="104" customFormat="1" ht="15.75">
      <c r="M16852" s="172"/>
      <c r="N16852" s="172"/>
      <c r="O16852" s="172"/>
      <c r="U16852" s="173"/>
    </row>
    <row r="16853" spans="13:21" s="104" customFormat="1" ht="15.75">
      <c r="M16853" s="172"/>
      <c r="N16853" s="172"/>
      <c r="O16853" s="172"/>
      <c r="U16853" s="173"/>
    </row>
    <row r="16854" spans="13:21" s="104" customFormat="1" ht="15.75">
      <c r="M16854" s="172"/>
      <c r="N16854" s="172"/>
      <c r="O16854" s="172"/>
      <c r="U16854" s="173"/>
    </row>
    <row r="16855" spans="13:21" s="104" customFormat="1" ht="15.75">
      <c r="M16855" s="172"/>
      <c r="N16855" s="172"/>
      <c r="O16855" s="172"/>
      <c r="U16855" s="173"/>
    </row>
    <row r="16856" spans="13:21" s="104" customFormat="1" ht="15.75">
      <c r="M16856" s="172"/>
      <c r="N16856" s="172"/>
      <c r="O16856" s="172"/>
      <c r="U16856" s="173"/>
    </row>
    <row r="16857" spans="13:21" s="104" customFormat="1" ht="15.75">
      <c r="M16857" s="172"/>
      <c r="N16857" s="172"/>
      <c r="O16857" s="172"/>
      <c r="U16857" s="173"/>
    </row>
    <row r="16858" spans="13:21" s="104" customFormat="1" ht="15.75">
      <c r="M16858" s="172"/>
      <c r="N16858" s="172"/>
      <c r="O16858" s="172"/>
      <c r="U16858" s="173"/>
    </row>
    <row r="16859" spans="13:21" s="104" customFormat="1" ht="15.75">
      <c r="M16859" s="172"/>
      <c r="N16859" s="172"/>
      <c r="O16859" s="172"/>
      <c r="U16859" s="173"/>
    </row>
    <row r="16860" spans="13:21" s="104" customFormat="1" ht="15.75">
      <c r="M16860" s="172"/>
      <c r="N16860" s="172"/>
      <c r="O16860" s="172"/>
      <c r="U16860" s="173"/>
    </row>
    <row r="16861" spans="13:21" s="104" customFormat="1" ht="15.75">
      <c r="M16861" s="172"/>
      <c r="N16861" s="172"/>
      <c r="O16861" s="172"/>
      <c r="U16861" s="173"/>
    </row>
    <row r="16862" spans="13:21" s="104" customFormat="1" ht="15.75">
      <c r="M16862" s="172"/>
      <c r="N16862" s="172"/>
      <c r="O16862" s="172"/>
      <c r="U16862" s="173"/>
    </row>
    <row r="16863" spans="13:21" s="104" customFormat="1" ht="15.75">
      <c r="M16863" s="172"/>
      <c r="N16863" s="172"/>
      <c r="O16863" s="172"/>
      <c r="U16863" s="173"/>
    </row>
    <row r="16864" spans="13:21" s="104" customFormat="1" ht="15.75">
      <c r="M16864" s="172"/>
      <c r="N16864" s="172"/>
      <c r="O16864" s="172"/>
      <c r="U16864" s="173"/>
    </row>
    <row r="16865" spans="13:21" s="104" customFormat="1" ht="15.75">
      <c r="M16865" s="172"/>
      <c r="N16865" s="172"/>
      <c r="O16865" s="172"/>
      <c r="U16865" s="173"/>
    </row>
    <row r="16866" spans="13:21" s="104" customFormat="1" ht="15.75">
      <c r="M16866" s="172"/>
      <c r="N16866" s="172"/>
      <c r="O16866" s="172"/>
      <c r="U16866" s="173"/>
    </row>
    <row r="16867" spans="13:21" s="104" customFormat="1" ht="15.75">
      <c r="M16867" s="172"/>
      <c r="N16867" s="172"/>
      <c r="O16867" s="172"/>
      <c r="U16867" s="173"/>
    </row>
    <row r="16868" spans="13:21" s="104" customFormat="1" ht="15.75">
      <c r="M16868" s="172"/>
      <c r="N16868" s="172"/>
      <c r="O16868" s="172"/>
      <c r="U16868" s="173"/>
    </row>
    <row r="16869" spans="13:21" s="104" customFormat="1" ht="15.75">
      <c r="M16869" s="172"/>
      <c r="N16869" s="172"/>
      <c r="O16869" s="172"/>
      <c r="U16869" s="173"/>
    </row>
    <row r="16870" spans="13:21" s="104" customFormat="1" ht="15.75">
      <c r="M16870" s="172"/>
      <c r="N16870" s="172"/>
      <c r="O16870" s="172"/>
      <c r="U16870" s="173"/>
    </row>
    <row r="16871" spans="13:21" s="104" customFormat="1" ht="15.75">
      <c r="M16871" s="172"/>
      <c r="N16871" s="172"/>
      <c r="O16871" s="172"/>
      <c r="U16871" s="173"/>
    </row>
    <row r="16872" spans="13:21" s="104" customFormat="1" ht="15.75">
      <c r="M16872" s="172"/>
      <c r="N16872" s="172"/>
      <c r="O16872" s="172"/>
      <c r="U16872" s="173"/>
    </row>
    <row r="16873" spans="13:21" s="104" customFormat="1" ht="15.75">
      <c r="M16873" s="172"/>
      <c r="N16873" s="172"/>
      <c r="O16873" s="172"/>
      <c r="U16873" s="173"/>
    </row>
    <row r="16874" spans="13:21" s="104" customFormat="1" ht="15.75">
      <c r="M16874" s="172"/>
      <c r="N16874" s="172"/>
      <c r="O16874" s="172"/>
      <c r="U16874" s="173"/>
    </row>
    <row r="16875" spans="13:21" s="104" customFormat="1" ht="15.75">
      <c r="M16875" s="172"/>
      <c r="N16875" s="172"/>
      <c r="O16875" s="172"/>
      <c r="U16875" s="173"/>
    </row>
    <row r="16876" spans="13:21" s="104" customFormat="1" ht="15.75">
      <c r="M16876" s="172"/>
      <c r="N16876" s="172"/>
      <c r="O16876" s="172"/>
      <c r="U16876" s="173"/>
    </row>
    <row r="16877" spans="13:21" s="104" customFormat="1" ht="15.75">
      <c r="M16877" s="172"/>
      <c r="N16877" s="172"/>
      <c r="O16877" s="172"/>
      <c r="U16877" s="173"/>
    </row>
    <row r="16878" spans="13:21" s="104" customFormat="1" ht="15.75">
      <c r="M16878" s="172"/>
      <c r="N16878" s="172"/>
      <c r="O16878" s="172"/>
      <c r="U16878" s="173"/>
    </row>
    <row r="16879" spans="13:21" s="104" customFormat="1" ht="15.75">
      <c r="M16879" s="172"/>
      <c r="N16879" s="172"/>
      <c r="O16879" s="172"/>
      <c r="U16879" s="173"/>
    </row>
    <row r="16880" spans="13:21" s="104" customFormat="1" ht="15.75">
      <c r="M16880" s="172"/>
      <c r="N16880" s="172"/>
      <c r="O16880" s="172"/>
      <c r="U16880" s="173"/>
    </row>
    <row r="16881" spans="13:21" s="104" customFormat="1" ht="15.75">
      <c r="M16881" s="172"/>
      <c r="N16881" s="172"/>
      <c r="O16881" s="172"/>
      <c r="U16881" s="173"/>
    </row>
    <row r="16882" spans="13:21" s="104" customFormat="1" ht="15.75">
      <c r="M16882" s="172"/>
      <c r="N16882" s="172"/>
      <c r="O16882" s="172"/>
      <c r="U16882" s="173"/>
    </row>
    <row r="16883" spans="13:21" s="104" customFormat="1" ht="15.75">
      <c r="M16883" s="172"/>
      <c r="N16883" s="172"/>
      <c r="O16883" s="172"/>
      <c r="U16883" s="173"/>
    </row>
    <row r="16884" spans="13:21" s="104" customFormat="1" ht="15.75">
      <c r="M16884" s="172"/>
      <c r="N16884" s="172"/>
      <c r="O16884" s="172"/>
      <c r="U16884" s="173"/>
    </row>
    <row r="16885" spans="13:21" s="104" customFormat="1" ht="15.75">
      <c r="M16885" s="172"/>
      <c r="N16885" s="172"/>
      <c r="O16885" s="172"/>
      <c r="U16885" s="173"/>
    </row>
    <row r="16886" spans="13:21" s="104" customFormat="1" ht="15.75">
      <c r="M16886" s="172"/>
      <c r="N16886" s="172"/>
      <c r="O16886" s="172"/>
      <c r="U16886" s="173"/>
    </row>
    <row r="16887" spans="13:21" s="104" customFormat="1" ht="15.75">
      <c r="M16887" s="172"/>
      <c r="N16887" s="172"/>
      <c r="O16887" s="172"/>
      <c r="U16887" s="173"/>
    </row>
    <row r="16888" spans="13:21" s="104" customFormat="1" ht="15.75">
      <c r="M16888" s="172"/>
      <c r="N16888" s="172"/>
      <c r="O16888" s="172"/>
      <c r="U16888" s="173"/>
    </row>
    <row r="16889" spans="13:21" s="104" customFormat="1" ht="15.75">
      <c r="M16889" s="172"/>
      <c r="N16889" s="172"/>
      <c r="O16889" s="172"/>
      <c r="U16889" s="173"/>
    </row>
    <row r="16890" spans="13:21" s="104" customFormat="1" ht="15.75">
      <c r="M16890" s="172"/>
      <c r="N16890" s="172"/>
      <c r="O16890" s="172"/>
      <c r="U16890" s="173"/>
    </row>
    <row r="16891" spans="13:21" s="104" customFormat="1" ht="15.75">
      <c r="M16891" s="172"/>
      <c r="N16891" s="172"/>
      <c r="O16891" s="172"/>
      <c r="U16891" s="173"/>
    </row>
    <row r="16892" spans="13:21" s="104" customFormat="1" ht="15.75">
      <c r="M16892" s="172"/>
      <c r="N16892" s="172"/>
      <c r="O16892" s="172"/>
      <c r="U16892" s="173"/>
    </row>
    <row r="16893" spans="13:21" s="104" customFormat="1" ht="15.75">
      <c r="M16893" s="172"/>
      <c r="N16893" s="172"/>
      <c r="O16893" s="172"/>
      <c r="U16893" s="173"/>
    </row>
    <row r="16894" spans="13:21" s="104" customFormat="1" ht="15.75">
      <c r="M16894" s="172"/>
      <c r="N16894" s="172"/>
      <c r="O16894" s="172"/>
      <c r="U16894" s="173"/>
    </row>
    <row r="16895" spans="13:21" s="104" customFormat="1" ht="15.75">
      <c r="M16895" s="172"/>
      <c r="N16895" s="172"/>
      <c r="O16895" s="172"/>
      <c r="U16895" s="173"/>
    </row>
    <row r="16896" spans="13:21" s="104" customFormat="1" ht="15.75">
      <c r="M16896" s="172"/>
      <c r="N16896" s="172"/>
      <c r="O16896" s="172"/>
      <c r="U16896" s="173"/>
    </row>
    <row r="16897" spans="13:21" s="104" customFormat="1" ht="15.75">
      <c r="M16897" s="172"/>
      <c r="N16897" s="172"/>
      <c r="O16897" s="172"/>
      <c r="U16897" s="173"/>
    </row>
    <row r="16898" spans="13:21" s="104" customFormat="1" ht="15.75">
      <c r="M16898" s="172"/>
      <c r="N16898" s="172"/>
      <c r="O16898" s="172"/>
      <c r="U16898" s="173"/>
    </row>
    <row r="16899" spans="13:21" s="104" customFormat="1" ht="15.75">
      <c r="M16899" s="172"/>
      <c r="N16899" s="172"/>
      <c r="O16899" s="172"/>
      <c r="U16899" s="173"/>
    </row>
    <row r="16900" spans="13:21" s="104" customFormat="1" ht="15.75">
      <c r="M16900" s="172"/>
      <c r="N16900" s="172"/>
      <c r="O16900" s="172"/>
      <c r="U16900" s="173"/>
    </row>
    <row r="16901" spans="13:21" s="104" customFormat="1" ht="15.75">
      <c r="M16901" s="172"/>
      <c r="N16901" s="172"/>
      <c r="O16901" s="172"/>
      <c r="U16901" s="173"/>
    </row>
    <row r="16902" spans="13:21" s="104" customFormat="1" ht="15.75">
      <c r="M16902" s="172"/>
      <c r="N16902" s="172"/>
      <c r="O16902" s="172"/>
      <c r="U16902" s="173"/>
    </row>
    <row r="16903" spans="13:21" s="104" customFormat="1" ht="15.75">
      <c r="M16903" s="172"/>
      <c r="N16903" s="172"/>
      <c r="O16903" s="172"/>
      <c r="U16903" s="173"/>
    </row>
    <row r="16904" spans="13:21" s="104" customFormat="1" ht="15.75">
      <c r="M16904" s="172"/>
      <c r="N16904" s="172"/>
      <c r="O16904" s="172"/>
      <c r="U16904" s="173"/>
    </row>
    <row r="16905" spans="13:21" s="104" customFormat="1" ht="15.75">
      <c r="M16905" s="172"/>
      <c r="N16905" s="172"/>
      <c r="O16905" s="172"/>
      <c r="U16905" s="173"/>
    </row>
    <row r="16906" spans="13:21" s="104" customFormat="1" ht="15.75">
      <c r="M16906" s="172"/>
      <c r="N16906" s="172"/>
      <c r="O16906" s="172"/>
      <c r="U16906" s="173"/>
    </row>
    <row r="16907" spans="13:21" s="104" customFormat="1" ht="15.75">
      <c r="M16907" s="172"/>
      <c r="N16907" s="172"/>
      <c r="O16907" s="172"/>
      <c r="U16907" s="173"/>
    </row>
    <row r="16908" spans="13:21" s="104" customFormat="1" ht="15.75">
      <c r="M16908" s="172"/>
      <c r="N16908" s="172"/>
      <c r="O16908" s="172"/>
      <c r="U16908" s="173"/>
    </row>
    <row r="16909" spans="13:21" s="104" customFormat="1" ht="15.75">
      <c r="M16909" s="172"/>
      <c r="N16909" s="172"/>
      <c r="O16909" s="172"/>
      <c r="U16909" s="173"/>
    </row>
    <row r="16910" spans="13:21" s="104" customFormat="1" ht="15.75">
      <c r="M16910" s="172"/>
      <c r="N16910" s="172"/>
      <c r="O16910" s="172"/>
      <c r="U16910" s="173"/>
    </row>
    <row r="16911" spans="13:21" s="104" customFormat="1" ht="15.75">
      <c r="M16911" s="172"/>
      <c r="N16911" s="172"/>
      <c r="O16911" s="172"/>
      <c r="U16911" s="173"/>
    </row>
    <row r="16912" spans="13:21" s="104" customFormat="1" ht="15.75">
      <c r="M16912" s="172"/>
      <c r="N16912" s="172"/>
      <c r="O16912" s="172"/>
      <c r="U16912" s="173"/>
    </row>
    <row r="16913" spans="13:21" s="104" customFormat="1" ht="15.75">
      <c r="M16913" s="172"/>
      <c r="N16913" s="172"/>
      <c r="O16913" s="172"/>
      <c r="U16913" s="173"/>
    </row>
    <row r="16914" spans="13:21" s="104" customFormat="1" ht="15.75">
      <c r="M16914" s="172"/>
      <c r="N16914" s="172"/>
      <c r="O16914" s="172"/>
      <c r="U16914" s="173"/>
    </row>
    <row r="16915" spans="13:21" s="104" customFormat="1" ht="15.75">
      <c r="M16915" s="172"/>
      <c r="N16915" s="172"/>
      <c r="O16915" s="172"/>
      <c r="U16915" s="173"/>
    </row>
    <row r="16916" spans="13:21" s="104" customFormat="1" ht="15.75">
      <c r="M16916" s="172"/>
      <c r="N16916" s="172"/>
      <c r="O16916" s="172"/>
      <c r="U16916" s="173"/>
    </row>
    <row r="16917" spans="13:21" s="104" customFormat="1" ht="15.75">
      <c r="M16917" s="172"/>
      <c r="N16917" s="172"/>
      <c r="O16917" s="172"/>
      <c r="U16917" s="173"/>
    </row>
    <row r="16918" spans="13:21" s="104" customFormat="1" ht="15.75">
      <c r="M16918" s="172"/>
      <c r="N16918" s="172"/>
      <c r="O16918" s="172"/>
      <c r="U16918" s="173"/>
    </row>
    <row r="16919" spans="13:21" s="104" customFormat="1" ht="15.75">
      <c r="M16919" s="172"/>
      <c r="N16919" s="172"/>
      <c r="O16919" s="172"/>
      <c r="U16919" s="173"/>
    </row>
    <row r="16920" spans="13:21" s="104" customFormat="1" ht="15.75">
      <c r="M16920" s="172"/>
      <c r="N16920" s="172"/>
      <c r="O16920" s="172"/>
      <c r="U16920" s="173"/>
    </row>
    <row r="16921" spans="13:21" s="104" customFormat="1" ht="15.75">
      <c r="M16921" s="172"/>
      <c r="N16921" s="172"/>
      <c r="O16921" s="172"/>
      <c r="U16921" s="173"/>
    </row>
    <row r="16922" spans="13:21" s="104" customFormat="1" ht="15.75">
      <c r="M16922" s="172"/>
      <c r="N16922" s="172"/>
      <c r="O16922" s="172"/>
      <c r="U16922" s="173"/>
    </row>
    <row r="16923" spans="13:21" s="104" customFormat="1" ht="15.75">
      <c r="M16923" s="172"/>
      <c r="N16923" s="172"/>
      <c r="O16923" s="172"/>
      <c r="U16923" s="173"/>
    </row>
    <row r="16924" spans="13:21" s="104" customFormat="1" ht="15.75">
      <c r="M16924" s="172"/>
      <c r="N16924" s="172"/>
      <c r="O16924" s="172"/>
      <c r="U16924" s="173"/>
    </row>
    <row r="16925" spans="13:21" s="104" customFormat="1" ht="15.75">
      <c r="M16925" s="172"/>
      <c r="N16925" s="172"/>
      <c r="O16925" s="172"/>
      <c r="U16925" s="173"/>
    </row>
    <row r="16926" spans="13:21" s="104" customFormat="1" ht="15.75">
      <c r="M16926" s="172"/>
      <c r="N16926" s="172"/>
      <c r="O16926" s="172"/>
      <c r="U16926" s="173"/>
    </row>
    <row r="16927" spans="13:21" s="104" customFormat="1" ht="15.75">
      <c r="M16927" s="172"/>
      <c r="N16927" s="172"/>
      <c r="O16927" s="172"/>
      <c r="U16927" s="173"/>
    </row>
    <row r="16928" spans="13:21" s="104" customFormat="1" ht="15.75">
      <c r="M16928" s="172"/>
      <c r="N16928" s="172"/>
      <c r="O16928" s="172"/>
      <c r="U16928" s="173"/>
    </row>
    <row r="16929" spans="13:21" s="104" customFormat="1" ht="15.75">
      <c r="M16929" s="172"/>
      <c r="N16929" s="172"/>
      <c r="O16929" s="172"/>
      <c r="U16929" s="173"/>
    </row>
    <row r="16930" spans="13:21" s="104" customFormat="1" ht="15.75">
      <c r="M16930" s="172"/>
      <c r="N16930" s="172"/>
      <c r="O16930" s="172"/>
      <c r="U16930" s="173"/>
    </row>
    <row r="16931" spans="13:21" s="104" customFormat="1" ht="15.75">
      <c r="M16931" s="172"/>
      <c r="N16931" s="172"/>
      <c r="O16931" s="172"/>
      <c r="U16931" s="173"/>
    </row>
    <row r="16932" spans="13:21" s="104" customFormat="1" ht="15.75">
      <c r="M16932" s="172"/>
      <c r="N16932" s="172"/>
      <c r="O16932" s="172"/>
      <c r="U16932" s="173"/>
    </row>
    <row r="16933" spans="13:21" s="104" customFormat="1" ht="15.75">
      <c r="M16933" s="172"/>
      <c r="N16933" s="172"/>
      <c r="O16933" s="172"/>
      <c r="U16933" s="173"/>
    </row>
    <row r="16934" spans="13:21" s="104" customFormat="1" ht="15.75">
      <c r="M16934" s="172"/>
      <c r="N16934" s="172"/>
      <c r="O16934" s="172"/>
      <c r="U16934" s="173"/>
    </row>
    <row r="16935" spans="13:21" s="104" customFormat="1" ht="15.75">
      <c r="M16935" s="172"/>
      <c r="N16935" s="172"/>
      <c r="O16935" s="172"/>
      <c r="U16935" s="173"/>
    </row>
    <row r="16936" spans="13:21" s="104" customFormat="1" ht="15.75">
      <c r="M16936" s="172"/>
      <c r="N16936" s="172"/>
      <c r="O16936" s="172"/>
      <c r="U16936" s="173"/>
    </row>
    <row r="16937" spans="13:21" s="104" customFormat="1" ht="15.75">
      <c r="M16937" s="172"/>
      <c r="N16937" s="172"/>
      <c r="O16937" s="172"/>
      <c r="U16937" s="173"/>
    </row>
    <row r="16938" spans="13:21" s="104" customFormat="1" ht="15.75">
      <c r="M16938" s="172"/>
      <c r="N16938" s="172"/>
      <c r="O16938" s="172"/>
      <c r="U16938" s="173"/>
    </row>
    <row r="16939" spans="13:21" s="104" customFormat="1" ht="15.75">
      <c r="M16939" s="172"/>
      <c r="N16939" s="172"/>
      <c r="O16939" s="172"/>
      <c r="U16939" s="173"/>
    </row>
    <row r="16940" spans="13:21" s="104" customFormat="1" ht="15.75">
      <c r="M16940" s="172"/>
      <c r="N16940" s="172"/>
      <c r="O16940" s="172"/>
      <c r="U16940" s="173"/>
    </row>
    <row r="16941" spans="13:21" s="104" customFormat="1" ht="15.75">
      <c r="M16941" s="172"/>
      <c r="N16941" s="172"/>
      <c r="O16941" s="172"/>
      <c r="U16941" s="173"/>
    </row>
    <row r="16942" spans="13:21" s="104" customFormat="1" ht="15.75">
      <c r="M16942" s="172"/>
      <c r="N16942" s="172"/>
      <c r="O16942" s="172"/>
      <c r="U16942" s="173"/>
    </row>
    <row r="16943" spans="13:21" s="104" customFormat="1" ht="15.75">
      <c r="M16943" s="172"/>
      <c r="N16943" s="172"/>
      <c r="O16943" s="172"/>
      <c r="U16943" s="173"/>
    </row>
    <row r="16944" spans="13:21" s="104" customFormat="1" ht="15.75">
      <c r="M16944" s="172"/>
      <c r="N16944" s="172"/>
      <c r="O16944" s="172"/>
      <c r="U16944" s="173"/>
    </row>
    <row r="16945" spans="13:21" s="104" customFormat="1" ht="15.75">
      <c r="M16945" s="172"/>
      <c r="N16945" s="172"/>
      <c r="O16945" s="172"/>
      <c r="U16945" s="173"/>
    </row>
    <row r="16946" spans="13:21" s="104" customFormat="1" ht="15.75">
      <c r="M16946" s="172"/>
      <c r="N16946" s="172"/>
      <c r="O16946" s="172"/>
      <c r="U16946" s="173"/>
    </row>
    <row r="16947" spans="13:21" s="104" customFormat="1" ht="15.75">
      <c r="M16947" s="172"/>
      <c r="N16947" s="172"/>
      <c r="O16947" s="172"/>
      <c r="U16947" s="173"/>
    </row>
    <row r="16948" spans="13:21" s="104" customFormat="1" ht="15.75">
      <c r="M16948" s="172"/>
      <c r="N16948" s="172"/>
      <c r="O16948" s="172"/>
      <c r="U16948" s="173"/>
    </row>
    <row r="16949" spans="13:21" s="104" customFormat="1" ht="15.75">
      <c r="M16949" s="172"/>
      <c r="N16949" s="172"/>
      <c r="O16949" s="172"/>
      <c r="U16949" s="173"/>
    </row>
    <row r="16950" spans="13:21" s="104" customFormat="1" ht="15.75">
      <c r="M16950" s="172"/>
      <c r="N16950" s="172"/>
      <c r="O16950" s="172"/>
      <c r="U16950" s="173"/>
    </row>
    <row r="16951" spans="13:21" s="104" customFormat="1" ht="15.75">
      <c r="M16951" s="172"/>
      <c r="N16951" s="172"/>
      <c r="O16951" s="172"/>
      <c r="U16951" s="173"/>
    </row>
    <row r="16952" spans="13:21" s="104" customFormat="1" ht="15.75">
      <c r="M16952" s="172"/>
      <c r="N16952" s="172"/>
      <c r="O16952" s="172"/>
      <c r="U16952" s="173"/>
    </row>
    <row r="16953" spans="13:21" s="104" customFormat="1" ht="15.75">
      <c r="M16953" s="172"/>
      <c r="N16953" s="172"/>
      <c r="O16953" s="172"/>
      <c r="U16953" s="173"/>
    </row>
    <row r="16954" spans="13:21" s="104" customFormat="1" ht="15.75">
      <c r="M16954" s="172"/>
      <c r="N16954" s="172"/>
      <c r="O16954" s="172"/>
      <c r="U16954" s="173"/>
    </row>
    <row r="16955" spans="13:21" s="104" customFormat="1" ht="15.75">
      <c r="M16955" s="172"/>
      <c r="N16955" s="172"/>
      <c r="O16955" s="172"/>
      <c r="U16955" s="173"/>
    </row>
    <row r="16956" spans="13:21" s="104" customFormat="1" ht="15.75">
      <c r="M16956" s="172"/>
      <c r="N16956" s="172"/>
      <c r="O16956" s="172"/>
      <c r="U16956" s="173"/>
    </row>
    <row r="16957" spans="13:21" s="104" customFormat="1" ht="15.75">
      <c r="M16957" s="172"/>
      <c r="N16957" s="172"/>
      <c r="O16957" s="172"/>
      <c r="U16957" s="173"/>
    </row>
    <row r="16958" spans="13:21" s="104" customFormat="1" ht="15.75">
      <c r="M16958" s="172"/>
      <c r="N16958" s="172"/>
      <c r="O16958" s="172"/>
      <c r="U16958" s="173"/>
    </row>
    <row r="16959" spans="13:21" s="104" customFormat="1" ht="15.75">
      <c r="M16959" s="172"/>
      <c r="N16959" s="172"/>
      <c r="O16959" s="172"/>
      <c r="U16959" s="173"/>
    </row>
    <row r="16960" spans="13:21" s="104" customFormat="1" ht="15.75">
      <c r="M16960" s="172"/>
      <c r="N16960" s="172"/>
      <c r="O16960" s="172"/>
      <c r="U16960" s="173"/>
    </row>
    <row r="16961" spans="13:21" s="104" customFormat="1" ht="15.75">
      <c r="M16961" s="172"/>
      <c r="N16961" s="172"/>
      <c r="O16961" s="172"/>
      <c r="U16961" s="173"/>
    </row>
    <row r="16962" spans="13:21" s="104" customFormat="1" ht="15.75">
      <c r="M16962" s="172"/>
      <c r="N16962" s="172"/>
      <c r="O16962" s="172"/>
      <c r="U16962" s="173"/>
    </row>
    <row r="16963" spans="13:21" s="104" customFormat="1" ht="15.75">
      <c r="M16963" s="172"/>
      <c r="N16963" s="172"/>
      <c r="O16963" s="172"/>
      <c r="U16963" s="173"/>
    </row>
    <row r="16964" spans="13:21" s="104" customFormat="1" ht="15.75">
      <c r="M16964" s="172"/>
      <c r="N16964" s="172"/>
      <c r="O16964" s="172"/>
      <c r="U16964" s="173"/>
    </row>
    <row r="16965" spans="13:21" s="104" customFormat="1" ht="15.75">
      <c r="M16965" s="172"/>
      <c r="N16965" s="172"/>
      <c r="O16965" s="172"/>
      <c r="U16965" s="173"/>
    </row>
    <row r="16966" spans="13:21" s="104" customFormat="1" ht="15.75">
      <c r="M16966" s="172"/>
      <c r="N16966" s="172"/>
      <c r="O16966" s="172"/>
      <c r="U16966" s="173"/>
    </row>
    <row r="16967" spans="13:21" s="104" customFormat="1" ht="15.75">
      <c r="M16967" s="172"/>
      <c r="N16967" s="172"/>
      <c r="O16967" s="172"/>
      <c r="U16967" s="173"/>
    </row>
    <row r="16968" spans="13:21" s="104" customFormat="1" ht="15.75">
      <c r="M16968" s="172"/>
      <c r="N16968" s="172"/>
      <c r="O16968" s="172"/>
      <c r="U16968" s="173"/>
    </row>
    <row r="16969" spans="13:21" s="104" customFormat="1" ht="15.75">
      <c r="M16969" s="172"/>
      <c r="N16969" s="172"/>
      <c r="O16969" s="172"/>
      <c r="U16969" s="173"/>
    </row>
    <row r="16970" spans="13:21" s="104" customFormat="1" ht="15.75">
      <c r="M16970" s="172"/>
      <c r="N16970" s="172"/>
      <c r="O16970" s="172"/>
      <c r="U16970" s="173"/>
    </row>
    <row r="16971" spans="13:21" s="104" customFormat="1" ht="15.75">
      <c r="M16971" s="172"/>
      <c r="N16971" s="172"/>
      <c r="O16971" s="172"/>
      <c r="U16971" s="173"/>
    </row>
    <row r="16972" spans="13:21" s="104" customFormat="1" ht="15.75">
      <c r="M16972" s="172"/>
      <c r="N16972" s="172"/>
      <c r="O16972" s="172"/>
      <c r="U16972" s="173"/>
    </row>
    <row r="16973" spans="13:21" s="104" customFormat="1" ht="15.75">
      <c r="M16973" s="172"/>
      <c r="N16973" s="172"/>
      <c r="O16973" s="172"/>
      <c r="U16973" s="173"/>
    </row>
    <row r="16974" spans="13:21" s="104" customFormat="1" ht="15.75">
      <c r="M16974" s="172"/>
      <c r="N16974" s="172"/>
      <c r="O16974" s="172"/>
      <c r="U16974" s="173"/>
    </row>
    <row r="16975" spans="13:21" s="104" customFormat="1" ht="15.75">
      <c r="M16975" s="172"/>
      <c r="N16975" s="172"/>
      <c r="O16975" s="172"/>
      <c r="U16975" s="173"/>
    </row>
    <row r="16976" spans="13:21" s="104" customFormat="1" ht="15.75">
      <c r="M16976" s="172"/>
      <c r="N16976" s="172"/>
      <c r="O16976" s="172"/>
      <c r="U16976" s="173"/>
    </row>
    <row r="16977" spans="13:21" s="104" customFormat="1" ht="15.75">
      <c r="M16977" s="172"/>
      <c r="N16977" s="172"/>
      <c r="O16977" s="172"/>
      <c r="U16977" s="173"/>
    </row>
    <row r="16978" spans="13:21" s="104" customFormat="1" ht="15.75">
      <c r="M16978" s="172"/>
      <c r="N16978" s="172"/>
      <c r="O16978" s="172"/>
      <c r="U16978" s="173"/>
    </row>
    <row r="16979" spans="13:21" s="104" customFormat="1" ht="15.75">
      <c r="M16979" s="172"/>
      <c r="N16979" s="172"/>
      <c r="O16979" s="172"/>
      <c r="U16979" s="173"/>
    </row>
    <row r="16980" spans="13:21" s="104" customFormat="1" ht="15.75">
      <c r="M16980" s="172"/>
      <c r="N16980" s="172"/>
      <c r="O16980" s="172"/>
      <c r="U16980" s="173"/>
    </row>
    <row r="16981" spans="13:21" s="104" customFormat="1" ht="15.75">
      <c r="M16981" s="172"/>
      <c r="N16981" s="172"/>
      <c r="O16981" s="172"/>
      <c r="U16981" s="173"/>
    </row>
    <row r="16982" spans="13:21" s="104" customFormat="1" ht="15.75">
      <c r="M16982" s="172"/>
      <c r="N16982" s="172"/>
      <c r="O16982" s="172"/>
      <c r="U16982" s="173"/>
    </row>
    <row r="16983" spans="13:21" s="104" customFormat="1" ht="15.75">
      <c r="M16983" s="172"/>
      <c r="N16983" s="172"/>
      <c r="O16983" s="172"/>
      <c r="U16983" s="173"/>
    </row>
    <row r="16984" spans="13:21" s="104" customFormat="1" ht="15.75">
      <c r="M16984" s="172"/>
      <c r="N16984" s="172"/>
      <c r="O16984" s="172"/>
      <c r="U16984" s="173"/>
    </row>
    <row r="16985" spans="13:21" s="104" customFormat="1" ht="15.75">
      <c r="M16985" s="172"/>
      <c r="N16985" s="172"/>
      <c r="O16985" s="172"/>
      <c r="U16985" s="173"/>
    </row>
    <row r="16986" spans="13:21" s="104" customFormat="1" ht="15.75">
      <c r="M16986" s="172"/>
      <c r="N16986" s="172"/>
      <c r="O16986" s="172"/>
      <c r="U16986" s="173"/>
    </row>
    <row r="16987" spans="13:21" s="104" customFormat="1" ht="15.75">
      <c r="M16987" s="172"/>
      <c r="N16987" s="172"/>
      <c r="O16987" s="172"/>
      <c r="U16987" s="173"/>
    </row>
    <row r="16988" spans="13:21" s="104" customFormat="1" ht="15.75">
      <c r="M16988" s="172"/>
      <c r="N16988" s="172"/>
      <c r="O16988" s="172"/>
      <c r="U16988" s="173"/>
    </row>
    <row r="16989" spans="13:21" s="104" customFormat="1" ht="15.75">
      <c r="M16989" s="172"/>
      <c r="N16989" s="172"/>
      <c r="O16989" s="172"/>
      <c r="U16989" s="173"/>
    </row>
    <row r="16990" spans="13:21" s="104" customFormat="1" ht="15.75">
      <c r="M16990" s="172"/>
      <c r="N16990" s="172"/>
      <c r="O16990" s="172"/>
      <c r="U16990" s="173"/>
    </row>
    <row r="16991" spans="13:21" s="104" customFormat="1" ht="15.75">
      <c r="M16991" s="172"/>
      <c r="N16991" s="172"/>
      <c r="O16991" s="172"/>
      <c r="U16991" s="173"/>
    </row>
    <row r="16992" spans="13:21" s="104" customFormat="1" ht="15.75">
      <c r="M16992" s="172"/>
      <c r="N16992" s="172"/>
      <c r="O16992" s="172"/>
      <c r="U16992" s="173"/>
    </row>
    <row r="16993" spans="13:21" s="104" customFormat="1" ht="15.75">
      <c r="M16993" s="172"/>
      <c r="N16993" s="172"/>
      <c r="O16993" s="172"/>
      <c r="U16993" s="173"/>
    </row>
    <row r="16994" spans="13:21" s="104" customFormat="1" ht="15.75">
      <c r="M16994" s="172"/>
      <c r="N16994" s="172"/>
      <c r="O16994" s="172"/>
      <c r="U16994" s="173"/>
    </row>
    <row r="16995" spans="13:21" s="104" customFormat="1" ht="15.75">
      <c r="M16995" s="172"/>
      <c r="N16995" s="172"/>
      <c r="O16995" s="172"/>
      <c r="U16995" s="173"/>
    </row>
    <row r="16996" spans="13:21" s="104" customFormat="1" ht="15.75">
      <c r="M16996" s="172"/>
      <c r="N16996" s="172"/>
      <c r="O16996" s="172"/>
      <c r="U16996" s="173"/>
    </row>
    <row r="16997" spans="13:21" s="104" customFormat="1" ht="15.75">
      <c r="M16997" s="172"/>
      <c r="N16997" s="172"/>
      <c r="O16997" s="172"/>
      <c r="U16997" s="173"/>
    </row>
    <row r="16998" spans="13:21" s="104" customFormat="1" ht="15.75">
      <c r="M16998" s="172"/>
      <c r="N16998" s="172"/>
      <c r="O16998" s="172"/>
      <c r="U16998" s="173"/>
    </row>
    <row r="16999" spans="13:21" s="104" customFormat="1" ht="15.75">
      <c r="M16999" s="172"/>
      <c r="N16999" s="172"/>
      <c r="O16999" s="172"/>
      <c r="U16999" s="173"/>
    </row>
    <row r="17000" spans="13:21" s="104" customFormat="1" ht="15.75">
      <c r="M17000" s="172"/>
      <c r="N17000" s="172"/>
      <c r="O17000" s="172"/>
      <c r="U17000" s="173"/>
    </row>
    <row r="17001" spans="13:21" s="104" customFormat="1" ht="15.75">
      <c r="M17001" s="172"/>
      <c r="N17001" s="172"/>
      <c r="O17001" s="172"/>
      <c r="U17001" s="173"/>
    </row>
    <row r="17002" spans="13:21" s="104" customFormat="1" ht="15.75">
      <c r="M17002" s="172"/>
      <c r="N17002" s="172"/>
      <c r="O17002" s="172"/>
      <c r="U17002" s="173"/>
    </row>
    <row r="17003" spans="13:21" s="104" customFormat="1" ht="15.75">
      <c r="M17003" s="172"/>
      <c r="N17003" s="172"/>
      <c r="O17003" s="172"/>
      <c r="U17003" s="173"/>
    </row>
    <row r="17004" spans="13:21" s="104" customFormat="1" ht="15.75">
      <c r="M17004" s="172"/>
      <c r="N17004" s="172"/>
      <c r="O17004" s="172"/>
      <c r="U17004" s="173"/>
    </row>
    <row r="17005" spans="13:21" s="104" customFormat="1" ht="15.75">
      <c r="M17005" s="172"/>
      <c r="N17005" s="172"/>
      <c r="O17005" s="172"/>
      <c r="U17005" s="173"/>
    </row>
    <row r="17006" spans="13:21" s="104" customFormat="1" ht="15.75">
      <c r="M17006" s="172"/>
      <c r="N17006" s="172"/>
      <c r="O17006" s="172"/>
      <c r="U17006" s="173"/>
    </row>
    <row r="17007" spans="13:21" s="104" customFormat="1" ht="15.75">
      <c r="M17007" s="172"/>
      <c r="N17007" s="172"/>
      <c r="O17007" s="172"/>
      <c r="U17007" s="173"/>
    </row>
    <row r="17008" spans="13:21" s="104" customFormat="1" ht="15.75">
      <c r="M17008" s="172"/>
      <c r="N17008" s="172"/>
      <c r="O17008" s="172"/>
      <c r="U17008" s="173"/>
    </row>
    <row r="17009" spans="13:21" s="104" customFormat="1" ht="15.75">
      <c r="M17009" s="172"/>
      <c r="N17009" s="172"/>
      <c r="O17009" s="172"/>
      <c r="U17009" s="173"/>
    </row>
    <row r="17010" spans="13:21" s="104" customFormat="1" ht="15.75">
      <c r="M17010" s="172"/>
      <c r="N17010" s="172"/>
      <c r="O17010" s="172"/>
      <c r="U17010" s="173"/>
    </row>
    <row r="17011" spans="13:21" s="104" customFormat="1" ht="15.75">
      <c r="M17011" s="172"/>
      <c r="N17011" s="172"/>
      <c r="O17011" s="172"/>
      <c r="U17011" s="173"/>
    </row>
    <row r="17012" spans="13:21" s="104" customFormat="1" ht="15.75">
      <c r="M17012" s="172"/>
      <c r="N17012" s="172"/>
      <c r="O17012" s="172"/>
      <c r="U17012" s="173"/>
    </row>
    <row r="17013" spans="13:21" s="104" customFormat="1" ht="15.75">
      <c r="M17013" s="172"/>
      <c r="N17013" s="172"/>
      <c r="O17013" s="172"/>
      <c r="U17013" s="173"/>
    </row>
    <row r="17014" spans="13:21" s="104" customFormat="1" ht="15.75">
      <c r="M17014" s="172"/>
      <c r="N17014" s="172"/>
      <c r="O17014" s="172"/>
      <c r="U17014" s="173"/>
    </row>
    <row r="17015" spans="13:21" s="104" customFormat="1" ht="15.75">
      <c r="M17015" s="172"/>
      <c r="N17015" s="172"/>
      <c r="O17015" s="172"/>
      <c r="U17015" s="173"/>
    </row>
    <row r="17016" spans="13:21" s="104" customFormat="1" ht="15.75">
      <c r="M17016" s="172"/>
      <c r="N17016" s="172"/>
      <c r="O17016" s="172"/>
      <c r="U17016" s="173"/>
    </row>
    <row r="17017" spans="13:21" s="104" customFormat="1" ht="15.75">
      <c r="M17017" s="172"/>
      <c r="N17017" s="172"/>
      <c r="O17017" s="172"/>
      <c r="U17017" s="173"/>
    </row>
    <row r="17018" spans="13:21" s="104" customFormat="1" ht="15.75">
      <c r="M17018" s="172"/>
      <c r="N17018" s="172"/>
      <c r="O17018" s="172"/>
      <c r="U17018" s="173"/>
    </row>
    <row r="17019" spans="13:21" s="104" customFormat="1" ht="15.75">
      <c r="M17019" s="172"/>
      <c r="N17019" s="172"/>
      <c r="O17019" s="172"/>
      <c r="U17019" s="173"/>
    </row>
    <row r="17020" spans="13:21" s="104" customFormat="1" ht="15.75">
      <c r="M17020" s="172"/>
      <c r="N17020" s="172"/>
      <c r="O17020" s="172"/>
      <c r="U17020" s="173"/>
    </row>
    <row r="17021" spans="13:21" s="104" customFormat="1" ht="15.75">
      <c r="M17021" s="172"/>
      <c r="N17021" s="172"/>
      <c r="O17021" s="172"/>
      <c r="U17021" s="173"/>
    </row>
    <row r="17022" spans="13:21" s="104" customFormat="1" ht="15.75">
      <c r="M17022" s="172"/>
      <c r="N17022" s="172"/>
      <c r="O17022" s="172"/>
      <c r="U17022" s="173"/>
    </row>
    <row r="17023" spans="13:21" s="104" customFormat="1" ht="15.75">
      <c r="M17023" s="172"/>
      <c r="N17023" s="172"/>
      <c r="O17023" s="172"/>
      <c r="U17023" s="173"/>
    </row>
    <row r="17024" spans="13:21" s="104" customFormat="1" ht="15.75">
      <c r="M17024" s="172"/>
      <c r="N17024" s="172"/>
      <c r="O17024" s="172"/>
      <c r="U17024" s="173"/>
    </row>
    <row r="17025" spans="13:21" s="104" customFormat="1" ht="15.75">
      <c r="M17025" s="172"/>
      <c r="N17025" s="172"/>
      <c r="O17025" s="172"/>
      <c r="U17025" s="173"/>
    </row>
    <row r="17026" spans="13:21" s="104" customFormat="1" ht="15.75">
      <c r="M17026" s="172"/>
      <c r="N17026" s="172"/>
      <c r="O17026" s="172"/>
      <c r="U17026" s="173"/>
    </row>
    <row r="17027" spans="13:21" s="104" customFormat="1" ht="15.75">
      <c r="M17027" s="172"/>
      <c r="N17027" s="172"/>
      <c r="O17027" s="172"/>
      <c r="U17027" s="173"/>
    </row>
    <row r="17028" spans="13:21" s="104" customFormat="1" ht="15.75">
      <c r="M17028" s="172"/>
      <c r="N17028" s="172"/>
      <c r="O17028" s="172"/>
      <c r="U17028" s="173"/>
    </row>
    <row r="17029" spans="13:21" s="104" customFormat="1" ht="15.75">
      <c r="M17029" s="172"/>
      <c r="N17029" s="172"/>
      <c r="O17029" s="172"/>
      <c r="U17029" s="173"/>
    </row>
    <row r="17030" spans="13:21" s="104" customFormat="1" ht="15.75">
      <c r="M17030" s="172"/>
      <c r="N17030" s="172"/>
      <c r="O17030" s="172"/>
      <c r="U17030" s="173"/>
    </row>
    <row r="17031" spans="13:21" s="104" customFormat="1" ht="15.75">
      <c r="M17031" s="172"/>
      <c r="N17031" s="172"/>
      <c r="O17031" s="172"/>
      <c r="U17031" s="173"/>
    </row>
    <row r="17032" spans="13:21" s="104" customFormat="1" ht="15.75">
      <c r="M17032" s="172"/>
      <c r="N17032" s="172"/>
      <c r="O17032" s="172"/>
      <c r="U17032" s="173"/>
    </row>
    <row r="17033" spans="13:21" s="104" customFormat="1" ht="15.75">
      <c r="M17033" s="172"/>
      <c r="N17033" s="172"/>
      <c r="O17033" s="172"/>
      <c r="U17033" s="173"/>
    </row>
    <row r="17034" spans="13:21" s="104" customFormat="1" ht="15.75">
      <c r="M17034" s="172"/>
      <c r="N17034" s="172"/>
      <c r="O17034" s="172"/>
      <c r="U17034" s="173"/>
    </row>
    <row r="17035" spans="13:21" s="104" customFormat="1" ht="15.75">
      <c r="M17035" s="172"/>
      <c r="N17035" s="172"/>
      <c r="O17035" s="172"/>
      <c r="U17035" s="173"/>
    </row>
    <row r="17036" spans="13:21" s="104" customFormat="1" ht="15.75">
      <c r="M17036" s="172"/>
      <c r="N17036" s="172"/>
      <c r="O17036" s="172"/>
      <c r="U17036" s="173"/>
    </row>
    <row r="17037" spans="13:21" s="104" customFormat="1" ht="15.75">
      <c r="M17037" s="172"/>
      <c r="N17037" s="172"/>
      <c r="O17037" s="172"/>
      <c r="U17037" s="173"/>
    </row>
    <row r="17038" spans="13:21" s="104" customFormat="1" ht="15.75">
      <c r="M17038" s="172"/>
      <c r="N17038" s="172"/>
      <c r="O17038" s="172"/>
      <c r="U17038" s="173"/>
    </row>
    <row r="17039" spans="13:21" s="104" customFormat="1" ht="15.75">
      <c r="M17039" s="172"/>
      <c r="N17039" s="172"/>
      <c r="O17039" s="172"/>
      <c r="U17039" s="173"/>
    </row>
    <row r="17040" spans="13:21" s="104" customFormat="1" ht="15.75">
      <c r="M17040" s="172"/>
      <c r="N17040" s="172"/>
      <c r="O17040" s="172"/>
      <c r="U17040" s="173"/>
    </row>
    <row r="17041" spans="13:21" s="104" customFormat="1" ht="15.75">
      <c r="M17041" s="172"/>
      <c r="N17041" s="172"/>
      <c r="O17041" s="172"/>
      <c r="U17041" s="173"/>
    </row>
    <row r="17042" spans="13:21" s="104" customFormat="1" ht="15.75">
      <c r="M17042" s="172"/>
      <c r="N17042" s="172"/>
      <c r="O17042" s="172"/>
      <c r="U17042" s="173"/>
    </row>
    <row r="17043" spans="13:21" s="104" customFormat="1" ht="15.75">
      <c r="M17043" s="172"/>
      <c r="N17043" s="172"/>
      <c r="O17043" s="172"/>
      <c r="U17043" s="173"/>
    </row>
    <row r="17044" spans="13:21" s="104" customFormat="1" ht="15.75">
      <c r="M17044" s="172"/>
      <c r="N17044" s="172"/>
      <c r="O17044" s="172"/>
      <c r="U17044" s="173"/>
    </row>
    <row r="17045" spans="13:21" s="104" customFormat="1" ht="15.75">
      <c r="M17045" s="172"/>
      <c r="N17045" s="172"/>
      <c r="O17045" s="172"/>
      <c r="U17045" s="173"/>
    </row>
    <row r="17046" spans="13:21" s="104" customFormat="1" ht="15.75">
      <c r="M17046" s="172"/>
      <c r="N17046" s="172"/>
      <c r="O17046" s="172"/>
      <c r="U17046" s="173"/>
    </row>
    <row r="17047" spans="13:21" s="104" customFormat="1" ht="15.75">
      <c r="M17047" s="172"/>
      <c r="N17047" s="172"/>
      <c r="O17047" s="172"/>
      <c r="U17047" s="173"/>
    </row>
    <row r="17048" spans="13:21" s="104" customFormat="1" ht="15.75">
      <c r="M17048" s="172"/>
      <c r="N17048" s="172"/>
      <c r="O17048" s="172"/>
      <c r="U17048" s="173"/>
    </row>
    <row r="17049" spans="13:21" s="104" customFormat="1" ht="15.75">
      <c r="M17049" s="172"/>
      <c r="N17049" s="172"/>
      <c r="O17049" s="172"/>
      <c r="U17049" s="173"/>
    </row>
    <row r="17050" spans="13:21" s="104" customFormat="1" ht="15.75">
      <c r="M17050" s="172"/>
      <c r="N17050" s="172"/>
      <c r="O17050" s="172"/>
      <c r="U17050" s="173"/>
    </row>
    <row r="17051" spans="13:21" s="104" customFormat="1" ht="15.75">
      <c r="M17051" s="172"/>
      <c r="N17051" s="172"/>
      <c r="O17051" s="172"/>
      <c r="U17051" s="173"/>
    </row>
    <row r="17052" spans="13:21" s="104" customFormat="1" ht="15.75">
      <c r="M17052" s="172"/>
      <c r="N17052" s="172"/>
      <c r="O17052" s="172"/>
      <c r="U17052" s="173"/>
    </row>
    <row r="17053" spans="13:21" s="104" customFormat="1" ht="15.75">
      <c r="M17053" s="172"/>
      <c r="N17053" s="172"/>
      <c r="O17053" s="172"/>
      <c r="U17053" s="173"/>
    </row>
    <row r="17054" spans="13:21" s="104" customFormat="1" ht="15.75">
      <c r="M17054" s="172"/>
      <c r="N17054" s="172"/>
      <c r="O17054" s="172"/>
      <c r="U17054" s="173"/>
    </row>
    <row r="17055" spans="13:21" s="104" customFormat="1" ht="15.75">
      <c r="M17055" s="172"/>
      <c r="N17055" s="172"/>
      <c r="O17055" s="172"/>
      <c r="U17055" s="173"/>
    </row>
    <row r="17056" spans="13:21" s="104" customFormat="1" ht="15.75">
      <c r="M17056" s="172"/>
      <c r="N17056" s="172"/>
      <c r="O17056" s="172"/>
      <c r="U17056" s="173"/>
    </row>
    <row r="17057" spans="13:21" s="104" customFormat="1" ht="15.75">
      <c r="M17057" s="172"/>
      <c r="N17057" s="172"/>
      <c r="O17057" s="172"/>
      <c r="U17057" s="173"/>
    </row>
    <row r="17058" spans="13:21" s="104" customFormat="1" ht="15.75">
      <c r="M17058" s="172"/>
      <c r="N17058" s="172"/>
      <c r="O17058" s="172"/>
      <c r="U17058" s="173"/>
    </row>
    <row r="17059" spans="13:21" s="104" customFormat="1" ht="15.75">
      <c r="M17059" s="172"/>
      <c r="N17059" s="172"/>
      <c r="O17059" s="172"/>
      <c r="U17059" s="173"/>
    </row>
    <row r="17060" spans="13:21" s="104" customFormat="1" ht="15.75">
      <c r="M17060" s="172"/>
      <c r="N17060" s="172"/>
      <c r="O17060" s="172"/>
      <c r="U17060" s="173"/>
    </row>
    <row r="17061" spans="13:21" s="104" customFormat="1" ht="15.75">
      <c r="M17061" s="172"/>
      <c r="N17061" s="172"/>
      <c r="O17061" s="172"/>
      <c r="U17061" s="173"/>
    </row>
    <row r="17062" spans="13:21" s="104" customFormat="1" ht="15.75">
      <c r="M17062" s="172"/>
      <c r="N17062" s="172"/>
      <c r="O17062" s="172"/>
      <c r="U17062" s="173"/>
    </row>
    <row r="17063" spans="13:21" s="104" customFormat="1" ht="15.75">
      <c r="M17063" s="172"/>
      <c r="N17063" s="172"/>
      <c r="O17063" s="172"/>
      <c r="U17063" s="173"/>
    </row>
    <row r="17064" spans="13:21" s="104" customFormat="1" ht="15.75">
      <c r="M17064" s="172"/>
      <c r="N17064" s="172"/>
      <c r="O17064" s="172"/>
      <c r="U17064" s="173"/>
    </row>
    <row r="17065" spans="13:21" s="104" customFormat="1" ht="15.75">
      <c r="M17065" s="172"/>
      <c r="N17065" s="172"/>
      <c r="O17065" s="172"/>
      <c r="U17065" s="173"/>
    </row>
    <row r="17066" spans="13:21" s="104" customFormat="1" ht="15.75">
      <c r="M17066" s="172"/>
      <c r="N17066" s="172"/>
      <c r="O17066" s="172"/>
      <c r="U17066" s="173"/>
    </row>
    <row r="17067" spans="13:21" s="104" customFormat="1" ht="15.75">
      <c r="M17067" s="172"/>
      <c r="N17067" s="172"/>
      <c r="O17067" s="172"/>
      <c r="U17067" s="173"/>
    </row>
    <row r="17068" spans="13:21" s="104" customFormat="1" ht="15.75">
      <c r="M17068" s="172"/>
      <c r="N17068" s="172"/>
      <c r="O17068" s="172"/>
      <c r="U17068" s="173"/>
    </row>
    <row r="17069" spans="13:21" s="104" customFormat="1" ht="15.75">
      <c r="M17069" s="172"/>
      <c r="N17069" s="172"/>
      <c r="O17069" s="172"/>
      <c r="U17069" s="173"/>
    </row>
    <row r="17070" spans="13:21" s="104" customFormat="1" ht="15.75">
      <c r="M17070" s="172"/>
      <c r="N17070" s="172"/>
      <c r="O17070" s="172"/>
      <c r="U17070" s="173"/>
    </row>
    <row r="17071" spans="13:21" s="104" customFormat="1" ht="15.75">
      <c r="M17071" s="172"/>
      <c r="N17071" s="172"/>
      <c r="O17071" s="172"/>
      <c r="U17071" s="173"/>
    </row>
    <row r="17072" spans="13:21" s="104" customFormat="1" ht="15.75">
      <c r="M17072" s="172"/>
      <c r="N17072" s="172"/>
      <c r="O17072" s="172"/>
      <c r="U17072" s="173"/>
    </row>
    <row r="17073" spans="13:21" s="104" customFormat="1" ht="15.75">
      <c r="M17073" s="172"/>
      <c r="N17073" s="172"/>
      <c r="O17073" s="172"/>
      <c r="U17073" s="173"/>
    </row>
    <row r="17074" spans="13:21" s="104" customFormat="1" ht="15.75">
      <c r="M17074" s="172"/>
      <c r="N17074" s="172"/>
      <c r="O17074" s="172"/>
      <c r="U17074" s="173"/>
    </row>
    <row r="17075" spans="13:21" s="104" customFormat="1" ht="15.75">
      <c r="M17075" s="172"/>
      <c r="N17075" s="172"/>
      <c r="O17075" s="172"/>
      <c r="U17075" s="173"/>
    </row>
    <row r="17076" spans="13:21" s="104" customFormat="1" ht="15.75">
      <c r="M17076" s="172"/>
      <c r="N17076" s="172"/>
      <c r="O17076" s="172"/>
      <c r="U17076" s="173"/>
    </row>
    <row r="17077" spans="13:21" s="104" customFormat="1" ht="15.75">
      <c r="M17077" s="172"/>
      <c r="N17077" s="172"/>
      <c r="O17077" s="172"/>
      <c r="U17077" s="173"/>
    </row>
    <row r="17078" spans="13:21" s="104" customFormat="1" ht="15.75">
      <c r="M17078" s="172"/>
      <c r="N17078" s="172"/>
      <c r="O17078" s="172"/>
      <c r="U17078" s="173"/>
    </row>
    <row r="17079" spans="13:21" s="104" customFormat="1" ht="15.75">
      <c r="M17079" s="172"/>
      <c r="N17079" s="172"/>
      <c r="O17079" s="172"/>
      <c r="U17079" s="173"/>
    </row>
    <row r="17080" spans="13:21" s="104" customFormat="1" ht="15.75">
      <c r="M17080" s="172"/>
      <c r="N17080" s="172"/>
      <c r="O17080" s="172"/>
      <c r="U17080" s="173"/>
    </row>
    <row r="17081" spans="13:21" s="104" customFormat="1" ht="15.75">
      <c r="M17081" s="172"/>
      <c r="N17081" s="172"/>
      <c r="O17081" s="172"/>
      <c r="U17081" s="173"/>
    </row>
    <row r="17082" spans="13:21" s="104" customFormat="1" ht="15.75">
      <c r="M17082" s="172"/>
      <c r="N17082" s="172"/>
      <c r="O17082" s="172"/>
      <c r="U17082" s="173"/>
    </row>
    <row r="17083" spans="13:21" s="104" customFormat="1" ht="15.75">
      <c r="M17083" s="172"/>
      <c r="N17083" s="172"/>
      <c r="O17083" s="172"/>
      <c r="U17083" s="173"/>
    </row>
    <row r="17084" spans="13:21" s="104" customFormat="1" ht="15.75">
      <c r="M17084" s="172"/>
      <c r="N17084" s="172"/>
      <c r="O17084" s="172"/>
      <c r="U17084" s="173"/>
    </row>
    <row r="17085" spans="13:21" s="104" customFormat="1" ht="15.75">
      <c r="M17085" s="172"/>
      <c r="N17085" s="172"/>
      <c r="O17085" s="172"/>
      <c r="U17085" s="173"/>
    </row>
    <row r="17086" spans="13:21" s="104" customFormat="1" ht="15.75">
      <c r="M17086" s="172"/>
      <c r="N17086" s="172"/>
      <c r="O17086" s="172"/>
      <c r="U17086" s="173"/>
    </row>
    <row r="17087" spans="13:21" s="104" customFormat="1" ht="15.75">
      <c r="M17087" s="172"/>
      <c r="N17087" s="172"/>
      <c r="O17087" s="172"/>
      <c r="U17087" s="173"/>
    </row>
    <row r="17088" spans="13:21" s="104" customFormat="1" ht="15.75">
      <c r="M17088" s="172"/>
      <c r="N17088" s="172"/>
      <c r="O17088" s="172"/>
      <c r="U17088" s="173"/>
    </row>
    <row r="17089" spans="13:21" s="104" customFormat="1" ht="15.75">
      <c r="M17089" s="172"/>
      <c r="N17089" s="172"/>
      <c r="O17089" s="172"/>
      <c r="U17089" s="173"/>
    </row>
    <row r="17090" spans="13:21" s="104" customFormat="1" ht="15.75">
      <c r="M17090" s="172"/>
      <c r="N17090" s="172"/>
      <c r="O17090" s="172"/>
      <c r="U17090" s="173"/>
    </row>
    <row r="17091" spans="13:21" s="104" customFormat="1" ht="15.75">
      <c r="M17091" s="172"/>
      <c r="N17091" s="172"/>
      <c r="O17091" s="172"/>
      <c r="U17091" s="173"/>
    </row>
    <row r="17092" spans="13:21" s="104" customFormat="1" ht="15.75">
      <c r="M17092" s="172"/>
      <c r="N17092" s="172"/>
      <c r="O17092" s="172"/>
      <c r="U17092" s="173"/>
    </row>
    <row r="17093" spans="13:21" s="104" customFormat="1" ht="15.75">
      <c r="M17093" s="172"/>
      <c r="N17093" s="172"/>
      <c r="O17093" s="172"/>
      <c r="U17093" s="173"/>
    </row>
    <row r="17094" spans="13:21" s="104" customFormat="1" ht="15.75">
      <c r="M17094" s="172"/>
      <c r="N17094" s="172"/>
      <c r="O17094" s="172"/>
      <c r="U17094" s="173"/>
    </row>
    <row r="17095" spans="13:21" s="104" customFormat="1" ht="15.75">
      <c r="M17095" s="172"/>
      <c r="N17095" s="172"/>
      <c r="O17095" s="172"/>
      <c r="U17095" s="173"/>
    </row>
    <row r="17096" spans="13:21" s="104" customFormat="1" ht="15.75">
      <c r="M17096" s="172"/>
      <c r="N17096" s="172"/>
      <c r="O17096" s="172"/>
      <c r="U17096" s="173"/>
    </row>
    <row r="17097" spans="13:21" s="104" customFormat="1" ht="15.75">
      <c r="M17097" s="172"/>
      <c r="N17097" s="172"/>
      <c r="O17097" s="172"/>
      <c r="U17097" s="173"/>
    </row>
    <row r="17098" spans="13:21" s="104" customFormat="1" ht="15.75">
      <c r="M17098" s="172"/>
      <c r="N17098" s="172"/>
      <c r="O17098" s="172"/>
      <c r="U17098" s="173"/>
    </row>
    <row r="17099" spans="13:21" s="104" customFormat="1" ht="15.75">
      <c r="M17099" s="172"/>
      <c r="N17099" s="172"/>
      <c r="O17099" s="172"/>
      <c r="U17099" s="173"/>
    </row>
    <row r="17100" spans="13:21" s="104" customFormat="1" ht="15.75">
      <c r="M17100" s="172"/>
      <c r="N17100" s="172"/>
      <c r="O17100" s="172"/>
      <c r="U17100" s="173"/>
    </row>
    <row r="17101" spans="13:21" s="104" customFormat="1" ht="15.75">
      <c r="M17101" s="172"/>
      <c r="N17101" s="172"/>
      <c r="O17101" s="172"/>
      <c r="U17101" s="173"/>
    </row>
    <row r="17102" spans="13:21" s="104" customFormat="1" ht="15.75">
      <c r="M17102" s="172"/>
      <c r="N17102" s="172"/>
      <c r="O17102" s="172"/>
      <c r="U17102" s="173"/>
    </row>
    <row r="17103" spans="13:21" s="104" customFormat="1" ht="15.75">
      <c r="M17103" s="172"/>
      <c r="N17103" s="172"/>
      <c r="O17103" s="172"/>
      <c r="U17103" s="173"/>
    </row>
    <row r="17104" spans="13:21" s="104" customFormat="1" ht="15.75">
      <c r="M17104" s="172"/>
      <c r="N17104" s="172"/>
      <c r="O17104" s="172"/>
      <c r="U17104" s="173"/>
    </row>
    <row r="17105" spans="13:21" s="104" customFormat="1" ht="15.75">
      <c r="M17105" s="172"/>
      <c r="N17105" s="172"/>
      <c r="O17105" s="172"/>
      <c r="U17105" s="173"/>
    </row>
    <row r="17106" spans="13:21" s="104" customFormat="1" ht="15.75">
      <c r="M17106" s="172"/>
      <c r="N17106" s="172"/>
      <c r="O17106" s="172"/>
      <c r="U17106" s="173"/>
    </row>
    <row r="17107" spans="13:21" s="104" customFormat="1" ht="15.75">
      <c r="M17107" s="172"/>
      <c r="N17107" s="172"/>
      <c r="O17107" s="172"/>
      <c r="U17107" s="173"/>
    </row>
    <row r="17108" spans="13:21" s="104" customFormat="1" ht="15.75">
      <c r="M17108" s="172"/>
      <c r="N17108" s="172"/>
      <c r="O17108" s="172"/>
      <c r="U17108" s="173"/>
    </row>
    <row r="17109" spans="13:21" s="104" customFormat="1" ht="15.75">
      <c r="M17109" s="172"/>
      <c r="N17109" s="172"/>
      <c r="O17109" s="172"/>
      <c r="U17109" s="173"/>
    </row>
    <row r="17110" spans="13:21" s="104" customFormat="1" ht="15.75">
      <c r="M17110" s="172"/>
      <c r="N17110" s="172"/>
      <c r="O17110" s="172"/>
      <c r="U17110" s="173"/>
    </row>
    <row r="17111" spans="13:21" s="104" customFormat="1" ht="15.75">
      <c r="M17111" s="172"/>
      <c r="N17111" s="172"/>
      <c r="O17111" s="172"/>
      <c r="U17111" s="173"/>
    </row>
    <row r="17112" spans="13:21" s="104" customFormat="1" ht="15.75">
      <c r="M17112" s="172"/>
      <c r="N17112" s="172"/>
      <c r="O17112" s="172"/>
      <c r="U17112" s="173"/>
    </row>
    <row r="17113" spans="13:21" s="104" customFormat="1" ht="15.75">
      <c r="M17113" s="172"/>
      <c r="N17113" s="172"/>
      <c r="O17113" s="172"/>
      <c r="U17113" s="173"/>
    </row>
    <row r="17114" spans="13:21" s="104" customFormat="1" ht="15.75">
      <c r="M17114" s="172"/>
      <c r="N17114" s="172"/>
      <c r="O17114" s="172"/>
      <c r="U17114" s="173"/>
    </row>
    <row r="17115" spans="13:21" s="104" customFormat="1" ht="15.75">
      <c r="M17115" s="172"/>
      <c r="N17115" s="172"/>
      <c r="O17115" s="172"/>
      <c r="U17115" s="173"/>
    </row>
    <row r="17116" spans="13:21" s="104" customFormat="1" ht="15.75">
      <c r="M17116" s="172"/>
      <c r="N17116" s="172"/>
      <c r="O17116" s="172"/>
      <c r="U17116" s="173"/>
    </row>
    <row r="17117" spans="13:21" s="104" customFormat="1" ht="15.75">
      <c r="M17117" s="172"/>
      <c r="N17117" s="172"/>
      <c r="O17117" s="172"/>
      <c r="U17117" s="173"/>
    </row>
    <row r="17118" spans="13:21" s="104" customFormat="1" ht="15.75">
      <c r="M17118" s="172"/>
      <c r="N17118" s="172"/>
      <c r="O17118" s="172"/>
      <c r="U17118" s="173"/>
    </row>
    <row r="17119" spans="13:21" s="104" customFormat="1" ht="15.75">
      <c r="M17119" s="172"/>
      <c r="N17119" s="172"/>
      <c r="O17119" s="172"/>
      <c r="U17119" s="173"/>
    </row>
    <row r="17120" spans="13:21" s="104" customFormat="1" ht="15.75">
      <c r="M17120" s="172"/>
      <c r="N17120" s="172"/>
      <c r="O17120" s="172"/>
      <c r="U17120" s="173"/>
    </row>
    <row r="17121" spans="13:21" s="104" customFormat="1" ht="15.75">
      <c r="M17121" s="172"/>
      <c r="N17121" s="172"/>
      <c r="O17121" s="172"/>
      <c r="U17121" s="173"/>
    </row>
    <row r="17122" spans="13:21" s="104" customFormat="1" ht="15.75">
      <c r="M17122" s="172"/>
      <c r="N17122" s="172"/>
      <c r="O17122" s="172"/>
      <c r="U17122" s="173"/>
    </row>
    <row r="17123" spans="13:21" s="104" customFormat="1" ht="15.75">
      <c r="M17123" s="172"/>
      <c r="N17123" s="172"/>
      <c r="O17123" s="172"/>
      <c r="U17123" s="173"/>
    </row>
    <row r="17124" spans="13:21" s="104" customFormat="1" ht="15.75">
      <c r="M17124" s="172"/>
      <c r="N17124" s="172"/>
      <c r="O17124" s="172"/>
      <c r="U17124" s="173"/>
    </row>
    <row r="17125" spans="13:21" s="104" customFormat="1" ht="15.75">
      <c r="M17125" s="172"/>
      <c r="N17125" s="172"/>
      <c r="O17125" s="172"/>
      <c r="U17125" s="173"/>
    </row>
    <row r="17126" spans="13:21" s="104" customFormat="1" ht="15.75">
      <c r="M17126" s="172"/>
      <c r="N17126" s="172"/>
      <c r="O17126" s="172"/>
      <c r="U17126" s="173"/>
    </row>
    <row r="17127" spans="13:21" s="104" customFormat="1" ht="15.75">
      <c r="M17127" s="172"/>
      <c r="N17127" s="172"/>
      <c r="O17127" s="172"/>
      <c r="U17127" s="173"/>
    </row>
    <row r="17128" spans="13:21" s="104" customFormat="1" ht="15.75">
      <c r="M17128" s="172"/>
      <c r="N17128" s="172"/>
      <c r="O17128" s="172"/>
      <c r="U17128" s="173"/>
    </row>
    <row r="17129" spans="13:21" s="104" customFormat="1" ht="15.75">
      <c r="M17129" s="172"/>
      <c r="N17129" s="172"/>
      <c r="O17129" s="172"/>
      <c r="U17129" s="173"/>
    </row>
    <row r="17130" spans="13:21" s="104" customFormat="1" ht="15.75">
      <c r="M17130" s="172"/>
      <c r="N17130" s="172"/>
      <c r="O17130" s="172"/>
      <c r="U17130" s="173"/>
    </row>
    <row r="17131" spans="13:21" s="104" customFormat="1" ht="15.75">
      <c r="M17131" s="172"/>
      <c r="N17131" s="172"/>
      <c r="O17131" s="172"/>
      <c r="U17131" s="173"/>
    </row>
    <row r="17132" spans="13:21" s="104" customFormat="1" ht="15.75">
      <c r="M17132" s="172"/>
      <c r="N17132" s="172"/>
      <c r="O17132" s="172"/>
      <c r="U17132" s="173"/>
    </row>
    <row r="17133" spans="13:21" s="104" customFormat="1" ht="15.75">
      <c r="M17133" s="172"/>
      <c r="N17133" s="172"/>
      <c r="O17133" s="172"/>
      <c r="U17133" s="173"/>
    </row>
    <row r="17134" spans="13:21" s="104" customFormat="1" ht="15.75">
      <c r="M17134" s="172"/>
      <c r="N17134" s="172"/>
      <c r="O17134" s="172"/>
      <c r="U17134" s="173"/>
    </row>
    <row r="17135" spans="13:21" s="104" customFormat="1" ht="15.75">
      <c r="M17135" s="172"/>
      <c r="N17135" s="172"/>
      <c r="O17135" s="172"/>
      <c r="U17135" s="173"/>
    </row>
    <row r="17136" spans="13:21" s="104" customFormat="1" ht="15.75">
      <c r="M17136" s="172"/>
      <c r="N17136" s="172"/>
      <c r="O17136" s="172"/>
      <c r="U17136" s="173"/>
    </row>
    <row r="17137" spans="13:21" s="104" customFormat="1" ht="15.75">
      <c r="M17137" s="172"/>
      <c r="N17137" s="172"/>
      <c r="O17137" s="172"/>
      <c r="U17137" s="173"/>
    </row>
    <row r="17138" spans="13:21" s="104" customFormat="1" ht="15.75">
      <c r="M17138" s="172"/>
      <c r="N17138" s="172"/>
      <c r="O17138" s="172"/>
      <c r="U17138" s="173"/>
    </row>
    <row r="17139" spans="13:21" s="104" customFormat="1" ht="15.75">
      <c r="M17139" s="172"/>
      <c r="N17139" s="172"/>
      <c r="O17139" s="172"/>
      <c r="U17139" s="173"/>
    </row>
    <row r="17140" spans="13:21" s="104" customFormat="1" ht="15.75">
      <c r="M17140" s="172"/>
      <c r="N17140" s="172"/>
      <c r="O17140" s="172"/>
      <c r="U17140" s="173"/>
    </row>
    <row r="17141" spans="13:21" s="104" customFormat="1" ht="15.75">
      <c r="M17141" s="172"/>
      <c r="N17141" s="172"/>
      <c r="O17141" s="172"/>
      <c r="U17141" s="173"/>
    </row>
    <row r="17142" spans="13:21" s="104" customFormat="1" ht="15.75">
      <c r="M17142" s="172"/>
      <c r="N17142" s="172"/>
      <c r="O17142" s="172"/>
      <c r="U17142" s="173"/>
    </row>
    <row r="17143" spans="13:21" s="104" customFormat="1" ht="15.75">
      <c r="M17143" s="172"/>
      <c r="N17143" s="172"/>
      <c r="O17143" s="172"/>
      <c r="U17143" s="173"/>
    </row>
    <row r="17144" spans="13:21" s="104" customFormat="1" ht="15.75">
      <c r="M17144" s="172"/>
      <c r="N17144" s="172"/>
      <c r="O17144" s="172"/>
      <c r="U17144" s="173"/>
    </row>
    <row r="17145" spans="13:21" s="104" customFormat="1" ht="15.75">
      <c r="M17145" s="172"/>
      <c r="N17145" s="172"/>
      <c r="O17145" s="172"/>
      <c r="U17145" s="173"/>
    </row>
    <row r="17146" spans="13:21" s="104" customFormat="1" ht="15.75">
      <c r="M17146" s="172"/>
      <c r="N17146" s="172"/>
      <c r="O17146" s="172"/>
      <c r="U17146" s="173"/>
    </row>
    <row r="17147" spans="13:21" s="104" customFormat="1" ht="15.75">
      <c r="M17147" s="172"/>
      <c r="N17147" s="172"/>
      <c r="O17147" s="172"/>
      <c r="U17147" s="173"/>
    </row>
    <row r="17148" spans="13:21" s="104" customFormat="1" ht="15.75">
      <c r="M17148" s="172"/>
      <c r="N17148" s="172"/>
      <c r="O17148" s="172"/>
      <c r="U17148" s="173"/>
    </row>
    <row r="17149" spans="13:21" s="104" customFormat="1" ht="15.75">
      <c r="M17149" s="172"/>
      <c r="N17149" s="172"/>
      <c r="O17149" s="172"/>
      <c r="U17149" s="173"/>
    </row>
    <row r="17150" spans="13:21" s="104" customFormat="1" ht="15.75">
      <c r="M17150" s="172"/>
      <c r="N17150" s="172"/>
      <c r="O17150" s="172"/>
      <c r="U17150" s="173"/>
    </row>
    <row r="17151" spans="13:21" s="104" customFormat="1" ht="15.75">
      <c r="M17151" s="172"/>
      <c r="N17151" s="172"/>
      <c r="O17151" s="172"/>
      <c r="U17151" s="173"/>
    </row>
    <row r="17152" spans="13:21" s="104" customFormat="1" ht="15.75">
      <c r="M17152" s="172"/>
      <c r="N17152" s="172"/>
      <c r="O17152" s="172"/>
      <c r="U17152" s="173"/>
    </row>
    <row r="17153" spans="13:21" s="104" customFormat="1" ht="15.75">
      <c r="M17153" s="172"/>
      <c r="N17153" s="172"/>
      <c r="O17153" s="172"/>
      <c r="U17153" s="173"/>
    </row>
    <row r="17154" spans="13:21" s="104" customFormat="1" ht="15.75">
      <c r="M17154" s="172"/>
      <c r="N17154" s="172"/>
      <c r="O17154" s="172"/>
      <c r="U17154" s="173"/>
    </row>
    <row r="17155" spans="13:21" s="104" customFormat="1" ht="15.75">
      <c r="M17155" s="172"/>
      <c r="N17155" s="172"/>
      <c r="O17155" s="172"/>
      <c r="U17155" s="173"/>
    </row>
    <row r="17156" spans="13:21" s="104" customFormat="1" ht="15.75">
      <c r="M17156" s="172"/>
      <c r="N17156" s="172"/>
      <c r="O17156" s="172"/>
      <c r="U17156" s="173"/>
    </row>
    <row r="17157" spans="13:21" s="104" customFormat="1" ht="15.75">
      <c r="M17157" s="172"/>
      <c r="N17157" s="172"/>
      <c r="O17157" s="172"/>
      <c r="U17157" s="173"/>
    </row>
    <row r="17158" spans="13:21" s="104" customFormat="1" ht="15.75">
      <c r="M17158" s="172"/>
      <c r="N17158" s="172"/>
      <c r="O17158" s="172"/>
      <c r="U17158" s="173"/>
    </row>
    <row r="17159" spans="13:21" s="104" customFormat="1" ht="15.75">
      <c r="M17159" s="172"/>
      <c r="N17159" s="172"/>
      <c r="O17159" s="172"/>
      <c r="U17159" s="173"/>
    </row>
    <row r="17160" spans="13:21" s="104" customFormat="1" ht="15.75">
      <c r="M17160" s="172"/>
      <c r="N17160" s="172"/>
      <c r="O17160" s="172"/>
      <c r="U17160" s="173"/>
    </row>
    <row r="17161" spans="13:21" s="104" customFormat="1" ht="15.75">
      <c r="M17161" s="172"/>
      <c r="N17161" s="172"/>
      <c r="O17161" s="172"/>
      <c r="U17161" s="173"/>
    </row>
    <row r="17162" spans="13:21" s="104" customFormat="1" ht="15.75">
      <c r="M17162" s="172"/>
      <c r="N17162" s="172"/>
      <c r="O17162" s="172"/>
      <c r="U17162" s="173"/>
    </row>
    <row r="17163" spans="13:21" s="104" customFormat="1" ht="15.75">
      <c r="M17163" s="172"/>
      <c r="N17163" s="172"/>
      <c r="O17163" s="172"/>
      <c r="U17163" s="173"/>
    </row>
    <row r="17164" spans="13:21" s="104" customFormat="1" ht="15.75">
      <c r="M17164" s="172"/>
      <c r="N17164" s="172"/>
      <c r="O17164" s="172"/>
      <c r="U17164" s="173"/>
    </row>
    <row r="17165" spans="13:21" s="104" customFormat="1" ht="15.75">
      <c r="M17165" s="172"/>
      <c r="N17165" s="172"/>
      <c r="O17165" s="172"/>
      <c r="U17165" s="173"/>
    </row>
    <row r="17166" spans="13:21" s="104" customFormat="1" ht="15.75">
      <c r="M17166" s="172"/>
      <c r="N17166" s="172"/>
      <c r="O17166" s="172"/>
      <c r="U17166" s="173"/>
    </row>
    <row r="17167" spans="13:21" s="104" customFormat="1" ht="15.75">
      <c r="M17167" s="172"/>
      <c r="N17167" s="172"/>
      <c r="O17167" s="172"/>
      <c r="U17167" s="173"/>
    </row>
    <row r="17168" spans="13:21" s="104" customFormat="1" ht="15.75">
      <c r="M17168" s="172"/>
      <c r="N17168" s="172"/>
      <c r="O17168" s="172"/>
      <c r="U17168" s="173"/>
    </row>
    <row r="17169" spans="13:21" s="104" customFormat="1" ht="15.75">
      <c r="M17169" s="172"/>
      <c r="N17169" s="172"/>
      <c r="O17169" s="172"/>
      <c r="U17169" s="173"/>
    </row>
    <row r="17170" spans="13:21" s="104" customFormat="1" ht="15.75">
      <c r="M17170" s="172"/>
      <c r="N17170" s="172"/>
      <c r="O17170" s="172"/>
      <c r="U17170" s="173"/>
    </row>
    <row r="17171" spans="13:21" s="104" customFormat="1" ht="15.75">
      <c r="M17171" s="172"/>
      <c r="N17171" s="172"/>
      <c r="O17171" s="172"/>
      <c r="U17171" s="173"/>
    </row>
    <row r="17172" spans="13:21" s="104" customFormat="1" ht="15.75">
      <c r="M17172" s="172"/>
      <c r="N17172" s="172"/>
      <c r="O17172" s="172"/>
      <c r="U17172" s="173"/>
    </row>
    <row r="17173" spans="13:21" s="104" customFormat="1" ht="15.75">
      <c r="M17173" s="172"/>
      <c r="N17173" s="172"/>
      <c r="O17173" s="172"/>
      <c r="U17173" s="173"/>
    </row>
    <row r="17174" spans="13:21" s="104" customFormat="1" ht="15.75">
      <c r="M17174" s="172"/>
      <c r="N17174" s="172"/>
      <c r="O17174" s="172"/>
      <c r="U17174" s="173"/>
    </row>
    <row r="17175" spans="13:21" s="104" customFormat="1" ht="15.75">
      <c r="M17175" s="172"/>
      <c r="N17175" s="172"/>
      <c r="O17175" s="172"/>
      <c r="U17175" s="173"/>
    </row>
    <row r="17176" spans="13:21" s="104" customFormat="1" ht="15.75">
      <c r="M17176" s="172"/>
      <c r="N17176" s="172"/>
      <c r="O17176" s="172"/>
      <c r="U17176" s="173"/>
    </row>
    <row r="17177" spans="13:21" s="104" customFormat="1" ht="15.75">
      <c r="M17177" s="172"/>
      <c r="N17177" s="172"/>
      <c r="O17177" s="172"/>
      <c r="U17177" s="173"/>
    </row>
    <row r="17178" spans="13:21" s="104" customFormat="1" ht="15.75">
      <c r="M17178" s="172"/>
      <c r="N17178" s="172"/>
      <c r="O17178" s="172"/>
      <c r="U17178" s="173"/>
    </row>
    <row r="17179" spans="13:21" s="104" customFormat="1" ht="15.75">
      <c r="M17179" s="172"/>
      <c r="N17179" s="172"/>
      <c r="O17179" s="172"/>
      <c r="U17179" s="173"/>
    </row>
    <row r="17180" spans="13:21" s="104" customFormat="1" ht="15.75">
      <c r="M17180" s="172"/>
      <c r="N17180" s="172"/>
      <c r="O17180" s="172"/>
      <c r="U17180" s="173"/>
    </row>
    <row r="17181" spans="13:21" s="104" customFormat="1" ht="15.75">
      <c r="M17181" s="172"/>
      <c r="N17181" s="172"/>
      <c r="O17181" s="172"/>
      <c r="U17181" s="173"/>
    </row>
    <row r="17182" spans="13:21" s="104" customFormat="1" ht="15.75">
      <c r="M17182" s="172"/>
      <c r="N17182" s="172"/>
      <c r="O17182" s="172"/>
      <c r="U17182" s="173"/>
    </row>
    <row r="17183" spans="13:21" s="104" customFormat="1" ht="15.75">
      <c r="M17183" s="172"/>
      <c r="N17183" s="172"/>
      <c r="O17183" s="172"/>
      <c r="U17183" s="173"/>
    </row>
    <row r="17184" spans="13:21" s="104" customFormat="1" ht="15.75">
      <c r="M17184" s="172"/>
      <c r="N17184" s="172"/>
      <c r="O17184" s="172"/>
      <c r="U17184" s="173"/>
    </row>
    <row r="17185" spans="13:21" s="104" customFormat="1" ht="15.75">
      <c r="M17185" s="172"/>
      <c r="N17185" s="172"/>
      <c r="O17185" s="172"/>
      <c r="U17185" s="173"/>
    </row>
    <row r="17186" spans="13:21" s="104" customFormat="1" ht="15.75">
      <c r="M17186" s="172"/>
      <c r="N17186" s="172"/>
      <c r="O17186" s="172"/>
      <c r="U17186" s="173"/>
    </row>
    <row r="17187" spans="13:21" s="104" customFormat="1" ht="15.75">
      <c r="M17187" s="172"/>
      <c r="N17187" s="172"/>
      <c r="O17187" s="172"/>
      <c r="U17187" s="173"/>
    </row>
    <row r="17188" spans="13:21" s="104" customFormat="1" ht="15.75">
      <c r="M17188" s="172"/>
      <c r="N17188" s="172"/>
      <c r="O17188" s="172"/>
      <c r="U17188" s="173"/>
    </row>
    <row r="17189" spans="13:21" s="104" customFormat="1" ht="15.75">
      <c r="M17189" s="172"/>
      <c r="N17189" s="172"/>
      <c r="O17189" s="172"/>
      <c r="U17189" s="173"/>
    </row>
    <row r="17190" spans="13:21" s="104" customFormat="1" ht="15.75">
      <c r="M17190" s="172"/>
      <c r="N17190" s="172"/>
      <c r="O17190" s="172"/>
      <c r="U17190" s="173"/>
    </row>
    <row r="17191" spans="13:21" s="104" customFormat="1" ht="15.75">
      <c r="M17191" s="172"/>
      <c r="N17191" s="172"/>
      <c r="O17191" s="172"/>
      <c r="U17191" s="173"/>
    </row>
    <row r="17192" spans="13:21" s="104" customFormat="1" ht="15.75">
      <c r="M17192" s="172"/>
      <c r="N17192" s="172"/>
      <c r="O17192" s="172"/>
      <c r="U17192" s="173"/>
    </row>
    <row r="17193" spans="13:21" s="104" customFormat="1" ht="15.75">
      <c r="M17193" s="172"/>
      <c r="N17193" s="172"/>
      <c r="O17193" s="172"/>
      <c r="U17193" s="173"/>
    </row>
    <row r="17194" spans="13:21" s="104" customFormat="1" ht="15.75">
      <c r="M17194" s="172"/>
      <c r="N17194" s="172"/>
      <c r="O17194" s="172"/>
      <c r="U17194" s="173"/>
    </row>
    <row r="17195" spans="13:21" s="104" customFormat="1" ht="15.75">
      <c r="M17195" s="172"/>
      <c r="N17195" s="172"/>
      <c r="O17195" s="172"/>
      <c r="U17195" s="173"/>
    </row>
    <row r="17196" spans="13:21" s="104" customFormat="1" ht="15.75">
      <c r="M17196" s="172"/>
      <c r="N17196" s="172"/>
      <c r="O17196" s="172"/>
      <c r="U17196" s="173"/>
    </row>
    <row r="17197" spans="13:21" s="104" customFormat="1" ht="15.75">
      <c r="M17197" s="172"/>
      <c r="N17197" s="172"/>
      <c r="O17197" s="172"/>
      <c r="U17197" s="173"/>
    </row>
    <row r="17198" spans="13:21" s="104" customFormat="1" ht="15.75">
      <c r="M17198" s="172"/>
      <c r="N17198" s="172"/>
      <c r="O17198" s="172"/>
      <c r="U17198" s="173"/>
    </row>
    <row r="17199" spans="13:21" s="104" customFormat="1" ht="15.75">
      <c r="M17199" s="172"/>
      <c r="N17199" s="172"/>
      <c r="O17199" s="172"/>
      <c r="U17199" s="173"/>
    </row>
    <row r="17200" spans="13:21" s="104" customFormat="1" ht="15.75">
      <c r="M17200" s="172"/>
      <c r="N17200" s="172"/>
      <c r="O17200" s="172"/>
      <c r="U17200" s="173"/>
    </row>
    <row r="17201" spans="13:21" s="104" customFormat="1" ht="15.75">
      <c r="M17201" s="172"/>
      <c r="N17201" s="172"/>
      <c r="O17201" s="172"/>
      <c r="U17201" s="173"/>
    </row>
    <row r="17202" spans="13:21" s="104" customFormat="1" ht="15.75">
      <c r="M17202" s="172"/>
      <c r="N17202" s="172"/>
      <c r="O17202" s="172"/>
      <c r="U17202" s="173"/>
    </row>
    <row r="17203" spans="13:21" s="104" customFormat="1" ht="15.75">
      <c r="M17203" s="172"/>
      <c r="N17203" s="172"/>
      <c r="O17203" s="172"/>
      <c r="U17203" s="173"/>
    </row>
    <row r="17204" spans="13:21" s="104" customFormat="1" ht="15.75">
      <c r="M17204" s="172"/>
      <c r="N17204" s="172"/>
      <c r="O17204" s="172"/>
      <c r="U17204" s="173"/>
    </row>
    <row r="17205" spans="13:21" s="104" customFormat="1" ht="15.75">
      <c r="M17205" s="172"/>
      <c r="N17205" s="172"/>
      <c r="O17205" s="172"/>
      <c r="U17205" s="173"/>
    </row>
    <row r="17206" spans="13:21" s="104" customFormat="1" ht="15.75">
      <c r="M17206" s="172"/>
      <c r="N17206" s="172"/>
      <c r="O17206" s="172"/>
      <c r="U17206" s="173"/>
    </row>
    <row r="17207" spans="13:21" s="104" customFormat="1" ht="15.75">
      <c r="M17207" s="172"/>
      <c r="N17207" s="172"/>
      <c r="O17207" s="172"/>
      <c r="U17207" s="173"/>
    </row>
    <row r="17208" spans="13:21" s="104" customFormat="1" ht="15.75">
      <c r="M17208" s="172"/>
      <c r="N17208" s="172"/>
      <c r="O17208" s="172"/>
      <c r="U17208" s="173"/>
    </row>
    <row r="17209" spans="13:21" s="104" customFormat="1" ht="15.75">
      <c r="M17209" s="172"/>
      <c r="N17209" s="172"/>
      <c r="O17209" s="172"/>
      <c r="U17209" s="173"/>
    </row>
    <row r="17210" spans="13:21" s="104" customFormat="1" ht="15.75">
      <c r="M17210" s="172"/>
      <c r="N17210" s="172"/>
      <c r="O17210" s="172"/>
      <c r="U17210" s="173"/>
    </row>
    <row r="17211" spans="13:21" s="104" customFormat="1" ht="15.75">
      <c r="M17211" s="172"/>
      <c r="N17211" s="172"/>
      <c r="O17211" s="172"/>
      <c r="U17211" s="173"/>
    </row>
    <row r="17212" spans="13:21" s="104" customFormat="1" ht="15.75">
      <c r="M17212" s="172"/>
      <c r="N17212" s="172"/>
      <c r="O17212" s="172"/>
      <c r="U17212" s="173"/>
    </row>
    <row r="17213" spans="13:21" s="104" customFormat="1" ht="15.75">
      <c r="M17213" s="172"/>
      <c r="N17213" s="172"/>
      <c r="O17213" s="172"/>
      <c r="U17213" s="173"/>
    </row>
    <row r="17214" spans="13:21" s="104" customFormat="1" ht="15.75">
      <c r="M17214" s="172"/>
      <c r="N17214" s="172"/>
      <c r="O17214" s="172"/>
      <c r="U17214" s="173"/>
    </row>
    <row r="17215" spans="13:21" s="104" customFormat="1" ht="15.75">
      <c r="M17215" s="172"/>
      <c r="N17215" s="172"/>
      <c r="O17215" s="172"/>
      <c r="U17215" s="173"/>
    </row>
    <row r="17216" spans="13:21" s="104" customFormat="1" ht="15.75">
      <c r="M17216" s="172"/>
      <c r="N17216" s="172"/>
      <c r="O17216" s="172"/>
      <c r="U17216" s="173"/>
    </row>
    <row r="17217" spans="13:21" s="104" customFormat="1" ht="15.75">
      <c r="M17217" s="172"/>
      <c r="N17217" s="172"/>
      <c r="O17217" s="172"/>
      <c r="U17217" s="173"/>
    </row>
    <row r="17218" spans="13:21" s="104" customFormat="1" ht="15.75">
      <c r="M17218" s="172"/>
      <c r="N17218" s="172"/>
      <c r="O17218" s="172"/>
      <c r="U17218" s="173"/>
    </row>
    <row r="17219" spans="13:21" s="104" customFormat="1" ht="15.75">
      <c r="M17219" s="172"/>
      <c r="N17219" s="172"/>
      <c r="O17219" s="172"/>
      <c r="U17219" s="173"/>
    </row>
    <row r="17220" spans="13:21" s="104" customFormat="1" ht="15.75">
      <c r="M17220" s="172"/>
      <c r="N17220" s="172"/>
      <c r="O17220" s="172"/>
      <c r="U17220" s="173"/>
    </row>
    <row r="17221" spans="13:21" s="104" customFormat="1" ht="15.75">
      <c r="M17221" s="172"/>
      <c r="N17221" s="172"/>
      <c r="O17221" s="172"/>
      <c r="U17221" s="173"/>
    </row>
    <row r="17222" spans="13:21" s="104" customFormat="1" ht="15.75">
      <c r="M17222" s="172"/>
      <c r="N17222" s="172"/>
      <c r="O17222" s="172"/>
      <c r="U17222" s="173"/>
    </row>
    <row r="17223" spans="13:21" s="104" customFormat="1" ht="15.75">
      <c r="M17223" s="172"/>
      <c r="N17223" s="172"/>
      <c r="O17223" s="172"/>
      <c r="U17223" s="173"/>
    </row>
    <row r="17224" spans="13:21" s="104" customFormat="1" ht="15.75">
      <c r="M17224" s="172"/>
      <c r="N17224" s="172"/>
      <c r="O17224" s="172"/>
      <c r="U17224" s="173"/>
    </row>
    <row r="17225" spans="13:21" s="104" customFormat="1" ht="15.75">
      <c r="M17225" s="172"/>
      <c r="N17225" s="172"/>
      <c r="O17225" s="172"/>
      <c r="U17225" s="173"/>
    </row>
    <row r="17226" spans="13:21" s="104" customFormat="1" ht="15.75">
      <c r="M17226" s="172"/>
      <c r="N17226" s="172"/>
      <c r="O17226" s="172"/>
      <c r="U17226" s="173"/>
    </row>
    <row r="17227" spans="13:21" s="104" customFormat="1" ht="15.75">
      <c r="M17227" s="172"/>
      <c r="N17227" s="172"/>
      <c r="O17227" s="172"/>
      <c r="U17227" s="173"/>
    </row>
    <row r="17228" spans="13:21" s="104" customFormat="1" ht="15.75">
      <c r="M17228" s="172"/>
      <c r="N17228" s="172"/>
      <c r="O17228" s="172"/>
      <c r="U17228" s="173"/>
    </row>
    <row r="17229" spans="13:21" s="104" customFormat="1" ht="15.75">
      <c r="M17229" s="172"/>
      <c r="N17229" s="172"/>
      <c r="O17229" s="172"/>
      <c r="U17229" s="173"/>
    </row>
    <row r="17230" spans="13:21" s="104" customFormat="1" ht="15.75">
      <c r="M17230" s="172"/>
      <c r="N17230" s="172"/>
      <c r="O17230" s="172"/>
      <c r="U17230" s="173"/>
    </row>
    <row r="17231" spans="13:21" s="104" customFormat="1" ht="15.75">
      <c r="M17231" s="172"/>
      <c r="N17231" s="172"/>
      <c r="O17231" s="172"/>
      <c r="U17231" s="173"/>
    </row>
    <row r="17232" spans="13:21" s="104" customFormat="1" ht="15.75">
      <c r="M17232" s="172"/>
      <c r="N17232" s="172"/>
      <c r="O17232" s="172"/>
      <c r="U17232" s="173"/>
    </row>
    <row r="17233" spans="13:21" s="104" customFormat="1" ht="15.75">
      <c r="M17233" s="172"/>
      <c r="N17233" s="172"/>
      <c r="O17233" s="172"/>
      <c r="U17233" s="173"/>
    </row>
    <row r="17234" spans="13:21" s="104" customFormat="1" ht="15.75">
      <c r="M17234" s="172"/>
      <c r="N17234" s="172"/>
      <c r="O17234" s="172"/>
      <c r="U17234" s="173"/>
    </row>
    <row r="17235" spans="13:21" s="104" customFormat="1" ht="15.75">
      <c r="M17235" s="172"/>
      <c r="N17235" s="172"/>
      <c r="O17235" s="172"/>
      <c r="U17235" s="173"/>
    </row>
    <row r="17236" spans="13:21" s="104" customFormat="1" ht="15.75">
      <c r="M17236" s="172"/>
      <c r="N17236" s="172"/>
      <c r="O17236" s="172"/>
      <c r="U17236" s="173"/>
    </row>
    <row r="17237" spans="13:21" s="104" customFormat="1" ht="15.75">
      <c r="M17237" s="172"/>
      <c r="N17237" s="172"/>
      <c r="O17237" s="172"/>
      <c r="U17237" s="173"/>
    </row>
    <row r="17238" spans="13:21" s="104" customFormat="1" ht="15.75">
      <c r="M17238" s="172"/>
      <c r="N17238" s="172"/>
      <c r="O17238" s="172"/>
      <c r="U17238" s="173"/>
    </row>
    <row r="17239" spans="13:21" s="104" customFormat="1" ht="15.75">
      <c r="M17239" s="172"/>
      <c r="N17239" s="172"/>
      <c r="O17239" s="172"/>
      <c r="U17239" s="173"/>
    </row>
    <row r="17240" spans="13:21" s="104" customFormat="1" ht="15.75">
      <c r="M17240" s="172"/>
      <c r="N17240" s="172"/>
      <c r="O17240" s="172"/>
      <c r="U17240" s="173"/>
    </row>
    <row r="17241" spans="13:21" s="104" customFormat="1" ht="15.75">
      <c r="M17241" s="172"/>
      <c r="N17241" s="172"/>
      <c r="O17241" s="172"/>
      <c r="U17241" s="173"/>
    </row>
    <row r="17242" spans="13:21" s="104" customFormat="1" ht="15.75">
      <c r="M17242" s="172"/>
      <c r="N17242" s="172"/>
      <c r="O17242" s="172"/>
      <c r="U17242" s="173"/>
    </row>
    <row r="17243" spans="13:21" s="104" customFormat="1" ht="15.75">
      <c r="M17243" s="172"/>
      <c r="N17243" s="172"/>
      <c r="O17243" s="172"/>
      <c r="U17243" s="173"/>
    </row>
    <row r="17244" spans="13:21" s="104" customFormat="1" ht="15.75">
      <c r="M17244" s="172"/>
      <c r="N17244" s="172"/>
      <c r="O17244" s="172"/>
      <c r="U17244" s="173"/>
    </row>
    <row r="17245" spans="13:21" s="104" customFormat="1" ht="15.75">
      <c r="M17245" s="172"/>
      <c r="N17245" s="172"/>
      <c r="O17245" s="172"/>
      <c r="U17245" s="173"/>
    </row>
    <row r="17246" spans="13:21" s="104" customFormat="1" ht="15.75">
      <c r="M17246" s="172"/>
      <c r="N17246" s="172"/>
      <c r="O17246" s="172"/>
      <c r="U17246" s="173"/>
    </row>
    <row r="17247" spans="13:21" s="104" customFormat="1" ht="15.75">
      <c r="M17247" s="172"/>
      <c r="N17247" s="172"/>
      <c r="O17247" s="172"/>
      <c r="U17247" s="173"/>
    </row>
    <row r="17248" spans="13:21" s="104" customFormat="1" ht="15.75">
      <c r="M17248" s="172"/>
      <c r="N17248" s="172"/>
      <c r="O17248" s="172"/>
      <c r="U17248" s="173"/>
    </row>
    <row r="17249" spans="13:21" s="104" customFormat="1" ht="15.75">
      <c r="M17249" s="172"/>
      <c r="N17249" s="172"/>
      <c r="O17249" s="172"/>
      <c r="U17249" s="173"/>
    </row>
    <row r="17250" spans="13:21" s="104" customFormat="1" ht="15.75">
      <c r="M17250" s="172"/>
      <c r="N17250" s="172"/>
      <c r="O17250" s="172"/>
      <c r="U17250" s="173"/>
    </row>
    <row r="17251" spans="13:21" s="104" customFormat="1" ht="15.75">
      <c r="M17251" s="172"/>
      <c r="N17251" s="172"/>
      <c r="O17251" s="172"/>
      <c r="U17251" s="173"/>
    </row>
    <row r="17252" spans="13:21" s="104" customFormat="1" ht="15.75">
      <c r="M17252" s="172"/>
      <c r="N17252" s="172"/>
      <c r="O17252" s="172"/>
      <c r="U17252" s="173"/>
    </row>
    <row r="17253" spans="13:21" s="104" customFormat="1" ht="15.75">
      <c r="M17253" s="172"/>
      <c r="N17253" s="172"/>
      <c r="O17253" s="172"/>
      <c r="U17253" s="173"/>
    </row>
    <row r="17254" spans="13:21" s="104" customFormat="1" ht="15.75">
      <c r="M17254" s="172"/>
      <c r="N17254" s="172"/>
      <c r="O17254" s="172"/>
      <c r="U17254" s="173"/>
    </row>
    <row r="17255" spans="13:21" s="104" customFormat="1" ht="15.75">
      <c r="M17255" s="172"/>
      <c r="N17255" s="172"/>
      <c r="O17255" s="172"/>
      <c r="U17255" s="173"/>
    </row>
    <row r="17256" spans="13:21" s="104" customFormat="1" ht="15.75">
      <c r="M17256" s="172"/>
      <c r="N17256" s="172"/>
      <c r="O17256" s="172"/>
      <c r="U17256" s="173"/>
    </row>
    <row r="17257" spans="13:21" s="104" customFormat="1" ht="15.75">
      <c r="M17257" s="172"/>
      <c r="N17257" s="172"/>
      <c r="O17257" s="172"/>
      <c r="U17257" s="173"/>
    </row>
    <row r="17258" spans="13:21" s="104" customFormat="1" ht="15.75">
      <c r="M17258" s="172"/>
      <c r="N17258" s="172"/>
      <c r="O17258" s="172"/>
      <c r="U17258" s="173"/>
    </row>
    <row r="17259" spans="13:21" s="104" customFormat="1" ht="15.75">
      <c r="M17259" s="172"/>
      <c r="N17259" s="172"/>
      <c r="O17259" s="172"/>
      <c r="U17259" s="173"/>
    </row>
    <row r="17260" spans="13:21" s="104" customFormat="1" ht="15.75">
      <c r="M17260" s="172"/>
      <c r="N17260" s="172"/>
      <c r="O17260" s="172"/>
      <c r="U17260" s="173"/>
    </row>
    <row r="17261" spans="13:21" s="104" customFormat="1" ht="15.75">
      <c r="M17261" s="172"/>
      <c r="N17261" s="172"/>
      <c r="O17261" s="172"/>
      <c r="U17261" s="173"/>
    </row>
    <row r="17262" spans="13:21" s="104" customFormat="1" ht="15.75">
      <c r="M17262" s="172"/>
      <c r="N17262" s="172"/>
      <c r="O17262" s="172"/>
      <c r="U17262" s="173"/>
    </row>
    <row r="17263" spans="13:21" s="104" customFormat="1" ht="15.75">
      <c r="M17263" s="172"/>
      <c r="N17263" s="172"/>
      <c r="O17263" s="172"/>
      <c r="U17263" s="173"/>
    </row>
    <row r="17264" spans="13:21" s="104" customFormat="1" ht="15.75">
      <c r="M17264" s="172"/>
      <c r="N17264" s="172"/>
      <c r="O17264" s="172"/>
      <c r="U17264" s="173"/>
    </row>
    <row r="17265" spans="13:21" s="104" customFormat="1" ht="15.75">
      <c r="M17265" s="172"/>
      <c r="N17265" s="172"/>
      <c r="O17265" s="172"/>
      <c r="U17265" s="173"/>
    </row>
    <row r="17266" spans="13:21" s="104" customFormat="1" ht="15.75">
      <c r="M17266" s="172"/>
      <c r="N17266" s="172"/>
      <c r="O17266" s="172"/>
      <c r="U17266" s="173"/>
    </row>
    <row r="17267" spans="13:21" s="104" customFormat="1" ht="15.75">
      <c r="M17267" s="172"/>
      <c r="N17267" s="172"/>
      <c r="O17267" s="172"/>
      <c r="U17267" s="173"/>
    </row>
    <row r="17268" spans="13:21" s="104" customFormat="1" ht="15.75">
      <c r="M17268" s="172"/>
      <c r="N17268" s="172"/>
      <c r="O17268" s="172"/>
      <c r="U17268" s="173"/>
    </row>
    <row r="17269" spans="13:21" s="104" customFormat="1" ht="15.75">
      <c r="M17269" s="172"/>
      <c r="N17269" s="172"/>
      <c r="O17269" s="172"/>
      <c r="U17269" s="173"/>
    </row>
    <row r="17270" spans="13:21" s="104" customFormat="1" ht="15.75">
      <c r="M17270" s="172"/>
      <c r="N17270" s="172"/>
      <c r="O17270" s="172"/>
      <c r="U17270" s="173"/>
    </row>
    <row r="17271" spans="13:21" s="104" customFormat="1" ht="15.75">
      <c r="M17271" s="172"/>
      <c r="N17271" s="172"/>
      <c r="O17271" s="172"/>
      <c r="U17271" s="173"/>
    </row>
    <row r="17272" spans="13:21" s="104" customFormat="1" ht="15.75">
      <c r="M17272" s="172"/>
      <c r="N17272" s="172"/>
      <c r="O17272" s="172"/>
      <c r="U17272" s="173"/>
    </row>
    <row r="17273" spans="13:21" s="104" customFormat="1" ht="15.75">
      <c r="M17273" s="172"/>
      <c r="N17273" s="172"/>
      <c r="O17273" s="172"/>
      <c r="U17273" s="173"/>
    </row>
    <row r="17274" spans="13:21" s="104" customFormat="1" ht="15.75">
      <c r="M17274" s="172"/>
      <c r="N17274" s="172"/>
      <c r="O17274" s="172"/>
      <c r="U17274" s="173"/>
    </row>
    <row r="17275" spans="13:21" s="104" customFormat="1" ht="15.75">
      <c r="M17275" s="172"/>
      <c r="N17275" s="172"/>
      <c r="O17275" s="172"/>
      <c r="U17275" s="173"/>
    </row>
    <row r="17276" spans="13:21" s="104" customFormat="1" ht="15.75">
      <c r="M17276" s="172"/>
      <c r="N17276" s="172"/>
      <c r="O17276" s="172"/>
      <c r="U17276" s="173"/>
    </row>
    <row r="17277" spans="13:21" s="104" customFormat="1" ht="15.75">
      <c r="M17277" s="172"/>
      <c r="N17277" s="172"/>
      <c r="O17277" s="172"/>
      <c r="U17277" s="173"/>
    </row>
    <row r="17278" spans="13:21" s="104" customFormat="1" ht="15.75">
      <c r="M17278" s="172"/>
      <c r="N17278" s="172"/>
      <c r="O17278" s="172"/>
      <c r="U17278" s="173"/>
    </row>
    <row r="17279" spans="13:21" s="104" customFormat="1" ht="15.75">
      <c r="M17279" s="172"/>
      <c r="N17279" s="172"/>
      <c r="O17279" s="172"/>
      <c r="U17279" s="173"/>
    </row>
    <row r="17280" spans="13:21" s="104" customFormat="1" ht="15.75">
      <c r="M17280" s="172"/>
      <c r="N17280" s="172"/>
      <c r="O17280" s="172"/>
      <c r="U17280" s="173"/>
    </row>
    <row r="17281" spans="13:21" s="104" customFormat="1" ht="15.75">
      <c r="M17281" s="172"/>
      <c r="N17281" s="172"/>
      <c r="O17281" s="172"/>
      <c r="U17281" s="173"/>
    </row>
    <row r="17282" spans="13:21" s="104" customFormat="1" ht="15.75">
      <c r="M17282" s="172"/>
      <c r="N17282" s="172"/>
      <c r="O17282" s="172"/>
      <c r="U17282" s="173"/>
    </row>
    <row r="17283" spans="13:21" s="104" customFormat="1" ht="15.75">
      <c r="M17283" s="172"/>
      <c r="N17283" s="172"/>
      <c r="O17283" s="172"/>
      <c r="U17283" s="173"/>
    </row>
    <row r="17284" spans="13:21" s="104" customFormat="1" ht="15.75">
      <c r="M17284" s="172"/>
      <c r="N17284" s="172"/>
      <c r="O17284" s="172"/>
      <c r="U17284" s="173"/>
    </row>
    <row r="17285" spans="13:21" s="104" customFormat="1" ht="15.75">
      <c r="M17285" s="172"/>
      <c r="N17285" s="172"/>
      <c r="O17285" s="172"/>
      <c r="U17285" s="173"/>
    </row>
    <row r="17286" spans="13:21" s="104" customFormat="1" ht="15.75">
      <c r="M17286" s="172"/>
      <c r="N17286" s="172"/>
      <c r="O17286" s="172"/>
      <c r="U17286" s="173"/>
    </row>
    <row r="17287" spans="13:21" s="104" customFormat="1" ht="15.75">
      <c r="M17287" s="172"/>
      <c r="N17287" s="172"/>
      <c r="O17287" s="172"/>
      <c r="U17287" s="173"/>
    </row>
    <row r="17288" spans="13:21" s="104" customFormat="1" ht="15.75">
      <c r="M17288" s="172"/>
      <c r="N17288" s="172"/>
      <c r="O17288" s="172"/>
      <c r="U17288" s="173"/>
    </row>
    <row r="17289" spans="13:21" s="104" customFormat="1" ht="15.75">
      <c r="M17289" s="172"/>
      <c r="N17289" s="172"/>
      <c r="O17289" s="172"/>
      <c r="U17289" s="173"/>
    </row>
    <row r="17290" spans="13:21" s="104" customFormat="1" ht="15.75">
      <c r="M17290" s="172"/>
      <c r="N17290" s="172"/>
      <c r="O17290" s="172"/>
      <c r="U17290" s="173"/>
    </row>
    <row r="17291" spans="13:21" s="104" customFormat="1" ht="15.75">
      <c r="M17291" s="172"/>
      <c r="N17291" s="172"/>
      <c r="O17291" s="172"/>
      <c r="U17291" s="173"/>
    </row>
    <row r="17292" spans="13:21" s="104" customFormat="1" ht="15.75">
      <c r="M17292" s="172"/>
      <c r="N17292" s="172"/>
      <c r="O17292" s="172"/>
      <c r="U17292" s="173"/>
    </row>
    <row r="17293" spans="13:21" s="104" customFormat="1" ht="15.75">
      <c r="M17293" s="172"/>
      <c r="N17293" s="172"/>
      <c r="O17293" s="172"/>
      <c r="U17293" s="173"/>
    </row>
    <row r="17294" spans="13:21" s="104" customFormat="1" ht="15.75">
      <c r="M17294" s="172"/>
      <c r="N17294" s="172"/>
      <c r="O17294" s="172"/>
      <c r="U17294" s="173"/>
    </row>
    <row r="17295" spans="13:21" s="104" customFormat="1" ht="15.75">
      <c r="M17295" s="172"/>
      <c r="N17295" s="172"/>
      <c r="O17295" s="172"/>
      <c r="U17295" s="173"/>
    </row>
    <row r="17296" spans="13:21" s="104" customFormat="1" ht="15.75">
      <c r="M17296" s="172"/>
      <c r="N17296" s="172"/>
      <c r="O17296" s="172"/>
      <c r="U17296" s="173"/>
    </row>
    <row r="17297" spans="13:21" s="104" customFormat="1" ht="15.75">
      <c r="M17297" s="172"/>
      <c r="N17297" s="172"/>
      <c r="O17297" s="172"/>
      <c r="U17297" s="173"/>
    </row>
    <row r="17298" spans="13:21" s="104" customFormat="1" ht="15.75">
      <c r="M17298" s="172"/>
      <c r="N17298" s="172"/>
      <c r="O17298" s="172"/>
      <c r="U17298" s="173"/>
    </row>
    <row r="17299" spans="13:21" s="104" customFormat="1" ht="15.75">
      <c r="M17299" s="172"/>
      <c r="N17299" s="172"/>
      <c r="O17299" s="172"/>
      <c r="U17299" s="173"/>
    </row>
    <row r="17300" spans="13:21" s="104" customFormat="1" ht="15.75">
      <c r="M17300" s="172"/>
      <c r="N17300" s="172"/>
      <c r="O17300" s="172"/>
      <c r="U17300" s="173"/>
    </row>
    <row r="17301" spans="13:21" s="104" customFormat="1" ht="15.75">
      <c r="M17301" s="172"/>
      <c r="N17301" s="172"/>
      <c r="O17301" s="172"/>
      <c r="U17301" s="173"/>
    </row>
    <row r="17302" spans="13:21" s="104" customFormat="1" ht="15.75">
      <c r="M17302" s="172"/>
      <c r="N17302" s="172"/>
      <c r="O17302" s="172"/>
      <c r="U17302" s="173"/>
    </row>
    <row r="17303" spans="13:21" s="104" customFormat="1" ht="15.75">
      <c r="M17303" s="172"/>
      <c r="N17303" s="172"/>
      <c r="O17303" s="172"/>
      <c r="U17303" s="173"/>
    </row>
    <row r="17304" spans="13:21" s="104" customFormat="1" ht="15.75">
      <c r="M17304" s="172"/>
      <c r="N17304" s="172"/>
      <c r="O17304" s="172"/>
      <c r="U17304" s="173"/>
    </row>
    <row r="17305" spans="13:21" s="104" customFormat="1" ht="15.75">
      <c r="M17305" s="172"/>
      <c r="N17305" s="172"/>
      <c r="O17305" s="172"/>
      <c r="U17305" s="173"/>
    </row>
    <row r="17306" spans="13:21" s="104" customFormat="1" ht="15.75">
      <c r="M17306" s="172"/>
      <c r="N17306" s="172"/>
      <c r="O17306" s="172"/>
      <c r="U17306" s="173"/>
    </row>
    <row r="17307" spans="13:21" s="104" customFormat="1" ht="15.75">
      <c r="M17307" s="172"/>
      <c r="N17307" s="172"/>
      <c r="O17307" s="172"/>
      <c r="U17307" s="173"/>
    </row>
    <row r="17308" spans="13:21" s="104" customFormat="1" ht="15.75">
      <c r="M17308" s="172"/>
      <c r="N17308" s="172"/>
      <c r="O17308" s="172"/>
      <c r="U17308" s="173"/>
    </row>
    <row r="17309" spans="13:21" s="104" customFormat="1" ht="15.75">
      <c r="M17309" s="172"/>
      <c r="N17309" s="172"/>
      <c r="O17309" s="172"/>
      <c r="U17309" s="173"/>
    </row>
    <row r="17310" spans="13:21" s="104" customFormat="1" ht="15.75">
      <c r="M17310" s="172"/>
      <c r="N17310" s="172"/>
      <c r="O17310" s="172"/>
      <c r="U17310" s="173"/>
    </row>
    <row r="17311" spans="13:21" s="104" customFormat="1" ht="15.75">
      <c r="M17311" s="172"/>
      <c r="N17311" s="172"/>
      <c r="O17311" s="172"/>
      <c r="U17311" s="173"/>
    </row>
    <row r="17312" spans="13:21" s="104" customFormat="1" ht="15.75">
      <c r="M17312" s="172"/>
      <c r="N17312" s="172"/>
      <c r="O17312" s="172"/>
      <c r="U17312" s="173"/>
    </row>
    <row r="17313" spans="13:21" s="104" customFormat="1" ht="15.75">
      <c r="M17313" s="172"/>
      <c r="N17313" s="172"/>
      <c r="O17313" s="172"/>
      <c r="U17313" s="173"/>
    </row>
    <row r="17314" spans="13:21" s="104" customFormat="1" ht="15.75">
      <c r="M17314" s="172"/>
      <c r="N17314" s="172"/>
      <c r="O17314" s="172"/>
      <c r="U17314" s="173"/>
    </row>
    <row r="17315" spans="13:21" s="104" customFormat="1" ht="15.75">
      <c r="M17315" s="172"/>
      <c r="N17315" s="172"/>
      <c r="O17315" s="172"/>
      <c r="U17315" s="173"/>
    </row>
    <row r="17316" spans="13:21" s="104" customFormat="1" ht="15.75">
      <c r="M17316" s="172"/>
      <c r="N17316" s="172"/>
      <c r="O17316" s="172"/>
      <c r="U17316" s="173"/>
    </row>
    <row r="17317" spans="13:21" s="104" customFormat="1" ht="15.75">
      <c r="M17317" s="172"/>
      <c r="N17317" s="172"/>
      <c r="O17317" s="172"/>
      <c r="U17317" s="173"/>
    </row>
    <row r="17318" spans="13:21" s="104" customFormat="1" ht="15.75">
      <c r="M17318" s="172"/>
      <c r="N17318" s="172"/>
      <c r="O17318" s="172"/>
      <c r="U17318" s="173"/>
    </row>
    <row r="17319" spans="13:21" s="104" customFormat="1" ht="15.75">
      <c r="M17319" s="172"/>
      <c r="N17319" s="172"/>
      <c r="O17319" s="172"/>
      <c r="U17319" s="173"/>
    </row>
    <row r="17320" spans="13:21" s="104" customFormat="1" ht="15.75">
      <c r="M17320" s="172"/>
      <c r="N17320" s="172"/>
      <c r="O17320" s="172"/>
      <c r="U17320" s="173"/>
    </row>
    <row r="17321" spans="13:21" s="104" customFormat="1" ht="15.75">
      <c r="M17321" s="172"/>
      <c r="N17321" s="172"/>
      <c r="O17321" s="172"/>
      <c r="U17321" s="173"/>
    </row>
    <row r="17322" spans="13:21" s="104" customFormat="1" ht="15.75">
      <c r="M17322" s="172"/>
      <c r="N17322" s="172"/>
      <c r="O17322" s="172"/>
      <c r="U17322" s="173"/>
    </row>
    <row r="17323" spans="13:21" s="104" customFormat="1" ht="15.75">
      <c r="M17323" s="172"/>
      <c r="N17323" s="172"/>
      <c r="O17323" s="172"/>
      <c r="U17323" s="173"/>
    </row>
    <row r="17324" spans="13:21" s="104" customFormat="1" ht="15.75">
      <c r="M17324" s="172"/>
      <c r="N17324" s="172"/>
      <c r="O17324" s="172"/>
      <c r="U17324" s="173"/>
    </row>
    <row r="17325" spans="13:21" s="104" customFormat="1" ht="15.75">
      <c r="M17325" s="172"/>
      <c r="N17325" s="172"/>
      <c r="O17325" s="172"/>
      <c r="U17325" s="173"/>
    </row>
    <row r="17326" spans="13:21" s="104" customFormat="1" ht="15.75">
      <c r="M17326" s="172"/>
      <c r="N17326" s="172"/>
      <c r="O17326" s="172"/>
      <c r="U17326" s="173"/>
    </row>
    <row r="17327" spans="13:21" s="104" customFormat="1" ht="15.75">
      <c r="M17327" s="172"/>
      <c r="N17327" s="172"/>
      <c r="O17327" s="172"/>
      <c r="U17327" s="173"/>
    </row>
    <row r="17328" spans="13:21" s="104" customFormat="1" ht="15.75">
      <c r="M17328" s="172"/>
      <c r="N17328" s="172"/>
      <c r="O17328" s="172"/>
      <c r="U17328" s="173"/>
    </row>
    <row r="17329" spans="13:21" s="104" customFormat="1" ht="15.75">
      <c r="M17329" s="172"/>
      <c r="N17329" s="172"/>
      <c r="O17329" s="172"/>
      <c r="U17329" s="173"/>
    </row>
    <row r="17330" spans="13:21" s="104" customFormat="1" ht="15.75">
      <c r="M17330" s="172"/>
      <c r="N17330" s="172"/>
      <c r="O17330" s="172"/>
      <c r="U17330" s="173"/>
    </row>
    <row r="17331" spans="13:21" s="104" customFormat="1" ht="15.75">
      <c r="M17331" s="172"/>
      <c r="N17331" s="172"/>
      <c r="O17331" s="172"/>
      <c r="U17331" s="173"/>
    </row>
    <row r="17332" spans="13:21" s="104" customFormat="1" ht="15.75">
      <c r="M17332" s="172"/>
      <c r="N17332" s="172"/>
      <c r="O17332" s="172"/>
      <c r="U17332" s="173"/>
    </row>
    <row r="17333" spans="13:21" s="104" customFormat="1" ht="15.75">
      <c r="M17333" s="172"/>
      <c r="N17333" s="172"/>
      <c r="O17333" s="172"/>
      <c r="U17333" s="173"/>
    </row>
    <row r="17334" spans="13:21" s="104" customFormat="1" ht="15.75">
      <c r="M17334" s="172"/>
      <c r="N17334" s="172"/>
      <c r="O17334" s="172"/>
      <c r="U17334" s="173"/>
    </row>
    <row r="17335" spans="13:21" s="104" customFormat="1" ht="15.75">
      <c r="M17335" s="172"/>
      <c r="N17335" s="172"/>
      <c r="O17335" s="172"/>
      <c r="U17335" s="173"/>
    </row>
    <row r="17336" spans="13:21" s="104" customFormat="1" ht="15.75">
      <c r="M17336" s="172"/>
      <c r="N17336" s="172"/>
      <c r="O17336" s="172"/>
      <c r="U17336" s="173"/>
    </row>
    <row r="17337" spans="13:21" s="104" customFormat="1" ht="15.75">
      <c r="M17337" s="172"/>
      <c r="N17337" s="172"/>
      <c r="O17337" s="172"/>
      <c r="U17337" s="173"/>
    </row>
    <row r="17338" spans="13:21" s="104" customFormat="1" ht="15.75">
      <c r="M17338" s="172"/>
      <c r="N17338" s="172"/>
      <c r="O17338" s="172"/>
      <c r="U17338" s="173"/>
    </row>
    <row r="17339" spans="13:21" s="104" customFormat="1" ht="15.75">
      <c r="M17339" s="172"/>
      <c r="N17339" s="172"/>
      <c r="O17339" s="172"/>
      <c r="U17339" s="173"/>
    </row>
    <row r="17340" spans="13:21" s="104" customFormat="1" ht="15.75">
      <c r="M17340" s="172"/>
      <c r="N17340" s="172"/>
      <c r="O17340" s="172"/>
      <c r="U17340" s="173"/>
    </row>
    <row r="17341" spans="13:21" s="104" customFormat="1" ht="15.75">
      <c r="M17341" s="172"/>
      <c r="N17341" s="172"/>
      <c r="O17341" s="172"/>
      <c r="U17341" s="173"/>
    </row>
    <row r="17342" spans="13:21" s="104" customFormat="1" ht="15.75">
      <c r="M17342" s="172"/>
      <c r="N17342" s="172"/>
      <c r="O17342" s="172"/>
      <c r="U17342" s="173"/>
    </row>
    <row r="17343" spans="13:21" s="104" customFormat="1" ht="15.75">
      <c r="M17343" s="172"/>
      <c r="N17343" s="172"/>
      <c r="O17343" s="172"/>
      <c r="U17343" s="173"/>
    </row>
    <row r="17344" spans="13:21" s="104" customFormat="1" ht="15.75">
      <c r="M17344" s="172"/>
      <c r="N17344" s="172"/>
      <c r="O17344" s="172"/>
      <c r="U17344" s="173"/>
    </row>
    <row r="17345" spans="13:21" s="104" customFormat="1" ht="15.75">
      <c r="M17345" s="172"/>
      <c r="N17345" s="172"/>
      <c r="O17345" s="172"/>
      <c r="U17345" s="173"/>
    </row>
    <row r="17346" spans="13:21" s="104" customFormat="1" ht="15.75">
      <c r="M17346" s="172"/>
      <c r="N17346" s="172"/>
      <c r="O17346" s="172"/>
      <c r="U17346" s="173"/>
    </row>
    <row r="17347" spans="13:21" s="104" customFormat="1" ht="15.75">
      <c r="M17347" s="172"/>
      <c r="N17347" s="172"/>
      <c r="O17347" s="172"/>
      <c r="U17347" s="173"/>
    </row>
    <row r="17348" spans="13:21" s="104" customFormat="1" ht="15.75">
      <c r="M17348" s="172"/>
      <c r="N17348" s="172"/>
      <c r="O17348" s="172"/>
      <c r="U17348" s="173"/>
    </row>
    <row r="17349" spans="13:21" s="104" customFormat="1" ht="15.75">
      <c r="M17349" s="172"/>
      <c r="N17349" s="172"/>
      <c r="O17349" s="172"/>
      <c r="U17349" s="173"/>
    </row>
    <row r="17350" spans="13:21" s="104" customFormat="1" ht="15.75">
      <c r="M17350" s="172"/>
      <c r="N17350" s="172"/>
      <c r="O17350" s="172"/>
      <c r="U17350" s="173"/>
    </row>
    <row r="17351" spans="13:21" s="104" customFormat="1" ht="15.75">
      <c r="M17351" s="172"/>
      <c r="N17351" s="172"/>
      <c r="O17351" s="172"/>
      <c r="U17351" s="173"/>
    </row>
    <row r="17352" spans="13:21" s="104" customFormat="1" ht="15.75">
      <c r="M17352" s="172"/>
      <c r="N17352" s="172"/>
      <c r="O17352" s="172"/>
      <c r="U17352" s="173"/>
    </row>
    <row r="17353" spans="13:21" s="104" customFormat="1" ht="15.75">
      <c r="M17353" s="172"/>
      <c r="N17353" s="172"/>
      <c r="O17353" s="172"/>
      <c r="U17353" s="173"/>
    </row>
    <row r="17354" spans="13:21" s="104" customFormat="1" ht="15.75">
      <c r="M17354" s="172"/>
      <c r="N17354" s="172"/>
      <c r="O17354" s="172"/>
      <c r="U17354" s="173"/>
    </row>
    <row r="17355" spans="13:21" s="104" customFormat="1" ht="15.75">
      <c r="M17355" s="172"/>
      <c r="N17355" s="172"/>
      <c r="O17355" s="172"/>
      <c r="U17355" s="173"/>
    </row>
    <row r="17356" spans="13:21" s="104" customFormat="1" ht="15.75">
      <c r="M17356" s="172"/>
      <c r="N17356" s="172"/>
      <c r="O17356" s="172"/>
      <c r="U17356" s="173"/>
    </row>
    <row r="17357" spans="13:21" s="104" customFormat="1" ht="15.75">
      <c r="M17357" s="172"/>
      <c r="N17357" s="172"/>
      <c r="O17357" s="172"/>
      <c r="U17357" s="173"/>
    </row>
    <row r="17358" spans="13:21" s="104" customFormat="1" ht="15.75">
      <c r="M17358" s="172"/>
      <c r="N17358" s="172"/>
      <c r="O17358" s="172"/>
      <c r="U17358" s="173"/>
    </row>
    <row r="17359" spans="13:21" s="104" customFormat="1" ht="15.75">
      <c r="M17359" s="172"/>
      <c r="N17359" s="172"/>
      <c r="O17359" s="172"/>
      <c r="U17359" s="173"/>
    </row>
    <row r="17360" spans="13:21" s="104" customFormat="1" ht="15.75">
      <c r="M17360" s="172"/>
      <c r="N17360" s="172"/>
      <c r="O17360" s="172"/>
      <c r="U17360" s="173"/>
    </row>
    <row r="17361" spans="13:21" s="104" customFormat="1" ht="15.75">
      <c r="M17361" s="172"/>
      <c r="N17361" s="172"/>
      <c r="O17361" s="172"/>
      <c r="U17361" s="173"/>
    </row>
    <row r="17362" spans="13:21" s="104" customFormat="1" ht="15.75">
      <c r="M17362" s="172"/>
      <c r="N17362" s="172"/>
      <c r="O17362" s="172"/>
      <c r="U17362" s="173"/>
    </row>
    <row r="17363" spans="13:21" s="104" customFormat="1" ht="15.75">
      <c r="M17363" s="172"/>
      <c r="N17363" s="172"/>
      <c r="O17363" s="172"/>
      <c r="U17363" s="173"/>
    </row>
    <row r="17364" spans="13:21" s="104" customFormat="1" ht="15.75">
      <c r="M17364" s="172"/>
      <c r="N17364" s="172"/>
      <c r="O17364" s="172"/>
      <c r="U17364" s="173"/>
    </row>
    <row r="17365" spans="13:21" s="104" customFormat="1" ht="15.75">
      <c r="M17365" s="172"/>
      <c r="N17365" s="172"/>
      <c r="O17365" s="172"/>
      <c r="U17365" s="173"/>
    </row>
    <row r="17366" spans="13:21" s="104" customFormat="1" ht="15.75">
      <c r="M17366" s="172"/>
      <c r="N17366" s="172"/>
      <c r="O17366" s="172"/>
      <c r="U17366" s="173"/>
    </row>
    <row r="17367" spans="13:21" s="104" customFormat="1" ht="15.75">
      <c r="M17367" s="172"/>
      <c r="N17367" s="172"/>
      <c r="O17367" s="172"/>
      <c r="U17367" s="173"/>
    </row>
    <row r="17368" spans="13:21" s="104" customFormat="1" ht="15.75">
      <c r="M17368" s="172"/>
      <c r="N17368" s="172"/>
      <c r="O17368" s="172"/>
      <c r="U17368" s="173"/>
    </row>
    <row r="17369" spans="13:21" s="104" customFormat="1" ht="15.75">
      <c r="M17369" s="172"/>
      <c r="N17369" s="172"/>
      <c r="O17369" s="172"/>
      <c r="U17369" s="173"/>
    </row>
    <row r="17370" spans="13:21" s="104" customFormat="1" ht="15.75">
      <c r="M17370" s="172"/>
      <c r="N17370" s="172"/>
      <c r="O17370" s="172"/>
      <c r="U17370" s="173"/>
    </row>
    <row r="17371" spans="13:21" s="104" customFormat="1" ht="15.75">
      <c r="M17371" s="172"/>
      <c r="N17371" s="172"/>
      <c r="O17371" s="172"/>
      <c r="U17371" s="173"/>
    </row>
    <row r="17372" spans="13:21" s="104" customFormat="1" ht="15.75">
      <c r="M17372" s="172"/>
      <c r="N17372" s="172"/>
      <c r="O17372" s="172"/>
      <c r="U17372" s="173"/>
    </row>
    <row r="17373" spans="13:21" s="104" customFormat="1" ht="15.75">
      <c r="M17373" s="172"/>
      <c r="N17373" s="172"/>
      <c r="O17373" s="172"/>
      <c r="U17373" s="173"/>
    </row>
    <row r="17374" spans="13:21" s="104" customFormat="1" ht="15.75">
      <c r="M17374" s="172"/>
      <c r="N17374" s="172"/>
      <c r="O17374" s="172"/>
      <c r="U17374" s="173"/>
    </row>
    <row r="17375" spans="13:21" s="104" customFormat="1" ht="15.75">
      <c r="M17375" s="172"/>
      <c r="N17375" s="172"/>
      <c r="O17375" s="172"/>
      <c r="U17375" s="173"/>
    </row>
    <row r="17376" spans="13:21" s="104" customFormat="1" ht="15.75">
      <c r="M17376" s="172"/>
      <c r="N17376" s="172"/>
      <c r="O17376" s="172"/>
      <c r="U17376" s="173"/>
    </row>
    <row r="17377" spans="13:21" s="104" customFormat="1" ht="15.75">
      <c r="M17377" s="172"/>
      <c r="N17377" s="172"/>
      <c r="O17377" s="172"/>
      <c r="U17377" s="173"/>
    </row>
    <row r="17378" spans="13:21" s="104" customFormat="1" ht="15.75">
      <c r="M17378" s="172"/>
      <c r="N17378" s="172"/>
      <c r="O17378" s="172"/>
      <c r="U17378" s="173"/>
    </row>
    <row r="17379" spans="13:21" s="104" customFormat="1" ht="15.75">
      <c r="M17379" s="172"/>
      <c r="N17379" s="172"/>
      <c r="O17379" s="172"/>
      <c r="U17379" s="173"/>
    </row>
    <row r="17380" spans="13:21" s="104" customFormat="1" ht="15.75">
      <c r="M17380" s="172"/>
      <c r="N17380" s="172"/>
      <c r="O17380" s="172"/>
      <c r="U17380" s="173"/>
    </row>
    <row r="17381" spans="13:21" s="104" customFormat="1" ht="15.75">
      <c r="M17381" s="172"/>
      <c r="N17381" s="172"/>
      <c r="O17381" s="172"/>
      <c r="U17381" s="173"/>
    </row>
    <row r="17382" spans="13:21" s="104" customFormat="1" ht="15.75">
      <c r="M17382" s="172"/>
      <c r="N17382" s="172"/>
      <c r="O17382" s="172"/>
      <c r="U17382" s="173"/>
    </row>
    <row r="17383" spans="13:21" s="104" customFormat="1" ht="15.75">
      <c r="M17383" s="172"/>
      <c r="N17383" s="172"/>
      <c r="O17383" s="172"/>
      <c r="U17383" s="173"/>
    </row>
    <row r="17384" spans="13:21" s="104" customFormat="1" ht="15.75">
      <c r="M17384" s="172"/>
      <c r="N17384" s="172"/>
      <c r="O17384" s="172"/>
      <c r="U17384" s="173"/>
    </row>
    <row r="17385" spans="13:21" s="104" customFormat="1" ht="15.75">
      <c r="M17385" s="172"/>
      <c r="N17385" s="172"/>
      <c r="O17385" s="172"/>
      <c r="U17385" s="173"/>
    </row>
    <row r="17386" spans="13:21" s="104" customFormat="1" ht="15.75">
      <c r="M17386" s="172"/>
      <c r="N17386" s="172"/>
      <c r="O17386" s="172"/>
      <c r="U17386" s="173"/>
    </row>
    <row r="17387" spans="13:21" s="104" customFormat="1" ht="15.75">
      <c r="M17387" s="172"/>
      <c r="N17387" s="172"/>
      <c r="O17387" s="172"/>
      <c r="U17387" s="173"/>
    </row>
    <row r="17388" spans="13:21" s="104" customFormat="1" ht="15.75">
      <c r="M17388" s="172"/>
      <c r="N17388" s="172"/>
      <c r="O17388" s="172"/>
      <c r="U17388" s="173"/>
    </row>
    <row r="17389" spans="13:21" s="104" customFormat="1" ht="15.75">
      <c r="M17389" s="172"/>
      <c r="N17389" s="172"/>
      <c r="O17389" s="172"/>
      <c r="U17389" s="173"/>
    </row>
    <row r="17390" spans="13:21" s="104" customFormat="1" ht="15.75">
      <c r="M17390" s="172"/>
      <c r="N17390" s="172"/>
      <c r="O17390" s="172"/>
      <c r="U17390" s="173"/>
    </row>
    <row r="17391" spans="13:21" s="104" customFormat="1" ht="15.75">
      <c r="M17391" s="172"/>
      <c r="N17391" s="172"/>
      <c r="O17391" s="172"/>
      <c r="U17391" s="173"/>
    </row>
    <row r="17392" spans="13:21" s="104" customFormat="1" ht="15.75">
      <c r="M17392" s="172"/>
      <c r="N17392" s="172"/>
      <c r="O17392" s="172"/>
      <c r="U17392" s="173"/>
    </row>
    <row r="17393" spans="13:21" s="104" customFormat="1" ht="15.75">
      <c r="M17393" s="172"/>
      <c r="N17393" s="172"/>
      <c r="O17393" s="172"/>
      <c r="U17393" s="173"/>
    </row>
    <row r="17394" spans="13:21" s="104" customFormat="1" ht="15.75">
      <c r="M17394" s="172"/>
      <c r="N17394" s="172"/>
      <c r="O17394" s="172"/>
      <c r="U17394" s="173"/>
    </row>
    <row r="17395" spans="13:21" s="104" customFormat="1" ht="15.75">
      <c r="M17395" s="172"/>
      <c r="N17395" s="172"/>
      <c r="O17395" s="172"/>
      <c r="U17395" s="173"/>
    </row>
    <row r="17396" spans="13:21" s="104" customFormat="1" ht="15.75">
      <c r="M17396" s="172"/>
      <c r="N17396" s="172"/>
      <c r="O17396" s="172"/>
      <c r="U17396" s="173"/>
    </row>
    <row r="17397" spans="13:21" s="104" customFormat="1" ht="15.75">
      <c r="M17397" s="172"/>
      <c r="N17397" s="172"/>
      <c r="O17397" s="172"/>
      <c r="U17397" s="173"/>
    </row>
    <row r="17398" spans="13:21" s="104" customFormat="1" ht="15.75">
      <c r="M17398" s="172"/>
      <c r="N17398" s="172"/>
      <c r="O17398" s="172"/>
      <c r="U17398" s="173"/>
    </row>
    <row r="17399" spans="13:21" s="104" customFormat="1" ht="15.75">
      <c r="M17399" s="172"/>
      <c r="N17399" s="172"/>
      <c r="O17399" s="172"/>
      <c r="U17399" s="173"/>
    </row>
    <row r="17400" spans="13:21" s="104" customFormat="1" ht="15.75">
      <c r="M17400" s="172"/>
      <c r="N17400" s="172"/>
      <c r="O17400" s="172"/>
      <c r="U17400" s="173"/>
    </row>
    <row r="17401" spans="13:21" s="104" customFormat="1" ht="15.75">
      <c r="M17401" s="172"/>
      <c r="N17401" s="172"/>
      <c r="O17401" s="172"/>
      <c r="U17401" s="173"/>
    </row>
    <row r="17402" spans="13:21" s="104" customFormat="1" ht="15.75">
      <c r="M17402" s="172"/>
      <c r="N17402" s="172"/>
      <c r="O17402" s="172"/>
      <c r="U17402" s="173"/>
    </row>
    <row r="17403" spans="13:21" s="104" customFormat="1" ht="15.75">
      <c r="M17403" s="172"/>
      <c r="N17403" s="172"/>
      <c r="O17403" s="172"/>
      <c r="U17403" s="173"/>
    </row>
    <row r="17404" spans="13:21" s="104" customFormat="1" ht="15.75">
      <c r="M17404" s="172"/>
      <c r="N17404" s="172"/>
      <c r="O17404" s="172"/>
      <c r="U17404" s="173"/>
    </row>
    <row r="17405" spans="13:21" s="104" customFormat="1" ht="15.75">
      <c r="M17405" s="172"/>
      <c r="N17405" s="172"/>
      <c r="O17405" s="172"/>
      <c r="U17405" s="173"/>
    </row>
    <row r="17406" spans="13:21" s="104" customFormat="1" ht="15.75">
      <c r="M17406" s="172"/>
      <c r="N17406" s="172"/>
      <c r="O17406" s="172"/>
      <c r="U17406" s="173"/>
    </row>
    <row r="17407" spans="13:21" s="104" customFormat="1" ht="15.75">
      <c r="M17407" s="172"/>
      <c r="N17407" s="172"/>
      <c r="O17407" s="172"/>
      <c r="U17407" s="173"/>
    </row>
    <row r="17408" spans="13:21" s="104" customFormat="1" ht="15.75">
      <c r="M17408" s="172"/>
      <c r="N17408" s="172"/>
      <c r="O17408" s="172"/>
      <c r="U17408" s="173"/>
    </row>
    <row r="17409" spans="13:21" s="104" customFormat="1" ht="15.75">
      <c r="M17409" s="172"/>
      <c r="N17409" s="172"/>
      <c r="O17409" s="172"/>
      <c r="U17409" s="173"/>
    </row>
    <row r="17410" spans="13:21" s="104" customFormat="1" ht="15.75">
      <c r="M17410" s="172"/>
      <c r="N17410" s="172"/>
      <c r="O17410" s="172"/>
      <c r="U17410" s="173"/>
    </row>
    <row r="17411" spans="13:21" s="104" customFormat="1" ht="15.75">
      <c r="M17411" s="172"/>
      <c r="N17411" s="172"/>
      <c r="O17411" s="172"/>
      <c r="U17411" s="173"/>
    </row>
    <row r="17412" spans="13:21" s="104" customFormat="1" ht="15.75">
      <c r="M17412" s="172"/>
      <c r="N17412" s="172"/>
      <c r="O17412" s="172"/>
      <c r="U17412" s="173"/>
    </row>
    <row r="17413" spans="13:21" s="104" customFormat="1" ht="15.75">
      <c r="M17413" s="172"/>
      <c r="N17413" s="172"/>
      <c r="O17413" s="172"/>
      <c r="U17413" s="173"/>
    </row>
    <row r="17414" spans="13:21" s="104" customFormat="1" ht="15.75">
      <c r="M17414" s="172"/>
      <c r="N17414" s="172"/>
      <c r="O17414" s="172"/>
      <c r="U17414" s="173"/>
    </row>
    <row r="17415" spans="13:21" s="104" customFormat="1" ht="15.75">
      <c r="M17415" s="172"/>
      <c r="N17415" s="172"/>
      <c r="O17415" s="172"/>
      <c r="U17415" s="173"/>
    </row>
    <row r="17416" spans="13:21" s="104" customFormat="1" ht="15.75">
      <c r="M17416" s="172"/>
      <c r="N17416" s="172"/>
      <c r="O17416" s="172"/>
      <c r="U17416" s="173"/>
    </row>
    <row r="17417" spans="13:21" s="104" customFormat="1" ht="15.75">
      <c r="M17417" s="172"/>
      <c r="N17417" s="172"/>
      <c r="O17417" s="172"/>
      <c r="U17417" s="173"/>
    </row>
    <row r="17418" spans="13:21" s="104" customFormat="1" ht="15.75">
      <c r="M17418" s="172"/>
      <c r="N17418" s="172"/>
      <c r="O17418" s="172"/>
      <c r="U17418" s="173"/>
    </row>
    <row r="17419" spans="13:21" s="104" customFormat="1" ht="15.75">
      <c r="M17419" s="172"/>
      <c r="N17419" s="172"/>
      <c r="O17419" s="172"/>
      <c r="U17419" s="173"/>
    </row>
    <row r="17420" spans="13:21" s="104" customFormat="1" ht="15.75">
      <c r="M17420" s="172"/>
      <c r="N17420" s="172"/>
      <c r="O17420" s="172"/>
      <c r="U17420" s="173"/>
    </row>
    <row r="17421" spans="13:21" s="104" customFormat="1" ht="15.75">
      <c r="M17421" s="172"/>
      <c r="N17421" s="172"/>
      <c r="O17421" s="172"/>
      <c r="U17421" s="173"/>
    </row>
    <row r="17422" spans="13:21" s="104" customFormat="1" ht="15.75">
      <c r="M17422" s="172"/>
      <c r="N17422" s="172"/>
      <c r="O17422" s="172"/>
      <c r="U17422" s="173"/>
    </row>
    <row r="17423" spans="13:21" s="104" customFormat="1" ht="15.75">
      <c r="M17423" s="172"/>
      <c r="N17423" s="172"/>
      <c r="O17423" s="172"/>
      <c r="U17423" s="173"/>
    </row>
    <row r="17424" spans="13:21" s="104" customFormat="1" ht="15.75">
      <c r="M17424" s="172"/>
      <c r="N17424" s="172"/>
      <c r="O17424" s="172"/>
      <c r="U17424" s="173"/>
    </row>
    <row r="17425" spans="13:21" s="104" customFormat="1" ht="15.75">
      <c r="M17425" s="172"/>
      <c r="N17425" s="172"/>
      <c r="O17425" s="172"/>
      <c r="U17425" s="173"/>
    </row>
    <row r="17426" spans="13:21" s="104" customFormat="1" ht="15.75">
      <c r="M17426" s="172"/>
      <c r="N17426" s="172"/>
      <c r="O17426" s="172"/>
      <c r="U17426" s="173"/>
    </row>
    <row r="17427" spans="13:21" s="104" customFormat="1" ht="15.75">
      <c r="M17427" s="172"/>
      <c r="N17427" s="172"/>
      <c r="O17427" s="172"/>
      <c r="U17427" s="173"/>
    </row>
    <row r="17428" spans="13:21" s="104" customFormat="1" ht="15.75">
      <c r="M17428" s="172"/>
      <c r="N17428" s="172"/>
      <c r="O17428" s="172"/>
      <c r="U17428" s="173"/>
    </row>
    <row r="17429" spans="13:21" s="104" customFormat="1" ht="15.75">
      <c r="M17429" s="172"/>
      <c r="N17429" s="172"/>
      <c r="O17429" s="172"/>
      <c r="U17429" s="173"/>
    </row>
    <row r="17430" spans="13:21" s="104" customFormat="1" ht="15.75">
      <c r="M17430" s="172"/>
      <c r="N17430" s="172"/>
      <c r="O17430" s="172"/>
      <c r="U17430" s="173"/>
    </row>
    <row r="17431" spans="13:21" s="104" customFormat="1" ht="15.75">
      <c r="M17431" s="172"/>
      <c r="N17431" s="172"/>
      <c r="O17431" s="172"/>
      <c r="U17431" s="173"/>
    </row>
    <row r="17432" spans="13:21" s="104" customFormat="1" ht="15.75">
      <c r="M17432" s="172"/>
      <c r="N17432" s="172"/>
      <c r="O17432" s="172"/>
      <c r="U17432" s="173"/>
    </row>
    <row r="17433" spans="13:21" s="104" customFormat="1" ht="15.75">
      <c r="M17433" s="172"/>
      <c r="N17433" s="172"/>
      <c r="O17433" s="172"/>
      <c r="U17433" s="173"/>
    </row>
    <row r="17434" spans="13:21" s="104" customFormat="1" ht="15.75">
      <c r="M17434" s="172"/>
      <c r="N17434" s="172"/>
      <c r="O17434" s="172"/>
      <c r="U17434" s="173"/>
    </row>
    <row r="17435" spans="13:21" s="104" customFormat="1" ht="15.75">
      <c r="M17435" s="172"/>
      <c r="N17435" s="172"/>
      <c r="O17435" s="172"/>
      <c r="U17435" s="173"/>
    </row>
    <row r="17436" spans="13:21" s="104" customFormat="1" ht="15.75">
      <c r="M17436" s="172"/>
      <c r="N17436" s="172"/>
      <c r="O17436" s="172"/>
      <c r="U17436" s="173"/>
    </row>
    <row r="17437" spans="13:21" s="104" customFormat="1" ht="15.75">
      <c r="M17437" s="172"/>
      <c r="N17437" s="172"/>
      <c r="O17437" s="172"/>
      <c r="U17437" s="173"/>
    </row>
    <row r="17438" spans="13:21" s="104" customFormat="1" ht="15.75">
      <c r="M17438" s="172"/>
      <c r="N17438" s="172"/>
      <c r="O17438" s="172"/>
      <c r="U17438" s="173"/>
    </row>
    <row r="17439" spans="13:21" s="104" customFormat="1" ht="15.75">
      <c r="M17439" s="172"/>
      <c r="N17439" s="172"/>
      <c r="O17439" s="172"/>
      <c r="U17439" s="173"/>
    </row>
    <row r="17440" spans="13:21" s="104" customFormat="1" ht="15.75">
      <c r="M17440" s="172"/>
      <c r="N17440" s="172"/>
      <c r="O17440" s="172"/>
      <c r="U17440" s="173"/>
    </row>
    <row r="17441" spans="13:21" s="104" customFormat="1" ht="15.75">
      <c r="M17441" s="172"/>
      <c r="N17441" s="172"/>
      <c r="O17441" s="172"/>
      <c r="U17441" s="173"/>
    </row>
    <row r="17442" spans="13:21" s="104" customFormat="1" ht="15.75">
      <c r="M17442" s="172"/>
      <c r="N17442" s="172"/>
      <c r="O17442" s="172"/>
      <c r="U17442" s="173"/>
    </row>
    <row r="17443" spans="13:21" s="104" customFormat="1" ht="15.75">
      <c r="M17443" s="172"/>
      <c r="N17443" s="172"/>
      <c r="O17443" s="172"/>
      <c r="U17443" s="173"/>
    </row>
    <row r="17444" spans="13:21" s="104" customFormat="1" ht="15.75">
      <c r="M17444" s="172"/>
      <c r="N17444" s="172"/>
      <c r="O17444" s="172"/>
      <c r="U17444" s="173"/>
    </row>
    <row r="17445" spans="13:21" s="104" customFormat="1" ht="15.75">
      <c r="M17445" s="172"/>
      <c r="N17445" s="172"/>
      <c r="O17445" s="172"/>
      <c r="U17445" s="173"/>
    </row>
    <row r="17446" spans="13:21" s="104" customFormat="1" ht="15.75">
      <c r="M17446" s="172"/>
      <c r="N17446" s="172"/>
      <c r="O17446" s="172"/>
      <c r="U17446" s="173"/>
    </row>
    <row r="17447" spans="13:21" s="104" customFormat="1" ht="15.75">
      <c r="M17447" s="172"/>
      <c r="N17447" s="172"/>
      <c r="O17447" s="172"/>
      <c r="U17447" s="173"/>
    </row>
    <row r="17448" spans="13:21" s="104" customFormat="1" ht="15.75">
      <c r="M17448" s="172"/>
      <c r="N17448" s="172"/>
      <c r="O17448" s="172"/>
      <c r="U17448" s="173"/>
    </row>
    <row r="17449" spans="13:21" s="104" customFormat="1" ht="15.75">
      <c r="M17449" s="172"/>
      <c r="N17449" s="172"/>
      <c r="O17449" s="172"/>
      <c r="U17449" s="173"/>
    </row>
    <row r="17450" spans="13:21" s="104" customFormat="1" ht="15.75">
      <c r="M17450" s="172"/>
      <c r="N17450" s="172"/>
      <c r="O17450" s="172"/>
      <c r="U17450" s="173"/>
    </row>
    <row r="17451" spans="13:21" s="104" customFormat="1" ht="15.75">
      <c r="M17451" s="172"/>
      <c r="N17451" s="172"/>
      <c r="O17451" s="172"/>
      <c r="U17451" s="173"/>
    </row>
    <row r="17452" spans="13:21" s="104" customFormat="1" ht="15.75">
      <c r="M17452" s="172"/>
      <c r="N17452" s="172"/>
      <c r="O17452" s="172"/>
      <c r="U17452" s="173"/>
    </row>
    <row r="17453" spans="13:21" s="104" customFormat="1" ht="15.75">
      <c r="M17453" s="172"/>
      <c r="N17453" s="172"/>
      <c r="O17453" s="172"/>
      <c r="U17453" s="173"/>
    </row>
    <row r="17454" spans="13:21" s="104" customFormat="1" ht="15.75">
      <c r="M17454" s="172"/>
      <c r="N17454" s="172"/>
      <c r="O17454" s="172"/>
      <c r="U17454" s="173"/>
    </row>
    <row r="17455" spans="13:21" s="104" customFormat="1" ht="15.75">
      <c r="M17455" s="172"/>
      <c r="N17455" s="172"/>
      <c r="O17455" s="172"/>
      <c r="U17455" s="173"/>
    </row>
    <row r="17456" spans="13:21" s="104" customFormat="1" ht="15.75">
      <c r="M17456" s="172"/>
      <c r="N17456" s="172"/>
      <c r="O17456" s="172"/>
      <c r="U17456" s="173"/>
    </row>
    <row r="17457" spans="13:21" s="104" customFormat="1" ht="15.75">
      <c r="M17457" s="172"/>
      <c r="N17457" s="172"/>
      <c r="O17457" s="172"/>
      <c r="U17457" s="173"/>
    </row>
    <row r="17458" spans="13:21" s="104" customFormat="1" ht="15.75">
      <c r="M17458" s="172"/>
      <c r="N17458" s="172"/>
      <c r="O17458" s="172"/>
      <c r="U17458" s="173"/>
    </row>
    <row r="17459" spans="13:21" s="104" customFormat="1" ht="15.75">
      <c r="M17459" s="172"/>
      <c r="N17459" s="172"/>
      <c r="O17459" s="172"/>
      <c r="U17459" s="173"/>
    </row>
    <row r="17460" spans="13:21" s="104" customFormat="1" ht="15.75">
      <c r="M17460" s="172"/>
      <c r="N17460" s="172"/>
      <c r="O17460" s="172"/>
      <c r="U17460" s="173"/>
    </row>
    <row r="17461" spans="13:21" s="104" customFormat="1" ht="15.75">
      <c r="M17461" s="172"/>
      <c r="N17461" s="172"/>
      <c r="O17461" s="172"/>
      <c r="U17461" s="173"/>
    </row>
    <row r="17462" spans="13:21" s="104" customFormat="1" ht="15.75">
      <c r="M17462" s="172"/>
      <c r="N17462" s="172"/>
      <c r="O17462" s="172"/>
      <c r="U17462" s="173"/>
    </row>
    <row r="17463" spans="13:21" s="104" customFormat="1" ht="15.75">
      <c r="M17463" s="172"/>
      <c r="N17463" s="172"/>
      <c r="O17463" s="172"/>
      <c r="U17463" s="173"/>
    </row>
    <row r="17464" spans="13:21" s="104" customFormat="1" ht="15.75">
      <c r="M17464" s="172"/>
      <c r="N17464" s="172"/>
      <c r="O17464" s="172"/>
      <c r="U17464" s="173"/>
    </row>
    <row r="17465" spans="13:21" s="104" customFormat="1" ht="15.75">
      <c r="M17465" s="172"/>
      <c r="N17465" s="172"/>
      <c r="O17465" s="172"/>
      <c r="U17465" s="173"/>
    </row>
    <row r="17466" spans="13:21" s="104" customFormat="1" ht="15.75">
      <c r="M17466" s="172"/>
      <c r="N17466" s="172"/>
      <c r="O17466" s="172"/>
      <c r="U17466" s="173"/>
    </row>
    <row r="17467" spans="13:21" s="104" customFormat="1" ht="15.75">
      <c r="M17467" s="172"/>
      <c r="N17467" s="172"/>
      <c r="O17467" s="172"/>
      <c r="U17467" s="173"/>
    </row>
    <row r="17468" spans="13:21" s="104" customFormat="1" ht="15.75">
      <c r="M17468" s="172"/>
      <c r="N17468" s="172"/>
      <c r="O17468" s="172"/>
      <c r="U17468" s="173"/>
    </row>
    <row r="17469" spans="13:21" s="104" customFormat="1" ht="15.75">
      <c r="M17469" s="172"/>
      <c r="N17469" s="172"/>
      <c r="O17469" s="172"/>
      <c r="U17469" s="173"/>
    </row>
    <row r="17470" spans="13:21" s="104" customFormat="1" ht="15.75">
      <c r="M17470" s="172"/>
      <c r="N17470" s="172"/>
      <c r="O17470" s="172"/>
      <c r="U17470" s="173"/>
    </row>
    <row r="17471" spans="13:21" s="104" customFormat="1" ht="15.75">
      <c r="M17471" s="172"/>
      <c r="N17471" s="172"/>
      <c r="O17471" s="172"/>
      <c r="U17471" s="173"/>
    </row>
    <row r="17472" spans="13:21" s="104" customFormat="1" ht="15.75">
      <c r="M17472" s="172"/>
      <c r="N17472" s="172"/>
      <c r="O17472" s="172"/>
      <c r="U17472" s="173"/>
    </row>
    <row r="17473" spans="13:21" s="104" customFormat="1" ht="15.75">
      <c r="M17473" s="172"/>
      <c r="N17473" s="172"/>
      <c r="O17473" s="172"/>
      <c r="U17473" s="173"/>
    </row>
    <row r="17474" spans="13:21" s="104" customFormat="1" ht="15.75">
      <c r="M17474" s="172"/>
      <c r="N17474" s="172"/>
      <c r="O17474" s="172"/>
      <c r="U17474" s="173"/>
    </row>
    <row r="17475" spans="13:21" s="104" customFormat="1" ht="15.75">
      <c r="M17475" s="172"/>
      <c r="N17475" s="172"/>
      <c r="O17475" s="172"/>
      <c r="U17475" s="173"/>
    </row>
    <row r="17476" spans="13:21" s="104" customFormat="1" ht="15.75">
      <c r="M17476" s="172"/>
      <c r="N17476" s="172"/>
      <c r="O17476" s="172"/>
      <c r="U17476" s="173"/>
    </row>
    <row r="17477" spans="13:21" s="104" customFormat="1" ht="15.75">
      <c r="M17477" s="172"/>
      <c r="N17477" s="172"/>
      <c r="O17477" s="172"/>
      <c r="U17477" s="173"/>
    </row>
    <row r="17478" spans="13:21" s="104" customFormat="1" ht="15.75">
      <c r="M17478" s="172"/>
      <c r="N17478" s="172"/>
      <c r="O17478" s="172"/>
      <c r="U17478" s="173"/>
    </row>
    <row r="17479" spans="13:21" s="104" customFormat="1" ht="15.75">
      <c r="M17479" s="172"/>
      <c r="N17479" s="172"/>
      <c r="O17479" s="172"/>
      <c r="U17479" s="173"/>
    </row>
    <row r="17480" spans="13:21" s="104" customFormat="1" ht="15.75">
      <c r="M17480" s="172"/>
      <c r="N17480" s="172"/>
      <c r="O17480" s="172"/>
      <c r="U17480" s="173"/>
    </row>
    <row r="17481" spans="13:21" s="104" customFormat="1" ht="15.75">
      <c r="M17481" s="172"/>
      <c r="N17481" s="172"/>
      <c r="O17481" s="172"/>
      <c r="U17481" s="173"/>
    </row>
    <row r="17482" spans="13:21" s="104" customFormat="1" ht="15.75">
      <c r="M17482" s="172"/>
      <c r="N17482" s="172"/>
      <c r="O17482" s="172"/>
      <c r="U17482" s="173"/>
    </row>
    <row r="17483" spans="13:21" s="104" customFormat="1" ht="15.75">
      <c r="M17483" s="172"/>
      <c r="N17483" s="172"/>
      <c r="O17483" s="172"/>
      <c r="U17483" s="173"/>
    </row>
    <row r="17484" spans="13:21" s="104" customFormat="1" ht="15.75">
      <c r="M17484" s="172"/>
      <c r="N17484" s="172"/>
      <c r="O17484" s="172"/>
      <c r="U17484" s="173"/>
    </row>
    <row r="17485" spans="13:21" s="104" customFormat="1" ht="15.75">
      <c r="M17485" s="172"/>
      <c r="N17485" s="172"/>
      <c r="O17485" s="172"/>
      <c r="U17485" s="173"/>
    </row>
    <row r="17486" spans="13:21" s="104" customFormat="1" ht="15.75">
      <c r="M17486" s="172"/>
      <c r="N17486" s="172"/>
      <c r="O17486" s="172"/>
      <c r="U17486" s="173"/>
    </row>
    <row r="17487" spans="13:21" s="104" customFormat="1" ht="15.75">
      <c r="M17487" s="172"/>
      <c r="N17487" s="172"/>
      <c r="O17487" s="172"/>
      <c r="U17487" s="173"/>
    </row>
    <row r="17488" spans="13:21" s="104" customFormat="1" ht="15.75">
      <c r="M17488" s="172"/>
      <c r="N17488" s="172"/>
      <c r="O17488" s="172"/>
      <c r="U17488" s="173"/>
    </row>
    <row r="17489" spans="13:21" s="104" customFormat="1" ht="15.75">
      <c r="M17489" s="172"/>
      <c r="N17489" s="172"/>
      <c r="O17489" s="172"/>
      <c r="U17489" s="173"/>
    </row>
    <row r="17490" spans="13:21" s="104" customFormat="1" ht="15.75">
      <c r="M17490" s="172"/>
      <c r="N17490" s="172"/>
      <c r="O17490" s="172"/>
      <c r="U17490" s="173"/>
    </row>
    <row r="17491" spans="13:21" s="104" customFormat="1" ht="15.75">
      <c r="M17491" s="172"/>
      <c r="N17491" s="172"/>
      <c r="O17491" s="172"/>
      <c r="U17491" s="173"/>
    </row>
    <row r="17492" spans="13:21" s="104" customFormat="1" ht="15.75">
      <c r="M17492" s="172"/>
      <c r="N17492" s="172"/>
      <c r="O17492" s="172"/>
      <c r="U17492" s="173"/>
    </row>
    <row r="17493" spans="13:21" s="104" customFormat="1" ht="15.75">
      <c r="M17493" s="172"/>
      <c r="N17493" s="172"/>
      <c r="O17493" s="172"/>
      <c r="U17493" s="173"/>
    </row>
    <row r="17494" spans="13:21" s="104" customFormat="1" ht="15.75">
      <c r="M17494" s="172"/>
      <c r="N17494" s="172"/>
      <c r="O17494" s="172"/>
      <c r="U17494" s="173"/>
    </row>
    <row r="17495" spans="13:21" s="104" customFormat="1" ht="15.75">
      <c r="M17495" s="172"/>
      <c r="N17495" s="172"/>
      <c r="O17495" s="172"/>
      <c r="U17495" s="173"/>
    </row>
    <row r="17496" spans="13:21" s="104" customFormat="1" ht="15.75">
      <c r="M17496" s="172"/>
      <c r="N17496" s="172"/>
      <c r="O17496" s="172"/>
      <c r="U17496" s="173"/>
    </row>
    <row r="17497" spans="13:21" s="104" customFormat="1" ht="15.75">
      <c r="M17497" s="172"/>
      <c r="N17497" s="172"/>
      <c r="O17497" s="172"/>
      <c r="U17497" s="173"/>
    </row>
    <row r="17498" spans="13:21" s="104" customFormat="1" ht="15.75">
      <c r="M17498" s="172"/>
      <c r="N17498" s="172"/>
      <c r="O17498" s="172"/>
      <c r="U17498" s="173"/>
    </row>
    <row r="17499" spans="13:21" s="104" customFormat="1" ht="15.75">
      <c r="M17499" s="172"/>
      <c r="N17499" s="172"/>
      <c r="O17499" s="172"/>
      <c r="U17499" s="173"/>
    </row>
    <row r="17500" spans="13:21" s="104" customFormat="1" ht="15.75">
      <c r="M17500" s="172"/>
      <c r="N17500" s="172"/>
      <c r="O17500" s="172"/>
      <c r="U17500" s="173"/>
    </row>
    <row r="17501" spans="13:21" s="104" customFormat="1" ht="15.75">
      <c r="M17501" s="172"/>
      <c r="N17501" s="172"/>
      <c r="O17501" s="172"/>
      <c r="U17501" s="173"/>
    </row>
    <row r="17502" spans="13:21" s="104" customFormat="1" ht="15.75">
      <c r="M17502" s="172"/>
      <c r="N17502" s="172"/>
      <c r="O17502" s="172"/>
      <c r="U17502" s="173"/>
    </row>
    <row r="17503" spans="13:21" s="104" customFormat="1" ht="15.75">
      <c r="M17503" s="172"/>
      <c r="N17503" s="172"/>
      <c r="O17503" s="172"/>
      <c r="U17503" s="173"/>
    </row>
    <row r="17504" spans="13:21" s="104" customFormat="1" ht="15.75">
      <c r="M17504" s="172"/>
      <c r="N17504" s="172"/>
      <c r="O17504" s="172"/>
      <c r="U17504" s="173"/>
    </row>
    <row r="17505" spans="13:21" s="104" customFormat="1" ht="15.75">
      <c r="M17505" s="172"/>
      <c r="N17505" s="172"/>
      <c r="O17505" s="172"/>
      <c r="U17505" s="173"/>
    </row>
    <row r="17506" spans="13:21" s="104" customFormat="1" ht="15.75">
      <c r="M17506" s="172"/>
      <c r="N17506" s="172"/>
      <c r="O17506" s="172"/>
      <c r="U17506" s="173"/>
    </row>
    <row r="17507" spans="13:21" s="104" customFormat="1" ht="15.75">
      <c r="M17507" s="172"/>
      <c r="N17507" s="172"/>
      <c r="O17507" s="172"/>
      <c r="U17507" s="173"/>
    </row>
    <row r="17508" spans="13:21" s="104" customFormat="1" ht="15.75">
      <c r="M17508" s="172"/>
      <c r="N17508" s="172"/>
      <c r="O17508" s="172"/>
      <c r="U17508" s="173"/>
    </row>
    <row r="17509" spans="13:21" s="104" customFormat="1" ht="15.75">
      <c r="M17509" s="172"/>
      <c r="N17509" s="172"/>
      <c r="O17509" s="172"/>
      <c r="U17509" s="173"/>
    </row>
    <row r="17510" spans="13:21" s="104" customFormat="1" ht="15.75">
      <c r="M17510" s="172"/>
      <c r="N17510" s="172"/>
      <c r="O17510" s="172"/>
      <c r="U17510" s="173"/>
    </row>
    <row r="17511" spans="13:21" s="104" customFormat="1" ht="15.75">
      <c r="M17511" s="172"/>
      <c r="N17511" s="172"/>
      <c r="O17511" s="172"/>
      <c r="U17511" s="173"/>
    </row>
    <row r="17512" spans="13:21" s="104" customFormat="1" ht="15.75">
      <c r="M17512" s="172"/>
      <c r="N17512" s="172"/>
      <c r="O17512" s="172"/>
      <c r="U17512" s="173"/>
    </row>
    <row r="17513" spans="13:21" s="104" customFormat="1" ht="15.75">
      <c r="M17513" s="172"/>
      <c r="N17513" s="172"/>
      <c r="O17513" s="172"/>
      <c r="U17513" s="173"/>
    </row>
    <row r="17514" spans="13:21" s="104" customFormat="1" ht="15.75">
      <c r="M17514" s="172"/>
      <c r="N17514" s="172"/>
      <c r="O17514" s="172"/>
      <c r="U17514" s="173"/>
    </row>
    <row r="17515" spans="13:21" s="104" customFormat="1" ht="15.75">
      <c r="M17515" s="172"/>
      <c r="N17515" s="172"/>
      <c r="O17515" s="172"/>
      <c r="U17515" s="173"/>
    </row>
    <row r="17516" spans="13:21" s="104" customFormat="1" ht="15.75">
      <c r="M17516" s="172"/>
      <c r="N17516" s="172"/>
      <c r="O17516" s="172"/>
      <c r="U17516" s="173"/>
    </row>
    <row r="17517" spans="13:21" s="104" customFormat="1" ht="15.75">
      <c r="M17517" s="172"/>
      <c r="N17517" s="172"/>
      <c r="O17517" s="172"/>
      <c r="U17517" s="173"/>
    </row>
    <row r="17518" spans="13:21" s="104" customFormat="1" ht="15.75">
      <c r="M17518" s="172"/>
      <c r="N17518" s="172"/>
      <c r="O17518" s="172"/>
      <c r="U17518" s="173"/>
    </row>
    <row r="17519" spans="13:21" s="104" customFormat="1" ht="15.75">
      <c r="M17519" s="172"/>
      <c r="N17519" s="172"/>
      <c r="O17519" s="172"/>
      <c r="U17519" s="173"/>
    </row>
    <row r="17520" spans="13:21" s="104" customFormat="1" ht="15.75">
      <c r="M17520" s="172"/>
      <c r="N17520" s="172"/>
      <c r="O17520" s="172"/>
      <c r="U17520" s="173"/>
    </row>
    <row r="17521" spans="13:21" s="104" customFormat="1" ht="15.75">
      <c r="M17521" s="172"/>
      <c r="N17521" s="172"/>
      <c r="O17521" s="172"/>
      <c r="U17521" s="173"/>
    </row>
    <row r="17522" spans="13:21" s="104" customFormat="1" ht="15.75">
      <c r="M17522" s="172"/>
      <c r="N17522" s="172"/>
      <c r="O17522" s="172"/>
      <c r="U17522" s="173"/>
    </row>
    <row r="17523" spans="13:21" s="104" customFormat="1" ht="15.75">
      <c r="M17523" s="172"/>
      <c r="N17523" s="172"/>
      <c r="O17523" s="172"/>
      <c r="U17523" s="173"/>
    </row>
    <row r="17524" spans="13:21" s="104" customFormat="1" ht="15.75">
      <c r="M17524" s="172"/>
      <c r="N17524" s="172"/>
      <c r="O17524" s="172"/>
      <c r="U17524" s="173"/>
    </row>
    <row r="17525" spans="13:21" s="104" customFormat="1" ht="15.75">
      <c r="M17525" s="172"/>
      <c r="N17525" s="172"/>
      <c r="O17525" s="172"/>
      <c r="U17525" s="173"/>
    </row>
    <row r="17526" spans="13:21" s="104" customFormat="1" ht="15.75">
      <c r="M17526" s="172"/>
      <c r="N17526" s="172"/>
      <c r="O17526" s="172"/>
      <c r="U17526" s="173"/>
    </row>
    <row r="17527" spans="13:21" s="104" customFormat="1" ht="15.75">
      <c r="M17527" s="172"/>
      <c r="N17527" s="172"/>
      <c r="O17527" s="172"/>
      <c r="U17527" s="173"/>
    </row>
    <row r="17528" spans="13:21" s="104" customFormat="1" ht="15.75">
      <c r="M17528" s="172"/>
      <c r="N17528" s="172"/>
      <c r="O17528" s="172"/>
      <c r="U17528" s="173"/>
    </row>
    <row r="17529" spans="13:21" s="104" customFormat="1" ht="15.75">
      <c r="M17529" s="172"/>
      <c r="N17529" s="172"/>
      <c r="O17529" s="172"/>
      <c r="U17529" s="173"/>
    </row>
    <row r="17530" spans="13:21" s="104" customFormat="1" ht="15.75">
      <c r="M17530" s="172"/>
      <c r="N17530" s="172"/>
      <c r="O17530" s="172"/>
      <c r="U17530" s="173"/>
    </row>
    <row r="17531" spans="13:21" s="104" customFormat="1" ht="15.75">
      <c r="M17531" s="172"/>
      <c r="N17531" s="172"/>
      <c r="O17531" s="172"/>
      <c r="U17531" s="173"/>
    </row>
    <row r="17532" spans="13:21" s="104" customFormat="1" ht="15.75">
      <c r="M17532" s="172"/>
      <c r="N17532" s="172"/>
      <c r="O17532" s="172"/>
      <c r="U17532" s="173"/>
    </row>
    <row r="17533" spans="13:21" s="104" customFormat="1" ht="15.75">
      <c r="M17533" s="172"/>
      <c r="N17533" s="172"/>
      <c r="O17533" s="172"/>
      <c r="U17533" s="173"/>
    </row>
    <row r="17534" spans="13:21" s="104" customFormat="1" ht="15.75">
      <c r="M17534" s="172"/>
      <c r="N17534" s="172"/>
      <c r="O17534" s="172"/>
      <c r="U17534" s="173"/>
    </row>
    <row r="17535" spans="13:21" s="104" customFormat="1" ht="15.75">
      <c r="M17535" s="172"/>
      <c r="N17535" s="172"/>
      <c r="O17535" s="172"/>
      <c r="U17535" s="173"/>
    </row>
    <row r="17536" spans="13:21" s="104" customFormat="1" ht="15.75">
      <c r="M17536" s="172"/>
      <c r="N17536" s="172"/>
      <c r="O17536" s="172"/>
      <c r="U17536" s="173"/>
    </row>
    <row r="17537" spans="13:21" s="104" customFormat="1" ht="15.75">
      <c r="M17537" s="172"/>
      <c r="N17537" s="172"/>
      <c r="O17537" s="172"/>
      <c r="U17537" s="173"/>
    </row>
    <row r="17538" spans="13:21" s="104" customFormat="1" ht="15.75">
      <c r="M17538" s="172"/>
      <c r="N17538" s="172"/>
      <c r="O17538" s="172"/>
      <c r="U17538" s="173"/>
    </row>
    <row r="17539" spans="13:21" s="104" customFormat="1" ht="15.75">
      <c r="M17539" s="172"/>
      <c r="N17539" s="172"/>
      <c r="O17539" s="172"/>
      <c r="U17539" s="173"/>
    </row>
    <row r="17540" spans="13:21" s="104" customFormat="1" ht="15.75">
      <c r="M17540" s="172"/>
      <c r="N17540" s="172"/>
      <c r="O17540" s="172"/>
      <c r="U17540" s="173"/>
    </row>
    <row r="17541" spans="13:21" s="104" customFormat="1" ht="15.75">
      <c r="M17541" s="172"/>
      <c r="N17541" s="172"/>
      <c r="O17541" s="172"/>
      <c r="U17541" s="173"/>
    </row>
    <row r="17542" spans="13:21" s="104" customFormat="1" ht="15.75">
      <c r="M17542" s="172"/>
      <c r="N17542" s="172"/>
      <c r="O17542" s="172"/>
      <c r="U17542" s="173"/>
    </row>
    <row r="17543" spans="13:21" s="104" customFormat="1" ht="15.75">
      <c r="M17543" s="172"/>
      <c r="N17543" s="172"/>
      <c r="O17543" s="172"/>
      <c r="U17543" s="173"/>
    </row>
    <row r="17544" spans="13:21" s="104" customFormat="1" ht="15.75">
      <c r="M17544" s="172"/>
      <c r="N17544" s="172"/>
      <c r="O17544" s="172"/>
      <c r="U17544" s="173"/>
    </row>
    <row r="17545" spans="13:21" s="104" customFormat="1" ht="15.75">
      <c r="M17545" s="172"/>
      <c r="N17545" s="172"/>
      <c r="O17545" s="172"/>
      <c r="U17545" s="173"/>
    </row>
    <row r="17546" spans="13:21" s="104" customFormat="1" ht="15.75">
      <c r="M17546" s="172"/>
      <c r="N17546" s="172"/>
      <c r="O17546" s="172"/>
      <c r="U17546" s="173"/>
    </row>
    <row r="17547" spans="13:21" s="104" customFormat="1" ht="15.75">
      <c r="M17547" s="172"/>
      <c r="N17547" s="172"/>
      <c r="O17547" s="172"/>
      <c r="U17547" s="173"/>
    </row>
    <row r="17548" spans="13:21" s="104" customFormat="1" ht="15.75">
      <c r="M17548" s="172"/>
      <c r="N17548" s="172"/>
      <c r="O17548" s="172"/>
      <c r="U17548" s="173"/>
    </row>
    <row r="17549" spans="13:21" s="104" customFormat="1" ht="15.75">
      <c r="M17549" s="172"/>
      <c r="N17549" s="172"/>
      <c r="O17549" s="172"/>
      <c r="U17549" s="173"/>
    </row>
    <row r="17550" spans="13:21" s="104" customFormat="1" ht="15.75">
      <c r="M17550" s="172"/>
      <c r="N17550" s="172"/>
      <c r="O17550" s="172"/>
      <c r="U17550" s="173"/>
    </row>
    <row r="17551" spans="13:21" s="104" customFormat="1" ht="15.75">
      <c r="M17551" s="172"/>
      <c r="N17551" s="172"/>
      <c r="O17551" s="172"/>
      <c r="U17551" s="173"/>
    </row>
    <row r="17552" spans="13:21" s="104" customFormat="1" ht="15.75">
      <c r="M17552" s="172"/>
      <c r="N17552" s="172"/>
      <c r="O17552" s="172"/>
      <c r="U17552" s="173"/>
    </row>
    <row r="17553" spans="13:21" s="104" customFormat="1" ht="15.75">
      <c r="M17553" s="172"/>
      <c r="N17553" s="172"/>
      <c r="O17553" s="172"/>
      <c r="U17553" s="173"/>
    </row>
    <row r="17554" spans="13:21" s="104" customFormat="1" ht="15.75">
      <c r="M17554" s="172"/>
      <c r="N17554" s="172"/>
      <c r="O17554" s="172"/>
      <c r="U17554" s="173"/>
    </row>
    <row r="17555" spans="13:21" s="104" customFormat="1" ht="15.75">
      <c r="M17555" s="172"/>
      <c r="N17555" s="172"/>
      <c r="O17555" s="172"/>
      <c r="U17555" s="173"/>
    </row>
    <row r="17556" spans="13:21" s="104" customFormat="1" ht="15.75">
      <c r="M17556" s="172"/>
      <c r="N17556" s="172"/>
      <c r="O17556" s="172"/>
      <c r="U17556" s="173"/>
    </row>
    <row r="17557" spans="13:21" s="104" customFormat="1" ht="15.75">
      <c r="M17557" s="172"/>
      <c r="N17557" s="172"/>
      <c r="O17557" s="172"/>
      <c r="U17557" s="173"/>
    </row>
    <row r="17558" spans="13:21" s="104" customFormat="1" ht="15.75">
      <c r="M17558" s="172"/>
      <c r="N17558" s="172"/>
      <c r="O17558" s="172"/>
      <c r="U17558" s="173"/>
    </row>
    <row r="17559" spans="13:21" s="104" customFormat="1" ht="15.75">
      <c r="M17559" s="172"/>
      <c r="N17559" s="172"/>
      <c r="O17559" s="172"/>
      <c r="U17559" s="173"/>
    </row>
    <row r="17560" spans="13:21" s="104" customFormat="1" ht="15.75">
      <c r="M17560" s="172"/>
      <c r="N17560" s="172"/>
      <c r="O17560" s="172"/>
      <c r="U17560" s="173"/>
    </row>
    <row r="17561" spans="13:21" s="104" customFormat="1" ht="15.75">
      <c r="M17561" s="172"/>
      <c r="N17561" s="172"/>
      <c r="O17561" s="172"/>
      <c r="U17561" s="173"/>
    </row>
    <row r="17562" spans="13:21" s="104" customFormat="1" ht="15.75">
      <c r="M17562" s="172"/>
      <c r="N17562" s="172"/>
      <c r="O17562" s="172"/>
      <c r="U17562" s="173"/>
    </row>
    <row r="17563" spans="13:21" s="104" customFormat="1" ht="15.75">
      <c r="M17563" s="172"/>
      <c r="N17563" s="172"/>
      <c r="O17563" s="172"/>
      <c r="U17563" s="173"/>
    </row>
    <row r="17564" spans="13:21" s="104" customFormat="1" ht="15.75">
      <c r="M17564" s="172"/>
      <c r="N17564" s="172"/>
      <c r="O17564" s="172"/>
      <c r="U17564" s="173"/>
    </row>
    <row r="17565" spans="13:21" s="104" customFormat="1" ht="15.75">
      <c r="M17565" s="172"/>
      <c r="N17565" s="172"/>
      <c r="O17565" s="172"/>
      <c r="U17565" s="173"/>
    </row>
    <row r="17566" spans="13:21" s="104" customFormat="1" ht="15.75">
      <c r="M17566" s="172"/>
      <c r="N17566" s="172"/>
      <c r="O17566" s="172"/>
      <c r="U17566" s="173"/>
    </row>
    <row r="17567" spans="13:21" s="104" customFormat="1" ht="15.75">
      <c r="M17567" s="172"/>
      <c r="N17567" s="172"/>
      <c r="O17567" s="172"/>
      <c r="U17567" s="173"/>
    </row>
    <row r="17568" spans="13:21" s="104" customFormat="1" ht="15.75">
      <c r="M17568" s="172"/>
      <c r="N17568" s="172"/>
      <c r="O17568" s="172"/>
      <c r="U17568" s="173"/>
    </row>
    <row r="17569" spans="13:21" s="104" customFormat="1" ht="15.75">
      <c r="M17569" s="172"/>
      <c r="N17569" s="172"/>
      <c r="O17569" s="172"/>
      <c r="U17569" s="173"/>
    </row>
    <row r="17570" spans="13:21" s="104" customFormat="1" ht="15.75">
      <c r="M17570" s="172"/>
      <c r="N17570" s="172"/>
      <c r="O17570" s="172"/>
      <c r="U17570" s="173"/>
    </row>
    <row r="17571" spans="13:21" s="104" customFormat="1" ht="15.75">
      <c r="M17571" s="172"/>
      <c r="N17571" s="172"/>
      <c r="O17571" s="172"/>
      <c r="U17571" s="173"/>
    </row>
    <row r="17572" spans="13:21" s="104" customFormat="1" ht="15.75">
      <c r="M17572" s="172"/>
      <c r="N17572" s="172"/>
      <c r="O17572" s="172"/>
      <c r="U17572" s="173"/>
    </row>
    <row r="17573" spans="13:21" s="104" customFormat="1" ht="15.75">
      <c r="M17573" s="172"/>
      <c r="N17573" s="172"/>
      <c r="O17573" s="172"/>
      <c r="U17573" s="173"/>
    </row>
    <row r="17574" spans="13:21" s="104" customFormat="1" ht="15.75">
      <c r="M17574" s="172"/>
      <c r="N17574" s="172"/>
      <c r="O17574" s="172"/>
      <c r="U17574" s="173"/>
    </row>
    <row r="17575" spans="13:21" s="104" customFormat="1" ht="15.75">
      <c r="M17575" s="172"/>
      <c r="N17575" s="172"/>
      <c r="O17575" s="172"/>
      <c r="U17575" s="173"/>
    </row>
    <row r="17576" spans="13:21" s="104" customFormat="1" ht="15.75">
      <c r="M17576" s="172"/>
      <c r="N17576" s="172"/>
      <c r="O17576" s="172"/>
      <c r="U17576" s="173"/>
    </row>
    <row r="17577" spans="13:21" s="104" customFormat="1" ht="15.75">
      <c r="M17577" s="172"/>
      <c r="N17577" s="172"/>
      <c r="O17577" s="172"/>
      <c r="U17577" s="173"/>
    </row>
    <row r="17578" spans="13:21" s="104" customFormat="1" ht="15.75">
      <c r="M17578" s="172"/>
      <c r="N17578" s="172"/>
      <c r="O17578" s="172"/>
      <c r="U17578" s="173"/>
    </row>
    <row r="17579" spans="13:21" s="104" customFormat="1" ht="15.75">
      <c r="M17579" s="172"/>
      <c r="N17579" s="172"/>
      <c r="O17579" s="172"/>
      <c r="U17579" s="173"/>
    </row>
    <row r="17580" spans="13:21" s="104" customFormat="1" ht="15.75">
      <c r="M17580" s="172"/>
      <c r="N17580" s="172"/>
      <c r="O17580" s="172"/>
      <c r="U17580" s="173"/>
    </row>
    <row r="17581" spans="13:21" s="104" customFormat="1" ht="15.75">
      <c r="M17581" s="172"/>
      <c r="N17581" s="172"/>
      <c r="O17581" s="172"/>
      <c r="U17581" s="173"/>
    </row>
    <row r="17582" spans="13:21" s="104" customFormat="1" ht="15.75">
      <c r="M17582" s="172"/>
      <c r="N17582" s="172"/>
      <c r="O17582" s="172"/>
      <c r="U17582" s="173"/>
    </row>
    <row r="17583" spans="13:21" s="104" customFormat="1" ht="15.75">
      <c r="M17583" s="172"/>
      <c r="N17583" s="172"/>
      <c r="O17583" s="172"/>
      <c r="U17583" s="173"/>
    </row>
    <row r="17584" spans="13:21" s="104" customFormat="1" ht="15.75">
      <c r="M17584" s="172"/>
      <c r="N17584" s="172"/>
      <c r="O17584" s="172"/>
      <c r="U17584" s="173"/>
    </row>
    <row r="17585" spans="13:21" s="104" customFormat="1" ht="15.75">
      <c r="M17585" s="172"/>
      <c r="N17585" s="172"/>
      <c r="O17585" s="172"/>
      <c r="U17585" s="173"/>
    </row>
    <row r="17586" spans="13:21" s="104" customFormat="1" ht="15.75">
      <c r="M17586" s="172"/>
      <c r="N17586" s="172"/>
      <c r="O17586" s="172"/>
      <c r="U17586" s="173"/>
    </row>
    <row r="17587" spans="13:21" s="104" customFormat="1" ht="15.75">
      <c r="M17587" s="172"/>
      <c r="N17587" s="172"/>
      <c r="O17587" s="172"/>
      <c r="U17587" s="173"/>
    </row>
    <row r="17588" spans="13:21" s="104" customFormat="1" ht="15.75">
      <c r="M17588" s="172"/>
      <c r="N17588" s="172"/>
      <c r="O17588" s="172"/>
      <c r="U17588" s="173"/>
    </row>
    <row r="17589" spans="13:21" s="104" customFormat="1" ht="15.75">
      <c r="M17589" s="172"/>
      <c r="N17589" s="172"/>
      <c r="O17589" s="172"/>
      <c r="U17589" s="173"/>
    </row>
    <row r="17590" spans="13:21" s="104" customFormat="1" ht="15.75">
      <c r="M17590" s="172"/>
      <c r="N17590" s="172"/>
      <c r="O17590" s="172"/>
      <c r="U17590" s="173"/>
    </row>
    <row r="17591" spans="13:21" s="104" customFormat="1" ht="15.75">
      <c r="M17591" s="172"/>
      <c r="N17591" s="172"/>
      <c r="O17591" s="172"/>
      <c r="U17591" s="173"/>
    </row>
    <row r="17592" spans="13:21" s="104" customFormat="1" ht="15.75">
      <c r="M17592" s="172"/>
      <c r="N17592" s="172"/>
      <c r="O17592" s="172"/>
      <c r="U17592" s="173"/>
    </row>
    <row r="17593" spans="13:21" s="104" customFormat="1" ht="15.75">
      <c r="M17593" s="172"/>
      <c r="N17593" s="172"/>
      <c r="O17593" s="172"/>
      <c r="U17593" s="173"/>
    </row>
    <row r="17594" spans="13:21" s="104" customFormat="1" ht="15.75">
      <c r="M17594" s="172"/>
      <c r="N17594" s="172"/>
      <c r="O17594" s="172"/>
      <c r="U17594" s="173"/>
    </row>
    <row r="17595" spans="13:21" s="104" customFormat="1" ht="15.75">
      <c r="M17595" s="172"/>
      <c r="N17595" s="172"/>
      <c r="O17595" s="172"/>
      <c r="U17595" s="173"/>
    </row>
    <row r="17596" spans="13:21" s="104" customFormat="1" ht="15.75">
      <c r="M17596" s="172"/>
      <c r="N17596" s="172"/>
      <c r="O17596" s="172"/>
      <c r="U17596" s="173"/>
    </row>
    <row r="17597" spans="13:21" s="104" customFormat="1" ht="15.75">
      <c r="M17597" s="172"/>
      <c r="N17597" s="172"/>
      <c r="O17597" s="172"/>
      <c r="U17597" s="173"/>
    </row>
    <row r="17598" spans="13:21" s="104" customFormat="1" ht="15.75">
      <c r="M17598" s="172"/>
      <c r="N17598" s="172"/>
      <c r="O17598" s="172"/>
      <c r="U17598" s="173"/>
    </row>
    <row r="17599" spans="13:21" s="104" customFormat="1" ht="15.75">
      <c r="M17599" s="172"/>
      <c r="N17599" s="172"/>
      <c r="O17599" s="172"/>
      <c r="U17599" s="173"/>
    </row>
    <row r="17600" spans="13:21" s="104" customFormat="1" ht="15.75">
      <c r="M17600" s="172"/>
      <c r="N17600" s="172"/>
      <c r="O17600" s="172"/>
      <c r="U17600" s="173"/>
    </row>
    <row r="17601" spans="13:21" s="104" customFormat="1" ht="15.75">
      <c r="M17601" s="172"/>
      <c r="N17601" s="172"/>
      <c r="O17601" s="172"/>
      <c r="U17601" s="173"/>
    </row>
    <row r="17602" spans="13:21" s="104" customFormat="1" ht="15.75">
      <c r="M17602" s="172"/>
      <c r="N17602" s="172"/>
      <c r="O17602" s="172"/>
      <c r="U17602" s="173"/>
    </row>
    <row r="17603" spans="13:21" s="104" customFormat="1" ht="15.75">
      <c r="M17603" s="172"/>
      <c r="N17603" s="172"/>
      <c r="O17603" s="172"/>
      <c r="U17603" s="173"/>
    </row>
    <row r="17604" spans="13:21" s="104" customFormat="1" ht="15.75">
      <c r="M17604" s="172"/>
      <c r="N17604" s="172"/>
      <c r="O17604" s="172"/>
      <c r="U17604" s="173"/>
    </row>
    <row r="17605" spans="13:21" s="104" customFormat="1" ht="15.75">
      <c r="M17605" s="172"/>
      <c r="N17605" s="172"/>
      <c r="O17605" s="172"/>
      <c r="U17605" s="173"/>
    </row>
    <row r="17606" spans="13:21" s="104" customFormat="1" ht="15.75">
      <c r="M17606" s="172"/>
      <c r="N17606" s="172"/>
      <c r="O17606" s="172"/>
      <c r="U17606" s="173"/>
    </row>
    <row r="17607" spans="13:21" s="104" customFormat="1" ht="15.75">
      <c r="M17607" s="172"/>
      <c r="N17607" s="172"/>
      <c r="O17607" s="172"/>
      <c r="U17607" s="173"/>
    </row>
    <row r="17608" spans="13:21" s="104" customFormat="1" ht="15.75">
      <c r="M17608" s="172"/>
      <c r="N17608" s="172"/>
      <c r="O17608" s="172"/>
      <c r="U17608" s="173"/>
    </row>
    <row r="17609" spans="13:21" s="104" customFormat="1" ht="15.75">
      <c r="M17609" s="172"/>
      <c r="N17609" s="172"/>
      <c r="O17609" s="172"/>
      <c r="U17609" s="173"/>
    </row>
    <row r="17610" spans="13:21" s="104" customFormat="1" ht="15.75">
      <c r="M17610" s="172"/>
      <c r="N17610" s="172"/>
      <c r="O17610" s="172"/>
      <c r="U17610" s="173"/>
    </row>
    <row r="17611" spans="13:21" s="104" customFormat="1" ht="15.75">
      <c r="M17611" s="172"/>
      <c r="N17611" s="172"/>
      <c r="O17611" s="172"/>
      <c r="U17611" s="173"/>
    </row>
    <row r="17612" spans="13:21" s="104" customFormat="1" ht="15.75">
      <c r="M17612" s="172"/>
      <c r="N17612" s="172"/>
      <c r="O17612" s="172"/>
      <c r="U17612" s="173"/>
    </row>
    <row r="17613" spans="13:21" s="104" customFormat="1" ht="15.75">
      <c r="M17613" s="172"/>
      <c r="N17613" s="172"/>
      <c r="O17613" s="172"/>
      <c r="U17613" s="173"/>
    </row>
    <row r="17614" spans="13:21" s="104" customFormat="1" ht="15.75">
      <c r="M17614" s="172"/>
      <c r="N17614" s="172"/>
      <c r="O17614" s="172"/>
      <c r="U17614" s="173"/>
    </row>
    <row r="17615" spans="13:21" s="104" customFormat="1" ht="15.75">
      <c r="M17615" s="172"/>
      <c r="N17615" s="172"/>
      <c r="O17615" s="172"/>
      <c r="U17615" s="173"/>
    </row>
    <row r="17616" spans="13:21" s="104" customFormat="1" ht="15.75">
      <c r="M17616" s="172"/>
      <c r="N17616" s="172"/>
      <c r="O17616" s="172"/>
      <c r="U17616" s="173"/>
    </row>
    <row r="17617" spans="13:21" s="104" customFormat="1" ht="15.75">
      <c r="M17617" s="172"/>
      <c r="N17617" s="172"/>
      <c r="O17617" s="172"/>
      <c r="U17617" s="173"/>
    </row>
    <row r="17618" spans="13:21" s="104" customFormat="1" ht="15.75">
      <c r="M17618" s="172"/>
      <c r="N17618" s="172"/>
      <c r="O17618" s="172"/>
      <c r="U17618" s="173"/>
    </row>
    <row r="17619" spans="13:21" s="104" customFormat="1" ht="15.75">
      <c r="M17619" s="172"/>
      <c r="N17619" s="172"/>
      <c r="O17619" s="172"/>
      <c r="U17619" s="173"/>
    </row>
    <row r="17620" spans="13:21" s="104" customFormat="1" ht="15.75">
      <c r="M17620" s="172"/>
      <c r="N17620" s="172"/>
      <c r="O17620" s="172"/>
      <c r="U17620" s="173"/>
    </row>
    <row r="17621" spans="13:21" s="104" customFormat="1" ht="15.75">
      <c r="M17621" s="172"/>
      <c r="N17621" s="172"/>
      <c r="O17621" s="172"/>
      <c r="U17621" s="173"/>
    </row>
    <row r="17622" spans="13:21" s="104" customFormat="1" ht="15.75">
      <c r="M17622" s="172"/>
      <c r="N17622" s="172"/>
      <c r="O17622" s="172"/>
      <c r="U17622" s="173"/>
    </row>
    <row r="17623" spans="13:21" s="104" customFormat="1" ht="15.75">
      <c r="M17623" s="172"/>
      <c r="N17623" s="172"/>
      <c r="O17623" s="172"/>
      <c r="U17623" s="173"/>
    </row>
    <row r="17624" spans="13:21" s="104" customFormat="1" ht="15.75">
      <c r="M17624" s="172"/>
      <c r="N17624" s="172"/>
      <c r="O17624" s="172"/>
      <c r="U17624" s="173"/>
    </row>
    <row r="17625" spans="13:21" s="104" customFormat="1" ht="15.75">
      <c r="M17625" s="172"/>
      <c r="N17625" s="172"/>
      <c r="O17625" s="172"/>
      <c r="U17625" s="173"/>
    </row>
    <row r="17626" spans="13:21" s="104" customFormat="1" ht="15.75">
      <c r="M17626" s="172"/>
      <c r="N17626" s="172"/>
      <c r="O17626" s="172"/>
      <c r="U17626" s="173"/>
    </row>
    <row r="17627" spans="13:21" s="104" customFormat="1" ht="15.75">
      <c r="M17627" s="172"/>
      <c r="N17627" s="172"/>
      <c r="O17627" s="172"/>
      <c r="U17627" s="173"/>
    </row>
    <row r="17628" spans="13:21" s="104" customFormat="1" ht="15.75">
      <c r="M17628" s="172"/>
      <c r="N17628" s="172"/>
      <c r="O17628" s="172"/>
      <c r="U17628" s="173"/>
    </row>
    <row r="17629" spans="13:21" s="104" customFormat="1" ht="15.75">
      <c r="M17629" s="172"/>
      <c r="N17629" s="172"/>
      <c r="O17629" s="172"/>
      <c r="U17629" s="173"/>
    </row>
    <row r="17630" spans="13:21" s="104" customFormat="1" ht="15.75">
      <c r="M17630" s="172"/>
      <c r="N17630" s="172"/>
      <c r="O17630" s="172"/>
      <c r="U17630" s="173"/>
    </row>
    <row r="17631" spans="13:21" s="104" customFormat="1" ht="15.75">
      <c r="M17631" s="172"/>
      <c r="N17631" s="172"/>
      <c r="O17631" s="172"/>
      <c r="U17631" s="173"/>
    </row>
    <row r="17632" spans="13:21" s="104" customFormat="1" ht="15.75">
      <c r="M17632" s="172"/>
      <c r="N17632" s="172"/>
      <c r="O17632" s="172"/>
      <c r="U17632" s="173"/>
    </row>
    <row r="17633" spans="13:21" s="104" customFormat="1" ht="15.75">
      <c r="M17633" s="172"/>
      <c r="N17633" s="172"/>
      <c r="O17633" s="172"/>
      <c r="U17633" s="173"/>
    </row>
    <row r="17634" spans="13:21" s="104" customFormat="1" ht="15.75">
      <c r="M17634" s="172"/>
      <c r="N17634" s="172"/>
      <c r="O17634" s="172"/>
      <c r="U17634" s="173"/>
    </row>
    <row r="17635" spans="13:21" s="104" customFormat="1" ht="15.75">
      <c r="M17635" s="172"/>
      <c r="N17635" s="172"/>
      <c r="O17635" s="172"/>
      <c r="U17635" s="173"/>
    </row>
    <row r="17636" spans="13:21" s="104" customFormat="1" ht="15.75">
      <c r="M17636" s="172"/>
      <c r="N17636" s="172"/>
      <c r="O17636" s="172"/>
      <c r="U17636" s="173"/>
    </row>
    <row r="17637" spans="13:21" s="104" customFormat="1" ht="15.75">
      <c r="M17637" s="172"/>
      <c r="N17637" s="172"/>
      <c r="O17637" s="172"/>
      <c r="U17637" s="173"/>
    </row>
    <row r="17638" spans="13:21" s="104" customFormat="1" ht="15.75">
      <c r="M17638" s="172"/>
      <c r="N17638" s="172"/>
      <c r="O17638" s="172"/>
      <c r="U17638" s="173"/>
    </row>
    <row r="17639" spans="13:21" s="104" customFormat="1" ht="15.75">
      <c r="M17639" s="172"/>
      <c r="N17639" s="172"/>
      <c r="O17639" s="172"/>
      <c r="U17639" s="173"/>
    </row>
    <row r="17640" spans="13:21" s="104" customFormat="1" ht="15.75">
      <c r="M17640" s="172"/>
      <c r="N17640" s="172"/>
      <c r="O17640" s="172"/>
      <c r="U17640" s="173"/>
    </row>
    <row r="17641" spans="13:21" s="104" customFormat="1" ht="15.75">
      <c r="M17641" s="172"/>
      <c r="N17641" s="172"/>
      <c r="O17641" s="172"/>
      <c r="U17641" s="173"/>
    </row>
    <row r="17642" spans="13:21" s="104" customFormat="1" ht="15.75">
      <c r="M17642" s="172"/>
      <c r="N17642" s="172"/>
      <c r="O17642" s="172"/>
      <c r="U17642" s="173"/>
    </row>
    <row r="17643" spans="13:21" s="104" customFormat="1" ht="15.75">
      <c r="M17643" s="172"/>
      <c r="N17643" s="172"/>
      <c r="O17643" s="172"/>
      <c r="U17643" s="173"/>
    </row>
    <row r="17644" spans="13:21" s="104" customFormat="1" ht="15.75">
      <c r="M17644" s="172"/>
      <c r="N17644" s="172"/>
      <c r="O17644" s="172"/>
      <c r="U17644" s="173"/>
    </row>
    <row r="17645" spans="13:21" s="104" customFormat="1" ht="15.75">
      <c r="M17645" s="172"/>
      <c r="N17645" s="172"/>
      <c r="O17645" s="172"/>
      <c r="U17645" s="173"/>
    </row>
    <row r="17646" spans="13:21" s="104" customFormat="1" ht="15.75">
      <c r="M17646" s="172"/>
      <c r="N17646" s="172"/>
      <c r="O17646" s="172"/>
      <c r="U17646" s="173"/>
    </row>
    <row r="17647" spans="13:21" s="104" customFormat="1" ht="15.75">
      <c r="M17647" s="172"/>
      <c r="N17647" s="172"/>
      <c r="O17647" s="172"/>
      <c r="U17647" s="173"/>
    </row>
    <row r="17648" spans="13:21" s="104" customFormat="1" ht="15.75">
      <c r="M17648" s="172"/>
      <c r="N17648" s="172"/>
      <c r="O17648" s="172"/>
      <c r="U17648" s="173"/>
    </row>
    <row r="17649" spans="13:21" s="104" customFormat="1" ht="15.75">
      <c r="M17649" s="172"/>
      <c r="N17649" s="172"/>
      <c r="O17649" s="172"/>
      <c r="U17649" s="173"/>
    </row>
    <row r="17650" spans="13:21" s="104" customFormat="1" ht="15.75">
      <c r="M17650" s="172"/>
      <c r="N17650" s="172"/>
      <c r="O17650" s="172"/>
      <c r="U17650" s="173"/>
    </row>
    <row r="17651" spans="13:21" s="104" customFormat="1" ht="15.75">
      <c r="M17651" s="172"/>
      <c r="N17651" s="172"/>
      <c r="O17651" s="172"/>
      <c r="U17651" s="173"/>
    </row>
    <row r="17652" spans="13:21" s="104" customFormat="1" ht="15.75">
      <c r="M17652" s="172"/>
      <c r="N17652" s="172"/>
      <c r="O17652" s="172"/>
      <c r="U17652" s="173"/>
    </row>
    <row r="17653" spans="13:21" s="104" customFormat="1" ht="15.75">
      <c r="M17653" s="172"/>
      <c r="N17653" s="172"/>
      <c r="O17653" s="172"/>
      <c r="U17653" s="173"/>
    </row>
    <row r="17654" spans="13:21" s="104" customFormat="1" ht="15.75">
      <c r="M17654" s="172"/>
      <c r="N17654" s="172"/>
      <c r="O17654" s="172"/>
      <c r="U17654" s="173"/>
    </row>
    <row r="17655" spans="13:21" s="104" customFormat="1" ht="15.75">
      <c r="M17655" s="172"/>
      <c r="N17655" s="172"/>
      <c r="O17655" s="172"/>
      <c r="U17655" s="173"/>
    </row>
    <row r="17656" spans="13:21" s="104" customFormat="1" ht="15.75">
      <c r="M17656" s="172"/>
      <c r="N17656" s="172"/>
      <c r="O17656" s="172"/>
      <c r="U17656" s="173"/>
    </row>
    <row r="17657" spans="13:21" s="104" customFormat="1" ht="15.75">
      <c r="M17657" s="172"/>
      <c r="N17657" s="172"/>
      <c r="O17657" s="172"/>
      <c r="U17657" s="173"/>
    </row>
    <row r="17658" spans="13:21" s="104" customFormat="1" ht="15.75">
      <c r="M17658" s="172"/>
      <c r="N17658" s="172"/>
      <c r="O17658" s="172"/>
      <c r="U17658" s="173"/>
    </row>
    <row r="17659" spans="13:21" s="104" customFormat="1" ht="15.75">
      <c r="M17659" s="172"/>
      <c r="N17659" s="172"/>
      <c r="O17659" s="172"/>
      <c r="U17659" s="173"/>
    </row>
    <row r="17660" spans="13:21" s="104" customFormat="1" ht="15.75">
      <c r="M17660" s="172"/>
      <c r="N17660" s="172"/>
      <c r="O17660" s="172"/>
      <c r="U17660" s="173"/>
    </row>
    <row r="17661" spans="13:21" s="104" customFormat="1" ht="15.75">
      <c r="M17661" s="172"/>
      <c r="N17661" s="172"/>
      <c r="O17661" s="172"/>
      <c r="U17661" s="173"/>
    </row>
    <row r="17662" spans="13:21" s="104" customFormat="1" ht="15.75">
      <c r="M17662" s="172"/>
      <c r="N17662" s="172"/>
      <c r="O17662" s="172"/>
      <c r="U17662" s="173"/>
    </row>
    <row r="17663" spans="13:21" s="104" customFormat="1" ht="15.75">
      <c r="M17663" s="172"/>
      <c r="N17663" s="172"/>
      <c r="O17663" s="172"/>
      <c r="U17663" s="173"/>
    </row>
    <row r="17664" spans="13:21" s="104" customFormat="1" ht="15.75">
      <c r="M17664" s="172"/>
      <c r="N17664" s="172"/>
      <c r="O17664" s="172"/>
      <c r="U17664" s="173"/>
    </row>
    <row r="17665" spans="13:21" s="104" customFormat="1" ht="15.75">
      <c r="M17665" s="172"/>
      <c r="N17665" s="172"/>
      <c r="O17665" s="172"/>
      <c r="U17665" s="173"/>
    </row>
    <row r="17666" spans="13:21" s="104" customFormat="1" ht="15.75">
      <c r="M17666" s="172"/>
      <c r="N17666" s="172"/>
      <c r="O17666" s="172"/>
      <c r="U17666" s="173"/>
    </row>
    <row r="17667" spans="13:21" s="104" customFormat="1" ht="15.75">
      <c r="M17667" s="172"/>
      <c r="N17667" s="172"/>
      <c r="O17667" s="172"/>
      <c r="U17667" s="173"/>
    </row>
    <row r="17668" spans="13:21" s="104" customFormat="1" ht="15.75">
      <c r="M17668" s="172"/>
      <c r="N17668" s="172"/>
      <c r="O17668" s="172"/>
      <c r="U17668" s="173"/>
    </row>
    <row r="17669" spans="13:21" s="104" customFormat="1" ht="15.75">
      <c r="M17669" s="172"/>
      <c r="N17669" s="172"/>
      <c r="O17669" s="172"/>
      <c r="U17669" s="173"/>
    </row>
    <row r="17670" spans="13:21" s="104" customFormat="1" ht="15.75">
      <c r="M17670" s="172"/>
      <c r="N17670" s="172"/>
      <c r="O17670" s="172"/>
      <c r="U17670" s="173"/>
    </row>
    <row r="17671" spans="13:21" s="104" customFormat="1" ht="15.75">
      <c r="M17671" s="172"/>
      <c r="N17671" s="172"/>
      <c r="O17671" s="172"/>
      <c r="U17671" s="173"/>
    </row>
    <row r="17672" spans="13:21" s="104" customFormat="1" ht="15.75">
      <c r="M17672" s="172"/>
      <c r="N17672" s="172"/>
      <c r="O17672" s="172"/>
      <c r="U17672" s="173"/>
    </row>
    <row r="17673" spans="13:21" s="104" customFormat="1" ht="15.75">
      <c r="M17673" s="172"/>
      <c r="N17673" s="172"/>
      <c r="O17673" s="172"/>
      <c r="U17673" s="173"/>
    </row>
    <row r="17674" spans="13:21" s="104" customFormat="1" ht="15.75">
      <c r="M17674" s="172"/>
      <c r="N17674" s="172"/>
      <c r="O17674" s="172"/>
      <c r="U17674" s="173"/>
    </row>
    <row r="17675" spans="13:21" s="104" customFormat="1" ht="15.75">
      <c r="M17675" s="172"/>
      <c r="N17675" s="172"/>
      <c r="O17675" s="172"/>
      <c r="U17675" s="173"/>
    </row>
    <row r="17676" spans="13:21" s="104" customFormat="1" ht="15.75">
      <c r="M17676" s="172"/>
      <c r="N17676" s="172"/>
      <c r="O17676" s="172"/>
      <c r="U17676" s="173"/>
    </row>
    <row r="17677" spans="13:21" s="104" customFormat="1" ht="15.75">
      <c r="M17677" s="172"/>
      <c r="N17677" s="172"/>
      <c r="O17677" s="172"/>
      <c r="U17677" s="173"/>
    </row>
    <row r="17678" spans="13:21" s="104" customFormat="1" ht="15.75">
      <c r="M17678" s="172"/>
      <c r="N17678" s="172"/>
      <c r="O17678" s="172"/>
      <c r="U17678" s="173"/>
    </row>
    <row r="17679" spans="13:21" s="104" customFormat="1" ht="15.75">
      <c r="M17679" s="172"/>
      <c r="N17679" s="172"/>
      <c r="O17679" s="172"/>
      <c r="U17679" s="173"/>
    </row>
    <row r="17680" spans="13:21" s="104" customFormat="1" ht="15.75">
      <c r="M17680" s="172"/>
      <c r="N17680" s="172"/>
      <c r="O17680" s="172"/>
      <c r="U17680" s="173"/>
    </row>
    <row r="17681" spans="13:21" s="104" customFormat="1" ht="15.75">
      <c r="M17681" s="172"/>
      <c r="N17681" s="172"/>
      <c r="O17681" s="172"/>
      <c r="U17681" s="173"/>
    </row>
    <row r="17682" spans="13:21" s="104" customFormat="1" ht="15.75">
      <c r="M17682" s="172"/>
      <c r="N17682" s="172"/>
      <c r="O17682" s="172"/>
      <c r="U17682" s="173"/>
    </row>
    <row r="17683" spans="13:21" s="104" customFormat="1" ht="15.75">
      <c r="M17683" s="172"/>
      <c r="N17683" s="172"/>
      <c r="O17683" s="172"/>
      <c r="U17683" s="173"/>
    </row>
    <row r="17684" spans="13:21" s="104" customFormat="1" ht="15.75">
      <c r="M17684" s="172"/>
      <c r="N17684" s="172"/>
      <c r="O17684" s="172"/>
      <c r="U17684" s="173"/>
    </row>
    <row r="17685" spans="13:21" s="104" customFormat="1" ht="15.75">
      <c r="M17685" s="172"/>
      <c r="N17685" s="172"/>
      <c r="O17685" s="172"/>
      <c r="U17685" s="173"/>
    </row>
    <row r="17686" spans="13:21" s="104" customFormat="1" ht="15.75">
      <c r="M17686" s="172"/>
      <c r="N17686" s="172"/>
      <c r="O17686" s="172"/>
      <c r="U17686" s="173"/>
    </row>
    <row r="17687" spans="13:21" s="104" customFormat="1" ht="15.75">
      <c r="M17687" s="172"/>
      <c r="N17687" s="172"/>
      <c r="O17687" s="172"/>
      <c r="U17687" s="173"/>
    </row>
    <row r="17688" spans="13:21" s="104" customFormat="1" ht="15.75">
      <c r="M17688" s="172"/>
      <c r="N17688" s="172"/>
      <c r="O17688" s="172"/>
      <c r="U17688" s="173"/>
    </row>
    <row r="17689" spans="13:21" s="104" customFormat="1" ht="15.75">
      <c r="M17689" s="172"/>
      <c r="N17689" s="172"/>
      <c r="O17689" s="172"/>
      <c r="U17689" s="173"/>
    </row>
    <row r="17690" spans="13:21" s="104" customFormat="1" ht="15.75">
      <c r="M17690" s="172"/>
      <c r="N17690" s="172"/>
      <c r="O17690" s="172"/>
      <c r="U17690" s="173"/>
    </row>
    <row r="17691" spans="13:21" s="104" customFormat="1" ht="15.75">
      <c r="M17691" s="172"/>
      <c r="N17691" s="172"/>
      <c r="O17691" s="172"/>
      <c r="U17691" s="173"/>
    </row>
    <row r="17692" spans="13:21" s="104" customFormat="1" ht="15.75">
      <c r="M17692" s="172"/>
      <c r="N17692" s="172"/>
      <c r="O17692" s="172"/>
      <c r="U17692" s="173"/>
    </row>
    <row r="17693" spans="13:21" s="104" customFormat="1" ht="15.75">
      <c r="M17693" s="172"/>
      <c r="N17693" s="172"/>
      <c r="O17693" s="172"/>
      <c r="U17693" s="173"/>
    </row>
    <row r="17694" spans="13:21" s="104" customFormat="1" ht="15.75">
      <c r="M17694" s="172"/>
      <c r="N17694" s="172"/>
      <c r="O17694" s="172"/>
      <c r="U17694" s="173"/>
    </row>
    <row r="17695" spans="13:21" s="104" customFormat="1" ht="15.75">
      <c r="M17695" s="172"/>
      <c r="N17695" s="172"/>
      <c r="O17695" s="172"/>
      <c r="U17695" s="173"/>
    </row>
    <row r="17696" spans="13:21" s="104" customFormat="1" ht="15.75">
      <c r="M17696" s="172"/>
      <c r="N17696" s="172"/>
      <c r="O17696" s="172"/>
      <c r="U17696" s="173"/>
    </row>
    <row r="17697" spans="13:21" s="104" customFormat="1" ht="15.75">
      <c r="M17697" s="172"/>
      <c r="N17697" s="172"/>
      <c r="O17697" s="172"/>
      <c r="U17697" s="173"/>
    </row>
    <row r="17698" spans="13:21" s="104" customFormat="1" ht="15.75">
      <c r="M17698" s="172"/>
      <c r="N17698" s="172"/>
      <c r="O17698" s="172"/>
      <c r="U17698" s="173"/>
    </row>
    <row r="17699" spans="13:21" s="104" customFormat="1" ht="15.75">
      <c r="M17699" s="172"/>
      <c r="N17699" s="172"/>
      <c r="O17699" s="172"/>
      <c r="U17699" s="173"/>
    </row>
    <row r="17700" spans="13:21" s="104" customFormat="1" ht="15.75">
      <c r="M17700" s="172"/>
      <c r="N17700" s="172"/>
      <c r="O17700" s="172"/>
      <c r="U17700" s="173"/>
    </row>
    <row r="17701" spans="13:21" s="104" customFormat="1" ht="15.75">
      <c r="M17701" s="172"/>
      <c r="N17701" s="172"/>
      <c r="O17701" s="172"/>
      <c r="U17701" s="173"/>
    </row>
    <row r="17702" spans="13:21" s="104" customFormat="1" ht="15.75">
      <c r="M17702" s="172"/>
      <c r="N17702" s="172"/>
      <c r="O17702" s="172"/>
      <c r="U17702" s="173"/>
    </row>
    <row r="17703" spans="13:21" s="104" customFormat="1" ht="15.75">
      <c r="M17703" s="172"/>
      <c r="N17703" s="172"/>
      <c r="O17703" s="172"/>
      <c r="U17703" s="173"/>
    </row>
    <row r="17704" spans="13:21" s="104" customFormat="1" ht="15.75">
      <c r="M17704" s="172"/>
      <c r="N17704" s="172"/>
      <c r="O17704" s="172"/>
      <c r="U17704" s="173"/>
    </row>
    <row r="17705" spans="13:21" s="104" customFormat="1" ht="15.75">
      <c r="M17705" s="172"/>
      <c r="N17705" s="172"/>
      <c r="O17705" s="172"/>
      <c r="U17705" s="173"/>
    </row>
    <row r="17706" spans="13:21" s="104" customFormat="1" ht="15.75">
      <c r="M17706" s="172"/>
      <c r="N17706" s="172"/>
      <c r="O17706" s="172"/>
      <c r="U17706" s="173"/>
    </row>
    <row r="17707" spans="13:21" s="104" customFormat="1" ht="15.75">
      <c r="M17707" s="172"/>
      <c r="N17707" s="172"/>
      <c r="O17707" s="172"/>
      <c r="U17707" s="173"/>
    </row>
    <row r="17708" spans="13:21" s="104" customFormat="1" ht="15.75">
      <c r="M17708" s="172"/>
      <c r="N17708" s="172"/>
      <c r="O17708" s="172"/>
      <c r="U17708" s="173"/>
    </row>
    <row r="17709" spans="13:21" s="104" customFormat="1" ht="15.75">
      <c r="M17709" s="172"/>
      <c r="N17709" s="172"/>
      <c r="O17709" s="172"/>
      <c r="U17709" s="173"/>
    </row>
    <row r="17710" spans="13:21" s="104" customFormat="1" ht="15.75">
      <c r="M17710" s="172"/>
      <c r="N17710" s="172"/>
      <c r="O17710" s="172"/>
      <c r="U17710" s="173"/>
    </row>
    <row r="17711" spans="13:21" s="104" customFormat="1" ht="15.75">
      <c r="M17711" s="172"/>
      <c r="N17711" s="172"/>
      <c r="O17711" s="172"/>
      <c r="U17711" s="173"/>
    </row>
    <row r="17712" spans="13:21" s="104" customFormat="1" ht="15.75">
      <c r="M17712" s="172"/>
      <c r="N17712" s="172"/>
      <c r="O17712" s="172"/>
      <c r="U17712" s="173"/>
    </row>
    <row r="17713" spans="13:21" s="104" customFormat="1" ht="15.75">
      <c r="M17713" s="172"/>
      <c r="N17713" s="172"/>
      <c r="O17713" s="172"/>
      <c r="U17713" s="173"/>
    </row>
    <row r="17714" spans="13:21" s="104" customFormat="1" ht="15.75">
      <c r="M17714" s="172"/>
      <c r="N17714" s="172"/>
      <c r="O17714" s="172"/>
      <c r="U17714" s="173"/>
    </row>
    <row r="17715" spans="13:21" s="104" customFormat="1" ht="15.75">
      <c r="M17715" s="172"/>
      <c r="N17715" s="172"/>
      <c r="O17715" s="172"/>
      <c r="U17715" s="173"/>
    </row>
    <row r="17716" spans="13:21" s="104" customFormat="1" ht="15.75">
      <c r="M17716" s="172"/>
      <c r="N17716" s="172"/>
      <c r="O17716" s="172"/>
      <c r="U17716" s="173"/>
    </row>
    <row r="17717" spans="13:21" s="104" customFormat="1" ht="15.75">
      <c r="M17717" s="172"/>
      <c r="N17717" s="172"/>
      <c r="O17717" s="172"/>
      <c r="U17717" s="173"/>
    </row>
    <row r="17718" spans="13:21" s="104" customFormat="1" ht="15.75">
      <c r="M17718" s="172"/>
      <c r="N17718" s="172"/>
      <c r="O17718" s="172"/>
      <c r="U17718" s="173"/>
    </row>
    <row r="17719" spans="13:21" s="104" customFormat="1" ht="15.75">
      <c r="M17719" s="172"/>
      <c r="N17719" s="172"/>
      <c r="O17719" s="172"/>
      <c r="U17719" s="173"/>
    </row>
    <row r="17720" spans="13:21" s="104" customFormat="1" ht="15.75">
      <c r="M17720" s="172"/>
      <c r="N17720" s="172"/>
      <c r="O17720" s="172"/>
      <c r="U17720" s="173"/>
    </row>
    <row r="17721" spans="13:21" s="104" customFormat="1" ht="15.75">
      <c r="M17721" s="172"/>
      <c r="N17721" s="172"/>
      <c r="O17721" s="172"/>
      <c r="U17721" s="173"/>
    </row>
    <row r="17722" spans="13:21" s="104" customFormat="1" ht="15.75">
      <c r="M17722" s="172"/>
      <c r="N17722" s="172"/>
      <c r="O17722" s="172"/>
      <c r="U17722" s="173"/>
    </row>
    <row r="17723" spans="13:21" s="104" customFormat="1" ht="15.75">
      <c r="M17723" s="172"/>
      <c r="N17723" s="172"/>
      <c r="O17723" s="172"/>
      <c r="U17723" s="173"/>
    </row>
    <row r="17724" spans="13:21" s="104" customFormat="1" ht="15.75">
      <c r="M17724" s="172"/>
      <c r="N17724" s="172"/>
      <c r="O17724" s="172"/>
      <c r="U17724" s="173"/>
    </row>
    <row r="17725" spans="13:21" s="104" customFormat="1" ht="15.75">
      <c r="M17725" s="172"/>
      <c r="N17725" s="172"/>
      <c r="O17725" s="172"/>
      <c r="U17725" s="173"/>
    </row>
    <row r="17726" spans="13:21" s="104" customFormat="1" ht="15.75">
      <c r="M17726" s="172"/>
      <c r="N17726" s="172"/>
      <c r="O17726" s="172"/>
      <c r="U17726" s="173"/>
    </row>
    <row r="17727" spans="13:21" s="104" customFormat="1" ht="15.75">
      <c r="M17727" s="172"/>
      <c r="N17727" s="172"/>
      <c r="O17727" s="172"/>
      <c r="U17727" s="173"/>
    </row>
    <row r="17728" spans="13:21" s="104" customFormat="1" ht="15.75">
      <c r="M17728" s="172"/>
      <c r="N17728" s="172"/>
      <c r="O17728" s="172"/>
      <c r="U17728" s="173"/>
    </row>
    <row r="17729" spans="13:21" s="104" customFormat="1" ht="15.75">
      <c r="M17729" s="172"/>
      <c r="N17729" s="172"/>
      <c r="O17729" s="172"/>
      <c r="U17729" s="173"/>
    </row>
    <row r="17730" spans="13:21" s="104" customFormat="1" ht="15.75">
      <c r="M17730" s="172"/>
      <c r="N17730" s="172"/>
      <c r="O17730" s="172"/>
      <c r="U17730" s="173"/>
    </row>
    <row r="17731" spans="13:21" s="104" customFormat="1" ht="15.75">
      <c r="M17731" s="172"/>
      <c r="N17731" s="172"/>
      <c r="O17731" s="172"/>
      <c r="U17731" s="173"/>
    </row>
    <row r="17732" spans="13:21" s="104" customFormat="1" ht="15.75">
      <c r="M17732" s="172"/>
      <c r="N17732" s="172"/>
      <c r="O17732" s="172"/>
      <c r="U17732" s="173"/>
    </row>
    <row r="17733" spans="13:21" s="104" customFormat="1" ht="15.75">
      <c r="M17733" s="172"/>
      <c r="N17733" s="172"/>
      <c r="O17733" s="172"/>
      <c r="U17733" s="173"/>
    </row>
    <row r="17734" spans="13:21" s="104" customFormat="1" ht="15.75">
      <c r="M17734" s="172"/>
      <c r="N17734" s="172"/>
      <c r="O17734" s="172"/>
      <c r="U17734" s="173"/>
    </row>
    <row r="17735" spans="13:21" s="104" customFormat="1" ht="15.75">
      <c r="M17735" s="172"/>
      <c r="N17735" s="172"/>
      <c r="O17735" s="172"/>
      <c r="U17735" s="173"/>
    </row>
    <row r="17736" spans="13:21" s="104" customFormat="1" ht="15.75">
      <c r="M17736" s="172"/>
      <c r="N17736" s="172"/>
      <c r="O17736" s="172"/>
      <c r="U17736" s="173"/>
    </row>
    <row r="17737" spans="13:21" s="104" customFormat="1" ht="15.75">
      <c r="M17737" s="172"/>
      <c r="N17737" s="172"/>
      <c r="O17737" s="172"/>
      <c r="U17737" s="173"/>
    </row>
    <row r="17738" spans="13:21" s="104" customFormat="1" ht="15.75">
      <c r="M17738" s="172"/>
      <c r="N17738" s="172"/>
      <c r="O17738" s="172"/>
      <c r="U17738" s="173"/>
    </row>
    <row r="17739" spans="13:21" s="104" customFormat="1" ht="15.75">
      <c r="M17739" s="172"/>
      <c r="N17739" s="172"/>
      <c r="O17739" s="172"/>
      <c r="U17739" s="173"/>
    </row>
    <row r="17740" spans="13:21" s="104" customFormat="1" ht="15.75">
      <c r="M17740" s="172"/>
      <c r="N17740" s="172"/>
      <c r="O17740" s="172"/>
      <c r="U17740" s="173"/>
    </row>
    <row r="17741" spans="13:21" s="104" customFormat="1" ht="15.75">
      <c r="M17741" s="172"/>
      <c r="N17741" s="172"/>
      <c r="O17741" s="172"/>
      <c r="U17741" s="173"/>
    </row>
    <row r="17742" spans="13:21" s="104" customFormat="1" ht="15.75">
      <c r="M17742" s="172"/>
      <c r="N17742" s="172"/>
      <c r="O17742" s="172"/>
      <c r="U17742" s="173"/>
    </row>
    <row r="17743" spans="13:21" s="104" customFormat="1" ht="15.75">
      <c r="M17743" s="172"/>
      <c r="N17743" s="172"/>
      <c r="O17743" s="172"/>
      <c r="U17743" s="173"/>
    </row>
    <row r="17744" spans="13:21" s="104" customFormat="1" ht="15.75">
      <c r="M17744" s="172"/>
      <c r="N17744" s="172"/>
      <c r="O17744" s="172"/>
      <c r="U17744" s="173"/>
    </row>
    <row r="17745" spans="13:21" s="104" customFormat="1" ht="15.75">
      <c r="M17745" s="172"/>
      <c r="N17745" s="172"/>
      <c r="O17745" s="172"/>
      <c r="U17745" s="173"/>
    </row>
    <row r="17746" spans="13:21" s="104" customFormat="1" ht="15.75">
      <c r="M17746" s="172"/>
      <c r="N17746" s="172"/>
      <c r="O17746" s="172"/>
      <c r="U17746" s="173"/>
    </row>
    <row r="17747" spans="13:21" s="104" customFormat="1" ht="15.75">
      <c r="M17747" s="172"/>
      <c r="N17747" s="172"/>
      <c r="O17747" s="172"/>
      <c r="U17747" s="173"/>
    </row>
    <row r="17748" spans="13:21" s="104" customFormat="1" ht="15.75">
      <c r="M17748" s="172"/>
      <c r="N17748" s="172"/>
      <c r="O17748" s="172"/>
      <c r="U17748" s="173"/>
    </row>
    <row r="17749" spans="13:21" s="104" customFormat="1" ht="15.75">
      <c r="M17749" s="172"/>
      <c r="N17749" s="172"/>
      <c r="O17749" s="172"/>
      <c r="U17749" s="173"/>
    </row>
    <row r="17750" spans="13:21" s="104" customFormat="1" ht="15.75">
      <c r="M17750" s="172"/>
      <c r="N17750" s="172"/>
      <c r="O17750" s="172"/>
      <c r="U17750" s="173"/>
    </row>
    <row r="17751" spans="13:21" s="104" customFormat="1" ht="15.75">
      <c r="M17751" s="172"/>
      <c r="N17751" s="172"/>
      <c r="O17751" s="172"/>
      <c r="U17751" s="173"/>
    </row>
    <row r="17752" spans="13:21" s="104" customFormat="1" ht="15.75">
      <c r="M17752" s="172"/>
      <c r="N17752" s="172"/>
      <c r="O17752" s="172"/>
      <c r="U17752" s="173"/>
    </row>
    <row r="17753" spans="13:21" s="104" customFormat="1" ht="15.75">
      <c r="M17753" s="172"/>
      <c r="N17753" s="172"/>
      <c r="O17753" s="172"/>
      <c r="U17753" s="173"/>
    </row>
    <row r="17754" spans="13:21" s="104" customFormat="1" ht="15.75">
      <c r="M17754" s="172"/>
      <c r="N17754" s="172"/>
      <c r="O17754" s="172"/>
      <c r="U17754" s="173"/>
    </row>
    <row r="17755" spans="13:21" s="104" customFormat="1" ht="15.75">
      <c r="M17755" s="172"/>
      <c r="N17755" s="172"/>
      <c r="O17755" s="172"/>
      <c r="U17755" s="173"/>
    </row>
    <row r="17756" spans="13:21" s="104" customFormat="1" ht="15.75">
      <c r="M17756" s="172"/>
      <c r="N17756" s="172"/>
      <c r="O17756" s="172"/>
      <c r="U17756" s="173"/>
    </row>
    <row r="17757" spans="13:21" s="104" customFormat="1" ht="15.75">
      <c r="M17757" s="172"/>
      <c r="N17757" s="172"/>
      <c r="O17757" s="172"/>
      <c r="U17757" s="173"/>
    </row>
    <row r="17758" spans="13:21" s="104" customFormat="1" ht="15.75">
      <c r="M17758" s="172"/>
      <c r="N17758" s="172"/>
      <c r="O17758" s="172"/>
      <c r="U17758" s="173"/>
    </row>
    <row r="17759" spans="13:21" s="104" customFormat="1" ht="15.75">
      <c r="M17759" s="172"/>
      <c r="N17759" s="172"/>
      <c r="O17759" s="172"/>
      <c r="U17759" s="173"/>
    </row>
    <row r="17760" spans="13:21" s="104" customFormat="1" ht="15.75">
      <c r="M17760" s="172"/>
      <c r="N17760" s="172"/>
      <c r="O17760" s="172"/>
      <c r="U17760" s="173"/>
    </row>
    <row r="17761" spans="13:21" s="104" customFormat="1" ht="15.75">
      <c r="M17761" s="172"/>
      <c r="N17761" s="172"/>
      <c r="O17761" s="172"/>
      <c r="U17761" s="173"/>
    </row>
    <row r="17762" spans="13:21" s="104" customFormat="1" ht="15.75">
      <c r="M17762" s="172"/>
      <c r="N17762" s="172"/>
      <c r="O17762" s="172"/>
      <c r="U17762" s="173"/>
    </row>
    <row r="17763" spans="13:21" s="104" customFormat="1" ht="15.75">
      <c r="M17763" s="172"/>
      <c r="N17763" s="172"/>
      <c r="O17763" s="172"/>
      <c r="U17763" s="173"/>
    </row>
    <row r="17764" spans="13:21" s="104" customFormat="1" ht="15.75">
      <c r="M17764" s="172"/>
      <c r="N17764" s="172"/>
      <c r="O17764" s="172"/>
      <c r="U17764" s="173"/>
    </row>
    <row r="17765" spans="13:21" s="104" customFormat="1" ht="15.75">
      <c r="M17765" s="172"/>
      <c r="N17765" s="172"/>
      <c r="O17765" s="172"/>
      <c r="U17765" s="173"/>
    </row>
    <row r="17766" spans="13:21" s="104" customFormat="1" ht="15.75">
      <c r="M17766" s="172"/>
      <c r="N17766" s="172"/>
      <c r="O17766" s="172"/>
      <c r="U17766" s="173"/>
    </row>
    <row r="17767" spans="13:21" s="104" customFormat="1" ht="15.75">
      <c r="M17767" s="172"/>
      <c r="N17767" s="172"/>
      <c r="O17767" s="172"/>
      <c r="U17767" s="173"/>
    </row>
    <row r="17768" spans="13:21" s="104" customFormat="1" ht="15.75">
      <c r="M17768" s="172"/>
      <c r="N17768" s="172"/>
      <c r="O17768" s="172"/>
      <c r="U17768" s="173"/>
    </row>
    <row r="17769" spans="13:21" s="104" customFormat="1" ht="15.75">
      <c r="M17769" s="172"/>
      <c r="N17769" s="172"/>
      <c r="O17769" s="172"/>
      <c r="U17769" s="173"/>
    </row>
    <row r="17770" spans="13:21" s="104" customFormat="1" ht="15.75">
      <c r="M17770" s="172"/>
      <c r="N17770" s="172"/>
      <c r="O17770" s="172"/>
      <c r="U17770" s="173"/>
    </row>
    <row r="17771" spans="13:21" s="104" customFormat="1" ht="15.75">
      <c r="M17771" s="172"/>
      <c r="N17771" s="172"/>
      <c r="O17771" s="172"/>
      <c r="U17771" s="173"/>
    </row>
    <row r="17772" spans="13:21" s="104" customFormat="1" ht="15.75">
      <c r="M17772" s="172"/>
      <c r="N17772" s="172"/>
      <c r="O17772" s="172"/>
      <c r="U17772" s="173"/>
    </row>
    <row r="17773" spans="13:21" s="104" customFormat="1" ht="15.75">
      <c r="M17773" s="172"/>
      <c r="N17773" s="172"/>
      <c r="O17773" s="172"/>
      <c r="U17773" s="173"/>
    </row>
    <row r="17774" spans="13:21" s="104" customFormat="1" ht="15.75">
      <c r="M17774" s="172"/>
      <c r="N17774" s="172"/>
      <c r="O17774" s="172"/>
      <c r="U17774" s="173"/>
    </row>
    <row r="17775" spans="13:21" s="104" customFormat="1" ht="15.75">
      <c r="M17775" s="172"/>
      <c r="N17775" s="172"/>
      <c r="O17775" s="172"/>
      <c r="U17775" s="173"/>
    </row>
    <row r="17776" spans="13:21" s="104" customFormat="1" ht="15.75">
      <c r="M17776" s="172"/>
      <c r="N17776" s="172"/>
      <c r="O17776" s="172"/>
      <c r="U17776" s="173"/>
    </row>
    <row r="17777" spans="13:21" s="104" customFormat="1" ht="15.75">
      <c r="M17777" s="172"/>
      <c r="N17777" s="172"/>
      <c r="O17777" s="172"/>
      <c r="U17777" s="173"/>
    </row>
    <row r="17778" spans="13:21" s="104" customFormat="1" ht="15.75">
      <c r="M17778" s="172"/>
      <c r="N17778" s="172"/>
      <c r="O17778" s="172"/>
      <c r="U17778" s="173"/>
    </row>
    <row r="17779" spans="13:21" s="104" customFormat="1" ht="15.75">
      <c r="M17779" s="172"/>
      <c r="N17779" s="172"/>
      <c r="O17779" s="172"/>
      <c r="U17779" s="173"/>
    </row>
    <row r="17780" spans="13:21" s="104" customFormat="1" ht="15.75">
      <c r="M17780" s="172"/>
      <c r="N17780" s="172"/>
      <c r="O17780" s="172"/>
      <c r="U17780" s="173"/>
    </row>
    <row r="17781" spans="13:21" s="104" customFormat="1" ht="15.75">
      <c r="M17781" s="172"/>
      <c r="N17781" s="172"/>
      <c r="O17781" s="172"/>
      <c r="U17781" s="173"/>
    </row>
    <row r="17782" spans="13:21" s="104" customFormat="1" ht="15.75">
      <c r="M17782" s="172"/>
      <c r="N17782" s="172"/>
      <c r="O17782" s="172"/>
      <c r="U17782" s="173"/>
    </row>
    <row r="17783" spans="13:21" s="104" customFormat="1" ht="15.75">
      <c r="M17783" s="172"/>
      <c r="N17783" s="172"/>
      <c r="O17783" s="172"/>
      <c r="U17783" s="173"/>
    </row>
    <row r="17784" spans="13:21" s="104" customFormat="1" ht="15.75">
      <c r="M17784" s="172"/>
      <c r="N17784" s="172"/>
      <c r="O17784" s="172"/>
      <c r="U17784" s="173"/>
    </row>
    <row r="17785" spans="13:21" s="104" customFormat="1" ht="15.75">
      <c r="M17785" s="172"/>
      <c r="N17785" s="172"/>
      <c r="O17785" s="172"/>
      <c r="U17785" s="173"/>
    </row>
    <row r="17786" spans="13:21" s="104" customFormat="1" ht="15.75">
      <c r="M17786" s="172"/>
      <c r="N17786" s="172"/>
      <c r="O17786" s="172"/>
      <c r="U17786" s="173"/>
    </row>
    <row r="17787" spans="13:21" s="104" customFormat="1" ht="15.75">
      <c r="M17787" s="172"/>
      <c r="N17787" s="172"/>
      <c r="O17787" s="172"/>
      <c r="U17787" s="173"/>
    </row>
    <row r="17788" spans="13:21" s="104" customFormat="1" ht="15.75">
      <c r="M17788" s="172"/>
      <c r="N17788" s="172"/>
      <c r="O17788" s="172"/>
      <c r="U17788" s="173"/>
    </row>
    <row r="17789" spans="13:21" s="104" customFormat="1" ht="15.75">
      <c r="M17789" s="172"/>
      <c r="N17789" s="172"/>
      <c r="O17789" s="172"/>
      <c r="U17789" s="173"/>
    </row>
    <row r="17790" spans="13:21" s="104" customFormat="1" ht="15.75">
      <c r="M17790" s="172"/>
      <c r="N17790" s="172"/>
      <c r="O17790" s="172"/>
      <c r="U17790" s="173"/>
    </row>
    <row r="17791" spans="13:21" s="104" customFormat="1" ht="15.75">
      <c r="M17791" s="172"/>
      <c r="N17791" s="172"/>
      <c r="O17791" s="172"/>
      <c r="U17791" s="173"/>
    </row>
    <row r="17792" spans="13:21" s="104" customFormat="1" ht="15.75">
      <c r="M17792" s="172"/>
      <c r="N17792" s="172"/>
      <c r="O17792" s="172"/>
      <c r="U17792" s="173"/>
    </row>
    <row r="17793" spans="13:21" s="104" customFormat="1" ht="15.75">
      <c r="M17793" s="172"/>
      <c r="N17793" s="172"/>
      <c r="O17793" s="172"/>
      <c r="U17793" s="173"/>
    </row>
    <row r="17794" spans="13:21" s="104" customFormat="1" ht="15.75">
      <c r="M17794" s="172"/>
      <c r="N17794" s="172"/>
      <c r="O17794" s="172"/>
      <c r="U17794" s="173"/>
    </row>
    <row r="17795" spans="13:21" s="104" customFormat="1" ht="15.75">
      <c r="M17795" s="172"/>
      <c r="N17795" s="172"/>
      <c r="O17795" s="172"/>
      <c r="U17795" s="173"/>
    </row>
    <row r="17796" spans="13:21" s="104" customFormat="1" ht="15.75">
      <c r="M17796" s="172"/>
      <c r="N17796" s="172"/>
      <c r="O17796" s="172"/>
      <c r="U17796" s="173"/>
    </row>
    <row r="17797" spans="13:21" s="104" customFormat="1" ht="15.75">
      <c r="M17797" s="172"/>
      <c r="N17797" s="172"/>
      <c r="O17797" s="172"/>
      <c r="U17797" s="173"/>
    </row>
    <row r="17798" spans="13:21" s="104" customFormat="1" ht="15.75">
      <c r="M17798" s="172"/>
      <c r="N17798" s="172"/>
      <c r="O17798" s="172"/>
      <c r="U17798" s="173"/>
    </row>
    <row r="17799" spans="13:21" s="104" customFormat="1" ht="15.75">
      <c r="M17799" s="172"/>
      <c r="N17799" s="172"/>
      <c r="O17799" s="172"/>
      <c r="U17799" s="173"/>
    </row>
    <row r="17800" spans="13:21" s="104" customFormat="1" ht="15.75">
      <c r="M17800" s="172"/>
      <c r="N17800" s="172"/>
      <c r="O17800" s="172"/>
      <c r="U17800" s="173"/>
    </row>
    <row r="17801" spans="13:21" s="104" customFormat="1" ht="15.75">
      <c r="M17801" s="172"/>
      <c r="N17801" s="172"/>
      <c r="O17801" s="172"/>
      <c r="U17801" s="173"/>
    </row>
    <row r="17802" spans="13:21" s="104" customFormat="1" ht="15.75">
      <c r="M17802" s="172"/>
      <c r="N17802" s="172"/>
      <c r="O17802" s="172"/>
      <c r="U17802" s="173"/>
    </row>
    <row r="17803" spans="13:21" s="104" customFormat="1" ht="15.75">
      <c r="M17803" s="172"/>
      <c r="N17803" s="172"/>
      <c r="O17803" s="172"/>
      <c r="U17803" s="173"/>
    </row>
    <row r="17804" spans="13:21" s="104" customFormat="1" ht="15.75">
      <c r="M17804" s="172"/>
      <c r="N17804" s="172"/>
      <c r="O17804" s="172"/>
      <c r="U17804" s="173"/>
    </row>
    <row r="17805" spans="13:21" s="104" customFormat="1" ht="15.75">
      <c r="M17805" s="172"/>
      <c r="N17805" s="172"/>
      <c r="O17805" s="172"/>
      <c r="U17805" s="173"/>
    </row>
    <row r="17806" spans="13:21" s="104" customFormat="1" ht="15.75">
      <c r="M17806" s="172"/>
      <c r="N17806" s="172"/>
      <c r="O17806" s="172"/>
      <c r="U17806" s="173"/>
    </row>
    <row r="17807" spans="13:21" s="104" customFormat="1" ht="15.75">
      <c r="M17807" s="172"/>
      <c r="N17807" s="172"/>
      <c r="O17807" s="172"/>
      <c r="U17807" s="173"/>
    </row>
    <row r="17808" spans="13:21" s="104" customFormat="1" ht="15.75">
      <c r="M17808" s="172"/>
      <c r="N17808" s="172"/>
      <c r="O17808" s="172"/>
      <c r="U17808" s="173"/>
    </row>
    <row r="17809" spans="13:21" s="104" customFormat="1" ht="15.75">
      <c r="M17809" s="172"/>
      <c r="N17809" s="172"/>
      <c r="O17809" s="172"/>
      <c r="U17809" s="173"/>
    </row>
    <row r="17810" spans="13:21" s="104" customFormat="1" ht="15.75">
      <c r="M17810" s="172"/>
      <c r="N17810" s="172"/>
      <c r="O17810" s="172"/>
      <c r="U17810" s="173"/>
    </row>
    <row r="17811" spans="13:21" s="104" customFormat="1" ht="15.75">
      <c r="M17811" s="172"/>
      <c r="N17811" s="172"/>
      <c r="O17811" s="172"/>
      <c r="U17811" s="173"/>
    </row>
    <row r="17812" spans="13:21" s="104" customFormat="1" ht="15.75">
      <c r="M17812" s="172"/>
      <c r="N17812" s="172"/>
      <c r="O17812" s="172"/>
      <c r="U17812" s="173"/>
    </row>
    <row r="17813" spans="13:21" s="104" customFormat="1" ht="15.75">
      <c r="M17813" s="172"/>
      <c r="N17813" s="172"/>
      <c r="O17813" s="172"/>
      <c r="U17813" s="173"/>
    </row>
    <row r="17814" spans="13:21" s="104" customFormat="1" ht="15.75">
      <c r="M17814" s="172"/>
      <c r="N17814" s="172"/>
      <c r="O17814" s="172"/>
      <c r="U17814" s="173"/>
    </row>
    <row r="17815" spans="13:21" s="104" customFormat="1" ht="15.75">
      <c r="M17815" s="172"/>
      <c r="N17815" s="172"/>
      <c r="O17815" s="172"/>
      <c r="U17815" s="173"/>
    </row>
    <row r="17816" spans="13:21" s="104" customFormat="1" ht="15.75">
      <c r="M17816" s="172"/>
      <c r="N17816" s="172"/>
      <c r="O17816" s="172"/>
      <c r="U17816" s="173"/>
    </row>
    <row r="17817" spans="13:21" s="104" customFormat="1" ht="15.75">
      <c r="M17817" s="172"/>
      <c r="N17817" s="172"/>
      <c r="O17817" s="172"/>
      <c r="U17817" s="173"/>
    </row>
    <row r="17818" spans="13:21" s="104" customFormat="1" ht="15.75">
      <c r="M17818" s="172"/>
      <c r="N17818" s="172"/>
      <c r="O17818" s="172"/>
      <c r="U17818" s="173"/>
    </row>
    <row r="17819" spans="13:21" s="104" customFormat="1" ht="15.75">
      <c r="M17819" s="172"/>
      <c r="N17819" s="172"/>
      <c r="O17819" s="172"/>
      <c r="U17819" s="173"/>
    </row>
    <row r="17820" spans="13:21" s="104" customFormat="1" ht="15.75">
      <c r="M17820" s="172"/>
      <c r="N17820" s="172"/>
      <c r="O17820" s="172"/>
      <c r="U17820" s="173"/>
    </row>
    <row r="17821" spans="13:21" s="104" customFormat="1" ht="15.75">
      <c r="M17821" s="172"/>
      <c r="N17821" s="172"/>
      <c r="O17821" s="172"/>
      <c r="U17821" s="173"/>
    </row>
    <row r="17822" spans="13:21" s="104" customFormat="1" ht="15.75">
      <c r="M17822" s="172"/>
      <c r="N17822" s="172"/>
      <c r="O17822" s="172"/>
      <c r="U17822" s="173"/>
    </row>
    <row r="17823" spans="13:21" s="104" customFormat="1" ht="15.75">
      <c r="M17823" s="172"/>
      <c r="N17823" s="172"/>
      <c r="O17823" s="172"/>
      <c r="U17823" s="173"/>
    </row>
    <row r="17824" spans="13:21" s="104" customFormat="1" ht="15.75">
      <c r="M17824" s="172"/>
      <c r="N17824" s="172"/>
      <c r="O17824" s="172"/>
      <c r="U17824" s="173"/>
    </row>
    <row r="17825" spans="13:21" s="104" customFormat="1" ht="15.75">
      <c r="M17825" s="172"/>
      <c r="N17825" s="172"/>
      <c r="O17825" s="172"/>
      <c r="U17825" s="173"/>
    </row>
    <row r="17826" spans="13:21" s="104" customFormat="1" ht="15.75">
      <c r="M17826" s="172"/>
      <c r="N17826" s="172"/>
      <c r="O17826" s="172"/>
      <c r="U17826" s="173"/>
    </row>
    <row r="17827" spans="13:21" s="104" customFormat="1" ht="15.75">
      <c r="M17827" s="172"/>
      <c r="N17827" s="172"/>
      <c r="O17827" s="172"/>
      <c r="U17827" s="173"/>
    </row>
    <row r="17828" spans="13:21" s="104" customFormat="1" ht="15.75">
      <c r="M17828" s="172"/>
      <c r="N17828" s="172"/>
      <c r="O17828" s="172"/>
      <c r="U17828" s="173"/>
    </row>
    <row r="17829" spans="13:21" s="104" customFormat="1" ht="15.75">
      <c r="M17829" s="172"/>
      <c r="N17829" s="172"/>
      <c r="O17829" s="172"/>
      <c r="U17829" s="173"/>
    </row>
    <row r="17830" spans="13:21" s="104" customFormat="1" ht="15.75">
      <c r="M17830" s="172"/>
      <c r="N17830" s="172"/>
      <c r="O17830" s="172"/>
      <c r="U17830" s="173"/>
    </row>
    <row r="17831" spans="13:21" s="104" customFormat="1" ht="15.75">
      <c r="M17831" s="172"/>
      <c r="N17831" s="172"/>
      <c r="O17831" s="172"/>
      <c r="U17831" s="173"/>
    </row>
    <row r="17832" spans="13:21" s="104" customFormat="1" ht="15.75">
      <c r="M17832" s="172"/>
      <c r="N17832" s="172"/>
      <c r="O17832" s="172"/>
      <c r="U17832" s="173"/>
    </row>
    <row r="17833" spans="13:21" s="104" customFormat="1" ht="15.75">
      <c r="M17833" s="172"/>
      <c r="N17833" s="172"/>
      <c r="O17833" s="172"/>
      <c r="U17833" s="173"/>
    </row>
    <row r="17834" spans="13:21" s="104" customFormat="1" ht="15.75">
      <c r="M17834" s="172"/>
      <c r="N17834" s="172"/>
      <c r="O17834" s="172"/>
      <c r="U17834" s="173"/>
    </row>
    <row r="17835" spans="13:21" s="104" customFormat="1" ht="15.75">
      <c r="M17835" s="172"/>
      <c r="N17835" s="172"/>
      <c r="O17835" s="172"/>
      <c r="U17835" s="173"/>
    </row>
    <row r="17836" spans="13:21" s="104" customFormat="1" ht="15.75">
      <c r="M17836" s="172"/>
      <c r="N17836" s="172"/>
      <c r="O17836" s="172"/>
      <c r="U17836" s="173"/>
    </row>
    <row r="17837" spans="13:21" s="104" customFormat="1" ht="15.75">
      <c r="M17837" s="172"/>
      <c r="N17837" s="172"/>
      <c r="O17837" s="172"/>
      <c r="U17837" s="173"/>
    </row>
    <row r="17838" spans="13:21" s="104" customFormat="1" ht="15.75">
      <c r="M17838" s="172"/>
      <c r="N17838" s="172"/>
      <c r="O17838" s="172"/>
      <c r="U17838" s="173"/>
    </row>
    <row r="17839" spans="13:21" s="104" customFormat="1" ht="15.75">
      <c r="M17839" s="172"/>
      <c r="N17839" s="172"/>
      <c r="O17839" s="172"/>
      <c r="U17839" s="173"/>
    </row>
    <row r="17840" spans="13:21" s="104" customFormat="1" ht="15.75">
      <c r="M17840" s="172"/>
      <c r="N17840" s="172"/>
      <c r="O17840" s="172"/>
      <c r="U17840" s="173"/>
    </row>
    <row r="17841" spans="13:21" s="104" customFormat="1" ht="15.75">
      <c r="M17841" s="172"/>
      <c r="N17841" s="172"/>
      <c r="O17841" s="172"/>
      <c r="U17841" s="173"/>
    </row>
    <row r="17842" spans="13:21" s="104" customFormat="1" ht="15.75">
      <c r="M17842" s="172"/>
      <c r="N17842" s="172"/>
      <c r="O17842" s="172"/>
      <c r="U17842" s="173"/>
    </row>
    <row r="17843" spans="13:21" s="104" customFormat="1" ht="15.75">
      <c r="M17843" s="172"/>
      <c r="N17843" s="172"/>
      <c r="O17843" s="172"/>
      <c r="U17843" s="173"/>
    </row>
    <row r="17844" spans="13:21" s="104" customFormat="1" ht="15.75">
      <c r="M17844" s="172"/>
      <c r="N17844" s="172"/>
      <c r="O17844" s="172"/>
      <c r="U17844" s="173"/>
    </row>
    <row r="17845" spans="13:21" s="104" customFormat="1" ht="15.75">
      <c r="M17845" s="172"/>
      <c r="N17845" s="172"/>
      <c r="O17845" s="172"/>
      <c r="U17845" s="173"/>
    </row>
    <row r="17846" spans="13:21" s="104" customFormat="1" ht="15.75">
      <c r="M17846" s="172"/>
      <c r="N17846" s="172"/>
      <c r="O17846" s="172"/>
      <c r="U17846" s="173"/>
    </row>
    <row r="17847" spans="13:21" s="104" customFormat="1" ht="15.75">
      <c r="M17847" s="172"/>
      <c r="N17847" s="172"/>
      <c r="O17847" s="172"/>
      <c r="U17847" s="173"/>
    </row>
    <row r="17848" spans="13:21" s="104" customFormat="1" ht="15.75">
      <c r="M17848" s="172"/>
      <c r="N17848" s="172"/>
      <c r="O17848" s="172"/>
      <c r="U17848" s="173"/>
    </row>
    <row r="17849" spans="13:21" s="104" customFormat="1" ht="15.75">
      <c r="M17849" s="172"/>
      <c r="N17849" s="172"/>
      <c r="O17849" s="172"/>
      <c r="U17849" s="173"/>
    </row>
    <row r="17850" spans="13:21" s="104" customFormat="1" ht="15.75">
      <c r="M17850" s="172"/>
      <c r="N17850" s="172"/>
      <c r="O17850" s="172"/>
      <c r="U17850" s="173"/>
    </row>
    <row r="17851" spans="13:21" s="104" customFormat="1" ht="15.75">
      <c r="M17851" s="172"/>
      <c r="N17851" s="172"/>
      <c r="O17851" s="172"/>
      <c r="U17851" s="173"/>
    </row>
    <row r="17852" spans="13:21" s="104" customFormat="1" ht="15.75">
      <c r="M17852" s="172"/>
      <c r="N17852" s="172"/>
      <c r="O17852" s="172"/>
      <c r="U17852" s="173"/>
    </row>
    <row r="17853" spans="13:21" s="104" customFormat="1" ht="15.75">
      <c r="M17853" s="172"/>
      <c r="N17853" s="172"/>
      <c r="O17853" s="172"/>
      <c r="U17853" s="173"/>
    </row>
    <row r="17854" spans="13:21" s="104" customFormat="1" ht="15.75">
      <c r="M17854" s="172"/>
      <c r="N17854" s="172"/>
      <c r="O17854" s="172"/>
      <c r="U17854" s="173"/>
    </row>
    <row r="17855" spans="13:21" s="104" customFormat="1" ht="15.75">
      <c r="M17855" s="172"/>
      <c r="N17855" s="172"/>
      <c r="O17855" s="172"/>
      <c r="U17855" s="173"/>
    </row>
    <row r="17856" spans="13:21" s="104" customFormat="1" ht="15.75">
      <c r="M17856" s="172"/>
      <c r="N17856" s="172"/>
      <c r="O17856" s="172"/>
      <c r="U17856" s="173"/>
    </row>
    <row r="17857" spans="13:21" s="104" customFormat="1" ht="15.75">
      <c r="M17857" s="172"/>
      <c r="N17857" s="172"/>
      <c r="O17857" s="172"/>
      <c r="U17857" s="173"/>
    </row>
    <row r="17858" spans="13:21" s="104" customFormat="1" ht="15.75">
      <c r="M17858" s="172"/>
      <c r="N17858" s="172"/>
      <c r="O17858" s="172"/>
      <c r="U17858" s="173"/>
    </row>
    <row r="17859" spans="13:21" s="104" customFormat="1" ht="15.75">
      <c r="M17859" s="172"/>
      <c r="N17859" s="172"/>
      <c r="O17859" s="172"/>
      <c r="U17859" s="173"/>
    </row>
    <row r="17860" spans="13:21" s="104" customFormat="1" ht="15.75">
      <c r="M17860" s="172"/>
      <c r="N17860" s="172"/>
      <c r="O17860" s="172"/>
      <c r="U17860" s="173"/>
    </row>
    <row r="17861" spans="13:21" s="104" customFormat="1" ht="15.75">
      <c r="M17861" s="172"/>
      <c r="N17861" s="172"/>
      <c r="O17861" s="172"/>
      <c r="U17861" s="173"/>
    </row>
    <row r="17862" spans="13:21" s="104" customFormat="1" ht="15.75">
      <c r="M17862" s="172"/>
      <c r="N17862" s="172"/>
      <c r="O17862" s="172"/>
      <c r="U17862" s="173"/>
    </row>
    <row r="17863" spans="13:21" s="104" customFormat="1" ht="15.75">
      <c r="M17863" s="172"/>
      <c r="N17863" s="172"/>
      <c r="O17863" s="172"/>
      <c r="U17863" s="173"/>
    </row>
    <row r="17864" spans="13:21" s="104" customFormat="1" ht="15.75">
      <c r="M17864" s="172"/>
      <c r="N17864" s="172"/>
      <c r="O17864" s="172"/>
      <c r="U17864" s="173"/>
    </row>
    <row r="17865" spans="13:21" s="104" customFormat="1" ht="15.75">
      <c r="M17865" s="172"/>
      <c r="N17865" s="172"/>
      <c r="O17865" s="172"/>
      <c r="U17865" s="173"/>
    </row>
    <row r="17866" spans="13:21" s="104" customFormat="1" ht="15.75">
      <c r="M17866" s="172"/>
      <c r="N17866" s="172"/>
      <c r="O17866" s="172"/>
      <c r="U17866" s="173"/>
    </row>
    <row r="17867" spans="13:21" s="104" customFormat="1" ht="15.75">
      <c r="M17867" s="172"/>
      <c r="N17867" s="172"/>
      <c r="O17867" s="172"/>
      <c r="U17867" s="173"/>
    </row>
    <row r="17868" spans="13:21" s="104" customFormat="1" ht="15.75">
      <c r="M17868" s="172"/>
      <c r="N17868" s="172"/>
      <c r="O17868" s="172"/>
      <c r="U17868" s="173"/>
    </row>
    <row r="17869" spans="13:21" s="104" customFormat="1" ht="15.75">
      <c r="M17869" s="172"/>
      <c r="N17869" s="172"/>
      <c r="O17869" s="172"/>
      <c r="U17869" s="173"/>
    </row>
    <row r="17870" spans="13:21" s="104" customFormat="1" ht="15.75">
      <c r="M17870" s="172"/>
      <c r="N17870" s="172"/>
      <c r="O17870" s="172"/>
      <c r="U17870" s="173"/>
    </row>
    <row r="17871" spans="13:21" s="104" customFormat="1" ht="15.75">
      <c r="M17871" s="172"/>
      <c r="N17871" s="172"/>
      <c r="O17871" s="172"/>
      <c r="U17871" s="173"/>
    </row>
    <row r="17872" spans="13:21" s="104" customFormat="1" ht="15.75">
      <c r="M17872" s="172"/>
      <c r="N17872" s="172"/>
      <c r="O17872" s="172"/>
      <c r="U17872" s="173"/>
    </row>
    <row r="17873" spans="13:21" s="104" customFormat="1" ht="15.75">
      <c r="M17873" s="172"/>
      <c r="N17873" s="172"/>
      <c r="O17873" s="172"/>
      <c r="U17873" s="173"/>
    </row>
    <row r="17874" spans="13:21" s="104" customFormat="1" ht="15.75">
      <c r="M17874" s="172"/>
      <c r="N17874" s="172"/>
      <c r="O17874" s="172"/>
      <c r="U17874" s="173"/>
    </row>
    <row r="17875" spans="13:21" s="104" customFormat="1" ht="15.75">
      <c r="M17875" s="172"/>
      <c r="N17875" s="172"/>
      <c r="O17875" s="172"/>
      <c r="U17875" s="173"/>
    </row>
    <row r="17876" spans="13:21" s="104" customFormat="1" ht="15.75">
      <c r="M17876" s="172"/>
      <c r="N17876" s="172"/>
      <c r="O17876" s="172"/>
      <c r="U17876" s="173"/>
    </row>
    <row r="17877" spans="13:21" s="104" customFormat="1" ht="15.75">
      <c r="M17877" s="172"/>
      <c r="N17877" s="172"/>
      <c r="O17877" s="172"/>
      <c r="U17877" s="173"/>
    </row>
    <row r="17878" spans="13:21" s="104" customFormat="1" ht="15.75">
      <c r="M17878" s="172"/>
      <c r="N17878" s="172"/>
      <c r="O17878" s="172"/>
      <c r="U17878" s="173"/>
    </row>
    <row r="17879" spans="13:21" s="104" customFormat="1" ht="15.75">
      <c r="M17879" s="172"/>
      <c r="N17879" s="172"/>
      <c r="O17879" s="172"/>
      <c r="U17879" s="173"/>
    </row>
    <row r="17880" spans="13:21" s="104" customFormat="1" ht="15.75">
      <c r="M17880" s="172"/>
      <c r="N17880" s="172"/>
      <c r="O17880" s="172"/>
      <c r="U17880" s="173"/>
    </row>
    <row r="17881" spans="13:21" s="104" customFormat="1" ht="15.75">
      <c r="M17881" s="172"/>
      <c r="N17881" s="172"/>
      <c r="O17881" s="172"/>
      <c r="U17881" s="173"/>
    </row>
    <row r="17882" spans="13:21" s="104" customFormat="1" ht="15.75">
      <c r="M17882" s="172"/>
      <c r="N17882" s="172"/>
      <c r="O17882" s="172"/>
      <c r="U17882" s="173"/>
    </row>
    <row r="17883" spans="13:21" s="104" customFormat="1" ht="15.75">
      <c r="M17883" s="172"/>
      <c r="N17883" s="172"/>
      <c r="O17883" s="172"/>
      <c r="U17883" s="173"/>
    </row>
    <row r="17884" spans="13:21" s="104" customFormat="1" ht="15.75">
      <c r="M17884" s="172"/>
      <c r="N17884" s="172"/>
      <c r="O17884" s="172"/>
      <c r="U17884" s="173"/>
    </row>
    <row r="17885" spans="13:21" s="104" customFormat="1" ht="15.75">
      <c r="M17885" s="172"/>
      <c r="N17885" s="172"/>
      <c r="O17885" s="172"/>
      <c r="U17885" s="173"/>
    </row>
    <row r="17886" spans="13:21" s="104" customFormat="1" ht="15.75">
      <c r="M17886" s="172"/>
      <c r="N17886" s="172"/>
      <c r="O17886" s="172"/>
      <c r="U17886" s="173"/>
    </row>
    <row r="17887" spans="13:21" s="104" customFormat="1" ht="15.75">
      <c r="M17887" s="172"/>
      <c r="N17887" s="172"/>
      <c r="O17887" s="172"/>
      <c r="U17887" s="173"/>
    </row>
    <row r="17888" spans="13:21" s="104" customFormat="1" ht="15.75">
      <c r="M17888" s="172"/>
      <c r="N17888" s="172"/>
      <c r="O17888" s="172"/>
      <c r="U17888" s="173"/>
    </row>
    <row r="17889" spans="13:21" s="104" customFormat="1" ht="15.75">
      <c r="M17889" s="172"/>
      <c r="N17889" s="172"/>
      <c r="O17889" s="172"/>
      <c r="U17889" s="173"/>
    </row>
    <row r="17890" spans="13:21" s="104" customFormat="1" ht="15.75">
      <c r="M17890" s="172"/>
      <c r="N17890" s="172"/>
      <c r="O17890" s="172"/>
      <c r="U17890" s="173"/>
    </row>
    <row r="17891" spans="13:21" s="104" customFormat="1" ht="15.75">
      <c r="M17891" s="172"/>
      <c r="N17891" s="172"/>
      <c r="O17891" s="172"/>
      <c r="U17891" s="173"/>
    </row>
    <row r="17892" spans="13:21" s="104" customFormat="1" ht="15.75">
      <c r="M17892" s="172"/>
      <c r="N17892" s="172"/>
      <c r="O17892" s="172"/>
      <c r="U17892" s="173"/>
    </row>
    <row r="17893" spans="13:21" s="104" customFormat="1" ht="15.75">
      <c r="M17893" s="172"/>
      <c r="N17893" s="172"/>
      <c r="O17893" s="172"/>
      <c r="U17893" s="173"/>
    </row>
    <row r="17894" spans="13:21" s="104" customFormat="1" ht="15.75">
      <c r="M17894" s="172"/>
      <c r="N17894" s="172"/>
      <c r="O17894" s="172"/>
      <c r="U17894" s="173"/>
    </row>
    <row r="17895" spans="13:21" s="104" customFormat="1" ht="15.75">
      <c r="M17895" s="172"/>
      <c r="N17895" s="172"/>
      <c r="O17895" s="172"/>
      <c r="U17895" s="173"/>
    </row>
    <row r="17896" spans="13:21" s="104" customFormat="1" ht="15.75">
      <c r="M17896" s="172"/>
      <c r="N17896" s="172"/>
      <c r="O17896" s="172"/>
      <c r="U17896" s="173"/>
    </row>
    <row r="17897" spans="13:21" s="104" customFormat="1" ht="15.75">
      <c r="M17897" s="172"/>
      <c r="N17897" s="172"/>
      <c r="O17897" s="172"/>
      <c r="U17897" s="173"/>
    </row>
    <row r="17898" spans="13:21" s="104" customFormat="1" ht="15.75">
      <c r="M17898" s="172"/>
      <c r="N17898" s="172"/>
      <c r="O17898" s="172"/>
      <c r="U17898" s="173"/>
    </row>
    <row r="17899" spans="13:21" s="104" customFormat="1" ht="15.75">
      <c r="M17899" s="172"/>
      <c r="N17899" s="172"/>
      <c r="O17899" s="172"/>
      <c r="U17899" s="173"/>
    </row>
    <row r="17900" spans="13:21" s="104" customFormat="1" ht="15.75">
      <c r="M17900" s="172"/>
      <c r="N17900" s="172"/>
      <c r="O17900" s="172"/>
      <c r="U17900" s="173"/>
    </row>
    <row r="17901" spans="13:21" s="104" customFormat="1" ht="15.75">
      <c r="M17901" s="172"/>
      <c r="N17901" s="172"/>
      <c r="O17901" s="172"/>
      <c r="U17901" s="173"/>
    </row>
    <row r="17902" spans="13:21" s="104" customFormat="1" ht="15.75">
      <c r="M17902" s="172"/>
      <c r="N17902" s="172"/>
      <c r="O17902" s="172"/>
      <c r="U17902" s="173"/>
    </row>
    <row r="17903" spans="13:21" s="104" customFormat="1" ht="15.75">
      <c r="M17903" s="172"/>
      <c r="N17903" s="172"/>
      <c r="O17903" s="172"/>
      <c r="U17903" s="173"/>
    </row>
    <row r="17904" spans="13:21" s="104" customFormat="1" ht="15.75">
      <c r="M17904" s="172"/>
      <c r="N17904" s="172"/>
      <c r="O17904" s="172"/>
      <c r="U17904" s="173"/>
    </row>
    <row r="17905" spans="13:21" s="104" customFormat="1" ht="15.75">
      <c r="M17905" s="172"/>
      <c r="N17905" s="172"/>
      <c r="O17905" s="172"/>
      <c r="U17905" s="173"/>
    </row>
    <row r="17906" spans="13:21" s="104" customFormat="1" ht="15.75">
      <c r="M17906" s="172"/>
      <c r="N17906" s="172"/>
      <c r="O17906" s="172"/>
      <c r="U17906" s="173"/>
    </row>
    <row r="17907" spans="13:21" s="104" customFormat="1" ht="15.75">
      <c r="M17907" s="172"/>
      <c r="N17907" s="172"/>
      <c r="O17907" s="172"/>
      <c r="U17907" s="173"/>
    </row>
    <row r="17908" spans="13:21" s="104" customFormat="1" ht="15.75">
      <c r="M17908" s="172"/>
      <c r="N17908" s="172"/>
      <c r="O17908" s="172"/>
      <c r="U17908" s="173"/>
    </row>
    <row r="17909" spans="13:21" s="104" customFormat="1" ht="15.75">
      <c r="M17909" s="172"/>
      <c r="N17909" s="172"/>
      <c r="O17909" s="172"/>
      <c r="U17909" s="173"/>
    </row>
    <row r="17910" spans="13:21" s="104" customFormat="1" ht="15.75">
      <c r="M17910" s="172"/>
      <c r="N17910" s="172"/>
      <c r="O17910" s="172"/>
      <c r="U17910" s="173"/>
    </row>
    <row r="17911" spans="13:21" s="104" customFormat="1" ht="15.75">
      <c r="M17911" s="172"/>
      <c r="N17911" s="172"/>
      <c r="O17911" s="172"/>
      <c r="U17911" s="173"/>
    </row>
    <row r="17912" spans="13:21" s="104" customFormat="1" ht="15.75">
      <c r="M17912" s="172"/>
      <c r="N17912" s="172"/>
      <c r="O17912" s="172"/>
      <c r="U17912" s="173"/>
    </row>
    <row r="17913" spans="13:21" s="104" customFormat="1" ht="15.75">
      <c r="M17913" s="172"/>
      <c r="N17913" s="172"/>
      <c r="O17913" s="172"/>
      <c r="U17913" s="173"/>
    </row>
    <row r="17914" spans="13:21" s="104" customFormat="1" ht="15.75">
      <c r="M17914" s="172"/>
      <c r="N17914" s="172"/>
      <c r="O17914" s="172"/>
      <c r="U17914" s="173"/>
    </row>
    <row r="17915" spans="13:21" s="104" customFormat="1" ht="15.75">
      <c r="M17915" s="172"/>
      <c r="N17915" s="172"/>
      <c r="O17915" s="172"/>
      <c r="U17915" s="173"/>
    </row>
    <row r="17916" spans="13:21" s="104" customFormat="1" ht="15.75">
      <c r="M17916" s="172"/>
      <c r="N17916" s="172"/>
      <c r="O17916" s="172"/>
      <c r="U17916" s="173"/>
    </row>
    <row r="17917" spans="13:21" s="104" customFormat="1" ht="15.75">
      <c r="M17917" s="172"/>
      <c r="N17917" s="172"/>
      <c r="O17917" s="172"/>
      <c r="U17917" s="173"/>
    </row>
    <row r="17918" spans="13:21" s="104" customFormat="1" ht="15.75">
      <c r="M17918" s="172"/>
      <c r="N17918" s="172"/>
      <c r="O17918" s="172"/>
      <c r="U17918" s="173"/>
    </row>
    <row r="17919" spans="13:21" s="104" customFormat="1" ht="15.75">
      <c r="M17919" s="172"/>
      <c r="N17919" s="172"/>
      <c r="O17919" s="172"/>
      <c r="U17919" s="173"/>
    </row>
    <row r="17920" spans="13:21" s="104" customFormat="1" ht="15.75">
      <c r="M17920" s="172"/>
      <c r="N17920" s="172"/>
      <c r="O17920" s="172"/>
      <c r="U17920" s="173"/>
    </row>
    <row r="17921" spans="13:21" s="104" customFormat="1" ht="15.75">
      <c r="M17921" s="172"/>
      <c r="N17921" s="172"/>
      <c r="O17921" s="172"/>
      <c r="U17921" s="173"/>
    </row>
    <row r="17922" spans="13:21" s="104" customFormat="1" ht="15.75">
      <c r="M17922" s="172"/>
      <c r="N17922" s="172"/>
      <c r="O17922" s="172"/>
      <c r="U17922" s="173"/>
    </row>
    <row r="17923" spans="13:21" s="104" customFormat="1" ht="15.75">
      <c r="M17923" s="172"/>
      <c r="N17923" s="172"/>
      <c r="O17923" s="172"/>
      <c r="U17923" s="173"/>
    </row>
    <row r="17924" spans="13:21" s="104" customFormat="1" ht="15.75">
      <c r="M17924" s="172"/>
      <c r="N17924" s="172"/>
      <c r="O17924" s="172"/>
      <c r="U17924" s="173"/>
    </row>
    <row r="17925" spans="13:21" s="104" customFormat="1" ht="15.75">
      <c r="M17925" s="172"/>
      <c r="N17925" s="172"/>
      <c r="O17925" s="172"/>
      <c r="U17925" s="173"/>
    </row>
    <row r="17926" spans="13:21" s="104" customFormat="1" ht="15.75">
      <c r="M17926" s="172"/>
      <c r="N17926" s="172"/>
      <c r="O17926" s="172"/>
      <c r="U17926" s="173"/>
    </row>
    <row r="17927" spans="13:21" s="104" customFormat="1" ht="15.75">
      <c r="M17927" s="172"/>
      <c r="N17927" s="172"/>
      <c r="O17927" s="172"/>
      <c r="U17927" s="173"/>
    </row>
    <row r="17928" spans="13:21" s="104" customFormat="1" ht="15.75">
      <c r="M17928" s="172"/>
      <c r="N17928" s="172"/>
      <c r="O17928" s="172"/>
      <c r="U17928" s="173"/>
    </row>
    <row r="17929" spans="13:21" s="104" customFormat="1" ht="15.75">
      <c r="M17929" s="172"/>
      <c r="N17929" s="172"/>
      <c r="O17929" s="172"/>
      <c r="U17929" s="173"/>
    </row>
    <row r="17930" spans="13:21" s="104" customFormat="1" ht="15.75">
      <c r="M17930" s="172"/>
      <c r="N17930" s="172"/>
      <c r="O17930" s="172"/>
      <c r="U17930" s="173"/>
    </row>
    <row r="17931" spans="13:21" s="104" customFormat="1" ht="15.75">
      <c r="M17931" s="172"/>
      <c r="N17931" s="172"/>
      <c r="O17931" s="172"/>
      <c r="U17931" s="173"/>
    </row>
    <row r="17932" spans="13:21" s="104" customFormat="1" ht="15.75">
      <c r="M17932" s="172"/>
      <c r="N17932" s="172"/>
      <c r="O17932" s="172"/>
      <c r="U17932" s="173"/>
    </row>
    <row r="17933" spans="13:21" s="104" customFormat="1" ht="15.75">
      <c r="M17933" s="172"/>
      <c r="N17933" s="172"/>
      <c r="O17933" s="172"/>
      <c r="U17933" s="173"/>
    </row>
    <row r="17934" spans="13:21" s="104" customFormat="1" ht="15.75">
      <c r="M17934" s="172"/>
      <c r="N17934" s="172"/>
      <c r="O17934" s="172"/>
      <c r="U17934" s="173"/>
    </row>
    <row r="17935" spans="13:21" s="104" customFormat="1" ht="15.75">
      <c r="M17935" s="172"/>
      <c r="N17935" s="172"/>
      <c r="O17935" s="172"/>
      <c r="U17935" s="173"/>
    </row>
    <row r="17936" spans="13:21" s="104" customFormat="1" ht="15.75">
      <c r="M17936" s="172"/>
      <c r="N17936" s="172"/>
      <c r="O17936" s="172"/>
      <c r="U17936" s="173"/>
    </row>
    <row r="17937" spans="13:21" s="104" customFormat="1" ht="15.75">
      <c r="M17937" s="172"/>
      <c r="N17937" s="172"/>
      <c r="O17937" s="172"/>
      <c r="U17937" s="173"/>
    </row>
    <row r="17938" spans="13:21" s="104" customFormat="1" ht="15.75">
      <c r="M17938" s="172"/>
      <c r="N17938" s="172"/>
      <c r="O17938" s="172"/>
      <c r="U17938" s="173"/>
    </row>
    <row r="17939" spans="13:21" s="104" customFormat="1" ht="15.75">
      <c r="M17939" s="172"/>
      <c r="N17939" s="172"/>
      <c r="O17939" s="172"/>
      <c r="U17939" s="173"/>
    </row>
    <row r="17940" spans="13:21" s="104" customFormat="1" ht="15.75">
      <c r="M17940" s="172"/>
      <c r="N17940" s="172"/>
      <c r="O17940" s="172"/>
      <c r="U17940" s="173"/>
    </row>
    <row r="17941" spans="13:21" s="104" customFormat="1" ht="15.75">
      <c r="M17941" s="172"/>
      <c r="N17941" s="172"/>
      <c r="O17941" s="172"/>
      <c r="U17941" s="173"/>
    </row>
    <row r="17942" spans="13:21" s="104" customFormat="1" ht="15.75">
      <c r="M17942" s="172"/>
      <c r="N17942" s="172"/>
      <c r="O17942" s="172"/>
      <c r="U17942" s="173"/>
    </row>
    <row r="17943" spans="13:21" s="104" customFormat="1" ht="15.75">
      <c r="M17943" s="172"/>
      <c r="N17943" s="172"/>
      <c r="O17943" s="172"/>
      <c r="U17943" s="173"/>
    </row>
    <row r="17944" spans="13:21" s="104" customFormat="1" ht="15.75">
      <c r="M17944" s="172"/>
      <c r="N17944" s="172"/>
      <c r="O17944" s="172"/>
      <c r="U17944" s="173"/>
    </row>
    <row r="17945" spans="13:21" s="104" customFormat="1" ht="15.75">
      <c r="M17945" s="172"/>
      <c r="N17945" s="172"/>
      <c r="O17945" s="172"/>
      <c r="U17945" s="173"/>
    </row>
    <row r="17946" spans="13:21" s="104" customFormat="1" ht="15.75">
      <c r="M17946" s="172"/>
      <c r="N17946" s="172"/>
      <c r="O17946" s="172"/>
      <c r="U17946" s="173"/>
    </row>
    <row r="17947" spans="13:21" s="104" customFormat="1" ht="15.75">
      <c r="M17947" s="172"/>
      <c r="N17947" s="172"/>
      <c r="O17947" s="172"/>
      <c r="U17947" s="173"/>
    </row>
    <row r="17948" spans="13:21" s="104" customFormat="1" ht="15.75">
      <c r="M17948" s="172"/>
      <c r="N17948" s="172"/>
      <c r="O17948" s="172"/>
      <c r="U17948" s="173"/>
    </row>
    <row r="17949" spans="13:21" s="104" customFormat="1" ht="15.75">
      <c r="M17949" s="172"/>
      <c r="N17949" s="172"/>
      <c r="O17949" s="172"/>
      <c r="U17949" s="173"/>
    </row>
    <row r="17950" spans="13:21" s="104" customFormat="1" ht="15.75">
      <c r="M17950" s="172"/>
      <c r="N17950" s="172"/>
      <c r="O17950" s="172"/>
      <c r="U17950" s="173"/>
    </row>
    <row r="17951" spans="13:21" s="104" customFormat="1" ht="15.75">
      <c r="M17951" s="172"/>
      <c r="N17951" s="172"/>
      <c r="O17951" s="172"/>
      <c r="U17951" s="173"/>
    </row>
    <row r="17952" spans="13:21" s="104" customFormat="1" ht="15.75">
      <c r="M17952" s="172"/>
      <c r="N17952" s="172"/>
      <c r="O17952" s="172"/>
      <c r="U17952" s="173"/>
    </row>
    <row r="17953" spans="13:21" s="104" customFormat="1" ht="15.75">
      <c r="M17953" s="172"/>
      <c r="N17953" s="172"/>
      <c r="O17953" s="172"/>
      <c r="U17953" s="173"/>
    </row>
    <row r="17954" spans="13:21" s="104" customFormat="1" ht="15.75">
      <c r="M17954" s="172"/>
      <c r="N17954" s="172"/>
      <c r="O17954" s="172"/>
      <c r="U17954" s="173"/>
    </row>
    <row r="17955" spans="13:21" s="104" customFormat="1" ht="15.75">
      <c r="M17955" s="172"/>
      <c r="N17955" s="172"/>
      <c r="O17955" s="172"/>
      <c r="U17955" s="173"/>
    </row>
    <row r="17956" spans="13:21" s="104" customFormat="1" ht="15.75">
      <c r="M17956" s="172"/>
      <c r="N17956" s="172"/>
      <c r="O17956" s="172"/>
      <c r="U17956" s="173"/>
    </row>
    <row r="17957" spans="13:21" s="104" customFormat="1" ht="15.75">
      <c r="M17957" s="172"/>
      <c r="N17957" s="172"/>
      <c r="O17957" s="172"/>
      <c r="U17957" s="173"/>
    </row>
    <row r="17958" spans="13:21" s="104" customFormat="1" ht="15.75">
      <c r="M17958" s="172"/>
      <c r="N17958" s="172"/>
      <c r="O17958" s="172"/>
      <c r="U17958" s="173"/>
    </row>
    <row r="17959" spans="13:21" s="104" customFormat="1" ht="15.75">
      <c r="M17959" s="172"/>
      <c r="N17959" s="172"/>
      <c r="O17959" s="172"/>
      <c r="U17959" s="173"/>
    </row>
    <row r="17960" spans="13:21" s="104" customFormat="1" ht="15.75">
      <c r="M17960" s="172"/>
      <c r="N17960" s="172"/>
      <c r="O17960" s="172"/>
      <c r="U17960" s="173"/>
    </row>
    <row r="17961" spans="13:21" s="104" customFormat="1" ht="15.75">
      <c r="M17961" s="172"/>
      <c r="N17961" s="172"/>
      <c r="O17961" s="172"/>
      <c r="U17961" s="173"/>
    </row>
    <row r="17962" spans="13:21" s="104" customFormat="1" ht="15.75">
      <c r="M17962" s="172"/>
      <c r="N17962" s="172"/>
      <c r="O17962" s="172"/>
      <c r="U17962" s="173"/>
    </row>
    <row r="17963" spans="13:21" s="104" customFormat="1" ht="15.75">
      <c r="M17963" s="172"/>
      <c r="N17963" s="172"/>
      <c r="O17963" s="172"/>
      <c r="U17963" s="173"/>
    </row>
    <row r="17964" spans="13:21" s="104" customFormat="1" ht="15.75">
      <c r="M17964" s="172"/>
      <c r="N17964" s="172"/>
      <c r="O17964" s="172"/>
      <c r="U17964" s="173"/>
    </row>
    <row r="17965" spans="13:21" s="104" customFormat="1" ht="15.75">
      <c r="M17965" s="172"/>
      <c r="N17965" s="172"/>
      <c r="O17965" s="172"/>
      <c r="U17965" s="173"/>
    </row>
    <row r="17966" spans="13:21" s="104" customFormat="1" ht="15.75">
      <c r="M17966" s="172"/>
      <c r="N17966" s="172"/>
      <c r="O17966" s="172"/>
      <c r="U17966" s="173"/>
    </row>
    <row r="17967" spans="13:21" s="104" customFormat="1" ht="15.75">
      <c r="M17967" s="172"/>
      <c r="N17967" s="172"/>
      <c r="O17967" s="172"/>
      <c r="U17967" s="173"/>
    </row>
    <row r="17968" spans="13:21" s="104" customFormat="1" ht="15.75">
      <c r="M17968" s="172"/>
      <c r="N17968" s="172"/>
      <c r="O17968" s="172"/>
      <c r="U17968" s="173"/>
    </row>
    <row r="17969" spans="13:21" s="104" customFormat="1" ht="15.75">
      <c r="M17969" s="172"/>
      <c r="N17969" s="172"/>
      <c r="O17969" s="172"/>
      <c r="U17969" s="173"/>
    </row>
    <row r="17970" spans="13:21" s="104" customFormat="1" ht="15.75">
      <c r="M17970" s="172"/>
      <c r="N17970" s="172"/>
      <c r="O17970" s="172"/>
      <c r="U17970" s="173"/>
    </row>
    <row r="17971" spans="13:21" s="104" customFormat="1" ht="15.75">
      <c r="M17971" s="172"/>
      <c r="N17971" s="172"/>
      <c r="O17971" s="172"/>
      <c r="U17971" s="173"/>
    </row>
    <row r="17972" spans="13:21" s="104" customFormat="1" ht="15.75">
      <c r="M17972" s="172"/>
      <c r="N17972" s="172"/>
      <c r="O17972" s="172"/>
      <c r="U17972" s="173"/>
    </row>
    <row r="17973" spans="13:21" s="104" customFormat="1" ht="15.75">
      <c r="M17973" s="172"/>
      <c r="N17973" s="172"/>
      <c r="O17973" s="172"/>
      <c r="U17973" s="173"/>
    </row>
    <row r="17974" spans="13:21" s="104" customFormat="1" ht="15.75">
      <c r="M17974" s="172"/>
      <c r="N17974" s="172"/>
      <c r="O17974" s="172"/>
      <c r="U17974" s="173"/>
    </row>
    <row r="17975" spans="13:21" s="104" customFormat="1" ht="15.75">
      <c r="M17975" s="172"/>
      <c r="N17975" s="172"/>
      <c r="O17975" s="172"/>
      <c r="U17975" s="173"/>
    </row>
    <row r="17976" spans="13:21" s="104" customFormat="1" ht="15.75">
      <c r="M17976" s="172"/>
      <c r="N17976" s="172"/>
      <c r="O17976" s="172"/>
      <c r="U17976" s="173"/>
    </row>
    <row r="17977" spans="13:21" s="104" customFormat="1" ht="15.75">
      <c r="M17977" s="172"/>
      <c r="N17977" s="172"/>
      <c r="O17977" s="172"/>
      <c r="U17977" s="173"/>
    </row>
    <row r="17978" spans="13:21" s="104" customFormat="1" ht="15.75">
      <c r="M17978" s="172"/>
      <c r="N17978" s="172"/>
      <c r="O17978" s="172"/>
      <c r="U17978" s="173"/>
    </row>
    <row r="17979" spans="13:21" s="104" customFormat="1" ht="15.75">
      <c r="M17979" s="172"/>
      <c r="N17979" s="172"/>
      <c r="O17979" s="172"/>
      <c r="U17979" s="173"/>
    </row>
    <row r="17980" spans="13:21" s="104" customFormat="1" ht="15.75">
      <c r="M17980" s="172"/>
      <c r="N17980" s="172"/>
      <c r="O17980" s="172"/>
      <c r="U17980" s="173"/>
    </row>
    <row r="17981" spans="13:21" s="104" customFormat="1" ht="15.75">
      <c r="M17981" s="172"/>
      <c r="N17981" s="172"/>
      <c r="O17981" s="172"/>
      <c r="U17981" s="173"/>
    </row>
    <row r="17982" spans="13:21" s="104" customFormat="1" ht="15.75">
      <c r="M17982" s="172"/>
      <c r="N17982" s="172"/>
      <c r="O17982" s="172"/>
      <c r="U17982" s="173"/>
    </row>
    <row r="17983" spans="13:21" s="104" customFormat="1" ht="15.75">
      <c r="M17983" s="172"/>
      <c r="N17983" s="172"/>
      <c r="O17983" s="172"/>
      <c r="U17983" s="173"/>
    </row>
    <row r="17984" spans="13:21" s="104" customFormat="1" ht="15.75">
      <c r="M17984" s="172"/>
      <c r="N17984" s="172"/>
      <c r="O17984" s="172"/>
      <c r="U17984" s="173"/>
    </row>
    <row r="17985" spans="13:21" s="104" customFormat="1" ht="15.75">
      <c r="M17985" s="172"/>
      <c r="N17985" s="172"/>
      <c r="O17985" s="172"/>
      <c r="U17985" s="173"/>
    </row>
    <row r="17986" spans="13:21" s="104" customFormat="1" ht="15.75">
      <c r="M17986" s="172"/>
      <c r="N17986" s="172"/>
      <c r="O17986" s="172"/>
      <c r="U17986" s="173"/>
    </row>
    <row r="17987" spans="13:21" s="104" customFormat="1" ht="15.75">
      <c r="M17987" s="172"/>
      <c r="N17987" s="172"/>
      <c r="O17987" s="172"/>
      <c r="U17987" s="173"/>
    </row>
    <row r="17988" spans="13:21" s="104" customFormat="1" ht="15.75">
      <c r="M17988" s="172"/>
      <c r="N17988" s="172"/>
      <c r="O17988" s="172"/>
      <c r="U17988" s="173"/>
    </row>
    <row r="17989" spans="13:21" s="104" customFormat="1" ht="15.75">
      <c r="M17989" s="172"/>
      <c r="N17989" s="172"/>
      <c r="O17989" s="172"/>
      <c r="U17989" s="173"/>
    </row>
    <row r="17990" spans="13:21" s="104" customFormat="1" ht="15.75">
      <c r="M17990" s="172"/>
      <c r="N17990" s="172"/>
      <c r="O17990" s="172"/>
      <c r="U17990" s="173"/>
    </row>
    <row r="17991" spans="13:21" s="104" customFormat="1" ht="15.75">
      <c r="M17991" s="172"/>
      <c r="N17991" s="172"/>
      <c r="O17991" s="172"/>
      <c r="U17991" s="173"/>
    </row>
    <row r="17992" spans="13:21" s="104" customFormat="1" ht="15.75">
      <c r="M17992" s="172"/>
      <c r="N17992" s="172"/>
      <c r="O17992" s="172"/>
      <c r="U17992" s="173"/>
    </row>
    <row r="17993" spans="13:21" s="104" customFormat="1" ht="15.75">
      <c r="M17993" s="172"/>
      <c r="N17993" s="172"/>
      <c r="O17993" s="172"/>
      <c r="U17993" s="173"/>
    </row>
    <row r="17994" spans="13:21" s="104" customFormat="1" ht="15.75">
      <c r="M17994" s="172"/>
      <c r="N17994" s="172"/>
      <c r="O17994" s="172"/>
      <c r="U17994" s="173"/>
    </row>
    <row r="17995" spans="13:21" s="104" customFormat="1" ht="15.75">
      <c r="M17995" s="172"/>
      <c r="N17995" s="172"/>
      <c r="O17995" s="172"/>
      <c r="U17995" s="173"/>
    </row>
    <row r="17996" spans="13:21" s="104" customFormat="1" ht="15.75">
      <c r="M17996" s="172"/>
      <c r="N17996" s="172"/>
      <c r="O17996" s="172"/>
      <c r="U17996" s="173"/>
    </row>
    <row r="17997" spans="13:21" s="104" customFormat="1" ht="15.75">
      <c r="M17997" s="172"/>
      <c r="N17997" s="172"/>
      <c r="O17997" s="172"/>
      <c r="U17997" s="173"/>
    </row>
    <row r="17998" spans="13:21" s="104" customFormat="1" ht="15.75">
      <c r="M17998" s="172"/>
      <c r="N17998" s="172"/>
      <c r="O17998" s="172"/>
      <c r="U17998" s="173"/>
    </row>
    <row r="17999" spans="13:21" s="104" customFormat="1" ht="15.75">
      <c r="M17999" s="172"/>
      <c r="N17999" s="172"/>
      <c r="O17999" s="172"/>
      <c r="U17999" s="173"/>
    </row>
    <row r="18000" spans="13:21" s="104" customFormat="1" ht="15.75">
      <c r="M18000" s="172"/>
      <c r="N18000" s="172"/>
      <c r="O18000" s="172"/>
      <c r="U18000" s="173"/>
    </row>
    <row r="18001" spans="13:21" s="104" customFormat="1" ht="15.75">
      <c r="M18001" s="172"/>
      <c r="N18001" s="172"/>
      <c r="O18001" s="172"/>
      <c r="U18001" s="173"/>
    </row>
    <row r="18002" spans="13:21" s="104" customFormat="1" ht="15.75">
      <c r="M18002" s="172"/>
      <c r="N18002" s="172"/>
      <c r="O18002" s="172"/>
      <c r="U18002" s="173"/>
    </row>
    <row r="18003" spans="13:21" s="104" customFormat="1" ht="15.75">
      <c r="M18003" s="172"/>
      <c r="N18003" s="172"/>
      <c r="O18003" s="172"/>
      <c r="U18003" s="173"/>
    </row>
    <row r="18004" spans="13:21" s="104" customFormat="1" ht="15.75">
      <c r="M18004" s="172"/>
      <c r="N18004" s="172"/>
      <c r="O18004" s="172"/>
      <c r="U18004" s="173"/>
    </row>
    <row r="18005" spans="13:21" s="104" customFormat="1" ht="15.75">
      <c r="M18005" s="172"/>
      <c r="N18005" s="172"/>
      <c r="O18005" s="172"/>
      <c r="U18005" s="173"/>
    </row>
    <row r="18006" spans="13:21" s="104" customFormat="1" ht="15.75">
      <c r="M18006" s="172"/>
      <c r="N18006" s="172"/>
      <c r="O18006" s="172"/>
      <c r="U18006" s="173"/>
    </row>
    <row r="18007" spans="13:21" s="104" customFormat="1" ht="15.75">
      <c r="M18007" s="172"/>
      <c r="N18007" s="172"/>
      <c r="O18007" s="172"/>
      <c r="U18007" s="173"/>
    </row>
    <row r="18008" spans="13:21" s="104" customFormat="1" ht="15.75">
      <c r="M18008" s="172"/>
      <c r="N18008" s="172"/>
      <c r="O18008" s="172"/>
      <c r="U18008" s="173"/>
    </row>
    <row r="18009" spans="13:21" s="104" customFormat="1" ht="15.75">
      <c r="M18009" s="172"/>
      <c r="N18009" s="172"/>
      <c r="O18009" s="172"/>
      <c r="U18009" s="173"/>
    </row>
    <row r="18010" spans="13:21" s="104" customFormat="1" ht="15.75">
      <c r="M18010" s="172"/>
      <c r="N18010" s="172"/>
      <c r="O18010" s="172"/>
      <c r="U18010" s="173"/>
    </row>
    <row r="18011" spans="13:21" s="104" customFormat="1" ht="15.75">
      <c r="M18011" s="172"/>
      <c r="N18011" s="172"/>
      <c r="O18011" s="172"/>
      <c r="U18011" s="173"/>
    </row>
    <row r="18012" spans="13:21" s="104" customFormat="1" ht="15.75">
      <c r="M18012" s="172"/>
      <c r="N18012" s="172"/>
      <c r="O18012" s="172"/>
      <c r="U18012" s="173"/>
    </row>
    <row r="18013" spans="13:21" s="104" customFormat="1" ht="15.75">
      <c r="M18013" s="172"/>
      <c r="N18013" s="172"/>
      <c r="O18013" s="172"/>
      <c r="U18013" s="173"/>
    </row>
    <row r="18014" spans="13:21" s="104" customFormat="1" ht="15.75">
      <c r="M18014" s="172"/>
      <c r="N18014" s="172"/>
      <c r="O18014" s="172"/>
      <c r="U18014" s="173"/>
    </row>
    <row r="18015" spans="13:21" s="104" customFormat="1" ht="15.75">
      <c r="M18015" s="172"/>
      <c r="N18015" s="172"/>
      <c r="O18015" s="172"/>
      <c r="U18015" s="173"/>
    </row>
    <row r="18016" spans="13:21" s="104" customFormat="1" ht="15.75">
      <c r="M18016" s="172"/>
      <c r="N18016" s="172"/>
      <c r="O18016" s="172"/>
      <c r="U18016" s="173"/>
    </row>
    <row r="18017" spans="13:21" s="104" customFormat="1" ht="15.75">
      <c r="M18017" s="172"/>
      <c r="N18017" s="172"/>
      <c r="O18017" s="172"/>
      <c r="U18017" s="173"/>
    </row>
    <row r="18018" spans="13:21" s="104" customFormat="1" ht="15.75">
      <c r="M18018" s="172"/>
      <c r="N18018" s="172"/>
      <c r="O18018" s="172"/>
      <c r="U18018" s="173"/>
    </row>
    <row r="18019" spans="13:21" s="104" customFormat="1" ht="15.75">
      <c r="M18019" s="172"/>
      <c r="N18019" s="172"/>
      <c r="O18019" s="172"/>
      <c r="U18019" s="173"/>
    </row>
    <row r="18020" spans="13:21" s="104" customFormat="1" ht="15.75">
      <c r="M18020" s="172"/>
      <c r="N18020" s="172"/>
      <c r="O18020" s="172"/>
      <c r="U18020" s="173"/>
    </row>
    <row r="18021" spans="13:21" s="104" customFormat="1" ht="15.75">
      <c r="M18021" s="172"/>
      <c r="N18021" s="172"/>
      <c r="O18021" s="172"/>
      <c r="U18021" s="173"/>
    </row>
    <row r="18022" spans="13:21" s="104" customFormat="1" ht="15.75">
      <c r="M18022" s="172"/>
      <c r="N18022" s="172"/>
      <c r="O18022" s="172"/>
      <c r="U18022" s="173"/>
    </row>
    <row r="18023" spans="13:21" s="104" customFormat="1" ht="15.75">
      <c r="M18023" s="172"/>
      <c r="N18023" s="172"/>
      <c r="O18023" s="172"/>
      <c r="U18023" s="173"/>
    </row>
    <row r="18024" spans="13:21" s="104" customFormat="1" ht="15.75">
      <c r="M18024" s="172"/>
      <c r="N18024" s="172"/>
      <c r="O18024" s="172"/>
      <c r="U18024" s="173"/>
    </row>
    <row r="18025" spans="13:21" s="104" customFormat="1" ht="15.75">
      <c r="M18025" s="172"/>
      <c r="N18025" s="172"/>
      <c r="O18025" s="172"/>
      <c r="U18025" s="173"/>
    </row>
    <row r="18026" spans="13:21" s="104" customFormat="1" ht="15.75">
      <c r="M18026" s="172"/>
      <c r="N18026" s="172"/>
      <c r="O18026" s="172"/>
      <c r="U18026" s="173"/>
    </row>
    <row r="18027" spans="13:21" s="104" customFormat="1" ht="15.75">
      <c r="M18027" s="172"/>
      <c r="N18027" s="172"/>
      <c r="O18027" s="172"/>
      <c r="U18027" s="173"/>
    </row>
    <row r="18028" spans="13:21" s="104" customFormat="1" ht="15.75">
      <c r="M18028" s="172"/>
      <c r="N18028" s="172"/>
      <c r="O18028" s="172"/>
      <c r="U18028" s="173"/>
    </row>
    <row r="18029" spans="13:21" s="104" customFormat="1" ht="15.75">
      <c r="M18029" s="172"/>
      <c r="N18029" s="172"/>
      <c r="O18029" s="172"/>
      <c r="U18029" s="173"/>
    </row>
    <row r="18030" spans="13:21" s="104" customFormat="1" ht="15.75">
      <c r="M18030" s="172"/>
      <c r="N18030" s="172"/>
      <c r="O18030" s="172"/>
      <c r="U18030" s="173"/>
    </row>
    <row r="18031" spans="13:21" s="104" customFormat="1" ht="15.75">
      <c r="M18031" s="172"/>
      <c r="N18031" s="172"/>
      <c r="O18031" s="172"/>
      <c r="U18031" s="173"/>
    </row>
    <row r="18032" spans="13:21" s="104" customFormat="1" ht="15.75">
      <c r="M18032" s="172"/>
      <c r="N18032" s="172"/>
      <c r="O18032" s="172"/>
      <c r="U18032" s="173"/>
    </row>
    <row r="18033" spans="13:21" s="104" customFormat="1" ht="15.75">
      <c r="M18033" s="172"/>
      <c r="N18033" s="172"/>
      <c r="O18033" s="172"/>
      <c r="U18033" s="173"/>
    </row>
    <row r="18034" spans="13:21" s="104" customFormat="1" ht="15.75">
      <c r="M18034" s="172"/>
      <c r="N18034" s="172"/>
      <c r="O18034" s="172"/>
      <c r="U18034" s="173"/>
    </row>
    <row r="18035" spans="13:21" s="104" customFormat="1" ht="15.75">
      <c r="M18035" s="172"/>
      <c r="N18035" s="172"/>
      <c r="O18035" s="172"/>
      <c r="U18035" s="173"/>
    </row>
    <row r="18036" spans="13:21" s="104" customFormat="1" ht="15.75">
      <c r="M18036" s="172"/>
      <c r="N18036" s="172"/>
      <c r="O18036" s="172"/>
      <c r="U18036" s="173"/>
    </row>
    <row r="18037" spans="13:21" s="104" customFormat="1" ht="15.75">
      <c r="M18037" s="172"/>
      <c r="N18037" s="172"/>
      <c r="O18037" s="172"/>
      <c r="U18037" s="173"/>
    </row>
    <row r="18038" spans="13:21" s="104" customFormat="1" ht="15.75">
      <c r="M18038" s="172"/>
      <c r="N18038" s="172"/>
      <c r="O18038" s="172"/>
      <c r="U18038" s="173"/>
    </row>
    <row r="18039" spans="13:21" s="104" customFormat="1" ht="15.75">
      <c r="M18039" s="172"/>
      <c r="N18039" s="172"/>
      <c r="O18039" s="172"/>
      <c r="U18039" s="173"/>
    </row>
    <row r="18040" spans="13:21" s="104" customFormat="1" ht="15.75">
      <c r="M18040" s="172"/>
      <c r="N18040" s="172"/>
      <c r="O18040" s="172"/>
      <c r="U18040" s="173"/>
    </row>
    <row r="18041" spans="13:21" s="104" customFormat="1" ht="15.75">
      <c r="M18041" s="172"/>
      <c r="N18041" s="172"/>
      <c r="O18041" s="172"/>
      <c r="U18041" s="173"/>
    </row>
    <row r="18042" spans="13:21" s="104" customFormat="1" ht="15.75">
      <c r="M18042" s="172"/>
      <c r="N18042" s="172"/>
      <c r="O18042" s="172"/>
      <c r="U18042" s="173"/>
    </row>
    <row r="18043" spans="13:21" s="104" customFormat="1" ht="15.75">
      <c r="M18043" s="172"/>
      <c r="N18043" s="172"/>
      <c r="O18043" s="172"/>
      <c r="U18043" s="173"/>
    </row>
    <row r="18044" spans="13:21" s="104" customFormat="1" ht="15.75">
      <c r="M18044" s="172"/>
      <c r="N18044" s="172"/>
      <c r="O18044" s="172"/>
      <c r="U18044" s="173"/>
    </row>
    <row r="18045" spans="13:21" s="104" customFormat="1" ht="15.75">
      <c r="M18045" s="172"/>
      <c r="N18045" s="172"/>
      <c r="O18045" s="172"/>
      <c r="U18045" s="173"/>
    </row>
    <row r="18046" spans="13:21" s="104" customFormat="1" ht="15.75">
      <c r="M18046" s="172"/>
      <c r="N18046" s="172"/>
      <c r="O18046" s="172"/>
      <c r="U18046" s="173"/>
    </row>
    <row r="18047" spans="13:21" s="104" customFormat="1" ht="15.75">
      <c r="M18047" s="172"/>
      <c r="N18047" s="172"/>
      <c r="O18047" s="172"/>
      <c r="U18047" s="173"/>
    </row>
    <row r="18048" spans="13:21" s="104" customFormat="1" ht="15.75">
      <c r="M18048" s="172"/>
      <c r="N18048" s="172"/>
      <c r="O18048" s="172"/>
      <c r="U18048" s="173"/>
    </row>
    <row r="18049" spans="13:21" s="104" customFormat="1" ht="15.75">
      <c r="M18049" s="172"/>
      <c r="N18049" s="172"/>
      <c r="O18049" s="172"/>
      <c r="U18049" s="173"/>
    </row>
    <row r="18050" spans="13:21" s="104" customFormat="1" ht="15.75">
      <c r="M18050" s="172"/>
      <c r="N18050" s="172"/>
      <c r="O18050" s="172"/>
      <c r="U18050" s="173"/>
    </row>
    <row r="18051" spans="13:21" s="104" customFormat="1" ht="15.75">
      <c r="M18051" s="172"/>
      <c r="N18051" s="172"/>
      <c r="O18051" s="172"/>
      <c r="U18051" s="173"/>
    </row>
    <row r="18052" spans="13:21" s="104" customFormat="1" ht="15.75">
      <c r="M18052" s="172"/>
      <c r="N18052" s="172"/>
      <c r="O18052" s="172"/>
      <c r="U18052" s="173"/>
    </row>
    <row r="18053" spans="13:21" s="104" customFormat="1" ht="15.75">
      <c r="M18053" s="172"/>
      <c r="N18053" s="172"/>
      <c r="O18053" s="172"/>
      <c r="U18053" s="173"/>
    </row>
    <row r="18054" spans="13:21" s="104" customFormat="1" ht="15.75">
      <c r="M18054" s="172"/>
      <c r="N18054" s="172"/>
      <c r="O18054" s="172"/>
      <c r="U18054" s="173"/>
    </row>
    <row r="18055" spans="13:21" s="104" customFormat="1" ht="15.75">
      <c r="M18055" s="172"/>
      <c r="N18055" s="172"/>
      <c r="O18055" s="172"/>
      <c r="U18055" s="173"/>
    </row>
    <row r="18056" spans="13:21" s="104" customFormat="1" ht="15.75">
      <c r="M18056" s="172"/>
      <c r="N18056" s="172"/>
      <c r="O18056" s="172"/>
      <c r="U18056" s="173"/>
    </row>
    <row r="18057" spans="13:21" s="104" customFormat="1" ht="15.75">
      <c r="M18057" s="172"/>
      <c r="N18057" s="172"/>
      <c r="O18057" s="172"/>
      <c r="U18057" s="173"/>
    </row>
    <row r="18058" spans="13:21" s="104" customFormat="1" ht="15.75">
      <c r="M18058" s="172"/>
      <c r="N18058" s="172"/>
      <c r="O18058" s="172"/>
      <c r="U18058" s="173"/>
    </row>
    <row r="18059" spans="13:21" s="104" customFormat="1" ht="15.75">
      <c r="M18059" s="172"/>
      <c r="N18059" s="172"/>
      <c r="O18059" s="172"/>
      <c r="U18059" s="173"/>
    </row>
    <row r="18060" spans="13:21" s="104" customFormat="1" ht="15.75">
      <c r="M18060" s="172"/>
      <c r="N18060" s="172"/>
      <c r="O18060" s="172"/>
      <c r="U18060" s="173"/>
    </row>
    <row r="18061" spans="13:21" s="104" customFormat="1" ht="15.75">
      <c r="M18061" s="172"/>
      <c r="N18061" s="172"/>
      <c r="O18061" s="172"/>
      <c r="U18061" s="173"/>
    </row>
    <row r="18062" spans="13:21" s="104" customFormat="1" ht="15.75">
      <c r="M18062" s="172"/>
      <c r="N18062" s="172"/>
      <c r="O18062" s="172"/>
      <c r="U18062" s="173"/>
    </row>
    <row r="18063" spans="13:21" s="104" customFormat="1" ht="15.75">
      <c r="M18063" s="172"/>
      <c r="N18063" s="172"/>
      <c r="O18063" s="172"/>
      <c r="U18063" s="173"/>
    </row>
    <row r="18064" spans="13:21" s="104" customFormat="1" ht="15.75">
      <c r="M18064" s="172"/>
      <c r="N18064" s="172"/>
      <c r="O18064" s="172"/>
      <c r="U18064" s="173"/>
    </row>
    <row r="18065" spans="13:21" s="104" customFormat="1" ht="15.75">
      <c r="M18065" s="172"/>
      <c r="N18065" s="172"/>
      <c r="O18065" s="172"/>
      <c r="U18065" s="173"/>
    </row>
    <row r="18066" spans="13:21" s="104" customFormat="1" ht="15.75">
      <c r="M18066" s="172"/>
      <c r="N18066" s="172"/>
      <c r="O18066" s="172"/>
      <c r="U18066" s="173"/>
    </row>
    <row r="18067" spans="13:21" s="104" customFormat="1" ht="15.75">
      <c r="M18067" s="172"/>
      <c r="N18067" s="172"/>
      <c r="O18067" s="172"/>
      <c r="U18067" s="173"/>
    </row>
    <row r="18068" spans="13:21" s="104" customFormat="1" ht="15.75">
      <c r="M18068" s="172"/>
      <c r="N18068" s="172"/>
      <c r="O18068" s="172"/>
      <c r="U18068" s="173"/>
    </row>
    <row r="18069" spans="13:21" s="104" customFormat="1" ht="15.75">
      <c r="M18069" s="172"/>
      <c r="N18069" s="172"/>
      <c r="O18069" s="172"/>
      <c r="U18069" s="173"/>
    </row>
    <row r="18070" spans="13:21" s="104" customFormat="1" ht="15.75">
      <c r="M18070" s="172"/>
      <c r="N18070" s="172"/>
      <c r="O18070" s="172"/>
      <c r="U18070" s="173"/>
    </row>
    <row r="18071" spans="13:21" s="104" customFormat="1" ht="15.75">
      <c r="M18071" s="172"/>
      <c r="N18071" s="172"/>
      <c r="O18071" s="172"/>
      <c r="U18071" s="173"/>
    </row>
    <row r="18072" spans="13:21" s="104" customFormat="1" ht="15.75">
      <c r="M18072" s="172"/>
      <c r="N18072" s="172"/>
      <c r="O18072" s="172"/>
      <c r="U18072" s="173"/>
    </row>
    <row r="18073" spans="13:21" s="104" customFormat="1" ht="15.75">
      <c r="M18073" s="172"/>
      <c r="N18073" s="172"/>
      <c r="O18073" s="172"/>
      <c r="U18073" s="173"/>
    </row>
    <row r="18074" spans="13:21" s="104" customFormat="1" ht="15.75">
      <c r="M18074" s="172"/>
      <c r="N18074" s="172"/>
      <c r="O18074" s="172"/>
      <c r="U18074" s="173"/>
    </row>
    <row r="18075" spans="13:21" s="104" customFormat="1" ht="15.75">
      <c r="M18075" s="172"/>
      <c r="N18075" s="172"/>
      <c r="O18075" s="172"/>
      <c r="U18075" s="173"/>
    </row>
    <row r="18076" spans="13:21" s="104" customFormat="1" ht="15.75">
      <c r="M18076" s="172"/>
      <c r="N18076" s="172"/>
      <c r="O18076" s="172"/>
      <c r="U18076" s="173"/>
    </row>
    <row r="18077" spans="13:21" s="104" customFormat="1" ht="15.75">
      <c r="M18077" s="172"/>
      <c r="N18077" s="172"/>
      <c r="O18077" s="172"/>
      <c r="U18077" s="173"/>
    </row>
    <row r="18078" spans="13:21" s="104" customFormat="1" ht="15.75">
      <c r="M18078" s="172"/>
      <c r="N18078" s="172"/>
      <c r="O18078" s="172"/>
      <c r="U18078" s="173"/>
    </row>
    <row r="18079" spans="13:21" s="104" customFormat="1" ht="15.75">
      <c r="M18079" s="172"/>
      <c r="N18079" s="172"/>
      <c r="O18079" s="172"/>
      <c r="U18079" s="173"/>
    </row>
    <row r="18080" spans="13:21" s="104" customFormat="1" ht="15.75">
      <c r="M18080" s="172"/>
      <c r="N18080" s="172"/>
      <c r="O18080" s="172"/>
      <c r="U18080" s="173"/>
    </row>
    <row r="18081" spans="13:21" s="104" customFormat="1" ht="15.75">
      <c r="M18081" s="172"/>
      <c r="N18081" s="172"/>
      <c r="O18081" s="172"/>
      <c r="U18081" s="173"/>
    </row>
    <row r="18082" spans="13:21" s="104" customFormat="1" ht="15.75">
      <c r="M18082" s="172"/>
      <c r="N18082" s="172"/>
      <c r="O18082" s="172"/>
      <c r="U18082" s="173"/>
    </row>
    <row r="18083" spans="13:21" s="104" customFormat="1" ht="15.75">
      <c r="M18083" s="172"/>
      <c r="N18083" s="172"/>
      <c r="O18083" s="172"/>
      <c r="U18083" s="173"/>
    </row>
    <row r="18084" spans="13:21" s="104" customFormat="1" ht="15.75">
      <c r="M18084" s="172"/>
      <c r="N18084" s="172"/>
      <c r="O18084" s="172"/>
      <c r="U18084" s="173"/>
    </row>
    <row r="18085" spans="13:21" s="104" customFormat="1" ht="15.75">
      <c r="M18085" s="172"/>
      <c r="N18085" s="172"/>
      <c r="O18085" s="172"/>
      <c r="U18085" s="173"/>
    </row>
    <row r="18086" spans="13:21" s="104" customFormat="1" ht="15.75">
      <c r="M18086" s="172"/>
      <c r="N18086" s="172"/>
      <c r="O18086" s="172"/>
      <c r="U18086" s="173"/>
    </row>
    <row r="18087" spans="13:21" s="104" customFormat="1" ht="15.75">
      <c r="M18087" s="172"/>
      <c r="N18087" s="172"/>
      <c r="O18087" s="172"/>
      <c r="U18087" s="173"/>
    </row>
    <row r="18088" spans="13:21" s="104" customFormat="1" ht="15.75">
      <c r="M18088" s="172"/>
      <c r="N18088" s="172"/>
      <c r="O18088" s="172"/>
      <c r="U18088" s="173"/>
    </row>
    <row r="18089" spans="13:21" s="104" customFormat="1" ht="15.75">
      <c r="M18089" s="172"/>
      <c r="N18089" s="172"/>
      <c r="O18089" s="172"/>
      <c r="U18089" s="173"/>
    </row>
    <row r="18090" spans="13:21" s="104" customFormat="1" ht="15.75">
      <c r="M18090" s="172"/>
      <c r="N18090" s="172"/>
      <c r="O18090" s="172"/>
      <c r="U18090" s="173"/>
    </row>
    <row r="18091" spans="13:21" s="104" customFormat="1" ht="15.75">
      <c r="M18091" s="172"/>
      <c r="N18091" s="172"/>
      <c r="O18091" s="172"/>
      <c r="U18091" s="173"/>
    </row>
    <row r="18092" spans="13:21" s="104" customFormat="1" ht="15.75">
      <c r="M18092" s="172"/>
      <c r="N18092" s="172"/>
      <c r="O18092" s="172"/>
      <c r="U18092" s="173"/>
    </row>
    <row r="18093" spans="13:21" s="104" customFormat="1" ht="15.75">
      <c r="M18093" s="172"/>
      <c r="N18093" s="172"/>
      <c r="O18093" s="172"/>
      <c r="U18093" s="173"/>
    </row>
    <row r="18094" spans="13:21" s="104" customFormat="1" ht="15.75">
      <c r="M18094" s="172"/>
      <c r="N18094" s="172"/>
      <c r="O18094" s="172"/>
      <c r="U18094" s="173"/>
    </row>
    <row r="18095" spans="13:21" s="104" customFormat="1" ht="15.75">
      <c r="M18095" s="172"/>
      <c r="N18095" s="172"/>
      <c r="O18095" s="172"/>
      <c r="U18095" s="173"/>
    </row>
    <row r="18096" spans="13:21" s="104" customFormat="1" ht="15.75">
      <c r="M18096" s="172"/>
      <c r="N18096" s="172"/>
      <c r="O18096" s="172"/>
      <c r="U18096" s="173"/>
    </row>
    <row r="18097" spans="13:21" s="104" customFormat="1" ht="15.75">
      <c r="M18097" s="172"/>
      <c r="N18097" s="172"/>
      <c r="O18097" s="172"/>
      <c r="U18097" s="173"/>
    </row>
    <row r="18098" spans="13:21" s="104" customFormat="1" ht="15.75">
      <c r="M18098" s="172"/>
      <c r="N18098" s="172"/>
      <c r="O18098" s="172"/>
      <c r="U18098" s="173"/>
    </row>
    <row r="18099" spans="13:21" s="104" customFormat="1" ht="15.75">
      <c r="M18099" s="172"/>
      <c r="N18099" s="172"/>
      <c r="O18099" s="172"/>
      <c r="U18099" s="173"/>
    </row>
    <row r="18100" spans="13:21" s="104" customFormat="1" ht="15.75">
      <c r="M18100" s="172"/>
      <c r="N18100" s="172"/>
      <c r="O18100" s="172"/>
      <c r="U18100" s="173"/>
    </row>
    <row r="18101" spans="13:21" s="104" customFormat="1" ht="15.75">
      <c r="M18101" s="172"/>
      <c r="N18101" s="172"/>
      <c r="O18101" s="172"/>
      <c r="U18101" s="173"/>
    </row>
    <row r="18102" spans="13:21" s="104" customFormat="1" ht="15.75">
      <c r="M18102" s="172"/>
      <c r="N18102" s="172"/>
      <c r="O18102" s="172"/>
      <c r="U18102" s="173"/>
    </row>
    <row r="18103" spans="13:21" s="104" customFormat="1" ht="15.75">
      <c r="M18103" s="172"/>
      <c r="N18103" s="172"/>
      <c r="O18103" s="172"/>
      <c r="U18103" s="173"/>
    </row>
    <row r="18104" spans="13:21" s="104" customFormat="1" ht="15.75">
      <c r="M18104" s="172"/>
      <c r="N18104" s="172"/>
      <c r="O18104" s="172"/>
      <c r="U18104" s="173"/>
    </row>
    <row r="18105" spans="13:21" s="104" customFormat="1" ht="15.75">
      <c r="M18105" s="172"/>
      <c r="N18105" s="172"/>
      <c r="O18105" s="172"/>
      <c r="U18105" s="173"/>
    </row>
    <row r="18106" spans="13:21" s="104" customFormat="1" ht="15.75">
      <c r="M18106" s="172"/>
      <c r="N18106" s="172"/>
      <c r="O18106" s="172"/>
      <c r="U18106" s="173"/>
    </row>
    <row r="18107" spans="13:21" s="104" customFormat="1" ht="15.75">
      <c r="M18107" s="172"/>
      <c r="N18107" s="172"/>
      <c r="O18107" s="172"/>
      <c r="U18107" s="173"/>
    </row>
    <row r="18108" spans="13:21" s="104" customFormat="1" ht="15.75">
      <c r="M18108" s="172"/>
      <c r="N18108" s="172"/>
      <c r="O18108" s="172"/>
      <c r="U18108" s="173"/>
    </row>
    <row r="18109" spans="13:21" s="104" customFormat="1" ht="15.75">
      <c r="M18109" s="172"/>
      <c r="N18109" s="172"/>
      <c r="O18109" s="172"/>
      <c r="U18109" s="173"/>
    </row>
    <row r="18110" spans="13:21" s="104" customFormat="1" ht="15.75">
      <c r="M18110" s="172"/>
      <c r="N18110" s="172"/>
      <c r="O18110" s="172"/>
      <c r="U18110" s="173"/>
    </row>
    <row r="18111" spans="13:21" s="104" customFormat="1" ht="15.75">
      <c r="M18111" s="172"/>
      <c r="N18111" s="172"/>
      <c r="O18111" s="172"/>
      <c r="U18111" s="173"/>
    </row>
    <row r="18112" spans="13:21" s="104" customFormat="1" ht="15.75">
      <c r="M18112" s="172"/>
      <c r="N18112" s="172"/>
      <c r="O18112" s="172"/>
      <c r="U18112" s="173"/>
    </row>
    <row r="18113" spans="13:21" s="104" customFormat="1" ht="15.75">
      <c r="M18113" s="172"/>
      <c r="N18113" s="172"/>
      <c r="O18113" s="172"/>
      <c r="U18113" s="173"/>
    </row>
    <row r="18114" spans="13:21" s="104" customFormat="1" ht="15.75">
      <c r="M18114" s="172"/>
      <c r="N18114" s="172"/>
      <c r="O18114" s="172"/>
      <c r="U18114" s="173"/>
    </row>
    <row r="18115" spans="13:21" s="104" customFormat="1" ht="15.75">
      <c r="M18115" s="172"/>
      <c r="N18115" s="172"/>
      <c r="O18115" s="172"/>
      <c r="U18115" s="173"/>
    </row>
    <row r="18116" spans="13:21" s="104" customFormat="1" ht="15.75">
      <c r="M18116" s="172"/>
      <c r="N18116" s="172"/>
      <c r="O18116" s="172"/>
      <c r="U18116" s="173"/>
    </row>
    <row r="18117" spans="13:21" s="104" customFormat="1" ht="15.75">
      <c r="M18117" s="172"/>
      <c r="N18117" s="172"/>
      <c r="O18117" s="172"/>
      <c r="U18117" s="173"/>
    </row>
    <row r="18118" spans="13:21" s="104" customFormat="1" ht="15.75">
      <c r="M18118" s="172"/>
      <c r="N18118" s="172"/>
      <c r="O18118" s="172"/>
      <c r="U18118" s="173"/>
    </row>
    <row r="18119" spans="13:21" s="104" customFormat="1" ht="15.75">
      <c r="M18119" s="172"/>
      <c r="N18119" s="172"/>
      <c r="O18119" s="172"/>
      <c r="U18119" s="173"/>
    </row>
    <row r="18120" spans="13:21" s="104" customFormat="1" ht="15.75">
      <c r="M18120" s="172"/>
      <c r="N18120" s="172"/>
      <c r="O18120" s="172"/>
      <c r="U18120" s="173"/>
    </row>
    <row r="18121" spans="13:21" s="104" customFormat="1" ht="15.75">
      <c r="M18121" s="172"/>
      <c r="N18121" s="172"/>
      <c r="O18121" s="172"/>
      <c r="U18121" s="173"/>
    </row>
    <row r="18122" spans="13:21" s="104" customFormat="1" ht="15.75">
      <c r="M18122" s="172"/>
      <c r="N18122" s="172"/>
      <c r="O18122" s="172"/>
      <c r="U18122" s="173"/>
    </row>
    <row r="18123" spans="13:21" s="104" customFormat="1" ht="15.75">
      <c r="M18123" s="172"/>
      <c r="N18123" s="172"/>
      <c r="O18123" s="172"/>
      <c r="U18123" s="173"/>
    </row>
    <row r="18124" spans="13:21" s="104" customFormat="1" ht="15.75">
      <c r="M18124" s="172"/>
      <c r="N18124" s="172"/>
      <c r="O18124" s="172"/>
      <c r="U18124" s="173"/>
    </row>
    <row r="18125" spans="13:21" s="104" customFormat="1" ht="15.75">
      <c r="M18125" s="172"/>
      <c r="N18125" s="172"/>
      <c r="O18125" s="172"/>
      <c r="U18125" s="173"/>
    </row>
    <row r="18126" spans="13:21" s="104" customFormat="1" ht="15.75">
      <c r="M18126" s="172"/>
      <c r="N18126" s="172"/>
      <c r="O18126" s="172"/>
      <c r="U18126" s="173"/>
    </row>
    <row r="18127" spans="13:21" s="104" customFormat="1" ht="15.75">
      <c r="M18127" s="172"/>
      <c r="N18127" s="172"/>
      <c r="O18127" s="172"/>
      <c r="U18127" s="173"/>
    </row>
    <row r="18128" spans="13:21" s="104" customFormat="1" ht="15.75">
      <c r="M18128" s="172"/>
      <c r="N18128" s="172"/>
      <c r="O18128" s="172"/>
      <c r="U18128" s="173"/>
    </row>
    <row r="18129" spans="13:21" s="104" customFormat="1" ht="15.75">
      <c r="M18129" s="172"/>
      <c r="N18129" s="172"/>
      <c r="O18129" s="172"/>
      <c r="U18129" s="173"/>
    </row>
    <row r="18130" spans="13:21" s="104" customFormat="1" ht="15.75">
      <c r="M18130" s="172"/>
      <c r="N18130" s="172"/>
      <c r="O18130" s="172"/>
      <c r="U18130" s="173"/>
    </row>
    <row r="18131" spans="13:21" s="104" customFormat="1" ht="15.75">
      <c r="M18131" s="172"/>
      <c r="N18131" s="172"/>
      <c r="O18131" s="172"/>
      <c r="U18131" s="173"/>
    </row>
    <row r="18132" spans="13:21" s="104" customFormat="1" ht="15.75">
      <c r="M18132" s="172"/>
      <c r="N18132" s="172"/>
      <c r="O18132" s="172"/>
      <c r="U18132" s="173"/>
    </row>
    <row r="18133" spans="13:21" s="104" customFormat="1" ht="15.75">
      <c r="M18133" s="172"/>
      <c r="N18133" s="172"/>
      <c r="O18133" s="172"/>
      <c r="U18133" s="173"/>
    </row>
    <row r="18134" spans="13:21" s="104" customFormat="1" ht="15.75">
      <c r="M18134" s="172"/>
      <c r="N18134" s="172"/>
      <c r="O18134" s="172"/>
      <c r="U18134" s="173"/>
    </row>
    <row r="18135" spans="13:21" s="104" customFormat="1" ht="15.75">
      <c r="M18135" s="172"/>
      <c r="N18135" s="172"/>
      <c r="O18135" s="172"/>
      <c r="U18135" s="173"/>
    </row>
    <row r="18136" spans="13:21" s="104" customFormat="1" ht="15.75">
      <c r="M18136" s="172"/>
      <c r="N18136" s="172"/>
      <c r="O18136" s="172"/>
      <c r="U18136" s="173"/>
    </row>
    <row r="18137" spans="13:21" s="104" customFormat="1" ht="15.75">
      <c r="M18137" s="172"/>
      <c r="N18137" s="172"/>
      <c r="O18137" s="172"/>
      <c r="U18137" s="173"/>
    </row>
    <row r="18138" spans="13:21" s="104" customFormat="1" ht="15.75">
      <c r="M18138" s="172"/>
      <c r="N18138" s="172"/>
      <c r="O18138" s="172"/>
      <c r="U18138" s="173"/>
    </row>
    <row r="18139" spans="13:21" s="104" customFormat="1" ht="15.75">
      <c r="M18139" s="172"/>
      <c r="N18139" s="172"/>
      <c r="O18139" s="172"/>
      <c r="U18139" s="173"/>
    </row>
    <row r="18140" spans="13:21" s="104" customFormat="1" ht="15.75">
      <c r="M18140" s="172"/>
      <c r="N18140" s="172"/>
      <c r="O18140" s="172"/>
      <c r="U18140" s="173"/>
    </row>
    <row r="18141" spans="13:21" s="104" customFormat="1" ht="15.75">
      <c r="M18141" s="172"/>
      <c r="N18141" s="172"/>
      <c r="O18141" s="172"/>
      <c r="U18141" s="173"/>
    </row>
    <row r="18142" spans="13:21" s="104" customFormat="1" ht="15.75">
      <c r="M18142" s="172"/>
      <c r="N18142" s="172"/>
      <c r="O18142" s="172"/>
      <c r="U18142" s="173"/>
    </row>
    <row r="18143" spans="13:21" s="104" customFormat="1" ht="15.75">
      <c r="M18143" s="172"/>
      <c r="N18143" s="172"/>
      <c r="O18143" s="172"/>
      <c r="U18143" s="173"/>
    </row>
    <row r="18144" spans="13:21" s="104" customFormat="1" ht="15.75">
      <c r="M18144" s="172"/>
      <c r="N18144" s="172"/>
      <c r="O18144" s="172"/>
      <c r="U18144" s="173"/>
    </row>
    <row r="18145" spans="13:21" s="104" customFormat="1" ht="15.75">
      <c r="M18145" s="172"/>
      <c r="N18145" s="172"/>
      <c r="O18145" s="172"/>
      <c r="U18145" s="173"/>
    </row>
    <row r="18146" spans="13:21" s="104" customFormat="1" ht="15.75">
      <c r="M18146" s="172"/>
      <c r="N18146" s="172"/>
      <c r="O18146" s="172"/>
      <c r="U18146" s="173"/>
    </row>
    <row r="18147" spans="13:21" s="104" customFormat="1" ht="15.75">
      <c r="M18147" s="172"/>
      <c r="N18147" s="172"/>
      <c r="O18147" s="172"/>
      <c r="U18147" s="173"/>
    </row>
    <row r="18148" spans="13:21" s="104" customFormat="1" ht="15.75">
      <c r="M18148" s="172"/>
      <c r="N18148" s="172"/>
      <c r="O18148" s="172"/>
      <c r="U18148" s="173"/>
    </row>
    <row r="18149" spans="13:21" s="104" customFormat="1" ht="15.75">
      <c r="M18149" s="172"/>
      <c r="N18149" s="172"/>
      <c r="O18149" s="172"/>
      <c r="U18149" s="173"/>
    </row>
    <row r="18150" spans="13:21" s="104" customFormat="1" ht="15.75">
      <c r="M18150" s="172"/>
      <c r="N18150" s="172"/>
      <c r="O18150" s="172"/>
      <c r="U18150" s="173"/>
    </row>
    <row r="18151" spans="13:21" s="104" customFormat="1" ht="15.75">
      <c r="M18151" s="172"/>
      <c r="N18151" s="172"/>
      <c r="O18151" s="172"/>
      <c r="U18151" s="173"/>
    </row>
    <row r="18152" spans="13:21" s="104" customFormat="1" ht="15.75">
      <c r="M18152" s="172"/>
      <c r="N18152" s="172"/>
      <c r="O18152" s="172"/>
      <c r="U18152" s="173"/>
    </row>
    <row r="18153" spans="13:21" s="104" customFormat="1" ht="15.75">
      <c r="M18153" s="172"/>
      <c r="N18153" s="172"/>
      <c r="O18153" s="172"/>
      <c r="U18153" s="173"/>
    </row>
    <row r="18154" spans="13:21" s="104" customFormat="1" ht="15.75">
      <c r="M18154" s="172"/>
      <c r="N18154" s="172"/>
      <c r="O18154" s="172"/>
      <c r="U18154" s="173"/>
    </row>
    <row r="18155" spans="13:21" s="104" customFormat="1" ht="15.75">
      <c r="M18155" s="172"/>
      <c r="N18155" s="172"/>
      <c r="O18155" s="172"/>
      <c r="U18155" s="173"/>
    </row>
    <row r="18156" spans="13:21" s="104" customFormat="1" ht="15.75">
      <c r="M18156" s="172"/>
      <c r="N18156" s="172"/>
      <c r="O18156" s="172"/>
      <c r="U18156" s="173"/>
    </row>
    <row r="18157" spans="13:21" s="104" customFormat="1" ht="15.75">
      <c r="M18157" s="172"/>
      <c r="N18157" s="172"/>
      <c r="O18157" s="172"/>
      <c r="U18157" s="173"/>
    </row>
    <row r="18158" spans="13:21" s="104" customFormat="1" ht="15.75">
      <c r="M18158" s="172"/>
      <c r="N18158" s="172"/>
      <c r="O18158" s="172"/>
      <c r="U18158" s="173"/>
    </row>
    <row r="18159" spans="13:21" s="104" customFormat="1" ht="15.75">
      <c r="M18159" s="172"/>
      <c r="N18159" s="172"/>
      <c r="O18159" s="172"/>
      <c r="U18159" s="173"/>
    </row>
    <row r="18160" spans="13:21" s="104" customFormat="1" ht="15.75">
      <c r="M18160" s="172"/>
      <c r="N18160" s="172"/>
      <c r="O18160" s="172"/>
      <c r="U18160" s="173"/>
    </row>
    <row r="18161" spans="13:21" s="104" customFormat="1" ht="15.75">
      <c r="M18161" s="172"/>
      <c r="N18161" s="172"/>
      <c r="O18161" s="172"/>
      <c r="U18161" s="173"/>
    </row>
    <row r="18162" spans="13:21" s="104" customFormat="1" ht="15.75">
      <c r="M18162" s="172"/>
      <c r="N18162" s="172"/>
      <c r="O18162" s="172"/>
      <c r="U18162" s="173"/>
    </row>
    <row r="18163" spans="13:21" s="104" customFormat="1" ht="15.75">
      <c r="M18163" s="172"/>
      <c r="N18163" s="172"/>
      <c r="O18163" s="172"/>
      <c r="U18163" s="173"/>
    </row>
    <row r="18164" spans="13:21" s="104" customFormat="1" ht="15.75">
      <c r="M18164" s="172"/>
      <c r="N18164" s="172"/>
      <c r="O18164" s="172"/>
      <c r="U18164" s="173"/>
    </row>
    <row r="18165" spans="13:21" s="104" customFormat="1" ht="15.75">
      <c r="M18165" s="172"/>
      <c r="N18165" s="172"/>
      <c r="O18165" s="172"/>
      <c r="U18165" s="173"/>
    </row>
    <row r="18166" spans="13:21" s="104" customFormat="1" ht="15.75">
      <c r="M18166" s="172"/>
      <c r="N18166" s="172"/>
      <c r="O18166" s="172"/>
      <c r="U18166" s="173"/>
    </row>
    <row r="18167" spans="13:21" s="104" customFormat="1" ht="15.75">
      <c r="M18167" s="172"/>
      <c r="N18167" s="172"/>
      <c r="O18167" s="172"/>
      <c r="U18167" s="173"/>
    </row>
    <row r="18168" spans="13:21" s="104" customFormat="1" ht="15.75">
      <c r="M18168" s="172"/>
      <c r="N18168" s="172"/>
      <c r="O18168" s="172"/>
      <c r="U18168" s="173"/>
    </row>
    <row r="18169" spans="13:21" s="104" customFormat="1" ht="15.75">
      <c r="M18169" s="172"/>
      <c r="N18169" s="172"/>
      <c r="O18169" s="172"/>
      <c r="U18169" s="173"/>
    </row>
    <row r="18170" spans="13:21" s="104" customFormat="1" ht="15.75">
      <c r="M18170" s="172"/>
      <c r="N18170" s="172"/>
      <c r="O18170" s="172"/>
      <c r="U18170" s="173"/>
    </row>
    <row r="18171" spans="13:21" s="104" customFormat="1" ht="15.75">
      <c r="M18171" s="172"/>
      <c r="N18171" s="172"/>
      <c r="O18171" s="172"/>
      <c r="U18171" s="173"/>
    </row>
    <row r="18172" spans="13:21" s="104" customFormat="1" ht="15.75">
      <c r="M18172" s="172"/>
      <c r="N18172" s="172"/>
      <c r="O18172" s="172"/>
      <c r="U18172" s="173"/>
    </row>
    <row r="18173" spans="13:21" s="104" customFormat="1" ht="15.75">
      <c r="M18173" s="172"/>
      <c r="N18173" s="172"/>
      <c r="O18173" s="172"/>
      <c r="U18173" s="173"/>
    </row>
    <row r="18174" spans="13:21" s="104" customFormat="1" ht="15.75">
      <c r="M18174" s="172"/>
      <c r="N18174" s="172"/>
      <c r="O18174" s="172"/>
      <c r="U18174" s="173"/>
    </row>
    <row r="18175" spans="13:21" s="104" customFormat="1" ht="15.75">
      <c r="M18175" s="172"/>
      <c r="N18175" s="172"/>
      <c r="O18175" s="172"/>
      <c r="U18175" s="173"/>
    </row>
    <row r="18176" spans="13:21" s="104" customFormat="1" ht="15.75">
      <c r="M18176" s="172"/>
      <c r="N18176" s="172"/>
      <c r="O18176" s="172"/>
      <c r="U18176" s="173"/>
    </row>
    <row r="18177" spans="13:21" s="104" customFormat="1" ht="15.75">
      <c r="M18177" s="172"/>
      <c r="N18177" s="172"/>
      <c r="O18177" s="172"/>
      <c r="U18177" s="173"/>
    </row>
    <row r="18178" spans="13:21" s="104" customFormat="1" ht="15.75">
      <c r="M18178" s="172"/>
      <c r="N18178" s="172"/>
      <c r="O18178" s="172"/>
      <c r="U18178" s="173"/>
    </row>
    <row r="18179" spans="13:21" s="104" customFormat="1" ht="15.75">
      <c r="M18179" s="172"/>
      <c r="N18179" s="172"/>
      <c r="O18179" s="172"/>
      <c r="U18179" s="173"/>
    </row>
    <row r="18180" spans="13:21" s="104" customFormat="1" ht="15.75">
      <c r="M18180" s="172"/>
      <c r="N18180" s="172"/>
      <c r="O18180" s="172"/>
      <c r="U18180" s="173"/>
    </row>
    <row r="18181" spans="13:21" s="104" customFormat="1" ht="15.75">
      <c r="M18181" s="172"/>
      <c r="N18181" s="172"/>
      <c r="O18181" s="172"/>
      <c r="U18181" s="173"/>
    </row>
    <row r="18182" spans="13:21" s="104" customFormat="1" ht="15.75">
      <c r="M18182" s="172"/>
      <c r="N18182" s="172"/>
      <c r="O18182" s="172"/>
      <c r="U18182" s="173"/>
    </row>
    <row r="18183" spans="13:21" s="104" customFormat="1" ht="15.75">
      <c r="M18183" s="172"/>
      <c r="N18183" s="172"/>
      <c r="O18183" s="172"/>
      <c r="U18183" s="173"/>
    </row>
    <row r="18184" spans="13:21" s="104" customFormat="1" ht="15.75">
      <c r="M18184" s="172"/>
      <c r="N18184" s="172"/>
      <c r="O18184" s="172"/>
      <c r="U18184" s="173"/>
    </row>
    <row r="18185" spans="13:21" s="104" customFormat="1" ht="15.75">
      <c r="M18185" s="172"/>
      <c r="N18185" s="172"/>
      <c r="O18185" s="172"/>
      <c r="U18185" s="173"/>
    </row>
    <row r="18186" spans="13:21" s="104" customFormat="1" ht="15.75">
      <c r="M18186" s="172"/>
      <c r="N18186" s="172"/>
      <c r="O18186" s="172"/>
      <c r="U18186" s="173"/>
    </row>
    <row r="18187" spans="13:21" s="104" customFormat="1" ht="15.75">
      <c r="M18187" s="172"/>
      <c r="N18187" s="172"/>
      <c r="O18187" s="172"/>
      <c r="U18187" s="173"/>
    </row>
    <row r="18188" spans="13:21" s="104" customFormat="1" ht="15.75">
      <c r="M18188" s="172"/>
      <c r="N18188" s="172"/>
      <c r="O18188" s="172"/>
      <c r="U18188" s="173"/>
    </row>
    <row r="18189" spans="13:21" s="104" customFormat="1" ht="15.75">
      <c r="M18189" s="172"/>
      <c r="N18189" s="172"/>
      <c r="O18189" s="172"/>
      <c r="U18189" s="173"/>
    </row>
    <row r="18190" spans="13:21" s="104" customFormat="1" ht="15.75">
      <c r="M18190" s="172"/>
      <c r="N18190" s="172"/>
      <c r="O18190" s="172"/>
      <c r="U18190" s="173"/>
    </row>
    <row r="18191" spans="13:21" s="104" customFormat="1" ht="15.75">
      <c r="M18191" s="172"/>
      <c r="N18191" s="172"/>
      <c r="O18191" s="172"/>
      <c r="U18191" s="173"/>
    </row>
    <row r="18192" spans="13:21" s="104" customFormat="1" ht="15.75">
      <c r="M18192" s="172"/>
      <c r="N18192" s="172"/>
      <c r="O18192" s="172"/>
      <c r="U18192" s="173"/>
    </row>
    <row r="18193" spans="13:21" s="104" customFormat="1" ht="15.75">
      <c r="M18193" s="172"/>
      <c r="N18193" s="172"/>
      <c r="O18193" s="172"/>
      <c r="U18193" s="173"/>
    </row>
    <row r="18194" spans="13:21" s="104" customFormat="1" ht="15.75">
      <c r="M18194" s="172"/>
      <c r="N18194" s="172"/>
      <c r="O18194" s="172"/>
      <c r="U18194" s="173"/>
    </row>
    <row r="18195" spans="13:21" s="104" customFormat="1" ht="15.75">
      <c r="M18195" s="172"/>
      <c r="N18195" s="172"/>
      <c r="O18195" s="172"/>
      <c r="U18195" s="173"/>
    </row>
    <row r="18196" spans="13:21" s="104" customFormat="1" ht="15.75">
      <c r="M18196" s="172"/>
      <c r="N18196" s="172"/>
      <c r="O18196" s="172"/>
      <c r="U18196" s="173"/>
    </row>
    <row r="18197" spans="13:21" s="104" customFormat="1" ht="15.75">
      <c r="M18197" s="172"/>
      <c r="N18197" s="172"/>
      <c r="O18197" s="172"/>
      <c r="U18197" s="173"/>
    </row>
    <row r="18198" spans="13:21" s="104" customFormat="1" ht="15.75">
      <c r="M18198" s="172"/>
      <c r="N18198" s="172"/>
      <c r="O18198" s="172"/>
      <c r="U18198" s="173"/>
    </row>
    <row r="18199" spans="13:21" s="104" customFormat="1" ht="15.75">
      <c r="M18199" s="172"/>
      <c r="N18199" s="172"/>
      <c r="O18199" s="172"/>
      <c r="U18199" s="173"/>
    </row>
    <row r="18200" spans="13:21" s="104" customFormat="1" ht="15.75">
      <c r="M18200" s="172"/>
      <c r="N18200" s="172"/>
      <c r="O18200" s="172"/>
      <c r="U18200" s="173"/>
    </row>
    <row r="18201" spans="13:21" s="104" customFormat="1" ht="15.75">
      <c r="M18201" s="172"/>
      <c r="N18201" s="172"/>
      <c r="O18201" s="172"/>
      <c r="U18201" s="173"/>
    </row>
    <row r="18202" spans="13:21" s="104" customFormat="1" ht="15.75">
      <c r="M18202" s="172"/>
      <c r="N18202" s="172"/>
      <c r="O18202" s="172"/>
      <c r="U18202" s="173"/>
    </row>
    <row r="18203" spans="13:21" s="104" customFormat="1" ht="15.75">
      <c r="M18203" s="172"/>
      <c r="N18203" s="172"/>
      <c r="O18203" s="172"/>
      <c r="U18203" s="173"/>
    </row>
    <row r="18204" spans="13:21" s="104" customFormat="1" ht="15.75">
      <c r="M18204" s="172"/>
      <c r="N18204" s="172"/>
      <c r="O18204" s="172"/>
      <c r="U18204" s="173"/>
    </row>
    <row r="18205" spans="13:21" s="104" customFormat="1" ht="15.75">
      <c r="M18205" s="172"/>
      <c r="N18205" s="172"/>
      <c r="O18205" s="172"/>
      <c r="U18205" s="173"/>
    </row>
    <row r="18206" spans="13:21" s="104" customFormat="1" ht="15.75">
      <c r="M18206" s="172"/>
      <c r="N18206" s="172"/>
      <c r="O18206" s="172"/>
      <c r="U18206" s="173"/>
    </row>
    <row r="18207" spans="13:21" s="104" customFormat="1" ht="15.75">
      <c r="M18207" s="172"/>
      <c r="N18207" s="172"/>
      <c r="O18207" s="172"/>
      <c r="U18207" s="173"/>
    </row>
    <row r="18208" spans="13:21" s="104" customFormat="1" ht="15.75">
      <c r="M18208" s="172"/>
      <c r="N18208" s="172"/>
      <c r="O18208" s="172"/>
      <c r="U18208" s="173"/>
    </row>
    <row r="18209" spans="13:21" s="104" customFormat="1" ht="15.75">
      <c r="M18209" s="172"/>
      <c r="N18209" s="172"/>
      <c r="O18209" s="172"/>
      <c r="U18209" s="173"/>
    </row>
    <row r="18210" spans="13:21" s="104" customFormat="1" ht="15.75">
      <c r="M18210" s="172"/>
      <c r="N18210" s="172"/>
      <c r="O18210" s="172"/>
      <c r="U18210" s="173"/>
    </row>
    <row r="18211" spans="13:21" s="104" customFormat="1" ht="15.75">
      <c r="M18211" s="172"/>
      <c r="N18211" s="172"/>
      <c r="O18211" s="172"/>
      <c r="U18211" s="173"/>
    </row>
    <row r="18212" spans="13:21" s="104" customFormat="1" ht="15.75">
      <c r="M18212" s="172"/>
      <c r="N18212" s="172"/>
      <c r="O18212" s="172"/>
      <c r="U18212" s="173"/>
    </row>
    <row r="18213" spans="13:21" s="104" customFormat="1" ht="15.75">
      <c r="M18213" s="172"/>
      <c r="N18213" s="172"/>
      <c r="O18213" s="172"/>
      <c r="U18213" s="173"/>
    </row>
    <row r="18214" spans="13:21" s="104" customFormat="1" ht="15.75">
      <c r="M18214" s="172"/>
      <c r="N18214" s="172"/>
      <c r="O18214" s="172"/>
      <c r="U18214" s="173"/>
    </row>
    <row r="18215" spans="13:21" s="104" customFormat="1" ht="15.75">
      <c r="M18215" s="172"/>
      <c r="N18215" s="172"/>
      <c r="O18215" s="172"/>
      <c r="U18215" s="173"/>
    </row>
    <row r="18216" spans="13:21" s="104" customFormat="1" ht="15.75">
      <c r="M18216" s="172"/>
      <c r="N18216" s="172"/>
      <c r="O18216" s="172"/>
      <c r="U18216" s="173"/>
    </row>
    <row r="18217" spans="13:21" s="104" customFormat="1" ht="15.75">
      <c r="M18217" s="172"/>
      <c r="N18217" s="172"/>
      <c r="O18217" s="172"/>
      <c r="U18217" s="173"/>
    </row>
    <row r="18218" spans="13:21" s="104" customFormat="1" ht="15.75">
      <c r="M18218" s="172"/>
      <c r="N18218" s="172"/>
      <c r="O18218" s="172"/>
      <c r="U18218" s="173"/>
    </row>
    <row r="18219" spans="13:21" s="104" customFormat="1" ht="15.75">
      <c r="M18219" s="172"/>
      <c r="N18219" s="172"/>
      <c r="O18219" s="172"/>
      <c r="U18219" s="173"/>
    </row>
    <row r="18220" spans="13:21" s="104" customFormat="1" ht="15.75">
      <c r="M18220" s="172"/>
      <c r="N18220" s="172"/>
      <c r="O18220" s="172"/>
      <c r="U18220" s="173"/>
    </row>
    <row r="18221" spans="13:21" s="104" customFormat="1" ht="15.75">
      <c r="M18221" s="172"/>
      <c r="N18221" s="172"/>
      <c r="O18221" s="172"/>
      <c r="U18221" s="173"/>
    </row>
    <row r="18222" spans="13:21" s="104" customFormat="1" ht="15.75">
      <c r="M18222" s="172"/>
      <c r="N18222" s="172"/>
      <c r="O18222" s="172"/>
      <c r="U18222" s="173"/>
    </row>
    <row r="18223" spans="13:21" s="104" customFormat="1" ht="15.75">
      <c r="M18223" s="172"/>
      <c r="N18223" s="172"/>
      <c r="O18223" s="172"/>
      <c r="U18223" s="173"/>
    </row>
    <row r="18224" spans="13:21" s="104" customFormat="1" ht="15.75">
      <c r="M18224" s="172"/>
      <c r="N18224" s="172"/>
      <c r="O18224" s="172"/>
      <c r="U18224" s="173"/>
    </row>
    <row r="18225" spans="13:21" s="104" customFormat="1" ht="15.75">
      <c r="M18225" s="172"/>
      <c r="N18225" s="172"/>
      <c r="O18225" s="172"/>
      <c r="U18225" s="173"/>
    </row>
    <row r="18226" spans="13:21" s="104" customFormat="1" ht="15.75">
      <c r="M18226" s="172"/>
      <c r="N18226" s="172"/>
      <c r="O18226" s="172"/>
      <c r="U18226" s="173"/>
    </row>
    <row r="18227" spans="13:21" s="104" customFormat="1" ht="15.75">
      <c r="M18227" s="172"/>
      <c r="N18227" s="172"/>
      <c r="O18227" s="172"/>
      <c r="U18227" s="173"/>
    </row>
    <row r="18228" spans="13:21" s="104" customFormat="1" ht="15.75">
      <c r="M18228" s="172"/>
      <c r="N18228" s="172"/>
      <c r="O18228" s="172"/>
      <c r="U18228" s="173"/>
    </row>
    <row r="18229" spans="13:21" s="104" customFormat="1" ht="15.75">
      <c r="M18229" s="172"/>
      <c r="N18229" s="172"/>
      <c r="O18229" s="172"/>
      <c r="U18229" s="173"/>
    </row>
    <row r="18230" spans="13:21" s="104" customFormat="1" ht="15.75">
      <c r="M18230" s="172"/>
      <c r="N18230" s="172"/>
      <c r="O18230" s="172"/>
      <c r="U18230" s="173"/>
    </row>
    <row r="18231" spans="13:21" s="104" customFormat="1" ht="15.75">
      <c r="M18231" s="172"/>
      <c r="N18231" s="172"/>
      <c r="O18231" s="172"/>
      <c r="U18231" s="173"/>
    </row>
    <row r="18232" spans="13:21" s="104" customFormat="1" ht="15.75">
      <c r="M18232" s="172"/>
      <c r="N18232" s="172"/>
      <c r="O18232" s="172"/>
      <c r="U18232" s="173"/>
    </row>
    <row r="18233" spans="13:21" s="104" customFormat="1" ht="15.75">
      <c r="M18233" s="172"/>
      <c r="N18233" s="172"/>
      <c r="O18233" s="172"/>
      <c r="U18233" s="173"/>
    </row>
    <row r="18234" spans="13:21" s="104" customFormat="1" ht="15.75">
      <c r="M18234" s="172"/>
      <c r="N18234" s="172"/>
      <c r="O18234" s="172"/>
      <c r="U18234" s="173"/>
    </row>
    <row r="18235" spans="13:21" s="104" customFormat="1" ht="15.75">
      <c r="M18235" s="172"/>
      <c r="N18235" s="172"/>
      <c r="O18235" s="172"/>
      <c r="U18235" s="173"/>
    </row>
    <row r="18236" spans="13:21" s="104" customFormat="1" ht="15.75">
      <c r="M18236" s="172"/>
      <c r="N18236" s="172"/>
      <c r="O18236" s="172"/>
      <c r="U18236" s="173"/>
    </row>
    <row r="18237" spans="13:21" s="104" customFormat="1" ht="15.75">
      <c r="M18237" s="172"/>
      <c r="N18237" s="172"/>
      <c r="O18237" s="172"/>
      <c r="U18237" s="173"/>
    </row>
    <row r="18238" spans="13:21" s="104" customFormat="1" ht="15.75">
      <c r="M18238" s="172"/>
      <c r="N18238" s="172"/>
      <c r="O18238" s="172"/>
      <c r="U18238" s="173"/>
    </row>
    <row r="18239" spans="13:21" s="104" customFormat="1" ht="15.75">
      <c r="M18239" s="172"/>
      <c r="N18239" s="172"/>
      <c r="O18239" s="172"/>
      <c r="U18239" s="173"/>
    </row>
    <row r="18240" spans="13:21" s="104" customFormat="1" ht="15.75">
      <c r="M18240" s="172"/>
      <c r="N18240" s="172"/>
      <c r="O18240" s="172"/>
      <c r="U18240" s="173"/>
    </row>
    <row r="18241" spans="13:21" s="104" customFormat="1" ht="15.75">
      <c r="M18241" s="172"/>
      <c r="N18241" s="172"/>
      <c r="O18241" s="172"/>
      <c r="U18241" s="173"/>
    </row>
    <row r="18242" spans="13:21" s="104" customFormat="1" ht="15.75">
      <c r="M18242" s="172"/>
      <c r="N18242" s="172"/>
      <c r="O18242" s="172"/>
      <c r="U18242" s="173"/>
    </row>
    <row r="18243" spans="13:21" s="104" customFormat="1" ht="15.75">
      <c r="M18243" s="172"/>
      <c r="N18243" s="172"/>
      <c r="O18243" s="172"/>
      <c r="U18243" s="173"/>
    </row>
    <row r="18244" spans="13:21" s="104" customFormat="1" ht="15.75">
      <c r="M18244" s="172"/>
      <c r="N18244" s="172"/>
      <c r="O18244" s="172"/>
      <c r="U18244" s="173"/>
    </row>
    <row r="18245" spans="13:21" s="104" customFormat="1" ht="15.75">
      <c r="M18245" s="172"/>
      <c r="N18245" s="172"/>
      <c r="O18245" s="172"/>
      <c r="U18245" s="173"/>
    </row>
    <row r="18246" spans="13:21" s="104" customFormat="1" ht="15.75">
      <c r="M18246" s="172"/>
      <c r="N18246" s="172"/>
      <c r="O18246" s="172"/>
      <c r="U18246" s="173"/>
    </row>
    <row r="18247" spans="13:21" s="104" customFormat="1" ht="15.75">
      <c r="M18247" s="172"/>
      <c r="N18247" s="172"/>
      <c r="O18247" s="172"/>
      <c r="U18247" s="173"/>
    </row>
    <row r="18248" spans="13:21" s="104" customFormat="1" ht="15.75">
      <c r="M18248" s="172"/>
      <c r="N18248" s="172"/>
      <c r="O18248" s="172"/>
      <c r="U18248" s="173"/>
    </row>
    <row r="18249" spans="13:21" s="104" customFormat="1" ht="15.75">
      <c r="M18249" s="172"/>
      <c r="N18249" s="172"/>
      <c r="O18249" s="172"/>
      <c r="U18249" s="173"/>
    </row>
    <row r="18250" spans="13:21" s="104" customFormat="1" ht="15.75">
      <c r="M18250" s="172"/>
      <c r="N18250" s="172"/>
      <c r="O18250" s="172"/>
      <c r="U18250" s="173"/>
    </row>
    <row r="18251" spans="13:21" s="104" customFormat="1" ht="15.75">
      <c r="M18251" s="172"/>
      <c r="N18251" s="172"/>
      <c r="O18251" s="172"/>
      <c r="U18251" s="173"/>
    </row>
    <row r="18252" spans="13:21" s="104" customFormat="1" ht="15.75">
      <c r="M18252" s="172"/>
      <c r="N18252" s="172"/>
      <c r="O18252" s="172"/>
      <c r="U18252" s="173"/>
    </row>
    <row r="18253" spans="13:21" s="104" customFormat="1" ht="15.75">
      <c r="M18253" s="172"/>
      <c r="N18253" s="172"/>
      <c r="O18253" s="172"/>
      <c r="U18253" s="173"/>
    </row>
    <row r="18254" spans="13:21" s="104" customFormat="1" ht="15.75">
      <c r="M18254" s="172"/>
      <c r="N18254" s="172"/>
      <c r="O18254" s="172"/>
      <c r="U18254" s="173"/>
    </row>
    <row r="18255" spans="13:21" s="104" customFormat="1" ht="15.75">
      <c r="M18255" s="172"/>
      <c r="N18255" s="172"/>
      <c r="O18255" s="172"/>
      <c r="U18255" s="173"/>
    </row>
    <row r="18256" spans="13:21" s="104" customFormat="1" ht="15.75">
      <c r="M18256" s="172"/>
      <c r="N18256" s="172"/>
      <c r="O18256" s="172"/>
      <c r="U18256" s="173"/>
    </row>
    <row r="18257" spans="13:21" s="104" customFormat="1" ht="15.75">
      <c r="M18257" s="172"/>
      <c r="N18257" s="172"/>
      <c r="O18257" s="172"/>
      <c r="U18257" s="173"/>
    </row>
    <row r="18258" spans="13:21" s="104" customFormat="1" ht="15.75">
      <c r="M18258" s="172"/>
      <c r="N18258" s="172"/>
      <c r="O18258" s="172"/>
      <c r="U18258" s="173"/>
    </row>
    <row r="18259" spans="13:21" s="104" customFormat="1" ht="15.75">
      <c r="M18259" s="172"/>
      <c r="N18259" s="172"/>
      <c r="O18259" s="172"/>
      <c r="U18259" s="173"/>
    </row>
    <row r="18260" spans="13:21" s="104" customFormat="1" ht="15.75">
      <c r="M18260" s="172"/>
      <c r="N18260" s="172"/>
      <c r="O18260" s="172"/>
      <c r="U18260" s="173"/>
    </row>
    <row r="18261" spans="13:21" s="104" customFormat="1" ht="15.75">
      <c r="M18261" s="172"/>
      <c r="N18261" s="172"/>
      <c r="O18261" s="172"/>
      <c r="U18261" s="173"/>
    </row>
    <row r="18262" spans="13:21" s="104" customFormat="1" ht="15.75">
      <c r="M18262" s="172"/>
      <c r="N18262" s="172"/>
      <c r="O18262" s="172"/>
      <c r="U18262" s="173"/>
    </row>
    <row r="18263" spans="13:21" s="104" customFormat="1" ht="15.75">
      <c r="M18263" s="172"/>
      <c r="N18263" s="172"/>
      <c r="O18263" s="172"/>
      <c r="U18263" s="173"/>
    </row>
    <row r="18264" spans="13:21" s="104" customFormat="1" ht="15.75">
      <c r="M18264" s="172"/>
      <c r="N18264" s="172"/>
      <c r="O18264" s="172"/>
      <c r="U18264" s="173"/>
    </row>
    <row r="18265" spans="13:21" s="104" customFormat="1" ht="15.75">
      <c r="M18265" s="172"/>
      <c r="N18265" s="172"/>
      <c r="O18265" s="172"/>
      <c r="U18265" s="173"/>
    </row>
    <row r="18266" spans="13:21" s="104" customFormat="1" ht="15.75">
      <c r="M18266" s="172"/>
      <c r="N18266" s="172"/>
      <c r="O18266" s="172"/>
      <c r="U18266" s="173"/>
    </row>
    <row r="18267" spans="13:21" s="104" customFormat="1" ht="15.75">
      <c r="M18267" s="172"/>
      <c r="N18267" s="172"/>
      <c r="O18267" s="172"/>
      <c r="U18267" s="173"/>
    </row>
    <row r="18268" spans="13:21" s="104" customFormat="1" ht="15.75">
      <c r="M18268" s="172"/>
      <c r="N18268" s="172"/>
      <c r="O18268" s="172"/>
      <c r="U18268" s="173"/>
    </row>
    <row r="18269" spans="13:21" s="104" customFormat="1" ht="15.75">
      <c r="M18269" s="172"/>
      <c r="N18269" s="172"/>
      <c r="O18269" s="172"/>
      <c r="U18269" s="173"/>
    </row>
    <row r="18270" spans="13:21" s="104" customFormat="1" ht="15.75">
      <c r="M18270" s="172"/>
      <c r="N18270" s="172"/>
      <c r="O18270" s="172"/>
      <c r="U18270" s="173"/>
    </row>
    <row r="18271" spans="13:21" s="104" customFormat="1" ht="15.75">
      <c r="M18271" s="172"/>
      <c r="N18271" s="172"/>
      <c r="O18271" s="172"/>
      <c r="U18271" s="173"/>
    </row>
    <row r="18272" spans="13:21" s="104" customFormat="1" ht="15.75">
      <c r="M18272" s="172"/>
      <c r="N18272" s="172"/>
      <c r="O18272" s="172"/>
      <c r="U18272" s="173"/>
    </row>
    <row r="18273" spans="13:21" s="104" customFormat="1" ht="15.75">
      <c r="M18273" s="172"/>
      <c r="N18273" s="172"/>
      <c r="O18273" s="172"/>
      <c r="U18273" s="173"/>
    </row>
    <row r="18274" spans="13:21" s="104" customFormat="1" ht="15.75">
      <c r="M18274" s="172"/>
      <c r="N18274" s="172"/>
      <c r="O18274" s="172"/>
      <c r="U18274" s="173"/>
    </row>
    <row r="18275" spans="13:21" s="104" customFormat="1" ht="15.75">
      <c r="M18275" s="172"/>
      <c r="N18275" s="172"/>
      <c r="O18275" s="172"/>
      <c r="U18275" s="173"/>
    </row>
    <row r="18276" spans="13:21" s="104" customFormat="1" ht="15.75">
      <c r="M18276" s="172"/>
      <c r="N18276" s="172"/>
      <c r="O18276" s="172"/>
      <c r="U18276" s="173"/>
    </row>
    <row r="18277" spans="13:21" s="104" customFormat="1" ht="15.75">
      <c r="M18277" s="172"/>
      <c r="N18277" s="172"/>
      <c r="O18277" s="172"/>
      <c r="U18277" s="173"/>
    </row>
    <row r="18278" spans="13:21" s="104" customFormat="1" ht="15.75">
      <c r="M18278" s="172"/>
      <c r="N18278" s="172"/>
      <c r="O18278" s="172"/>
      <c r="U18278" s="173"/>
    </row>
    <row r="18279" spans="13:21" s="104" customFormat="1" ht="15.75">
      <c r="M18279" s="172"/>
      <c r="N18279" s="172"/>
      <c r="O18279" s="172"/>
      <c r="U18279" s="173"/>
    </row>
    <row r="18280" spans="13:21" s="104" customFormat="1" ht="15.75">
      <c r="M18280" s="172"/>
      <c r="N18280" s="172"/>
      <c r="O18280" s="172"/>
      <c r="U18280" s="173"/>
    </row>
    <row r="18281" spans="13:21" s="104" customFormat="1" ht="15.75">
      <c r="M18281" s="172"/>
      <c r="N18281" s="172"/>
      <c r="O18281" s="172"/>
      <c r="U18281" s="173"/>
    </row>
    <row r="18282" spans="13:21" s="104" customFormat="1" ht="15.75">
      <c r="M18282" s="172"/>
      <c r="N18282" s="172"/>
      <c r="O18282" s="172"/>
      <c r="U18282" s="173"/>
    </row>
    <row r="18283" spans="13:21" s="104" customFormat="1" ht="15.75">
      <c r="M18283" s="172"/>
      <c r="N18283" s="172"/>
      <c r="O18283" s="172"/>
      <c r="U18283" s="173"/>
    </row>
    <row r="18284" spans="13:21" s="104" customFormat="1" ht="15.75">
      <c r="M18284" s="172"/>
      <c r="N18284" s="172"/>
      <c r="O18284" s="172"/>
      <c r="U18284" s="173"/>
    </row>
    <row r="18285" spans="13:21" s="104" customFormat="1" ht="15.75">
      <c r="M18285" s="172"/>
      <c r="N18285" s="172"/>
      <c r="O18285" s="172"/>
      <c r="U18285" s="173"/>
    </row>
    <row r="18286" spans="13:21" s="104" customFormat="1" ht="15.75">
      <c r="M18286" s="172"/>
      <c r="N18286" s="172"/>
      <c r="O18286" s="172"/>
      <c r="U18286" s="173"/>
    </row>
    <row r="18287" spans="13:21" s="104" customFormat="1" ht="15.75">
      <c r="M18287" s="172"/>
      <c r="N18287" s="172"/>
      <c r="O18287" s="172"/>
      <c r="U18287" s="173"/>
    </row>
    <row r="18288" spans="13:21" s="104" customFormat="1" ht="15.75">
      <c r="M18288" s="172"/>
      <c r="N18288" s="172"/>
      <c r="O18288" s="172"/>
      <c r="U18288" s="173"/>
    </row>
    <row r="18289" spans="13:21" s="104" customFormat="1" ht="15.75">
      <c r="M18289" s="172"/>
      <c r="N18289" s="172"/>
      <c r="O18289" s="172"/>
      <c r="U18289" s="173"/>
    </row>
    <row r="18290" spans="13:21" s="104" customFormat="1" ht="15.75">
      <c r="M18290" s="172"/>
      <c r="N18290" s="172"/>
      <c r="O18290" s="172"/>
      <c r="U18290" s="173"/>
    </row>
    <row r="18291" spans="13:21" s="104" customFormat="1" ht="15.75">
      <c r="M18291" s="172"/>
      <c r="N18291" s="172"/>
      <c r="O18291" s="172"/>
      <c r="U18291" s="173"/>
    </row>
    <row r="18292" spans="13:21" s="104" customFormat="1" ht="15.75">
      <c r="M18292" s="172"/>
      <c r="N18292" s="172"/>
      <c r="O18292" s="172"/>
      <c r="U18292" s="173"/>
    </row>
    <row r="18293" spans="13:21" s="104" customFormat="1" ht="15.75">
      <c r="M18293" s="172"/>
      <c r="N18293" s="172"/>
      <c r="O18293" s="172"/>
      <c r="U18293" s="173"/>
    </row>
    <row r="18294" spans="13:21" s="104" customFormat="1" ht="15.75">
      <c r="M18294" s="172"/>
      <c r="N18294" s="172"/>
      <c r="O18294" s="172"/>
      <c r="U18294" s="173"/>
    </row>
    <row r="18295" spans="13:21" s="104" customFormat="1" ht="15.75">
      <c r="M18295" s="172"/>
      <c r="N18295" s="172"/>
      <c r="O18295" s="172"/>
      <c r="U18295" s="173"/>
    </row>
    <row r="18296" spans="13:21" s="104" customFormat="1" ht="15.75">
      <c r="M18296" s="172"/>
      <c r="N18296" s="172"/>
      <c r="O18296" s="172"/>
      <c r="U18296" s="173"/>
    </row>
    <row r="18297" spans="13:21" s="104" customFormat="1" ht="15.75">
      <c r="M18297" s="172"/>
      <c r="N18297" s="172"/>
      <c r="O18297" s="172"/>
      <c r="U18297" s="173"/>
    </row>
    <row r="18298" spans="13:21" s="104" customFormat="1" ht="15.75">
      <c r="M18298" s="172"/>
      <c r="N18298" s="172"/>
      <c r="O18298" s="172"/>
      <c r="U18298" s="173"/>
    </row>
    <row r="18299" spans="13:21" s="104" customFormat="1" ht="15.75">
      <c r="M18299" s="172"/>
      <c r="N18299" s="172"/>
      <c r="O18299" s="172"/>
      <c r="U18299" s="173"/>
    </row>
    <row r="18300" spans="13:21" s="104" customFormat="1" ht="15.75">
      <c r="M18300" s="172"/>
      <c r="N18300" s="172"/>
      <c r="O18300" s="172"/>
      <c r="U18300" s="173"/>
    </row>
    <row r="18301" spans="13:21" s="104" customFormat="1" ht="15.75">
      <c r="M18301" s="172"/>
      <c r="N18301" s="172"/>
      <c r="O18301" s="172"/>
      <c r="U18301" s="173"/>
    </row>
    <row r="18302" spans="13:21" s="104" customFormat="1" ht="15.75">
      <c r="M18302" s="172"/>
      <c r="N18302" s="172"/>
      <c r="O18302" s="172"/>
      <c r="U18302" s="173"/>
    </row>
    <row r="18303" spans="13:21" s="104" customFormat="1" ht="15.75">
      <c r="M18303" s="172"/>
      <c r="N18303" s="172"/>
      <c r="O18303" s="172"/>
      <c r="U18303" s="173"/>
    </row>
    <row r="18304" spans="13:21" s="104" customFormat="1" ht="15.75">
      <c r="M18304" s="172"/>
      <c r="N18304" s="172"/>
      <c r="O18304" s="172"/>
      <c r="U18304" s="173"/>
    </row>
    <row r="18305" spans="13:21" s="104" customFormat="1" ht="15.75">
      <c r="M18305" s="172"/>
      <c r="N18305" s="172"/>
      <c r="O18305" s="172"/>
      <c r="U18305" s="173"/>
    </row>
    <row r="18306" spans="13:21" s="104" customFormat="1" ht="15.75">
      <c r="M18306" s="172"/>
      <c r="N18306" s="172"/>
      <c r="O18306" s="172"/>
      <c r="U18306" s="173"/>
    </row>
    <row r="18307" spans="13:21" s="104" customFormat="1" ht="15.75">
      <c r="M18307" s="172"/>
      <c r="N18307" s="172"/>
      <c r="O18307" s="172"/>
      <c r="U18307" s="173"/>
    </row>
    <row r="18308" spans="13:21" s="104" customFormat="1" ht="15.75">
      <c r="M18308" s="172"/>
      <c r="N18308" s="172"/>
      <c r="O18308" s="172"/>
      <c r="U18308" s="173"/>
    </row>
    <row r="18309" spans="13:21" s="104" customFormat="1" ht="15.75">
      <c r="M18309" s="172"/>
      <c r="N18309" s="172"/>
      <c r="O18309" s="172"/>
      <c r="U18309" s="173"/>
    </row>
    <row r="18310" spans="13:21" s="104" customFormat="1" ht="15.75">
      <c r="M18310" s="172"/>
      <c r="N18310" s="172"/>
      <c r="O18310" s="172"/>
      <c r="U18310" s="173"/>
    </row>
    <row r="18311" spans="13:21" s="104" customFormat="1" ht="15.75">
      <c r="M18311" s="172"/>
      <c r="N18311" s="172"/>
      <c r="O18311" s="172"/>
      <c r="U18311" s="173"/>
    </row>
    <row r="18312" spans="13:21" s="104" customFormat="1" ht="15.75">
      <c r="M18312" s="172"/>
      <c r="N18312" s="172"/>
      <c r="O18312" s="172"/>
      <c r="U18312" s="173"/>
    </row>
    <row r="18313" spans="13:21" s="104" customFormat="1" ht="15.75">
      <c r="M18313" s="172"/>
      <c r="N18313" s="172"/>
      <c r="O18313" s="172"/>
      <c r="U18313" s="173"/>
    </row>
    <row r="18314" spans="13:21" s="104" customFormat="1" ht="15.75">
      <c r="M18314" s="172"/>
      <c r="N18314" s="172"/>
      <c r="O18314" s="172"/>
      <c r="U18314" s="173"/>
    </row>
    <row r="18315" spans="13:21" s="104" customFormat="1" ht="15.75">
      <c r="M18315" s="172"/>
      <c r="N18315" s="172"/>
      <c r="O18315" s="172"/>
      <c r="U18315" s="173"/>
    </row>
    <row r="18316" spans="13:21" s="104" customFormat="1" ht="15.75">
      <c r="M18316" s="172"/>
      <c r="N18316" s="172"/>
      <c r="O18316" s="172"/>
      <c r="U18316" s="173"/>
    </row>
    <row r="18317" spans="13:21" s="104" customFormat="1" ht="15.75">
      <c r="M18317" s="172"/>
      <c r="N18317" s="172"/>
      <c r="O18317" s="172"/>
      <c r="U18317" s="173"/>
    </row>
    <row r="18318" spans="13:21" s="104" customFormat="1" ht="15.75">
      <c r="M18318" s="172"/>
      <c r="N18318" s="172"/>
      <c r="O18318" s="172"/>
      <c r="U18318" s="173"/>
    </row>
    <row r="18319" spans="13:21" s="104" customFormat="1" ht="15.75">
      <c r="M18319" s="172"/>
      <c r="N18319" s="172"/>
      <c r="O18319" s="172"/>
      <c r="U18319" s="173"/>
    </row>
    <row r="18320" spans="13:21" s="104" customFormat="1" ht="15.75">
      <c r="M18320" s="172"/>
      <c r="N18320" s="172"/>
      <c r="O18320" s="172"/>
      <c r="U18320" s="173"/>
    </row>
    <row r="18321" spans="13:21" s="104" customFormat="1" ht="15.75">
      <c r="M18321" s="172"/>
      <c r="N18321" s="172"/>
      <c r="O18321" s="172"/>
      <c r="U18321" s="173"/>
    </row>
    <row r="18322" spans="13:21" s="104" customFormat="1" ht="15.75">
      <c r="M18322" s="172"/>
      <c r="N18322" s="172"/>
      <c r="O18322" s="172"/>
      <c r="U18322" s="173"/>
    </row>
    <row r="18323" spans="13:21" s="104" customFormat="1" ht="15.75">
      <c r="M18323" s="172"/>
      <c r="N18323" s="172"/>
      <c r="O18323" s="172"/>
      <c r="U18323" s="173"/>
    </row>
    <row r="18324" spans="13:21" s="104" customFormat="1" ht="15.75">
      <c r="M18324" s="172"/>
      <c r="N18324" s="172"/>
      <c r="O18324" s="172"/>
      <c r="U18324" s="173"/>
    </row>
    <row r="18325" spans="13:21" s="104" customFormat="1" ht="15.75">
      <c r="M18325" s="172"/>
      <c r="N18325" s="172"/>
      <c r="O18325" s="172"/>
      <c r="U18325" s="173"/>
    </row>
    <row r="18326" spans="13:21" s="104" customFormat="1" ht="15.75">
      <c r="M18326" s="172"/>
      <c r="N18326" s="172"/>
      <c r="O18326" s="172"/>
      <c r="U18326" s="173"/>
    </row>
    <row r="18327" spans="13:21" s="104" customFormat="1" ht="15.75">
      <c r="M18327" s="172"/>
      <c r="N18327" s="172"/>
      <c r="O18327" s="172"/>
      <c r="U18327" s="173"/>
    </row>
    <row r="18328" spans="13:21" s="104" customFormat="1" ht="15.75">
      <c r="M18328" s="172"/>
      <c r="N18328" s="172"/>
      <c r="O18328" s="172"/>
      <c r="U18328" s="173"/>
    </row>
    <row r="18329" spans="13:21" s="104" customFormat="1" ht="15.75">
      <c r="M18329" s="172"/>
      <c r="N18329" s="172"/>
      <c r="O18329" s="172"/>
      <c r="U18329" s="173"/>
    </row>
    <row r="18330" spans="13:21" s="104" customFormat="1" ht="15.75">
      <c r="M18330" s="172"/>
      <c r="N18330" s="172"/>
      <c r="O18330" s="172"/>
      <c r="U18330" s="173"/>
    </row>
    <row r="18331" spans="13:21" s="104" customFormat="1" ht="15.75">
      <c r="M18331" s="172"/>
      <c r="N18331" s="172"/>
      <c r="O18331" s="172"/>
      <c r="U18331" s="173"/>
    </row>
    <row r="18332" spans="13:21" s="104" customFormat="1" ht="15.75">
      <c r="M18332" s="172"/>
      <c r="N18332" s="172"/>
      <c r="O18332" s="172"/>
      <c r="U18332" s="173"/>
    </row>
    <row r="18333" spans="13:21" s="104" customFormat="1" ht="15.75">
      <c r="M18333" s="172"/>
      <c r="N18333" s="172"/>
      <c r="O18333" s="172"/>
      <c r="U18333" s="173"/>
    </row>
    <row r="18334" spans="13:21" s="104" customFormat="1" ht="15.75">
      <c r="M18334" s="172"/>
      <c r="N18334" s="172"/>
      <c r="O18334" s="172"/>
      <c r="U18334" s="173"/>
    </row>
    <row r="18335" spans="13:21" s="104" customFormat="1" ht="15.75">
      <c r="M18335" s="172"/>
      <c r="N18335" s="172"/>
      <c r="O18335" s="172"/>
      <c r="U18335" s="173"/>
    </row>
    <row r="18336" spans="13:21" s="104" customFormat="1" ht="15.75">
      <c r="M18336" s="172"/>
      <c r="N18336" s="172"/>
      <c r="O18336" s="172"/>
      <c r="U18336" s="173"/>
    </row>
    <row r="18337" spans="13:21" s="104" customFormat="1" ht="15.75">
      <c r="M18337" s="172"/>
      <c r="N18337" s="172"/>
      <c r="O18337" s="172"/>
      <c r="U18337" s="173"/>
    </row>
    <row r="18338" spans="13:21" s="104" customFormat="1" ht="15.75">
      <c r="M18338" s="172"/>
      <c r="N18338" s="172"/>
      <c r="O18338" s="172"/>
      <c r="U18338" s="173"/>
    </row>
    <row r="18339" spans="13:21" s="104" customFormat="1" ht="15.75">
      <c r="M18339" s="172"/>
      <c r="N18339" s="172"/>
      <c r="O18339" s="172"/>
      <c r="U18339" s="173"/>
    </row>
    <row r="18340" spans="13:21" s="104" customFormat="1" ht="15.75">
      <c r="M18340" s="172"/>
      <c r="N18340" s="172"/>
      <c r="O18340" s="172"/>
      <c r="U18340" s="173"/>
    </row>
    <row r="18341" spans="13:21" s="104" customFormat="1" ht="15.75">
      <c r="M18341" s="172"/>
      <c r="N18341" s="172"/>
      <c r="O18341" s="172"/>
      <c r="U18341" s="173"/>
    </row>
    <row r="18342" spans="13:21" s="104" customFormat="1" ht="15.75">
      <c r="M18342" s="172"/>
      <c r="N18342" s="172"/>
      <c r="O18342" s="172"/>
      <c r="U18342" s="173"/>
    </row>
    <row r="18343" spans="13:21" s="104" customFormat="1" ht="15.75">
      <c r="M18343" s="172"/>
      <c r="N18343" s="172"/>
      <c r="O18343" s="172"/>
      <c r="U18343" s="173"/>
    </row>
    <row r="18344" spans="13:21" s="104" customFormat="1" ht="15.75">
      <c r="M18344" s="172"/>
      <c r="N18344" s="172"/>
      <c r="O18344" s="172"/>
      <c r="U18344" s="173"/>
    </row>
    <row r="18345" spans="13:21" s="104" customFormat="1" ht="15.75">
      <c r="M18345" s="172"/>
      <c r="N18345" s="172"/>
      <c r="O18345" s="172"/>
      <c r="U18345" s="173"/>
    </row>
    <row r="18346" spans="13:21" s="104" customFormat="1" ht="15.75">
      <c r="M18346" s="172"/>
      <c r="N18346" s="172"/>
      <c r="O18346" s="172"/>
      <c r="U18346" s="173"/>
    </row>
    <row r="18347" spans="13:21" s="104" customFormat="1" ht="15.75">
      <c r="M18347" s="172"/>
      <c r="N18347" s="172"/>
      <c r="O18347" s="172"/>
      <c r="U18347" s="173"/>
    </row>
    <row r="18348" spans="13:21" s="104" customFormat="1" ht="15.75">
      <c r="M18348" s="172"/>
      <c r="N18348" s="172"/>
      <c r="O18348" s="172"/>
      <c r="U18348" s="173"/>
    </row>
    <row r="18349" spans="13:21" s="104" customFormat="1" ht="15.75">
      <c r="M18349" s="172"/>
      <c r="N18349" s="172"/>
      <c r="O18349" s="172"/>
      <c r="U18349" s="173"/>
    </row>
    <row r="18350" spans="13:21" s="104" customFormat="1" ht="15.75">
      <c r="M18350" s="172"/>
      <c r="N18350" s="172"/>
      <c r="O18350" s="172"/>
      <c r="U18350" s="173"/>
    </row>
    <row r="18351" spans="13:21" s="104" customFormat="1" ht="15.75">
      <c r="M18351" s="172"/>
      <c r="N18351" s="172"/>
      <c r="O18351" s="172"/>
      <c r="U18351" s="173"/>
    </row>
    <row r="18352" spans="13:21" s="104" customFormat="1" ht="15.75">
      <c r="M18352" s="172"/>
      <c r="N18352" s="172"/>
      <c r="O18352" s="172"/>
      <c r="U18352" s="173"/>
    </row>
    <row r="18353" spans="13:21" s="104" customFormat="1" ht="15.75">
      <c r="M18353" s="172"/>
      <c r="N18353" s="172"/>
      <c r="O18353" s="172"/>
      <c r="U18353" s="173"/>
    </row>
    <row r="18354" spans="13:21" s="104" customFormat="1" ht="15.75">
      <c r="M18354" s="172"/>
      <c r="N18354" s="172"/>
      <c r="O18354" s="172"/>
      <c r="U18354" s="173"/>
    </row>
    <row r="18355" spans="13:21" s="104" customFormat="1" ht="15.75">
      <c r="M18355" s="172"/>
      <c r="N18355" s="172"/>
      <c r="O18355" s="172"/>
      <c r="U18355" s="173"/>
    </row>
    <row r="18356" spans="13:21" s="104" customFormat="1" ht="15.75">
      <c r="M18356" s="172"/>
      <c r="N18356" s="172"/>
      <c r="O18356" s="172"/>
      <c r="U18356" s="173"/>
    </row>
    <row r="18357" spans="13:21" s="104" customFormat="1" ht="15.75">
      <c r="M18357" s="172"/>
      <c r="N18357" s="172"/>
      <c r="O18357" s="172"/>
      <c r="U18357" s="173"/>
    </row>
    <row r="18358" spans="13:21" s="104" customFormat="1" ht="15.75">
      <c r="M18358" s="172"/>
      <c r="N18358" s="172"/>
      <c r="O18358" s="172"/>
      <c r="U18358" s="173"/>
    </row>
    <row r="18359" spans="13:21" s="104" customFormat="1" ht="15.75">
      <c r="M18359" s="172"/>
      <c r="N18359" s="172"/>
      <c r="O18359" s="172"/>
      <c r="U18359" s="173"/>
    </row>
    <row r="18360" spans="13:21" s="104" customFormat="1" ht="15.75">
      <c r="M18360" s="172"/>
      <c r="N18360" s="172"/>
      <c r="O18360" s="172"/>
      <c r="U18360" s="173"/>
    </row>
    <row r="18361" spans="13:21" s="104" customFormat="1" ht="15.75">
      <c r="M18361" s="172"/>
      <c r="N18361" s="172"/>
      <c r="O18361" s="172"/>
      <c r="U18361" s="173"/>
    </row>
    <row r="18362" spans="13:21" s="104" customFormat="1" ht="15.75">
      <c r="M18362" s="172"/>
      <c r="N18362" s="172"/>
      <c r="O18362" s="172"/>
      <c r="U18362" s="173"/>
    </row>
    <row r="18363" spans="13:21" s="104" customFormat="1" ht="15.75">
      <c r="M18363" s="172"/>
      <c r="N18363" s="172"/>
      <c r="O18363" s="172"/>
      <c r="U18363" s="173"/>
    </row>
    <row r="18364" spans="13:21" s="104" customFormat="1" ht="15.75">
      <c r="M18364" s="172"/>
      <c r="N18364" s="172"/>
      <c r="O18364" s="172"/>
      <c r="U18364" s="173"/>
    </row>
    <row r="18365" spans="13:21" s="104" customFormat="1" ht="15.75">
      <c r="M18365" s="172"/>
      <c r="N18365" s="172"/>
      <c r="O18365" s="172"/>
      <c r="U18365" s="173"/>
    </row>
    <row r="18366" spans="13:21" s="104" customFormat="1" ht="15.75">
      <c r="M18366" s="172"/>
      <c r="N18366" s="172"/>
      <c r="O18366" s="172"/>
      <c r="U18366" s="173"/>
    </row>
    <row r="18367" spans="13:21" s="104" customFormat="1" ht="15.75">
      <c r="M18367" s="172"/>
      <c r="N18367" s="172"/>
      <c r="O18367" s="172"/>
      <c r="U18367" s="173"/>
    </row>
    <row r="18368" spans="13:21" s="104" customFormat="1" ht="15.75">
      <c r="M18368" s="172"/>
      <c r="N18368" s="172"/>
      <c r="O18368" s="172"/>
      <c r="U18368" s="173"/>
    </row>
    <row r="18369" spans="13:21" s="104" customFormat="1" ht="15.75">
      <c r="M18369" s="172"/>
      <c r="N18369" s="172"/>
      <c r="O18369" s="172"/>
      <c r="U18369" s="173"/>
    </row>
    <row r="18370" spans="13:21" s="104" customFormat="1" ht="15.75">
      <c r="M18370" s="172"/>
      <c r="N18370" s="172"/>
      <c r="O18370" s="172"/>
      <c r="U18370" s="173"/>
    </row>
    <row r="18371" spans="13:21" s="104" customFormat="1" ht="15.75">
      <c r="M18371" s="172"/>
      <c r="N18371" s="172"/>
      <c r="O18371" s="172"/>
      <c r="U18371" s="173"/>
    </row>
    <row r="18372" spans="13:21" s="104" customFormat="1" ht="15.75">
      <c r="M18372" s="172"/>
      <c r="N18372" s="172"/>
      <c r="O18372" s="172"/>
      <c r="U18372" s="173"/>
    </row>
    <row r="18373" spans="13:21" s="104" customFormat="1" ht="15.75">
      <c r="M18373" s="172"/>
      <c r="N18373" s="172"/>
      <c r="O18373" s="172"/>
      <c r="U18373" s="173"/>
    </row>
    <row r="18374" spans="13:21" s="104" customFormat="1" ht="15.75">
      <c r="M18374" s="172"/>
      <c r="N18374" s="172"/>
      <c r="O18374" s="172"/>
      <c r="U18374" s="173"/>
    </row>
    <row r="18375" spans="13:21" s="104" customFormat="1" ht="15.75">
      <c r="M18375" s="172"/>
      <c r="N18375" s="172"/>
      <c r="O18375" s="172"/>
      <c r="U18375" s="173"/>
    </row>
    <row r="18376" spans="13:21" s="104" customFormat="1" ht="15.75">
      <c r="M18376" s="172"/>
      <c r="N18376" s="172"/>
      <c r="O18376" s="172"/>
      <c r="U18376" s="173"/>
    </row>
    <row r="18377" spans="13:21" s="104" customFormat="1" ht="15.75">
      <c r="M18377" s="172"/>
      <c r="N18377" s="172"/>
      <c r="O18377" s="172"/>
      <c r="U18377" s="173"/>
    </row>
    <row r="18378" spans="13:21" s="104" customFormat="1" ht="15.75">
      <c r="M18378" s="172"/>
      <c r="N18378" s="172"/>
      <c r="O18378" s="172"/>
      <c r="U18378" s="173"/>
    </row>
    <row r="18379" spans="13:21" s="104" customFormat="1" ht="15.75">
      <c r="M18379" s="172"/>
      <c r="N18379" s="172"/>
      <c r="O18379" s="172"/>
      <c r="U18379" s="173"/>
    </row>
    <row r="18380" spans="13:21" s="104" customFormat="1" ht="15.75">
      <c r="M18380" s="172"/>
      <c r="N18380" s="172"/>
      <c r="O18380" s="172"/>
      <c r="U18380" s="173"/>
    </row>
    <row r="18381" spans="13:21" s="104" customFormat="1" ht="15.75">
      <c r="M18381" s="172"/>
      <c r="N18381" s="172"/>
      <c r="O18381" s="172"/>
      <c r="U18381" s="173"/>
    </row>
    <row r="18382" spans="13:21" s="104" customFormat="1" ht="15.75">
      <c r="M18382" s="172"/>
      <c r="N18382" s="172"/>
      <c r="O18382" s="172"/>
      <c r="U18382" s="173"/>
    </row>
    <row r="18383" spans="13:21" s="104" customFormat="1" ht="15.75">
      <c r="M18383" s="172"/>
      <c r="N18383" s="172"/>
      <c r="O18383" s="172"/>
      <c r="U18383" s="173"/>
    </row>
    <row r="18384" spans="13:21" s="104" customFormat="1" ht="15.75">
      <c r="M18384" s="172"/>
      <c r="N18384" s="172"/>
      <c r="O18384" s="172"/>
      <c r="U18384" s="173"/>
    </row>
    <row r="18385" spans="13:21" s="104" customFormat="1" ht="15.75">
      <c r="M18385" s="172"/>
      <c r="N18385" s="172"/>
      <c r="O18385" s="172"/>
      <c r="U18385" s="173"/>
    </row>
    <row r="18386" spans="13:21" s="104" customFormat="1" ht="15.75">
      <c r="M18386" s="172"/>
      <c r="N18386" s="172"/>
      <c r="O18386" s="172"/>
      <c r="U18386" s="173"/>
    </row>
    <row r="18387" spans="13:21" s="104" customFormat="1" ht="15.75">
      <c r="M18387" s="172"/>
      <c r="N18387" s="172"/>
      <c r="O18387" s="172"/>
      <c r="U18387" s="173"/>
    </row>
    <row r="18388" spans="13:21" s="104" customFormat="1" ht="15.75">
      <c r="M18388" s="172"/>
      <c r="N18388" s="172"/>
      <c r="O18388" s="172"/>
      <c r="U18388" s="173"/>
    </row>
    <row r="18389" spans="13:21" s="104" customFormat="1" ht="15.75">
      <c r="M18389" s="172"/>
      <c r="N18389" s="172"/>
      <c r="O18389" s="172"/>
      <c r="U18389" s="173"/>
    </row>
    <row r="18390" spans="13:21" s="104" customFormat="1" ht="15.75">
      <c r="M18390" s="172"/>
      <c r="N18390" s="172"/>
      <c r="O18390" s="172"/>
      <c r="U18390" s="173"/>
    </row>
    <row r="18391" spans="13:21" s="104" customFormat="1" ht="15.75">
      <c r="M18391" s="172"/>
      <c r="N18391" s="172"/>
      <c r="O18391" s="172"/>
      <c r="U18391" s="173"/>
    </row>
    <row r="18392" spans="13:21" s="104" customFormat="1" ht="15.75">
      <c r="M18392" s="172"/>
      <c r="N18392" s="172"/>
      <c r="O18392" s="172"/>
      <c r="U18392" s="173"/>
    </row>
    <row r="18393" spans="13:21" s="104" customFormat="1" ht="15.75">
      <c r="M18393" s="172"/>
      <c r="N18393" s="172"/>
      <c r="O18393" s="172"/>
      <c r="U18393" s="173"/>
    </row>
    <row r="18394" spans="13:21" s="104" customFormat="1" ht="15.75">
      <c r="M18394" s="172"/>
      <c r="N18394" s="172"/>
      <c r="O18394" s="172"/>
      <c r="U18394" s="173"/>
    </row>
    <row r="18395" spans="13:21" s="104" customFormat="1" ht="15.75">
      <c r="M18395" s="172"/>
      <c r="N18395" s="172"/>
      <c r="O18395" s="172"/>
      <c r="U18395" s="173"/>
    </row>
    <row r="18396" spans="13:21" s="104" customFormat="1" ht="15.75">
      <c r="M18396" s="172"/>
      <c r="N18396" s="172"/>
      <c r="O18396" s="172"/>
      <c r="U18396" s="173"/>
    </row>
    <row r="18397" spans="13:21" s="104" customFormat="1" ht="15.75">
      <c r="M18397" s="172"/>
      <c r="N18397" s="172"/>
      <c r="O18397" s="172"/>
      <c r="U18397" s="173"/>
    </row>
    <row r="18398" spans="13:21" s="104" customFormat="1" ht="15.75">
      <c r="M18398" s="172"/>
      <c r="N18398" s="172"/>
      <c r="O18398" s="172"/>
      <c r="U18398" s="173"/>
    </row>
    <row r="18399" spans="13:21" s="104" customFormat="1" ht="15.75">
      <c r="M18399" s="172"/>
      <c r="N18399" s="172"/>
      <c r="O18399" s="172"/>
      <c r="U18399" s="173"/>
    </row>
    <row r="18400" spans="13:21" s="104" customFormat="1" ht="15.75">
      <c r="M18400" s="172"/>
      <c r="N18400" s="172"/>
      <c r="O18400" s="172"/>
      <c r="U18400" s="173"/>
    </row>
    <row r="18401" spans="13:21" s="104" customFormat="1" ht="15.75">
      <c r="M18401" s="172"/>
      <c r="N18401" s="172"/>
      <c r="O18401" s="172"/>
      <c r="U18401" s="173"/>
    </row>
    <row r="18402" spans="13:21" s="104" customFormat="1" ht="15.75">
      <c r="M18402" s="172"/>
      <c r="N18402" s="172"/>
      <c r="O18402" s="172"/>
      <c r="U18402" s="173"/>
    </row>
    <row r="18403" spans="13:21" s="104" customFormat="1" ht="15.75">
      <c r="M18403" s="172"/>
      <c r="N18403" s="172"/>
      <c r="O18403" s="172"/>
      <c r="U18403" s="173"/>
    </row>
    <row r="18404" spans="13:21" s="104" customFormat="1" ht="15.75">
      <c r="M18404" s="172"/>
      <c r="N18404" s="172"/>
      <c r="O18404" s="172"/>
      <c r="U18404" s="173"/>
    </row>
    <row r="18405" spans="13:21" s="104" customFormat="1" ht="15.75">
      <c r="M18405" s="172"/>
      <c r="N18405" s="172"/>
      <c r="O18405" s="172"/>
      <c r="U18405" s="173"/>
    </row>
    <row r="18406" spans="13:21" s="104" customFormat="1" ht="15.75">
      <c r="M18406" s="172"/>
      <c r="N18406" s="172"/>
      <c r="O18406" s="172"/>
      <c r="U18406" s="173"/>
    </row>
    <row r="18407" spans="13:21" s="104" customFormat="1" ht="15.75">
      <c r="M18407" s="172"/>
      <c r="N18407" s="172"/>
      <c r="O18407" s="172"/>
      <c r="U18407" s="173"/>
    </row>
    <row r="18408" spans="13:21" s="104" customFormat="1" ht="15.75">
      <c r="M18408" s="172"/>
      <c r="N18408" s="172"/>
      <c r="O18408" s="172"/>
      <c r="U18408" s="173"/>
    </row>
    <row r="18409" spans="13:21" s="104" customFormat="1" ht="15.75">
      <c r="M18409" s="172"/>
      <c r="N18409" s="172"/>
      <c r="O18409" s="172"/>
      <c r="U18409" s="173"/>
    </row>
    <row r="18410" spans="13:21" s="104" customFormat="1" ht="15.75">
      <c r="M18410" s="172"/>
      <c r="N18410" s="172"/>
      <c r="O18410" s="172"/>
      <c r="U18410" s="173"/>
    </row>
    <row r="18411" spans="13:21" s="104" customFormat="1" ht="15.75">
      <c r="M18411" s="172"/>
      <c r="N18411" s="172"/>
      <c r="O18411" s="172"/>
      <c r="U18411" s="173"/>
    </row>
    <row r="18412" spans="13:21" s="104" customFormat="1" ht="15.75">
      <c r="M18412" s="172"/>
      <c r="N18412" s="172"/>
      <c r="O18412" s="172"/>
      <c r="U18412" s="173"/>
    </row>
    <row r="18413" spans="13:21" s="104" customFormat="1" ht="15.75">
      <c r="M18413" s="172"/>
      <c r="N18413" s="172"/>
      <c r="O18413" s="172"/>
      <c r="U18413" s="173"/>
    </row>
    <row r="18414" spans="13:21" s="104" customFormat="1" ht="15.75">
      <c r="M18414" s="172"/>
      <c r="N18414" s="172"/>
      <c r="O18414" s="172"/>
      <c r="U18414" s="173"/>
    </row>
    <row r="18415" spans="13:21" s="104" customFormat="1" ht="15.75">
      <c r="M18415" s="172"/>
      <c r="N18415" s="172"/>
      <c r="O18415" s="172"/>
      <c r="U18415" s="173"/>
    </row>
    <row r="18416" spans="13:21" s="104" customFormat="1" ht="15.75">
      <c r="M18416" s="172"/>
      <c r="N18416" s="172"/>
      <c r="O18416" s="172"/>
      <c r="U18416" s="173"/>
    </row>
    <row r="18417" spans="13:21" s="104" customFormat="1" ht="15.75">
      <c r="M18417" s="172"/>
      <c r="N18417" s="172"/>
      <c r="O18417" s="172"/>
      <c r="U18417" s="173"/>
    </row>
    <row r="18418" spans="13:21" s="104" customFormat="1" ht="15.75">
      <c r="M18418" s="172"/>
      <c r="N18418" s="172"/>
      <c r="O18418" s="172"/>
      <c r="U18418" s="173"/>
    </row>
    <row r="18419" spans="13:21" s="104" customFormat="1" ht="15.75">
      <c r="M18419" s="172"/>
      <c r="N18419" s="172"/>
      <c r="O18419" s="172"/>
      <c r="U18419" s="173"/>
    </row>
    <row r="18420" spans="13:21" s="104" customFormat="1" ht="15.75">
      <c r="M18420" s="172"/>
      <c r="N18420" s="172"/>
      <c r="O18420" s="172"/>
      <c r="U18420" s="173"/>
    </row>
    <row r="18421" spans="13:21" s="104" customFormat="1" ht="15.75">
      <c r="M18421" s="172"/>
      <c r="N18421" s="172"/>
      <c r="O18421" s="172"/>
      <c r="U18421" s="173"/>
    </row>
    <row r="18422" spans="13:21" s="104" customFormat="1" ht="15.75">
      <c r="M18422" s="172"/>
      <c r="N18422" s="172"/>
      <c r="O18422" s="172"/>
      <c r="U18422" s="173"/>
    </row>
    <row r="18423" spans="13:21" s="104" customFormat="1" ht="15.75">
      <c r="M18423" s="172"/>
      <c r="N18423" s="172"/>
      <c r="O18423" s="172"/>
      <c r="U18423" s="173"/>
    </row>
    <row r="18424" spans="13:21" s="104" customFormat="1" ht="15.75">
      <c r="M18424" s="172"/>
      <c r="N18424" s="172"/>
      <c r="O18424" s="172"/>
      <c r="U18424" s="173"/>
    </row>
    <row r="18425" spans="13:21" s="104" customFormat="1" ht="15.75">
      <c r="M18425" s="172"/>
      <c r="N18425" s="172"/>
      <c r="O18425" s="172"/>
      <c r="U18425" s="173"/>
    </row>
    <row r="18426" spans="13:21" s="104" customFormat="1" ht="15.75">
      <c r="M18426" s="172"/>
      <c r="N18426" s="172"/>
      <c r="O18426" s="172"/>
      <c r="U18426" s="173"/>
    </row>
    <row r="18427" spans="13:21" s="104" customFormat="1" ht="15.75">
      <c r="M18427" s="172"/>
      <c r="N18427" s="172"/>
      <c r="O18427" s="172"/>
      <c r="U18427" s="173"/>
    </row>
    <row r="18428" spans="13:21" s="104" customFormat="1" ht="15.75">
      <c r="M18428" s="172"/>
      <c r="N18428" s="172"/>
      <c r="O18428" s="172"/>
      <c r="U18428" s="173"/>
    </row>
    <row r="18429" spans="13:21" s="104" customFormat="1" ht="15.75">
      <c r="M18429" s="172"/>
      <c r="N18429" s="172"/>
      <c r="O18429" s="172"/>
      <c r="U18429" s="173"/>
    </row>
    <row r="18430" spans="13:21" s="104" customFormat="1" ht="15.75">
      <c r="M18430" s="172"/>
      <c r="N18430" s="172"/>
      <c r="O18430" s="172"/>
      <c r="U18430" s="173"/>
    </row>
    <row r="18431" spans="13:21" s="104" customFormat="1" ht="15.75">
      <c r="M18431" s="172"/>
      <c r="N18431" s="172"/>
      <c r="O18431" s="172"/>
      <c r="U18431" s="173"/>
    </row>
    <row r="18432" spans="13:21" s="104" customFormat="1" ht="15.75">
      <c r="M18432" s="172"/>
      <c r="N18432" s="172"/>
      <c r="O18432" s="172"/>
      <c r="U18432" s="173"/>
    </row>
    <row r="18433" spans="13:21" s="104" customFormat="1" ht="15.75">
      <c r="M18433" s="172"/>
      <c r="N18433" s="172"/>
      <c r="O18433" s="172"/>
      <c r="U18433" s="173"/>
    </row>
    <row r="18434" spans="13:21" s="104" customFormat="1" ht="15.75">
      <c r="M18434" s="172"/>
      <c r="N18434" s="172"/>
      <c r="O18434" s="172"/>
      <c r="U18434" s="173"/>
    </row>
    <row r="18435" spans="13:21" s="104" customFormat="1" ht="15.75">
      <c r="M18435" s="172"/>
      <c r="N18435" s="172"/>
      <c r="O18435" s="172"/>
      <c r="U18435" s="173"/>
    </row>
    <row r="18436" spans="13:21" s="104" customFormat="1" ht="15.75">
      <c r="M18436" s="172"/>
      <c r="N18436" s="172"/>
      <c r="O18436" s="172"/>
      <c r="U18436" s="173"/>
    </row>
    <row r="18437" spans="13:21" s="104" customFormat="1" ht="15.75">
      <c r="M18437" s="172"/>
      <c r="N18437" s="172"/>
      <c r="O18437" s="172"/>
      <c r="U18437" s="173"/>
    </row>
    <row r="18438" spans="13:21" s="104" customFormat="1" ht="15.75">
      <c r="M18438" s="172"/>
      <c r="N18438" s="172"/>
      <c r="O18438" s="172"/>
      <c r="U18438" s="173"/>
    </row>
    <row r="18439" spans="13:21" s="104" customFormat="1" ht="15.75">
      <c r="M18439" s="172"/>
      <c r="N18439" s="172"/>
      <c r="O18439" s="172"/>
      <c r="U18439" s="173"/>
    </row>
    <row r="18440" spans="13:21" s="104" customFormat="1" ht="15.75">
      <c r="M18440" s="172"/>
      <c r="N18440" s="172"/>
      <c r="O18440" s="172"/>
      <c r="U18440" s="173"/>
    </row>
    <row r="18441" spans="13:21" s="104" customFormat="1" ht="15.75">
      <c r="M18441" s="172"/>
      <c r="N18441" s="172"/>
      <c r="O18441" s="172"/>
      <c r="U18441" s="173"/>
    </row>
    <row r="18442" spans="13:21" s="104" customFormat="1" ht="15.75">
      <c r="M18442" s="172"/>
      <c r="N18442" s="172"/>
      <c r="O18442" s="172"/>
      <c r="U18442" s="173"/>
    </row>
    <row r="18443" spans="13:21" s="104" customFormat="1" ht="15.75">
      <c r="M18443" s="172"/>
      <c r="N18443" s="172"/>
      <c r="O18443" s="172"/>
      <c r="U18443" s="173"/>
    </row>
    <row r="18444" spans="13:21" s="104" customFormat="1" ht="15.75">
      <c r="M18444" s="172"/>
      <c r="N18444" s="172"/>
      <c r="O18444" s="172"/>
      <c r="U18444" s="173"/>
    </row>
    <row r="18445" spans="13:21" s="104" customFormat="1" ht="15.75">
      <c r="M18445" s="172"/>
      <c r="N18445" s="172"/>
      <c r="O18445" s="172"/>
      <c r="U18445" s="173"/>
    </row>
    <row r="18446" spans="13:21" s="104" customFormat="1" ht="15.75">
      <c r="M18446" s="172"/>
      <c r="N18446" s="172"/>
      <c r="O18446" s="172"/>
      <c r="U18446" s="173"/>
    </row>
    <row r="18447" spans="13:21" s="104" customFormat="1" ht="15.75">
      <c r="M18447" s="172"/>
      <c r="N18447" s="172"/>
      <c r="O18447" s="172"/>
      <c r="U18447" s="173"/>
    </row>
    <row r="18448" spans="13:21" s="104" customFormat="1" ht="15.75">
      <c r="M18448" s="172"/>
      <c r="N18448" s="172"/>
      <c r="O18448" s="172"/>
      <c r="U18448" s="173"/>
    </row>
    <row r="18449" spans="13:21" s="104" customFormat="1" ht="15.75">
      <c r="M18449" s="172"/>
      <c r="N18449" s="172"/>
      <c r="O18449" s="172"/>
      <c r="U18449" s="173"/>
    </row>
    <row r="18450" spans="13:21" s="104" customFormat="1" ht="15.75">
      <c r="M18450" s="172"/>
      <c r="N18450" s="172"/>
      <c r="O18450" s="172"/>
      <c r="U18450" s="173"/>
    </row>
    <row r="18451" spans="13:21" s="104" customFormat="1" ht="15.75">
      <c r="M18451" s="172"/>
      <c r="N18451" s="172"/>
      <c r="O18451" s="172"/>
      <c r="U18451" s="173"/>
    </row>
    <row r="18452" spans="13:21" s="104" customFormat="1" ht="15.75">
      <c r="M18452" s="172"/>
      <c r="N18452" s="172"/>
      <c r="O18452" s="172"/>
      <c r="U18452" s="173"/>
    </row>
    <row r="18453" spans="13:21" s="104" customFormat="1" ht="15.75">
      <c r="M18453" s="172"/>
      <c r="N18453" s="172"/>
      <c r="O18453" s="172"/>
      <c r="U18453" s="173"/>
    </row>
    <row r="18454" spans="13:21" s="104" customFormat="1" ht="15.75">
      <c r="M18454" s="172"/>
      <c r="N18454" s="172"/>
      <c r="O18454" s="172"/>
      <c r="U18454" s="173"/>
    </row>
    <row r="18455" spans="13:21" s="104" customFormat="1" ht="15.75">
      <c r="M18455" s="172"/>
      <c r="N18455" s="172"/>
      <c r="O18455" s="172"/>
      <c r="U18455" s="173"/>
    </row>
    <row r="18456" spans="13:21" s="104" customFormat="1" ht="15.75">
      <c r="M18456" s="172"/>
      <c r="N18456" s="172"/>
      <c r="O18456" s="172"/>
      <c r="U18456" s="173"/>
    </row>
    <row r="18457" spans="13:21" s="104" customFormat="1" ht="15.75">
      <c r="M18457" s="172"/>
      <c r="N18457" s="172"/>
      <c r="O18457" s="172"/>
      <c r="U18457" s="173"/>
    </row>
    <row r="18458" spans="13:21" s="104" customFormat="1" ht="15.75">
      <c r="M18458" s="172"/>
      <c r="N18458" s="172"/>
      <c r="O18458" s="172"/>
      <c r="U18458" s="173"/>
    </row>
    <row r="18459" spans="13:21" s="104" customFormat="1" ht="15.75">
      <c r="M18459" s="172"/>
      <c r="N18459" s="172"/>
      <c r="O18459" s="172"/>
      <c r="U18459" s="173"/>
    </row>
    <row r="18460" spans="13:21" s="104" customFormat="1" ht="15.75">
      <c r="M18460" s="172"/>
      <c r="N18460" s="172"/>
      <c r="O18460" s="172"/>
      <c r="U18460" s="173"/>
    </row>
    <row r="18461" spans="13:21" s="104" customFormat="1" ht="15.75">
      <c r="M18461" s="172"/>
      <c r="N18461" s="172"/>
      <c r="O18461" s="172"/>
      <c r="U18461" s="173"/>
    </row>
    <row r="18462" spans="13:21" s="104" customFormat="1" ht="15.75">
      <c r="M18462" s="172"/>
      <c r="N18462" s="172"/>
      <c r="O18462" s="172"/>
      <c r="U18462" s="173"/>
    </row>
    <row r="18463" spans="13:21" s="104" customFormat="1" ht="15.75">
      <c r="M18463" s="172"/>
      <c r="N18463" s="172"/>
      <c r="O18463" s="172"/>
      <c r="U18463" s="173"/>
    </row>
    <row r="18464" spans="13:21" s="104" customFormat="1" ht="15.75">
      <c r="M18464" s="172"/>
      <c r="N18464" s="172"/>
      <c r="O18464" s="172"/>
      <c r="U18464" s="173"/>
    </row>
    <row r="18465" spans="13:21" s="104" customFormat="1" ht="15.75">
      <c r="M18465" s="172"/>
      <c r="N18465" s="172"/>
      <c r="O18465" s="172"/>
      <c r="U18465" s="173"/>
    </row>
    <row r="18466" spans="13:21" s="104" customFormat="1" ht="15.75">
      <c r="M18466" s="172"/>
      <c r="N18466" s="172"/>
      <c r="O18466" s="172"/>
      <c r="U18466" s="173"/>
    </row>
    <row r="18467" spans="13:21" s="104" customFormat="1" ht="15.75">
      <c r="M18467" s="172"/>
      <c r="N18467" s="172"/>
      <c r="O18467" s="172"/>
      <c r="U18467" s="173"/>
    </row>
    <row r="18468" spans="13:21" s="104" customFormat="1" ht="15.75">
      <c r="M18468" s="172"/>
      <c r="N18468" s="172"/>
      <c r="O18468" s="172"/>
      <c r="U18468" s="173"/>
    </row>
    <row r="18469" spans="13:21" s="104" customFormat="1" ht="15.75">
      <c r="M18469" s="172"/>
      <c r="N18469" s="172"/>
      <c r="O18469" s="172"/>
      <c r="U18469" s="173"/>
    </row>
    <row r="18470" spans="13:21" s="104" customFormat="1" ht="15.75">
      <c r="M18470" s="172"/>
      <c r="N18470" s="172"/>
      <c r="O18470" s="172"/>
      <c r="U18470" s="173"/>
    </row>
    <row r="18471" spans="13:21" s="104" customFormat="1" ht="15.75">
      <c r="M18471" s="172"/>
      <c r="N18471" s="172"/>
      <c r="O18471" s="172"/>
      <c r="U18471" s="173"/>
    </row>
    <row r="18472" spans="13:21" s="104" customFormat="1" ht="15.75">
      <c r="M18472" s="172"/>
      <c r="N18472" s="172"/>
      <c r="O18472" s="172"/>
      <c r="U18472" s="173"/>
    </row>
    <row r="18473" spans="13:21" s="104" customFormat="1" ht="15.75">
      <c r="M18473" s="172"/>
      <c r="N18473" s="172"/>
      <c r="O18473" s="172"/>
      <c r="U18473" s="173"/>
    </row>
    <row r="18474" spans="13:21" s="104" customFormat="1" ht="15.75">
      <c r="M18474" s="172"/>
      <c r="N18474" s="172"/>
      <c r="O18474" s="172"/>
      <c r="U18474" s="173"/>
    </row>
    <row r="18475" spans="13:21" s="104" customFormat="1" ht="15.75">
      <c r="M18475" s="172"/>
      <c r="N18475" s="172"/>
      <c r="O18475" s="172"/>
      <c r="U18475" s="173"/>
    </row>
    <row r="18476" spans="13:21" s="104" customFormat="1" ht="15.75">
      <c r="M18476" s="172"/>
      <c r="N18476" s="172"/>
      <c r="O18476" s="172"/>
      <c r="U18476" s="173"/>
    </row>
    <row r="18477" spans="13:21" s="104" customFormat="1" ht="15.75">
      <c r="M18477" s="172"/>
      <c r="N18477" s="172"/>
      <c r="O18477" s="172"/>
      <c r="U18477" s="173"/>
    </row>
    <row r="18478" spans="13:21" s="104" customFormat="1" ht="15.75">
      <c r="M18478" s="172"/>
      <c r="N18478" s="172"/>
      <c r="O18478" s="172"/>
      <c r="U18478" s="173"/>
    </row>
    <row r="18479" spans="13:21" s="104" customFormat="1" ht="15.75">
      <c r="M18479" s="172"/>
      <c r="N18479" s="172"/>
      <c r="O18479" s="172"/>
      <c r="U18479" s="173"/>
    </row>
    <row r="18480" spans="13:21" s="104" customFormat="1" ht="15.75">
      <c r="M18480" s="172"/>
      <c r="N18480" s="172"/>
      <c r="O18480" s="172"/>
      <c r="U18480" s="173"/>
    </row>
    <row r="18481" spans="13:21" s="104" customFormat="1" ht="15.75">
      <c r="M18481" s="172"/>
      <c r="N18481" s="172"/>
      <c r="O18481" s="172"/>
      <c r="U18481" s="173"/>
    </row>
    <row r="18482" spans="13:21" s="104" customFormat="1" ht="15.75">
      <c r="M18482" s="172"/>
      <c r="N18482" s="172"/>
      <c r="O18482" s="172"/>
      <c r="U18482" s="173"/>
    </row>
    <row r="18483" spans="13:21" s="104" customFormat="1" ht="15.75">
      <c r="M18483" s="172"/>
      <c r="N18483" s="172"/>
      <c r="O18483" s="172"/>
      <c r="U18483" s="173"/>
    </row>
    <row r="18484" spans="13:21" s="104" customFormat="1" ht="15.75">
      <c r="M18484" s="172"/>
      <c r="N18484" s="172"/>
      <c r="O18484" s="172"/>
      <c r="U18484" s="173"/>
    </row>
    <row r="18485" spans="13:21" s="104" customFormat="1" ht="15.75">
      <c r="M18485" s="172"/>
      <c r="N18485" s="172"/>
      <c r="O18485" s="172"/>
      <c r="U18485" s="173"/>
    </row>
    <row r="18486" spans="13:21" s="104" customFormat="1" ht="15.75">
      <c r="M18486" s="172"/>
      <c r="N18486" s="172"/>
      <c r="O18486" s="172"/>
      <c r="U18486" s="173"/>
    </row>
    <row r="18487" spans="13:21" s="104" customFormat="1" ht="15.75">
      <c r="M18487" s="172"/>
      <c r="N18487" s="172"/>
      <c r="O18487" s="172"/>
      <c r="U18487" s="173"/>
    </row>
    <row r="18488" spans="13:21" s="104" customFormat="1" ht="15.75">
      <c r="M18488" s="172"/>
      <c r="N18488" s="172"/>
      <c r="O18488" s="172"/>
      <c r="U18488" s="173"/>
    </row>
    <row r="18489" spans="13:21" s="104" customFormat="1" ht="15.75">
      <c r="M18489" s="172"/>
      <c r="N18489" s="172"/>
      <c r="O18489" s="172"/>
      <c r="U18489" s="173"/>
    </row>
    <row r="18490" spans="13:21" s="104" customFormat="1" ht="15.75">
      <c r="M18490" s="172"/>
      <c r="N18490" s="172"/>
      <c r="O18490" s="172"/>
      <c r="U18490" s="173"/>
    </row>
    <row r="18491" spans="13:21" s="104" customFormat="1" ht="15.75">
      <c r="M18491" s="172"/>
      <c r="N18491" s="172"/>
      <c r="O18491" s="172"/>
      <c r="U18491" s="173"/>
    </row>
    <row r="18492" spans="13:21" s="104" customFormat="1" ht="15.75">
      <c r="M18492" s="172"/>
      <c r="N18492" s="172"/>
      <c r="O18492" s="172"/>
      <c r="U18492" s="173"/>
    </row>
    <row r="18493" spans="13:21" s="104" customFormat="1" ht="15.75">
      <c r="M18493" s="172"/>
      <c r="N18493" s="172"/>
      <c r="O18493" s="172"/>
      <c r="U18493" s="173"/>
    </row>
    <row r="18494" spans="13:21" s="104" customFormat="1" ht="15.75">
      <c r="M18494" s="172"/>
      <c r="N18494" s="172"/>
      <c r="O18494" s="172"/>
      <c r="U18494" s="173"/>
    </row>
    <row r="18495" spans="13:21" s="104" customFormat="1" ht="15.75">
      <c r="M18495" s="172"/>
      <c r="N18495" s="172"/>
      <c r="O18495" s="172"/>
      <c r="U18495" s="173"/>
    </row>
    <row r="18496" spans="13:21" s="104" customFormat="1" ht="15.75">
      <c r="M18496" s="172"/>
      <c r="N18496" s="172"/>
      <c r="O18496" s="172"/>
      <c r="U18496" s="173"/>
    </row>
    <row r="18497" spans="13:21" s="104" customFormat="1" ht="15.75">
      <c r="M18497" s="172"/>
      <c r="N18497" s="172"/>
      <c r="O18497" s="172"/>
      <c r="U18497" s="173"/>
    </row>
    <row r="18498" spans="13:21" s="104" customFormat="1" ht="15.75">
      <c r="M18498" s="172"/>
      <c r="N18498" s="172"/>
      <c r="O18498" s="172"/>
      <c r="U18498" s="173"/>
    </row>
    <row r="18499" spans="13:21" s="104" customFormat="1" ht="15.75">
      <c r="M18499" s="172"/>
      <c r="N18499" s="172"/>
      <c r="O18499" s="172"/>
      <c r="U18499" s="173"/>
    </row>
    <row r="18500" spans="13:21" s="104" customFormat="1" ht="15.75">
      <c r="M18500" s="172"/>
      <c r="N18500" s="172"/>
      <c r="O18500" s="172"/>
      <c r="U18500" s="173"/>
    </row>
    <row r="18501" spans="13:21" s="104" customFormat="1" ht="15.75">
      <c r="M18501" s="172"/>
      <c r="N18501" s="172"/>
      <c r="O18501" s="172"/>
      <c r="U18501" s="173"/>
    </row>
    <row r="18502" spans="13:21" s="104" customFormat="1" ht="15.75">
      <c r="M18502" s="172"/>
      <c r="N18502" s="172"/>
      <c r="O18502" s="172"/>
      <c r="U18502" s="173"/>
    </row>
    <row r="18503" spans="13:21" s="104" customFormat="1" ht="15.75">
      <c r="M18503" s="172"/>
      <c r="N18503" s="172"/>
      <c r="O18503" s="172"/>
      <c r="U18503" s="173"/>
    </row>
    <row r="18504" spans="13:21" s="104" customFormat="1" ht="15.75">
      <c r="M18504" s="172"/>
      <c r="N18504" s="172"/>
      <c r="O18504" s="172"/>
      <c r="U18504" s="173"/>
    </row>
    <row r="18505" spans="13:21" s="104" customFormat="1" ht="15.75">
      <c r="M18505" s="172"/>
      <c r="N18505" s="172"/>
      <c r="O18505" s="172"/>
      <c r="U18505" s="173"/>
    </row>
    <row r="18506" spans="13:21" s="104" customFormat="1" ht="15.75">
      <c r="M18506" s="172"/>
      <c r="N18506" s="172"/>
      <c r="O18506" s="172"/>
      <c r="U18506" s="173"/>
    </row>
    <row r="18507" spans="13:21" s="104" customFormat="1" ht="15.75">
      <c r="M18507" s="172"/>
      <c r="N18507" s="172"/>
      <c r="O18507" s="172"/>
      <c r="U18507" s="173"/>
    </row>
    <row r="18508" spans="13:21" s="104" customFormat="1" ht="15.75">
      <c r="M18508" s="172"/>
      <c r="N18508" s="172"/>
      <c r="O18508" s="172"/>
      <c r="U18508" s="173"/>
    </row>
    <row r="18509" spans="13:21" s="104" customFormat="1" ht="15.75">
      <c r="M18509" s="172"/>
      <c r="N18509" s="172"/>
      <c r="O18509" s="172"/>
      <c r="U18509" s="173"/>
    </row>
    <row r="18510" spans="13:21" s="104" customFormat="1" ht="15.75">
      <c r="M18510" s="172"/>
      <c r="N18510" s="172"/>
      <c r="O18510" s="172"/>
      <c r="U18510" s="173"/>
    </row>
    <row r="18511" spans="13:21" s="104" customFormat="1" ht="15.75">
      <c r="M18511" s="172"/>
      <c r="N18511" s="172"/>
      <c r="O18511" s="172"/>
      <c r="U18511" s="173"/>
    </row>
    <row r="18512" spans="13:21" s="104" customFormat="1" ht="15.75">
      <c r="M18512" s="172"/>
      <c r="N18512" s="172"/>
      <c r="O18512" s="172"/>
      <c r="U18512" s="173"/>
    </row>
    <row r="18513" spans="13:21" s="104" customFormat="1" ht="15.75">
      <c r="M18513" s="172"/>
      <c r="N18513" s="172"/>
      <c r="O18513" s="172"/>
      <c r="U18513" s="173"/>
    </row>
    <row r="18514" spans="13:21" s="104" customFormat="1" ht="15.75">
      <c r="M18514" s="172"/>
      <c r="N18514" s="172"/>
      <c r="O18514" s="172"/>
      <c r="U18514" s="173"/>
    </row>
    <row r="18515" spans="13:21" s="104" customFormat="1" ht="15.75">
      <c r="M18515" s="172"/>
      <c r="N18515" s="172"/>
      <c r="O18515" s="172"/>
      <c r="U18515" s="173"/>
    </row>
    <row r="18516" spans="13:21" s="104" customFormat="1" ht="15.75">
      <c r="M18516" s="172"/>
      <c r="N18516" s="172"/>
      <c r="O18516" s="172"/>
      <c r="U18516" s="173"/>
    </row>
    <row r="18517" spans="13:21" s="104" customFormat="1" ht="15.75">
      <c r="M18517" s="172"/>
      <c r="N18517" s="172"/>
      <c r="O18517" s="172"/>
      <c r="U18517" s="173"/>
    </row>
    <row r="18518" spans="13:21" s="104" customFormat="1" ht="15.75">
      <c r="M18518" s="172"/>
      <c r="N18518" s="172"/>
      <c r="O18518" s="172"/>
      <c r="U18518" s="173"/>
    </row>
    <row r="18519" spans="13:21" s="104" customFormat="1" ht="15.75">
      <c r="M18519" s="172"/>
      <c r="N18519" s="172"/>
      <c r="O18519" s="172"/>
      <c r="U18519" s="173"/>
    </row>
    <row r="18520" spans="13:21" s="104" customFormat="1" ht="15.75">
      <c r="M18520" s="172"/>
      <c r="N18520" s="172"/>
      <c r="O18520" s="172"/>
      <c r="U18520" s="173"/>
    </row>
    <row r="18521" spans="13:21" s="104" customFormat="1" ht="15.75">
      <c r="M18521" s="172"/>
      <c r="N18521" s="172"/>
      <c r="O18521" s="172"/>
      <c r="U18521" s="173"/>
    </row>
    <row r="18522" spans="13:21" s="104" customFormat="1" ht="15.75">
      <c r="M18522" s="172"/>
      <c r="N18522" s="172"/>
      <c r="O18522" s="172"/>
      <c r="U18522" s="173"/>
    </row>
    <row r="18523" spans="13:21" s="104" customFormat="1" ht="15.75">
      <c r="M18523" s="172"/>
      <c r="N18523" s="172"/>
      <c r="O18523" s="172"/>
      <c r="U18523" s="173"/>
    </row>
    <row r="18524" spans="13:21" s="104" customFormat="1" ht="15.75">
      <c r="M18524" s="172"/>
      <c r="N18524" s="172"/>
      <c r="O18524" s="172"/>
      <c r="U18524" s="173"/>
    </row>
    <row r="18525" spans="13:21" s="104" customFormat="1" ht="15.75">
      <c r="M18525" s="172"/>
      <c r="N18525" s="172"/>
      <c r="O18525" s="172"/>
      <c r="U18525" s="173"/>
    </row>
    <row r="18526" spans="13:21" s="104" customFormat="1" ht="15.75">
      <c r="M18526" s="172"/>
      <c r="N18526" s="172"/>
      <c r="O18526" s="172"/>
      <c r="U18526" s="173"/>
    </row>
    <row r="18527" spans="13:21" s="104" customFormat="1" ht="15.75">
      <c r="M18527" s="172"/>
      <c r="N18527" s="172"/>
      <c r="O18527" s="172"/>
      <c r="U18527" s="173"/>
    </row>
    <row r="18528" spans="13:21" s="104" customFormat="1" ht="15.75">
      <c r="M18528" s="172"/>
      <c r="N18528" s="172"/>
      <c r="O18528" s="172"/>
      <c r="U18528" s="173"/>
    </row>
    <row r="18529" spans="13:21" s="104" customFormat="1" ht="15.75">
      <c r="M18529" s="172"/>
      <c r="N18529" s="172"/>
      <c r="O18529" s="172"/>
      <c r="U18529" s="173"/>
    </row>
    <row r="18530" spans="13:21" s="104" customFormat="1" ht="15.75">
      <c r="M18530" s="172"/>
      <c r="N18530" s="172"/>
      <c r="O18530" s="172"/>
      <c r="U18530" s="173"/>
    </row>
    <row r="18531" spans="13:21" s="104" customFormat="1" ht="15.75">
      <c r="M18531" s="172"/>
      <c r="N18531" s="172"/>
      <c r="O18531" s="172"/>
      <c r="U18531" s="173"/>
    </row>
    <row r="18532" spans="13:21" s="104" customFormat="1" ht="15.75">
      <c r="M18532" s="172"/>
      <c r="N18532" s="172"/>
      <c r="O18532" s="172"/>
      <c r="U18532" s="173"/>
    </row>
    <row r="18533" spans="13:21" s="104" customFormat="1" ht="15.75">
      <c r="M18533" s="172"/>
      <c r="N18533" s="172"/>
      <c r="O18533" s="172"/>
      <c r="U18533" s="173"/>
    </row>
    <row r="18534" spans="13:21" s="104" customFormat="1" ht="15.75">
      <c r="M18534" s="172"/>
      <c r="N18534" s="172"/>
      <c r="O18534" s="172"/>
      <c r="U18534" s="173"/>
    </row>
    <row r="18535" spans="13:21" s="104" customFormat="1" ht="15.75">
      <c r="M18535" s="172"/>
      <c r="N18535" s="172"/>
      <c r="O18535" s="172"/>
      <c r="U18535" s="173"/>
    </row>
    <row r="18536" spans="13:21" s="104" customFormat="1" ht="15.75">
      <c r="M18536" s="172"/>
      <c r="N18536" s="172"/>
      <c r="O18536" s="172"/>
      <c r="U18536" s="173"/>
    </row>
    <row r="18537" spans="13:21" s="104" customFormat="1" ht="15.75">
      <c r="M18537" s="172"/>
      <c r="N18537" s="172"/>
      <c r="O18537" s="172"/>
      <c r="U18537" s="173"/>
    </row>
    <row r="18538" spans="13:21" s="104" customFormat="1" ht="15.75">
      <c r="M18538" s="172"/>
      <c r="N18538" s="172"/>
      <c r="O18538" s="172"/>
      <c r="U18538" s="173"/>
    </row>
    <row r="18539" spans="13:21" s="104" customFormat="1" ht="15.75">
      <c r="M18539" s="172"/>
      <c r="N18539" s="172"/>
      <c r="O18539" s="172"/>
      <c r="U18539" s="173"/>
    </row>
    <row r="18540" spans="13:21" s="104" customFormat="1" ht="15.75">
      <c r="M18540" s="172"/>
      <c r="N18540" s="172"/>
      <c r="O18540" s="172"/>
      <c r="U18540" s="173"/>
    </row>
    <row r="18541" spans="13:21" s="104" customFormat="1" ht="15.75">
      <c r="M18541" s="172"/>
      <c r="N18541" s="172"/>
      <c r="O18541" s="172"/>
      <c r="U18541" s="173"/>
    </row>
    <row r="18542" spans="13:21" s="104" customFormat="1" ht="15.75">
      <c r="M18542" s="172"/>
      <c r="N18542" s="172"/>
      <c r="O18542" s="172"/>
      <c r="U18542" s="173"/>
    </row>
    <row r="18543" spans="13:21" s="104" customFormat="1" ht="15.75">
      <c r="M18543" s="172"/>
      <c r="N18543" s="172"/>
      <c r="O18543" s="172"/>
      <c r="U18543" s="173"/>
    </row>
    <row r="18544" spans="13:21" s="104" customFormat="1" ht="15.75">
      <c r="M18544" s="172"/>
      <c r="N18544" s="172"/>
      <c r="O18544" s="172"/>
      <c r="U18544" s="173"/>
    </row>
    <row r="18545" spans="13:21" s="104" customFormat="1" ht="15.75">
      <c r="M18545" s="172"/>
      <c r="N18545" s="172"/>
      <c r="O18545" s="172"/>
      <c r="U18545" s="173"/>
    </row>
    <row r="18546" spans="13:21" s="104" customFormat="1" ht="15.75">
      <c r="M18546" s="172"/>
      <c r="N18546" s="172"/>
      <c r="O18546" s="172"/>
      <c r="U18546" s="173"/>
    </row>
    <row r="18547" spans="13:21" s="104" customFormat="1" ht="15.75">
      <c r="M18547" s="172"/>
      <c r="N18547" s="172"/>
      <c r="O18547" s="172"/>
      <c r="U18547" s="173"/>
    </row>
    <row r="18548" spans="13:21" s="104" customFormat="1" ht="15.75">
      <c r="M18548" s="172"/>
      <c r="N18548" s="172"/>
      <c r="O18548" s="172"/>
      <c r="U18548" s="173"/>
    </row>
    <row r="18549" spans="13:21" s="104" customFormat="1" ht="15.75">
      <c r="M18549" s="172"/>
      <c r="N18549" s="172"/>
      <c r="O18549" s="172"/>
      <c r="U18549" s="173"/>
    </row>
    <row r="18550" spans="13:21" s="104" customFormat="1" ht="15.75">
      <c r="M18550" s="172"/>
      <c r="N18550" s="172"/>
      <c r="O18550" s="172"/>
      <c r="U18550" s="173"/>
    </row>
    <row r="18551" spans="13:21" s="104" customFormat="1" ht="15.75">
      <c r="M18551" s="172"/>
      <c r="N18551" s="172"/>
      <c r="O18551" s="172"/>
      <c r="U18551" s="173"/>
    </row>
    <row r="18552" spans="13:21" s="104" customFormat="1" ht="15.75">
      <c r="M18552" s="172"/>
      <c r="N18552" s="172"/>
      <c r="O18552" s="172"/>
      <c r="U18552" s="173"/>
    </row>
    <row r="18553" spans="13:21" s="104" customFormat="1" ht="15.75">
      <c r="M18553" s="172"/>
      <c r="N18553" s="172"/>
      <c r="O18553" s="172"/>
      <c r="U18553" s="173"/>
    </row>
    <row r="18554" spans="13:21" s="104" customFormat="1" ht="15.75">
      <c r="M18554" s="172"/>
      <c r="N18554" s="172"/>
      <c r="O18554" s="172"/>
      <c r="U18554" s="173"/>
    </row>
    <row r="18555" spans="13:21" s="104" customFormat="1" ht="15.75">
      <c r="M18555" s="172"/>
      <c r="N18555" s="172"/>
      <c r="O18555" s="172"/>
      <c r="U18555" s="173"/>
    </row>
    <row r="18556" spans="13:21" s="104" customFormat="1" ht="15.75">
      <c r="M18556" s="172"/>
      <c r="N18556" s="172"/>
      <c r="O18556" s="172"/>
      <c r="U18556" s="173"/>
    </row>
    <row r="18557" spans="13:21" s="104" customFormat="1" ht="15.75">
      <c r="M18557" s="172"/>
      <c r="N18557" s="172"/>
      <c r="O18557" s="172"/>
      <c r="U18557" s="173"/>
    </row>
    <row r="18558" spans="13:21" s="104" customFormat="1" ht="15.75">
      <c r="M18558" s="172"/>
      <c r="N18558" s="172"/>
      <c r="O18558" s="172"/>
      <c r="U18558" s="173"/>
    </row>
    <row r="18559" spans="13:21" s="104" customFormat="1" ht="15.75">
      <c r="M18559" s="172"/>
      <c r="N18559" s="172"/>
      <c r="O18559" s="172"/>
      <c r="U18559" s="173"/>
    </row>
    <row r="18560" spans="13:21" s="104" customFormat="1" ht="15.75">
      <c r="M18560" s="172"/>
      <c r="N18560" s="172"/>
      <c r="O18560" s="172"/>
      <c r="U18560" s="173"/>
    </row>
    <row r="18561" spans="13:21" s="104" customFormat="1" ht="15.75">
      <c r="M18561" s="172"/>
      <c r="N18561" s="172"/>
      <c r="O18561" s="172"/>
      <c r="U18561" s="173"/>
    </row>
    <row r="18562" spans="13:21" s="104" customFormat="1" ht="15.75">
      <c r="M18562" s="172"/>
      <c r="N18562" s="172"/>
      <c r="O18562" s="172"/>
      <c r="U18562" s="173"/>
    </row>
    <row r="18563" spans="13:21" s="104" customFormat="1" ht="15.75">
      <c r="M18563" s="172"/>
      <c r="N18563" s="172"/>
      <c r="O18563" s="172"/>
      <c r="U18563" s="173"/>
    </row>
    <row r="18564" spans="13:21" s="104" customFormat="1" ht="15.75">
      <c r="M18564" s="172"/>
      <c r="N18564" s="172"/>
      <c r="O18564" s="172"/>
      <c r="U18564" s="173"/>
    </row>
    <row r="18565" spans="13:21" s="104" customFormat="1" ht="15.75">
      <c r="M18565" s="172"/>
      <c r="N18565" s="172"/>
      <c r="O18565" s="172"/>
      <c r="U18565" s="173"/>
    </row>
    <row r="18566" spans="13:21" s="104" customFormat="1" ht="15.75">
      <c r="M18566" s="172"/>
      <c r="N18566" s="172"/>
      <c r="O18566" s="172"/>
      <c r="U18566" s="173"/>
    </row>
    <row r="18567" spans="13:21" s="104" customFormat="1" ht="15.75">
      <c r="M18567" s="172"/>
      <c r="N18567" s="172"/>
      <c r="O18567" s="172"/>
      <c r="U18567" s="173"/>
    </row>
    <row r="18568" spans="13:21" s="104" customFormat="1" ht="15.75">
      <c r="M18568" s="172"/>
      <c r="N18568" s="172"/>
      <c r="O18568" s="172"/>
      <c r="U18568" s="173"/>
    </row>
    <row r="18569" spans="13:21" s="104" customFormat="1" ht="15.75">
      <c r="M18569" s="172"/>
      <c r="N18569" s="172"/>
      <c r="O18569" s="172"/>
      <c r="U18569" s="173"/>
    </row>
    <row r="18570" spans="13:21" s="104" customFormat="1" ht="15.75">
      <c r="M18570" s="172"/>
      <c r="N18570" s="172"/>
      <c r="O18570" s="172"/>
      <c r="U18570" s="173"/>
    </row>
    <row r="18571" spans="13:21" s="104" customFormat="1" ht="15.75">
      <c r="M18571" s="172"/>
      <c r="N18571" s="172"/>
      <c r="O18571" s="172"/>
      <c r="U18571" s="173"/>
    </row>
    <row r="18572" spans="13:21" s="104" customFormat="1" ht="15.75">
      <c r="M18572" s="172"/>
      <c r="N18572" s="172"/>
      <c r="O18572" s="172"/>
      <c r="U18572" s="173"/>
    </row>
    <row r="18573" spans="13:21" s="104" customFormat="1" ht="15.75">
      <c r="M18573" s="172"/>
      <c r="N18573" s="172"/>
      <c r="O18573" s="172"/>
      <c r="U18573" s="173"/>
    </row>
    <row r="18574" spans="13:21" s="104" customFormat="1" ht="15.75">
      <c r="M18574" s="172"/>
      <c r="N18574" s="172"/>
      <c r="O18574" s="172"/>
      <c r="U18574" s="173"/>
    </row>
    <row r="18575" spans="13:21" s="104" customFormat="1" ht="15.75">
      <c r="M18575" s="172"/>
      <c r="N18575" s="172"/>
      <c r="O18575" s="172"/>
      <c r="U18575" s="173"/>
    </row>
    <row r="18576" spans="13:21" s="104" customFormat="1" ht="15.75">
      <c r="M18576" s="172"/>
      <c r="N18576" s="172"/>
      <c r="O18576" s="172"/>
      <c r="U18576" s="173"/>
    </row>
    <row r="18577" spans="13:21" s="104" customFormat="1" ht="15.75">
      <c r="M18577" s="172"/>
      <c r="N18577" s="172"/>
      <c r="O18577" s="172"/>
      <c r="U18577" s="173"/>
    </row>
    <row r="18578" spans="13:21" s="104" customFormat="1" ht="15.75">
      <c r="M18578" s="172"/>
      <c r="N18578" s="172"/>
      <c r="O18578" s="172"/>
      <c r="U18578" s="173"/>
    </row>
    <row r="18579" spans="13:21" s="104" customFormat="1" ht="15.75">
      <c r="M18579" s="172"/>
      <c r="N18579" s="172"/>
      <c r="O18579" s="172"/>
      <c r="U18579" s="173"/>
    </row>
    <row r="18580" spans="13:21" s="104" customFormat="1" ht="15.75">
      <c r="M18580" s="172"/>
      <c r="N18580" s="172"/>
      <c r="O18580" s="172"/>
      <c r="U18580" s="173"/>
    </row>
    <row r="18581" spans="13:21" s="104" customFormat="1" ht="15.75">
      <c r="M18581" s="172"/>
      <c r="N18581" s="172"/>
      <c r="O18581" s="172"/>
      <c r="U18581" s="173"/>
    </row>
    <row r="18582" spans="13:21" s="104" customFormat="1" ht="15.75">
      <c r="M18582" s="172"/>
      <c r="N18582" s="172"/>
      <c r="O18582" s="172"/>
      <c r="U18582" s="173"/>
    </row>
    <row r="18583" spans="13:21" s="104" customFormat="1" ht="15.75">
      <c r="M18583" s="172"/>
      <c r="N18583" s="172"/>
      <c r="O18583" s="172"/>
      <c r="U18583" s="173"/>
    </row>
    <row r="18584" spans="13:21" s="104" customFormat="1" ht="15.75">
      <c r="M18584" s="172"/>
      <c r="N18584" s="172"/>
      <c r="O18584" s="172"/>
      <c r="U18584" s="173"/>
    </row>
    <row r="18585" spans="13:21" s="104" customFormat="1" ht="15.75">
      <c r="M18585" s="172"/>
      <c r="N18585" s="172"/>
      <c r="O18585" s="172"/>
      <c r="U18585" s="173"/>
    </row>
    <row r="18586" spans="13:21" s="104" customFormat="1" ht="15.75">
      <c r="M18586" s="172"/>
      <c r="N18586" s="172"/>
      <c r="O18586" s="172"/>
      <c r="U18586" s="173"/>
    </row>
    <row r="18587" spans="13:21" s="104" customFormat="1" ht="15.75">
      <c r="M18587" s="172"/>
      <c r="N18587" s="172"/>
      <c r="O18587" s="172"/>
      <c r="U18587" s="173"/>
    </row>
    <row r="18588" spans="13:21" s="104" customFormat="1" ht="15.75">
      <c r="M18588" s="172"/>
      <c r="N18588" s="172"/>
      <c r="O18588" s="172"/>
      <c r="U18588" s="173"/>
    </row>
    <row r="18589" spans="13:21" s="104" customFormat="1" ht="15.75">
      <c r="M18589" s="172"/>
      <c r="N18589" s="172"/>
      <c r="O18589" s="172"/>
      <c r="U18589" s="173"/>
    </row>
    <row r="18590" spans="13:21" s="104" customFormat="1" ht="15.75">
      <c r="M18590" s="172"/>
      <c r="N18590" s="172"/>
      <c r="O18590" s="172"/>
      <c r="U18590" s="173"/>
    </row>
    <row r="18591" spans="13:21" s="104" customFormat="1" ht="15.75">
      <c r="M18591" s="172"/>
      <c r="N18591" s="172"/>
      <c r="O18591" s="172"/>
      <c r="U18591" s="173"/>
    </row>
    <row r="18592" spans="13:21" s="104" customFormat="1" ht="15.75">
      <c r="M18592" s="172"/>
      <c r="N18592" s="172"/>
      <c r="O18592" s="172"/>
      <c r="U18592" s="173"/>
    </row>
    <row r="18593" spans="13:21" s="104" customFormat="1" ht="15.75">
      <c r="M18593" s="172"/>
      <c r="N18593" s="172"/>
      <c r="O18593" s="172"/>
      <c r="U18593" s="173"/>
    </row>
    <row r="18594" spans="13:21" s="104" customFormat="1" ht="15.75">
      <c r="M18594" s="172"/>
      <c r="N18594" s="172"/>
      <c r="O18594" s="172"/>
      <c r="U18594" s="173"/>
    </row>
    <row r="18595" spans="13:21" s="104" customFormat="1" ht="15.75">
      <c r="M18595" s="172"/>
      <c r="N18595" s="172"/>
      <c r="O18595" s="172"/>
      <c r="U18595" s="173"/>
    </row>
    <row r="18596" spans="13:21" s="104" customFormat="1" ht="15.75">
      <c r="M18596" s="172"/>
      <c r="N18596" s="172"/>
      <c r="O18596" s="172"/>
      <c r="U18596" s="173"/>
    </row>
    <row r="18597" spans="13:21" s="104" customFormat="1" ht="15.75">
      <c r="M18597" s="172"/>
      <c r="N18597" s="172"/>
      <c r="O18597" s="172"/>
      <c r="U18597" s="173"/>
    </row>
    <row r="18598" spans="13:21" s="104" customFormat="1" ht="15.75">
      <c r="M18598" s="172"/>
      <c r="N18598" s="172"/>
      <c r="O18598" s="172"/>
      <c r="U18598" s="173"/>
    </row>
    <row r="18599" spans="13:21" s="104" customFormat="1" ht="15.75">
      <c r="M18599" s="172"/>
      <c r="N18599" s="172"/>
      <c r="O18599" s="172"/>
      <c r="U18599" s="173"/>
    </row>
    <row r="18600" spans="13:21" s="104" customFormat="1" ht="15.75">
      <c r="M18600" s="172"/>
      <c r="N18600" s="172"/>
      <c r="O18600" s="172"/>
      <c r="U18600" s="173"/>
    </row>
    <row r="18601" spans="13:21" s="104" customFormat="1" ht="15.75">
      <c r="M18601" s="172"/>
      <c r="N18601" s="172"/>
      <c r="O18601" s="172"/>
      <c r="U18601" s="173"/>
    </row>
    <row r="18602" spans="13:21" s="104" customFormat="1" ht="15.75">
      <c r="M18602" s="172"/>
      <c r="N18602" s="172"/>
      <c r="O18602" s="172"/>
      <c r="U18602" s="173"/>
    </row>
    <row r="18603" spans="13:21" s="104" customFormat="1" ht="15.75">
      <c r="M18603" s="172"/>
      <c r="N18603" s="172"/>
      <c r="O18603" s="172"/>
      <c r="U18603" s="173"/>
    </row>
    <row r="18604" spans="13:21" s="104" customFormat="1" ht="15.75">
      <c r="M18604" s="172"/>
      <c r="N18604" s="172"/>
      <c r="O18604" s="172"/>
      <c r="U18604" s="173"/>
    </row>
    <row r="18605" spans="13:21" s="104" customFormat="1" ht="15.75">
      <c r="M18605" s="172"/>
      <c r="N18605" s="172"/>
      <c r="O18605" s="172"/>
      <c r="U18605" s="173"/>
    </row>
    <row r="18606" spans="13:21" s="104" customFormat="1" ht="15.75">
      <c r="M18606" s="172"/>
      <c r="N18606" s="172"/>
      <c r="O18606" s="172"/>
      <c r="U18606" s="173"/>
    </row>
    <row r="18607" spans="13:21" s="104" customFormat="1" ht="15.75">
      <c r="M18607" s="172"/>
      <c r="N18607" s="172"/>
      <c r="O18607" s="172"/>
      <c r="U18607" s="173"/>
    </row>
    <row r="18608" spans="13:21" s="104" customFormat="1" ht="15.75">
      <c r="M18608" s="172"/>
      <c r="N18608" s="172"/>
      <c r="O18608" s="172"/>
      <c r="U18608" s="173"/>
    </row>
    <row r="18609" spans="13:21" s="104" customFormat="1" ht="15.75">
      <c r="M18609" s="172"/>
      <c r="N18609" s="172"/>
      <c r="O18609" s="172"/>
      <c r="U18609" s="173"/>
    </row>
    <row r="18610" spans="13:21" s="104" customFormat="1" ht="15.75">
      <c r="M18610" s="172"/>
      <c r="N18610" s="172"/>
      <c r="O18610" s="172"/>
      <c r="U18610" s="173"/>
    </row>
    <row r="18611" spans="13:21" s="104" customFormat="1" ht="15.75">
      <c r="M18611" s="172"/>
      <c r="N18611" s="172"/>
      <c r="O18611" s="172"/>
      <c r="U18611" s="173"/>
    </row>
    <row r="18612" spans="13:21" s="104" customFormat="1" ht="15.75">
      <c r="M18612" s="172"/>
      <c r="N18612" s="172"/>
      <c r="O18612" s="172"/>
      <c r="U18612" s="173"/>
    </row>
    <row r="18613" spans="13:21" s="104" customFormat="1" ht="15.75">
      <c r="M18613" s="172"/>
      <c r="N18613" s="172"/>
      <c r="O18613" s="172"/>
      <c r="U18613" s="173"/>
    </row>
    <row r="18614" spans="13:21" s="104" customFormat="1" ht="15.75">
      <c r="M18614" s="172"/>
      <c r="N18614" s="172"/>
      <c r="O18614" s="172"/>
      <c r="U18614" s="173"/>
    </row>
    <row r="18615" spans="13:21" s="104" customFormat="1" ht="15.75">
      <c r="M18615" s="172"/>
      <c r="N18615" s="172"/>
      <c r="O18615" s="172"/>
      <c r="U18615" s="173"/>
    </row>
    <row r="18616" spans="13:21" s="104" customFormat="1" ht="15.75">
      <c r="M18616" s="172"/>
      <c r="N18616" s="172"/>
      <c r="O18616" s="172"/>
      <c r="U18616" s="173"/>
    </row>
    <row r="18617" spans="13:21" s="104" customFormat="1" ht="15.75">
      <c r="M18617" s="172"/>
      <c r="N18617" s="172"/>
      <c r="O18617" s="172"/>
      <c r="U18617" s="173"/>
    </row>
    <row r="18618" spans="13:21" s="104" customFormat="1" ht="15.75">
      <c r="M18618" s="172"/>
      <c r="N18618" s="172"/>
      <c r="O18618" s="172"/>
      <c r="U18618" s="173"/>
    </row>
    <row r="18619" spans="13:21" s="104" customFormat="1" ht="15.75">
      <c r="M18619" s="172"/>
      <c r="N18619" s="172"/>
      <c r="O18619" s="172"/>
      <c r="U18619" s="173"/>
    </row>
    <row r="18620" spans="13:21" s="104" customFormat="1" ht="15.75">
      <c r="M18620" s="172"/>
      <c r="N18620" s="172"/>
      <c r="O18620" s="172"/>
      <c r="U18620" s="173"/>
    </row>
    <row r="18621" spans="13:21" s="104" customFormat="1" ht="15.75">
      <c r="M18621" s="172"/>
      <c r="N18621" s="172"/>
      <c r="O18621" s="172"/>
      <c r="U18621" s="173"/>
    </row>
    <row r="18622" spans="13:21" s="104" customFormat="1" ht="15.75">
      <c r="M18622" s="172"/>
      <c r="N18622" s="172"/>
      <c r="O18622" s="172"/>
      <c r="U18622" s="173"/>
    </row>
    <row r="18623" spans="13:21" s="104" customFormat="1" ht="15.75">
      <c r="M18623" s="172"/>
      <c r="N18623" s="172"/>
      <c r="O18623" s="172"/>
      <c r="U18623" s="173"/>
    </row>
    <row r="18624" spans="13:21" s="104" customFormat="1" ht="15.75">
      <c r="M18624" s="172"/>
      <c r="N18624" s="172"/>
      <c r="O18624" s="172"/>
      <c r="U18624" s="173"/>
    </row>
    <row r="18625" spans="13:21" s="104" customFormat="1" ht="15.75">
      <c r="M18625" s="172"/>
      <c r="N18625" s="172"/>
      <c r="O18625" s="172"/>
      <c r="U18625" s="173"/>
    </row>
    <row r="18626" spans="13:21" s="104" customFormat="1" ht="15.75">
      <c r="M18626" s="172"/>
      <c r="N18626" s="172"/>
      <c r="O18626" s="172"/>
      <c r="U18626" s="173"/>
    </row>
    <row r="18627" spans="13:21" s="104" customFormat="1" ht="15.75">
      <c r="M18627" s="172"/>
      <c r="N18627" s="172"/>
      <c r="O18627" s="172"/>
      <c r="U18627" s="173"/>
    </row>
    <row r="18628" spans="13:21" s="104" customFormat="1" ht="15.75">
      <c r="M18628" s="172"/>
      <c r="N18628" s="172"/>
      <c r="O18628" s="172"/>
      <c r="U18628" s="173"/>
    </row>
    <row r="18629" spans="13:21" s="104" customFormat="1" ht="15.75">
      <c r="M18629" s="172"/>
      <c r="N18629" s="172"/>
      <c r="O18629" s="172"/>
      <c r="U18629" s="173"/>
    </row>
    <row r="18630" spans="13:21" s="104" customFormat="1" ht="15.75">
      <c r="M18630" s="172"/>
      <c r="N18630" s="172"/>
      <c r="O18630" s="172"/>
      <c r="U18630" s="173"/>
    </row>
    <row r="18631" spans="13:21" s="104" customFormat="1" ht="15.75">
      <c r="M18631" s="172"/>
      <c r="N18631" s="172"/>
      <c r="O18631" s="172"/>
      <c r="U18631" s="173"/>
    </row>
    <row r="18632" spans="13:21" s="104" customFormat="1" ht="15.75">
      <c r="M18632" s="172"/>
      <c r="N18632" s="172"/>
      <c r="O18632" s="172"/>
      <c r="U18632" s="173"/>
    </row>
    <row r="18633" spans="13:21" s="104" customFormat="1" ht="15.75">
      <c r="M18633" s="172"/>
      <c r="N18633" s="172"/>
      <c r="O18633" s="172"/>
      <c r="U18633" s="173"/>
    </row>
    <row r="18634" spans="13:21" s="104" customFormat="1" ht="15.75">
      <c r="M18634" s="172"/>
      <c r="N18634" s="172"/>
      <c r="O18634" s="172"/>
      <c r="U18634" s="173"/>
    </row>
    <row r="18635" spans="13:21" s="104" customFormat="1" ht="15.75">
      <c r="M18635" s="172"/>
      <c r="N18635" s="172"/>
      <c r="O18635" s="172"/>
      <c r="U18635" s="173"/>
    </row>
    <row r="18636" spans="13:21" s="104" customFormat="1" ht="15.75">
      <c r="M18636" s="172"/>
      <c r="N18636" s="172"/>
      <c r="O18636" s="172"/>
      <c r="U18636" s="173"/>
    </row>
    <row r="18637" spans="13:21" s="104" customFormat="1" ht="15.75">
      <c r="M18637" s="172"/>
      <c r="N18637" s="172"/>
      <c r="O18637" s="172"/>
      <c r="U18637" s="173"/>
    </row>
    <row r="18638" spans="13:21" s="104" customFormat="1" ht="15.75">
      <c r="M18638" s="172"/>
      <c r="N18638" s="172"/>
      <c r="O18638" s="172"/>
      <c r="U18638" s="173"/>
    </row>
    <row r="18639" spans="13:21" s="104" customFormat="1" ht="15.75">
      <c r="M18639" s="172"/>
      <c r="N18639" s="172"/>
      <c r="O18639" s="172"/>
      <c r="U18639" s="173"/>
    </row>
    <row r="18640" spans="13:21" s="104" customFormat="1" ht="15.75">
      <c r="M18640" s="172"/>
      <c r="N18640" s="172"/>
      <c r="O18640" s="172"/>
      <c r="U18640" s="173"/>
    </row>
    <row r="18641" spans="13:21" s="104" customFormat="1" ht="15.75">
      <c r="M18641" s="172"/>
      <c r="N18641" s="172"/>
      <c r="O18641" s="172"/>
      <c r="U18641" s="173"/>
    </row>
    <row r="18642" spans="13:21" s="104" customFormat="1" ht="15.75">
      <c r="M18642" s="172"/>
      <c r="N18642" s="172"/>
      <c r="O18642" s="172"/>
      <c r="U18642" s="173"/>
    </row>
    <row r="18643" spans="13:21" s="104" customFormat="1" ht="15.75">
      <c r="M18643" s="172"/>
      <c r="N18643" s="172"/>
      <c r="O18643" s="172"/>
      <c r="U18643" s="173"/>
    </row>
    <row r="18644" spans="13:21" s="104" customFormat="1" ht="15.75">
      <c r="M18644" s="172"/>
      <c r="N18644" s="172"/>
      <c r="O18644" s="172"/>
      <c r="U18644" s="173"/>
    </row>
    <row r="18645" spans="13:21" s="104" customFormat="1" ht="15.75">
      <c r="M18645" s="172"/>
      <c r="N18645" s="172"/>
      <c r="O18645" s="172"/>
      <c r="U18645" s="173"/>
    </row>
    <row r="18646" spans="13:21" s="104" customFormat="1" ht="15.75">
      <c r="M18646" s="172"/>
      <c r="N18646" s="172"/>
      <c r="O18646" s="172"/>
      <c r="U18646" s="173"/>
    </row>
    <row r="18647" spans="13:21" s="104" customFormat="1" ht="15.75">
      <c r="M18647" s="172"/>
      <c r="N18647" s="172"/>
      <c r="O18647" s="172"/>
      <c r="U18647" s="173"/>
    </row>
    <row r="18648" spans="13:21" s="104" customFormat="1" ht="15.75">
      <c r="M18648" s="172"/>
      <c r="N18648" s="172"/>
      <c r="O18648" s="172"/>
      <c r="U18648" s="173"/>
    </row>
    <row r="18649" spans="13:21" s="104" customFormat="1" ht="15.75">
      <c r="M18649" s="172"/>
      <c r="N18649" s="172"/>
      <c r="O18649" s="172"/>
      <c r="U18649" s="173"/>
    </row>
    <row r="18650" spans="13:21" s="104" customFormat="1" ht="15.75">
      <c r="M18650" s="172"/>
      <c r="N18650" s="172"/>
      <c r="O18650" s="172"/>
      <c r="U18650" s="173"/>
    </row>
    <row r="18651" spans="13:21" s="104" customFormat="1" ht="15.75">
      <c r="M18651" s="172"/>
      <c r="N18651" s="172"/>
      <c r="O18651" s="172"/>
      <c r="U18651" s="173"/>
    </row>
    <row r="18652" spans="13:21" s="104" customFormat="1" ht="15.75">
      <c r="M18652" s="172"/>
      <c r="N18652" s="172"/>
      <c r="O18652" s="172"/>
      <c r="U18652" s="173"/>
    </row>
    <row r="18653" spans="13:21" s="104" customFormat="1" ht="15.75">
      <c r="M18653" s="172"/>
      <c r="N18653" s="172"/>
      <c r="O18653" s="172"/>
      <c r="U18653" s="173"/>
    </row>
    <row r="18654" spans="13:21" s="104" customFormat="1" ht="15.75">
      <c r="M18654" s="172"/>
      <c r="N18654" s="172"/>
      <c r="O18654" s="172"/>
      <c r="U18654" s="173"/>
    </row>
    <row r="18655" spans="13:21" s="104" customFormat="1" ht="15.75">
      <c r="M18655" s="172"/>
      <c r="N18655" s="172"/>
      <c r="O18655" s="172"/>
      <c r="U18655" s="173"/>
    </row>
    <row r="18656" spans="13:21" s="104" customFormat="1" ht="15.75">
      <c r="M18656" s="172"/>
      <c r="N18656" s="172"/>
      <c r="O18656" s="172"/>
      <c r="U18656" s="173"/>
    </row>
    <row r="18657" spans="13:21" s="104" customFormat="1" ht="15.75">
      <c r="M18657" s="172"/>
      <c r="N18657" s="172"/>
      <c r="O18657" s="172"/>
      <c r="U18657" s="173"/>
    </row>
    <row r="18658" spans="13:21" s="104" customFormat="1" ht="15.75">
      <c r="M18658" s="172"/>
      <c r="N18658" s="172"/>
      <c r="O18658" s="172"/>
      <c r="U18658" s="173"/>
    </row>
    <row r="18659" spans="13:21" s="104" customFormat="1" ht="15.75">
      <c r="M18659" s="172"/>
      <c r="N18659" s="172"/>
      <c r="O18659" s="172"/>
      <c r="U18659" s="173"/>
    </row>
    <row r="18660" spans="13:21" s="104" customFormat="1" ht="15.75">
      <c r="M18660" s="172"/>
      <c r="N18660" s="172"/>
      <c r="O18660" s="172"/>
      <c r="U18660" s="173"/>
    </row>
    <row r="18661" spans="13:21" s="104" customFormat="1" ht="15.75">
      <c r="M18661" s="172"/>
      <c r="N18661" s="172"/>
      <c r="O18661" s="172"/>
      <c r="U18661" s="173"/>
    </row>
    <row r="18662" spans="13:21" s="104" customFormat="1" ht="15.75">
      <c r="M18662" s="172"/>
      <c r="N18662" s="172"/>
      <c r="O18662" s="172"/>
      <c r="U18662" s="173"/>
    </row>
    <row r="18663" spans="13:21" s="104" customFormat="1" ht="15.75">
      <c r="M18663" s="172"/>
      <c r="N18663" s="172"/>
      <c r="O18663" s="172"/>
      <c r="U18663" s="173"/>
    </row>
    <row r="18664" spans="13:21" s="104" customFormat="1" ht="15.75">
      <c r="M18664" s="172"/>
      <c r="N18664" s="172"/>
      <c r="O18664" s="172"/>
      <c r="U18664" s="173"/>
    </row>
    <row r="18665" spans="13:21" s="104" customFormat="1" ht="15.75">
      <c r="M18665" s="172"/>
      <c r="N18665" s="172"/>
      <c r="O18665" s="172"/>
      <c r="U18665" s="173"/>
    </row>
    <row r="18666" spans="13:21" s="104" customFormat="1" ht="15.75">
      <c r="M18666" s="172"/>
      <c r="N18666" s="172"/>
      <c r="O18666" s="172"/>
      <c r="U18666" s="173"/>
    </row>
    <row r="18667" spans="13:21" s="104" customFormat="1" ht="15.75">
      <c r="M18667" s="172"/>
      <c r="N18667" s="172"/>
      <c r="O18667" s="172"/>
      <c r="U18667" s="173"/>
    </row>
    <row r="18668" spans="13:21" s="104" customFormat="1" ht="15.75">
      <c r="M18668" s="172"/>
      <c r="N18668" s="172"/>
      <c r="O18668" s="172"/>
      <c r="U18668" s="173"/>
    </row>
    <row r="18669" spans="13:21" s="104" customFormat="1" ht="15.75">
      <c r="M18669" s="172"/>
      <c r="N18669" s="172"/>
      <c r="O18669" s="172"/>
      <c r="U18669" s="173"/>
    </row>
    <row r="18670" spans="13:21" s="104" customFormat="1" ht="15.75">
      <c r="M18670" s="172"/>
      <c r="N18670" s="172"/>
      <c r="O18670" s="172"/>
      <c r="U18670" s="173"/>
    </row>
    <row r="18671" spans="13:21" s="104" customFormat="1" ht="15.75">
      <c r="M18671" s="172"/>
      <c r="N18671" s="172"/>
      <c r="O18671" s="172"/>
      <c r="U18671" s="173"/>
    </row>
    <row r="18672" spans="13:21" s="104" customFormat="1" ht="15.75">
      <c r="M18672" s="172"/>
      <c r="N18672" s="172"/>
      <c r="O18672" s="172"/>
      <c r="U18672" s="173"/>
    </row>
    <row r="18673" spans="13:21" s="104" customFormat="1" ht="15.75">
      <c r="M18673" s="172"/>
      <c r="N18673" s="172"/>
      <c r="O18673" s="172"/>
      <c r="U18673" s="173"/>
    </row>
    <row r="18674" spans="13:21" s="104" customFormat="1" ht="15.75">
      <c r="M18674" s="172"/>
      <c r="N18674" s="172"/>
      <c r="O18674" s="172"/>
      <c r="U18674" s="173"/>
    </row>
    <row r="18675" spans="13:21" s="104" customFormat="1" ht="15.75">
      <c r="M18675" s="172"/>
      <c r="N18675" s="172"/>
      <c r="O18675" s="172"/>
      <c r="U18675" s="173"/>
    </row>
    <row r="18676" spans="13:21" s="104" customFormat="1" ht="15.75">
      <c r="M18676" s="172"/>
      <c r="N18676" s="172"/>
      <c r="O18676" s="172"/>
      <c r="U18676" s="173"/>
    </row>
    <row r="18677" spans="13:21" s="104" customFormat="1" ht="15.75">
      <c r="M18677" s="172"/>
      <c r="N18677" s="172"/>
      <c r="O18677" s="172"/>
      <c r="U18677" s="173"/>
    </row>
    <row r="18678" spans="13:21" s="104" customFormat="1" ht="15.75">
      <c r="M18678" s="172"/>
      <c r="N18678" s="172"/>
      <c r="O18678" s="172"/>
      <c r="U18678" s="173"/>
    </row>
    <row r="18679" spans="13:21" s="104" customFormat="1" ht="15.75">
      <c r="M18679" s="172"/>
      <c r="N18679" s="172"/>
      <c r="O18679" s="172"/>
      <c r="U18679" s="173"/>
    </row>
    <row r="18680" spans="13:21" s="104" customFormat="1" ht="15.75">
      <c r="M18680" s="172"/>
      <c r="N18680" s="172"/>
      <c r="O18680" s="172"/>
      <c r="U18680" s="173"/>
    </row>
    <row r="18681" spans="13:21" s="104" customFormat="1" ht="15.75">
      <c r="M18681" s="172"/>
      <c r="N18681" s="172"/>
      <c r="O18681" s="172"/>
      <c r="U18681" s="173"/>
    </row>
    <row r="18682" spans="13:21" s="104" customFormat="1" ht="15.75">
      <c r="M18682" s="172"/>
      <c r="N18682" s="172"/>
      <c r="O18682" s="172"/>
      <c r="U18682" s="173"/>
    </row>
    <row r="18683" spans="13:21" s="104" customFormat="1" ht="15.75">
      <c r="M18683" s="172"/>
      <c r="N18683" s="172"/>
      <c r="O18683" s="172"/>
      <c r="U18683" s="173"/>
    </row>
    <row r="18684" spans="13:21" s="104" customFormat="1" ht="15.75">
      <c r="M18684" s="172"/>
      <c r="N18684" s="172"/>
      <c r="O18684" s="172"/>
      <c r="U18684" s="173"/>
    </row>
    <row r="18685" spans="13:21" s="104" customFormat="1" ht="15.75">
      <c r="M18685" s="172"/>
      <c r="N18685" s="172"/>
      <c r="O18685" s="172"/>
      <c r="U18685" s="173"/>
    </row>
    <row r="18686" spans="13:21" s="104" customFormat="1" ht="15.75">
      <c r="M18686" s="172"/>
      <c r="N18686" s="172"/>
      <c r="O18686" s="172"/>
      <c r="U18686" s="173"/>
    </row>
    <row r="18687" spans="13:21" s="104" customFormat="1" ht="15.75">
      <c r="M18687" s="172"/>
      <c r="N18687" s="172"/>
      <c r="O18687" s="172"/>
      <c r="U18687" s="173"/>
    </row>
    <row r="18688" spans="13:21" s="104" customFormat="1" ht="15.75">
      <c r="M18688" s="172"/>
      <c r="N18688" s="172"/>
      <c r="O18688" s="172"/>
      <c r="U18688" s="173"/>
    </row>
    <row r="18689" spans="13:21" s="104" customFormat="1" ht="15.75">
      <c r="M18689" s="172"/>
      <c r="N18689" s="172"/>
      <c r="O18689" s="172"/>
      <c r="U18689" s="173"/>
    </row>
    <row r="18690" spans="13:21" s="104" customFormat="1" ht="15.75">
      <c r="M18690" s="172"/>
      <c r="N18690" s="172"/>
      <c r="O18690" s="172"/>
      <c r="U18690" s="173"/>
    </row>
    <row r="18691" spans="13:21" s="104" customFormat="1" ht="15.75">
      <c r="M18691" s="172"/>
      <c r="N18691" s="172"/>
      <c r="O18691" s="172"/>
      <c r="U18691" s="173"/>
    </row>
    <row r="18692" spans="13:21" s="104" customFormat="1" ht="15.75">
      <c r="M18692" s="172"/>
      <c r="N18692" s="172"/>
      <c r="O18692" s="172"/>
      <c r="U18692" s="173"/>
    </row>
    <row r="18693" spans="13:21" s="104" customFormat="1" ht="15.75">
      <c r="M18693" s="172"/>
      <c r="N18693" s="172"/>
      <c r="O18693" s="172"/>
      <c r="U18693" s="173"/>
    </row>
    <row r="18694" spans="13:21" s="104" customFormat="1" ht="15.75">
      <c r="M18694" s="172"/>
      <c r="N18694" s="172"/>
      <c r="O18694" s="172"/>
      <c r="U18694" s="173"/>
    </row>
    <row r="18695" spans="13:21" s="104" customFormat="1" ht="15.75">
      <c r="M18695" s="172"/>
      <c r="N18695" s="172"/>
      <c r="O18695" s="172"/>
      <c r="U18695" s="173"/>
    </row>
    <row r="18696" spans="13:21" s="104" customFormat="1" ht="15.75">
      <c r="M18696" s="172"/>
      <c r="N18696" s="172"/>
      <c r="O18696" s="172"/>
      <c r="U18696" s="173"/>
    </row>
    <row r="18697" spans="13:21" s="104" customFormat="1" ht="15.75">
      <c r="M18697" s="172"/>
      <c r="N18697" s="172"/>
      <c r="O18697" s="172"/>
      <c r="U18697" s="173"/>
    </row>
    <row r="18698" spans="13:21" s="104" customFormat="1" ht="15.75">
      <c r="M18698" s="172"/>
      <c r="N18698" s="172"/>
      <c r="O18698" s="172"/>
      <c r="U18698" s="173"/>
    </row>
    <row r="18699" spans="13:21" s="104" customFormat="1" ht="15.75">
      <c r="M18699" s="172"/>
      <c r="N18699" s="172"/>
      <c r="O18699" s="172"/>
      <c r="U18699" s="173"/>
    </row>
    <row r="18700" spans="13:21" s="104" customFormat="1" ht="15.75">
      <c r="M18700" s="172"/>
      <c r="N18700" s="172"/>
      <c r="O18700" s="172"/>
      <c r="U18700" s="173"/>
    </row>
    <row r="18701" spans="13:21" s="104" customFormat="1" ht="15.75">
      <c r="M18701" s="172"/>
      <c r="N18701" s="172"/>
      <c r="O18701" s="172"/>
      <c r="U18701" s="173"/>
    </row>
    <row r="18702" spans="13:21" s="104" customFormat="1" ht="15.75">
      <c r="M18702" s="172"/>
      <c r="N18702" s="172"/>
      <c r="O18702" s="172"/>
      <c r="U18702" s="173"/>
    </row>
    <row r="18703" spans="13:21" s="104" customFormat="1" ht="15.75">
      <c r="M18703" s="172"/>
      <c r="N18703" s="172"/>
      <c r="O18703" s="172"/>
      <c r="U18703" s="173"/>
    </row>
    <row r="18704" spans="13:21" s="104" customFormat="1" ht="15.75">
      <c r="M18704" s="172"/>
      <c r="N18704" s="172"/>
      <c r="O18704" s="172"/>
      <c r="U18704" s="173"/>
    </row>
    <row r="18705" spans="13:21" s="104" customFormat="1" ht="15.75">
      <c r="M18705" s="172"/>
      <c r="N18705" s="172"/>
      <c r="O18705" s="172"/>
      <c r="U18705" s="173"/>
    </row>
    <row r="18706" spans="13:21" s="104" customFormat="1" ht="15.75">
      <c r="M18706" s="172"/>
      <c r="N18706" s="172"/>
      <c r="O18706" s="172"/>
      <c r="U18706" s="173"/>
    </row>
    <row r="18707" spans="13:21" s="104" customFormat="1" ht="15.75">
      <c r="M18707" s="172"/>
      <c r="N18707" s="172"/>
      <c r="O18707" s="172"/>
      <c r="U18707" s="173"/>
    </row>
    <row r="18708" spans="13:21" s="104" customFormat="1" ht="15.75">
      <c r="M18708" s="172"/>
      <c r="N18708" s="172"/>
      <c r="O18708" s="172"/>
      <c r="U18708" s="173"/>
    </row>
    <row r="18709" spans="13:21" s="104" customFormat="1" ht="15.75">
      <c r="M18709" s="172"/>
      <c r="N18709" s="172"/>
      <c r="O18709" s="172"/>
      <c r="U18709" s="173"/>
    </row>
    <row r="18710" spans="13:21" s="104" customFormat="1" ht="15.75">
      <c r="M18710" s="172"/>
      <c r="N18710" s="172"/>
      <c r="O18710" s="172"/>
      <c r="U18710" s="173"/>
    </row>
    <row r="18711" spans="13:21" s="104" customFormat="1" ht="15.75">
      <c r="M18711" s="172"/>
      <c r="N18711" s="172"/>
      <c r="O18711" s="172"/>
      <c r="U18711" s="173"/>
    </row>
    <row r="18712" spans="13:21" s="104" customFormat="1" ht="15.75">
      <c r="M18712" s="172"/>
      <c r="N18712" s="172"/>
      <c r="O18712" s="172"/>
      <c r="U18712" s="173"/>
    </row>
    <row r="18713" spans="13:21" s="104" customFormat="1" ht="15.75">
      <c r="M18713" s="172"/>
      <c r="N18713" s="172"/>
      <c r="O18713" s="172"/>
      <c r="U18713" s="173"/>
    </row>
    <row r="18714" spans="13:21" s="104" customFormat="1" ht="15.75">
      <c r="M18714" s="172"/>
      <c r="N18714" s="172"/>
      <c r="O18714" s="172"/>
      <c r="U18714" s="173"/>
    </row>
    <row r="18715" spans="13:21" s="104" customFormat="1" ht="15.75">
      <c r="M18715" s="172"/>
      <c r="N18715" s="172"/>
      <c r="O18715" s="172"/>
      <c r="U18715" s="173"/>
    </row>
    <row r="18716" spans="13:21" s="104" customFormat="1" ht="15.75">
      <c r="M18716" s="172"/>
      <c r="N18716" s="172"/>
      <c r="O18716" s="172"/>
      <c r="U18716" s="173"/>
    </row>
    <row r="18717" spans="13:21" s="104" customFormat="1" ht="15.75">
      <c r="M18717" s="172"/>
      <c r="N18717" s="172"/>
      <c r="O18717" s="172"/>
      <c r="U18717" s="173"/>
    </row>
    <row r="18718" spans="13:21" s="104" customFormat="1" ht="15.75">
      <c r="M18718" s="172"/>
      <c r="N18718" s="172"/>
      <c r="O18718" s="172"/>
      <c r="U18718" s="173"/>
    </row>
    <row r="18719" spans="13:21" s="104" customFormat="1" ht="15.75">
      <c r="M18719" s="172"/>
      <c r="N18719" s="172"/>
      <c r="O18719" s="172"/>
      <c r="U18719" s="173"/>
    </row>
    <row r="18720" spans="13:21" s="104" customFormat="1" ht="15.75">
      <c r="M18720" s="172"/>
      <c r="N18720" s="172"/>
      <c r="O18720" s="172"/>
      <c r="U18720" s="173"/>
    </row>
    <row r="18721" spans="13:21" s="104" customFormat="1" ht="15.75">
      <c r="M18721" s="172"/>
      <c r="N18721" s="172"/>
      <c r="O18721" s="172"/>
      <c r="U18721" s="173"/>
    </row>
    <row r="18722" spans="13:21" s="104" customFormat="1" ht="15.75">
      <c r="M18722" s="172"/>
      <c r="N18722" s="172"/>
      <c r="O18722" s="172"/>
      <c r="U18722" s="173"/>
    </row>
    <row r="18723" spans="13:21" s="104" customFormat="1" ht="15.75">
      <c r="M18723" s="172"/>
      <c r="N18723" s="172"/>
      <c r="O18723" s="172"/>
      <c r="U18723" s="173"/>
    </row>
    <row r="18724" spans="13:21" s="104" customFormat="1" ht="15.75">
      <c r="M18724" s="172"/>
      <c r="N18724" s="172"/>
      <c r="O18724" s="172"/>
      <c r="U18724" s="173"/>
    </row>
    <row r="18725" spans="13:21" s="104" customFormat="1" ht="15.75">
      <c r="M18725" s="172"/>
      <c r="N18725" s="172"/>
      <c r="O18725" s="172"/>
      <c r="U18725" s="173"/>
    </row>
    <row r="18726" spans="13:21" s="104" customFormat="1" ht="15.75">
      <c r="M18726" s="172"/>
      <c r="N18726" s="172"/>
      <c r="O18726" s="172"/>
      <c r="U18726" s="173"/>
    </row>
    <row r="18727" spans="13:21" s="104" customFormat="1" ht="15.75">
      <c r="M18727" s="172"/>
      <c r="N18727" s="172"/>
      <c r="O18727" s="172"/>
      <c r="U18727" s="173"/>
    </row>
    <row r="18728" spans="13:21" s="104" customFormat="1" ht="15.75">
      <c r="M18728" s="172"/>
      <c r="N18728" s="172"/>
      <c r="O18728" s="172"/>
      <c r="U18728" s="173"/>
    </row>
    <row r="18729" spans="13:21" s="104" customFormat="1" ht="15.75">
      <c r="M18729" s="172"/>
      <c r="N18729" s="172"/>
      <c r="O18729" s="172"/>
      <c r="U18729" s="173"/>
    </row>
    <row r="18730" spans="13:21" s="104" customFormat="1" ht="15.75">
      <c r="M18730" s="172"/>
      <c r="N18730" s="172"/>
      <c r="O18730" s="172"/>
      <c r="U18730" s="173"/>
    </row>
    <row r="18731" spans="13:21" s="104" customFormat="1" ht="15.75">
      <c r="M18731" s="172"/>
      <c r="N18731" s="172"/>
      <c r="O18731" s="172"/>
      <c r="U18731" s="173"/>
    </row>
    <row r="18732" spans="13:21" s="104" customFormat="1" ht="15.75">
      <c r="M18732" s="172"/>
      <c r="N18732" s="172"/>
      <c r="O18732" s="172"/>
      <c r="U18732" s="173"/>
    </row>
    <row r="18733" spans="13:21" s="104" customFormat="1" ht="15.75">
      <c r="M18733" s="172"/>
      <c r="N18733" s="172"/>
      <c r="O18733" s="172"/>
      <c r="U18733" s="173"/>
    </row>
    <row r="18734" spans="13:21" s="104" customFormat="1" ht="15.75">
      <c r="M18734" s="172"/>
      <c r="N18734" s="172"/>
      <c r="O18734" s="172"/>
      <c r="U18734" s="173"/>
    </row>
    <row r="18735" spans="13:21" s="104" customFormat="1" ht="15.75">
      <c r="M18735" s="172"/>
      <c r="N18735" s="172"/>
      <c r="O18735" s="172"/>
      <c r="U18735" s="173"/>
    </row>
    <row r="18736" spans="13:21" s="104" customFormat="1" ht="15.75">
      <c r="M18736" s="172"/>
      <c r="N18736" s="172"/>
      <c r="O18736" s="172"/>
      <c r="U18736" s="173"/>
    </row>
    <row r="18737" spans="13:21" s="104" customFormat="1" ht="15.75">
      <c r="M18737" s="172"/>
      <c r="N18737" s="172"/>
      <c r="O18737" s="172"/>
      <c r="U18737" s="173"/>
    </row>
    <row r="18738" spans="13:21" s="104" customFormat="1" ht="15.75">
      <c r="M18738" s="172"/>
      <c r="N18738" s="172"/>
      <c r="O18738" s="172"/>
      <c r="U18738" s="173"/>
    </row>
    <row r="18739" spans="13:21" s="104" customFormat="1" ht="15.75">
      <c r="M18739" s="172"/>
      <c r="N18739" s="172"/>
      <c r="O18739" s="172"/>
      <c r="U18739" s="173"/>
    </row>
    <row r="18740" spans="13:21" s="104" customFormat="1" ht="15.75">
      <c r="M18740" s="172"/>
      <c r="N18740" s="172"/>
      <c r="O18740" s="172"/>
      <c r="U18740" s="173"/>
    </row>
    <row r="18741" spans="13:21" s="104" customFormat="1" ht="15.75">
      <c r="M18741" s="172"/>
      <c r="N18741" s="172"/>
      <c r="O18741" s="172"/>
      <c r="U18741" s="173"/>
    </row>
    <row r="18742" spans="13:21" s="104" customFormat="1" ht="15.75">
      <c r="M18742" s="172"/>
      <c r="N18742" s="172"/>
      <c r="O18742" s="172"/>
      <c r="U18742" s="173"/>
    </row>
    <row r="18743" spans="13:21" s="104" customFormat="1" ht="15.75">
      <c r="M18743" s="172"/>
      <c r="N18743" s="172"/>
      <c r="O18743" s="172"/>
      <c r="U18743" s="173"/>
    </row>
    <row r="18744" spans="13:21" s="104" customFormat="1" ht="15.75">
      <c r="M18744" s="172"/>
      <c r="N18744" s="172"/>
      <c r="O18744" s="172"/>
      <c r="U18744" s="173"/>
    </row>
    <row r="18745" spans="13:21" s="104" customFormat="1" ht="15.75">
      <c r="M18745" s="172"/>
      <c r="N18745" s="172"/>
      <c r="O18745" s="172"/>
      <c r="U18745" s="173"/>
    </row>
    <row r="18746" spans="13:21" s="104" customFormat="1" ht="15.75">
      <c r="M18746" s="172"/>
      <c r="N18746" s="172"/>
      <c r="O18746" s="172"/>
      <c r="U18746" s="173"/>
    </row>
    <row r="18747" spans="13:21" s="104" customFormat="1" ht="15.75">
      <c r="M18747" s="172"/>
      <c r="N18747" s="172"/>
      <c r="O18747" s="172"/>
      <c r="U18747" s="173"/>
    </row>
    <row r="18748" spans="13:21" s="104" customFormat="1" ht="15.75">
      <c r="M18748" s="172"/>
      <c r="N18748" s="172"/>
      <c r="O18748" s="172"/>
      <c r="U18748" s="173"/>
    </row>
    <row r="18749" spans="13:21" s="104" customFormat="1" ht="15.75">
      <c r="M18749" s="172"/>
      <c r="N18749" s="172"/>
      <c r="O18749" s="172"/>
      <c r="U18749" s="173"/>
    </row>
    <row r="18750" spans="13:21" s="104" customFormat="1" ht="15.75">
      <c r="M18750" s="172"/>
      <c r="N18750" s="172"/>
      <c r="O18750" s="172"/>
      <c r="U18750" s="173"/>
    </row>
    <row r="18751" spans="13:21" s="104" customFormat="1" ht="15.75">
      <c r="M18751" s="172"/>
      <c r="N18751" s="172"/>
      <c r="O18751" s="172"/>
      <c r="U18751" s="173"/>
    </row>
    <row r="18752" spans="13:21" s="104" customFormat="1" ht="15.75">
      <c r="M18752" s="172"/>
      <c r="N18752" s="172"/>
      <c r="O18752" s="172"/>
      <c r="U18752" s="173"/>
    </row>
    <row r="18753" spans="13:21" s="104" customFormat="1" ht="15.75">
      <c r="M18753" s="172"/>
      <c r="N18753" s="172"/>
      <c r="O18753" s="172"/>
      <c r="U18753" s="173"/>
    </row>
    <row r="18754" spans="13:21" s="104" customFormat="1" ht="15.75">
      <c r="M18754" s="172"/>
      <c r="N18754" s="172"/>
      <c r="O18754" s="172"/>
      <c r="U18754" s="173"/>
    </row>
    <row r="18755" spans="13:21" s="104" customFormat="1" ht="15.75">
      <c r="M18755" s="172"/>
      <c r="N18755" s="172"/>
      <c r="O18755" s="172"/>
      <c r="U18755" s="173"/>
    </row>
    <row r="18756" spans="13:21" s="104" customFormat="1" ht="15.75">
      <c r="M18756" s="172"/>
      <c r="N18756" s="172"/>
      <c r="O18756" s="172"/>
      <c r="U18756" s="173"/>
    </row>
    <row r="18757" spans="13:21" s="104" customFormat="1" ht="15.75">
      <c r="M18757" s="172"/>
      <c r="N18757" s="172"/>
      <c r="O18757" s="172"/>
      <c r="U18757" s="173"/>
    </row>
    <row r="18758" spans="13:21" s="104" customFormat="1" ht="15.75">
      <c r="M18758" s="172"/>
      <c r="N18758" s="172"/>
      <c r="O18758" s="172"/>
      <c r="U18758" s="173"/>
    </row>
    <row r="18759" spans="13:21" s="104" customFormat="1" ht="15.75">
      <c r="M18759" s="172"/>
      <c r="N18759" s="172"/>
      <c r="O18759" s="172"/>
      <c r="U18759" s="173"/>
    </row>
    <row r="18760" spans="13:21" s="104" customFormat="1" ht="15.75">
      <c r="M18760" s="172"/>
      <c r="N18760" s="172"/>
      <c r="O18760" s="172"/>
      <c r="U18760" s="173"/>
    </row>
    <row r="18761" spans="13:21" s="104" customFormat="1" ht="15.75">
      <c r="M18761" s="172"/>
      <c r="N18761" s="172"/>
      <c r="O18761" s="172"/>
      <c r="U18761" s="173"/>
    </row>
    <row r="18762" spans="13:21" s="104" customFormat="1" ht="15.75">
      <c r="M18762" s="172"/>
      <c r="N18762" s="172"/>
      <c r="O18762" s="172"/>
      <c r="U18762" s="173"/>
    </row>
    <row r="18763" spans="13:21" s="104" customFormat="1" ht="15.75">
      <c r="M18763" s="172"/>
      <c r="N18763" s="172"/>
      <c r="O18763" s="172"/>
      <c r="U18763" s="173"/>
    </row>
    <row r="18764" spans="13:21" s="104" customFormat="1" ht="15.75">
      <c r="M18764" s="172"/>
      <c r="N18764" s="172"/>
      <c r="O18764" s="172"/>
      <c r="U18764" s="173"/>
    </row>
    <row r="18765" spans="13:21" s="104" customFormat="1" ht="15.75">
      <c r="M18765" s="172"/>
      <c r="N18765" s="172"/>
      <c r="O18765" s="172"/>
      <c r="U18765" s="173"/>
    </row>
    <row r="18766" spans="13:21" s="104" customFormat="1" ht="15.75">
      <c r="M18766" s="172"/>
      <c r="N18766" s="172"/>
      <c r="O18766" s="172"/>
      <c r="U18766" s="173"/>
    </row>
    <row r="18767" spans="13:21" s="104" customFormat="1" ht="15.75">
      <c r="M18767" s="172"/>
      <c r="N18767" s="172"/>
      <c r="O18767" s="172"/>
      <c r="U18767" s="173"/>
    </row>
    <row r="18768" spans="13:21" s="104" customFormat="1" ht="15.75">
      <c r="M18768" s="172"/>
      <c r="N18768" s="172"/>
      <c r="O18768" s="172"/>
      <c r="U18768" s="173"/>
    </row>
    <row r="18769" spans="13:21" s="104" customFormat="1" ht="15.75">
      <c r="M18769" s="172"/>
      <c r="N18769" s="172"/>
      <c r="O18769" s="172"/>
      <c r="U18769" s="173"/>
    </row>
    <row r="18770" spans="13:21" s="104" customFormat="1" ht="15.75">
      <c r="M18770" s="172"/>
      <c r="N18770" s="172"/>
      <c r="O18770" s="172"/>
      <c r="U18770" s="173"/>
    </row>
    <row r="18771" spans="13:21" s="104" customFormat="1" ht="15.75">
      <c r="M18771" s="172"/>
      <c r="N18771" s="172"/>
      <c r="O18771" s="172"/>
      <c r="U18771" s="173"/>
    </row>
    <row r="18772" spans="13:21" s="104" customFormat="1" ht="15.75">
      <c r="M18772" s="172"/>
      <c r="N18772" s="172"/>
      <c r="O18772" s="172"/>
      <c r="U18772" s="173"/>
    </row>
    <row r="18773" spans="13:21" s="104" customFormat="1" ht="15.75">
      <c r="M18773" s="172"/>
      <c r="N18773" s="172"/>
      <c r="O18773" s="172"/>
      <c r="U18773" s="173"/>
    </row>
    <row r="18774" spans="13:21" s="104" customFormat="1" ht="15.75">
      <c r="M18774" s="172"/>
      <c r="N18774" s="172"/>
      <c r="O18774" s="172"/>
      <c r="U18774" s="173"/>
    </row>
    <row r="18775" spans="13:21" s="104" customFormat="1" ht="15.75">
      <c r="M18775" s="172"/>
      <c r="N18775" s="172"/>
      <c r="O18775" s="172"/>
      <c r="U18775" s="173"/>
    </row>
    <row r="18776" spans="13:21" s="104" customFormat="1" ht="15.75">
      <c r="M18776" s="172"/>
      <c r="N18776" s="172"/>
      <c r="O18776" s="172"/>
      <c r="U18776" s="173"/>
    </row>
    <row r="18777" spans="13:21" s="104" customFormat="1" ht="15.75">
      <c r="M18777" s="172"/>
      <c r="N18777" s="172"/>
      <c r="O18777" s="172"/>
      <c r="U18777" s="173"/>
    </row>
    <row r="18778" spans="13:21" s="104" customFormat="1" ht="15.75">
      <c r="M18778" s="172"/>
      <c r="N18778" s="172"/>
      <c r="O18778" s="172"/>
      <c r="U18778" s="173"/>
    </row>
    <row r="18779" spans="13:21" s="104" customFormat="1" ht="15.75">
      <c r="M18779" s="172"/>
      <c r="N18779" s="172"/>
      <c r="O18779" s="172"/>
      <c r="U18779" s="173"/>
    </row>
    <row r="18780" spans="13:21" s="104" customFormat="1" ht="15.75">
      <c r="M18780" s="172"/>
      <c r="N18780" s="172"/>
      <c r="O18780" s="172"/>
      <c r="U18780" s="173"/>
    </row>
    <row r="18781" spans="13:21" s="104" customFormat="1" ht="15.75">
      <c r="M18781" s="172"/>
      <c r="N18781" s="172"/>
      <c r="O18781" s="172"/>
      <c r="U18781" s="173"/>
    </row>
    <row r="18782" spans="13:21" s="104" customFormat="1" ht="15.75">
      <c r="M18782" s="172"/>
      <c r="N18782" s="172"/>
      <c r="O18782" s="172"/>
      <c r="U18782" s="173"/>
    </row>
    <row r="18783" spans="13:21" s="104" customFormat="1" ht="15.75">
      <c r="M18783" s="172"/>
      <c r="N18783" s="172"/>
      <c r="O18783" s="172"/>
      <c r="U18783" s="173"/>
    </row>
    <row r="18784" spans="13:21" s="104" customFormat="1" ht="15.75">
      <c r="M18784" s="172"/>
      <c r="N18784" s="172"/>
      <c r="O18784" s="172"/>
      <c r="U18784" s="173"/>
    </row>
    <row r="18785" spans="13:21" s="104" customFormat="1" ht="15.75">
      <c r="M18785" s="172"/>
      <c r="N18785" s="172"/>
      <c r="O18785" s="172"/>
      <c r="U18785" s="173"/>
    </row>
    <row r="18786" spans="13:21" s="104" customFormat="1" ht="15.75">
      <c r="M18786" s="172"/>
      <c r="N18786" s="172"/>
      <c r="O18786" s="172"/>
      <c r="U18786" s="173"/>
    </row>
    <row r="18787" spans="13:21" s="104" customFormat="1" ht="15.75">
      <c r="M18787" s="172"/>
      <c r="N18787" s="172"/>
      <c r="O18787" s="172"/>
      <c r="U18787" s="173"/>
    </row>
    <row r="18788" spans="13:21" s="104" customFormat="1" ht="15.75">
      <c r="M18788" s="172"/>
      <c r="N18788" s="172"/>
      <c r="O18788" s="172"/>
      <c r="U18788" s="173"/>
    </row>
    <row r="18789" spans="13:21" s="104" customFormat="1" ht="15.75">
      <c r="M18789" s="172"/>
      <c r="N18789" s="172"/>
      <c r="O18789" s="172"/>
      <c r="U18789" s="173"/>
    </row>
    <row r="18790" spans="13:21" s="104" customFormat="1" ht="15.75">
      <c r="M18790" s="172"/>
      <c r="N18790" s="172"/>
      <c r="O18790" s="172"/>
      <c r="U18790" s="173"/>
    </row>
    <row r="18791" spans="13:21" s="104" customFormat="1" ht="15.75">
      <c r="M18791" s="172"/>
      <c r="N18791" s="172"/>
      <c r="O18791" s="172"/>
      <c r="U18791" s="173"/>
    </row>
    <row r="18792" spans="13:21" s="104" customFormat="1" ht="15.75">
      <c r="M18792" s="172"/>
      <c r="N18792" s="172"/>
      <c r="O18792" s="172"/>
      <c r="U18792" s="173"/>
    </row>
    <row r="18793" spans="13:21" s="104" customFormat="1" ht="15.75">
      <c r="M18793" s="172"/>
      <c r="N18793" s="172"/>
      <c r="O18793" s="172"/>
      <c r="U18793" s="173"/>
    </row>
    <row r="18794" spans="13:21" s="104" customFormat="1" ht="15.75">
      <c r="M18794" s="172"/>
      <c r="N18794" s="172"/>
      <c r="O18794" s="172"/>
      <c r="U18794" s="173"/>
    </row>
    <row r="18795" spans="13:21" s="104" customFormat="1" ht="15.75">
      <c r="M18795" s="172"/>
      <c r="N18795" s="172"/>
      <c r="O18795" s="172"/>
      <c r="U18795" s="173"/>
    </row>
    <row r="18796" spans="13:21" s="104" customFormat="1" ht="15.75">
      <c r="M18796" s="172"/>
      <c r="N18796" s="172"/>
      <c r="O18796" s="172"/>
      <c r="U18796" s="173"/>
    </row>
    <row r="18797" spans="13:21" s="104" customFormat="1" ht="15.75">
      <c r="M18797" s="172"/>
      <c r="N18797" s="172"/>
      <c r="O18797" s="172"/>
      <c r="U18797" s="173"/>
    </row>
    <row r="18798" spans="13:21" s="104" customFormat="1" ht="15.75">
      <c r="M18798" s="172"/>
      <c r="N18798" s="172"/>
      <c r="O18798" s="172"/>
      <c r="U18798" s="173"/>
    </row>
    <row r="18799" spans="13:21" s="104" customFormat="1" ht="15.75">
      <c r="M18799" s="172"/>
      <c r="N18799" s="172"/>
      <c r="O18799" s="172"/>
      <c r="U18799" s="173"/>
    </row>
    <row r="18800" spans="13:21" s="104" customFormat="1" ht="15.75">
      <c r="M18800" s="172"/>
      <c r="N18800" s="172"/>
      <c r="O18800" s="172"/>
      <c r="U18800" s="173"/>
    </row>
    <row r="18801" spans="13:21" s="104" customFormat="1" ht="15.75">
      <c r="M18801" s="172"/>
      <c r="N18801" s="172"/>
      <c r="O18801" s="172"/>
      <c r="U18801" s="173"/>
    </row>
    <row r="18802" spans="13:21" s="104" customFormat="1" ht="15.75">
      <c r="M18802" s="172"/>
      <c r="N18802" s="172"/>
      <c r="O18802" s="172"/>
      <c r="U18802" s="173"/>
    </row>
    <row r="18803" spans="13:21" s="104" customFormat="1" ht="15.75">
      <c r="M18803" s="172"/>
      <c r="N18803" s="172"/>
      <c r="O18803" s="172"/>
      <c r="U18803" s="173"/>
    </row>
    <row r="18804" spans="13:21" s="104" customFormat="1" ht="15.75">
      <c r="M18804" s="172"/>
      <c r="N18804" s="172"/>
      <c r="O18804" s="172"/>
      <c r="U18804" s="173"/>
    </row>
    <row r="18805" spans="13:21" s="104" customFormat="1" ht="15.75">
      <c r="M18805" s="172"/>
      <c r="N18805" s="172"/>
      <c r="O18805" s="172"/>
      <c r="U18805" s="173"/>
    </row>
    <row r="18806" spans="13:21" s="104" customFormat="1" ht="15.75">
      <c r="M18806" s="172"/>
      <c r="N18806" s="172"/>
      <c r="O18806" s="172"/>
      <c r="U18806" s="173"/>
    </row>
    <row r="18807" spans="13:21" s="104" customFormat="1" ht="15.75">
      <c r="M18807" s="172"/>
      <c r="N18807" s="172"/>
      <c r="O18807" s="172"/>
      <c r="U18807" s="173"/>
    </row>
    <row r="18808" spans="13:21" s="104" customFormat="1" ht="15.75">
      <c r="M18808" s="172"/>
      <c r="N18808" s="172"/>
      <c r="O18808" s="172"/>
      <c r="U18808" s="173"/>
    </row>
    <row r="18809" spans="13:21" s="104" customFormat="1" ht="15.75">
      <c r="M18809" s="172"/>
      <c r="N18809" s="172"/>
      <c r="O18809" s="172"/>
      <c r="U18809" s="173"/>
    </row>
    <row r="18810" spans="13:21" s="104" customFormat="1" ht="15.75">
      <c r="M18810" s="172"/>
      <c r="N18810" s="172"/>
      <c r="O18810" s="172"/>
      <c r="U18810" s="173"/>
    </row>
    <row r="18811" spans="13:21" s="104" customFormat="1" ht="15.75">
      <c r="M18811" s="172"/>
      <c r="N18811" s="172"/>
      <c r="O18811" s="172"/>
      <c r="U18811" s="173"/>
    </row>
    <row r="18812" spans="13:21" s="104" customFormat="1" ht="15.75">
      <c r="M18812" s="172"/>
      <c r="N18812" s="172"/>
      <c r="O18812" s="172"/>
      <c r="U18812" s="173"/>
    </row>
    <row r="18813" spans="13:21" s="104" customFormat="1" ht="15.75">
      <c r="M18813" s="172"/>
      <c r="N18813" s="172"/>
      <c r="O18813" s="172"/>
      <c r="U18813" s="173"/>
    </row>
    <row r="18814" spans="13:21" s="104" customFormat="1" ht="15.75">
      <c r="M18814" s="172"/>
      <c r="N18814" s="172"/>
      <c r="O18814" s="172"/>
      <c r="U18814" s="173"/>
    </row>
    <row r="18815" spans="13:21" s="104" customFormat="1" ht="15.75">
      <c r="M18815" s="172"/>
      <c r="N18815" s="172"/>
      <c r="O18815" s="172"/>
      <c r="U18815" s="173"/>
    </row>
    <row r="18816" spans="13:21" s="104" customFormat="1" ht="15.75">
      <c r="M18816" s="172"/>
      <c r="N18816" s="172"/>
      <c r="O18816" s="172"/>
      <c r="U18816" s="173"/>
    </row>
    <row r="18817" spans="13:21" s="104" customFormat="1" ht="15.75">
      <c r="M18817" s="172"/>
      <c r="N18817" s="172"/>
      <c r="O18817" s="172"/>
      <c r="U18817" s="173"/>
    </row>
    <row r="18818" spans="13:21" s="104" customFormat="1" ht="15.75">
      <c r="M18818" s="172"/>
      <c r="N18818" s="172"/>
      <c r="O18818" s="172"/>
      <c r="U18818" s="173"/>
    </row>
    <row r="18819" spans="13:21" s="104" customFormat="1" ht="15.75">
      <c r="M18819" s="172"/>
      <c r="N18819" s="172"/>
      <c r="O18819" s="172"/>
      <c r="U18819" s="173"/>
    </row>
    <row r="18820" spans="13:21" s="104" customFormat="1" ht="15.75">
      <c r="M18820" s="172"/>
      <c r="N18820" s="172"/>
      <c r="O18820" s="172"/>
      <c r="U18820" s="173"/>
    </row>
    <row r="18821" spans="13:21" s="104" customFormat="1" ht="15.75">
      <c r="M18821" s="172"/>
      <c r="N18821" s="172"/>
      <c r="O18821" s="172"/>
      <c r="U18821" s="173"/>
    </row>
    <row r="18822" spans="13:21" s="104" customFormat="1" ht="15.75">
      <c r="M18822" s="172"/>
      <c r="N18822" s="172"/>
      <c r="O18822" s="172"/>
      <c r="U18822" s="173"/>
    </row>
    <row r="18823" spans="13:21" s="104" customFormat="1" ht="15.75">
      <c r="M18823" s="172"/>
      <c r="N18823" s="172"/>
      <c r="O18823" s="172"/>
      <c r="U18823" s="173"/>
    </row>
    <row r="18824" spans="13:21" s="104" customFormat="1" ht="15.75">
      <c r="M18824" s="172"/>
      <c r="N18824" s="172"/>
      <c r="O18824" s="172"/>
      <c r="U18824" s="173"/>
    </row>
    <row r="18825" spans="13:21" s="104" customFormat="1" ht="15.75">
      <c r="M18825" s="172"/>
      <c r="N18825" s="172"/>
      <c r="O18825" s="172"/>
      <c r="U18825" s="173"/>
    </row>
    <row r="18826" spans="13:21" s="104" customFormat="1" ht="15.75">
      <c r="M18826" s="172"/>
      <c r="N18826" s="172"/>
      <c r="O18826" s="172"/>
      <c r="U18826" s="173"/>
    </row>
    <row r="18827" spans="13:21" s="104" customFormat="1" ht="15.75">
      <c r="M18827" s="172"/>
      <c r="N18827" s="172"/>
      <c r="O18827" s="172"/>
      <c r="U18827" s="173"/>
    </row>
    <row r="18828" spans="13:21" s="104" customFormat="1" ht="15.75">
      <c r="M18828" s="172"/>
      <c r="N18828" s="172"/>
      <c r="O18828" s="172"/>
      <c r="U18828" s="173"/>
    </row>
    <row r="18829" spans="13:21" s="104" customFormat="1" ht="15.75">
      <c r="M18829" s="172"/>
      <c r="N18829" s="172"/>
      <c r="O18829" s="172"/>
      <c r="U18829" s="173"/>
    </row>
    <row r="18830" spans="13:21" s="104" customFormat="1" ht="15.75">
      <c r="M18830" s="172"/>
      <c r="N18830" s="172"/>
      <c r="O18830" s="172"/>
      <c r="U18830" s="173"/>
    </row>
    <row r="18831" spans="13:21" s="104" customFormat="1" ht="15.75">
      <c r="M18831" s="172"/>
      <c r="N18831" s="172"/>
      <c r="O18831" s="172"/>
      <c r="U18831" s="173"/>
    </row>
    <row r="18832" spans="13:21" s="104" customFormat="1" ht="15.75">
      <c r="M18832" s="172"/>
      <c r="N18832" s="172"/>
      <c r="O18832" s="172"/>
      <c r="U18832" s="173"/>
    </row>
    <row r="18833" spans="13:21" s="104" customFormat="1" ht="15.75">
      <c r="M18833" s="172"/>
      <c r="N18833" s="172"/>
      <c r="O18833" s="172"/>
      <c r="U18833" s="173"/>
    </row>
    <row r="18834" spans="13:21" s="104" customFormat="1" ht="15.75">
      <c r="M18834" s="172"/>
      <c r="N18834" s="172"/>
      <c r="O18834" s="172"/>
      <c r="U18834" s="173"/>
    </row>
    <row r="18835" spans="13:21" s="104" customFormat="1" ht="15.75">
      <c r="M18835" s="172"/>
      <c r="N18835" s="172"/>
      <c r="O18835" s="172"/>
      <c r="U18835" s="173"/>
    </row>
    <row r="18836" spans="13:21" s="104" customFormat="1" ht="15.75">
      <c r="M18836" s="172"/>
      <c r="N18836" s="172"/>
      <c r="O18836" s="172"/>
      <c r="U18836" s="173"/>
    </row>
    <row r="18837" spans="13:21" s="104" customFormat="1" ht="15.75">
      <c r="M18837" s="172"/>
      <c r="N18837" s="172"/>
      <c r="O18837" s="172"/>
      <c r="U18837" s="173"/>
    </row>
    <row r="18838" spans="13:21" s="104" customFormat="1" ht="15.75">
      <c r="M18838" s="172"/>
      <c r="N18838" s="172"/>
      <c r="O18838" s="172"/>
      <c r="U18838" s="173"/>
    </row>
    <row r="18839" spans="13:21" s="104" customFormat="1" ht="15.75">
      <c r="M18839" s="172"/>
      <c r="N18839" s="172"/>
      <c r="O18839" s="172"/>
      <c r="U18839" s="173"/>
    </row>
    <row r="18840" spans="13:21" s="104" customFormat="1" ht="15.75">
      <c r="M18840" s="172"/>
      <c r="N18840" s="172"/>
      <c r="O18840" s="172"/>
      <c r="U18840" s="173"/>
    </row>
    <row r="18841" spans="13:21" s="104" customFormat="1" ht="15.75">
      <c r="M18841" s="172"/>
      <c r="N18841" s="172"/>
      <c r="O18841" s="172"/>
      <c r="U18841" s="173"/>
    </row>
    <row r="18842" spans="13:21" s="104" customFormat="1" ht="15.75">
      <c r="M18842" s="172"/>
      <c r="N18842" s="172"/>
      <c r="O18842" s="172"/>
      <c r="U18842" s="173"/>
    </row>
    <row r="18843" spans="13:21" s="104" customFormat="1" ht="15.75">
      <c r="M18843" s="172"/>
      <c r="N18843" s="172"/>
      <c r="O18843" s="172"/>
      <c r="U18843" s="173"/>
    </row>
    <row r="18844" spans="13:21" s="104" customFormat="1" ht="15.75">
      <c r="M18844" s="172"/>
      <c r="N18844" s="172"/>
      <c r="O18844" s="172"/>
      <c r="U18844" s="173"/>
    </row>
    <row r="18845" spans="13:21" s="104" customFormat="1" ht="15.75">
      <c r="M18845" s="172"/>
      <c r="N18845" s="172"/>
      <c r="O18845" s="172"/>
      <c r="U18845" s="173"/>
    </row>
    <row r="18846" spans="13:21" s="104" customFormat="1" ht="15.75">
      <c r="M18846" s="172"/>
      <c r="N18846" s="172"/>
      <c r="O18846" s="172"/>
      <c r="U18846" s="173"/>
    </row>
    <row r="18847" spans="13:21" s="104" customFormat="1" ht="15.75">
      <c r="M18847" s="172"/>
      <c r="N18847" s="172"/>
      <c r="O18847" s="172"/>
      <c r="U18847" s="173"/>
    </row>
    <row r="18848" spans="13:21" s="104" customFormat="1" ht="15.75">
      <c r="M18848" s="172"/>
      <c r="N18848" s="172"/>
      <c r="O18848" s="172"/>
      <c r="U18848" s="173"/>
    </row>
    <row r="18849" spans="13:21" s="104" customFormat="1" ht="15.75">
      <c r="M18849" s="172"/>
      <c r="N18849" s="172"/>
      <c r="O18849" s="172"/>
      <c r="U18849" s="173"/>
    </row>
    <row r="18850" spans="13:21" s="104" customFormat="1" ht="15.75">
      <c r="M18850" s="172"/>
      <c r="N18850" s="172"/>
      <c r="O18850" s="172"/>
      <c r="U18850" s="173"/>
    </row>
    <row r="18851" spans="13:21" s="104" customFormat="1" ht="15.75">
      <c r="M18851" s="172"/>
      <c r="N18851" s="172"/>
      <c r="O18851" s="172"/>
      <c r="U18851" s="173"/>
    </row>
    <row r="18852" spans="13:21" s="104" customFormat="1" ht="15.75">
      <c r="M18852" s="172"/>
      <c r="N18852" s="172"/>
      <c r="O18852" s="172"/>
      <c r="U18852" s="173"/>
    </row>
    <row r="18853" spans="13:21" s="104" customFormat="1" ht="15.75">
      <c r="M18853" s="172"/>
      <c r="N18853" s="172"/>
      <c r="O18853" s="172"/>
      <c r="U18853" s="173"/>
    </row>
    <row r="18854" spans="13:21" s="104" customFormat="1" ht="15.75">
      <c r="M18854" s="172"/>
      <c r="N18854" s="172"/>
      <c r="O18854" s="172"/>
      <c r="U18854" s="173"/>
    </row>
    <row r="18855" spans="13:21" s="104" customFormat="1" ht="15.75">
      <c r="M18855" s="172"/>
      <c r="N18855" s="172"/>
      <c r="O18855" s="172"/>
      <c r="U18855" s="173"/>
    </row>
    <row r="18856" spans="13:21" s="104" customFormat="1" ht="15.75">
      <c r="M18856" s="172"/>
      <c r="N18856" s="172"/>
      <c r="O18856" s="172"/>
      <c r="U18856" s="173"/>
    </row>
    <row r="18857" spans="13:21" s="104" customFormat="1" ht="15.75">
      <c r="M18857" s="172"/>
      <c r="N18857" s="172"/>
      <c r="O18857" s="172"/>
      <c r="U18857" s="173"/>
    </row>
    <row r="18858" spans="13:21" s="104" customFormat="1" ht="15.75">
      <c r="M18858" s="172"/>
      <c r="N18858" s="172"/>
      <c r="O18858" s="172"/>
      <c r="U18858" s="173"/>
    </row>
    <row r="18859" spans="13:21" s="104" customFormat="1" ht="15.75">
      <c r="M18859" s="172"/>
      <c r="N18859" s="172"/>
      <c r="O18859" s="172"/>
      <c r="U18859" s="173"/>
    </row>
    <row r="18860" spans="13:21" s="104" customFormat="1" ht="15.75">
      <c r="M18860" s="172"/>
      <c r="N18860" s="172"/>
      <c r="O18860" s="172"/>
      <c r="U18860" s="173"/>
    </row>
    <row r="18861" spans="13:21" s="104" customFormat="1" ht="15.75">
      <c r="M18861" s="172"/>
      <c r="N18861" s="172"/>
      <c r="O18861" s="172"/>
      <c r="U18861" s="173"/>
    </row>
    <row r="18862" spans="13:21" s="104" customFormat="1" ht="15.75">
      <c r="M18862" s="172"/>
      <c r="N18862" s="172"/>
      <c r="O18862" s="172"/>
      <c r="U18862" s="173"/>
    </row>
    <row r="18863" spans="13:21" s="104" customFormat="1" ht="15.75">
      <c r="M18863" s="172"/>
      <c r="N18863" s="172"/>
      <c r="O18863" s="172"/>
      <c r="U18863" s="173"/>
    </row>
    <row r="18864" spans="13:21" s="104" customFormat="1" ht="15.75">
      <c r="M18864" s="172"/>
      <c r="N18864" s="172"/>
      <c r="O18864" s="172"/>
      <c r="U18864" s="173"/>
    </row>
    <row r="18865" spans="13:21" s="104" customFormat="1" ht="15.75">
      <c r="M18865" s="172"/>
      <c r="N18865" s="172"/>
      <c r="O18865" s="172"/>
      <c r="U18865" s="173"/>
    </row>
    <row r="18866" spans="13:21" s="104" customFormat="1" ht="15.75">
      <c r="M18866" s="172"/>
      <c r="N18866" s="172"/>
      <c r="O18866" s="172"/>
      <c r="U18866" s="173"/>
    </row>
    <row r="18867" spans="13:21" s="104" customFormat="1" ht="15.75">
      <c r="M18867" s="172"/>
      <c r="N18867" s="172"/>
      <c r="O18867" s="172"/>
      <c r="U18867" s="173"/>
    </row>
    <row r="18868" spans="13:21" s="104" customFormat="1" ht="15.75">
      <c r="M18868" s="172"/>
      <c r="N18868" s="172"/>
      <c r="O18868" s="172"/>
      <c r="U18868" s="173"/>
    </row>
    <row r="18869" spans="13:21" s="104" customFormat="1" ht="15.75">
      <c r="M18869" s="172"/>
      <c r="N18869" s="172"/>
      <c r="O18869" s="172"/>
      <c r="U18869" s="173"/>
    </row>
    <row r="18870" spans="13:21" s="104" customFormat="1" ht="15.75">
      <c r="M18870" s="172"/>
      <c r="N18870" s="172"/>
      <c r="O18870" s="172"/>
      <c r="U18870" s="173"/>
    </row>
    <row r="18871" spans="13:21" s="104" customFormat="1" ht="15.75">
      <c r="M18871" s="172"/>
      <c r="N18871" s="172"/>
      <c r="O18871" s="172"/>
      <c r="U18871" s="173"/>
    </row>
    <row r="18872" spans="13:21" s="104" customFormat="1" ht="15.75">
      <c r="M18872" s="172"/>
      <c r="N18872" s="172"/>
      <c r="O18872" s="172"/>
      <c r="U18872" s="173"/>
    </row>
    <row r="18873" spans="13:21" s="104" customFormat="1" ht="15.75">
      <c r="M18873" s="172"/>
      <c r="N18873" s="172"/>
      <c r="O18873" s="172"/>
      <c r="U18873" s="173"/>
    </row>
    <row r="18874" spans="13:21" s="104" customFormat="1" ht="15.75">
      <c r="M18874" s="172"/>
      <c r="N18874" s="172"/>
      <c r="O18874" s="172"/>
      <c r="U18874" s="173"/>
    </row>
    <row r="18875" spans="13:21" s="104" customFormat="1" ht="15.75">
      <c r="M18875" s="172"/>
      <c r="N18875" s="172"/>
      <c r="O18875" s="172"/>
      <c r="U18875" s="173"/>
    </row>
    <row r="18876" spans="13:21" s="104" customFormat="1" ht="15.75">
      <c r="M18876" s="172"/>
      <c r="N18876" s="172"/>
      <c r="O18876" s="172"/>
      <c r="U18876" s="173"/>
    </row>
    <row r="18877" spans="13:21" s="104" customFormat="1" ht="15.75">
      <c r="M18877" s="172"/>
      <c r="N18877" s="172"/>
      <c r="O18877" s="172"/>
      <c r="U18877" s="173"/>
    </row>
    <row r="18878" spans="13:21" s="104" customFormat="1" ht="15.75">
      <c r="M18878" s="172"/>
      <c r="N18878" s="172"/>
      <c r="O18878" s="172"/>
      <c r="U18878" s="173"/>
    </row>
    <row r="18879" spans="13:21" s="104" customFormat="1" ht="15.75">
      <c r="M18879" s="172"/>
      <c r="N18879" s="172"/>
      <c r="O18879" s="172"/>
      <c r="U18879" s="173"/>
    </row>
    <row r="18880" spans="13:21" s="104" customFormat="1" ht="15.75">
      <c r="M18880" s="172"/>
      <c r="N18880" s="172"/>
      <c r="O18880" s="172"/>
      <c r="U18880" s="173"/>
    </row>
    <row r="18881" spans="13:21" s="104" customFormat="1" ht="15.75">
      <c r="M18881" s="172"/>
      <c r="N18881" s="172"/>
      <c r="O18881" s="172"/>
      <c r="U18881" s="173"/>
    </row>
    <row r="18882" spans="13:21" s="104" customFormat="1" ht="15.75">
      <c r="M18882" s="172"/>
      <c r="N18882" s="172"/>
      <c r="O18882" s="172"/>
      <c r="U18882" s="173"/>
    </row>
    <row r="18883" spans="13:21" s="104" customFormat="1" ht="15.75">
      <c r="M18883" s="172"/>
      <c r="N18883" s="172"/>
      <c r="O18883" s="172"/>
      <c r="U18883" s="173"/>
    </row>
    <row r="18884" spans="13:21" s="104" customFormat="1" ht="15.75">
      <c r="M18884" s="172"/>
      <c r="N18884" s="172"/>
      <c r="O18884" s="172"/>
      <c r="U18884" s="173"/>
    </row>
    <row r="18885" spans="13:21" s="104" customFormat="1" ht="15.75">
      <c r="M18885" s="172"/>
      <c r="N18885" s="172"/>
      <c r="O18885" s="172"/>
      <c r="U18885" s="173"/>
    </row>
    <row r="18886" spans="13:21" s="104" customFormat="1" ht="15.75">
      <c r="M18886" s="172"/>
      <c r="N18886" s="172"/>
      <c r="O18886" s="172"/>
      <c r="U18886" s="173"/>
    </row>
    <row r="18887" spans="13:21" s="104" customFormat="1" ht="15.75">
      <c r="M18887" s="172"/>
      <c r="N18887" s="172"/>
      <c r="O18887" s="172"/>
      <c r="U18887" s="173"/>
    </row>
    <row r="18888" spans="13:21" s="104" customFormat="1" ht="15.75">
      <c r="M18888" s="172"/>
      <c r="N18888" s="172"/>
      <c r="O18888" s="172"/>
      <c r="U18888" s="173"/>
    </row>
    <row r="18889" spans="13:21" s="104" customFormat="1" ht="15.75">
      <c r="M18889" s="172"/>
      <c r="N18889" s="172"/>
      <c r="O18889" s="172"/>
      <c r="U18889" s="173"/>
    </row>
    <row r="18890" spans="13:21" s="104" customFormat="1" ht="15.75">
      <c r="M18890" s="172"/>
      <c r="N18890" s="172"/>
      <c r="O18890" s="172"/>
      <c r="U18890" s="173"/>
    </row>
    <row r="18891" spans="13:21" s="104" customFormat="1" ht="15.75">
      <c r="M18891" s="172"/>
      <c r="N18891" s="172"/>
      <c r="O18891" s="172"/>
      <c r="U18891" s="173"/>
    </row>
    <row r="18892" spans="13:21" s="104" customFormat="1" ht="15.75">
      <c r="M18892" s="172"/>
      <c r="N18892" s="172"/>
      <c r="O18892" s="172"/>
      <c r="U18892" s="173"/>
    </row>
    <row r="18893" spans="13:21" s="104" customFormat="1" ht="15.75">
      <c r="M18893" s="172"/>
      <c r="N18893" s="172"/>
      <c r="O18893" s="172"/>
      <c r="U18893" s="173"/>
    </row>
    <row r="18894" spans="13:21" s="104" customFormat="1" ht="15.75">
      <c r="M18894" s="172"/>
      <c r="N18894" s="172"/>
      <c r="O18894" s="172"/>
      <c r="U18894" s="173"/>
    </row>
    <row r="18895" spans="13:21" s="104" customFormat="1" ht="15.75">
      <c r="M18895" s="172"/>
      <c r="N18895" s="172"/>
      <c r="O18895" s="172"/>
      <c r="U18895" s="173"/>
    </row>
    <row r="18896" spans="13:21" s="104" customFormat="1" ht="15.75">
      <c r="M18896" s="172"/>
      <c r="N18896" s="172"/>
      <c r="O18896" s="172"/>
      <c r="U18896" s="173"/>
    </row>
    <row r="18897" spans="13:21" s="104" customFormat="1" ht="15.75">
      <c r="M18897" s="172"/>
      <c r="N18897" s="172"/>
      <c r="O18897" s="172"/>
      <c r="U18897" s="173"/>
    </row>
    <row r="18898" spans="13:21" s="104" customFormat="1" ht="15.75">
      <c r="M18898" s="172"/>
      <c r="N18898" s="172"/>
      <c r="O18898" s="172"/>
      <c r="U18898" s="173"/>
    </row>
    <row r="18899" spans="13:21" s="104" customFormat="1" ht="15.75">
      <c r="M18899" s="172"/>
      <c r="N18899" s="172"/>
      <c r="O18899" s="172"/>
      <c r="U18899" s="173"/>
    </row>
    <row r="18900" spans="13:21" s="104" customFormat="1" ht="15.75">
      <c r="M18900" s="172"/>
      <c r="N18900" s="172"/>
      <c r="O18900" s="172"/>
      <c r="U18900" s="173"/>
    </row>
    <row r="18901" spans="13:21" s="104" customFormat="1" ht="15.75">
      <c r="M18901" s="172"/>
      <c r="N18901" s="172"/>
      <c r="O18901" s="172"/>
      <c r="U18901" s="173"/>
    </row>
    <row r="18902" spans="13:21" s="104" customFormat="1" ht="15.75">
      <c r="M18902" s="172"/>
      <c r="N18902" s="172"/>
      <c r="O18902" s="172"/>
      <c r="U18902" s="173"/>
    </row>
    <row r="18903" spans="13:21" s="104" customFormat="1" ht="15.75">
      <c r="M18903" s="172"/>
      <c r="N18903" s="172"/>
      <c r="O18903" s="172"/>
      <c r="U18903" s="173"/>
    </row>
    <row r="18904" spans="13:21" s="104" customFormat="1" ht="15.75">
      <c r="M18904" s="172"/>
      <c r="N18904" s="172"/>
      <c r="O18904" s="172"/>
      <c r="U18904" s="173"/>
    </row>
    <row r="18905" spans="13:21" s="104" customFormat="1" ht="15.75">
      <c r="M18905" s="172"/>
      <c r="N18905" s="172"/>
      <c r="O18905" s="172"/>
      <c r="U18905" s="173"/>
    </row>
    <row r="18906" spans="13:21" s="104" customFormat="1" ht="15.75">
      <c r="M18906" s="172"/>
      <c r="N18906" s="172"/>
      <c r="O18906" s="172"/>
      <c r="U18906" s="173"/>
    </row>
    <row r="18907" spans="13:21" s="104" customFormat="1" ht="15.75">
      <c r="M18907" s="172"/>
      <c r="N18907" s="172"/>
      <c r="O18907" s="172"/>
      <c r="U18907" s="173"/>
    </row>
    <row r="18908" spans="13:21" s="104" customFormat="1" ht="15.75">
      <c r="M18908" s="172"/>
      <c r="N18908" s="172"/>
      <c r="O18908" s="172"/>
      <c r="U18908" s="173"/>
    </row>
    <row r="18909" spans="13:21" s="104" customFormat="1" ht="15.75">
      <c r="M18909" s="172"/>
      <c r="N18909" s="172"/>
      <c r="O18909" s="172"/>
      <c r="U18909" s="173"/>
    </row>
    <row r="18910" spans="13:21" s="104" customFormat="1" ht="15.75">
      <c r="M18910" s="172"/>
      <c r="N18910" s="172"/>
      <c r="O18910" s="172"/>
      <c r="U18910" s="173"/>
    </row>
    <row r="18911" spans="13:21" s="104" customFormat="1" ht="15.75">
      <c r="M18911" s="172"/>
      <c r="N18911" s="172"/>
      <c r="O18911" s="172"/>
      <c r="U18911" s="173"/>
    </row>
    <row r="18912" spans="13:21" s="104" customFormat="1" ht="15.75">
      <c r="M18912" s="172"/>
      <c r="N18912" s="172"/>
      <c r="O18912" s="172"/>
      <c r="U18912" s="173"/>
    </row>
    <row r="18913" spans="13:21" s="104" customFormat="1" ht="15.75">
      <c r="M18913" s="172"/>
      <c r="N18913" s="172"/>
      <c r="O18913" s="172"/>
      <c r="U18913" s="173"/>
    </row>
    <row r="18914" spans="13:21" s="104" customFormat="1" ht="15.75">
      <c r="M18914" s="172"/>
      <c r="N18914" s="172"/>
      <c r="O18914" s="172"/>
      <c r="U18914" s="173"/>
    </row>
    <row r="18915" spans="13:21" s="104" customFormat="1" ht="15.75">
      <c r="M18915" s="172"/>
      <c r="N18915" s="172"/>
      <c r="O18915" s="172"/>
      <c r="U18915" s="173"/>
    </row>
    <row r="18916" spans="13:21" s="104" customFormat="1" ht="15.75">
      <c r="M18916" s="172"/>
      <c r="N18916" s="172"/>
      <c r="O18916" s="172"/>
      <c r="U18916" s="173"/>
    </row>
    <row r="18917" spans="13:21" s="104" customFormat="1" ht="15.75">
      <c r="M18917" s="172"/>
      <c r="N18917" s="172"/>
      <c r="O18917" s="172"/>
      <c r="U18917" s="173"/>
    </row>
    <row r="18918" spans="13:21" s="104" customFormat="1" ht="15.75">
      <c r="M18918" s="172"/>
      <c r="N18918" s="172"/>
      <c r="O18918" s="172"/>
      <c r="U18918" s="173"/>
    </row>
    <row r="18919" spans="13:21" s="104" customFormat="1" ht="15.75">
      <c r="M18919" s="172"/>
      <c r="N18919" s="172"/>
      <c r="O18919" s="172"/>
      <c r="U18919" s="173"/>
    </row>
    <row r="18920" spans="13:21" s="104" customFormat="1" ht="15.75">
      <c r="M18920" s="172"/>
      <c r="N18920" s="172"/>
      <c r="O18920" s="172"/>
      <c r="U18920" s="173"/>
    </row>
    <row r="18921" spans="13:21" s="104" customFormat="1" ht="15.75">
      <c r="M18921" s="172"/>
      <c r="N18921" s="172"/>
      <c r="O18921" s="172"/>
      <c r="U18921" s="173"/>
    </row>
    <row r="18922" spans="13:21" s="104" customFormat="1" ht="15.75">
      <c r="M18922" s="172"/>
      <c r="N18922" s="172"/>
      <c r="O18922" s="172"/>
      <c r="U18922" s="173"/>
    </row>
    <row r="18923" spans="13:21" s="104" customFormat="1" ht="15.75">
      <c r="M18923" s="172"/>
      <c r="N18923" s="172"/>
      <c r="O18923" s="172"/>
      <c r="U18923" s="173"/>
    </row>
    <row r="18924" spans="13:21" s="104" customFormat="1" ht="15.75">
      <c r="M18924" s="172"/>
      <c r="N18924" s="172"/>
      <c r="O18924" s="172"/>
      <c r="U18924" s="173"/>
    </row>
    <row r="18925" spans="13:21" s="104" customFormat="1" ht="15.75">
      <c r="M18925" s="172"/>
      <c r="N18925" s="172"/>
      <c r="O18925" s="172"/>
      <c r="U18925" s="173"/>
    </row>
    <row r="18926" spans="13:21" s="104" customFormat="1" ht="15.75">
      <c r="M18926" s="172"/>
      <c r="N18926" s="172"/>
      <c r="O18926" s="172"/>
      <c r="U18926" s="173"/>
    </row>
    <row r="18927" spans="13:21" s="104" customFormat="1" ht="15.75">
      <c r="M18927" s="172"/>
      <c r="N18927" s="172"/>
      <c r="O18927" s="172"/>
      <c r="U18927" s="173"/>
    </row>
    <row r="18928" spans="13:21" s="104" customFormat="1" ht="15.75">
      <c r="M18928" s="172"/>
      <c r="N18928" s="172"/>
      <c r="O18928" s="172"/>
      <c r="U18928" s="173"/>
    </row>
    <row r="18929" spans="13:21" s="104" customFormat="1" ht="15.75">
      <c r="M18929" s="172"/>
      <c r="N18929" s="172"/>
      <c r="O18929" s="172"/>
      <c r="U18929" s="173"/>
    </row>
    <row r="18930" spans="13:21" s="104" customFormat="1" ht="15.75">
      <c r="M18930" s="172"/>
      <c r="N18930" s="172"/>
      <c r="O18930" s="172"/>
      <c r="U18930" s="173"/>
    </row>
    <row r="18931" spans="13:21" s="104" customFormat="1" ht="15.75">
      <c r="M18931" s="172"/>
      <c r="N18931" s="172"/>
      <c r="O18931" s="172"/>
      <c r="U18931" s="173"/>
    </row>
    <row r="18932" spans="13:21" s="104" customFormat="1" ht="15.75">
      <c r="M18932" s="172"/>
      <c r="N18932" s="172"/>
      <c r="O18932" s="172"/>
      <c r="U18932" s="173"/>
    </row>
    <row r="18933" spans="13:21" s="104" customFormat="1" ht="15.75">
      <c r="M18933" s="172"/>
      <c r="N18933" s="172"/>
      <c r="O18933" s="172"/>
      <c r="U18933" s="173"/>
    </row>
    <row r="18934" spans="13:21" s="104" customFormat="1" ht="15.75">
      <c r="M18934" s="172"/>
      <c r="N18934" s="172"/>
      <c r="O18934" s="172"/>
      <c r="U18934" s="173"/>
    </row>
    <row r="18935" spans="13:21" s="104" customFormat="1" ht="15.75">
      <c r="M18935" s="172"/>
      <c r="N18935" s="172"/>
      <c r="O18935" s="172"/>
      <c r="U18935" s="173"/>
    </row>
    <row r="18936" spans="13:21" s="104" customFormat="1" ht="15.75">
      <c r="M18936" s="172"/>
      <c r="N18936" s="172"/>
      <c r="O18936" s="172"/>
      <c r="U18936" s="173"/>
    </row>
    <row r="18937" spans="13:21" s="104" customFormat="1" ht="15.75">
      <c r="M18937" s="172"/>
      <c r="N18937" s="172"/>
      <c r="O18937" s="172"/>
      <c r="U18937" s="173"/>
    </row>
    <row r="18938" spans="13:21" s="104" customFormat="1" ht="15.75">
      <c r="M18938" s="172"/>
      <c r="N18938" s="172"/>
      <c r="O18938" s="172"/>
      <c r="U18938" s="173"/>
    </row>
    <row r="18939" spans="13:21" s="104" customFormat="1" ht="15.75">
      <c r="M18939" s="172"/>
      <c r="N18939" s="172"/>
      <c r="O18939" s="172"/>
      <c r="U18939" s="173"/>
    </row>
    <row r="18940" spans="13:21" s="104" customFormat="1" ht="15.75">
      <c r="M18940" s="172"/>
      <c r="N18940" s="172"/>
      <c r="O18940" s="172"/>
      <c r="U18940" s="173"/>
    </row>
    <row r="18941" spans="13:21" s="104" customFormat="1" ht="15.75">
      <c r="M18941" s="172"/>
      <c r="N18941" s="172"/>
      <c r="O18941" s="172"/>
      <c r="U18941" s="173"/>
    </row>
    <row r="18942" spans="13:21" s="104" customFormat="1" ht="15.75">
      <c r="M18942" s="172"/>
      <c r="N18942" s="172"/>
      <c r="O18942" s="172"/>
      <c r="U18942" s="173"/>
    </row>
    <row r="18943" spans="13:21" s="104" customFormat="1" ht="15.75">
      <c r="M18943" s="172"/>
      <c r="N18943" s="172"/>
      <c r="O18943" s="172"/>
      <c r="U18943" s="173"/>
    </row>
    <row r="18944" spans="13:21" s="104" customFormat="1" ht="15.75">
      <c r="M18944" s="172"/>
      <c r="N18944" s="172"/>
      <c r="O18944" s="172"/>
      <c r="U18944" s="173"/>
    </row>
    <row r="18945" spans="13:21" s="104" customFormat="1" ht="15.75">
      <c r="M18945" s="172"/>
      <c r="N18945" s="172"/>
      <c r="O18945" s="172"/>
      <c r="U18945" s="173"/>
    </row>
    <row r="18946" spans="13:21" s="104" customFormat="1" ht="15.75">
      <c r="M18946" s="172"/>
      <c r="N18946" s="172"/>
      <c r="O18946" s="172"/>
      <c r="U18946" s="173"/>
    </row>
    <row r="18947" spans="13:21" s="104" customFormat="1" ht="15.75">
      <c r="M18947" s="172"/>
      <c r="N18947" s="172"/>
      <c r="O18947" s="172"/>
      <c r="U18947" s="173"/>
    </row>
    <row r="18948" spans="13:21" s="104" customFormat="1" ht="15.75">
      <c r="M18948" s="172"/>
      <c r="N18948" s="172"/>
      <c r="O18948" s="172"/>
      <c r="U18948" s="173"/>
    </row>
    <row r="18949" spans="13:21" s="104" customFormat="1" ht="15.75">
      <c r="M18949" s="172"/>
      <c r="N18949" s="172"/>
      <c r="O18949" s="172"/>
      <c r="U18949" s="173"/>
    </row>
    <row r="18950" spans="13:21" s="104" customFormat="1" ht="15.75">
      <c r="M18950" s="172"/>
      <c r="N18950" s="172"/>
      <c r="O18950" s="172"/>
      <c r="U18950" s="173"/>
    </row>
    <row r="18951" spans="13:21" s="104" customFormat="1" ht="15.75">
      <c r="M18951" s="172"/>
      <c r="N18951" s="172"/>
      <c r="O18951" s="172"/>
      <c r="U18951" s="173"/>
    </row>
    <row r="18952" spans="13:21" s="104" customFormat="1" ht="15.75">
      <c r="M18952" s="172"/>
      <c r="N18952" s="172"/>
      <c r="O18952" s="172"/>
      <c r="U18952" s="173"/>
    </row>
    <row r="18953" spans="13:21" s="104" customFormat="1" ht="15.75">
      <c r="M18953" s="172"/>
      <c r="N18953" s="172"/>
      <c r="O18953" s="172"/>
      <c r="U18953" s="173"/>
    </row>
    <row r="18954" spans="13:21" s="104" customFormat="1" ht="15.75">
      <c r="M18954" s="172"/>
      <c r="N18954" s="172"/>
      <c r="O18954" s="172"/>
      <c r="U18954" s="173"/>
    </row>
    <row r="18955" spans="13:21" s="104" customFormat="1" ht="15.75">
      <c r="M18955" s="172"/>
      <c r="N18955" s="172"/>
      <c r="O18955" s="172"/>
      <c r="U18955" s="173"/>
    </row>
    <row r="18956" spans="13:21" s="104" customFormat="1" ht="15.75">
      <c r="M18956" s="172"/>
      <c r="N18956" s="172"/>
      <c r="O18956" s="172"/>
      <c r="U18956" s="173"/>
    </row>
    <row r="18957" spans="13:21" s="104" customFormat="1" ht="15.75">
      <c r="M18957" s="172"/>
      <c r="N18957" s="172"/>
      <c r="O18957" s="172"/>
      <c r="U18957" s="173"/>
    </row>
    <row r="18958" spans="13:21" s="104" customFormat="1" ht="15.75">
      <c r="M18958" s="172"/>
      <c r="N18958" s="172"/>
      <c r="O18958" s="172"/>
      <c r="U18958" s="173"/>
    </row>
    <row r="18959" spans="13:21" s="104" customFormat="1" ht="15.75">
      <c r="M18959" s="172"/>
      <c r="N18959" s="172"/>
      <c r="O18959" s="172"/>
      <c r="U18959" s="173"/>
    </row>
    <row r="18960" spans="13:21" s="104" customFormat="1" ht="15.75">
      <c r="M18960" s="172"/>
      <c r="N18960" s="172"/>
      <c r="O18960" s="172"/>
      <c r="U18960" s="173"/>
    </row>
    <row r="18961" spans="13:21" s="104" customFormat="1" ht="15.75">
      <c r="M18961" s="172"/>
      <c r="N18961" s="172"/>
      <c r="O18961" s="172"/>
      <c r="U18961" s="173"/>
    </row>
    <row r="18962" spans="13:21" s="104" customFormat="1" ht="15.75">
      <c r="M18962" s="172"/>
      <c r="N18962" s="172"/>
      <c r="O18962" s="172"/>
      <c r="U18962" s="173"/>
    </row>
    <row r="18963" spans="13:21" s="104" customFormat="1" ht="15.75">
      <c r="M18963" s="172"/>
      <c r="N18963" s="172"/>
      <c r="O18963" s="172"/>
      <c r="U18963" s="173"/>
    </row>
    <row r="18964" spans="13:21" s="104" customFormat="1" ht="15.75">
      <c r="M18964" s="172"/>
      <c r="N18964" s="172"/>
      <c r="O18964" s="172"/>
      <c r="U18964" s="173"/>
    </row>
    <row r="18965" spans="13:21" s="104" customFormat="1" ht="15.75">
      <c r="M18965" s="172"/>
      <c r="N18965" s="172"/>
      <c r="O18965" s="172"/>
      <c r="U18965" s="173"/>
    </row>
    <row r="18966" spans="13:21" s="104" customFormat="1" ht="15.75">
      <c r="M18966" s="172"/>
      <c r="N18966" s="172"/>
      <c r="O18966" s="172"/>
      <c r="U18966" s="173"/>
    </row>
    <row r="18967" spans="13:21" s="104" customFormat="1" ht="15.75">
      <c r="M18967" s="172"/>
      <c r="N18967" s="172"/>
      <c r="O18967" s="172"/>
      <c r="U18967" s="173"/>
    </row>
    <row r="18968" spans="13:21" s="104" customFormat="1" ht="15.75">
      <c r="M18968" s="172"/>
      <c r="N18968" s="172"/>
      <c r="O18968" s="172"/>
      <c r="U18968" s="173"/>
    </row>
    <row r="18969" spans="13:21" s="104" customFormat="1" ht="15.75">
      <c r="M18969" s="172"/>
      <c r="N18969" s="172"/>
      <c r="O18969" s="172"/>
      <c r="U18969" s="173"/>
    </row>
    <row r="18970" spans="13:21" s="104" customFormat="1" ht="15.75">
      <c r="M18970" s="172"/>
      <c r="N18970" s="172"/>
      <c r="O18970" s="172"/>
      <c r="U18970" s="173"/>
    </row>
    <row r="18971" spans="13:21" s="104" customFormat="1" ht="15.75">
      <c r="M18971" s="172"/>
      <c r="N18971" s="172"/>
      <c r="O18971" s="172"/>
      <c r="U18971" s="173"/>
    </row>
    <row r="18972" spans="13:21" s="104" customFormat="1" ht="15.75">
      <c r="M18972" s="172"/>
      <c r="N18972" s="172"/>
      <c r="O18972" s="172"/>
      <c r="U18972" s="173"/>
    </row>
    <row r="18973" spans="13:21" s="104" customFormat="1" ht="15.75">
      <c r="M18973" s="172"/>
      <c r="N18973" s="172"/>
      <c r="O18973" s="172"/>
      <c r="U18973" s="173"/>
    </row>
    <row r="18974" spans="13:21" s="104" customFormat="1" ht="15.75">
      <c r="M18974" s="172"/>
      <c r="N18974" s="172"/>
      <c r="O18974" s="172"/>
      <c r="U18974" s="173"/>
    </row>
    <row r="18975" spans="13:21" s="104" customFormat="1" ht="15.75">
      <c r="M18975" s="172"/>
      <c r="N18975" s="172"/>
      <c r="O18975" s="172"/>
      <c r="U18975" s="173"/>
    </row>
    <row r="18976" spans="13:21" s="104" customFormat="1" ht="15.75">
      <c r="M18976" s="172"/>
      <c r="N18976" s="172"/>
      <c r="O18976" s="172"/>
      <c r="U18976" s="173"/>
    </row>
    <row r="18977" spans="13:21" s="104" customFormat="1" ht="15.75">
      <c r="M18977" s="172"/>
      <c r="N18977" s="172"/>
      <c r="O18977" s="172"/>
      <c r="U18977" s="173"/>
    </row>
    <row r="18978" spans="13:21" s="104" customFormat="1" ht="15.75">
      <c r="M18978" s="172"/>
      <c r="N18978" s="172"/>
      <c r="O18978" s="172"/>
      <c r="U18978" s="173"/>
    </row>
    <row r="18979" spans="13:21" s="104" customFormat="1" ht="15.75">
      <c r="M18979" s="172"/>
      <c r="N18979" s="172"/>
      <c r="O18979" s="172"/>
      <c r="U18979" s="173"/>
    </row>
    <row r="18980" spans="13:21" s="104" customFormat="1" ht="15.75">
      <c r="M18980" s="172"/>
      <c r="N18980" s="172"/>
      <c r="O18980" s="172"/>
      <c r="U18980" s="173"/>
    </row>
    <row r="18981" spans="13:21" s="104" customFormat="1" ht="15.75">
      <c r="M18981" s="172"/>
      <c r="N18981" s="172"/>
      <c r="O18981" s="172"/>
      <c r="U18981" s="173"/>
    </row>
    <row r="18982" spans="13:21" s="104" customFormat="1" ht="15.75">
      <c r="M18982" s="172"/>
      <c r="N18982" s="172"/>
      <c r="O18982" s="172"/>
      <c r="U18982" s="173"/>
    </row>
    <row r="18983" spans="13:21" s="104" customFormat="1" ht="15.75">
      <c r="M18983" s="172"/>
      <c r="N18983" s="172"/>
      <c r="O18983" s="172"/>
      <c r="U18983" s="173"/>
    </row>
    <row r="18984" spans="13:21" s="104" customFormat="1" ht="15.75">
      <c r="M18984" s="172"/>
      <c r="N18984" s="172"/>
      <c r="O18984" s="172"/>
      <c r="U18984" s="173"/>
    </row>
    <row r="18985" spans="13:21" s="104" customFormat="1" ht="15.75">
      <c r="M18985" s="172"/>
      <c r="N18985" s="172"/>
      <c r="O18985" s="172"/>
      <c r="U18985" s="173"/>
    </row>
    <row r="18986" spans="13:21" s="104" customFormat="1" ht="15.75">
      <c r="M18986" s="172"/>
      <c r="N18986" s="172"/>
      <c r="O18986" s="172"/>
      <c r="U18986" s="173"/>
    </row>
    <row r="18987" spans="13:21" s="104" customFormat="1" ht="15.75">
      <c r="M18987" s="172"/>
      <c r="N18987" s="172"/>
      <c r="O18987" s="172"/>
      <c r="U18987" s="173"/>
    </row>
    <row r="18988" spans="13:21" s="104" customFormat="1" ht="15.75">
      <c r="M18988" s="172"/>
      <c r="N18988" s="172"/>
      <c r="O18988" s="172"/>
      <c r="U18988" s="173"/>
    </row>
    <row r="18989" spans="13:21" s="104" customFormat="1" ht="15.75">
      <c r="M18989" s="172"/>
      <c r="N18989" s="172"/>
      <c r="O18989" s="172"/>
      <c r="U18989" s="173"/>
    </row>
    <row r="18990" spans="13:21" s="104" customFormat="1" ht="15.75">
      <c r="M18990" s="172"/>
      <c r="N18990" s="172"/>
      <c r="O18990" s="172"/>
      <c r="U18990" s="173"/>
    </row>
    <row r="18991" spans="13:21" s="104" customFormat="1" ht="15.75">
      <c r="M18991" s="172"/>
      <c r="N18991" s="172"/>
      <c r="O18991" s="172"/>
      <c r="U18991" s="173"/>
    </row>
    <row r="18992" spans="13:21" s="104" customFormat="1" ht="15.75">
      <c r="M18992" s="172"/>
      <c r="N18992" s="172"/>
      <c r="O18992" s="172"/>
      <c r="U18992" s="173"/>
    </row>
    <row r="18993" spans="13:21" s="104" customFormat="1" ht="15.75">
      <c r="M18993" s="172"/>
      <c r="N18993" s="172"/>
      <c r="O18993" s="172"/>
      <c r="U18993" s="173"/>
    </row>
    <row r="18994" spans="13:21" s="104" customFormat="1" ht="15.75">
      <c r="M18994" s="172"/>
      <c r="N18994" s="172"/>
      <c r="O18994" s="172"/>
      <c r="U18994" s="173"/>
    </row>
    <row r="18995" spans="13:21" s="104" customFormat="1" ht="15.75">
      <c r="M18995" s="172"/>
      <c r="N18995" s="172"/>
      <c r="O18995" s="172"/>
      <c r="U18995" s="173"/>
    </row>
    <row r="18996" spans="13:21" s="104" customFormat="1" ht="15.75">
      <c r="M18996" s="172"/>
      <c r="N18996" s="172"/>
      <c r="O18996" s="172"/>
      <c r="U18996" s="173"/>
    </row>
    <row r="18997" spans="13:21" s="104" customFormat="1" ht="15.75">
      <c r="M18997" s="172"/>
      <c r="N18997" s="172"/>
      <c r="O18997" s="172"/>
      <c r="U18997" s="173"/>
    </row>
    <row r="18998" spans="13:21" s="104" customFormat="1" ht="15.75">
      <c r="M18998" s="172"/>
      <c r="N18998" s="172"/>
      <c r="O18998" s="172"/>
      <c r="U18998" s="173"/>
    </row>
    <row r="18999" spans="13:21" s="104" customFormat="1" ht="15.75">
      <c r="M18999" s="172"/>
      <c r="N18999" s="172"/>
      <c r="O18999" s="172"/>
      <c r="U18999" s="173"/>
    </row>
    <row r="19000" spans="13:21" s="104" customFormat="1" ht="15.75">
      <c r="M19000" s="172"/>
      <c r="N19000" s="172"/>
      <c r="O19000" s="172"/>
      <c r="U19000" s="173"/>
    </row>
    <row r="19001" spans="13:21" s="104" customFormat="1" ht="15.75">
      <c r="M19001" s="172"/>
      <c r="N19001" s="172"/>
      <c r="O19001" s="172"/>
      <c r="U19001" s="173"/>
    </row>
    <row r="19002" spans="13:21" s="104" customFormat="1" ht="15.75">
      <c r="M19002" s="172"/>
      <c r="N19002" s="172"/>
      <c r="O19002" s="172"/>
      <c r="U19002" s="173"/>
    </row>
    <row r="19003" spans="13:21" s="104" customFormat="1" ht="15.75">
      <c r="M19003" s="172"/>
      <c r="N19003" s="172"/>
      <c r="O19003" s="172"/>
      <c r="U19003" s="173"/>
    </row>
    <row r="19004" spans="13:21" s="104" customFormat="1" ht="15.75">
      <c r="M19004" s="172"/>
      <c r="N19004" s="172"/>
      <c r="O19004" s="172"/>
      <c r="U19004" s="173"/>
    </row>
    <row r="19005" spans="13:21" s="104" customFormat="1" ht="15.75">
      <c r="M19005" s="172"/>
      <c r="N19005" s="172"/>
      <c r="O19005" s="172"/>
      <c r="U19005" s="173"/>
    </row>
    <row r="19006" spans="13:21" s="104" customFormat="1" ht="15.75">
      <c r="M19006" s="172"/>
      <c r="N19006" s="172"/>
      <c r="O19006" s="172"/>
      <c r="U19006" s="173"/>
    </row>
    <row r="19007" spans="13:21" s="104" customFormat="1" ht="15.75">
      <c r="M19007" s="172"/>
      <c r="N19007" s="172"/>
      <c r="O19007" s="172"/>
      <c r="U19007" s="173"/>
    </row>
    <row r="19008" spans="13:21" s="104" customFormat="1" ht="15.75">
      <c r="M19008" s="172"/>
      <c r="N19008" s="172"/>
      <c r="O19008" s="172"/>
      <c r="U19008" s="173"/>
    </row>
    <row r="19009" spans="13:21" s="104" customFormat="1" ht="15.75">
      <c r="M19009" s="172"/>
      <c r="N19009" s="172"/>
      <c r="O19009" s="172"/>
      <c r="U19009" s="173"/>
    </row>
    <row r="19010" spans="13:21" s="104" customFormat="1" ht="15.75">
      <c r="M19010" s="172"/>
      <c r="N19010" s="172"/>
      <c r="O19010" s="172"/>
      <c r="U19010" s="173"/>
    </row>
    <row r="19011" spans="13:21" s="104" customFormat="1" ht="15.75">
      <c r="M19011" s="172"/>
      <c r="N19011" s="172"/>
      <c r="O19011" s="172"/>
      <c r="U19011" s="173"/>
    </row>
    <row r="19012" spans="13:21" s="104" customFormat="1" ht="15.75">
      <c r="M19012" s="172"/>
      <c r="N19012" s="172"/>
      <c r="O19012" s="172"/>
      <c r="U19012" s="173"/>
    </row>
    <row r="19013" spans="13:21" s="104" customFormat="1" ht="15.75">
      <c r="M19013" s="172"/>
      <c r="N19013" s="172"/>
      <c r="O19013" s="172"/>
      <c r="U19013" s="173"/>
    </row>
    <row r="19014" spans="13:21" s="104" customFormat="1" ht="15.75">
      <c r="M19014" s="172"/>
      <c r="N19014" s="172"/>
      <c r="O19014" s="172"/>
      <c r="U19014" s="173"/>
    </row>
    <row r="19015" spans="13:21" s="104" customFormat="1" ht="15.75">
      <c r="M19015" s="172"/>
      <c r="N19015" s="172"/>
      <c r="O19015" s="172"/>
      <c r="U19015" s="173"/>
    </row>
    <row r="19016" spans="13:21" s="104" customFormat="1" ht="15.75">
      <c r="M19016" s="172"/>
      <c r="N19016" s="172"/>
      <c r="O19016" s="172"/>
      <c r="U19016" s="173"/>
    </row>
    <row r="19017" spans="13:21" s="104" customFormat="1" ht="15.75">
      <c r="M19017" s="172"/>
      <c r="N19017" s="172"/>
      <c r="O19017" s="172"/>
      <c r="U19017" s="173"/>
    </row>
    <row r="19018" spans="13:21" s="104" customFormat="1" ht="15.75">
      <c r="M19018" s="172"/>
      <c r="N19018" s="172"/>
      <c r="O19018" s="172"/>
      <c r="U19018" s="173"/>
    </row>
    <row r="19019" spans="13:21" s="104" customFormat="1" ht="15.75">
      <c r="M19019" s="172"/>
      <c r="N19019" s="172"/>
      <c r="O19019" s="172"/>
      <c r="U19019" s="173"/>
    </row>
    <row r="19020" spans="13:21" s="104" customFormat="1" ht="15.75">
      <c r="M19020" s="172"/>
      <c r="N19020" s="172"/>
      <c r="O19020" s="172"/>
      <c r="U19020" s="173"/>
    </row>
    <row r="19021" spans="13:21" s="104" customFormat="1" ht="15.75">
      <c r="M19021" s="172"/>
      <c r="N19021" s="172"/>
      <c r="O19021" s="172"/>
      <c r="U19021" s="173"/>
    </row>
    <row r="19022" spans="13:21" s="104" customFormat="1" ht="15.75">
      <c r="M19022" s="172"/>
      <c r="N19022" s="172"/>
      <c r="O19022" s="172"/>
      <c r="U19022" s="173"/>
    </row>
    <row r="19023" spans="13:21" s="104" customFormat="1" ht="15.75">
      <c r="M19023" s="172"/>
      <c r="N19023" s="172"/>
      <c r="O19023" s="172"/>
      <c r="U19023" s="173"/>
    </row>
    <row r="19024" spans="13:21" s="104" customFormat="1" ht="15.75">
      <c r="M19024" s="172"/>
      <c r="N19024" s="172"/>
      <c r="O19024" s="172"/>
      <c r="U19024" s="173"/>
    </row>
    <row r="19025" spans="13:21" s="104" customFormat="1" ht="15.75">
      <c r="M19025" s="172"/>
      <c r="N19025" s="172"/>
      <c r="O19025" s="172"/>
      <c r="U19025" s="173"/>
    </row>
    <row r="19026" spans="13:21" s="104" customFormat="1" ht="15.75">
      <c r="M19026" s="172"/>
      <c r="N19026" s="172"/>
      <c r="O19026" s="172"/>
      <c r="U19026" s="173"/>
    </row>
    <row r="19027" spans="13:21" s="104" customFormat="1" ht="15.75">
      <c r="M19027" s="172"/>
      <c r="N19027" s="172"/>
      <c r="O19027" s="172"/>
      <c r="U19027" s="173"/>
    </row>
    <row r="19028" spans="13:21" s="104" customFormat="1" ht="15.75">
      <c r="M19028" s="172"/>
      <c r="N19028" s="172"/>
      <c r="O19028" s="172"/>
      <c r="U19028" s="173"/>
    </row>
    <row r="19029" spans="13:21" s="104" customFormat="1" ht="15.75">
      <c r="M19029" s="172"/>
      <c r="N19029" s="172"/>
      <c r="O19029" s="172"/>
      <c r="U19029" s="173"/>
    </row>
    <row r="19030" spans="13:21" s="104" customFormat="1" ht="15.75">
      <c r="M19030" s="172"/>
      <c r="N19030" s="172"/>
      <c r="O19030" s="172"/>
      <c r="U19030" s="173"/>
    </row>
    <row r="19031" spans="13:21" s="104" customFormat="1" ht="15.75">
      <c r="M19031" s="172"/>
      <c r="N19031" s="172"/>
      <c r="O19031" s="172"/>
      <c r="U19031" s="173"/>
    </row>
    <row r="19032" spans="13:21" s="104" customFormat="1" ht="15.75">
      <c r="M19032" s="172"/>
      <c r="N19032" s="172"/>
      <c r="O19032" s="172"/>
      <c r="U19032" s="173"/>
    </row>
    <row r="19033" spans="13:21" s="104" customFormat="1" ht="15.75">
      <c r="M19033" s="172"/>
      <c r="N19033" s="172"/>
      <c r="O19033" s="172"/>
      <c r="U19033" s="173"/>
    </row>
    <row r="19034" spans="13:21" s="104" customFormat="1" ht="15.75">
      <c r="M19034" s="172"/>
      <c r="N19034" s="172"/>
      <c r="O19034" s="172"/>
      <c r="U19034" s="173"/>
    </row>
    <row r="19035" spans="13:21" s="104" customFormat="1" ht="15.75">
      <c r="M19035" s="172"/>
      <c r="N19035" s="172"/>
      <c r="O19035" s="172"/>
      <c r="U19035" s="173"/>
    </row>
    <row r="19036" spans="13:21" s="104" customFormat="1" ht="15.75">
      <c r="M19036" s="172"/>
      <c r="N19036" s="172"/>
      <c r="O19036" s="172"/>
      <c r="U19036" s="173"/>
    </row>
    <row r="19037" spans="13:21" s="104" customFormat="1" ht="15.75">
      <c r="M19037" s="172"/>
      <c r="N19037" s="172"/>
      <c r="O19037" s="172"/>
      <c r="U19037" s="173"/>
    </row>
    <row r="19038" spans="13:21" s="104" customFormat="1" ht="15.75">
      <c r="M19038" s="172"/>
      <c r="N19038" s="172"/>
      <c r="O19038" s="172"/>
      <c r="U19038" s="173"/>
    </row>
    <row r="19039" spans="13:21" s="104" customFormat="1" ht="15.75">
      <c r="M19039" s="172"/>
      <c r="N19039" s="172"/>
      <c r="O19039" s="172"/>
      <c r="U19039" s="173"/>
    </row>
    <row r="19040" spans="13:21" s="104" customFormat="1" ht="15.75">
      <c r="M19040" s="172"/>
      <c r="N19040" s="172"/>
      <c r="O19040" s="172"/>
      <c r="U19040" s="173"/>
    </row>
    <row r="19041" spans="13:21" s="104" customFormat="1" ht="15.75">
      <c r="M19041" s="172"/>
      <c r="N19041" s="172"/>
      <c r="O19041" s="172"/>
      <c r="U19041" s="173"/>
    </row>
    <row r="19042" spans="13:21" s="104" customFormat="1" ht="15.75">
      <c r="M19042" s="172"/>
      <c r="N19042" s="172"/>
      <c r="O19042" s="172"/>
      <c r="U19042" s="173"/>
    </row>
    <row r="19043" spans="13:21" s="104" customFormat="1" ht="15.75">
      <c r="M19043" s="172"/>
      <c r="N19043" s="172"/>
      <c r="O19043" s="172"/>
      <c r="U19043" s="173"/>
    </row>
    <row r="19044" spans="13:21" s="104" customFormat="1" ht="15.75">
      <c r="M19044" s="172"/>
      <c r="N19044" s="172"/>
      <c r="O19044" s="172"/>
      <c r="U19044" s="173"/>
    </row>
    <row r="19045" spans="13:21" s="104" customFormat="1" ht="15.75">
      <c r="M19045" s="172"/>
      <c r="N19045" s="172"/>
      <c r="O19045" s="172"/>
      <c r="U19045" s="173"/>
    </row>
    <row r="19046" spans="13:21" s="104" customFormat="1" ht="15.75">
      <c r="M19046" s="172"/>
      <c r="N19046" s="172"/>
      <c r="O19046" s="172"/>
      <c r="U19046" s="173"/>
    </row>
    <row r="19047" spans="13:21" s="104" customFormat="1" ht="15.75">
      <c r="M19047" s="172"/>
      <c r="N19047" s="172"/>
      <c r="O19047" s="172"/>
      <c r="U19047" s="173"/>
    </row>
    <row r="19048" spans="13:21" s="104" customFormat="1" ht="15.75">
      <c r="M19048" s="172"/>
      <c r="N19048" s="172"/>
      <c r="O19048" s="172"/>
      <c r="U19048" s="173"/>
    </row>
    <row r="19049" spans="13:21" s="104" customFormat="1" ht="15.75">
      <c r="M19049" s="172"/>
      <c r="N19049" s="172"/>
      <c r="O19049" s="172"/>
      <c r="U19049" s="173"/>
    </row>
    <row r="19050" spans="13:21" s="104" customFormat="1" ht="15.75">
      <c r="M19050" s="172"/>
      <c r="N19050" s="172"/>
      <c r="O19050" s="172"/>
      <c r="U19050" s="173"/>
    </row>
    <row r="19051" spans="13:21" s="104" customFormat="1" ht="15.75">
      <c r="M19051" s="172"/>
      <c r="N19051" s="172"/>
      <c r="O19051" s="172"/>
      <c r="U19051" s="173"/>
    </row>
    <row r="19052" spans="13:21" s="104" customFormat="1" ht="15.75">
      <c r="M19052" s="172"/>
      <c r="N19052" s="172"/>
      <c r="O19052" s="172"/>
      <c r="U19052" s="173"/>
    </row>
    <row r="19053" spans="13:21" s="104" customFormat="1" ht="15.75">
      <c r="M19053" s="172"/>
      <c r="N19053" s="172"/>
      <c r="O19053" s="172"/>
      <c r="U19053" s="173"/>
    </row>
    <row r="19054" spans="13:21" s="104" customFormat="1" ht="15.75">
      <c r="M19054" s="172"/>
      <c r="N19054" s="172"/>
      <c r="O19054" s="172"/>
      <c r="U19054" s="173"/>
    </row>
    <row r="19055" spans="13:21" s="104" customFormat="1" ht="15.75">
      <c r="M19055" s="172"/>
      <c r="N19055" s="172"/>
      <c r="O19055" s="172"/>
      <c r="U19055" s="173"/>
    </row>
    <row r="19056" spans="13:21" s="104" customFormat="1" ht="15.75">
      <c r="M19056" s="172"/>
      <c r="N19056" s="172"/>
      <c r="O19056" s="172"/>
      <c r="U19056" s="173"/>
    </row>
    <row r="19057" spans="13:21" s="104" customFormat="1" ht="15.75">
      <c r="M19057" s="172"/>
      <c r="N19057" s="172"/>
      <c r="O19057" s="172"/>
      <c r="U19057" s="173"/>
    </row>
    <row r="19058" spans="13:21" s="104" customFormat="1" ht="15.75">
      <c r="M19058" s="172"/>
      <c r="N19058" s="172"/>
      <c r="O19058" s="172"/>
      <c r="U19058" s="173"/>
    </row>
    <row r="19059" spans="13:21" s="104" customFormat="1" ht="15.75">
      <c r="M19059" s="172"/>
      <c r="N19059" s="172"/>
      <c r="O19059" s="172"/>
      <c r="U19059" s="173"/>
    </row>
    <row r="19060" spans="13:21" s="104" customFormat="1" ht="15.75">
      <c r="M19060" s="172"/>
      <c r="N19060" s="172"/>
      <c r="O19060" s="172"/>
      <c r="U19060" s="173"/>
    </row>
    <row r="19061" spans="13:21" s="104" customFormat="1" ht="15.75">
      <c r="M19061" s="172"/>
      <c r="N19061" s="172"/>
      <c r="O19061" s="172"/>
      <c r="U19061" s="173"/>
    </row>
    <row r="19062" spans="13:21" s="104" customFormat="1" ht="15.75">
      <c r="M19062" s="172"/>
      <c r="N19062" s="172"/>
      <c r="O19062" s="172"/>
      <c r="U19062" s="173"/>
    </row>
    <row r="19063" spans="13:21" s="104" customFormat="1" ht="15.75">
      <c r="M19063" s="172"/>
      <c r="N19063" s="172"/>
      <c r="O19063" s="172"/>
      <c r="U19063" s="173"/>
    </row>
    <row r="19064" spans="13:21" s="104" customFormat="1" ht="15.75">
      <c r="M19064" s="172"/>
      <c r="N19064" s="172"/>
      <c r="O19064" s="172"/>
      <c r="U19064" s="173"/>
    </row>
    <row r="19065" spans="13:21" s="104" customFormat="1" ht="15.75">
      <c r="M19065" s="172"/>
      <c r="N19065" s="172"/>
      <c r="O19065" s="172"/>
      <c r="U19065" s="173"/>
    </row>
    <row r="19066" spans="13:21" s="104" customFormat="1" ht="15.75">
      <c r="M19066" s="172"/>
      <c r="N19066" s="172"/>
      <c r="O19066" s="172"/>
      <c r="U19066" s="173"/>
    </row>
    <row r="19067" spans="13:21" s="104" customFormat="1" ht="15.75">
      <c r="M19067" s="172"/>
      <c r="N19067" s="172"/>
      <c r="O19067" s="172"/>
      <c r="U19067" s="173"/>
    </row>
    <row r="19068" spans="13:21" s="104" customFormat="1" ht="15.75">
      <c r="M19068" s="172"/>
      <c r="N19068" s="172"/>
      <c r="O19068" s="172"/>
      <c r="U19068" s="173"/>
    </row>
    <row r="19069" spans="13:21" s="104" customFormat="1" ht="15.75">
      <c r="M19069" s="172"/>
      <c r="N19069" s="172"/>
      <c r="O19069" s="172"/>
      <c r="U19069" s="173"/>
    </row>
    <row r="19070" spans="13:21" s="104" customFormat="1" ht="15.75">
      <c r="M19070" s="172"/>
      <c r="N19070" s="172"/>
      <c r="O19070" s="172"/>
      <c r="U19070" s="173"/>
    </row>
    <row r="19071" spans="13:21" s="104" customFormat="1" ht="15.75">
      <c r="M19071" s="172"/>
      <c r="N19071" s="172"/>
      <c r="O19071" s="172"/>
      <c r="U19071" s="173"/>
    </row>
    <row r="19072" spans="13:21" s="104" customFormat="1" ht="15.75">
      <c r="M19072" s="172"/>
      <c r="N19072" s="172"/>
      <c r="O19072" s="172"/>
      <c r="U19072" s="173"/>
    </row>
    <row r="19073" spans="13:21" s="104" customFormat="1" ht="15.75">
      <c r="M19073" s="172"/>
      <c r="N19073" s="172"/>
      <c r="O19073" s="172"/>
      <c r="U19073" s="173"/>
    </row>
    <row r="19074" spans="13:21" s="104" customFormat="1" ht="15.75">
      <c r="M19074" s="172"/>
      <c r="N19074" s="172"/>
      <c r="O19074" s="172"/>
      <c r="U19074" s="173"/>
    </row>
    <row r="19075" spans="13:21" s="104" customFormat="1" ht="15.75">
      <c r="M19075" s="172"/>
      <c r="N19075" s="172"/>
      <c r="O19075" s="172"/>
      <c r="U19075" s="173"/>
    </row>
    <row r="19076" spans="13:21" s="104" customFormat="1" ht="15.75">
      <c r="M19076" s="172"/>
      <c r="N19076" s="172"/>
      <c r="O19076" s="172"/>
      <c r="U19076" s="173"/>
    </row>
    <row r="19077" spans="13:21" s="104" customFormat="1" ht="15.75">
      <c r="M19077" s="172"/>
      <c r="N19077" s="172"/>
      <c r="O19077" s="172"/>
      <c r="U19077" s="173"/>
    </row>
    <row r="19078" spans="13:21" s="104" customFormat="1" ht="15.75">
      <c r="M19078" s="172"/>
      <c r="N19078" s="172"/>
      <c r="O19078" s="172"/>
      <c r="U19078" s="173"/>
    </row>
    <row r="19079" spans="13:21" s="104" customFormat="1" ht="15.75">
      <c r="M19079" s="172"/>
      <c r="N19079" s="172"/>
      <c r="O19079" s="172"/>
      <c r="U19079" s="173"/>
    </row>
    <row r="19080" spans="13:21" s="104" customFormat="1" ht="15.75">
      <c r="M19080" s="172"/>
      <c r="N19080" s="172"/>
      <c r="O19080" s="172"/>
      <c r="U19080" s="173"/>
    </row>
    <row r="19081" spans="13:21" s="104" customFormat="1" ht="15.75">
      <c r="M19081" s="172"/>
      <c r="N19081" s="172"/>
      <c r="O19081" s="172"/>
      <c r="U19081" s="173"/>
    </row>
    <row r="19082" spans="13:21" s="104" customFormat="1" ht="15.75">
      <c r="M19082" s="172"/>
      <c r="N19082" s="172"/>
      <c r="O19082" s="172"/>
      <c r="U19082" s="173"/>
    </row>
    <row r="19083" spans="13:21" s="104" customFormat="1" ht="15.75">
      <c r="M19083" s="172"/>
      <c r="N19083" s="172"/>
      <c r="O19083" s="172"/>
      <c r="U19083" s="173"/>
    </row>
    <row r="19084" spans="13:21" s="104" customFormat="1" ht="15.75">
      <c r="M19084" s="172"/>
      <c r="N19084" s="172"/>
      <c r="O19084" s="172"/>
      <c r="U19084" s="173"/>
    </row>
    <row r="19085" spans="13:21" s="104" customFormat="1" ht="15.75">
      <c r="M19085" s="172"/>
      <c r="N19085" s="172"/>
      <c r="O19085" s="172"/>
      <c r="U19085" s="173"/>
    </row>
    <row r="19086" spans="13:21" s="104" customFormat="1" ht="15.75">
      <c r="M19086" s="172"/>
      <c r="N19086" s="172"/>
      <c r="O19086" s="172"/>
      <c r="U19086" s="173"/>
    </row>
    <row r="19087" spans="13:21" s="104" customFormat="1" ht="15.75">
      <c r="M19087" s="172"/>
      <c r="N19087" s="172"/>
      <c r="O19087" s="172"/>
      <c r="U19087" s="173"/>
    </row>
    <row r="19088" spans="13:21" s="104" customFormat="1" ht="15.75">
      <c r="M19088" s="172"/>
      <c r="N19088" s="172"/>
      <c r="O19088" s="172"/>
      <c r="U19088" s="173"/>
    </row>
    <row r="19089" spans="13:21" s="104" customFormat="1" ht="15.75">
      <c r="M19089" s="172"/>
      <c r="N19089" s="172"/>
      <c r="O19089" s="172"/>
      <c r="U19089" s="173"/>
    </row>
    <row r="19090" spans="13:21" s="104" customFormat="1" ht="15.75">
      <c r="M19090" s="172"/>
      <c r="N19090" s="172"/>
      <c r="O19090" s="172"/>
      <c r="U19090" s="173"/>
    </row>
    <row r="19091" spans="13:21" s="104" customFormat="1" ht="15.75">
      <c r="M19091" s="172"/>
      <c r="N19091" s="172"/>
      <c r="O19091" s="172"/>
      <c r="U19091" s="173"/>
    </row>
    <row r="19092" spans="13:21" s="104" customFormat="1" ht="15.75">
      <c r="M19092" s="172"/>
      <c r="N19092" s="172"/>
      <c r="O19092" s="172"/>
      <c r="U19092" s="173"/>
    </row>
    <row r="19093" spans="13:21" s="104" customFormat="1" ht="15.75">
      <c r="M19093" s="172"/>
      <c r="N19093" s="172"/>
      <c r="O19093" s="172"/>
      <c r="U19093" s="173"/>
    </row>
    <row r="19094" spans="13:21" s="104" customFormat="1" ht="15.75">
      <c r="M19094" s="172"/>
      <c r="N19094" s="172"/>
      <c r="O19094" s="172"/>
      <c r="U19094" s="173"/>
    </row>
    <row r="19095" spans="13:21" s="104" customFormat="1" ht="15.75">
      <c r="M19095" s="172"/>
      <c r="N19095" s="172"/>
      <c r="O19095" s="172"/>
      <c r="U19095" s="173"/>
    </row>
    <row r="19096" spans="13:21" s="104" customFormat="1" ht="15.75">
      <c r="M19096" s="172"/>
      <c r="N19096" s="172"/>
      <c r="O19096" s="172"/>
      <c r="U19096" s="173"/>
    </row>
    <row r="19097" spans="13:21" s="104" customFormat="1" ht="15.75">
      <c r="M19097" s="172"/>
      <c r="N19097" s="172"/>
      <c r="O19097" s="172"/>
      <c r="U19097" s="173"/>
    </row>
    <row r="19098" spans="13:21" s="104" customFormat="1" ht="15.75">
      <c r="M19098" s="172"/>
      <c r="N19098" s="172"/>
      <c r="O19098" s="172"/>
      <c r="U19098" s="173"/>
    </row>
    <row r="19099" spans="13:21" s="104" customFormat="1" ht="15.75">
      <c r="M19099" s="172"/>
      <c r="N19099" s="172"/>
      <c r="O19099" s="172"/>
      <c r="U19099" s="173"/>
    </row>
    <row r="19100" spans="13:21" s="104" customFormat="1" ht="15.75">
      <c r="M19100" s="172"/>
      <c r="N19100" s="172"/>
      <c r="O19100" s="172"/>
      <c r="U19100" s="173"/>
    </row>
    <row r="19101" spans="13:21" s="104" customFormat="1" ht="15.75">
      <c r="M19101" s="172"/>
      <c r="N19101" s="172"/>
      <c r="O19101" s="172"/>
      <c r="U19101" s="173"/>
    </row>
    <row r="19102" spans="13:21" s="104" customFormat="1" ht="15.75">
      <c r="M19102" s="172"/>
      <c r="N19102" s="172"/>
      <c r="O19102" s="172"/>
      <c r="U19102" s="173"/>
    </row>
    <row r="19103" spans="13:21" s="104" customFormat="1" ht="15.75">
      <c r="M19103" s="172"/>
      <c r="N19103" s="172"/>
      <c r="O19103" s="172"/>
      <c r="U19103" s="173"/>
    </row>
    <row r="19104" spans="13:21" s="104" customFormat="1" ht="15.75">
      <c r="M19104" s="172"/>
      <c r="N19104" s="172"/>
      <c r="O19104" s="172"/>
      <c r="U19104" s="173"/>
    </row>
    <row r="19105" spans="13:21" s="104" customFormat="1" ht="15.75">
      <c r="M19105" s="172"/>
      <c r="N19105" s="172"/>
      <c r="O19105" s="172"/>
      <c r="U19105" s="173"/>
    </row>
    <row r="19106" spans="13:21" s="104" customFormat="1" ht="15.75">
      <c r="M19106" s="172"/>
      <c r="N19106" s="172"/>
      <c r="O19106" s="172"/>
      <c r="U19106" s="173"/>
    </row>
    <row r="19107" spans="13:21" s="104" customFormat="1" ht="15.75">
      <c r="M19107" s="172"/>
      <c r="N19107" s="172"/>
      <c r="O19107" s="172"/>
      <c r="U19107" s="173"/>
    </row>
    <row r="19108" spans="13:21" s="104" customFormat="1" ht="15.75">
      <c r="M19108" s="172"/>
      <c r="N19108" s="172"/>
      <c r="O19108" s="172"/>
      <c r="U19108" s="173"/>
    </row>
    <row r="19109" spans="13:21" s="104" customFormat="1" ht="15.75">
      <c r="M19109" s="172"/>
      <c r="N19109" s="172"/>
      <c r="O19109" s="172"/>
      <c r="U19109" s="173"/>
    </row>
    <row r="19110" spans="13:21" s="104" customFormat="1" ht="15.75">
      <c r="M19110" s="172"/>
      <c r="N19110" s="172"/>
      <c r="O19110" s="172"/>
      <c r="U19110" s="173"/>
    </row>
    <row r="19111" spans="13:21" s="104" customFormat="1" ht="15.75">
      <c r="M19111" s="172"/>
      <c r="N19111" s="172"/>
      <c r="O19111" s="172"/>
      <c r="U19111" s="173"/>
    </row>
    <row r="19112" spans="13:21" s="104" customFormat="1" ht="15.75">
      <c r="M19112" s="172"/>
      <c r="N19112" s="172"/>
      <c r="O19112" s="172"/>
      <c r="U19112" s="173"/>
    </row>
    <row r="19113" spans="13:21" s="104" customFormat="1" ht="15.75">
      <c r="M19113" s="172"/>
      <c r="N19113" s="172"/>
      <c r="O19113" s="172"/>
      <c r="U19113" s="173"/>
    </row>
    <row r="19114" spans="13:21" s="104" customFormat="1" ht="15.75">
      <c r="M19114" s="172"/>
      <c r="N19114" s="172"/>
      <c r="O19114" s="172"/>
      <c r="U19114" s="173"/>
    </row>
    <row r="19115" spans="13:21" s="104" customFormat="1" ht="15.75">
      <c r="M19115" s="172"/>
      <c r="N19115" s="172"/>
      <c r="O19115" s="172"/>
      <c r="U19115" s="173"/>
    </row>
    <row r="19116" spans="13:21" s="104" customFormat="1" ht="15.75">
      <c r="M19116" s="172"/>
      <c r="N19116" s="172"/>
      <c r="O19116" s="172"/>
      <c r="U19116" s="173"/>
    </row>
    <row r="19117" spans="13:21" s="104" customFormat="1" ht="15.75">
      <c r="M19117" s="172"/>
      <c r="N19117" s="172"/>
      <c r="O19117" s="172"/>
      <c r="U19117" s="173"/>
    </row>
    <row r="19118" spans="13:21" s="104" customFormat="1" ht="15.75">
      <c r="M19118" s="172"/>
      <c r="N19118" s="172"/>
      <c r="O19118" s="172"/>
      <c r="U19118" s="173"/>
    </row>
    <row r="19119" spans="13:21" s="104" customFormat="1" ht="15.75">
      <c r="M19119" s="172"/>
      <c r="N19119" s="172"/>
      <c r="O19119" s="172"/>
      <c r="U19119" s="173"/>
    </row>
    <row r="19120" spans="13:21" s="104" customFormat="1" ht="15.75">
      <c r="M19120" s="172"/>
      <c r="N19120" s="172"/>
      <c r="O19120" s="172"/>
      <c r="U19120" s="173"/>
    </row>
    <row r="19121" spans="13:21" s="104" customFormat="1" ht="15.75">
      <c r="M19121" s="172"/>
      <c r="N19121" s="172"/>
      <c r="O19121" s="172"/>
      <c r="U19121" s="173"/>
    </row>
    <row r="19122" spans="13:21" s="104" customFormat="1" ht="15.75">
      <c r="M19122" s="172"/>
      <c r="N19122" s="172"/>
      <c r="O19122" s="172"/>
      <c r="U19122" s="173"/>
    </row>
    <row r="19123" spans="13:21" s="104" customFormat="1" ht="15.75">
      <c r="M19123" s="172"/>
      <c r="N19123" s="172"/>
      <c r="O19123" s="172"/>
      <c r="U19123" s="173"/>
    </row>
    <row r="19124" spans="13:21" s="104" customFormat="1" ht="15.75">
      <c r="M19124" s="172"/>
      <c r="N19124" s="172"/>
      <c r="O19124" s="172"/>
      <c r="U19124" s="173"/>
    </row>
    <row r="19125" spans="13:21" s="104" customFormat="1" ht="15.75">
      <c r="M19125" s="172"/>
      <c r="N19125" s="172"/>
      <c r="O19125" s="172"/>
      <c r="U19125" s="173"/>
    </row>
    <row r="19126" spans="13:21" s="104" customFormat="1" ht="15.75">
      <c r="M19126" s="172"/>
      <c r="N19126" s="172"/>
      <c r="O19126" s="172"/>
      <c r="U19126" s="173"/>
    </row>
    <row r="19127" spans="13:21" s="104" customFormat="1" ht="15.75">
      <c r="M19127" s="172"/>
      <c r="N19127" s="172"/>
      <c r="O19127" s="172"/>
      <c r="U19127" s="173"/>
    </row>
    <row r="19128" spans="13:21" s="104" customFormat="1" ht="15.75">
      <c r="M19128" s="172"/>
      <c r="N19128" s="172"/>
      <c r="O19128" s="172"/>
      <c r="U19128" s="173"/>
    </row>
    <row r="19129" spans="13:21" s="104" customFormat="1" ht="15.75">
      <c r="M19129" s="172"/>
      <c r="N19129" s="172"/>
      <c r="O19129" s="172"/>
      <c r="U19129" s="173"/>
    </row>
    <row r="19130" spans="13:21" s="104" customFormat="1" ht="15.75">
      <c r="M19130" s="172"/>
      <c r="N19130" s="172"/>
      <c r="O19130" s="172"/>
      <c r="U19130" s="173"/>
    </row>
    <row r="19131" spans="13:21" s="104" customFormat="1" ht="15.75">
      <c r="M19131" s="172"/>
      <c r="N19131" s="172"/>
      <c r="O19131" s="172"/>
      <c r="U19131" s="173"/>
    </row>
    <row r="19132" spans="13:21" s="104" customFormat="1" ht="15.75">
      <c r="M19132" s="172"/>
      <c r="N19132" s="172"/>
      <c r="O19132" s="172"/>
      <c r="U19132" s="173"/>
    </row>
    <row r="19133" spans="13:21" s="104" customFormat="1" ht="15.75">
      <c r="M19133" s="172"/>
      <c r="N19133" s="172"/>
      <c r="O19133" s="172"/>
      <c r="U19133" s="173"/>
    </row>
    <row r="19134" spans="13:21" s="104" customFormat="1" ht="15.75">
      <c r="M19134" s="172"/>
      <c r="N19134" s="172"/>
      <c r="O19134" s="172"/>
      <c r="U19134" s="173"/>
    </row>
    <row r="19135" spans="13:21" s="104" customFormat="1" ht="15.75">
      <c r="M19135" s="172"/>
      <c r="N19135" s="172"/>
      <c r="O19135" s="172"/>
      <c r="U19135" s="173"/>
    </row>
    <row r="19136" spans="13:21" s="104" customFormat="1" ht="15.75">
      <c r="M19136" s="172"/>
      <c r="N19136" s="172"/>
      <c r="O19136" s="172"/>
      <c r="U19136" s="173"/>
    </row>
    <row r="19137" spans="13:21" s="104" customFormat="1" ht="15.75">
      <c r="M19137" s="172"/>
      <c r="N19137" s="172"/>
      <c r="O19137" s="172"/>
      <c r="U19137" s="173"/>
    </row>
    <row r="19138" spans="13:21" s="104" customFormat="1" ht="15.75">
      <c r="M19138" s="172"/>
      <c r="N19138" s="172"/>
      <c r="O19138" s="172"/>
      <c r="U19138" s="173"/>
    </row>
    <row r="19139" spans="13:21" s="104" customFormat="1" ht="15.75">
      <c r="M19139" s="172"/>
      <c r="N19139" s="172"/>
      <c r="O19139" s="172"/>
      <c r="U19139" s="173"/>
    </row>
    <row r="19140" spans="13:21" s="104" customFormat="1" ht="15.75">
      <c r="M19140" s="172"/>
      <c r="N19140" s="172"/>
      <c r="O19140" s="172"/>
      <c r="U19140" s="173"/>
    </row>
    <row r="19141" spans="13:21" s="104" customFormat="1" ht="15.75">
      <c r="M19141" s="172"/>
      <c r="N19141" s="172"/>
      <c r="O19141" s="172"/>
      <c r="U19141" s="173"/>
    </row>
    <row r="19142" spans="13:21" s="104" customFormat="1" ht="15.75">
      <c r="M19142" s="172"/>
      <c r="N19142" s="172"/>
      <c r="O19142" s="172"/>
      <c r="U19142" s="173"/>
    </row>
    <row r="19143" spans="13:21" s="104" customFormat="1" ht="15.75">
      <c r="M19143" s="172"/>
      <c r="N19143" s="172"/>
      <c r="O19143" s="172"/>
      <c r="U19143" s="173"/>
    </row>
    <row r="19144" spans="13:21" s="104" customFormat="1" ht="15.75">
      <c r="M19144" s="172"/>
      <c r="N19144" s="172"/>
      <c r="O19144" s="172"/>
      <c r="U19144" s="173"/>
    </row>
    <row r="19145" spans="13:21" s="104" customFormat="1" ht="15.75">
      <c r="M19145" s="172"/>
      <c r="N19145" s="172"/>
      <c r="O19145" s="172"/>
      <c r="U19145" s="173"/>
    </row>
    <row r="19146" spans="13:21" s="104" customFormat="1" ht="15.75">
      <c r="M19146" s="172"/>
      <c r="N19146" s="172"/>
      <c r="O19146" s="172"/>
      <c r="U19146" s="173"/>
    </row>
    <row r="19147" spans="13:21" s="104" customFormat="1" ht="15.75">
      <c r="M19147" s="172"/>
      <c r="N19147" s="172"/>
      <c r="O19147" s="172"/>
      <c r="U19147" s="173"/>
    </row>
    <row r="19148" spans="13:21" s="104" customFormat="1" ht="15.75">
      <c r="M19148" s="172"/>
      <c r="N19148" s="172"/>
      <c r="O19148" s="172"/>
      <c r="U19148" s="173"/>
    </row>
    <row r="19149" spans="13:21" s="104" customFormat="1" ht="15.75">
      <c r="M19149" s="172"/>
      <c r="N19149" s="172"/>
      <c r="O19149" s="172"/>
      <c r="U19149" s="173"/>
    </row>
    <row r="19150" spans="13:21" s="104" customFormat="1" ht="15.75">
      <c r="M19150" s="172"/>
      <c r="N19150" s="172"/>
      <c r="O19150" s="172"/>
      <c r="U19150" s="173"/>
    </row>
    <row r="19151" spans="13:21" s="104" customFormat="1" ht="15.75">
      <c r="M19151" s="172"/>
      <c r="N19151" s="172"/>
      <c r="O19151" s="172"/>
      <c r="U19151" s="173"/>
    </row>
    <row r="19152" spans="13:21" s="104" customFormat="1" ht="15.75">
      <c r="M19152" s="172"/>
      <c r="N19152" s="172"/>
      <c r="O19152" s="172"/>
      <c r="U19152" s="173"/>
    </row>
    <row r="19153" spans="13:21" s="104" customFormat="1" ht="15.75">
      <c r="M19153" s="172"/>
      <c r="N19153" s="172"/>
      <c r="O19153" s="172"/>
      <c r="U19153" s="173"/>
    </row>
    <row r="19154" spans="13:21" s="104" customFormat="1" ht="15.75">
      <c r="M19154" s="172"/>
      <c r="N19154" s="172"/>
      <c r="O19154" s="172"/>
      <c r="U19154" s="173"/>
    </row>
    <row r="19155" spans="13:21" s="104" customFormat="1" ht="15.75">
      <c r="M19155" s="172"/>
      <c r="N19155" s="172"/>
      <c r="O19155" s="172"/>
      <c r="U19155" s="173"/>
    </row>
    <row r="19156" spans="13:21" s="104" customFormat="1" ht="15.75">
      <c r="M19156" s="172"/>
      <c r="N19156" s="172"/>
      <c r="O19156" s="172"/>
      <c r="U19156" s="173"/>
    </row>
    <row r="19157" spans="13:21" s="104" customFormat="1" ht="15.75">
      <c r="M19157" s="172"/>
      <c r="N19157" s="172"/>
      <c r="O19157" s="172"/>
      <c r="U19157" s="173"/>
    </row>
    <row r="19158" spans="13:21" s="104" customFormat="1" ht="15.75">
      <c r="M19158" s="172"/>
      <c r="N19158" s="172"/>
      <c r="O19158" s="172"/>
      <c r="U19158" s="173"/>
    </row>
    <row r="19159" spans="13:21" s="104" customFormat="1" ht="15.75">
      <c r="M19159" s="172"/>
      <c r="N19159" s="172"/>
      <c r="O19159" s="172"/>
      <c r="U19159" s="173"/>
    </row>
    <row r="19160" spans="13:21" s="104" customFormat="1" ht="15.75">
      <c r="M19160" s="172"/>
      <c r="N19160" s="172"/>
      <c r="O19160" s="172"/>
      <c r="U19160" s="173"/>
    </row>
    <row r="19161" spans="13:21" s="104" customFormat="1" ht="15.75">
      <c r="M19161" s="172"/>
      <c r="N19161" s="172"/>
      <c r="O19161" s="172"/>
      <c r="U19161" s="173"/>
    </row>
    <row r="19162" spans="13:21" s="104" customFormat="1" ht="15.75">
      <c r="M19162" s="172"/>
      <c r="N19162" s="172"/>
      <c r="O19162" s="172"/>
      <c r="U19162" s="173"/>
    </row>
    <row r="19163" spans="13:21" s="104" customFormat="1" ht="15.75">
      <c r="M19163" s="172"/>
      <c r="N19163" s="172"/>
      <c r="O19163" s="172"/>
      <c r="U19163" s="173"/>
    </row>
    <row r="19164" spans="13:21" s="104" customFormat="1" ht="15.75">
      <c r="M19164" s="172"/>
      <c r="N19164" s="172"/>
      <c r="O19164" s="172"/>
      <c r="U19164" s="173"/>
    </row>
    <row r="19165" spans="13:21" s="104" customFormat="1" ht="15.75">
      <c r="M19165" s="172"/>
      <c r="N19165" s="172"/>
      <c r="O19165" s="172"/>
      <c r="U19165" s="173"/>
    </row>
    <row r="19166" spans="13:21" s="104" customFormat="1" ht="15.75">
      <c r="M19166" s="172"/>
      <c r="N19166" s="172"/>
      <c r="O19166" s="172"/>
      <c r="U19166" s="173"/>
    </row>
    <row r="19167" spans="13:21" s="104" customFormat="1" ht="15.75">
      <c r="M19167" s="172"/>
      <c r="N19167" s="172"/>
      <c r="O19167" s="172"/>
      <c r="U19167" s="173"/>
    </row>
    <row r="19168" spans="13:21" s="104" customFormat="1" ht="15.75">
      <c r="M19168" s="172"/>
      <c r="N19168" s="172"/>
      <c r="O19168" s="172"/>
      <c r="U19168" s="173"/>
    </row>
    <row r="19169" spans="13:21" s="104" customFormat="1" ht="15.75">
      <c r="M19169" s="172"/>
      <c r="N19169" s="172"/>
      <c r="O19169" s="172"/>
      <c r="U19169" s="173"/>
    </row>
    <row r="19170" spans="13:21" s="104" customFormat="1" ht="15.75">
      <c r="M19170" s="172"/>
      <c r="N19170" s="172"/>
      <c r="O19170" s="172"/>
      <c r="U19170" s="173"/>
    </row>
    <row r="19171" spans="13:21" s="104" customFormat="1" ht="15.75">
      <c r="M19171" s="172"/>
      <c r="N19171" s="172"/>
      <c r="O19171" s="172"/>
      <c r="U19171" s="173"/>
    </row>
    <row r="19172" spans="13:21" s="104" customFormat="1" ht="15.75">
      <c r="M19172" s="172"/>
      <c r="N19172" s="172"/>
      <c r="O19172" s="172"/>
      <c r="U19172" s="173"/>
    </row>
    <row r="19173" spans="13:21" s="104" customFormat="1" ht="15.75">
      <c r="M19173" s="172"/>
      <c r="N19173" s="172"/>
      <c r="O19173" s="172"/>
      <c r="U19173" s="173"/>
    </row>
    <row r="19174" spans="13:21" s="104" customFormat="1" ht="15.75">
      <c r="M19174" s="172"/>
      <c r="N19174" s="172"/>
      <c r="O19174" s="172"/>
      <c r="U19174" s="173"/>
    </row>
    <row r="19175" spans="13:21" s="104" customFormat="1" ht="15.75">
      <c r="M19175" s="172"/>
      <c r="N19175" s="172"/>
      <c r="O19175" s="172"/>
      <c r="U19175" s="173"/>
    </row>
    <row r="19176" spans="13:21" s="104" customFormat="1" ht="15.75">
      <c r="M19176" s="172"/>
      <c r="N19176" s="172"/>
      <c r="O19176" s="172"/>
      <c r="U19176" s="173"/>
    </row>
    <row r="19177" spans="13:21" s="104" customFormat="1" ht="15.75">
      <c r="M19177" s="172"/>
      <c r="N19177" s="172"/>
      <c r="O19177" s="172"/>
      <c r="U19177" s="173"/>
    </row>
    <row r="19178" spans="13:21" s="104" customFormat="1" ht="15.75">
      <c r="M19178" s="172"/>
      <c r="N19178" s="172"/>
      <c r="O19178" s="172"/>
      <c r="U19178" s="173"/>
    </row>
    <row r="19179" spans="13:21" s="104" customFormat="1" ht="15.75">
      <c r="M19179" s="172"/>
      <c r="N19179" s="172"/>
      <c r="O19179" s="172"/>
      <c r="U19179" s="173"/>
    </row>
    <row r="19180" spans="13:21" s="104" customFormat="1" ht="15.75">
      <c r="M19180" s="172"/>
      <c r="N19180" s="172"/>
      <c r="O19180" s="172"/>
      <c r="U19180" s="173"/>
    </row>
    <row r="19181" spans="13:21" s="104" customFormat="1" ht="15.75">
      <c r="M19181" s="172"/>
      <c r="N19181" s="172"/>
      <c r="O19181" s="172"/>
      <c r="U19181" s="173"/>
    </row>
    <row r="19182" spans="13:21" s="104" customFormat="1" ht="15.75">
      <c r="M19182" s="172"/>
      <c r="N19182" s="172"/>
      <c r="O19182" s="172"/>
      <c r="U19182" s="173"/>
    </row>
    <row r="19183" spans="13:21" s="104" customFormat="1" ht="15.75">
      <c r="M19183" s="172"/>
      <c r="N19183" s="172"/>
      <c r="O19183" s="172"/>
      <c r="U19183" s="173"/>
    </row>
    <row r="19184" spans="13:21" s="104" customFormat="1" ht="15.75">
      <c r="M19184" s="172"/>
      <c r="N19184" s="172"/>
      <c r="O19184" s="172"/>
      <c r="U19184" s="173"/>
    </row>
    <row r="19185" spans="13:21" s="104" customFormat="1" ht="15.75">
      <c r="M19185" s="172"/>
      <c r="N19185" s="172"/>
      <c r="O19185" s="172"/>
      <c r="U19185" s="173"/>
    </row>
    <row r="19186" spans="13:21" s="104" customFormat="1" ht="15.75">
      <c r="M19186" s="172"/>
      <c r="N19186" s="172"/>
      <c r="O19186" s="172"/>
      <c r="U19186" s="173"/>
    </row>
    <row r="19187" spans="13:21" s="104" customFormat="1" ht="15.75">
      <c r="M19187" s="172"/>
      <c r="N19187" s="172"/>
      <c r="O19187" s="172"/>
      <c r="U19187" s="173"/>
    </row>
    <row r="19188" spans="13:21" s="104" customFormat="1" ht="15.75">
      <c r="M19188" s="172"/>
      <c r="N19188" s="172"/>
      <c r="O19188" s="172"/>
      <c r="U19188" s="173"/>
    </row>
    <row r="19189" spans="13:21" s="104" customFormat="1" ht="15.75">
      <c r="M19189" s="172"/>
      <c r="N19189" s="172"/>
      <c r="O19189" s="172"/>
      <c r="U19189" s="173"/>
    </row>
    <row r="19190" spans="13:21" s="104" customFormat="1" ht="15.75">
      <c r="M19190" s="172"/>
      <c r="N19190" s="172"/>
      <c r="O19190" s="172"/>
      <c r="U19190" s="173"/>
    </row>
    <row r="19191" spans="13:21" s="104" customFormat="1" ht="15.75">
      <c r="M19191" s="172"/>
      <c r="N19191" s="172"/>
      <c r="O19191" s="172"/>
      <c r="U19191" s="173"/>
    </row>
    <row r="19192" spans="13:21" s="104" customFormat="1" ht="15.75">
      <c r="M19192" s="172"/>
      <c r="N19192" s="172"/>
      <c r="O19192" s="172"/>
      <c r="U19192" s="173"/>
    </row>
    <row r="19193" spans="13:21" s="104" customFormat="1" ht="15.75">
      <c r="M19193" s="172"/>
      <c r="N19193" s="172"/>
      <c r="O19193" s="172"/>
      <c r="U19193" s="173"/>
    </row>
    <row r="19194" spans="13:21" s="104" customFormat="1" ht="15.75">
      <c r="M19194" s="172"/>
      <c r="N19194" s="172"/>
      <c r="O19194" s="172"/>
      <c r="U19194" s="173"/>
    </row>
    <row r="19195" spans="13:21" s="104" customFormat="1" ht="15.75">
      <c r="M19195" s="172"/>
      <c r="N19195" s="172"/>
      <c r="O19195" s="172"/>
      <c r="U19195" s="173"/>
    </row>
    <row r="19196" spans="13:21" s="104" customFormat="1" ht="15.75">
      <c r="M19196" s="172"/>
      <c r="N19196" s="172"/>
      <c r="O19196" s="172"/>
      <c r="U19196" s="173"/>
    </row>
    <row r="19197" spans="13:21" s="104" customFormat="1" ht="15.75">
      <c r="M19197" s="172"/>
      <c r="N19197" s="172"/>
      <c r="O19197" s="172"/>
      <c r="U19197" s="173"/>
    </row>
    <row r="19198" spans="13:21" s="104" customFormat="1" ht="15.75">
      <c r="M19198" s="172"/>
      <c r="N19198" s="172"/>
      <c r="O19198" s="172"/>
      <c r="U19198" s="173"/>
    </row>
    <row r="19199" spans="13:21" s="104" customFormat="1" ht="15.75">
      <c r="M19199" s="172"/>
      <c r="N19199" s="172"/>
      <c r="O19199" s="172"/>
      <c r="U19199" s="173"/>
    </row>
    <row r="19200" spans="13:21" s="104" customFormat="1" ht="15.75">
      <c r="M19200" s="172"/>
      <c r="N19200" s="172"/>
      <c r="O19200" s="172"/>
      <c r="U19200" s="173"/>
    </row>
    <row r="19201" spans="13:21" s="104" customFormat="1" ht="15.75">
      <c r="M19201" s="172"/>
      <c r="N19201" s="172"/>
      <c r="O19201" s="172"/>
      <c r="U19201" s="173"/>
    </row>
    <row r="19202" spans="13:21" s="104" customFormat="1" ht="15.75">
      <c r="M19202" s="172"/>
      <c r="N19202" s="172"/>
      <c r="O19202" s="172"/>
      <c r="U19202" s="173"/>
    </row>
    <row r="19203" spans="13:21" s="104" customFormat="1" ht="15.75">
      <c r="M19203" s="172"/>
      <c r="N19203" s="172"/>
      <c r="O19203" s="172"/>
      <c r="U19203" s="173"/>
    </row>
    <row r="19204" spans="13:21" s="104" customFormat="1" ht="15.75">
      <c r="M19204" s="172"/>
      <c r="N19204" s="172"/>
      <c r="O19204" s="172"/>
      <c r="U19204" s="173"/>
    </row>
    <row r="19205" spans="13:21" s="104" customFormat="1" ht="15.75">
      <c r="M19205" s="172"/>
      <c r="N19205" s="172"/>
      <c r="O19205" s="172"/>
      <c r="U19205" s="173"/>
    </row>
    <row r="19206" spans="13:21" s="104" customFormat="1" ht="15.75">
      <c r="M19206" s="172"/>
      <c r="N19206" s="172"/>
      <c r="O19206" s="172"/>
      <c r="U19206" s="173"/>
    </row>
    <row r="19207" spans="13:21" s="104" customFormat="1" ht="15.75">
      <c r="M19207" s="172"/>
      <c r="N19207" s="172"/>
      <c r="O19207" s="172"/>
      <c r="U19207" s="173"/>
    </row>
    <row r="19208" spans="13:21" s="104" customFormat="1" ht="15.75">
      <c r="M19208" s="172"/>
      <c r="N19208" s="172"/>
      <c r="O19208" s="172"/>
      <c r="U19208" s="173"/>
    </row>
    <row r="19209" spans="13:21" s="104" customFormat="1" ht="15.75">
      <c r="M19209" s="172"/>
      <c r="N19209" s="172"/>
      <c r="O19209" s="172"/>
      <c r="U19209" s="173"/>
    </row>
    <row r="19210" spans="13:21" s="104" customFormat="1" ht="15.75">
      <c r="M19210" s="172"/>
      <c r="N19210" s="172"/>
      <c r="O19210" s="172"/>
      <c r="U19210" s="173"/>
    </row>
    <row r="19211" spans="13:21" s="104" customFormat="1" ht="15.75">
      <c r="M19211" s="172"/>
      <c r="N19211" s="172"/>
      <c r="O19211" s="172"/>
      <c r="U19211" s="173"/>
    </row>
    <row r="19212" spans="13:21" s="104" customFormat="1" ht="15.75">
      <c r="M19212" s="172"/>
      <c r="N19212" s="172"/>
      <c r="O19212" s="172"/>
      <c r="U19212" s="173"/>
    </row>
    <row r="19213" spans="13:21" s="104" customFormat="1" ht="15.75">
      <c r="M19213" s="172"/>
      <c r="N19213" s="172"/>
      <c r="O19213" s="172"/>
      <c r="U19213" s="173"/>
    </row>
    <row r="19214" spans="13:21" s="104" customFormat="1" ht="15.75">
      <c r="M19214" s="172"/>
      <c r="N19214" s="172"/>
      <c r="O19214" s="172"/>
      <c r="U19214" s="173"/>
    </row>
    <row r="19215" spans="13:21" s="104" customFormat="1" ht="15.75">
      <c r="M19215" s="172"/>
      <c r="N19215" s="172"/>
      <c r="O19215" s="172"/>
      <c r="U19215" s="173"/>
    </row>
    <row r="19216" spans="13:21" s="104" customFormat="1" ht="15.75">
      <c r="M19216" s="172"/>
      <c r="N19216" s="172"/>
      <c r="O19216" s="172"/>
      <c r="U19216" s="173"/>
    </row>
    <row r="19217" spans="13:21" s="104" customFormat="1" ht="15.75">
      <c r="M19217" s="172"/>
      <c r="N19217" s="172"/>
      <c r="O19217" s="172"/>
      <c r="U19217" s="173"/>
    </row>
    <row r="19218" spans="13:21" s="104" customFormat="1" ht="15.75">
      <c r="M19218" s="172"/>
      <c r="N19218" s="172"/>
      <c r="O19218" s="172"/>
      <c r="U19218" s="173"/>
    </row>
    <row r="19219" spans="13:21" s="104" customFormat="1" ht="15.75">
      <c r="M19219" s="172"/>
      <c r="N19219" s="172"/>
      <c r="O19219" s="172"/>
      <c r="U19219" s="173"/>
    </row>
    <row r="19220" spans="13:21" s="104" customFormat="1" ht="15.75">
      <c r="M19220" s="172"/>
      <c r="N19220" s="172"/>
      <c r="O19220" s="172"/>
      <c r="U19220" s="173"/>
    </row>
    <row r="19221" spans="13:21" s="104" customFormat="1" ht="15.75">
      <c r="M19221" s="172"/>
      <c r="N19221" s="172"/>
      <c r="O19221" s="172"/>
      <c r="U19221" s="173"/>
    </row>
    <row r="19222" spans="13:21" s="104" customFormat="1" ht="15.75">
      <c r="M19222" s="172"/>
      <c r="N19222" s="172"/>
      <c r="O19222" s="172"/>
      <c r="U19222" s="173"/>
    </row>
    <row r="19223" spans="13:21" s="104" customFormat="1" ht="15.75">
      <c r="M19223" s="172"/>
      <c r="N19223" s="172"/>
      <c r="O19223" s="172"/>
      <c r="U19223" s="173"/>
    </row>
    <row r="19224" spans="13:21" s="104" customFormat="1" ht="15.75">
      <c r="M19224" s="172"/>
      <c r="N19224" s="172"/>
      <c r="O19224" s="172"/>
      <c r="U19224" s="173"/>
    </row>
    <row r="19225" spans="13:21" s="104" customFormat="1" ht="15.75">
      <c r="M19225" s="172"/>
      <c r="N19225" s="172"/>
      <c r="O19225" s="172"/>
      <c r="U19225" s="173"/>
    </row>
    <row r="19226" spans="13:21" s="104" customFormat="1" ht="15.75">
      <c r="M19226" s="172"/>
      <c r="N19226" s="172"/>
      <c r="O19226" s="172"/>
      <c r="U19226" s="173"/>
    </row>
    <row r="19227" spans="13:21" s="104" customFormat="1" ht="15.75">
      <c r="M19227" s="172"/>
      <c r="N19227" s="172"/>
      <c r="O19227" s="172"/>
      <c r="U19227" s="173"/>
    </row>
    <row r="19228" spans="13:21" s="104" customFormat="1" ht="15.75">
      <c r="M19228" s="172"/>
      <c r="N19228" s="172"/>
      <c r="O19228" s="172"/>
      <c r="U19228" s="173"/>
    </row>
    <row r="19229" spans="13:21" s="104" customFormat="1" ht="15.75">
      <c r="M19229" s="172"/>
      <c r="N19229" s="172"/>
      <c r="O19229" s="172"/>
      <c r="U19229" s="173"/>
    </row>
    <row r="19230" spans="13:21" s="104" customFormat="1" ht="15.75">
      <c r="M19230" s="172"/>
      <c r="N19230" s="172"/>
      <c r="O19230" s="172"/>
      <c r="U19230" s="173"/>
    </row>
    <row r="19231" spans="13:21" s="104" customFormat="1" ht="15.75">
      <c r="M19231" s="172"/>
      <c r="N19231" s="172"/>
      <c r="O19231" s="172"/>
      <c r="U19231" s="173"/>
    </row>
    <row r="19232" spans="13:21" s="104" customFormat="1" ht="15.75">
      <c r="M19232" s="172"/>
      <c r="N19232" s="172"/>
      <c r="O19232" s="172"/>
      <c r="U19232" s="173"/>
    </row>
    <row r="19233" spans="13:21" s="104" customFormat="1" ht="15.75">
      <c r="M19233" s="172"/>
      <c r="N19233" s="172"/>
      <c r="O19233" s="172"/>
      <c r="U19233" s="173"/>
    </row>
    <row r="19234" spans="13:21" s="104" customFormat="1" ht="15.75">
      <c r="M19234" s="172"/>
      <c r="N19234" s="172"/>
      <c r="O19234" s="172"/>
      <c r="U19234" s="173"/>
    </row>
    <row r="19235" spans="13:21" s="104" customFormat="1" ht="15.75">
      <c r="M19235" s="172"/>
      <c r="N19235" s="172"/>
      <c r="O19235" s="172"/>
      <c r="U19235" s="173"/>
    </row>
    <row r="19236" spans="13:21" s="104" customFormat="1" ht="15.75">
      <c r="M19236" s="172"/>
      <c r="N19236" s="172"/>
      <c r="O19236" s="172"/>
      <c r="U19236" s="173"/>
    </row>
    <row r="19237" spans="13:21" s="104" customFormat="1" ht="15.75">
      <c r="M19237" s="172"/>
      <c r="N19237" s="172"/>
      <c r="O19237" s="172"/>
      <c r="U19237" s="173"/>
    </row>
    <row r="19238" spans="13:21" s="104" customFormat="1" ht="15.75">
      <c r="M19238" s="172"/>
      <c r="N19238" s="172"/>
      <c r="O19238" s="172"/>
      <c r="U19238" s="173"/>
    </row>
    <row r="19239" spans="13:21" s="104" customFormat="1" ht="15.75">
      <c r="M19239" s="172"/>
      <c r="N19239" s="172"/>
      <c r="O19239" s="172"/>
      <c r="U19239" s="173"/>
    </row>
    <row r="19240" spans="13:21" s="104" customFormat="1" ht="15.75">
      <c r="M19240" s="172"/>
      <c r="N19240" s="172"/>
      <c r="O19240" s="172"/>
      <c r="U19240" s="173"/>
    </row>
    <row r="19241" spans="13:21" s="104" customFormat="1" ht="15.75">
      <c r="M19241" s="172"/>
      <c r="N19241" s="172"/>
      <c r="O19241" s="172"/>
      <c r="U19241" s="173"/>
    </row>
    <row r="19242" spans="13:21" s="104" customFormat="1" ht="15.75">
      <c r="M19242" s="172"/>
      <c r="N19242" s="172"/>
      <c r="O19242" s="172"/>
      <c r="U19242" s="173"/>
    </row>
    <row r="19243" spans="13:21" s="104" customFormat="1" ht="15.75">
      <c r="M19243" s="172"/>
      <c r="N19243" s="172"/>
      <c r="O19243" s="172"/>
      <c r="U19243" s="173"/>
    </row>
    <row r="19244" spans="13:21" s="104" customFormat="1" ht="15.75">
      <c r="M19244" s="172"/>
      <c r="N19244" s="172"/>
      <c r="O19244" s="172"/>
      <c r="U19244" s="173"/>
    </row>
    <row r="19245" spans="13:21" s="104" customFormat="1" ht="15.75">
      <c r="M19245" s="172"/>
      <c r="N19245" s="172"/>
      <c r="O19245" s="172"/>
      <c r="U19245" s="173"/>
    </row>
    <row r="19246" spans="13:21" s="104" customFormat="1" ht="15.75">
      <c r="M19246" s="172"/>
      <c r="N19246" s="172"/>
      <c r="O19246" s="172"/>
      <c r="U19246" s="173"/>
    </row>
    <row r="19247" spans="13:21" s="104" customFormat="1" ht="15.75">
      <c r="M19247" s="172"/>
      <c r="N19247" s="172"/>
      <c r="O19247" s="172"/>
      <c r="U19247" s="173"/>
    </row>
    <row r="19248" spans="13:21" s="104" customFormat="1" ht="15.75">
      <c r="M19248" s="172"/>
      <c r="N19248" s="172"/>
      <c r="O19248" s="172"/>
      <c r="U19248" s="173"/>
    </row>
    <row r="19249" spans="13:21" s="104" customFormat="1" ht="15.75">
      <c r="M19249" s="172"/>
      <c r="N19249" s="172"/>
      <c r="O19249" s="172"/>
      <c r="U19249" s="173"/>
    </row>
    <row r="19250" spans="13:21" s="104" customFormat="1" ht="15.75">
      <c r="M19250" s="172"/>
      <c r="N19250" s="172"/>
      <c r="O19250" s="172"/>
      <c r="U19250" s="173"/>
    </row>
    <row r="19251" spans="13:21" s="104" customFormat="1" ht="15.75">
      <c r="M19251" s="172"/>
      <c r="N19251" s="172"/>
      <c r="O19251" s="172"/>
      <c r="U19251" s="173"/>
    </row>
    <row r="19252" spans="13:21" s="104" customFormat="1" ht="15.75">
      <c r="M19252" s="172"/>
      <c r="N19252" s="172"/>
      <c r="O19252" s="172"/>
      <c r="U19252" s="173"/>
    </row>
    <row r="19253" spans="13:21" s="104" customFormat="1" ht="15.75">
      <c r="M19253" s="172"/>
      <c r="N19253" s="172"/>
      <c r="O19253" s="172"/>
      <c r="U19253" s="173"/>
    </row>
    <row r="19254" spans="13:21" s="104" customFormat="1" ht="15.75">
      <c r="M19254" s="172"/>
      <c r="N19254" s="172"/>
      <c r="O19254" s="172"/>
      <c r="U19254" s="173"/>
    </row>
    <row r="19255" spans="13:21" s="104" customFormat="1" ht="15.75">
      <c r="M19255" s="172"/>
      <c r="N19255" s="172"/>
      <c r="O19255" s="172"/>
      <c r="U19255" s="173"/>
    </row>
    <row r="19256" spans="13:21" s="104" customFormat="1" ht="15.75">
      <c r="M19256" s="172"/>
      <c r="N19256" s="172"/>
      <c r="O19256" s="172"/>
      <c r="U19256" s="173"/>
    </row>
    <row r="19257" spans="13:21" s="104" customFormat="1" ht="15.75">
      <c r="M19257" s="172"/>
      <c r="N19257" s="172"/>
      <c r="O19257" s="172"/>
      <c r="U19257" s="173"/>
    </row>
    <row r="19258" spans="13:21" s="104" customFormat="1" ht="15.75">
      <c r="M19258" s="172"/>
      <c r="N19258" s="172"/>
      <c r="O19258" s="172"/>
      <c r="U19258" s="173"/>
    </row>
    <row r="19259" spans="13:21" s="104" customFormat="1" ht="15.75">
      <c r="M19259" s="172"/>
      <c r="N19259" s="172"/>
      <c r="O19259" s="172"/>
      <c r="U19259" s="173"/>
    </row>
    <row r="19260" spans="13:21" s="104" customFormat="1" ht="15.75">
      <c r="M19260" s="172"/>
      <c r="N19260" s="172"/>
      <c r="O19260" s="172"/>
      <c r="U19260" s="173"/>
    </row>
    <row r="19261" spans="13:21" s="104" customFormat="1" ht="15.75">
      <c r="M19261" s="172"/>
      <c r="N19261" s="172"/>
      <c r="O19261" s="172"/>
      <c r="U19261" s="173"/>
    </row>
    <row r="19262" spans="13:21" s="104" customFormat="1" ht="15.75">
      <c r="M19262" s="172"/>
      <c r="N19262" s="172"/>
      <c r="O19262" s="172"/>
      <c r="U19262" s="173"/>
    </row>
    <row r="19263" spans="13:21" s="104" customFormat="1" ht="15.75">
      <c r="M19263" s="172"/>
      <c r="N19263" s="172"/>
      <c r="O19263" s="172"/>
      <c r="U19263" s="173"/>
    </row>
    <row r="19264" spans="13:21" s="104" customFormat="1" ht="15.75">
      <c r="M19264" s="172"/>
      <c r="N19264" s="172"/>
      <c r="O19264" s="172"/>
      <c r="U19264" s="173"/>
    </row>
    <row r="19265" spans="13:21" s="104" customFormat="1" ht="15.75">
      <c r="M19265" s="172"/>
      <c r="N19265" s="172"/>
      <c r="O19265" s="172"/>
      <c r="U19265" s="173"/>
    </row>
    <row r="19266" spans="13:21" s="104" customFormat="1" ht="15.75">
      <c r="M19266" s="172"/>
      <c r="N19266" s="172"/>
      <c r="O19266" s="172"/>
      <c r="U19266" s="173"/>
    </row>
    <row r="19267" spans="13:21" s="104" customFormat="1" ht="15.75">
      <c r="M19267" s="172"/>
      <c r="N19267" s="172"/>
      <c r="O19267" s="172"/>
      <c r="U19267" s="173"/>
    </row>
    <row r="19268" spans="13:21" s="104" customFormat="1" ht="15.75">
      <c r="M19268" s="172"/>
      <c r="N19268" s="172"/>
      <c r="O19268" s="172"/>
      <c r="U19268" s="173"/>
    </row>
    <row r="19269" spans="13:21" s="104" customFormat="1" ht="15.75">
      <c r="M19269" s="172"/>
      <c r="N19269" s="172"/>
      <c r="O19269" s="172"/>
      <c r="U19269" s="173"/>
    </row>
    <row r="19270" spans="13:21" s="104" customFormat="1" ht="15.75">
      <c r="M19270" s="172"/>
      <c r="N19270" s="172"/>
      <c r="O19270" s="172"/>
      <c r="U19270" s="173"/>
    </row>
    <row r="19271" spans="13:21" s="104" customFormat="1" ht="15.75">
      <c r="M19271" s="172"/>
      <c r="N19271" s="172"/>
      <c r="O19271" s="172"/>
      <c r="U19271" s="173"/>
    </row>
    <row r="19272" spans="13:21" s="104" customFormat="1" ht="15.75">
      <c r="M19272" s="172"/>
      <c r="N19272" s="172"/>
      <c r="O19272" s="172"/>
      <c r="U19272" s="173"/>
    </row>
    <row r="19273" spans="13:21" s="104" customFormat="1" ht="15.75">
      <c r="M19273" s="172"/>
      <c r="N19273" s="172"/>
      <c r="O19273" s="172"/>
      <c r="U19273" s="173"/>
    </row>
    <row r="19274" spans="13:21" s="104" customFormat="1" ht="15.75">
      <c r="M19274" s="172"/>
      <c r="N19274" s="172"/>
      <c r="O19274" s="172"/>
      <c r="U19274" s="173"/>
    </row>
    <row r="19275" spans="13:21" s="104" customFormat="1" ht="15.75">
      <c r="M19275" s="172"/>
      <c r="N19275" s="172"/>
      <c r="O19275" s="172"/>
      <c r="U19275" s="173"/>
    </row>
    <row r="19276" spans="13:21" s="104" customFormat="1" ht="15.75">
      <c r="M19276" s="172"/>
      <c r="N19276" s="172"/>
      <c r="O19276" s="172"/>
      <c r="U19276" s="173"/>
    </row>
    <row r="19277" spans="13:21" s="104" customFormat="1" ht="15.75">
      <c r="M19277" s="172"/>
      <c r="N19277" s="172"/>
      <c r="O19277" s="172"/>
      <c r="U19277" s="173"/>
    </row>
    <row r="19278" spans="13:21" s="104" customFormat="1" ht="15.75">
      <c r="M19278" s="172"/>
      <c r="N19278" s="172"/>
      <c r="O19278" s="172"/>
      <c r="U19278" s="173"/>
    </row>
    <row r="19279" spans="13:21" s="104" customFormat="1" ht="15.75">
      <c r="M19279" s="172"/>
      <c r="N19279" s="172"/>
      <c r="O19279" s="172"/>
      <c r="U19279" s="173"/>
    </row>
    <row r="19280" spans="13:21" s="104" customFormat="1" ht="15.75">
      <c r="M19280" s="172"/>
      <c r="N19280" s="172"/>
      <c r="O19280" s="172"/>
      <c r="U19280" s="173"/>
    </row>
    <row r="19281" spans="13:21" s="104" customFormat="1" ht="15.75">
      <c r="M19281" s="172"/>
      <c r="N19281" s="172"/>
      <c r="O19281" s="172"/>
      <c r="U19281" s="173"/>
    </row>
    <row r="19282" spans="13:21" s="104" customFormat="1" ht="15.75">
      <c r="M19282" s="172"/>
      <c r="N19282" s="172"/>
      <c r="O19282" s="172"/>
      <c r="U19282" s="173"/>
    </row>
    <row r="19283" spans="13:21" s="104" customFormat="1" ht="15.75">
      <c r="M19283" s="172"/>
      <c r="N19283" s="172"/>
      <c r="O19283" s="172"/>
      <c r="U19283" s="173"/>
    </row>
    <row r="19284" spans="13:21" s="104" customFormat="1" ht="15.75">
      <c r="M19284" s="172"/>
      <c r="N19284" s="172"/>
      <c r="O19284" s="172"/>
      <c r="U19284" s="173"/>
    </row>
    <row r="19285" spans="13:21" s="104" customFormat="1" ht="15.75">
      <c r="M19285" s="172"/>
      <c r="N19285" s="172"/>
      <c r="O19285" s="172"/>
      <c r="U19285" s="173"/>
    </row>
    <row r="19286" spans="13:21" s="104" customFormat="1" ht="15.75">
      <c r="M19286" s="172"/>
      <c r="N19286" s="172"/>
      <c r="O19286" s="172"/>
      <c r="U19286" s="173"/>
    </row>
    <row r="19287" spans="13:21" s="104" customFormat="1" ht="15.75">
      <c r="M19287" s="172"/>
      <c r="N19287" s="172"/>
      <c r="O19287" s="172"/>
      <c r="U19287" s="173"/>
    </row>
    <row r="19288" spans="13:21" s="104" customFormat="1" ht="15.75">
      <c r="M19288" s="172"/>
      <c r="N19288" s="172"/>
      <c r="O19288" s="172"/>
      <c r="U19288" s="173"/>
    </row>
    <row r="19289" spans="13:21" s="104" customFormat="1" ht="15.75">
      <c r="M19289" s="172"/>
      <c r="N19289" s="172"/>
      <c r="O19289" s="172"/>
      <c r="U19289" s="173"/>
    </row>
    <row r="19290" spans="13:21" s="104" customFormat="1" ht="15.75">
      <c r="M19290" s="172"/>
      <c r="N19290" s="172"/>
      <c r="O19290" s="172"/>
      <c r="U19290" s="173"/>
    </row>
    <row r="19291" spans="13:21" s="104" customFormat="1" ht="15.75">
      <c r="M19291" s="172"/>
      <c r="N19291" s="172"/>
      <c r="O19291" s="172"/>
      <c r="U19291" s="173"/>
    </row>
    <row r="19292" spans="13:21" s="104" customFormat="1" ht="15.75">
      <c r="M19292" s="172"/>
      <c r="N19292" s="172"/>
      <c r="O19292" s="172"/>
      <c r="U19292" s="173"/>
    </row>
    <row r="19293" spans="13:21" s="104" customFormat="1" ht="15.75">
      <c r="M19293" s="172"/>
      <c r="N19293" s="172"/>
      <c r="O19293" s="172"/>
      <c r="U19293" s="173"/>
    </row>
    <row r="19294" spans="13:21" s="104" customFormat="1" ht="15.75">
      <c r="M19294" s="172"/>
      <c r="N19294" s="172"/>
      <c r="O19294" s="172"/>
      <c r="U19294" s="173"/>
    </row>
    <row r="19295" spans="13:21" s="104" customFormat="1" ht="15.75">
      <c r="M19295" s="172"/>
      <c r="N19295" s="172"/>
      <c r="O19295" s="172"/>
      <c r="U19295" s="173"/>
    </row>
    <row r="19296" spans="13:21" s="104" customFormat="1" ht="15.75">
      <c r="M19296" s="172"/>
      <c r="N19296" s="172"/>
      <c r="O19296" s="172"/>
      <c r="U19296" s="173"/>
    </row>
    <row r="19297" spans="13:21" s="104" customFormat="1" ht="15.75">
      <c r="M19297" s="172"/>
      <c r="N19297" s="172"/>
      <c r="O19297" s="172"/>
      <c r="U19297" s="173"/>
    </row>
    <row r="19298" spans="13:21" s="104" customFormat="1" ht="15.75">
      <c r="M19298" s="172"/>
      <c r="N19298" s="172"/>
      <c r="O19298" s="172"/>
      <c r="U19298" s="173"/>
    </row>
    <row r="19299" spans="13:21" s="104" customFormat="1" ht="15.75">
      <c r="M19299" s="172"/>
      <c r="N19299" s="172"/>
      <c r="O19299" s="172"/>
      <c r="U19299" s="173"/>
    </row>
    <row r="19300" spans="13:21" s="104" customFormat="1" ht="15.75">
      <c r="M19300" s="172"/>
      <c r="N19300" s="172"/>
      <c r="O19300" s="172"/>
      <c r="U19300" s="173"/>
    </row>
    <row r="19301" spans="13:21" s="104" customFormat="1" ht="15.75">
      <c r="M19301" s="172"/>
      <c r="N19301" s="172"/>
      <c r="O19301" s="172"/>
      <c r="U19301" s="173"/>
    </row>
    <row r="19302" spans="13:21" s="104" customFormat="1" ht="15.75">
      <c r="M19302" s="172"/>
      <c r="N19302" s="172"/>
      <c r="O19302" s="172"/>
      <c r="U19302" s="173"/>
    </row>
    <row r="19303" spans="13:21" s="104" customFormat="1" ht="15.75">
      <c r="M19303" s="172"/>
      <c r="N19303" s="172"/>
      <c r="O19303" s="172"/>
      <c r="U19303" s="173"/>
    </row>
    <row r="19304" spans="13:21" s="104" customFormat="1" ht="15.75">
      <c r="M19304" s="172"/>
      <c r="N19304" s="172"/>
      <c r="O19304" s="172"/>
      <c r="U19304" s="173"/>
    </row>
    <row r="19305" spans="13:21" s="104" customFormat="1" ht="15.75">
      <c r="M19305" s="172"/>
      <c r="N19305" s="172"/>
      <c r="O19305" s="172"/>
      <c r="U19305" s="173"/>
    </row>
    <row r="19306" spans="13:21" s="104" customFormat="1" ht="15.75">
      <c r="M19306" s="172"/>
      <c r="N19306" s="172"/>
      <c r="O19306" s="172"/>
      <c r="U19306" s="173"/>
    </row>
    <row r="19307" spans="13:21" s="104" customFormat="1" ht="15.75">
      <c r="M19307" s="172"/>
      <c r="N19307" s="172"/>
      <c r="O19307" s="172"/>
      <c r="U19307" s="173"/>
    </row>
    <row r="19308" spans="13:21" s="104" customFormat="1" ht="15.75">
      <c r="M19308" s="172"/>
      <c r="N19308" s="172"/>
      <c r="O19308" s="172"/>
      <c r="U19308" s="173"/>
    </row>
    <row r="19309" spans="13:21" s="104" customFormat="1" ht="15.75">
      <c r="M19309" s="172"/>
      <c r="N19309" s="172"/>
      <c r="O19309" s="172"/>
      <c r="U19309" s="173"/>
    </row>
    <row r="19310" spans="13:21" s="104" customFormat="1" ht="15.75">
      <c r="M19310" s="172"/>
      <c r="N19310" s="172"/>
      <c r="O19310" s="172"/>
      <c r="U19310" s="173"/>
    </row>
    <row r="19311" spans="13:21" s="104" customFormat="1" ht="15.75">
      <c r="M19311" s="172"/>
      <c r="N19311" s="172"/>
      <c r="O19311" s="172"/>
      <c r="U19311" s="173"/>
    </row>
    <row r="19312" spans="13:21" s="104" customFormat="1" ht="15.75">
      <c r="M19312" s="172"/>
      <c r="N19312" s="172"/>
      <c r="O19312" s="172"/>
      <c r="U19312" s="173"/>
    </row>
    <row r="19313" spans="13:21" s="104" customFormat="1" ht="15.75">
      <c r="M19313" s="172"/>
      <c r="N19313" s="172"/>
      <c r="O19313" s="172"/>
      <c r="U19313" s="173"/>
    </row>
    <row r="19314" spans="13:21" s="104" customFormat="1" ht="15.75">
      <c r="M19314" s="172"/>
      <c r="N19314" s="172"/>
      <c r="O19314" s="172"/>
      <c r="U19314" s="173"/>
    </row>
    <row r="19315" spans="13:21" s="104" customFormat="1" ht="15.75">
      <c r="M19315" s="172"/>
      <c r="N19315" s="172"/>
      <c r="O19315" s="172"/>
      <c r="U19315" s="173"/>
    </row>
    <row r="19316" spans="13:21" s="104" customFormat="1" ht="15.75">
      <c r="M19316" s="172"/>
      <c r="N19316" s="172"/>
      <c r="O19316" s="172"/>
      <c r="U19316" s="173"/>
    </row>
    <row r="19317" spans="13:21" s="104" customFormat="1" ht="15.75">
      <c r="M19317" s="172"/>
      <c r="N19317" s="172"/>
      <c r="O19317" s="172"/>
      <c r="U19317" s="173"/>
    </row>
    <row r="19318" spans="13:21" s="104" customFormat="1" ht="15.75">
      <c r="M19318" s="172"/>
      <c r="N19318" s="172"/>
      <c r="O19318" s="172"/>
      <c r="U19318" s="173"/>
    </row>
    <row r="19319" spans="13:21" s="104" customFormat="1" ht="15.75">
      <c r="M19319" s="172"/>
      <c r="N19319" s="172"/>
      <c r="O19319" s="172"/>
      <c r="U19319" s="173"/>
    </row>
    <row r="19320" spans="13:21" s="104" customFormat="1" ht="15.75">
      <c r="M19320" s="172"/>
      <c r="N19320" s="172"/>
      <c r="O19320" s="172"/>
      <c r="U19320" s="173"/>
    </row>
    <row r="19321" spans="13:21" s="104" customFormat="1" ht="15.75">
      <c r="M19321" s="172"/>
      <c r="N19321" s="172"/>
      <c r="O19321" s="172"/>
      <c r="U19321" s="173"/>
    </row>
    <row r="19322" spans="13:21" s="104" customFormat="1" ht="15.75">
      <c r="M19322" s="172"/>
      <c r="N19322" s="172"/>
      <c r="O19322" s="172"/>
      <c r="U19322" s="173"/>
    </row>
    <row r="19323" spans="13:21" s="104" customFormat="1" ht="15.75">
      <c r="M19323" s="172"/>
      <c r="N19323" s="172"/>
      <c r="O19323" s="172"/>
      <c r="U19323" s="173"/>
    </row>
    <row r="19324" spans="13:21" s="104" customFormat="1" ht="15.75">
      <c r="M19324" s="172"/>
      <c r="N19324" s="172"/>
      <c r="O19324" s="172"/>
      <c r="U19324" s="173"/>
    </row>
    <row r="19325" spans="13:21" s="104" customFormat="1" ht="15.75">
      <c r="M19325" s="172"/>
      <c r="N19325" s="172"/>
      <c r="O19325" s="172"/>
      <c r="U19325" s="173"/>
    </row>
    <row r="19326" spans="13:21" s="104" customFormat="1" ht="15.75">
      <c r="M19326" s="172"/>
      <c r="N19326" s="172"/>
      <c r="O19326" s="172"/>
      <c r="U19326" s="173"/>
    </row>
    <row r="19327" spans="13:21" s="104" customFormat="1" ht="15.75">
      <c r="M19327" s="172"/>
      <c r="N19327" s="172"/>
      <c r="O19327" s="172"/>
      <c r="U19327" s="173"/>
    </row>
    <row r="19328" spans="13:21" s="104" customFormat="1" ht="15.75">
      <c r="M19328" s="172"/>
      <c r="N19328" s="172"/>
      <c r="O19328" s="172"/>
      <c r="U19328" s="173"/>
    </row>
    <row r="19329" spans="13:21" s="104" customFormat="1" ht="15.75">
      <c r="M19329" s="172"/>
      <c r="N19329" s="172"/>
      <c r="O19329" s="172"/>
      <c r="U19329" s="173"/>
    </row>
    <row r="19330" spans="13:21" s="104" customFormat="1" ht="15.75">
      <c r="M19330" s="172"/>
      <c r="N19330" s="172"/>
      <c r="O19330" s="172"/>
      <c r="U19330" s="173"/>
    </row>
    <row r="19331" spans="13:21" s="104" customFormat="1" ht="15.75">
      <c r="M19331" s="172"/>
      <c r="N19331" s="172"/>
      <c r="O19331" s="172"/>
      <c r="U19331" s="173"/>
    </row>
    <row r="19332" spans="13:21" s="104" customFormat="1" ht="15.75">
      <c r="M19332" s="172"/>
      <c r="N19332" s="172"/>
      <c r="O19332" s="172"/>
      <c r="U19332" s="173"/>
    </row>
    <row r="19333" spans="13:21" s="104" customFormat="1" ht="15.75">
      <c r="M19333" s="172"/>
      <c r="N19333" s="172"/>
      <c r="O19333" s="172"/>
      <c r="U19333" s="173"/>
    </row>
    <row r="19334" spans="13:21" s="104" customFormat="1" ht="15.75">
      <c r="M19334" s="172"/>
      <c r="N19334" s="172"/>
      <c r="O19334" s="172"/>
      <c r="U19334" s="173"/>
    </row>
    <row r="19335" spans="13:21" s="104" customFormat="1" ht="15.75">
      <c r="M19335" s="172"/>
      <c r="N19335" s="172"/>
      <c r="O19335" s="172"/>
      <c r="U19335" s="173"/>
    </row>
    <row r="19336" spans="13:21" s="104" customFormat="1" ht="15.75">
      <c r="M19336" s="172"/>
      <c r="N19336" s="172"/>
      <c r="O19336" s="172"/>
      <c r="U19336" s="173"/>
    </row>
    <row r="19337" spans="13:21" s="104" customFormat="1" ht="15.75">
      <c r="M19337" s="172"/>
      <c r="N19337" s="172"/>
      <c r="O19337" s="172"/>
      <c r="U19337" s="173"/>
    </row>
    <row r="19338" spans="13:21" s="104" customFormat="1" ht="15.75">
      <c r="M19338" s="172"/>
      <c r="N19338" s="172"/>
      <c r="O19338" s="172"/>
      <c r="U19338" s="173"/>
    </row>
    <row r="19339" spans="13:21" s="104" customFormat="1" ht="15.75">
      <c r="M19339" s="172"/>
      <c r="N19339" s="172"/>
      <c r="O19339" s="172"/>
      <c r="U19339" s="173"/>
    </row>
    <row r="19340" spans="13:21" s="104" customFormat="1" ht="15.75">
      <c r="M19340" s="172"/>
      <c r="N19340" s="172"/>
      <c r="O19340" s="172"/>
      <c r="U19340" s="173"/>
    </row>
    <row r="19341" spans="13:21" s="104" customFormat="1" ht="15.75">
      <c r="M19341" s="172"/>
      <c r="N19341" s="172"/>
      <c r="O19341" s="172"/>
      <c r="U19341" s="173"/>
    </row>
    <row r="19342" spans="13:21" s="104" customFormat="1" ht="15.75">
      <c r="M19342" s="172"/>
      <c r="N19342" s="172"/>
      <c r="O19342" s="172"/>
      <c r="U19342" s="173"/>
    </row>
    <row r="19343" spans="13:21" s="104" customFormat="1" ht="15.75">
      <c r="M19343" s="172"/>
      <c r="N19343" s="172"/>
      <c r="O19343" s="172"/>
      <c r="U19343" s="173"/>
    </row>
    <row r="19344" spans="13:21" s="104" customFormat="1" ht="15.75">
      <c r="M19344" s="172"/>
      <c r="N19344" s="172"/>
      <c r="O19344" s="172"/>
      <c r="U19344" s="173"/>
    </row>
    <row r="19345" spans="13:21" s="104" customFormat="1" ht="15.75">
      <c r="M19345" s="172"/>
      <c r="N19345" s="172"/>
      <c r="O19345" s="172"/>
      <c r="U19345" s="173"/>
    </row>
    <row r="19346" spans="13:21" s="104" customFormat="1" ht="15.75">
      <c r="M19346" s="172"/>
      <c r="N19346" s="172"/>
      <c r="O19346" s="172"/>
      <c r="U19346" s="173"/>
    </row>
    <row r="19347" spans="13:21" s="104" customFormat="1" ht="15.75">
      <c r="M19347" s="172"/>
      <c r="N19347" s="172"/>
      <c r="O19347" s="172"/>
      <c r="U19347" s="173"/>
    </row>
    <row r="19348" spans="13:21" s="104" customFormat="1" ht="15.75">
      <c r="M19348" s="172"/>
      <c r="N19348" s="172"/>
      <c r="O19348" s="172"/>
      <c r="U19348" s="173"/>
    </row>
    <row r="19349" spans="13:21" s="104" customFormat="1" ht="15.75">
      <c r="M19349" s="172"/>
      <c r="N19349" s="172"/>
      <c r="O19349" s="172"/>
      <c r="U19349" s="173"/>
    </row>
    <row r="19350" spans="13:21" s="104" customFormat="1" ht="15.75">
      <c r="M19350" s="172"/>
      <c r="N19350" s="172"/>
      <c r="O19350" s="172"/>
      <c r="U19350" s="173"/>
    </row>
    <row r="19351" spans="13:21" s="104" customFormat="1" ht="15.75">
      <c r="M19351" s="172"/>
      <c r="N19351" s="172"/>
      <c r="O19351" s="172"/>
      <c r="U19351" s="173"/>
    </row>
    <row r="19352" spans="13:21" s="104" customFormat="1" ht="15.75">
      <c r="M19352" s="172"/>
      <c r="N19352" s="172"/>
      <c r="O19352" s="172"/>
      <c r="U19352" s="173"/>
    </row>
    <row r="19353" spans="13:21" s="104" customFormat="1" ht="15.75">
      <c r="M19353" s="172"/>
      <c r="N19353" s="172"/>
      <c r="O19353" s="172"/>
      <c r="U19353" s="173"/>
    </row>
    <row r="19354" spans="13:21" s="104" customFormat="1" ht="15.75">
      <c r="M19354" s="172"/>
      <c r="N19354" s="172"/>
      <c r="O19354" s="172"/>
      <c r="U19354" s="173"/>
    </row>
    <row r="19355" spans="13:21" s="104" customFormat="1" ht="15.75">
      <c r="M19355" s="172"/>
      <c r="N19355" s="172"/>
      <c r="O19355" s="172"/>
      <c r="U19355" s="173"/>
    </row>
    <row r="19356" spans="13:21" s="104" customFormat="1" ht="15.75">
      <c r="M19356" s="172"/>
      <c r="N19356" s="172"/>
      <c r="O19356" s="172"/>
      <c r="U19356" s="173"/>
    </row>
    <row r="19357" spans="13:21" s="104" customFormat="1" ht="15.75">
      <c r="M19357" s="172"/>
      <c r="N19357" s="172"/>
      <c r="O19357" s="172"/>
      <c r="U19357" s="173"/>
    </row>
    <row r="19358" spans="13:21" s="104" customFormat="1" ht="15.75">
      <c r="M19358" s="172"/>
      <c r="N19358" s="172"/>
      <c r="O19358" s="172"/>
      <c r="U19358" s="173"/>
    </row>
    <row r="19359" spans="13:21" s="104" customFormat="1" ht="15.75">
      <c r="M19359" s="172"/>
      <c r="N19359" s="172"/>
      <c r="O19359" s="172"/>
      <c r="U19359" s="173"/>
    </row>
    <row r="19360" spans="13:21" s="104" customFormat="1" ht="15.75">
      <c r="M19360" s="172"/>
      <c r="N19360" s="172"/>
      <c r="O19360" s="172"/>
      <c r="U19360" s="173"/>
    </row>
    <row r="19361" spans="13:21" s="104" customFormat="1" ht="15.75">
      <c r="M19361" s="172"/>
      <c r="N19361" s="172"/>
      <c r="O19361" s="172"/>
      <c r="U19361" s="173"/>
    </row>
    <row r="19362" spans="13:21" s="104" customFormat="1" ht="15.75">
      <c r="M19362" s="172"/>
      <c r="N19362" s="172"/>
      <c r="O19362" s="172"/>
      <c r="U19362" s="173"/>
    </row>
    <row r="19363" spans="13:21" s="104" customFormat="1" ht="15.75">
      <c r="M19363" s="172"/>
      <c r="N19363" s="172"/>
      <c r="O19363" s="172"/>
      <c r="U19363" s="173"/>
    </row>
    <row r="19364" spans="13:21" s="104" customFormat="1" ht="15.75">
      <c r="M19364" s="172"/>
      <c r="N19364" s="172"/>
      <c r="O19364" s="172"/>
      <c r="U19364" s="173"/>
    </row>
    <row r="19365" spans="13:21" s="104" customFormat="1" ht="15.75">
      <c r="M19365" s="172"/>
      <c r="N19365" s="172"/>
      <c r="O19365" s="172"/>
      <c r="U19365" s="173"/>
    </row>
    <row r="19366" spans="13:21" s="104" customFormat="1" ht="15.75">
      <c r="M19366" s="172"/>
      <c r="N19366" s="172"/>
      <c r="O19366" s="172"/>
      <c r="U19366" s="173"/>
    </row>
    <row r="19367" spans="13:21" s="104" customFormat="1" ht="15.75">
      <c r="M19367" s="172"/>
      <c r="N19367" s="172"/>
      <c r="O19367" s="172"/>
      <c r="U19367" s="173"/>
    </row>
    <row r="19368" spans="13:21" s="104" customFormat="1" ht="15.75">
      <c r="M19368" s="172"/>
      <c r="N19368" s="172"/>
      <c r="O19368" s="172"/>
      <c r="U19368" s="173"/>
    </row>
    <row r="19369" spans="13:21" s="104" customFormat="1" ht="15.75">
      <c r="M19369" s="172"/>
      <c r="N19369" s="172"/>
      <c r="O19369" s="172"/>
      <c r="U19369" s="173"/>
    </row>
    <row r="19370" spans="13:21" s="104" customFormat="1" ht="15.75">
      <c r="M19370" s="172"/>
      <c r="N19370" s="172"/>
      <c r="O19370" s="172"/>
      <c r="U19370" s="173"/>
    </row>
    <row r="19371" spans="13:21" s="104" customFormat="1" ht="15.75">
      <c r="M19371" s="172"/>
      <c r="N19371" s="172"/>
      <c r="O19371" s="172"/>
      <c r="U19371" s="173"/>
    </row>
    <row r="19372" spans="13:21" s="104" customFormat="1" ht="15.75">
      <c r="M19372" s="172"/>
      <c r="N19372" s="172"/>
      <c r="O19372" s="172"/>
      <c r="U19372" s="173"/>
    </row>
    <row r="19373" spans="13:21" s="104" customFormat="1" ht="15.75">
      <c r="M19373" s="172"/>
      <c r="N19373" s="172"/>
      <c r="O19373" s="172"/>
      <c r="U19373" s="173"/>
    </row>
    <row r="19374" spans="13:21" s="104" customFormat="1" ht="15.75">
      <c r="M19374" s="172"/>
      <c r="N19374" s="172"/>
      <c r="O19374" s="172"/>
      <c r="U19374" s="173"/>
    </row>
    <row r="19375" spans="13:21" s="104" customFormat="1" ht="15.75">
      <c r="M19375" s="172"/>
      <c r="N19375" s="172"/>
      <c r="O19375" s="172"/>
      <c r="U19375" s="173"/>
    </row>
    <row r="19376" spans="13:21" s="104" customFormat="1" ht="15.75">
      <c r="M19376" s="172"/>
      <c r="N19376" s="172"/>
      <c r="O19376" s="172"/>
      <c r="U19376" s="173"/>
    </row>
    <row r="19377" spans="13:21" s="104" customFormat="1" ht="15.75">
      <c r="M19377" s="172"/>
      <c r="N19377" s="172"/>
      <c r="O19377" s="172"/>
      <c r="U19377" s="173"/>
    </row>
    <row r="19378" spans="13:21" s="104" customFormat="1" ht="15.75">
      <c r="M19378" s="172"/>
      <c r="N19378" s="172"/>
      <c r="O19378" s="172"/>
      <c r="U19378" s="173"/>
    </row>
    <row r="19379" spans="13:21" s="104" customFormat="1" ht="15.75">
      <c r="M19379" s="172"/>
      <c r="N19379" s="172"/>
      <c r="O19379" s="172"/>
      <c r="U19379" s="173"/>
    </row>
    <row r="19380" spans="13:21" s="104" customFormat="1" ht="15.75">
      <c r="M19380" s="172"/>
      <c r="N19380" s="172"/>
      <c r="O19380" s="172"/>
      <c r="U19380" s="173"/>
    </row>
    <row r="19381" spans="13:21" s="104" customFormat="1" ht="15.75">
      <c r="M19381" s="172"/>
      <c r="N19381" s="172"/>
      <c r="O19381" s="172"/>
      <c r="U19381" s="173"/>
    </row>
    <row r="19382" spans="13:21" s="104" customFormat="1" ht="15.75">
      <c r="M19382" s="172"/>
      <c r="N19382" s="172"/>
      <c r="O19382" s="172"/>
      <c r="U19382" s="173"/>
    </row>
    <row r="19383" spans="13:21" s="104" customFormat="1" ht="15.75">
      <c r="M19383" s="172"/>
      <c r="N19383" s="172"/>
      <c r="O19383" s="172"/>
      <c r="U19383" s="173"/>
    </row>
    <row r="19384" spans="13:21" s="104" customFormat="1" ht="15.75">
      <c r="M19384" s="172"/>
      <c r="N19384" s="172"/>
      <c r="O19384" s="172"/>
      <c r="U19384" s="173"/>
    </row>
    <row r="19385" spans="13:21" s="104" customFormat="1" ht="15.75">
      <c r="M19385" s="172"/>
      <c r="N19385" s="172"/>
      <c r="O19385" s="172"/>
      <c r="U19385" s="173"/>
    </row>
    <row r="19386" spans="13:21" s="104" customFormat="1" ht="15.75">
      <c r="M19386" s="172"/>
      <c r="N19386" s="172"/>
      <c r="O19386" s="172"/>
      <c r="U19386" s="173"/>
    </row>
    <row r="19387" spans="13:21" s="104" customFormat="1" ht="15.75">
      <c r="M19387" s="172"/>
      <c r="N19387" s="172"/>
      <c r="O19387" s="172"/>
      <c r="U19387" s="173"/>
    </row>
    <row r="19388" spans="13:21" s="104" customFormat="1" ht="15.75">
      <c r="M19388" s="172"/>
      <c r="N19388" s="172"/>
      <c r="O19388" s="172"/>
      <c r="U19388" s="173"/>
    </row>
    <row r="19389" spans="13:21" s="104" customFormat="1" ht="15.75">
      <c r="M19389" s="172"/>
      <c r="N19389" s="172"/>
      <c r="O19389" s="172"/>
      <c r="U19389" s="173"/>
    </row>
    <row r="19390" spans="13:21" s="104" customFormat="1" ht="15.75">
      <c r="M19390" s="172"/>
      <c r="N19390" s="172"/>
      <c r="O19390" s="172"/>
      <c r="U19390" s="173"/>
    </row>
    <row r="19391" spans="13:21" s="104" customFormat="1" ht="15.75">
      <c r="M19391" s="172"/>
      <c r="N19391" s="172"/>
      <c r="O19391" s="172"/>
      <c r="U19391" s="173"/>
    </row>
    <row r="19392" spans="13:21" s="104" customFormat="1" ht="15.75">
      <c r="M19392" s="172"/>
      <c r="N19392" s="172"/>
      <c r="O19392" s="172"/>
      <c r="U19392" s="173"/>
    </row>
    <row r="19393" spans="13:21" s="104" customFormat="1" ht="15.75">
      <c r="M19393" s="172"/>
      <c r="N19393" s="172"/>
      <c r="O19393" s="172"/>
      <c r="U19393" s="173"/>
    </row>
    <row r="19394" spans="13:21" s="104" customFormat="1" ht="15.75">
      <c r="M19394" s="172"/>
      <c r="N19394" s="172"/>
      <c r="O19394" s="172"/>
      <c r="U19394" s="173"/>
    </row>
    <row r="19395" spans="13:21" s="104" customFormat="1" ht="15.75">
      <c r="M19395" s="172"/>
      <c r="N19395" s="172"/>
      <c r="O19395" s="172"/>
      <c r="U19395" s="173"/>
    </row>
    <row r="19396" spans="13:21" s="104" customFormat="1" ht="15.75">
      <c r="M19396" s="172"/>
      <c r="N19396" s="172"/>
      <c r="O19396" s="172"/>
      <c r="U19396" s="173"/>
    </row>
    <row r="19397" spans="13:21" s="104" customFormat="1" ht="15.75">
      <c r="M19397" s="172"/>
      <c r="N19397" s="172"/>
      <c r="O19397" s="172"/>
      <c r="U19397" s="173"/>
    </row>
    <row r="19398" spans="13:21" s="104" customFormat="1" ht="15.75">
      <c r="M19398" s="172"/>
      <c r="N19398" s="172"/>
      <c r="O19398" s="172"/>
      <c r="U19398" s="173"/>
    </row>
    <row r="19399" spans="13:21" s="104" customFormat="1" ht="15.75">
      <c r="M19399" s="172"/>
      <c r="N19399" s="172"/>
      <c r="O19399" s="172"/>
      <c r="U19399" s="173"/>
    </row>
    <row r="19400" spans="13:21" s="104" customFormat="1" ht="15.75">
      <c r="M19400" s="172"/>
      <c r="N19400" s="172"/>
      <c r="O19400" s="172"/>
      <c r="U19400" s="173"/>
    </row>
    <row r="19401" spans="13:21" s="104" customFormat="1" ht="15.75">
      <c r="M19401" s="172"/>
      <c r="N19401" s="172"/>
      <c r="O19401" s="172"/>
      <c r="U19401" s="173"/>
    </row>
    <row r="19402" spans="13:21" s="104" customFormat="1" ht="15.75">
      <c r="M19402" s="172"/>
      <c r="N19402" s="172"/>
      <c r="O19402" s="172"/>
      <c r="U19402" s="173"/>
    </row>
    <row r="19403" spans="13:21" s="104" customFormat="1" ht="15.75">
      <c r="M19403" s="172"/>
      <c r="N19403" s="172"/>
      <c r="O19403" s="172"/>
      <c r="U19403" s="173"/>
    </row>
    <row r="19404" spans="13:21" s="104" customFormat="1" ht="15.75">
      <c r="M19404" s="172"/>
      <c r="N19404" s="172"/>
      <c r="O19404" s="172"/>
      <c r="U19404" s="173"/>
    </row>
    <row r="19405" spans="13:21" s="104" customFormat="1" ht="15.75">
      <c r="M19405" s="172"/>
      <c r="N19405" s="172"/>
      <c r="O19405" s="172"/>
      <c r="U19405" s="173"/>
    </row>
    <row r="19406" spans="13:21" s="104" customFormat="1" ht="15.75">
      <c r="M19406" s="172"/>
      <c r="N19406" s="172"/>
      <c r="O19406" s="172"/>
      <c r="U19406" s="173"/>
    </row>
    <row r="19407" spans="13:21" s="104" customFormat="1" ht="15.75">
      <c r="M19407" s="172"/>
      <c r="N19407" s="172"/>
      <c r="O19407" s="172"/>
      <c r="U19407" s="173"/>
    </row>
    <row r="19408" spans="13:21" s="104" customFormat="1" ht="15.75">
      <c r="M19408" s="172"/>
      <c r="N19408" s="172"/>
      <c r="O19408" s="172"/>
      <c r="U19408" s="173"/>
    </row>
    <row r="19409" spans="13:21" s="104" customFormat="1" ht="15.75">
      <c r="M19409" s="172"/>
      <c r="N19409" s="172"/>
      <c r="O19409" s="172"/>
      <c r="U19409" s="173"/>
    </row>
    <row r="19410" spans="13:21" s="104" customFormat="1" ht="15.75">
      <c r="M19410" s="172"/>
      <c r="N19410" s="172"/>
      <c r="O19410" s="172"/>
      <c r="U19410" s="173"/>
    </row>
    <row r="19411" spans="13:21" s="104" customFormat="1" ht="15.75">
      <c r="M19411" s="172"/>
      <c r="N19411" s="172"/>
      <c r="O19411" s="172"/>
      <c r="U19411" s="173"/>
    </row>
    <row r="19412" spans="13:21" s="104" customFormat="1" ht="15.75">
      <c r="M19412" s="172"/>
      <c r="N19412" s="172"/>
      <c r="O19412" s="172"/>
      <c r="U19412" s="173"/>
    </row>
    <row r="19413" spans="13:21" s="104" customFormat="1" ht="15.75">
      <c r="M19413" s="172"/>
      <c r="N19413" s="172"/>
      <c r="O19413" s="172"/>
      <c r="U19413" s="173"/>
    </row>
    <row r="19414" spans="13:21" s="104" customFormat="1" ht="15.75">
      <c r="M19414" s="172"/>
      <c r="N19414" s="172"/>
      <c r="O19414" s="172"/>
      <c r="U19414" s="173"/>
    </row>
    <row r="19415" spans="13:21" s="104" customFormat="1" ht="15.75">
      <c r="M19415" s="172"/>
      <c r="N19415" s="172"/>
      <c r="O19415" s="172"/>
      <c r="U19415" s="173"/>
    </row>
    <row r="19416" spans="13:21" s="104" customFormat="1" ht="15.75">
      <c r="M19416" s="172"/>
      <c r="N19416" s="172"/>
      <c r="O19416" s="172"/>
      <c r="U19416" s="173"/>
    </row>
    <row r="19417" spans="13:21" s="104" customFormat="1" ht="15.75">
      <c r="M19417" s="172"/>
      <c r="N19417" s="172"/>
      <c r="O19417" s="172"/>
      <c r="U19417" s="173"/>
    </row>
    <row r="19418" spans="13:21" s="104" customFormat="1" ht="15.75">
      <c r="M19418" s="172"/>
      <c r="N19418" s="172"/>
      <c r="O19418" s="172"/>
      <c r="U19418" s="173"/>
    </row>
    <row r="19419" spans="13:21" s="104" customFormat="1" ht="15.75">
      <c r="M19419" s="172"/>
      <c r="N19419" s="172"/>
      <c r="O19419" s="172"/>
      <c r="U19419" s="173"/>
    </row>
    <row r="19420" spans="13:21" s="104" customFormat="1" ht="15.75">
      <c r="M19420" s="172"/>
      <c r="N19420" s="172"/>
      <c r="O19420" s="172"/>
      <c r="U19420" s="173"/>
    </row>
    <row r="19421" spans="13:21" s="104" customFormat="1" ht="15.75">
      <c r="M19421" s="172"/>
      <c r="N19421" s="172"/>
      <c r="O19421" s="172"/>
      <c r="U19421" s="173"/>
    </row>
    <row r="19422" spans="13:21" s="104" customFormat="1" ht="15.75">
      <c r="M19422" s="172"/>
      <c r="N19422" s="172"/>
      <c r="O19422" s="172"/>
      <c r="U19422" s="173"/>
    </row>
    <row r="19423" spans="13:21" s="104" customFormat="1" ht="15.75">
      <c r="M19423" s="172"/>
      <c r="N19423" s="172"/>
      <c r="O19423" s="172"/>
      <c r="U19423" s="173"/>
    </row>
    <row r="19424" spans="13:21" s="104" customFormat="1" ht="15.75">
      <c r="M19424" s="172"/>
      <c r="N19424" s="172"/>
      <c r="O19424" s="172"/>
      <c r="U19424" s="173"/>
    </row>
    <row r="19425" spans="13:21" s="104" customFormat="1" ht="15.75">
      <c r="M19425" s="172"/>
      <c r="N19425" s="172"/>
      <c r="O19425" s="172"/>
      <c r="U19425" s="173"/>
    </row>
    <row r="19426" spans="13:21" s="104" customFormat="1" ht="15.75">
      <c r="M19426" s="172"/>
      <c r="N19426" s="172"/>
      <c r="O19426" s="172"/>
      <c r="U19426" s="173"/>
    </row>
    <row r="19427" spans="13:21" s="104" customFormat="1" ht="15.75">
      <c r="M19427" s="172"/>
      <c r="N19427" s="172"/>
      <c r="O19427" s="172"/>
      <c r="U19427" s="173"/>
    </row>
    <row r="19428" spans="13:21" s="104" customFormat="1" ht="15.75">
      <c r="M19428" s="172"/>
      <c r="N19428" s="172"/>
      <c r="O19428" s="172"/>
      <c r="U19428" s="173"/>
    </row>
    <row r="19429" spans="13:21" s="104" customFormat="1" ht="15.75">
      <c r="M19429" s="172"/>
      <c r="N19429" s="172"/>
      <c r="O19429" s="172"/>
      <c r="U19429" s="173"/>
    </row>
    <row r="19430" spans="13:21" s="104" customFormat="1" ht="15.75">
      <c r="M19430" s="172"/>
      <c r="N19430" s="172"/>
      <c r="O19430" s="172"/>
      <c r="U19430" s="173"/>
    </row>
    <row r="19431" spans="13:21" s="104" customFormat="1" ht="15.75">
      <c r="M19431" s="172"/>
      <c r="N19431" s="172"/>
      <c r="O19431" s="172"/>
      <c r="U19431" s="173"/>
    </row>
    <row r="19432" spans="13:21" s="104" customFormat="1" ht="15.75">
      <c r="M19432" s="172"/>
      <c r="N19432" s="172"/>
      <c r="O19432" s="172"/>
      <c r="U19432" s="173"/>
    </row>
    <row r="19433" spans="13:21" s="104" customFormat="1" ht="15.75">
      <c r="M19433" s="172"/>
      <c r="N19433" s="172"/>
      <c r="O19433" s="172"/>
      <c r="U19433" s="173"/>
    </row>
    <row r="19434" spans="13:21" s="104" customFormat="1" ht="15.75">
      <c r="M19434" s="172"/>
      <c r="N19434" s="172"/>
      <c r="O19434" s="172"/>
      <c r="U19434" s="173"/>
    </row>
    <row r="19435" spans="13:21" s="104" customFormat="1" ht="15.75">
      <c r="M19435" s="172"/>
      <c r="N19435" s="172"/>
      <c r="O19435" s="172"/>
      <c r="U19435" s="173"/>
    </row>
    <row r="19436" spans="13:21" s="104" customFormat="1" ht="15.75">
      <c r="M19436" s="172"/>
      <c r="N19436" s="172"/>
      <c r="O19436" s="172"/>
      <c r="U19436" s="173"/>
    </row>
    <row r="19437" spans="13:21" s="104" customFormat="1" ht="15.75">
      <c r="M19437" s="172"/>
      <c r="N19437" s="172"/>
      <c r="O19437" s="172"/>
      <c r="U19437" s="173"/>
    </row>
    <row r="19438" spans="13:21" s="104" customFormat="1" ht="15.75">
      <c r="M19438" s="172"/>
      <c r="N19438" s="172"/>
      <c r="O19438" s="172"/>
      <c r="U19438" s="173"/>
    </row>
    <row r="19439" spans="13:21" s="104" customFormat="1" ht="15.75">
      <c r="M19439" s="172"/>
      <c r="N19439" s="172"/>
      <c r="O19439" s="172"/>
      <c r="U19439" s="173"/>
    </row>
    <row r="19440" spans="13:21" s="104" customFormat="1" ht="15.75">
      <c r="M19440" s="172"/>
      <c r="N19440" s="172"/>
      <c r="O19440" s="172"/>
      <c r="U19440" s="173"/>
    </row>
    <row r="19441" spans="13:21" s="104" customFormat="1" ht="15.75">
      <c r="M19441" s="172"/>
      <c r="N19441" s="172"/>
      <c r="O19441" s="172"/>
      <c r="U19441" s="173"/>
    </row>
    <row r="19442" spans="13:21" s="104" customFormat="1" ht="15.75">
      <c r="M19442" s="172"/>
      <c r="N19442" s="172"/>
      <c r="O19442" s="172"/>
      <c r="U19442" s="173"/>
    </row>
    <row r="19443" spans="13:21" s="104" customFormat="1" ht="15.75">
      <c r="M19443" s="172"/>
      <c r="N19443" s="172"/>
      <c r="O19443" s="172"/>
      <c r="U19443" s="173"/>
    </row>
    <row r="19444" spans="13:21" s="104" customFormat="1" ht="15.75">
      <c r="M19444" s="172"/>
      <c r="N19444" s="172"/>
      <c r="O19444" s="172"/>
      <c r="U19444" s="173"/>
    </row>
    <row r="19445" spans="13:21" s="104" customFormat="1" ht="15.75">
      <c r="M19445" s="172"/>
      <c r="N19445" s="172"/>
      <c r="O19445" s="172"/>
      <c r="U19445" s="173"/>
    </row>
    <row r="19446" spans="13:21" s="104" customFormat="1" ht="15.75">
      <c r="M19446" s="172"/>
      <c r="N19446" s="172"/>
      <c r="O19446" s="172"/>
      <c r="U19446" s="173"/>
    </row>
    <row r="19447" spans="13:21" s="104" customFormat="1" ht="15.75">
      <c r="M19447" s="172"/>
      <c r="N19447" s="172"/>
      <c r="O19447" s="172"/>
      <c r="U19447" s="173"/>
    </row>
    <row r="19448" spans="13:21" s="104" customFormat="1" ht="15.75">
      <c r="M19448" s="172"/>
      <c r="N19448" s="172"/>
      <c r="O19448" s="172"/>
      <c r="U19448" s="173"/>
    </row>
    <row r="19449" spans="13:21" s="104" customFormat="1" ht="15.75">
      <c r="M19449" s="172"/>
      <c r="N19449" s="172"/>
      <c r="O19449" s="172"/>
      <c r="U19449" s="173"/>
    </row>
    <row r="19450" spans="13:21" s="104" customFormat="1" ht="15.75">
      <c r="M19450" s="172"/>
      <c r="N19450" s="172"/>
      <c r="O19450" s="172"/>
      <c r="U19450" s="173"/>
    </row>
    <row r="19451" spans="13:21" s="104" customFormat="1" ht="15.75">
      <c r="M19451" s="172"/>
      <c r="N19451" s="172"/>
      <c r="O19451" s="172"/>
      <c r="U19451" s="173"/>
    </row>
    <row r="19452" spans="13:21" s="104" customFormat="1" ht="15.75">
      <c r="M19452" s="172"/>
      <c r="N19452" s="172"/>
      <c r="O19452" s="172"/>
      <c r="U19452" s="173"/>
    </row>
    <row r="19453" spans="13:21" s="104" customFormat="1" ht="15.75">
      <c r="M19453" s="172"/>
      <c r="N19453" s="172"/>
      <c r="O19453" s="172"/>
      <c r="U19453" s="173"/>
    </row>
    <row r="19454" spans="13:21" s="104" customFormat="1" ht="15.75">
      <c r="M19454" s="172"/>
      <c r="N19454" s="172"/>
      <c r="O19454" s="172"/>
      <c r="U19454" s="173"/>
    </row>
    <row r="19455" spans="13:21" s="104" customFormat="1" ht="15.75">
      <c r="M19455" s="172"/>
      <c r="N19455" s="172"/>
      <c r="O19455" s="172"/>
      <c r="U19455" s="173"/>
    </row>
    <row r="19456" spans="13:21" s="104" customFormat="1" ht="15.75">
      <c r="M19456" s="172"/>
      <c r="N19456" s="172"/>
      <c r="O19456" s="172"/>
      <c r="U19456" s="173"/>
    </row>
    <row r="19457" spans="13:21" s="104" customFormat="1" ht="15.75">
      <c r="M19457" s="172"/>
      <c r="N19457" s="172"/>
      <c r="O19457" s="172"/>
      <c r="U19457" s="173"/>
    </row>
    <row r="19458" spans="13:21" s="104" customFormat="1" ht="15.75">
      <c r="M19458" s="172"/>
      <c r="N19458" s="172"/>
      <c r="O19458" s="172"/>
      <c r="U19458" s="173"/>
    </row>
    <row r="19459" spans="13:21" s="104" customFormat="1" ht="15.75">
      <c r="M19459" s="172"/>
      <c r="N19459" s="172"/>
      <c r="O19459" s="172"/>
      <c r="U19459" s="173"/>
    </row>
    <row r="19460" spans="13:21" s="104" customFormat="1" ht="15.75">
      <c r="M19460" s="172"/>
      <c r="N19460" s="172"/>
      <c r="O19460" s="172"/>
      <c r="U19460" s="173"/>
    </row>
    <row r="19461" spans="13:21" s="104" customFormat="1" ht="15.75">
      <c r="M19461" s="172"/>
      <c r="N19461" s="172"/>
      <c r="O19461" s="172"/>
      <c r="U19461" s="173"/>
    </row>
    <row r="19462" spans="13:21" s="104" customFormat="1" ht="15.75">
      <c r="M19462" s="172"/>
      <c r="N19462" s="172"/>
      <c r="O19462" s="172"/>
      <c r="U19462" s="173"/>
    </row>
    <row r="19463" spans="13:21" s="104" customFormat="1" ht="15.75">
      <c r="M19463" s="172"/>
      <c r="N19463" s="172"/>
      <c r="O19463" s="172"/>
      <c r="U19463" s="173"/>
    </row>
    <row r="19464" spans="13:21" s="104" customFormat="1" ht="15.75">
      <c r="M19464" s="172"/>
      <c r="N19464" s="172"/>
      <c r="O19464" s="172"/>
      <c r="U19464" s="173"/>
    </row>
    <row r="19465" spans="13:21" s="104" customFormat="1" ht="15.75">
      <c r="M19465" s="172"/>
      <c r="N19465" s="172"/>
      <c r="O19465" s="172"/>
      <c r="U19465" s="173"/>
    </row>
    <row r="19466" spans="13:21" s="104" customFormat="1" ht="15.75">
      <c r="M19466" s="172"/>
      <c r="N19466" s="172"/>
      <c r="O19466" s="172"/>
      <c r="U19466" s="173"/>
    </row>
    <row r="19467" spans="13:21" s="104" customFormat="1" ht="15.75">
      <c r="M19467" s="172"/>
      <c r="N19467" s="172"/>
      <c r="O19467" s="172"/>
      <c r="U19467" s="173"/>
    </row>
    <row r="19468" spans="13:21" s="104" customFormat="1" ht="15.75">
      <c r="M19468" s="172"/>
      <c r="N19468" s="172"/>
      <c r="O19468" s="172"/>
      <c r="U19468" s="173"/>
    </row>
    <row r="19469" spans="13:21" s="104" customFormat="1" ht="15.75">
      <c r="M19469" s="172"/>
      <c r="N19469" s="172"/>
      <c r="O19469" s="172"/>
      <c r="U19469" s="173"/>
    </row>
    <row r="19470" spans="13:21" s="104" customFormat="1" ht="15.75">
      <c r="M19470" s="172"/>
      <c r="N19470" s="172"/>
      <c r="O19470" s="172"/>
      <c r="U19470" s="173"/>
    </row>
    <row r="19471" spans="13:21" s="104" customFormat="1" ht="15.75">
      <c r="M19471" s="172"/>
      <c r="N19471" s="172"/>
      <c r="O19471" s="172"/>
      <c r="U19471" s="173"/>
    </row>
    <row r="19472" spans="13:21" s="104" customFormat="1" ht="15.75">
      <c r="M19472" s="172"/>
      <c r="N19472" s="172"/>
      <c r="O19472" s="172"/>
      <c r="U19472" s="173"/>
    </row>
    <row r="19473" spans="13:21" s="104" customFormat="1" ht="15.75">
      <c r="M19473" s="172"/>
      <c r="N19473" s="172"/>
      <c r="O19473" s="172"/>
      <c r="U19473" s="173"/>
    </row>
    <row r="19474" spans="13:21" s="104" customFormat="1" ht="15.75">
      <c r="M19474" s="172"/>
      <c r="N19474" s="172"/>
      <c r="O19474" s="172"/>
      <c r="U19474" s="173"/>
    </row>
    <row r="19475" spans="13:21" s="104" customFormat="1" ht="15.75">
      <c r="M19475" s="172"/>
      <c r="N19475" s="172"/>
      <c r="O19475" s="172"/>
      <c r="U19475" s="173"/>
    </row>
    <row r="19476" spans="13:21" s="104" customFormat="1" ht="15.75">
      <c r="M19476" s="172"/>
      <c r="N19476" s="172"/>
      <c r="O19476" s="172"/>
      <c r="U19476" s="173"/>
    </row>
    <row r="19477" spans="13:21" s="104" customFormat="1" ht="15.75">
      <c r="M19477" s="172"/>
      <c r="N19477" s="172"/>
      <c r="O19477" s="172"/>
      <c r="U19477" s="173"/>
    </row>
    <row r="19478" spans="13:21" s="104" customFormat="1" ht="15.75">
      <c r="M19478" s="172"/>
      <c r="N19478" s="172"/>
      <c r="O19478" s="172"/>
      <c r="U19478" s="173"/>
    </row>
    <row r="19479" spans="13:21" s="104" customFormat="1" ht="15.75">
      <c r="M19479" s="172"/>
      <c r="N19479" s="172"/>
      <c r="O19479" s="172"/>
      <c r="U19479" s="173"/>
    </row>
    <row r="19480" spans="13:21" s="104" customFormat="1" ht="15.75">
      <c r="M19480" s="172"/>
      <c r="N19480" s="172"/>
      <c r="O19480" s="172"/>
      <c r="U19480" s="173"/>
    </row>
    <row r="19481" spans="13:21" s="104" customFormat="1" ht="15.75">
      <c r="M19481" s="172"/>
      <c r="N19481" s="172"/>
      <c r="O19481" s="172"/>
      <c r="U19481" s="173"/>
    </row>
    <row r="19482" spans="13:21" s="104" customFormat="1" ht="15.75">
      <c r="M19482" s="172"/>
      <c r="N19482" s="172"/>
      <c r="O19482" s="172"/>
      <c r="U19482" s="173"/>
    </row>
    <row r="19483" spans="13:21" s="104" customFormat="1" ht="15.75">
      <c r="M19483" s="172"/>
      <c r="N19483" s="172"/>
      <c r="O19483" s="172"/>
      <c r="U19483" s="173"/>
    </row>
    <row r="19484" spans="13:21" s="104" customFormat="1" ht="15.75">
      <c r="M19484" s="172"/>
      <c r="N19484" s="172"/>
      <c r="O19484" s="172"/>
      <c r="U19484" s="173"/>
    </row>
    <row r="19485" spans="13:21" s="104" customFormat="1" ht="15.75">
      <c r="M19485" s="172"/>
      <c r="N19485" s="172"/>
      <c r="O19485" s="172"/>
      <c r="U19485" s="173"/>
    </row>
    <row r="19486" spans="13:21" s="104" customFormat="1" ht="15.75">
      <c r="M19486" s="172"/>
      <c r="N19486" s="172"/>
      <c r="O19486" s="172"/>
      <c r="U19486" s="173"/>
    </row>
    <row r="19487" spans="13:21" s="104" customFormat="1" ht="15.75">
      <c r="M19487" s="172"/>
      <c r="N19487" s="172"/>
      <c r="O19487" s="172"/>
      <c r="U19487" s="173"/>
    </row>
    <row r="19488" spans="13:21" s="104" customFormat="1" ht="15.75">
      <c r="M19488" s="172"/>
      <c r="N19488" s="172"/>
      <c r="O19488" s="172"/>
      <c r="U19488" s="173"/>
    </row>
    <row r="19489" spans="13:21" s="104" customFormat="1" ht="15.75">
      <c r="M19489" s="172"/>
      <c r="N19489" s="172"/>
      <c r="O19489" s="172"/>
      <c r="U19489" s="173"/>
    </row>
    <row r="19490" spans="13:21" s="104" customFormat="1" ht="15.75">
      <c r="M19490" s="172"/>
      <c r="N19490" s="172"/>
      <c r="O19490" s="172"/>
      <c r="U19490" s="173"/>
    </row>
    <row r="19491" spans="13:21" s="104" customFormat="1" ht="15.75">
      <c r="M19491" s="172"/>
      <c r="N19491" s="172"/>
      <c r="O19491" s="172"/>
      <c r="U19491" s="173"/>
    </row>
    <row r="19492" spans="13:21" s="104" customFormat="1" ht="15.75">
      <c r="M19492" s="172"/>
      <c r="N19492" s="172"/>
      <c r="O19492" s="172"/>
      <c r="U19492" s="173"/>
    </row>
    <row r="19493" spans="13:21" s="104" customFormat="1" ht="15.75">
      <c r="M19493" s="172"/>
      <c r="N19493" s="172"/>
      <c r="O19493" s="172"/>
      <c r="U19493" s="173"/>
    </row>
    <row r="19494" spans="13:21" s="104" customFormat="1" ht="15.75">
      <c r="M19494" s="172"/>
      <c r="N19494" s="172"/>
      <c r="O19494" s="172"/>
      <c r="U19494" s="173"/>
    </row>
    <row r="19495" spans="13:21" s="104" customFormat="1" ht="15.75">
      <c r="M19495" s="172"/>
      <c r="N19495" s="172"/>
      <c r="O19495" s="172"/>
      <c r="U19495" s="173"/>
    </row>
    <row r="19496" spans="13:21" s="104" customFormat="1" ht="15.75">
      <c r="M19496" s="172"/>
      <c r="N19496" s="172"/>
      <c r="O19496" s="172"/>
      <c r="U19496" s="173"/>
    </row>
    <row r="19497" spans="13:21" s="104" customFormat="1" ht="15.75">
      <c r="M19497" s="172"/>
      <c r="N19497" s="172"/>
      <c r="O19497" s="172"/>
      <c r="U19497" s="173"/>
    </row>
    <row r="19498" spans="13:21" s="104" customFormat="1" ht="15.75">
      <c r="M19498" s="172"/>
      <c r="N19498" s="172"/>
      <c r="O19498" s="172"/>
      <c r="U19498" s="173"/>
    </row>
    <row r="19499" spans="13:21" s="104" customFormat="1" ht="15.75">
      <c r="M19499" s="172"/>
      <c r="N19499" s="172"/>
      <c r="O19499" s="172"/>
      <c r="U19499" s="173"/>
    </row>
    <row r="19500" spans="13:21" s="104" customFormat="1" ht="15.75">
      <c r="M19500" s="172"/>
      <c r="N19500" s="172"/>
      <c r="O19500" s="172"/>
      <c r="U19500" s="173"/>
    </row>
    <row r="19501" spans="13:21" s="104" customFormat="1" ht="15.75">
      <c r="M19501" s="172"/>
      <c r="N19501" s="172"/>
      <c r="O19501" s="172"/>
      <c r="U19501" s="173"/>
    </row>
    <row r="19502" spans="13:21" s="104" customFormat="1" ht="15.75">
      <c r="M19502" s="172"/>
      <c r="N19502" s="172"/>
      <c r="O19502" s="172"/>
      <c r="U19502" s="173"/>
    </row>
    <row r="19503" spans="13:21" s="104" customFormat="1" ht="15.75">
      <c r="M19503" s="172"/>
      <c r="N19503" s="172"/>
      <c r="O19503" s="172"/>
      <c r="U19503" s="173"/>
    </row>
    <row r="19504" spans="13:21" s="104" customFormat="1" ht="15.75">
      <c r="M19504" s="172"/>
      <c r="N19504" s="172"/>
      <c r="O19504" s="172"/>
      <c r="U19504" s="173"/>
    </row>
    <row r="19505" spans="13:21" s="104" customFormat="1" ht="15.75">
      <c r="M19505" s="172"/>
      <c r="N19505" s="172"/>
      <c r="O19505" s="172"/>
      <c r="U19505" s="173"/>
    </row>
    <row r="19506" spans="13:21" s="104" customFormat="1" ht="15.75">
      <c r="M19506" s="172"/>
      <c r="N19506" s="172"/>
      <c r="O19506" s="172"/>
      <c r="U19506" s="173"/>
    </row>
    <row r="19507" spans="13:21" s="104" customFormat="1" ht="15.75">
      <c r="M19507" s="172"/>
      <c r="N19507" s="172"/>
      <c r="O19507" s="172"/>
      <c r="U19507" s="173"/>
    </row>
    <row r="19508" spans="13:21" s="104" customFormat="1" ht="15.75">
      <c r="M19508" s="172"/>
      <c r="N19508" s="172"/>
      <c r="O19508" s="172"/>
      <c r="U19508" s="173"/>
    </row>
    <row r="19509" spans="13:21" s="104" customFormat="1" ht="15.75">
      <c r="M19509" s="172"/>
      <c r="N19509" s="172"/>
      <c r="O19509" s="172"/>
      <c r="U19509" s="173"/>
    </row>
    <row r="19510" spans="13:21" s="104" customFormat="1" ht="15.75">
      <c r="M19510" s="172"/>
      <c r="N19510" s="172"/>
      <c r="O19510" s="172"/>
      <c r="U19510" s="173"/>
    </row>
    <row r="19511" spans="13:21" s="104" customFormat="1" ht="15.75">
      <c r="M19511" s="172"/>
      <c r="N19511" s="172"/>
      <c r="O19511" s="172"/>
      <c r="U19511" s="173"/>
    </row>
    <row r="19512" spans="13:21" s="104" customFormat="1" ht="15.75">
      <c r="M19512" s="172"/>
      <c r="N19512" s="172"/>
      <c r="O19512" s="172"/>
      <c r="U19512" s="173"/>
    </row>
    <row r="19513" spans="13:21" s="104" customFormat="1" ht="15.75">
      <c r="M19513" s="172"/>
      <c r="N19513" s="172"/>
      <c r="O19513" s="172"/>
      <c r="U19513" s="173"/>
    </row>
    <row r="19514" spans="13:21" s="104" customFormat="1" ht="15.75">
      <c r="M19514" s="172"/>
      <c r="N19514" s="172"/>
      <c r="O19514" s="172"/>
      <c r="U19514" s="173"/>
    </row>
    <row r="19515" spans="13:21" s="104" customFormat="1" ht="15.75">
      <c r="M19515" s="172"/>
      <c r="N19515" s="172"/>
      <c r="O19515" s="172"/>
      <c r="U19515" s="173"/>
    </row>
    <row r="19516" spans="13:21" s="104" customFormat="1" ht="15.75">
      <c r="M19516" s="172"/>
      <c r="N19516" s="172"/>
      <c r="O19516" s="172"/>
      <c r="U19516" s="173"/>
    </row>
    <row r="19517" spans="13:21" s="104" customFormat="1" ht="15.75">
      <c r="M19517" s="172"/>
      <c r="N19517" s="172"/>
      <c r="O19517" s="172"/>
      <c r="U19517" s="173"/>
    </row>
    <row r="19518" spans="13:21" s="104" customFormat="1" ht="15.75">
      <c r="M19518" s="172"/>
      <c r="N19518" s="172"/>
      <c r="O19518" s="172"/>
      <c r="U19518" s="173"/>
    </row>
    <row r="19519" spans="13:21" s="104" customFormat="1" ht="15.75">
      <c r="M19519" s="172"/>
      <c r="N19519" s="172"/>
      <c r="O19519" s="172"/>
      <c r="U19519" s="173"/>
    </row>
    <row r="19520" spans="13:21" s="104" customFormat="1" ht="15.75">
      <c r="M19520" s="172"/>
      <c r="N19520" s="172"/>
      <c r="O19520" s="172"/>
      <c r="U19520" s="173"/>
    </row>
    <row r="19521" spans="13:21" s="104" customFormat="1" ht="15.75">
      <c r="M19521" s="172"/>
      <c r="N19521" s="172"/>
      <c r="O19521" s="172"/>
      <c r="U19521" s="173"/>
    </row>
    <row r="19522" spans="13:21" s="104" customFormat="1" ht="15.75">
      <c r="M19522" s="172"/>
      <c r="N19522" s="172"/>
      <c r="O19522" s="172"/>
      <c r="U19522" s="173"/>
    </row>
    <row r="19523" spans="13:21" s="104" customFormat="1" ht="15.75">
      <c r="M19523" s="172"/>
      <c r="N19523" s="172"/>
      <c r="O19523" s="172"/>
      <c r="U19523" s="173"/>
    </row>
    <row r="19524" spans="13:21" s="104" customFormat="1" ht="15.75">
      <c r="M19524" s="172"/>
      <c r="N19524" s="172"/>
      <c r="O19524" s="172"/>
      <c r="U19524" s="173"/>
    </row>
    <row r="19525" spans="13:21" s="104" customFormat="1" ht="15.75">
      <c r="M19525" s="172"/>
      <c r="N19525" s="172"/>
      <c r="O19525" s="172"/>
      <c r="U19525" s="173"/>
    </row>
    <row r="19526" spans="13:21" s="104" customFormat="1" ht="15.75">
      <c r="M19526" s="172"/>
      <c r="N19526" s="172"/>
      <c r="O19526" s="172"/>
      <c r="U19526" s="173"/>
    </row>
    <row r="19527" spans="13:21" s="104" customFormat="1" ht="15.75">
      <c r="M19527" s="172"/>
      <c r="N19527" s="172"/>
      <c r="O19527" s="172"/>
      <c r="U19527" s="173"/>
    </row>
    <row r="19528" spans="13:21" s="104" customFormat="1" ht="15.75">
      <c r="M19528" s="172"/>
      <c r="N19528" s="172"/>
      <c r="O19528" s="172"/>
      <c r="U19528" s="173"/>
    </row>
    <row r="19529" spans="13:21" s="104" customFormat="1" ht="15.75">
      <c r="M19529" s="172"/>
      <c r="N19529" s="172"/>
      <c r="O19529" s="172"/>
      <c r="U19529" s="173"/>
    </row>
    <row r="19530" spans="13:21" s="104" customFormat="1" ht="15.75">
      <c r="M19530" s="172"/>
      <c r="N19530" s="172"/>
      <c r="O19530" s="172"/>
      <c r="U19530" s="173"/>
    </row>
    <row r="19531" spans="13:21" s="104" customFormat="1" ht="15.75">
      <c r="M19531" s="172"/>
      <c r="N19531" s="172"/>
      <c r="O19531" s="172"/>
      <c r="U19531" s="173"/>
    </row>
    <row r="19532" spans="13:21" s="104" customFormat="1" ht="15.75">
      <c r="M19532" s="172"/>
      <c r="N19532" s="172"/>
      <c r="O19532" s="172"/>
      <c r="U19532" s="173"/>
    </row>
    <row r="19533" spans="13:21" s="104" customFormat="1" ht="15.75">
      <c r="M19533" s="172"/>
      <c r="N19533" s="172"/>
      <c r="O19533" s="172"/>
      <c r="U19533" s="173"/>
    </row>
    <row r="19534" spans="13:21" s="104" customFormat="1" ht="15.75">
      <c r="M19534" s="172"/>
      <c r="N19534" s="172"/>
      <c r="O19534" s="172"/>
      <c r="U19534" s="173"/>
    </row>
    <row r="19535" spans="13:21" s="104" customFormat="1" ht="15.75">
      <c r="M19535" s="172"/>
      <c r="N19535" s="172"/>
      <c r="O19535" s="172"/>
      <c r="U19535" s="173"/>
    </row>
    <row r="19536" spans="13:21" s="104" customFormat="1" ht="15.75">
      <c r="M19536" s="172"/>
      <c r="N19536" s="172"/>
      <c r="O19536" s="172"/>
      <c r="U19536" s="173"/>
    </row>
    <row r="19537" spans="13:21" s="104" customFormat="1" ht="15.75">
      <c r="M19537" s="172"/>
      <c r="N19537" s="172"/>
      <c r="O19537" s="172"/>
      <c r="U19537" s="173"/>
    </row>
    <row r="19538" spans="13:21" s="104" customFormat="1" ht="15.75">
      <c r="M19538" s="172"/>
      <c r="N19538" s="172"/>
      <c r="O19538" s="172"/>
      <c r="U19538" s="173"/>
    </row>
    <row r="19539" spans="13:21" s="104" customFormat="1" ht="15.75">
      <c r="M19539" s="172"/>
      <c r="N19539" s="172"/>
      <c r="O19539" s="172"/>
      <c r="U19539" s="173"/>
    </row>
    <row r="19540" spans="13:21" s="104" customFormat="1" ht="15.75">
      <c r="M19540" s="172"/>
      <c r="N19540" s="172"/>
      <c r="O19540" s="172"/>
      <c r="U19540" s="173"/>
    </row>
    <row r="19541" spans="13:21" s="104" customFormat="1" ht="15.75">
      <c r="M19541" s="172"/>
      <c r="N19541" s="172"/>
      <c r="O19541" s="172"/>
      <c r="U19541" s="173"/>
    </row>
    <row r="19542" spans="13:21" s="104" customFormat="1" ht="15.75">
      <c r="M19542" s="172"/>
      <c r="N19542" s="172"/>
      <c r="O19542" s="172"/>
      <c r="U19542" s="173"/>
    </row>
    <row r="19543" spans="13:21" s="104" customFormat="1" ht="15.75">
      <c r="M19543" s="172"/>
      <c r="N19543" s="172"/>
      <c r="O19543" s="172"/>
      <c r="U19543" s="173"/>
    </row>
    <row r="19544" spans="13:21" s="104" customFormat="1" ht="15.75">
      <c r="M19544" s="172"/>
      <c r="N19544" s="172"/>
      <c r="O19544" s="172"/>
      <c r="U19544" s="173"/>
    </row>
    <row r="19545" spans="13:21" s="104" customFormat="1" ht="15.75">
      <c r="M19545" s="172"/>
      <c r="N19545" s="172"/>
      <c r="O19545" s="172"/>
      <c r="U19545" s="173"/>
    </row>
    <row r="19546" spans="13:21" s="104" customFormat="1" ht="15.75">
      <c r="M19546" s="172"/>
      <c r="N19546" s="172"/>
      <c r="O19546" s="172"/>
      <c r="U19546" s="173"/>
    </row>
    <row r="19547" spans="13:21" s="104" customFormat="1" ht="15.75">
      <c r="M19547" s="172"/>
      <c r="N19547" s="172"/>
      <c r="O19547" s="172"/>
      <c r="U19547" s="173"/>
    </row>
    <row r="19548" spans="13:21" s="104" customFormat="1" ht="15.75">
      <c r="M19548" s="172"/>
      <c r="N19548" s="172"/>
      <c r="O19548" s="172"/>
      <c r="U19548" s="173"/>
    </row>
    <row r="19549" spans="13:21" s="104" customFormat="1" ht="15.75">
      <c r="M19549" s="172"/>
      <c r="N19549" s="172"/>
      <c r="O19549" s="172"/>
      <c r="U19549" s="173"/>
    </row>
    <row r="19550" spans="13:21" s="104" customFormat="1" ht="15.75">
      <c r="M19550" s="172"/>
      <c r="N19550" s="172"/>
      <c r="O19550" s="172"/>
      <c r="U19550" s="173"/>
    </row>
    <row r="19551" spans="13:21" s="104" customFormat="1" ht="15.75">
      <c r="M19551" s="172"/>
      <c r="N19551" s="172"/>
      <c r="O19551" s="172"/>
      <c r="U19551" s="173"/>
    </row>
    <row r="19552" spans="13:21" s="104" customFormat="1" ht="15.75">
      <c r="M19552" s="172"/>
      <c r="N19552" s="172"/>
      <c r="O19552" s="172"/>
      <c r="U19552" s="173"/>
    </row>
    <row r="19553" spans="13:21" s="104" customFormat="1" ht="15.75">
      <c r="M19553" s="172"/>
      <c r="N19553" s="172"/>
      <c r="O19553" s="172"/>
      <c r="U19553" s="173"/>
    </row>
    <row r="19554" spans="13:21" s="104" customFormat="1" ht="15.75">
      <c r="M19554" s="172"/>
      <c r="N19554" s="172"/>
      <c r="O19554" s="172"/>
      <c r="U19554" s="173"/>
    </row>
    <row r="19555" spans="13:21" s="104" customFormat="1" ht="15.75">
      <c r="M19555" s="172"/>
      <c r="N19555" s="172"/>
      <c r="O19555" s="172"/>
      <c r="U19555" s="173"/>
    </row>
    <row r="19556" spans="13:21" s="104" customFormat="1" ht="15.75">
      <c r="M19556" s="172"/>
      <c r="N19556" s="172"/>
      <c r="O19556" s="172"/>
      <c r="U19556" s="173"/>
    </row>
    <row r="19557" spans="13:21" s="104" customFormat="1" ht="15.75">
      <c r="M19557" s="172"/>
      <c r="N19557" s="172"/>
      <c r="O19557" s="172"/>
      <c r="U19557" s="173"/>
    </row>
    <row r="19558" spans="13:21" s="104" customFormat="1" ht="15.75">
      <c r="M19558" s="172"/>
      <c r="N19558" s="172"/>
      <c r="O19558" s="172"/>
      <c r="U19558" s="173"/>
    </row>
    <row r="19559" spans="13:21" s="104" customFormat="1" ht="15.75">
      <c r="M19559" s="172"/>
      <c r="N19559" s="172"/>
      <c r="O19559" s="172"/>
      <c r="U19559" s="173"/>
    </row>
    <row r="19560" spans="13:21" s="104" customFormat="1" ht="15.75">
      <c r="M19560" s="172"/>
      <c r="N19560" s="172"/>
      <c r="O19560" s="172"/>
      <c r="U19560" s="173"/>
    </row>
    <row r="19561" spans="13:21" s="104" customFormat="1" ht="15.75">
      <c r="M19561" s="172"/>
      <c r="N19561" s="172"/>
      <c r="O19561" s="172"/>
      <c r="U19561" s="173"/>
    </row>
    <row r="19562" spans="13:21" s="104" customFormat="1" ht="15.75">
      <c r="M19562" s="172"/>
      <c r="N19562" s="172"/>
      <c r="O19562" s="172"/>
      <c r="U19562" s="173"/>
    </row>
    <row r="19563" spans="13:21" s="104" customFormat="1" ht="15.75">
      <c r="M19563" s="172"/>
      <c r="N19563" s="172"/>
      <c r="O19563" s="172"/>
      <c r="U19563" s="173"/>
    </row>
    <row r="19564" spans="13:21" s="104" customFormat="1" ht="15.75">
      <c r="M19564" s="172"/>
      <c r="N19564" s="172"/>
      <c r="O19564" s="172"/>
      <c r="U19564" s="173"/>
    </row>
    <row r="19565" spans="13:21" s="104" customFormat="1" ht="15.75">
      <c r="M19565" s="172"/>
      <c r="N19565" s="172"/>
      <c r="O19565" s="172"/>
      <c r="U19565" s="173"/>
    </row>
    <row r="19566" spans="13:21" s="104" customFormat="1" ht="15.75">
      <c r="M19566" s="172"/>
      <c r="N19566" s="172"/>
      <c r="O19566" s="172"/>
      <c r="U19566" s="173"/>
    </row>
    <row r="19567" spans="13:21" s="104" customFormat="1" ht="15.75">
      <c r="M19567" s="172"/>
      <c r="N19567" s="172"/>
      <c r="O19567" s="172"/>
      <c r="U19567" s="173"/>
    </row>
    <row r="19568" spans="13:21" s="104" customFormat="1" ht="15.75">
      <c r="M19568" s="172"/>
      <c r="N19568" s="172"/>
      <c r="O19568" s="172"/>
      <c r="U19568" s="173"/>
    </row>
    <row r="19569" spans="13:21" s="104" customFormat="1" ht="15.75">
      <c r="M19569" s="172"/>
      <c r="N19569" s="172"/>
      <c r="O19569" s="172"/>
      <c r="U19569" s="173"/>
    </row>
    <row r="19570" spans="13:21" s="104" customFormat="1" ht="15.75">
      <c r="M19570" s="172"/>
      <c r="N19570" s="172"/>
      <c r="O19570" s="172"/>
      <c r="U19570" s="173"/>
    </row>
    <row r="19571" spans="13:21" s="104" customFormat="1" ht="15.75">
      <c r="M19571" s="172"/>
      <c r="N19571" s="172"/>
      <c r="O19571" s="172"/>
      <c r="U19571" s="173"/>
    </row>
    <row r="19572" spans="13:21" s="104" customFormat="1" ht="15.75">
      <c r="M19572" s="172"/>
      <c r="N19572" s="172"/>
      <c r="O19572" s="172"/>
      <c r="U19572" s="173"/>
    </row>
    <row r="19573" spans="13:21" s="104" customFormat="1" ht="15.75">
      <c r="M19573" s="172"/>
      <c r="N19573" s="172"/>
      <c r="O19573" s="172"/>
      <c r="U19573" s="173"/>
    </row>
    <row r="19574" spans="13:21" s="104" customFormat="1" ht="15.75">
      <c r="M19574" s="172"/>
      <c r="N19574" s="172"/>
      <c r="O19574" s="172"/>
      <c r="U19574" s="173"/>
    </row>
    <row r="19575" spans="13:21" s="104" customFormat="1" ht="15.75">
      <c r="M19575" s="172"/>
      <c r="N19575" s="172"/>
      <c r="O19575" s="172"/>
      <c r="U19575" s="173"/>
    </row>
    <row r="19576" spans="13:21" s="104" customFormat="1" ht="15.75">
      <c r="M19576" s="172"/>
      <c r="N19576" s="172"/>
      <c r="O19576" s="172"/>
      <c r="U19576" s="173"/>
    </row>
    <row r="19577" spans="13:21" s="104" customFormat="1" ht="15.75">
      <c r="M19577" s="172"/>
      <c r="N19577" s="172"/>
      <c r="O19577" s="172"/>
      <c r="U19577" s="173"/>
    </row>
    <row r="19578" spans="13:21" s="104" customFormat="1" ht="15.75">
      <c r="M19578" s="172"/>
      <c r="N19578" s="172"/>
      <c r="O19578" s="172"/>
      <c r="U19578" s="173"/>
    </row>
    <row r="19579" spans="13:21" s="104" customFormat="1" ht="15.75">
      <c r="M19579" s="172"/>
      <c r="N19579" s="172"/>
      <c r="O19579" s="172"/>
      <c r="U19579" s="173"/>
    </row>
    <row r="19580" spans="13:21" s="104" customFormat="1" ht="15.75">
      <c r="M19580" s="172"/>
      <c r="N19580" s="172"/>
      <c r="O19580" s="172"/>
      <c r="U19580" s="173"/>
    </row>
    <row r="19581" spans="13:21" s="104" customFormat="1" ht="15.75">
      <c r="M19581" s="172"/>
      <c r="N19581" s="172"/>
      <c r="O19581" s="172"/>
      <c r="U19581" s="173"/>
    </row>
    <row r="19582" spans="13:21" s="104" customFormat="1" ht="15.75">
      <c r="M19582" s="172"/>
      <c r="N19582" s="172"/>
      <c r="O19582" s="172"/>
      <c r="U19582" s="173"/>
    </row>
    <row r="19583" spans="13:21" s="104" customFormat="1" ht="15.75">
      <c r="M19583" s="172"/>
      <c r="N19583" s="172"/>
      <c r="O19583" s="172"/>
      <c r="U19583" s="173"/>
    </row>
    <row r="19584" spans="13:21" s="104" customFormat="1" ht="15.75">
      <c r="M19584" s="172"/>
      <c r="N19584" s="172"/>
      <c r="O19584" s="172"/>
      <c r="U19584" s="173"/>
    </row>
    <row r="19585" spans="13:21" s="104" customFormat="1" ht="15.75">
      <c r="M19585" s="172"/>
      <c r="N19585" s="172"/>
      <c r="O19585" s="172"/>
      <c r="U19585" s="173"/>
    </row>
    <row r="19586" spans="13:21" s="104" customFormat="1" ht="15.75">
      <c r="M19586" s="172"/>
      <c r="N19586" s="172"/>
      <c r="O19586" s="172"/>
      <c r="U19586" s="173"/>
    </row>
    <row r="19587" spans="13:21" s="104" customFormat="1" ht="15.75">
      <c r="M19587" s="172"/>
      <c r="N19587" s="172"/>
      <c r="O19587" s="172"/>
      <c r="U19587" s="173"/>
    </row>
    <row r="19588" spans="13:21" s="104" customFormat="1" ht="15.75">
      <c r="M19588" s="172"/>
      <c r="N19588" s="172"/>
      <c r="O19588" s="172"/>
      <c r="U19588" s="173"/>
    </row>
    <row r="19589" spans="13:21" s="104" customFormat="1" ht="15.75">
      <c r="M19589" s="172"/>
      <c r="N19589" s="172"/>
      <c r="O19589" s="172"/>
      <c r="U19589" s="173"/>
    </row>
    <row r="19590" spans="13:21" s="104" customFormat="1" ht="15.75">
      <c r="M19590" s="172"/>
      <c r="N19590" s="172"/>
      <c r="O19590" s="172"/>
      <c r="U19590" s="173"/>
    </row>
    <row r="19591" spans="13:21" s="104" customFormat="1" ht="15.75">
      <c r="M19591" s="172"/>
      <c r="N19591" s="172"/>
      <c r="O19591" s="172"/>
      <c r="U19591" s="173"/>
    </row>
    <row r="19592" spans="13:21" s="104" customFormat="1" ht="15.75">
      <c r="M19592" s="172"/>
      <c r="N19592" s="172"/>
      <c r="O19592" s="172"/>
      <c r="U19592" s="173"/>
    </row>
    <row r="19593" spans="13:21" s="104" customFormat="1" ht="15.75">
      <c r="M19593" s="172"/>
      <c r="N19593" s="172"/>
      <c r="O19593" s="172"/>
      <c r="U19593" s="173"/>
    </row>
    <row r="19594" spans="13:21" s="104" customFormat="1" ht="15.75">
      <c r="M19594" s="172"/>
      <c r="N19594" s="172"/>
      <c r="O19594" s="172"/>
      <c r="U19594" s="173"/>
    </row>
    <row r="19595" spans="13:21" s="104" customFormat="1" ht="15.75">
      <c r="M19595" s="172"/>
      <c r="N19595" s="172"/>
      <c r="O19595" s="172"/>
      <c r="U19595" s="173"/>
    </row>
    <row r="19596" spans="13:21" s="104" customFormat="1" ht="15.75">
      <c r="M19596" s="172"/>
      <c r="N19596" s="172"/>
      <c r="O19596" s="172"/>
      <c r="U19596" s="173"/>
    </row>
    <row r="19597" spans="13:21" s="104" customFormat="1" ht="15.75">
      <c r="M19597" s="172"/>
      <c r="N19597" s="172"/>
      <c r="O19597" s="172"/>
      <c r="U19597" s="173"/>
    </row>
    <row r="19598" spans="13:21" s="104" customFormat="1" ht="15.75">
      <c r="M19598" s="172"/>
      <c r="N19598" s="172"/>
      <c r="O19598" s="172"/>
      <c r="U19598" s="173"/>
    </row>
    <row r="19599" spans="13:21" s="104" customFormat="1" ht="15.75">
      <c r="M19599" s="172"/>
      <c r="N19599" s="172"/>
      <c r="O19599" s="172"/>
      <c r="U19599" s="173"/>
    </row>
    <row r="19600" spans="13:21" s="104" customFormat="1" ht="15.75">
      <c r="M19600" s="172"/>
      <c r="N19600" s="172"/>
      <c r="O19600" s="172"/>
      <c r="U19600" s="173"/>
    </row>
    <row r="19601" spans="13:21" s="104" customFormat="1" ht="15.75">
      <c r="M19601" s="172"/>
      <c r="N19601" s="172"/>
      <c r="O19601" s="172"/>
      <c r="U19601" s="173"/>
    </row>
    <row r="19602" spans="13:21" s="104" customFormat="1" ht="15.75">
      <c r="M19602" s="172"/>
      <c r="N19602" s="172"/>
      <c r="O19602" s="172"/>
      <c r="U19602" s="173"/>
    </row>
    <row r="19603" spans="13:21" s="104" customFormat="1" ht="15.75">
      <c r="M19603" s="172"/>
      <c r="N19603" s="172"/>
      <c r="O19603" s="172"/>
      <c r="U19603" s="173"/>
    </row>
    <row r="19604" spans="13:21" s="104" customFormat="1" ht="15.75">
      <c r="M19604" s="172"/>
      <c r="N19604" s="172"/>
      <c r="O19604" s="172"/>
      <c r="U19604" s="173"/>
    </row>
    <row r="19605" spans="13:21" s="104" customFormat="1" ht="15.75">
      <c r="M19605" s="172"/>
      <c r="N19605" s="172"/>
      <c r="O19605" s="172"/>
      <c r="U19605" s="173"/>
    </row>
    <row r="19606" spans="13:21" s="104" customFormat="1" ht="15.75">
      <c r="M19606" s="172"/>
      <c r="N19606" s="172"/>
      <c r="O19606" s="172"/>
      <c r="U19606" s="173"/>
    </row>
    <row r="19607" spans="13:21" s="104" customFormat="1" ht="15.75">
      <c r="M19607" s="172"/>
      <c r="N19607" s="172"/>
      <c r="O19607" s="172"/>
      <c r="U19607" s="173"/>
    </row>
    <row r="19608" spans="13:21" s="104" customFormat="1" ht="15.75">
      <c r="M19608" s="172"/>
      <c r="N19608" s="172"/>
      <c r="O19608" s="172"/>
      <c r="U19608" s="173"/>
    </row>
    <row r="19609" spans="13:21" s="104" customFormat="1" ht="15.75">
      <c r="M19609" s="172"/>
      <c r="N19609" s="172"/>
      <c r="O19609" s="172"/>
      <c r="U19609" s="173"/>
    </row>
    <row r="19610" spans="13:21" s="104" customFormat="1" ht="15.75">
      <c r="M19610" s="172"/>
      <c r="N19610" s="172"/>
      <c r="O19610" s="172"/>
      <c r="U19610" s="173"/>
    </row>
    <row r="19611" spans="13:21" s="104" customFormat="1" ht="15.75">
      <c r="M19611" s="172"/>
      <c r="N19611" s="172"/>
      <c r="O19611" s="172"/>
      <c r="U19611" s="173"/>
    </row>
    <row r="19612" spans="13:21" s="104" customFormat="1" ht="15.75">
      <c r="M19612" s="172"/>
      <c r="N19612" s="172"/>
      <c r="O19612" s="172"/>
      <c r="U19612" s="173"/>
    </row>
    <row r="19613" spans="13:21" s="104" customFormat="1" ht="15.75">
      <c r="M19613" s="172"/>
      <c r="N19613" s="172"/>
      <c r="O19613" s="172"/>
      <c r="U19613" s="173"/>
    </row>
    <row r="19614" spans="13:21" s="104" customFormat="1" ht="15.75">
      <c r="M19614" s="172"/>
      <c r="N19614" s="172"/>
      <c r="O19614" s="172"/>
      <c r="U19614" s="173"/>
    </row>
    <row r="19615" spans="13:21" s="104" customFormat="1" ht="15.75">
      <c r="M19615" s="172"/>
      <c r="N19615" s="172"/>
      <c r="O19615" s="172"/>
      <c r="U19615" s="173"/>
    </row>
    <row r="19616" spans="13:21" s="104" customFormat="1" ht="15.75">
      <c r="M19616" s="172"/>
      <c r="N19616" s="172"/>
      <c r="O19616" s="172"/>
      <c r="U19616" s="173"/>
    </row>
    <row r="19617" spans="13:21" s="104" customFormat="1" ht="15.75">
      <c r="M19617" s="172"/>
      <c r="N19617" s="172"/>
      <c r="O19617" s="172"/>
      <c r="U19617" s="173"/>
    </row>
    <row r="19618" spans="13:21" s="104" customFormat="1" ht="15.75">
      <c r="M19618" s="172"/>
      <c r="N19618" s="172"/>
      <c r="O19618" s="172"/>
      <c r="U19618" s="173"/>
    </row>
    <row r="19619" spans="13:21" s="104" customFormat="1" ht="15.75">
      <c r="M19619" s="172"/>
      <c r="N19619" s="172"/>
      <c r="O19619" s="172"/>
      <c r="U19619" s="173"/>
    </row>
    <row r="19620" spans="13:21" s="104" customFormat="1" ht="15.75">
      <c r="M19620" s="172"/>
      <c r="N19620" s="172"/>
      <c r="O19620" s="172"/>
      <c r="U19620" s="173"/>
    </row>
    <row r="19621" spans="13:21" s="104" customFormat="1" ht="15.75">
      <c r="M19621" s="172"/>
      <c r="N19621" s="172"/>
      <c r="O19621" s="172"/>
      <c r="U19621" s="173"/>
    </row>
    <row r="19622" spans="13:21" s="104" customFormat="1" ht="15.75">
      <c r="M19622" s="172"/>
      <c r="N19622" s="172"/>
      <c r="O19622" s="172"/>
      <c r="U19622" s="173"/>
    </row>
    <row r="19623" spans="13:21" s="104" customFormat="1" ht="15.75">
      <c r="M19623" s="172"/>
      <c r="N19623" s="172"/>
      <c r="O19623" s="172"/>
      <c r="U19623" s="173"/>
    </row>
    <row r="19624" spans="13:21" s="104" customFormat="1" ht="15.75">
      <c r="M19624" s="172"/>
      <c r="N19624" s="172"/>
      <c r="O19624" s="172"/>
      <c r="U19624" s="173"/>
    </row>
    <row r="19625" spans="13:21" s="104" customFormat="1" ht="15.75">
      <c r="M19625" s="172"/>
      <c r="N19625" s="172"/>
      <c r="O19625" s="172"/>
      <c r="U19625" s="173"/>
    </row>
    <row r="19626" spans="13:21" s="104" customFormat="1" ht="15.75">
      <c r="M19626" s="172"/>
      <c r="N19626" s="172"/>
      <c r="O19626" s="172"/>
      <c r="U19626" s="173"/>
    </row>
    <row r="19627" spans="13:21" s="104" customFormat="1" ht="15.75">
      <c r="M19627" s="172"/>
      <c r="N19627" s="172"/>
      <c r="O19627" s="172"/>
      <c r="U19627" s="173"/>
    </row>
    <row r="19628" spans="13:21" s="104" customFormat="1" ht="15.75">
      <c r="M19628" s="172"/>
      <c r="N19628" s="172"/>
      <c r="O19628" s="172"/>
      <c r="U19628" s="173"/>
    </row>
    <row r="19629" spans="13:21" s="104" customFormat="1" ht="15.75">
      <c r="M19629" s="172"/>
      <c r="N19629" s="172"/>
      <c r="O19629" s="172"/>
      <c r="U19629" s="173"/>
    </row>
    <row r="19630" spans="13:21" s="104" customFormat="1" ht="15.75">
      <c r="M19630" s="172"/>
      <c r="N19630" s="172"/>
      <c r="O19630" s="172"/>
      <c r="U19630" s="173"/>
    </row>
    <row r="19631" spans="13:21" s="104" customFormat="1" ht="15.75">
      <c r="M19631" s="172"/>
      <c r="N19631" s="172"/>
      <c r="O19631" s="172"/>
      <c r="U19631" s="173"/>
    </row>
    <row r="19632" spans="13:21" s="104" customFormat="1" ht="15.75">
      <c r="M19632" s="172"/>
      <c r="N19632" s="172"/>
      <c r="O19632" s="172"/>
      <c r="U19632" s="173"/>
    </row>
    <row r="19633" spans="13:21" s="104" customFormat="1" ht="15.75">
      <c r="M19633" s="172"/>
      <c r="N19633" s="172"/>
      <c r="O19633" s="172"/>
      <c r="U19633" s="173"/>
    </row>
    <row r="19634" spans="13:21" s="104" customFormat="1" ht="15.75">
      <c r="M19634" s="172"/>
      <c r="N19634" s="172"/>
      <c r="O19634" s="172"/>
      <c r="U19634" s="173"/>
    </row>
    <row r="19635" spans="13:21" s="104" customFormat="1" ht="15.75">
      <c r="M19635" s="172"/>
      <c r="N19635" s="172"/>
      <c r="O19635" s="172"/>
      <c r="U19635" s="173"/>
    </row>
    <row r="19636" spans="13:21" s="104" customFormat="1" ht="15.75">
      <c r="M19636" s="172"/>
      <c r="N19636" s="172"/>
      <c r="O19636" s="172"/>
      <c r="U19636" s="173"/>
    </row>
    <row r="19637" spans="13:21" s="104" customFormat="1" ht="15.75">
      <c r="M19637" s="172"/>
      <c r="N19637" s="172"/>
      <c r="O19637" s="172"/>
      <c r="U19637" s="173"/>
    </row>
    <row r="19638" spans="13:21" s="104" customFormat="1" ht="15.75">
      <c r="M19638" s="172"/>
      <c r="N19638" s="172"/>
      <c r="O19638" s="172"/>
      <c r="U19638" s="173"/>
    </row>
    <row r="19639" spans="13:21" s="104" customFormat="1" ht="15.75">
      <c r="M19639" s="172"/>
      <c r="N19639" s="172"/>
      <c r="O19639" s="172"/>
      <c r="U19639" s="173"/>
    </row>
    <row r="19640" spans="13:21" s="104" customFormat="1" ht="15.75">
      <c r="M19640" s="172"/>
      <c r="N19640" s="172"/>
      <c r="O19640" s="172"/>
      <c r="U19640" s="173"/>
    </row>
    <row r="19641" spans="13:21" s="104" customFormat="1" ht="15.75">
      <c r="M19641" s="172"/>
      <c r="N19641" s="172"/>
      <c r="O19641" s="172"/>
      <c r="U19641" s="173"/>
    </row>
    <row r="19642" spans="13:21" s="104" customFormat="1" ht="15.75">
      <c r="M19642" s="172"/>
      <c r="N19642" s="172"/>
      <c r="O19642" s="172"/>
      <c r="U19642" s="173"/>
    </row>
    <row r="19643" spans="13:21" s="104" customFormat="1" ht="15.75">
      <c r="M19643" s="172"/>
      <c r="N19643" s="172"/>
      <c r="O19643" s="172"/>
      <c r="U19643" s="173"/>
    </row>
    <row r="19644" spans="13:21" s="104" customFormat="1" ht="15.75">
      <c r="M19644" s="172"/>
      <c r="N19644" s="172"/>
      <c r="O19644" s="172"/>
      <c r="U19644" s="173"/>
    </row>
    <row r="19645" spans="13:21" s="104" customFormat="1" ht="15.75">
      <c r="M19645" s="172"/>
      <c r="N19645" s="172"/>
      <c r="O19645" s="172"/>
      <c r="U19645" s="173"/>
    </row>
    <row r="19646" spans="13:21" s="104" customFormat="1" ht="15.75">
      <c r="M19646" s="172"/>
      <c r="N19646" s="172"/>
      <c r="O19646" s="172"/>
      <c r="U19646" s="173"/>
    </row>
    <row r="19647" spans="13:21" s="104" customFormat="1" ht="15.75">
      <c r="M19647" s="172"/>
      <c r="N19647" s="172"/>
      <c r="O19647" s="172"/>
      <c r="U19647" s="173"/>
    </row>
    <row r="19648" spans="13:21" s="104" customFormat="1" ht="15.75">
      <c r="M19648" s="172"/>
      <c r="N19648" s="172"/>
      <c r="O19648" s="172"/>
      <c r="U19648" s="173"/>
    </row>
    <row r="19649" spans="13:21" s="104" customFormat="1" ht="15.75">
      <c r="M19649" s="172"/>
      <c r="N19649" s="172"/>
      <c r="O19649" s="172"/>
      <c r="U19649" s="173"/>
    </row>
    <row r="19650" spans="13:21" s="104" customFormat="1" ht="15.75">
      <c r="M19650" s="172"/>
      <c r="N19650" s="172"/>
      <c r="O19650" s="172"/>
      <c r="U19650" s="173"/>
    </row>
    <row r="19651" spans="13:21" s="104" customFormat="1" ht="15.75">
      <c r="M19651" s="172"/>
      <c r="N19651" s="172"/>
      <c r="O19651" s="172"/>
      <c r="U19651" s="173"/>
    </row>
    <row r="19652" spans="13:21" s="104" customFormat="1" ht="15.75">
      <c r="M19652" s="172"/>
      <c r="N19652" s="172"/>
      <c r="O19652" s="172"/>
      <c r="U19652" s="173"/>
    </row>
    <row r="19653" spans="13:21" s="104" customFormat="1" ht="15.75">
      <c r="M19653" s="172"/>
      <c r="N19653" s="172"/>
      <c r="O19653" s="172"/>
      <c r="U19653" s="173"/>
    </row>
    <row r="19654" spans="13:21" s="104" customFormat="1" ht="15.75">
      <c r="M19654" s="172"/>
      <c r="N19654" s="172"/>
      <c r="O19654" s="172"/>
      <c r="U19654" s="173"/>
    </row>
    <row r="19655" spans="13:21" s="104" customFormat="1" ht="15.75">
      <c r="M19655" s="172"/>
      <c r="N19655" s="172"/>
      <c r="O19655" s="172"/>
      <c r="U19655" s="173"/>
    </row>
    <row r="19656" spans="13:21" s="104" customFormat="1" ht="15.75">
      <c r="M19656" s="172"/>
      <c r="N19656" s="172"/>
      <c r="O19656" s="172"/>
      <c r="U19656" s="173"/>
    </row>
    <row r="19657" spans="13:21" s="104" customFormat="1" ht="15.75">
      <c r="M19657" s="172"/>
      <c r="N19657" s="172"/>
      <c r="O19657" s="172"/>
      <c r="U19657" s="173"/>
    </row>
    <row r="19658" spans="13:21" s="104" customFormat="1" ht="15.75">
      <c r="M19658" s="172"/>
      <c r="N19658" s="172"/>
      <c r="O19658" s="172"/>
      <c r="U19658" s="173"/>
    </row>
    <row r="19659" spans="13:21" s="104" customFormat="1" ht="15.75">
      <c r="M19659" s="172"/>
      <c r="N19659" s="172"/>
      <c r="O19659" s="172"/>
      <c r="U19659" s="173"/>
    </row>
    <row r="19660" spans="13:21" s="104" customFormat="1" ht="15.75">
      <c r="M19660" s="172"/>
      <c r="N19660" s="172"/>
      <c r="O19660" s="172"/>
      <c r="U19660" s="173"/>
    </row>
    <row r="19661" spans="13:21" s="104" customFormat="1" ht="15.75">
      <c r="M19661" s="172"/>
      <c r="N19661" s="172"/>
      <c r="O19661" s="172"/>
      <c r="U19661" s="173"/>
    </row>
    <row r="19662" spans="13:21" s="104" customFormat="1" ht="15.75">
      <c r="M19662" s="172"/>
      <c r="N19662" s="172"/>
      <c r="O19662" s="172"/>
      <c r="U19662" s="173"/>
    </row>
    <row r="19663" spans="13:21" s="104" customFormat="1" ht="15.75">
      <c r="M19663" s="172"/>
      <c r="N19663" s="172"/>
      <c r="O19663" s="172"/>
      <c r="U19663" s="173"/>
    </row>
    <row r="19664" spans="13:21" s="104" customFormat="1" ht="15.75">
      <c r="M19664" s="172"/>
      <c r="N19664" s="172"/>
      <c r="O19664" s="172"/>
      <c r="U19664" s="173"/>
    </row>
    <row r="19665" spans="13:21" s="104" customFormat="1" ht="15.75">
      <c r="M19665" s="172"/>
      <c r="N19665" s="172"/>
      <c r="O19665" s="172"/>
      <c r="U19665" s="173"/>
    </row>
    <row r="19666" spans="13:21" s="104" customFormat="1" ht="15.75">
      <c r="M19666" s="172"/>
      <c r="N19666" s="172"/>
      <c r="O19666" s="172"/>
      <c r="U19666" s="173"/>
    </row>
    <row r="19667" spans="13:21" s="104" customFormat="1" ht="15.75">
      <c r="M19667" s="172"/>
      <c r="N19667" s="172"/>
      <c r="O19667" s="172"/>
      <c r="U19667" s="173"/>
    </row>
    <row r="19668" spans="13:21" s="104" customFormat="1" ht="15.75">
      <c r="M19668" s="172"/>
      <c r="N19668" s="172"/>
      <c r="O19668" s="172"/>
      <c r="U19668" s="173"/>
    </row>
    <row r="19669" spans="13:21" s="104" customFormat="1" ht="15.75">
      <c r="M19669" s="172"/>
      <c r="N19669" s="172"/>
      <c r="O19669" s="172"/>
      <c r="U19669" s="173"/>
    </row>
    <row r="19670" spans="13:21" s="104" customFormat="1" ht="15.75">
      <c r="M19670" s="172"/>
      <c r="N19670" s="172"/>
      <c r="O19670" s="172"/>
      <c r="U19670" s="173"/>
    </row>
    <row r="19671" spans="13:21" s="104" customFormat="1" ht="15.75">
      <c r="M19671" s="172"/>
      <c r="N19671" s="172"/>
      <c r="O19671" s="172"/>
      <c r="U19671" s="173"/>
    </row>
    <row r="19672" spans="13:21" s="104" customFormat="1" ht="15.75">
      <c r="M19672" s="172"/>
      <c r="N19672" s="172"/>
      <c r="O19672" s="172"/>
      <c r="U19672" s="173"/>
    </row>
    <row r="19673" spans="13:21" s="104" customFormat="1" ht="15.75">
      <c r="M19673" s="172"/>
      <c r="N19673" s="172"/>
      <c r="O19673" s="172"/>
      <c r="U19673" s="173"/>
    </row>
    <row r="19674" spans="13:21" s="104" customFormat="1" ht="15.75">
      <c r="M19674" s="172"/>
      <c r="N19674" s="172"/>
      <c r="O19674" s="172"/>
      <c r="U19674" s="173"/>
    </row>
    <row r="19675" spans="13:21" s="104" customFormat="1" ht="15.75">
      <c r="M19675" s="172"/>
      <c r="N19675" s="172"/>
      <c r="O19675" s="172"/>
      <c r="U19675" s="173"/>
    </row>
    <row r="19676" spans="13:21" s="104" customFormat="1" ht="15.75">
      <c r="M19676" s="172"/>
      <c r="N19676" s="172"/>
      <c r="O19676" s="172"/>
      <c r="U19676" s="173"/>
    </row>
    <row r="19677" spans="13:21" s="104" customFormat="1" ht="15.75">
      <c r="M19677" s="172"/>
      <c r="N19677" s="172"/>
      <c r="O19677" s="172"/>
      <c r="U19677" s="173"/>
    </row>
    <row r="19678" spans="13:21" s="104" customFormat="1" ht="15.75">
      <c r="M19678" s="172"/>
      <c r="N19678" s="172"/>
      <c r="O19678" s="172"/>
      <c r="U19678" s="173"/>
    </row>
    <row r="19679" spans="13:21" s="104" customFormat="1" ht="15.75">
      <c r="M19679" s="172"/>
      <c r="N19679" s="172"/>
      <c r="O19679" s="172"/>
      <c r="U19679" s="173"/>
    </row>
    <row r="19680" spans="13:21" s="104" customFormat="1" ht="15.75">
      <c r="M19680" s="172"/>
      <c r="N19680" s="172"/>
      <c r="O19680" s="172"/>
      <c r="U19680" s="173"/>
    </row>
    <row r="19681" spans="13:21" s="104" customFormat="1" ht="15.75">
      <c r="M19681" s="172"/>
      <c r="N19681" s="172"/>
      <c r="O19681" s="172"/>
      <c r="U19681" s="173"/>
    </row>
    <row r="19682" spans="13:21" s="104" customFormat="1" ht="15.75">
      <c r="M19682" s="172"/>
      <c r="N19682" s="172"/>
      <c r="O19682" s="172"/>
      <c r="U19682" s="173"/>
    </row>
    <row r="19683" spans="13:21" s="104" customFormat="1" ht="15.75">
      <c r="M19683" s="172"/>
      <c r="N19683" s="172"/>
      <c r="O19683" s="172"/>
      <c r="U19683" s="173"/>
    </row>
    <row r="19684" spans="13:21" s="104" customFormat="1" ht="15.75">
      <c r="M19684" s="172"/>
      <c r="N19684" s="172"/>
      <c r="O19684" s="172"/>
      <c r="U19684" s="173"/>
    </row>
    <row r="19685" spans="13:21" s="104" customFormat="1" ht="15.75">
      <c r="M19685" s="172"/>
      <c r="N19685" s="172"/>
      <c r="O19685" s="172"/>
      <c r="U19685" s="173"/>
    </row>
    <row r="19686" spans="13:21" s="104" customFormat="1" ht="15.75">
      <c r="M19686" s="172"/>
      <c r="N19686" s="172"/>
      <c r="O19686" s="172"/>
      <c r="U19686" s="173"/>
    </row>
    <row r="19687" spans="13:21" s="104" customFormat="1" ht="15.75">
      <c r="M19687" s="172"/>
      <c r="N19687" s="172"/>
      <c r="O19687" s="172"/>
      <c r="U19687" s="173"/>
    </row>
    <row r="19688" spans="13:21" s="104" customFormat="1" ht="15.75">
      <c r="M19688" s="172"/>
      <c r="N19688" s="172"/>
      <c r="O19688" s="172"/>
      <c r="U19688" s="173"/>
    </row>
    <row r="19689" spans="13:21" s="104" customFormat="1" ht="15.75">
      <c r="M19689" s="172"/>
      <c r="N19689" s="172"/>
      <c r="O19689" s="172"/>
      <c r="U19689" s="173"/>
    </row>
    <row r="19690" spans="13:21" s="104" customFormat="1" ht="15.75">
      <c r="M19690" s="172"/>
      <c r="N19690" s="172"/>
      <c r="O19690" s="172"/>
      <c r="U19690" s="173"/>
    </row>
    <row r="19691" spans="13:21" s="104" customFormat="1" ht="15.75">
      <c r="M19691" s="172"/>
      <c r="N19691" s="172"/>
      <c r="O19691" s="172"/>
      <c r="U19691" s="173"/>
    </row>
    <row r="19692" spans="13:21" s="104" customFormat="1" ht="15.75">
      <c r="M19692" s="172"/>
      <c r="N19692" s="172"/>
      <c r="O19692" s="172"/>
      <c r="U19692" s="173"/>
    </row>
    <row r="19693" spans="13:21" s="104" customFormat="1" ht="15.75">
      <c r="M19693" s="172"/>
      <c r="N19693" s="172"/>
      <c r="O19693" s="172"/>
      <c r="U19693" s="173"/>
    </row>
    <row r="19694" spans="13:21" s="104" customFormat="1" ht="15.75">
      <c r="M19694" s="172"/>
      <c r="N19694" s="172"/>
      <c r="O19694" s="172"/>
      <c r="U19694" s="173"/>
    </row>
    <row r="19695" spans="13:21" s="104" customFormat="1" ht="15.75">
      <c r="M19695" s="172"/>
      <c r="N19695" s="172"/>
      <c r="O19695" s="172"/>
      <c r="U19695" s="173"/>
    </row>
    <row r="19696" spans="13:21" s="104" customFormat="1" ht="15.75">
      <c r="M19696" s="172"/>
      <c r="N19696" s="172"/>
      <c r="O19696" s="172"/>
      <c r="U19696" s="173"/>
    </row>
    <row r="19697" spans="13:21" s="104" customFormat="1" ht="15.75">
      <c r="M19697" s="172"/>
      <c r="N19697" s="172"/>
      <c r="O19697" s="172"/>
      <c r="U19697" s="173"/>
    </row>
    <row r="19698" spans="13:21" s="104" customFormat="1" ht="15.75">
      <c r="M19698" s="172"/>
      <c r="N19698" s="172"/>
      <c r="O19698" s="172"/>
      <c r="U19698" s="173"/>
    </row>
    <row r="19699" spans="13:21" s="104" customFormat="1" ht="15.75">
      <c r="M19699" s="172"/>
      <c r="N19699" s="172"/>
      <c r="O19699" s="172"/>
      <c r="U19699" s="173"/>
    </row>
    <row r="19700" spans="13:21" s="104" customFormat="1" ht="15.75">
      <c r="M19700" s="172"/>
      <c r="N19700" s="172"/>
      <c r="O19700" s="172"/>
      <c r="U19700" s="173"/>
    </row>
    <row r="19701" spans="13:21" s="104" customFormat="1" ht="15.75">
      <c r="M19701" s="172"/>
      <c r="N19701" s="172"/>
      <c r="O19701" s="172"/>
      <c r="U19701" s="173"/>
    </row>
    <row r="19702" spans="13:21" s="104" customFormat="1" ht="15.75">
      <c r="M19702" s="172"/>
      <c r="N19702" s="172"/>
      <c r="O19702" s="172"/>
      <c r="U19702" s="173"/>
    </row>
    <row r="19703" spans="13:21" s="104" customFormat="1" ht="15.75">
      <c r="M19703" s="172"/>
      <c r="N19703" s="172"/>
      <c r="O19703" s="172"/>
      <c r="U19703" s="173"/>
    </row>
    <row r="19704" spans="13:21" s="104" customFormat="1" ht="15.75">
      <c r="M19704" s="172"/>
      <c r="N19704" s="172"/>
      <c r="O19704" s="172"/>
      <c r="U19704" s="173"/>
    </row>
    <row r="19705" spans="13:21" s="104" customFormat="1" ht="15.75">
      <c r="M19705" s="172"/>
      <c r="N19705" s="172"/>
      <c r="O19705" s="172"/>
      <c r="U19705" s="173"/>
    </row>
    <row r="19706" spans="13:21" s="104" customFormat="1" ht="15.75">
      <c r="M19706" s="172"/>
      <c r="N19706" s="172"/>
      <c r="O19706" s="172"/>
      <c r="U19706" s="173"/>
    </row>
    <row r="19707" spans="13:21" s="104" customFormat="1" ht="15.75">
      <c r="M19707" s="172"/>
      <c r="N19707" s="172"/>
      <c r="O19707" s="172"/>
      <c r="U19707" s="173"/>
    </row>
    <row r="19708" spans="13:21" s="104" customFormat="1" ht="15.75">
      <c r="M19708" s="172"/>
      <c r="N19708" s="172"/>
      <c r="O19708" s="172"/>
      <c r="U19708" s="173"/>
    </row>
    <row r="19709" spans="13:21" s="104" customFormat="1" ht="15.75">
      <c r="M19709" s="172"/>
      <c r="N19709" s="172"/>
      <c r="O19709" s="172"/>
      <c r="U19709" s="173"/>
    </row>
    <row r="19710" spans="13:21" s="104" customFormat="1" ht="15.75">
      <c r="M19710" s="172"/>
      <c r="N19710" s="172"/>
      <c r="O19710" s="172"/>
      <c r="U19710" s="173"/>
    </row>
    <row r="19711" spans="13:21" s="104" customFormat="1" ht="15.75">
      <c r="M19711" s="172"/>
      <c r="N19711" s="172"/>
      <c r="O19711" s="172"/>
      <c r="U19711" s="173"/>
    </row>
    <row r="19712" spans="13:21" s="104" customFormat="1" ht="15.75">
      <c r="M19712" s="172"/>
      <c r="N19712" s="172"/>
      <c r="O19712" s="172"/>
      <c r="U19712" s="173"/>
    </row>
    <row r="19713" spans="13:21" s="104" customFormat="1" ht="15.75">
      <c r="M19713" s="172"/>
      <c r="N19713" s="172"/>
      <c r="O19713" s="172"/>
      <c r="U19713" s="173"/>
    </row>
    <row r="19714" spans="13:21" s="104" customFormat="1" ht="15.75">
      <c r="M19714" s="172"/>
      <c r="N19714" s="172"/>
      <c r="O19714" s="172"/>
      <c r="U19714" s="173"/>
    </row>
    <row r="19715" spans="13:21" s="104" customFormat="1" ht="15.75">
      <c r="M19715" s="172"/>
      <c r="N19715" s="172"/>
      <c r="O19715" s="172"/>
      <c r="U19715" s="173"/>
    </row>
    <row r="19716" spans="13:21" s="104" customFormat="1" ht="15.75">
      <c r="M19716" s="172"/>
      <c r="N19716" s="172"/>
      <c r="O19716" s="172"/>
      <c r="U19716" s="173"/>
    </row>
    <row r="19717" spans="13:21" s="104" customFormat="1" ht="15.75">
      <c r="M19717" s="172"/>
      <c r="N19717" s="172"/>
      <c r="O19717" s="172"/>
      <c r="U19717" s="173"/>
    </row>
    <row r="19718" spans="13:21" s="104" customFormat="1" ht="15.75">
      <c r="M19718" s="172"/>
      <c r="N19718" s="172"/>
      <c r="O19718" s="172"/>
      <c r="U19718" s="173"/>
    </row>
    <row r="19719" spans="13:21" s="104" customFormat="1" ht="15.75">
      <c r="M19719" s="172"/>
      <c r="N19719" s="172"/>
      <c r="O19719" s="172"/>
      <c r="U19719" s="173"/>
    </row>
    <row r="19720" spans="13:21" s="104" customFormat="1" ht="15.75">
      <c r="M19720" s="172"/>
      <c r="N19720" s="172"/>
      <c r="O19720" s="172"/>
      <c r="U19720" s="173"/>
    </row>
    <row r="19721" spans="13:21" s="104" customFormat="1" ht="15.75">
      <c r="M19721" s="172"/>
      <c r="N19721" s="172"/>
      <c r="O19721" s="172"/>
      <c r="U19721" s="173"/>
    </row>
    <row r="19722" spans="13:21" s="104" customFormat="1" ht="15.75">
      <c r="M19722" s="172"/>
      <c r="N19722" s="172"/>
      <c r="O19722" s="172"/>
      <c r="U19722" s="173"/>
    </row>
    <row r="19723" spans="13:21" s="104" customFormat="1" ht="15.75">
      <c r="M19723" s="172"/>
      <c r="N19723" s="172"/>
      <c r="O19723" s="172"/>
      <c r="U19723" s="173"/>
    </row>
    <row r="19724" spans="13:21" s="104" customFormat="1" ht="15.75">
      <c r="M19724" s="172"/>
      <c r="N19724" s="172"/>
      <c r="O19724" s="172"/>
      <c r="U19724" s="173"/>
    </row>
    <row r="19725" spans="13:21" s="104" customFormat="1" ht="15.75">
      <c r="M19725" s="172"/>
      <c r="N19725" s="172"/>
      <c r="O19725" s="172"/>
      <c r="U19725" s="173"/>
    </row>
    <row r="19726" spans="13:21" s="104" customFormat="1" ht="15.75">
      <c r="M19726" s="172"/>
      <c r="N19726" s="172"/>
      <c r="O19726" s="172"/>
      <c r="U19726" s="173"/>
    </row>
    <row r="19727" spans="13:21" s="104" customFormat="1" ht="15.75">
      <c r="M19727" s="172"/>
      <c r="N19727" s="172"/>
      <c r="O19727" s="172"/>
      <c r="U19727" s="173"/>
    </row>
    <row r="19728" spans="13:21" s="104" customFormat="1" ht="15.75">
      <c r="M19728" s="172"/>
      <c r="N19728" s="172"/>
      <c r="O19728" s="172"/>
      <c r="U19728" s="173"/>
    </row>
    <row r="19729" spans="13:21" s="104" customFormat="1" ht="15.75">
      <c r="M19729" s="172"/>
      <c r="N19729" s="172"/>
      <c r="O19729" s="172"/>
      <c r="U19729" s="173"/>
    </row>
    <row r="19730" spans="13:21" s="104" customFormat="1" ht="15.75">
      <c r="M19730" s="172"/>
      <c r="N19730" s="172"/>
      <c r="O19730" s="172"/>
      <c r="U19730" s="173"/>
    </row>
    <row r="19731" spans="13:21" s="104" customFormat="1" ht="15.75">
      <c r="M19731" s="172"/>
      <c r="N19731" s="172"/>
      <c r="O19731" s="172"/>
      <c r="U19731" s="173"/>
    </row>
    <row r="19732" spans="13:21" s="104" customFormat="1" ht="15.75">
      <c r="M19732" s="172"/>
      <c r="N19732" s="172"/>
      <c r="O19732" s="172"/>
      <c r="U19732" s="173"/>
    </row>
    <row r="19733" spans="13:21" s="104" customFormat="1" ht="15.75">
      <c r="M19733" s="172"/>
      <c r="N19733" s="172"/>
      <c r="O19733" s="172"/>
      <c r="U19733" s="173"/>
    </row>
    <row r="19734" spans="13:21" s="104" customFormat="1" ht="15.75">
      <c r="M19734" s="172"/>
      <c r="N19734" s="172"/>
      <c r="O19734" s="172"/>
      <c r="U19734" s="173"/>
    </row>
    <row r="19735" spans="13:21" s="104" customFormat="1" ht="15.75">
      <c r="M19735" s="172"/>
      <c r="N19735" s="172"/>
      <c r="O19735" s="172"/>
      <c r="U19735" s="173"/>
    </row>
    <row r="19736" spans="13:21" s="104" customFormat="1" ht="15.75">
      <c r="M19736" s="172"/>
      <c r="N19736" s="172"/>
      <c r="O19736" s="172"/>
      <c r="U19736" s="173"/>
    </row>
    <row r="19737" spans="13:21" s="104" customFormat="1" ht="15.75">
      <c r="M19737" s="172"/>
      <c r="N19737" s="172"/>
      <c r="O19737" s="172"/>
      <c r="U19737" s="173"/>
    </row>
    <row r="19738" spans="13:21" s="104" customFormat="1" ht="15.75">
      <c r="M19738" s="172"/>
      <c r="N19738" s="172"/>
      <c r="O19738" s="172"/>
      <c r="U19738" s="173"/>
    </row>
    <row r="19739" spans="13:21" s="104" customFormat="1" ht="15.75">
      <c r="M19739" s="172"/>
      <c r="N19739" s="172"/>
      <c r="O19739" s="172"/>
      <c r="U19739" s="173"/>
    </row>
    <row r="19740" spans="13:21" s="104" customFormat="1" ht="15.75">
      <c r="M19740" s="172"/>
      <c r="N19740" s="172"/>
      <c r="O19740" s="172"/>
      <c r="U19740" s="173"/>
    </row>
    <row r="19741" spans="13:21" s="104" customFormat="1" ht="15.75">
      <c r="M19741" s="172"/>
      <c r="N19741" s="172"/>
      <c r="O19741" s="172"/>
      <c r="U19741" s="173"/>
    </row>
    <row r="19742" spans="13:21" s="104" customFormat="1" ht="15.75">
      <c r="M19742" s="172"/>
      <c r="N19742" s="172"/>
      <c r="O19742" s="172"/>
      <c r="U19742" s="173"/>
    </row>
    <row r="19743" spans="13:21" s="104" customFormat="1" ht="15.75">
      <c r="M19743" s="172"/>
      <c r="N19743" s="172"/>
      <c r="O19743" s="172"/>
      <c r="U19743" s="173"/>
    </row>
    <row r="19744" spans="13:21" s="104" customFormat="1" ht="15.75">
      <c r="M19744" s="172"/>
      <c r="N19744" s="172"/>
      <c r="O19744" s="172"/>
      <c r="U19744" s="173"/>
    </row>
    <row r="19745" spans="13:21" s="104" customFormat="1" ht="15.75">
      <c r="M19745" s="172"/>
      <c r="N19745" s="172"/>
      <c r="O19745" s="172"/>
      <c r="U19745" s="173"/>
    </row>
    <row r="19746" spans="13:21" s="104" customFormat="1" ht="15.75">
      <c r="M19746" s="172"/>
      <c r="N19746" s="172"/>
      <c r="O19746" s="172"/>
      <c r="U19746" s="173"/>
    </row>
    <row r="19747" spans="13:21" s="104" customFormat="1" ht="15.75">
      <c r="M19747" s="172"/>
      <c r="N19747" s="172"/>
      <c r="O19747" s="172"/>
      <c r="U19747" s="173"/>
    </row>
    <row r="19748" spans="13:21" s="104" customFormat="1" ht="15.75">
      <c r="M19748" s="172"/>
      <c r="N19748" s="172"/>
      <c r="O19748" s="172"/>
      <c r="U19748" s="173"/>
    </row>
    <row r="19749" spans="13:21" s="104" customFormat="1" ht="15.75">
      <c r="M19749" s="172"/>
      <c r="N19749" s="172"/>
      <c r="O19749" s="172"/>
      <c r="U19749" s="173"/>
    </row>
    <row r="19750" spans="13:21" s="104" customFormat="1" ht="15.75">
      <c r="M19750" s="172"/>
      <c r="N19750" s="172"/>
      <c r="O19750" s="172"/>
      <c r="U19750" s="173"/>
    </row>
    <row r="19751" spans="13:21" s="104" customFormat="1" ht="15.75">
      <c r="M19751" s="172"/>
      <c r="N19751" s="172"/>
      <c r="O19751" s="172"/>
      <c r="U19751" s="173"/>
    </row>
    <row r="19752" spans="13:21" s="104" customFormat="1" ht="15.75">
      <c r="M19752" s="172"/>
      <c r="N19752" s="172"/>
      <c r="O19752" s="172"/>
      <c r="U19752" s="173"/>
    </row>
    <row r="19753" spans="13:21" s="104" customFormat="1" ht="15.75">
      <c r="M19753" s="172"/>
      <c r="N19753" s="172"/>
      <c r="O19753" s="172"/>
      <c r="U19753" s="173"/>
    </row>
    <row r="19754" spans="13:21" s="104" customFormat="1" ht="15.75">
      <c r="M19754" s="172"/>
      <c r="N19754" s="172"/>
      <c r="O19754" s="172"/>
      <c r="U19754" s="173"/>
    </row>
    <row r="19755" spans="13:21" s="104" customFormat="1" ht="15.75">
      <c r="M19755" s="172"/>
      <c r="N19755" s="172"/>
      <c r="O19755" s="172"/>
      <c r="U19755" s="173"/>
    </row>
    <row r="19756" spans="13:21" s="104" customFormat="1" ht="15.75">
      <c r="M19756" s="172"/>
      <c r="N19756" s="172"/>
      <c r="O19756" s="172"/>
      <c r="U19756" s="173"/>
    </row>
    <row r="19757" spans="13:21" s="104" customFormat="1" ht="15.75">
      <c r="M19757" s="172"/>
      <c r="N19757" s="172"/>
      <c r="O19757" s="172"/>
      <c r="U19757" s="173"/>
    </row>
    <row r="19758" spans="13:21" s="104" customFormat="1" ht="15.75">
      <c r="M19758" s="172"/>
      <c r="N19758" s="172"/>
      <c r="O19758" s="172"/>
      <c r="U19758" s="173"/>
    </row>
    <row r="19759" spans="13:21" s="104" customFormat="1" ht="15.75">
      <c r="M19759" s="172"/>
      <c r="N19759" s="172"/>
      <c r="O19759" s="172"/>
      <c r="U19759" s="173"/>
    </row>
    <row r="19760" spans="13:21" s="104" customFormat="1" ht="15.75">
      <c r="M19760" s="172"/>
      <c r="N19760" s="172"/>
      <c r="O19760" s="172"/>
      <c r="U19760" s="173"/>
    </row>
    <row r="19761" spans="13:21" s="104" customFormat="1" ht="15.75">
      <c r="M19761" s="172"/>
      <c r="N19761" s="172"/>
      <c r="O19761" s="172"/>
      <c r="U19761" s="173"/>
    </row>
    <row r="19762" spans="13:21" s="104" customFormat="1" ht="15.75">
      <c r="M19762" s="172"/>
      <c r="N19762" s="172"/>
      <c r="O19762" s="172"/>
      <c r="U19762" s="173"/>
    </row>
    <row r="19763" spans="13:21" s="104" customFormat="1" ht="15.75">
      <c r="M19763" s="172"/>
      <c r="N19763" s="172"/>
      <c r="O19763" s="172"/>
      <c r="U19763" s="173"/>
    </row>
    <row r="19764" spans="13:21" s="104" customFormat="1" ht="15.75">
      <c r="M19764" s="172"/>
      <c r="N19764" s="172"/>
      <c r="O19764" s="172"/>
      <c r="U19764" s="173"/>
    </row>
    <row r="19765" spans="13:21" s="104" customFormat="1" ht="15.75">
      <c r="M19765" s="172"/>
      <c r="N19765" s="172"/>
      <c r="O19765" s="172"/>
      <c r="U19765" s="173"/>
    </row>
    <row r="19766" spans="13:21" s="104" customFormat="1" ht="15.75">
      <c r="M19766" s="172"/>
      <c r="N19766" s="172"/>
      <c r="O19766" s="172"/>
      <c r="U19766" s="173"/>
    </row>
    <row r="19767" spans="13:21" s="104" customFormat="1" ht="15.75">
      <c r="M19767" s="172"/>
      <c r="N19767" s="172"/>
      <c r="O19767" s="172"/>
      <c r="U19767" s="173"/>
    </row>
    <row r="19768" spans="13:21" s="104" customFormat="1" ht="15.75">
      <c r="M19768" s="172"/>
      <c r="N19768" s="172"/>
      <c r="O19768" s="172"/>
      <c r="U19768" s="173"/>
    </row>
    <row r="19769" spans="13:21" s="104" customFormat="1" ht="15.75">
      <c r="M19769" s="172"/>
      <c r="N19769" s="172"/>
      <c r="O19769" s="172"/>
      <c r="U19769" s="173"/>
    </row>
    <row r="19770" spans="13:21" s="104" customFormat="1" ht="15.75">
      <c r="M19770" s="172"/>
      <c r="N19770" s="172"/>
      <c r="O19770" s="172"/>
      <c r="U19770" s="173"/>
    </row>
    <row r="19771" spans="13:21" s="104" customFormat="1" ht="15.75">
      <c r="M19771" s="172"/>
      <c r="N19771" s="172"/>
      <c r="O19771" s="172"/>
      <c r="U19771" s="173"/>
    </row>
    <row r="19772" spans="13:21" s="104" customFormat="1" ht="15.75">
      <c r="M19772" s="172"/>
      <c r="N19772" s="172"/>
      <c r="O19772" s="172"/>
      <c r="U19772" s="173"/>
    </row>
    <row r="19773" spans="13:21" s="104" customFormat="1" ht="15.75">
      <c r="M19773" s="172"/>
      <c r="N19773" s="172"/>
      <c r="O19773" s="172"/>
      <c r="U19773" s="173"/>
    </row>
    <row r="19774" spans="13:21" s="104" customFormat="1" ht="15.75">
      <c r="M19774" s="172"/>
      <c r="N19774" s="172"/>
      <c r="O19774" s="172"/>
      <c r="U19774" s="173"/>
    </row>
    <row r="19775" spans="13:21" s="104" customFormat="1" ht="15.75">
      <c r="M19775" s="172"/>
      <c r="N19775" s="172"/>
      <c r="O19775" s="172"/>
      <c r="U19775" s="173"/>
    </row>
    <row r="19776" spans="13:21" s="104" customFormat="1" ht="15.75">
      <c r="M19776" s="172"/>
      <c r="N19776" s="172"/>
      <c r="O19776" s="172"/>
      <c r="U19776" s="173"/>
    </row>
    <row r="19777" spans="13:21" s="104" customFormat="1" ht="15.75">
      <c r="M19777" s="172"/>
      <c r="N19777" s="172"/>
      <c r="O19777" s="172"/>
      <c r="U19777" s="173"/>
    </row>
    <row r="19778" spans="13:21" s="104" customFormat="1" ht="15.75">
      <c r="M19778" s="172"/>
      <c r="N19778" s="172"/>
      <c r="O19778" s="172"/>
      <c r="U19778" s="173"/>
    </row>
    <row r="19779" spans="13:21" s="104" customFormat="1" ht="15.75">
      <c r="M19779" s="172"/>
      <c r="N19779" s="172"/>
      <c r="O19779" s="172"/>
      <c r="U19779" s="173"/>
    </row>
    <row r="19780" spans="13:21" s="104" customFormat="1" ht="15.75">
      <c r="M19780" s="172"/>
      <c r="N19780" s="172"/>
      <c r="O19780" s="172"/>
      <c r="U19780" s="173"/>
    </row>
    <row r="19781" spans="13:21" s="104" customFormat="1" ht="15.75">
      <c r="M19781" s="172"/>
      <c r="N19781" s="172"/>
      <c r="O19781" s="172"/>
      <c r="U19781" s="173"/>
    </row>
    <row r="19782" spans="13:21" s="104" customFormat="1" ht="15.75">
      <c r="M19782" s="172"/>
      <c r="N19782" s="172"/>
      <c r="O19782" s="172"/>
      <c r="U19782" s="173"/>
    </row>
    <row r="19783" spans="13:21" s="104" customFormat="1" ht="15.75">
      <c r="M19783" s="172"/>
      <c r="N19783" s="172"/>
      <c r="O19783" s="172"/>
      <c r="U19783" s="173"/>
    </row>
    <row r="19784" spans="13:21" s="104" customFormat="1" ht="15.75">
      <c r="M19784" s="172"/>
      <c r="N19784" s="172"/>
      <c r="O19784" s="172"/>
      <c r="U19784" s="173"/>
    </row>
    <row r="19785" spans="13:21" s="104" customFormat="1" ht="15.75">
      <c r="M19785" s="172"/>
      <c r="N19785" s="172"/>
      <c r="O19785" s="172"/>
      <c r="U19785" s="173"/>
    </row>
    <row r="19786" spans="13:21" s="104" customFormat="1" ht="15.75">
      <c r="M19786" s="172"/>
      <c r="N19786" s="172"/>
      <c r="O19786" s="172"/>
      <c r="U19786" s="173"/>
    </row>
    <row r="19787" spans="13:21" s="104" customFormat="1" ht="15.75">
      <c r="M19787" s="172"/>
      <c r="N19787" s="172"/>
      <c r="O19787" s="172"/>
      <c r="U19787" s="173"/>
    </row>
    <row r="19788" spans="13:21" s="104" customFormat="1" ht="15.75">
      <c r="M19788" s="172"/>
      <c r="N19788" s="172"/>
      <c r="O19788" s="172"/>
      <c r="U19788" s="173"/>
    </row>
    <row r="19789" spans="13:21" s="104" customFormat="1" ht="15.75">
      <c r="M19789" s="172"/>
      <c r="N19789" s="172"/>
      <c r="O19789" s="172"/>
      <c r="U19789" s="173"/>
    </row>
    <row r="19790" spans="13:21" s="104" customFormat="1" ht="15.75">
      <c r="M19790" s="172"/>
      <c r="N19790" s="172"/>
      <c r="O19790" s="172"/>
      <c r="U19790" s="173"/>
    </row>
    <row r="19791" spans="13:21" s="104" customFormat="1" ht="15.75">
      <c r="M19791" s="172"/>
      <c r="N19791" s="172"/>
      <c r="O19791" s="172"/>
      <c r="U19791" s="173"/>
    </row>
    <row r="19792" spans="13:21" s="104" customFormat="1" ht="15.75">
      <c r="M19792" s="172"/>
      <c r="N19792" s="172"/>
      <c r="O19792" s="172"/>
      <c r="U19792" s="173"/>
    </row>
    <row r="19793" spans="13:21" s="104" customFormat="1" ht="15.75">
      <c r="M19793" s="172"/>
      <c r="N19793" s="172"/>
      <c r="O19793" s="172"/>
      <c r="U19793" s="173"/>
    </row>
    <row r="19794" spans="13:21" s="104" customFormat="1" ht="15.75">
      <c r="M19794" s="172"/>
      <c r="N19794" s="172"/>
      <c r="O19794" s="172"/>
      <c r="U19794" s="173"/>
    </row>
    <row r="19795" spans="13:21" s="104" customFormat="1" ht="15.75">
      <c r="M19795" s="172"/>
      <c r="N19795" s="172"/>
      <c r="O19795" s="172"/>
      <c r="U19795" s="173"/>
    </row>
    <row r="19796" spans="13:21" s="104" customFormat="1" ht="15.75">
      <c r="M19796" s="172"/>
      <c r="N19796" s="172"/>
      <c r="O19796" s="172"/>
      <c r="U19796" s="173"/>
    </row>
    <row r="19797" spans="13:21" s="104" customFormat="1" ht="15.75">
      <c r="M19797" s="172"/>
      <c r="N19797" s="172"/>
      <c r="O19797" s="172"/>
      <c r="U19797" s="173"/>
    </row>
    <row r="19798" spans="13:21" s="104" customFormat="1" ht="15.75">
      <c r="M19798" s="172"/>
      <c r="N19798" s="172"/>
      <c r="O19798" s="172"/>
      <c r="U19798" s="173"/>
    </row>
    <row r="19799" spans="13:21" s="104" customFormat="1" ht="15.75">
      <c r="M19799" s="172"/>
      <c r="N19799" s="172"/>
      <c r="O19799" s="172"/>
      <c r="U19799" s="173"/>
    </row>
    <row r="19800" spans="13:21" s="104" customFormat="1" ht="15.75">
      <c r="M19800" s="172"/>
      <c r="N19800" s="172"/>
      <c r="O19800" s="172"/>
      <c r="U19800" s="173"/>
    </row>
    <row r="19801" spans="13:21" s="104" customFormat="1" ht="15.75">
      <c r="M19801" s="172"/>
      <c r="N19801" s="172"/>
      <c r="O19801" s="172"/>
      <c r="U19801" s="173"/>
    </row>
    <row r="19802" spans="13:21" s="104" customFormat="1" ht="15.75">
      <c r="M19802" s="172"/>
      <c r="N19802" s="172"/>
      <c r="O19802" s="172"/>
      <c r="U19802" s="173"/>
    </row>
    <row r="19803" spans="13:21" s="104" customFormat="1" ht="15.75">
      <c r="M19803" s="172"/>
      <c r="N19803" s="172"/>
      <c r="O19803" s="172"/>
      <c r="U19803" s="173"/>
    </row>
    <row r="19804" spans="13:21" s="104" customFormat="1" ht="15.75">
      <c r="M19804" s="172"/>
      <c r="N19804" s="172"/>
      <c r="O19804" s="172"/>
      <c r="U19804" s="173"/>
    </row>
    <row r="19805" spans="13:21" s="104" customFormat="1" ht="15.75">
      <c r="M19805" s="172"/>
      <c r="N19805" s="172"/>
      <c r="O19805" s="172"/>
      <c r="U19805" s="173"/>
    </row>
    <row r="19806" spans="13:21" s="104" customFormat="1" ht="15.75">
      <c r="M19806" s="172"/>
      <c r="N19806" s="172"/>
      <c r="O19806" s="172"/>
      <c r="U19806" s="173"/>
    </row>
    <row r="19807" spans="13:21" s="104" customFormat="1" ht="15.75">
      <c r="M19807" s="172"/>
      <c r="N19807" s="172"/>
      <c r="O19807" s="172"/>
      <c r="U19807" s="173"/>
    </row>
    <row r="19808" spans="13:21" s="104" customFormat="1" ht="15.75">
      <c r="M19808" s="172"/>
      <c r="N19808" s="172"/>
      <c r="O19808" s="172"/>
      <c r="U19808" s="173"/>
    </row>
    <row r="19809" spans="13:21" s="104" customFormat="1" ht="15.75">
      <c r="M19809" s="172"/>
      <c r="N19809" s="172"/>
      <c r="O19809" s="172"/>
      <c r="U19809" s="173"/>
    </row>
    <row r="19810" spans="13:21" s="104" customFormat="1" ht="15.75">
      <c r="M19810" s="172"/>
      <c r="N19810" s="172"/>
      <c r="O19810" s="172"/>
      <c r="U19810" s="173"/>
    </row>
    <row r="19811" spans="13:21" s="104" customFormat="1" ht="15.75">
      <c r="M19811" s="172"/>
      <c r="N19811" s="172"/>
      <c r="O19811" s="172"/>
      <c r="U19811" s="173"/>
    </row>
    <row r="19812" spans="13:21" s="104" customFormat="1" ht="15.75">
      <c r="M19812" s="172"/>
      <c r="N19812" s="172"/>
      <c r="O19812" s="172"/>
      <c r="U19812" s="173"/>
    </row>
    <row r="19813" spans="13:21" s="104" customFormat="1" ht="15.75">
      <c r="M19813" s="172"/>
      <c r="N19813" s="172"/>
      <c r="O19813" s="172"/>
      <c r="U19813" s="173"/>
    </row>
    <row r="19814" spans="13:21" s="104" customFormat="1" ht="15.75">
      <c r="M19814" s="172"/>
      <c r="N19814" s="172"/>
      <c r="O19814" s="172"/>
      <c r="U19814" s="173"/>
    </row>
    <row r="19815" spans="13:21" s="104" customFormat="1" ht="15.75">
      <c r="M19815" s="172"/>
      <c r="N19815" s="172"/>
      <c r="O19815" s="172"/>
      <c r="U19815" s="173"/>
    </row>
    <row r="19816" spans="13:21" s="104" customFormat="1" ht="15.75">
      <c r="M19816" s="172"/>
      <c r="N19816" s="172"/>
      <c r="O19816" s="172"/>
      <c r="U19816" s="173"/>
    </row>
    <row r="19817" spans="13:21" s="104" customFormat="1" ht="15.75">
      <c r="M19817" s="172"/>
      <c r="N19817" s="172"/>
      <c r="O19817" s="172"/>
      <c r="U19817" s="173"/>
    </row>
    <row r="19818" spans="13:21" s="104" customFormat="1" ht="15.75">
      <c r="M19818" s="172"/>
      <c r="N19818" s="172"/>
      <c r="O19818" s="172"/>
      <c r="U19818" s="173"/>
    </row>
    <row r="19819" spans="13:21" s="104" customFormat="1" ht="15.75">
      <c r="M19819" s="172"/>
      <c r="N19819" s="172"/>
      <c r="O19819" s="172"/>
      <c r="U19819" s="173"/>
    </row>
    <row r="19820" spans="13:21" s="104" customFormat="1" ht="15.75">
      <c r="M19820" s="172"/>
      <c r="N19820" s="172"/>
      <c r="O19820" s="172"/>
      <c r="U19820" s="173"/>
    </row>
    <row r="19821" spans="13:21" s="104" customFormat="1" ht="15.75">
      <c r="M19821" s="172"/>
      <c r="N19821" s="172"/>
      <c r="O19821" s="172"/>
      <c r="U19821" s="173"/>
    </row>
    <row r="19822" spans="13:21" s="104" customFormat="1" ht="15.75">
      <c r="M19822" s="172"/>
      <c r="N19822" s="172"/>
      <c r="O19822" s="172"/>
      <c r="U19822" s="173"/>
    </row>
    <row r="19823" spans="13:21" s="104" customFormat="1" ht="15.75">
      <c r="M19823" s="172"/>
      <c r="N19823" s="172"/>
      <c r="O19823" s="172"/>
      <c r="U19823" s="173"/>
    </row>
    <row r="19824" spans="13:21" s="104" customFormat="1" ht="15.75">
      <c r="M19824" s="172"/>
      <c r="N19824" s="172"/>
      <c r="O19824" s="172"/>
      <c r="U19824" s="173"/>
    </row>
    <row r="19825" spans="13:21" s="104" customFormat="1" ht="15.75">
      <c r="M19825" s="172"/>
      <c r="N19825" s="172"/>
      <c r="O19825" s="172"/>
      <c r="U19825" s="173"/>
    </row>
    <row r="19826" spans="13:21" s="104" customFormat="1" ht="15.75">
      <c r="M19826" s="172"/>
      <c r="N19826" s="172"/>
      <c r="O19826" s="172"/>
      <c r="U19826" s="173"/>
    </row>
    <row r="19827" spans="13:21" s="104" customFormat="1" ht="15.75">
      <c r="M19827" s="172"/>
      <c r="N19827" s="172"/>
      <c r="O19827" s="172"/>
      <c r="U19827" s="173"/>
    </row>
    <row r="19828" spans="13:21" s="104" customFormat="1" ht="15.75">
      <c r="M19828" s="172"/>
      <c r="N19828" s="172"/>
      <c r="O19828" s="172"/>
      <c r="U19828" s="173"/>
    </row>
    <row r="19829" spans="13:21" s="104" customFormat="1" ht="15.75">
      <c r="M19829" s="172"/>
      <c r="N19829" s="172"/>
      <c r="O19829" s="172"/>
      <c r="U19829" s="173"/>
    </row>
    <row r="19830" spans="13:21" s="104" customFormat="1" ht="15.75">
      <c r="M19830" s="172"/>
      <c r="N19830" s="172"/>
      <c r="O19830" s="172"/>
      <c r="U19830" s="173"/>
    </row>
    <row r="19831" spans="13:21" s="104" customFormat="1" ht="15.75">
      <c r="M19831" s="172"/>
      <c r="N19831" s="172"/>
      <c r="O19831" s="172"/>
      <c r="U19831" s="173"/>
    </row>
    <row r="19832" spans="13:21" s="104" customFormat="1" ht="15.75">
      <c r="M19832" s="172"/>
      <c r="N19832" s="172"/>
      <c r="O19832" s="172"/>
      <c r="U19832" s="173"/>
    </row>
    <row r="19833" spans="13:21" s="104" customFormat="1" ht="15.75">
      <c r="M19833" s="172"/>
      <c r="N19833" s="172"/>
      <c r="O19833" s="172"/>
      <c r="U19833" s="173"/>
    </row>
    <row r="19834" spans="13:21" s="104" customFormat="1" ht="15.75">
      <c r="M19834" s="172"/>
      <c r="N19834" s="172"/>
      <c r="O19834" s="172"/>
      <c r="U19834" s="173"/>
    </row>
    <row r="19835" spans="13:21" s="104" customFormat="1" ht="15.75">
      <c r="M19835" s="172"/>
      <c r="N19835" s="172"/>
      <c r="O19835" s="172"/>
      <c r="U19835" s="173"/>
    </row>
    <row r="19836" spans="13:21" s="104" customFormat="1" ht="15.75">
      <c r="M19836" s="172"/>
      <c r="N19836" s="172"/>
      <c r="O19836" s="172"/>
      <c r="U19836" s="173"/>
    </row>
    <row r="19837" spans="13:21" s="104" customFormat="1" ht="15.75">
      <c r="M19837" s="172"/>
      <c r="N19837" s="172"/>
      <c r="O19837" s="172"/>
      <c r="U19837" s="173"/>
    </row>
    <row r="19838" spans="13:21" s="104" customFormat="1" ht="15.75">
      <c r="M19838" s="172"/>
      <c r="N19838" s="172"/>
      <c r="O19838" s="172"/>
      <c r="U19838" s="173"/>
    </row>
    <row r="19839" spans="13:21" s="104" customFormat="1" ht="15.75">
      <c r="M19839" s="172"/>
      <c r="N19839" s="172"/>
      <c r="O19839" s="172"/>
      <c r="U19839" s="173"/>
    </row>
    <row r="19840" spans="13:21" s="104" customFormat="1" ht="15.75">
      <c r="M19840" s="172"/>
      <c r="N19840" s="172"/>
      <c r="O19840" s="172"/>
      <c r="U19840" s="173"/>
    </row>
    <row r="19841" spans="13:21" s="104" customFormat="1" ht="15.75">
      <c r="M19841" s="172"/>
      <c r="N19841" s="172"/>
      <c r="O19841" s="172"/>
      <c r="U19841" s="173"/>
    </row>
    <row r="19842" spans="13:21" s="104" customFormat="1" ht="15.75">
      <c r="M19842" s="172"/>
      <c r="N19842" s="172"/>
      <c r="O19842" s="172"/>
      <c r="U19842" s="173"/>
    </row>
    <row r="19843" spans="13:21" s="104" customFormat="1" ht="15.75">
      <c r="M19843" s="172"/>
      <c r="N19843" s="172"/>
      <c r="O19843" s="172"/>
      <c r="U19843" s="173"/>
    </row>
    <row r="19844" spans="13:21" s="104" customFormat="1" ht="15.75">
      <c r="M19844" s="172"/>
      <c r="N19844" s="172"/>
      <c r="O19844" s="172"/>
      <c r="U19844" s="173"/>
    </row>
    <row r="19845" spans="13:21" s="104" customFormat="1" ht="15.75">
      <c r="M19845" s="172"/>
      <c r="N19845" s="172"/>
      <c r="O19845" s="172"/>
      <c r="U19845" s="173"/>
    </row>
    <row r="19846" spans="13:21" s="104" customFormat="1" ht="15.75">
      <c r="M19846" s="172"/>
      <c r="N19846" s="172"/>
      <c r="O19846" s="172"/>
      <c r="U19846" s="173"/>
    </row>
    <row r="19847" spans="13:21" s="104" customFormat="1" ht="15.75">
      <c r="M19847" s="172"/>
      <c r="N19847" s="172"/>
      <c r="O19847" s="172"/>
      <c r="U19847" s="173"/>
    </row>
    <row r="19848" spans="13:21" s="104" customFormat="1" ht="15.75">
      <c r="M19848" s="172"/>
      <c r="N19848" s="172"/>
      <c r="O19848" s="172"/>
      <c r="U19848" s="173"/>
    </row>
    <row r="19849" spans="13:21" s="104" customFormat="1" ht="15.75">
      <c r="M19849" s="172"/>
      <c r="N19849" s="172"/>
      <c r="O19849" s="172"/>
      <c r="U19849" s="173"/>
    </row>
    <row r="19850" spans="13:21" s="104" customFormat="1" ht="15.75">
      <c r="M19850" s="172"/>
      <c r="N19850" s="172"/>
      <c r="O19850" s="172"/>
      <c r="U19850" s="173"/>
    </row>
    <row r="19851" spans="13:21" s="104" customFormat="1" ht="15.75">
      <c r="M19851" s="172"/>
      <c r="N19851" s="172"/>
      <c r="O19851" s="172"/>
      <c r="U19851" s="173"/>
    </row>
    <row r="19852" spans="13:21" s="104" customFormat="1" ht="15.75">
      <c r="M19852" s="172"/>
      <c r="N19852" s="172"/>
      <c r="O19852" s="172"/>
      <c r="U19852" s="173"/>
    </row>
    <row r="19853" spans="13:21" s="104" customFormat="1" ht="15.75">
      <c r="M19853" s="172"/>
      <c r="N19853" s="172"/>
      <c r="O19853" s="172"/>
      <c r="U19853" s="173"/>
    </row>
    <row r="19854" spans="13:21" s="104" customFormat="1" ht="15.75">
      <c r="M19854" s="172"/>
      <c r="N19854" s="172"/>
      <c r="O19854" s="172"/>
      <c r="U19854" s="173"/>
    </row>
    <row r="19855" spans="13:21" s="104" customFormat="1" ht="15.75">
      <c r="M19855" s="172"/>
      <c r="N19855" s="172"/>
      <c r="O19855" s="172"/>
      <c r="U19855" s="173"/>
    </row>
    <row r="19856" spans="13:21" s="104" customFormat="1" ht="15.75">
      <c r="M19856" s="172"/>
      <c r="N19856" s="172"/>
      <c r="O19856" s="172"/>
      <c r="U19856" s="173"/>
    </row>
    <row r="19857" spans="13:21" s="104" customFormat="1" ht="15.75">
      <c r="M19857" s="172"/>
      <c r="N19857" s="172"/>
      <c r="O19857" s="172"/>
      <c r="U19857" s="173"/>
    </row>
    <row r="19858" spans="13:21" s="104" customFormat="1" ht="15.75">
      <c r="M19858" s="172"/>
      <c r="N19858" s="172"/>
      <c r="O19858" s="172"/>
      <c r="U19858" s="173"/>
    </row>
    <row r="19859" spans="13:21" s="104" customFormat="1" ht="15.75">
      <c r="M19859" s="172"/>
      <c r="N19859" s="172"/>
      <c r="O19859" s="172"/>
      <c r="U19859" s="173"/>
    </row>
    <row r="19860" spans="13:21" s="104" customFormat="1" ht="15.75">
      <c r="M19860" s="172"/>
      <c r="N19860" s="172"/>
      <c r="O19860" s="172"/>
      <c r="U19860" s="173"/>
    </row>
    <row r="19861" spans="13:21" s="104" customFormat="1" ht="15.75">
      <c r="M19861" s="172"/>
      <c r="N19861" s="172"/>
      <c r="O19861" s="172"/>
      <c r="U19861" s="173"/>
    </row>
    <row r="19862" spans="13:21" s="104" customFormat="1" ht="15.75">
      <c r="M19862" s="172"/>
      <c r="N19862" s="172"/>
      <c r="O19862" s="172"/>
      <c r="U19862" s="173"/>
    </row>
    <row r="19863" spans="13:21" s="104" customFormat="1" ht="15.75">
      <c r="M19863" s="172"/>
      <c r="N19863" s="172"/>
      <c r="O19863" s="172"/>
      <c r="U19863" s="173"/>
    </row>
    <row r="19864" spans="13:21" s="104" customFormat="1" ht="15.75">
      <c r="M19864" s="172"/>
      <c r="N19864" s="172"/>
      <c r="O19864" s="172"/>
      <c r="U19864" s="173"/>
    </row>
    <row r="19865" spans="13:21" s="104" customFormat="1" ht="15.75">
      <c r="M19865" s="172"/>
      <c r="N19865" s="172"/>
      <c r="O19865" s="172"/>
      <c r="U19865" s="173"/>
    </row>
    <row r="19866" spans="13:21" s="104" customFormat="1" ht="15.75">
      <c r="M19866" s="172"/>
      <c r="N19866" s="172"/>
      <c r="O19866" s="172"/>
      <c r="U19866" s="173"/>
    </row>
    <row r="19867" spans="13:21" s="104" customFormat="1" ht="15.75">
      <c r="M19867" s="172"/>
      <c r="N19867" s="172"/>
      <c r="O19867" s="172"/>
      <c r="U19867" s="173"/>
    </row>
    <row r="19868" spans="13:21" s="104" customFormat="1" ht="15.75">
      <c r="M19868" s="172"/>
      <c r="N19868" s="172"/>
      <c r="O19868" s="172"/>
      <c r="U19868" s="173"/>
    </row>
    <row r="19869" spans="13:21" s="104" customFormat="1" ht="15.75">
      <c r="M19869" s="172"/>
      <c r="N19869" s="172"/>
      <c r="O19869" s="172"/>
      <c r="U19869" s="173"/>
    </row>
    <row r="19870" spans="13:21" s="104" customFormat="1" ht="15.75">
      <c r="M19870" s="172"/>
      <c r="N19870" s="172"/>
      <c r="O19870" s="172"/>
      <c r="U19870" s="173"/>
    </row>
    <row r="19871" spans="13:21" s="104" customFormat="1" ht="15.75">
      <c r="M19871" s="172"/>
      <c r="N19871" s="172"/>
      <c r="O19871" s="172"/>
      <c r="U19871" s="173"/>
    </row>
    <row r="19872" spans="13:21" s="104" customFormat="1" ht="15.75">
      <c r="M19872" s="172"/>
      <c r="N19872" s="172"/>
      <c r="O19872" s="172"/>
      <c r="U19872" s="173"/>
    </row>
    <row r="19873" spans="13:21" s="104" customFormat="1" ht="15.75">
      <c r="M19873" s="172"/>
      <c r="N19873" s="172"/>
      <c r="O19873" s="172"/>
      <c r="U19873" s="173"/>
    </row>
    <row r="19874" spans="13:21" s="104" customFormat="1" ht="15.75">
      <c r="M19874" s="172"/>
      <c r="N19874" s="172"/>
      <c r="O19874" s="172"/>
      <c r="U19874" s="173"/>
    </row>
    <row r="19875" spans="13:21" s="104" customFormat="1" ht="15.75">
      <c r="M19875" s="172"/>
      <c r="N19875" s="172"/>
      <c r="O19875" s="172"/>
      <c r="U19875" s="173"/>
    </row>
    <row r="19876" spans="13:21" s="104" customFormat="1" ht="15.75">
      <c r="M19876" s="172"/>
      <c r="N19876" s="172"/>
      <c r="O19876" s="172"/>
      <c r="U19876" s="173"/>
    </row>
    <row r="19877" spans="13:21" s="104" customFormat="1" ht="15.75">
      <c r="M19877" s="172"/>
      <c r="N19877" s="172"/>
      <c r="O19877" s="172"/>
      <c r="U19877" s="173"/>
    </row>
    <row r="19878" spans="13:21" s="104" customFormat="1" ht="15.75">
      <c r="M19878" s="172"/>
      <c r="N19878" s="172"/>
      <c r="O19878" s="172"/>
      <c r="U19878" s="173"/>
    </row>
    <row r="19879" spans="13:21" s="104" customFormat="1" ht="15.75">
      <c r="M19879" s="172"/>
      <c r="N19879" s="172"/>
      <c r="O19879" s="172"/>
      <c r="U19879" s="173"/>
    </row>
    <row r="19880" spans="13:21" s="104" customFormat="1" ht="15.75">
      <c r="M19880" s="172"/>
      <c r="N19880" s="172"/>
      <c r="O19880" s="172"/>
      <c r="U19880" s="173"/>
    </row>
    <row r="19881" spans="13:21" s="104" customFormat="1" ht="15.75">
      <c r="M19881" s="172"/>
      <c r="N19881" s="172"/>
      <c r="O19881" s="172"/>
      <c r="U19881" s="173"/>
    </row>
    <row r="19882" spans="13:21" s="104" customFormat="1" ht="15.75">
      <c r="M19882" s="172"/>
      <c r="N19882" s="172"/>
      <c r="O19882" s="172"/>
      <c r="U19882" s="173"/>
    </row>
    <row r="19883" spans="13:21" s="104" customFormat="1" ht="15.75">
      <c r="M19883" s="172"/>
      <c r="N19883" s="172"/>
      <c r="O19883" s="172"/>
      <c r="U19883" s="173"/>
    </row>
    <row r="19884" spans="13:21" s="104" customFormat="1" ht="15.75">
      <c r="M19884" s="172"/>
      <c r="N19884" s="172"/>
      <c r="O19884" s="172"/>
      <c r="U19884" s="173"/>
    </row>
    <row r="19885" spans="13:21" s="104" customFormat="1" ht="15.75">
      <c r="M19885" s="172"/>
      <c r="N19885" s="172"/>
      <c r="O19885" s="172"/>
      <c r="U19885" s="173"/>
    </row>
    <row r="19886" spans="13:21" s="104" customFormat="1" ht="15.75">
      <c r="M19886" s="172"/>
      <c r="N19886" s="172"/>
      <c r="O19886" s="172"/>
      <c r="U19886" s="173"/>
    </row>
    <row r="19887" spans="13:21" s="104" customFormat="1" ht="15.75">
      <c r="M19887" s="172"/>
      <c r="N19887" s="172"/>
      <c r="O19887" s="172"/>
      <c r="U19887" s="173"/>
    </row>
    <row r="19888" spans="13:21" s="104" customFormat="1" ht="15.75">
      <c r="M19888" s="172"/>
      <c r="N19888" s="172"/>
      <c r="O19888" s="172"/>
      <c r="U19888" s="173"/>
    </row>
    <row r="19889" spans="13:21" s="104" customFormat="1" ht="15.75">
      <c r="M19889" s="172"/>
      <c r="N19889" s="172"/>
      <c r="O19889" s="172"/>
      <c r="U19889" s="173"/>
    </row>
    <row r="19890" spans="13:21" s="104" customFormat="1" ht="15.75">
      <c r="M19890" s="172"/>
      <c r="N19890" s="172"/>
      <c r="O19890" s="172"/>
      <c r="U19890" s="173"/>
    </row>
    <row r="19891" spans="13:21" s="104" customFormat="1" ht="15.75">
      <c r="M19891" s="172"/>
      <c r="N19891" s="172"/>
      <c r="O19891" s="172"/>
      <c r="U19891" s="173"/>
    </row>
    <row r="19892" spans="13:21" s="104" customFormat="1" ht="15.75">
      <c r="M19892" s="172"/>
      <c r="N19892" s="172"/>
      <c r="O19892" s="172"/>
      <c r="U19892" s="173"/>
    </row>
    <row r="19893" spans="13:21" s="104" customFormat="1" ht="15.75">
      <c r="M19893" s="172"/>
      <c r="N19893" s="172"/>
      <c r="O19893" s="172"/>
      <c r="U19893" s="173"/>
    </row>
    <row r="19894" spans="13:21" s="104" customFormat="1" ht="15.75">
      <c r="M19894" s="172"/>
      <c r="N19894" s="172"/>
      <c r="O19894" s="172"/>
      <c r="U19894" s="173"/>
    </row>
    <row r="19895" spans="13:21" s="104" customFormat="1" ht="15.75">
      <c r="M19895" s="172"/>
      <c r="N19895" s="172"/>
      <c r="O19895" s="172"/>
      <c r="U19895" s="173"/>
    </row>
    <row r="19896" spans="13:21" s="104" customFormat="1" ht="15.75">
      <c r="M19896" s="172"/>
      <c r="N19896" s="172"/>
      <c r="O19896" s="172"/>
      <c r="U19896" s="173"/>
    </row>
    <row r="19897" spans="13:21" s="104" customFormat="1" ht="15.75">
      <c r="M19897" s="172"/>
      <c r="N19897" s="172"/>
      <c r="O19897" s="172"/>
      <c r="U19897" s="173"/>
    </row>
    <row r="19898" spans="13:21" s="104" customFormat="1" ht="15.75">
      <c r="M19898" s="172"/>
      <c r="N19898" s="172"/>
      <c r="O19898" s="172"/>
      <c r="U19898" s="173"/>
    </row>
    <row r="19899" spans="13:21" s="104" customFormat="1" ht="15.75">
      <c r="M19899" s="172"/>
      <c r="N19899" s="172"/>
      <c r="O19899" s="172"/>
      <c r="U19899" s="173"/>
    </row>
    <row r="19900" spans="13:21" s="104" customFormat="1" ht="15.75">
      <c r="M19900" s="172"/>
      <c r="N19900" s="172"/>
      <c r="O19900" s="172"/>
      <c r="U19900" s="173"/>
    </row>
    <row r="19901" spans="13:21" s="104" customFormat="1" ht="15.75">
      <c r="M19901" s="172"/>
      <c r="N19901" s="172"/>
      <c r="O19901" s="172"/>
      <c r="U19901" s="173"/>
    </row>
    <row r="19902" spans="13:21" s="104" customFormat="1" ht="15.75">
      <c r="M19902" s="172"/>
      <c r="N19902" s="172"/>
      <c r="O19902" s="172"/>
      <c r="U19902" s="173"/>
    </row>
    <row r="19903" spans="13:21" s="104" customFormat="1" ht="15.75">
      <c r="M19903" s="172"/>
      <c r="N19903" s="172"/>
      <c r="O19903" s="172"/>
      <c r="U19903" s="173"/>
    </row>
    <row r="19904" spans="13:21" s="104" customFormat="1" ht="15.75">
      <c r="M19904" s="172"/>
      <c r="N19904" s="172"/>
      <c r="O19904" s="172"/>
      <c r="U19904" s="173"/>
    </row>
    <row r="19905" spans="13:21" s="104" customFormat="1" ht="15.75">
      <c r="M19905" s="172"/>
      <c r="N19905" s="172"/>
      <c r="O19905" s="172"/>
      <c r="U19905" s="173"/>
    </row>
    <row r="19906" spans="13:21" s="104" customFormat="1" ht="15.75">
      <c r="M19906" s="172"/>
      <c r="N19906" s="172"/>
      <c r="O19906" s="172"/>
      <c r="U19906" s="173"/>
    </row>
    <row r="19907" spans="13:21" s="104" customFormat="1" ht="15.75">
      <c r="M19907" s="172"/>
      <c r="N19907" s="172"/>
      <c r="O19907" s="172"/>
      <c r="U19907" s="173"/>
    </row>
    <row r="19908" spans="13:21" s="104" customFormat="1" ht="15.75">
      <c r="M19908" s="172"/>
      <c r="N19908" s="172"/>
      <c r="O19908" s="172"/>
      <c r="U19908" s="173"/>
    </row>
    <row r="19909" spans="13:21" s="104" customFormat="1" ht="15.75">
      <c r="M19909" s="172"/>
      <c r="N19909" s="172"/>
      <c r="O19909" s="172"/>
      <c r="U19909" s="173"/>
    </row>
    <row r="19910" spans="13:21" s="104" customFormat="1" ht="15.75">
      <c r="M19910" s="172"/>
      <c r="N19910" s="172"/>
      <c r="O19910" s="172"/>
      <c r="U19910" s="173"/>
    </row>
    <row r="19911" spans="13:21" s="104" customFormat="1" ht="15.75">
      <c r="M19911" s="172"/>
      <c r="N19911" s="172"/>
      <c r="O19911" s="172"/>
      <c r="U19911" s="173"/>
    </row>
    <row r="19912" spans="13:21" s="104" customFormat="1" ht="15.75">
      <c r="M19912" s="172"/>
      <c r="N19912" s="172"/>
      <c r="O19912" s="172"/>
      <c r="U19912" s="173"/>
    </row>
    <row r="19913" spans="13:21" s="104" customFormat="1" ht="15.75">
      <c r="M19913" s="172"/>
      <c r="N19913" s="172"/>
      <c r="O19913" s="172"/>
      <c r="U19913" s="173"/>
    </row>
    <row r="19914" spans="13:21" s="104" customFormat="1" ht="15.75">
      <c r="M19914" s="172"/>
      <c r="N19914" s="172"/>
      <c r="O19914" s="172"/>
      <c r="U19914" s="173"/>
    </row>
    <row r="19915" spans="13:21" s="104" customFormat="1" ht="15.75">
      <c r="M19915" s="172"/>
      <c r="N19915" s="172"/>
      <c r="O19915" s="172"/>
      <c r="U19915" s="173"/>
    </row>
    <row r="19916" spans="13:21" s="104" customFormat="1" ht="15.75">
      <c r="M19916" s="172"/>
      <c r="N19916" s="172"/>
      <c r="O19916" s="172"/>
      <c r="U19916" s="173"/>
    </row>
    <row r="19917" spans="13:21" s="104" customFormat="1" ht="15.75">
      <c r="M19917" s="172"/>
      <c r="N19917" s="172"/>
      <c r="O19917" s="172"/>
      <c r="U19917" s="173"/>
    </row>
    <row r="19918" spans="13:21" s="104" customFormat="1" ht="15.75">
      <c r="M19918" s="172"/>
      <c r="N19918" s="172"/>
      <c r="O19918" s="172"/>
      <c r="U19918" s="173"/>
    </row>
    <row r="19919" spans="13:21" s="104" customFormat="1" ht="15.75">
      <c r="M19919" s="172"/>
      <c r="N19919" s="172"/>
      <c r="O19919" s="172"/>
      <c r="U19919" s="173"/>
    </row>
    <row r="19920" spans="13:21" s="104" customFormat="1" ht="15.75">
      <c r="M19920" s="172"/>
      <c r="N19920" s="172"/>
      <c r="O19920" s="172"/>
      <c r="U19920" s="173"/>
    </row>
    <row r="19921" spans="13:21" s="104" customFormat="1" ht="15.75">
      <c r="M19921" s="172"/>
      <c r="N19921" s="172"/>
      <c r="O19921" s="172"/>
      <c r="U19921" s="173"/>
    </row>
    <row r="19922" spans="13:21" s="104" customFormat="1" ht="15.75">
      <c r="M19922" s="172"/>
      <c r="N19922" s="172"/>
      <c r="O19922" s="172"/>
      <c r="U19922" s="173"/>
    </row>
    <row r="19923" spans="13:21" s="104" customFormat="1" ht="15.75">
      <c r="M19923" s="172"/>
      <c r="N19923" s="172"/>
      <c r="O19923" s="172"/>
      <c r="U19923" s="173"/>
    </row>
    <row r="19924" spans="13:21" s="104" customFormat="1" ht="15.75">
      <c r="M19924" s="172"/>
      <c r="N19924" s="172"/>
      <c r="O19924" s="172"/>
      <c r="U19924" s="173"/>
    </row>
    <row r="19925" spans="13:21" s="104" customFormat="1" ht="15.75">
      <c r="M19925" s="172"/>
      <c r="N19925" s="172"/>
      <c r="O19925" s="172"/>
      <c r="U19925" s="173"/>
    </row>
    <row r="19926" spans="13:21" s="104" customFormat="1" ht="15.75">
      <c r="M19926" s="172"/>
      <c r="N19926" s="172"/>
      <c r="O19926" s="172"/>
      <c r="U19926" s="173"/>
    </row>
    <row r="19927" spans="13:21" s="104" customFormat="1" ht="15.75">
      <c r="M19927" s="172"/>
      <c r="N19927" s="172"/>
      <c r="O19927" s="172"/>
      <c r="U19927" s="173"/>
    </row>
    <row r="19928" spans="13:21" s="104" customFormat="1" ht="15.75">
      <c r="M19928" s="172"/>
      <c r="N19928" s="172"/>
      <c r="O19928" s="172"/>
      <c r="U19928" s="173"/>
    </row>
    <row r="19929" spans="13:21" s="104" customFormat="1" ht="15.75">
      <c r="M19929" s="172"/>
      <c r="N19929" s="172"/>
      <c r="O19929" s="172"/>
      <c r="U19929" s="173"/>
    </row>
    <row r="19930" spans="13:21" s="104" customFormat="1" ht="15.75">
      <c r="M19930" s="172"/>
      <c r="N19930" s="172"/>
      <c r="O19930" s="172"/>
      <c r="U19930" s="173"/>
    </row>
    <row r="19931" spans="13:21" s="104" customFormat="1" ht="15.75">
      <c r="M19931" s="172"/>
      <c r="N19931" s="172"/>
      <c r="O19931" s="172"/>
      <c r="U19931" s="173"/>
    </row>
    <row r="19932" spans="13:21" s="104" customFormat="1" ht="15.75">
      <c r="M19932" s="172"/>
      <c r="N19932" s="172"/>
      <c r="O19932" s="172"/>
      <c r="U19932" s="173"/>
    </row>
    <row r="19933" spans="13:21" s="104" customFormat="1" ht="15.75">
      <c r="M19933" s="172"/>
      <c r="N19933" s="172"/>
      <c r="O19933" s="172"/>
      <c r="U19933" s="173"/>
    </row>
    <row r="19934" spans="13:21" s="104" customFormat="1" ht="15.75">
      <c r="M19934" s="172"/>
      <c r="N19934" s="172"/>
      <c r="O19934" s="172"/>
      <c r="U19934" s="173"/>
    </row>
    <row r="19935" spans="13:21" s="104" customFormat="1" ht="15.75">
      <c r="M19935" s="172"/>
      <c r="N19935" s="172"/>
      <c r="O19935" s="172"/>
      <c r="U19935" s="173"/>
    </row>
    <row r="19936" spans="13:21" s="104" customFormat="1" ht="15.75">
      <c r="M19936" s="172"/>
      <c r="N19936" s="172"/>
      <c r="O19936" s="172"/>
      <c r="U19936" s="173"/>
    </row>
    <row r="19937" spans="13:21" s="104" customFormat="1" ht="15.75">
      <c r="M19937" s="172"/>
      <c r="N19937" s="172"/>
      <c r="O19937" s="172"/>
      <c r="U19937" s="173"/>
    </row>
    <row r="19938" spans="13:21" s="104" customFormat="1" ht="15.75">
      <c r="M19938" s="172"/>
      <c r="N19938" s="172"/>
      <c r="O19938" s="172"/>
      <c r="U19938" s="173"/>
    </row>
    <row r="19939" spans="13:21" s="104" customFormat="1" ht="15.75">
      <c r="M19939" s="172"/>
      <c r="N19939" s="172"/>
      <c r="O19939" s="172"/>
      <c r="U19939" s="173"/>
    </row>
    <row r="19940" spans="13:21" s="104" customFormat="1" ht="15.75">
      <c r="M19940" s="172"/>
      <c r="N19940" s="172"/>
      <c r="O19940" s="172"/>
      <c r="U19940" s="173"/>
    </row>
    <row r="19941" spans="13:21" s="104" customFormat="1" ht="15.75">
      <c r="M19941" s="172"/>
      <c r="N19941" s="172"/>
      <c r="O19941" s="172"/>
      <c r="U19941" s="173"/>
    </row>
    <row r="19942" spans="13:21" s="104" customFormat="1" ht="15.75">
      <c r="M19942" s="172"/>
      <c r="N19942" s="172"/>
      <c r="O19942" s="172"/>
      <c r="U19942" s="173"/>
    </row>
    <row r="19943" spans="13:21" s="104" customFormat="1" ht="15.75">
      <c r="M19943" s="172"/>
      <c r="N19943" s="172"/>
      <c r="O19943" s="172"/>
      <c r="U19943" s="173"/>
    </row>
    <row r="19944" spans="13:21" s="104" customFormat="1" ht="15.75">
      <c r="M19944" s="172"/>
      <c r="N19944" s="172"/>
      <c r="O19944" s="172"/>
      <c r="U19944" s="173"/>
    </row>
    <row r="19945" spans="13:21" s="104" customFormat="1" ht="15.75">
      <c r="M19945" s="172"/>
      <c r="N19945" s="172"/>
      <c r="O19945" s="172"/>
      <c r="U19945" s="173"/>
    </row>
    <row r="19946" spans="13:21" s="104" customFormat="1" ht="15.75">
      <c r="M19946" s="172"/>
      <c r="N19946" s="172"/>
      <c r="O19946" s="172"/>
      <c r="U19946" s="173"/>
    </row>
    <row r="19947" spans="13:21" s="104" customFormat="1" ht="15.75">
      <c r="M19947" s="172"/>
      <c r="N19947" s="172"/>
      <c r="O19947" s="172"/>
      <c r="U19947" s="173"/>
    </row>
    <row r="19948" spans="13:21" s="104" customFormat="1" ht="15.75">
      <c r="M19948" s="172"/>
      <c r="N19948" s="172"/>
      <c r="O19948" s="172"/>
      <c r="U19948" s="173"/>
    </row>
    <row r="19949" spans="13:21" s="104" customFormat="1" ht="15.75">
      <c r="M19949" s="172"/>
      <c r="N19949" s="172"/>
      <c r="O19949" s="172"/>
      <c r="U19949" s="173"/>
    </row>
    <row r="19950" spans="13:21" s="104" customFormat="1" ht="15.75">
      <c r="M19950" s="172"/>
      <c r="N19950" s="172"/>
      <c r="O19950" s="172"/>
      <c r="U19950" s="173"/>
    </row>
    <row r="19951" spans="13:21" s="104" customFormat="1" ht="15.75">
      <c r="M19951" s="172"/>
      <c r="N19951" s="172"/>
      <c r="O19951" s="172"/>
      <c r="U19951" s="173"/>
    </row>
    <row r="19952" spans="13:21" s="104" customFormat="1" ht="15.75">
      <c r="M19952" s="172"/>
      <c r="N19952" s="172"/>
      <c r="O19952" s="172"/>
      <c r="U19952" s="173"/>
    </row>
    <row r="19953" spans="13:21" s="104" customFormat="1" ht="15.75">
      <c r="M19953" s="172"/>
      <c r="N19953" s="172"/>
      <c r="O19953" s="172"/>
      <c r="U19953" s="173"/>
    </row>
    <row r="19954" spans="13:21" s="104" customFormat="1" ht="15.75">
      <c r="M19954" s="172"/>
      <c r="N19954" s="172"/>
      <c r="O19954" s="172"/>
      <c r="U19954" s="173"/>
    </row>
    <row r="19955" spans="13:21" s="104" customFormat="1" ht="15.75">
      <c r="M19955" s="172"/>
      <c r="N19955" s="172"/>
      <c r="O19955" s="172"/>
      <c r="U19955" s="173"/>
    </row>
    <row r="19956" spans="13:21" s="104" customFormat="1" ht="15.75">
      <c r="M19956" s="172"/>
      <c r="N19956" s="172"/>
      <c r="O19956" s="172"/>
      <c r="U19956" s="173"/>
    </row>
    <row r="19957" spans="13:21" s="104" customFormat="1" ht="15.75">
      <c r="M19957" s="172"/>
      <c r="N19957" s="172"/>
      <c r="O19957" s="172"/>
      <c r="U19957" s="173"/>
    </row>
    <row r="19958" spans="13:21" s="104" customFormat="1" ht="15.75">
      <c r="M19958" s="172"/>
      <c r="N19958" s="172"/>
      <c r="O19958" s="172"/>
      <c r="U19958" s="173"/>
    </row>
    <row r="19959" spans="13:21" s="104" customFormat="1" ht="15.75">
      <c r="M19959" s="172"/>
      <c r="N19959" s="172"/>
      <c r="O19959" s="172"/>
      <c r="U19959" s="173"/>
    </row>
    <row r="19960" spans="13:21" s="104" customFormat="1" ht="15.75">
      <c r="M19960" s="172"/>
      <c r="N19960" s="172"/>
      <c r="O19960" s="172"/>
      <c r="U19960" s="173"/>
    </row>
    <row r="19961" spans="13:21" s="104" customFormat="1" ht="15.75">
      <c r="M19961" s="172"/>
      <c r="N19961" s="172"/>
      <c r="O19961" s="172"/>
      <c r="U19961" s="173"/>
    </row>
    <row r="19962" spans="13:21" s="104" customFormat="1" ht="15.75">
      <c r="M19962" s="172"/>
      <c r="N19962" s="172"/>
      <c r="O19962" s="172"/>
      <c r="U19962" s="173"/>
    </row>
    <row r="19963" spans="13:21" s="104" customFormat="1" ht="15.75">
      <c r="M19963" s="172"/>
      <c r="N19963" s="172"/>
      <c r="O19963" s="172"/>
      <c r="U19963" s="173"/>
    </row>
    <row r="19964" spans="13:21" s="104" customFormat="1" ht="15.75">
      <c r="M19964" s="172"/>
      <c r="N19964" s="172"/>
      <c r="O19964" s="172"/>
      <c r="U19964" s="173"/>
    </row>
    <row r="19965" spans="13:21" s="104" customFormat="1" ht="15.75">
      <c r="M19965" s="172"/>
      <c r="N19965" s="172"/>
      <c r="O19965" s="172"/>
      <c r="U19965" s="173"/>
    </row>
    <row r="19966" spans="13:21" s="104" customFormat="1" ht="15.75">
      <c r="M19966" s="172"/>
      <c r="N19966" s="172"/>
      <c r="O19966" s="172"/>
      <c r="U19966" s="173"/>
    </row>
    <row r="19967" spans="13:21" s="104" customFormat="1" ht="15.75">
      <c r="M19967" s="172"/>
      <c r="N19967" s="172"/>
      <c r="O19967" s="172"/>
      <c r="U19967" s="173"/>
    </row>
    <row r="19968" spans="13:21" s="104" customFormat="1" ht="15.75">
      <c r="M19968" s="172"/>
      <c r="N19968" s="172"/>
      <c r="O19968" s="172"/>
      <c r="U19968" s="173"/>
    </row>
    <row r="19969" spans="13:21" s="104" customFormat="1" ht="15.75">
      <c r="M19969" s="172"/>
      <c r="N19969" s="172"/>
      <c r="O19969" s="172"/>
      <c r="U19969" s="173"/>
    </row>
    <row r="19970" spans="13:21" s="104" customFormat="1" ht="15.75">
      <c r="M19970" s="172"/>
      <c r="N19970" s="172"/>
      <c r="O19970" s="172"/>
      <c r="U19970" s="173"/>
    </row>
    <row r="19971" spans="13:21" s="104" customFormat="1" ht="15.75">
      <c r="M19971" s="172"/>
      <c r="N19971" s="172"/>
      <c r="O19971" s="172"/>
      <c r="U19971" s="173"/>
    </row>
    <row r="19972" spans="13:21" s="104" customFormat="1" ht="15.75">
      <c r="M19972" s="172"/>
      <c r="N19972" s="172"/>
      <c r="O19972" s="172"/>
      <c r="U19972" s="173"/>
    </row>
    <row r="19973" spans="13:21" s="104" customFormat="1" ht="15.75">
      <c r="M19973" s="172"/>
      <c r="N19973" s="172"/>
      <c r="O19973" s="172"/>
      <c r="U19973" s="173"/>
    </row>
    <row r="19974" spans="13:21" s="104" customFormat="1" ht="15.75">
      <c r="M19974" s="172"/>
      <c r="N19974" s="172"/>
      <c r="O19974" s="172"/>
      <c r="U19974" s="173"/>
    </row>
    <row r="19975" spans="13:21" s="104" customFormat="1" ht="15.75">
      <c r="M19975" s="172"/>
      <c r="N19975" s="172"/>
      <c r="O19975" s="172"/>
      <c r="U19975" s="173"/>
    </row>
    <row r="19976" spans="13:21" s="104" customFormat="1" ht="15.75">
      <c r="M19976" s="172"/>
      <c r="N19976" s="172"/>
      <c r="O19976" s="172"/>
      <c r="U19976" s="173"/>
    </row>
    <row r="19977" spans="13:21" s="104" customFormat="1" ht="15.75">
      <c r="M19977" s="172"/>
      <c r="N19977" s="172"/>
      <c r="O19977" s="172"/>
      <c r="U19977" s="173"/>
    </row>
    <row r="19978" spans="13:21" s="104" customFormat="1" ht="15.75">
      <c r="M19978" s="172"/>
      <c r="N19978" s="172"/>
      <c r="O19978" s="172"/>
      <c r="U19978" s="173"/>
    </row>
    <row r="19979" spans="13:21" s="104" customFormat="1" ht="15.75">
      <c r="M19979" s="172"/>
      <c r="N19979" s="172"/>
      <c r="O19979" s="172"/>
      <c r="U19979" s="173"/>
    </row>
    <row r="19980" spans="13:21" s="104" customFormat="1" ht="15.75">
      <c r="M19980" s="172"/>
      <c r="N19980" s="172"/>
      <c r="O19980" s="172"/>
      <c r="U19980" s="173"/>
    </row>
    <row r="19981" spans="13:21" s="104" customFormat="1" ht="15.75">
      <c r="M19981" s="172"/>
      <c r="N19981" s="172"/>
      <c r="O19981" s="172"/>
      <c r="U19981" s="173"/>
    </row>
    <row r="19982" spans="13:21" s="104" customFormat="1" ht="15.75">
      <c r="M19982" s="172"/>
      <c r="N19982" s="172"/>
      <c r="O19982" s="172"/>
      <c r="U19982" s="173"/>
    </row>
    <row r="19983" spans="13:21" s="104" customFormat="1" ht="15.75">
      <c r="M19983" s="172"/>
      <c r="N19983" s="172"/>
      <c r="O19983" s="172"/>
      <c r="U19983" s="173"/>
    </row>
    <row r="19984" spans="13:21" s="104" customFormat="1" ht="15.75">
      <c r="M19984" s="172"/>
      <c r="N19984" s="172"/>
      <c r="O19984" s="172"/>
      <c r="U19984" s="173"/>
    </row>
    <row r="19985" spans="13:21" s="104" customFormat="1" ht="15.75">
      <c r="M19985" s="172"/>
      <c r="N19985" s="172"/>
      <c r="O19985" s="172"/>
      <c r="U19985" s="173"/>
    </row>
    <row r="19986" spans="13:21" s="104" customFormat="1" ht="15.75">
      <c r="M19986" s="172"/>
      <c r="N19986" s="172"/>
      <c r="O19986" s="172"/>
      <c r="U19986" s="173"/>
    </row>
    <row r="19987" spans="13:21" s="104" customFormat="1" ht="15.75">
      <c r="M19987" s="172"/>
      <c r="N19987" s="172"/>
      <c r="O19987" s="172"/>
      <c r="U19987" s="173"/>
    </row>
    <row r="19988" spans="13:21" s="104" customFormat="1" ht="15.75">
      <c r="M19988" s="172"/>
      <c r="N19988" s="172"/>
      <c r="O19988" s="172"/>
      <c r="U19988" s="173"/>
    </row>
    <row r="19989" spans="13:21" s="104" customFormat="1" ht="15.75">
      <c r="M19989" s="172"/>
      <c r="N19989" s="172"/>
      <c r="O19989" s="172"/>
      <c r="U19989" s="173"/>
    </row>
    <row r="19990" spans="13:21" s="104" customFormat="1" ht="15.75">
      <c r="M19990" s="172"/>
      <c r="N19990" s="172"/>
      <c r="O19990" s="172"/>
      <c r="U19990" s="173"/>
    </row>
    <row r="19991" spans="13:21" s="104" customFormat="1" ht="15.75">
      <c r="M19991" s="172"/>
      <c r="N19991" s="172"/>
      <c r="O19991" s="172"/>
      <c r="U19991" s="173"/>
    </row>
    <row r="19992" spans="13:21" s="104" customFormat="1" ht="15.75">
      <c r="M19992" s="172"/>
      <c r="N19992" s="172"/>
      <c r="O19992" s="172"/>
      <c r="U19992" s="173"/>
    </row>
    <row r="19993" spans="13:21" s="104" customFormat="1" ht="15.75">
      <c r="M19993" s="172"/>
      <c r="N19993" s="172"/>
      <c r="O19993" s="172"/>
      <c r="U19993" s="173"/>
    </row>
    <row r="19994" spans="13:21" s="104" customFormat="1" ht="15.75">
      <c r="M19994" s="172"/>
      <c r="N19994" s="172"/>
      <c r="O19994" s="172"/>
      <c r="U19994" s="173"/>
    </row>
    <row r="19995" spans="13:21" s="104" customFormat="1" ht="15.75">
      <c r="M19995" s="172"/>
      <c r="N19995" s="172"/>
      <c r="O19995" s="172"/>
      <c r="U19995" s="173"/>
    </row>
    <row r="19996" spans="13:21" s="104" customFormat="1" ht="15.75">
      <c r="M19996" s="172"/>
      <c r="N19996" s="172"/>
      <c r="O19996" s="172"/>
      <c r="U19996" s="173"/>
    </row>
    <row r="19997" spans="13:21" s="104" customFormat="1" ht="15.75">
      <c r="M19997" s="172"/>
      <c r="N19997" s="172"/>
      <c r="O19997" s="172"/>
      <c r="U19997" s="173"/>
    </row>
    <row r="19998" spans="13:21" s="104" customFormat="1" ht="15.75">
      <c r="M19998" s="172"/>
      <c r="N19998" s="172"/>
      <c r="O19998" s="172"/>
      <c r="U19998" s="173"/>
    </row>
    <row r="19999" spans="13:21" s="104" customFormat="1" ht="15.75">
      <c r="M19999" s="172"/>
      <c r="N19999" s="172"/>
      <c r="O19999" s="172"/>
      <c r="U19999" s="173"/>
    </row>
    <row r="20000" spans="13:21" s="104" customFormat="1" ht="15.75">
      <c r="M20000" s="172"/>
      <c r="N20000" s="172"/>
      <c r="O20000" s="172"/>
      <c r="U20000" s="173"/>
    </row>
    <row r="20001" spans="13:21" s="104" customFormat="1" ht="15.75">
      <c r="M20001" s="172"/>
      <c r="N20001" s="172"/>
      <c r="O20001" s="172"/>
      <c r="U20001" s="173"/>
    </row>
    <row r="20002" spans="13:21" s="104" customFormat="1" ht="15.75">
      <c r="M20002" s="172"/>
      <c r="N20002" s="172"/>
      <c r="O20002" s="172"/>
      <c r="U20002" s="173"/>
    </row>
    <row r="20003" spans="13:21" s="104" customFormat="1" ht="15.75">
      <c r="M20003" s="172"/>
      <c r="N20003" s="172"/>
      <c r="O20003" s="172"/>
      <c r="U20003" s="173"/>
    </row>
    <row r="20004" spans="13:21" s="104" customFormat="1" ht="15.75">
      <c r="M20004" s="172"/>
      <c r="N20004" s="172"/>
      <c r="O20004" s="172"/>
      <c r="U20004" s="173"/>
    </row>
    <row r="20005" spans="13:21" s="104" customFormat="1" ht="15.75">
      <c r="M20005" s="172"/>
      <c r="N20005" s="172"/>
      <c r="O20005" s="172"/>
      <c r="U20005" s="173"/>
    </row>
    <row r="20006" spans="13:21" s="104" customFormat="1" ht="15.75">
      <c r="M20006" s="172"/>
      <c r="N20006" s="172"/>
      <c r="O20006" s="172"/>
      <c r="U20006" s="173"/>
    </row>
    <row r="20007" spans="13:21" s="104" customFormat="1" ht="15.75">
      <c r="M20007" s="172"/>
      <c r="N20007" s="172"/>
      <c r="O20007" s="172"/>
      <c r="U20007" s="173"/>
    </row>
    <row r="20008" spans="13:21" s="104" customFormat="1" ht="15.75">
      <c r="M20008" s="172"/>
      <c r="N20008" s="172"/>
      <c r="O20008" s="172"/>
      <c r="U20008" s="173"/>
    </row>
    <row r="20009" spans="13:21" s="104" customFormat="1" ht="15.75">
      <c r="M20009" s="172"/>
      <c r="N20009" s="172"/>
      <c r="O20009" s="172"/>
      <c r="U20009" s="173"/>
    </row>
    <row r="20010" spans="13:21" s="104" customFormat="1" ht="15.75">
      <c r="M20010" s="172"/>
      <c r="N20010" s="172"/>
      <c r="O20010" s="172"/>
      <c r="U20010" s="173"/>
    </row>
    <row r="20011" spans="13:21" s="104" customFormat="1" ht="15.75">
      <c r="M20011" s="172"/>
      <c r="N20011" s="172"/>
      <c r="O20011" s="172"/>
      <c r="U20011" s="173"/>
    </row>
    <row r="20012" spans="13:21" s="104" customFormat="1" ht="15.75">
      <c r="M20012" s="172"/>
      <c r="N20012" s="172"/>
      <c r="O20012" s="172"/>
      <c r="U20012" s="173"/>
    </row>
    <row r="20013" spans="13:21" s="104" customFormat="1" ht="15.75">
      <c r="M20013" s="172"/>
      <c r="N20013" s="172"/>
      <c r="O20013" s="172"/>
      <c r="U20013" s="173"/>
    </row>
    <row r="20014" spans="13:21" s="104" customFormat="1" ht="15.75">
      <c r="M20014" s="172"/>
      <c r="N20014" s="172"/>
      <c r="O20014" s="172"/>
      <c r="U20014" s="173"/>
    </row>
    <row r="20015" spans="13:21" s="104" customFormat="1" ht="15.75">
      <c r="M20015" s="172"/>
      <c r="N20015" s="172"/>
      <c r="O20015" s="172"/>
      <c r="U20015" s="173"/>
    </row>
    <row r="20016" spans="13:21" s="104" customFormat="1" ht="15.75">
      <c r="M20016" s="172"/>
      <c r="N20016" s="172"/>
      <c r="O20016" s="172"/>
      <c r="U20016" s="173"/>
    </row>
    <row r="20017" spans="13:21" s="104" customFormat="1" ht="15.75">
      <c r="M20017" s="172"/>
      <c r="N20017" s="172"/>
      <c r="O20017" s="172"/>
      <c r="U20017" s="173"/>
    </row>
    <row r="20018" spans="13:21" s="104" customFormat="1" ht="15.75">
      <c r="M20018" s="172"/>
      <c r="N20018" s="172"/>
      <c r="O20018" s="172"/>
      <c r="U20018" s="173"/>
    </row>
    <row r="20019" spans="13:21" s="104" customFormat="1" ht="15.75">
      <c r="M20019" s="172"/>
      <c r="N20019" s="172"/>
      <c r="O20019" s="172"/>
      <c r="U20019" s="173"/>
    </row>
    <row r="20020" spans="13:21" s="104" customFormat="1" ht="15.75">
      <c r="M20020" s="172"/>
      <c r="N20020" s="172"/>
      <c r="O20020" s="172"/>
      <c r="U20020" s="173"/>
    </row>
    <row r="20021" spans="13:21" s="104" customFormat="1" ht="15.75">
      <c r="M20021" s="172"/>
      <c r="N20021" s="172"/>
      <c r="O20021" s="172"/>
      <c r="U20021" s="173"/>
    </row>
    <row r="20022" spans="13:21" s="104" customFormat="1" ht="15.75">
      <c r="M20022" s="172"/>
      <c r="N20022" s="172"/>
      <c r="O20022" s="172"/>
      <c r="U20022" s="173"/>
    </row>
    <row r="20023" spans="13:21" s="104" customFormat="1" ht="15.75">
      <c r="M20023" s="172"/>
      <c r="N20023" s="172"/>
      <c r="O20023" s="172"/>
      <c r="U20023" s="173"/>
    </row>
    <row r="20024" spans="13:21" s="104" customFormat="1" ht="15.75">
      <c r="M20024" s="172"/>
      <c r="N20024" s="172"/>
      <c r="O20024" s="172"/>
      <c r="U20024" s="173"/>
    </row>
    <row r="20025" spans="13:21" s="104" customFormat="1" ht="15.75">
      <c r="M20025" s="172"/>
      <c r="N20025" s="172"/>
      <c r="O20025" s="172"/>
      <c r="U20025" s="173"/>
    </row>
    <row r="20026" spans="13:21" s="104" customFormat="1" ht="15.75">
      <c r="M20026" s="172"/>
      <c r="N20026" s="172"/>
      <c r="O20026" s="172"/>
      <c r="U20026" s="173"/>
    </row>
    <row r="20027" spans="13:21" s="104" customFormat="1" ht="15.75">
      <c r="M20027" s="172"/>
      <c r="N20027" s="172"/>
      <c r="O20027" s="172"/>
      <c r="U20027" s="173"/>
    </row>
    <row r="20028" spans="13:21" s="104" customFormat="1" ht="15.75">
      <c r="M20028" s="172"/>
      <c r="N20028" s="172"/>
      <c r="O20028" s="172"/>
      <c r="U20028" s="173"/>
    </row>
    <row r="20029" spans="13:21" s="104" customFormat="1" ht="15.75">
      <c r="M20029" s="172"/>
      <c r="N20029" s="172"/>
      <c r="O20029" s="172"/>
      <c r="U20029" s="173"/>
    </row>
    <row r="20030" spans="13:21" s="104" customFormat="1" ht="15.75">
      <c r="M20030" s="172"/>
      <c r="N20030" s="172"/>
      <c r="O20030" s="172"/>
      <c r="U20030" s="173"/>
    </row>
    <row r="20031" spans="13:21" s="104" customFormat="1" ht="15.75">
      <c r="M20031" s="172"/>
      <c r="N20031" s="172"/>
      <c r="O20031" s="172"/>
      <c r="U20031" s="173"/>
    </row>
    <row r="20032" spans="13:21" s="104" customFormat="1" ht="15.75">
      <c r="M20032" s="172"/>
      <c r="N20032" s="172"/>
      <c r="O20032" s="172"/>
      <c r="U20032" s="173"/>
    </row>
    <row r="20033" spans="13:21" s="104" customFormat="1" ht="15.75">
      <c r="M20033" s="172"/>
      <c r="N20033" s="172"/>
      <c r="O20033" s="172"/>
      <c r="U20033" s="173"/>
    </row>
    <row r="20034" spans="13:21" s="104" customFormat="1" ht="15.75">
      <c r="M20034" s="172"/>
      <c r="N20034" s="172"/>
      <c r="O20034" s="172"/>
      <c r="U20034" s="173"/>
    </row>
    <row r="20035" spans="13:21" s="104" customFormat="1" ht="15.75">
      <c r="M20035" s="172"/>
      <c r="N20035" s="172"/>
      <c r="O20035" s="172"/>
      <c r="U20035" s="173"/>
    </row>
    <row r="20036" spans="13:21" s="104" customFormat="1" ht="15.75">
      <c r="M20036" s="172"/>
      <c r="N20036" s="172"/>
      <c r="O20036" s="172"/>
      <c r="U20036" s="173"/>
    </row>
    <row r="20037" spans="13:21" s="104" customFormat="1" ht="15.75">
      <c r="M20037" s="172"/>
      <c r="N20037" s="172"/>
      <c r="O20037" s="172"/>
      <c r="U20037" s="173"/>
    </row>
    <row r="20038" spans="13:21" s="104" customFormat="1" ht="15.75">
      <c r="M20038" s="172"/>
      <c r="N20038" s="172"/>
      <c r="O20038" s="172"/>
      <c r="U20038" s="173"/>
    </row>
    <row r="20039" spans="13:21" s="104" customFormat="1" ht="15.75">
      <c r="M20039" s="172"/>
      <c r="N20039" s="172"/>
      <c r="O20039" s="172"/>
      <c r="U20039" s="173"/>
    </row>
    <row r="20040" spans="13:21" s="104" customFormat="1" ht="15.75">
      <c r="M20040" s="172"/>
      <c r="N20040" s="172"/>
      <c r="O20040" s="172"/>
      <c r="U20040" s="173"/>
    </row>
    <row r="20041" spans="13:21" s="104" customFormat="1" ht="15.75">
      <c r="M20041" s="172"/>
      <c r="N20041" s="172"/>
      <c r="O20041" s="172"/>
      <c r="U20041" s="173"/>
    </row>
    <row r="20042" spans="13:21" s="104" customFormat="1" ht="15.75">
      <c r="M20042" s="172"/>
      <c r="N20042" s="172"/>
      <c r="O20042" s="172"/>
      <c r="U20042" s="173"/>
    </row>
    <row r="20043" spans="13:21" s="104" customFormat="1" ht="15.75">
      <c r="M20043" s="172"/>
      <c r="N20043" s="172"/>
      <c r="O20043" s="172"/>
      <c r="U20043" s="173"/>
    </row>
    <row r="20044" spans="13:21" s="104" customFormat="1" ht="15.75">
      <c r="M20044" s="172"/>
      <c r="N20044" s="172"/>
      <c r="O20044" s="172"/>
      <c r="U20044" s="173"/>
    </row>
    <row r="20045" spans="13:21" s="104" customFormat="1" ht="15.75">
      <c r="M20045" s="172"/>
      <c r="N20045" s="172"/>
      <c r="O20045" s="172"/>
      <c r="U20045" s="173"/>
    </row>
    <row r="20046" spans="13:21" s="104" customFormat="1" ht="15.75">
      <c r="M20046" s="172"/>
      <c r="N20046" s="172"/>
      <c r="O20046" s="172"/>
      <c r="U20046" s="173"/>
    </row>
    <row r="20047" spans="13:21" s="104" customFormat="1" ht="15.75">
      <c r="M20047" s="172"/>
      <c r="N20047" s="172"/>
      <c r="O20047" s="172"/>
      <c r="U20047" s="173"/>
    </row>
    <row r="20048" spans="13:21" s="104" customFormat="1" ht="15.75">
      <c r="M20048" s="172"/>
      <c r="N20048" s="172"/>
      <c r="O20048" s="172"/>
      <c r="U20048" s="173"/>
    </row>
    <row r="20049" spans="13:21" s="104" customFormat="1" ht="15.75">
      <c r="M20049" s="172"/>
      <c r="N20049" s="172"/>
      <c r="O20049" s="172"/>
      <c r="U20049" s="173"/>
    </row>
    <row r="20050" spans="13:21" s="104" customFormat="1" ht="15.75">
      <c r="M20050" s="172"/>
      <c r="N20050" s="172"/>
      <c r="O20050" s="172"/>
      <c r="U20050" s="173"/>
    </row>
    <row r="20051" spans="13:21" s="104" customFormat="1" ht="15.75">
      <c r="M20051" s="172"/>
      <c r="N20051" s="172"/>
      <c r="O20051" s="172"/>
      <c r="U20051" s="173"/>
    </row>
    <row r="20052" spans="13:21" s="104" customFormat="1" ht="15.75">
      <c r="M20052" s="172"/>
      <c r="N20052" s="172"/>
      <c r="O20052" s="172"/>
      <c r="U20052" s="173"/>
    </row>
    <row r="20053" spans="13:21" s="104" customFormat="1" ht="15.75">
      <c r="M20053" s="172"/>
      <c r="N20053" s="172"/>
      <c r="O20053" s="172"/>
      <c r="U20053" s="173"/>
    </row>
    <row r="20054" spans="13:21" s="104" customFormat="1" ht="15.75">
      <c r="M20054" s="172"/>
      <c r="N20054" s="172"/>
      <c r="O20054" s="172"/>
      <c r="U20054" s="173"/>
    </row>
    <row r="20055" spans="13:21" s="104" customFormat="1" ht="15.75">
      <c r="M20055" s="172"/>
      <c r="N20055" s="172"/>
      <c r="O20055" s="172"/>
      <c r="U20055" s="173"/>
    </row>
    <row r="20056" spans="13:21" s="104" customFormat="1" ht="15.75">
      <c r="M20056" s="172"/>
      <c r="N20056" s="172"/>
      <c r="O20056" s="172"/>
      <c r="U20056" s="173"/>
    </row>
    <row r="20057" spans="13:21" s="104" customFormat="1" ht="15.75">
      <c r="M20057" s="172"/>
      <c r="N20057" s="172"/>
      <c r="O20057" s="172"/>
      <c r="U20057" s="173"/>
    </row>
    <row r="20058" spans="13:21" s="104" customFormat="1" ht="15.75">
      <c r="M20058" s="172"/>
      <c r="N20058" s="172"/>
      <c r="O20058" s="172"/>
      <c r="U20058" s="173"/>
    </row>
    <row r="20059" spans="13:21" s="104" customFormat="1" ht="15.75">
      <c r="M20059" s="172"/>
      <c r="N20059" s="172"/>
      <c r="O20059" s="172"/>
      <c r="U20059" s="173"/>
    </row>
    <row r="20060" spans="13:21" s="104" customFormat="1" ht="15.75">
      <c r="M20060" s="172"/>
      <c r="N20060" s="172"/>
      <c r="O20060" s="172"/>
      <c r="U20060" s="173"/>
    </row>
    <row r="20061" spans="13:21" s="104" customFormat="1" ht="15.75">
      <c r="M20061" s="172"/>
      <c r="N20061" s="172"/>
      <c r="O20061" s="172"/>
      <c r="U20061" s="173"/>
    </row>
    <row r="20062" spans="13:21" s="104" customFormat="1" ht="15.75">
      <c r="M20062" s="172"/>
      <c r="N20062" s="172"/>
      <c r="O20062" s="172"/>
      <c r="U20062" s="173"/>
    </row>
    <row r="20063" spans="13:21" s="104" customFormat="1" ht="15.75">
      <c r="M20063" s="172"/>
      <c r="N20063" s="172"/>
      <c r="O20063" s="172"/>
      <c r="U20063" s="173"/>
    </row>
    <row r="20064" spans="13:21" s="104" customFormat="1" ht="15.75">
      <c r="M20064" s="172"/>
      <c r="N20064" s="172"/>
      <c r="O20064" s="172"/>
      <c r="U20064" s="173"/>
    </row>
    <row r="20065" spans="13:21" s="104" customFormat="1" ht="15.75">
      <c r="M20065" s="172"/>
      <c r="N20065" s="172"/>
      <c r="O20065" s="172"/>
      <c r="U20065" s="173"/>
    </row>
    <row r="20066" spans="13:21" s="104" customFormat="1" ht="15.75">
      <c r="M20066" s="172"/>
      <c r="N20066" s="172"/>
      <c r="O20066" s="172"/>
      <c r="U20066" s="173"/>
    </row>
    <row r="20067" spans="13:21" s="104" customFormat="1" ht="15.75">
      <c r="M20067" s="172"/>
      <c r="N20067" s="172"/>
      <c r="O20067" s="172"/>
      <c r="U20067" s="173"/>
    </row>
    <row r="20068" spans="13:21" s="104" customFormat="1" ht="15.75">
      <c r="M20068" s="172"/>
      <c r="N20068" s="172"/>
      <c r="O20068" s="172"/>
      <c r="U20068" s="173"/>
    </row>
    <row r="20069" spans="13:21" s="104" customFormat="1" ht="15.75">
      <c r="M20069" s="172"/>
      <c r="N20069" s="172"/>
      <c r="O20069" s="172"/>
      <c r="U20069" s="173"/>
    </row>
    <row r="20070" spans="13:21" s="104" customFormat="1" ht="15.75">
      <c r="M20070" s="172"/>
      <c r="N20070" s="172"/>
      <c r="O20070" s="172"/>
      <c r="U20070" s="173"/>
    </row>
    <row r="20071" spans="13:21" s="104" customFormat="1" ht="15.75">
      <c r="M20071" s="172"/>
      <c r="N20071" s="172"/>
      <c r="O20071" s="172"/>
      <c r="U20071" s="173"/>
    </row>
    <row r="20072" spans="13:21" s="104" customFormat="1" ht="15.75">
      <c r="M20072" s="172"/>
      <c r="N20072" s="172"/>
      <c r="O20072" s="172"/>
      <c r="U20072" s="173"/>
    </row>
    <row r="20073" spans="13:21" s="104" customFormat="1" ht="15.75">
      <c r="M20073" s="172"/>
      <c r="N20073" s="172"/>
      <c r="O20073" s="172"/>
      <c r="U20073" s="173"/>
    </row>
    <row r="20074" spans="13:21" s="104" customFormat="1" ht="15.75">
      <c r="M20074" s="172"/>
      <c r="N20074" s="172"/>
      <c r="O20074" s="172"/>
      <c r="U20074" s="173"/>
    </row>
    <row r="20075" spans="13:21" s="104" customFormat="1" ht="15.75">
      <c r="M20075" s="172"/>
      <c r="N20075" s="172"/>
      <c r="O20075" s="172"/>
      <c r="U20075" s="173"/>
    </row>
    <row r="20076" spans="13:21" s="104" customFormat="1" ht="15.75">
      <c r="M20076" s="172"/>
      <c r="N20076" s="172"/>
      <c r="O20076" s="172"/>
      <c r="U20076" s="173"/>
    </row>
    <row r="20077" spans="13:21" s="104" customFormat="1" ht="15.75">
      <c r="M20077" s="172"/>
      <c r="N20077" s="172"/>
      <c r="O20077" s="172"/>
      <c r="U20077" s="173"/>
    </row>
    <row r="20078" spans="13:21" s="104" customFormat="1" ht="15.75">
      <c r="M20078" s="172"/>
      <c r="N20078" s="172"/>
      <c r="O20078" s="172"/>
      <c r="U20078" s="173"/>
    </row>
    <row r="20079" spans="13:21" s="104" customFormat="1" ht="15.75">
      <c r="M20079" s="172"/>
      <c r="N20079" s="172"/>
      <c r="O20079" s="172"/>
      <c r="U20079" s="173"/>
    </row>
    <row r="20080" spans="13:21" s="104" customFormat="1" ht="15.75">
      <c r="M20080" s="172"/>
      <c r="N20080" s="172"/>
      <c r="O20080" s="172"/>
      <c r="U20080" s="173"/>
    </row>
    <row r="20081" spans="13:21" s="104" customFormat="1" ht="15.75">
      <c r="M20081" s="172"/>
      <c r="N20081" s="172"/>
      <c r="O20081" s="172"/>
      <c r="U20081" s="173"/>
    </row>
    <row r="20082" spans="13:21" s="104" customFormat="1" ht="15.75">
      <c r="M20082" s="172"/>
      <c r="N20082" s="172"/>
      <c r="O20082" s="172"/>
      <c r="U20082" s="173"/>
    </row>
    <row r="20083" spans="13:21" s="104" customFormat="1" ht="15.75">
      <c r="M20083" s="172"/>
      <c r="N20083" s="172"/>
      <c r="O20083" s="172"/>
      <c r="U20083" s="173"/>
    </row>
    <row r="20084" spans="13:21" s="104" customFormat="1" ht="15.75">
      <c r="M20084" s="172"/>
      <c r="N20084" s="172"/>
      <c r="O20084" s="172"/>
      <c r="U20084" s="173"/>
    </row>
    <row r="20085" spans="13:21" s="104" customFormat="1" ht="15.75">
      <c r="M20085" s="172"/>
      <c r="N20085" s="172"/>
      <c r="O20085" s="172"/>
      <c r="U20085" s="173"/>
    </row>
    <row r="20086" spans="13:21" s="104" customFormat="1" ht="15.75">
      <c r="M20086" s="172"/>
      <c r="N20086" s="172"/>
      <c r="O20086" s="172"/>
      <c r="U20086" s="173"/>
    </row>
    <row r="20087" spans="13:21" s="104" customFormat="1" ht="15.75">
      <c r="M20087" s="172"/>
      <c r="N20087" s="172"/>
      <c r="O20087" s="172"/>
      <c r="U20087" s="173"/>
    </row>
    <row r="20088" spans="13:21" s="104" customFormat="1" ht="15.75">
      <c r="M20088" s="172"/>
      <c r="N20088" s="172"/>
      <c r="O20088" s="172"/>
      <c r="U20088" s="173"/>
    </row>
    <row r="20089" spans="13:21" s="104" customFormat="1" ht="15.75">
      <c r="M20089" s="172"/>
      <c r="N20089" s="172"/>
      <c r="O20089" s="172"/>
      <c r="U20089" s="173"/>
    </row>
    <row r="20090" spans="13:21" s="104" customFormat="1" ht="15.75">
      <c r="M20090" s="172"/>
      <c r="N20090" s="172"/>
      <c r="O20090" s="172"/>
      <c r="U20090" s="173"/>
    </row>
    <row r="20091" spans="13:21" s="104" customFormat="1" ht="15.75">
      <c r="M20091" s="172"/>
      <c r="N20091" s="172"/>
      <c r="O20091" s="172"/>
      <c r="U20091" s="173"/>
    </row>
    <row r="20092" spans="13:21" s="104" customFormat="1" ht="15.75">
      <c r="M20092" s="172"/>
      <c r="N20092" s="172"/>
      <c r="O20092" s="172"/>
      <c r="U20092" s="173"/>
    </row>
    <row r="20093" spans="13:21" s="104" customFormat="1" ht="15.75">
      <c r="M20093" s="172"/>
      <c r="N20093" s="172"/>
      <c r="O20093" s="172"/>
      <c r="U20093" s="173"/>
    </row>
    <row r="20094" spans="13:21" s="104" customFormat="1" ht="15.75">
      <c r="M20094" s="172"/>
      <c r="N20094" s="172"/>
      <c r="O20094" s="172"/>
      <c r="U20094" s="173"/>
    </row>
    <row r="20095" spans="13:21" s="104" customFormat="1" ht="15.75">
      <c r="M20095" s="172"/>
      <c r="N20095" s="172"/>
      <c r="O20095" s="172"/>
      <c r="U20095" s="173"/>
    </row>
    <row r="20096" spans="13:21" s="104" customFormat="1" ht="15.75">
      <c r="M20096" s="172"/>
      <c r="N20096" s="172"/>
      <c r="O20096" s="172"/>
      <c r="U20096" s="173"/>
    </row>
    <row r="20097" spans="13:21" s="104" customFormat="1" ht="15.75">
      <c r="M20097" s="172"/>
      <c r="N20097" s="172"/>
      <c r="O20097" s="172"/>
      <c r="U20097" s="173"/>
    </row>
    <row r="20098" spans="13:21" s="104" customFormat="1" ht="15.75">
      <c r="M20098" s="172"/>
      <c r="N20098" s="172"/>
      <c r="O20098" s="172"/>
      <c r="U20098" s="173"/>
    </row>
    <row r="20099" spans="13:21" s="104" customFormat="1" ht="15.75">
      <c r="M20099" s="172"/>
      <c r="N20099" s="172"/>
      <c r="O20099" s="172"/>
      <c r="U20099" s="173"/>
    </row>
    <row r="20100" spans="13:21" s="104" customFormat="1" ht="15.75">
      <c r="M20100" s="172"/>
      <c r="N20100" s="172"/>
      <c r="O20100" s="172"/>
      <c r="U20100" s="173"/>
    </row>
    <row r="20101" spans="13:21" s="104" customFormat="1" ht="15.75">
      <c r="M20101" s="172"/>
      <c r="N20101" s="172"/>
      <c r="O20101" s="172"/>
      <c r="U20101" s="173"/>
    </row>
    <row r="20102" spans="13:21" s="104" customFormat="1" ht="15.75">
      <c r="M20102" s="172"/>
      <c r="N20102" s="172"/>
      <c r="O20102" s="172"/>
      <c r="U20102" s="173"/>
    </row>
    <row r="20103" spans="13:21" s="104" customFormat="1" ht="15.75">
      <c r="M20103" s="172"/>
      <c r="N20103" s="172"/>
      <c r="O20103" s="172"/>
      <c r="U20103" s="173"/>
    </row>
    <row r="20104" spans="13:21" s="104" customFormat="1" ht="15.75">
      <c r="M20104" s="172"/>
      <c r="N20104" s="172"/>
      <c r="O20104" s="172"/>
      <c r="U20104" s="173"/>
    </row>
    <row r="20105" spans="13:21" s="104" customFormat="1" ht="15.75">
      <c r="M20105" s="172"/>
      <c r="N20105" s="172"/>
      <c r="O20105" s="172"/>
      <c r="U20105" s="173"/>
    </row>
    <row r="20106" spans="13:21" s="104" customFormat="1" ht="15.75">
      <c r="M20106" s="172"/>
      <c r="N20106" s="172"/>
      <c r="O20106" s="172"/>
      <c r="U20106" s="173"/>
    </row>
    <row r="20107" spans="13:21" s="104" customFormat="1" ht="15.75">
      <c r="M20107" s="172"/>
      <c r="N20107" s="172"/>
      <c r="O20107" s="172"/>
      <c r="U20107" s="173"/>
    </row>
    <row r="20108" spans="13:21" s="104" customFormat="1" ht="15.75">
      <c r="M20108" s="172"/>
      <c r="N20108" s="172"/>
      <c r="O20108" s="172"/>
      <c r="U20108" s="173"/>
    </row>
    <row r="20109" spans="13:21" s="104" customFormat="1" ht="15.75">
      <c r="M20109" s="172"/>
      <c r="N20109" s="172"/>
      <c r="O20109" s="172"/>
      <c r="U20109" s="173"/>
    </row>
    <row r="20110" spans="13:21" s="104" customFormat="1" ht="15.75">
      <c r="M20110" s="172"/>
      <c r="N20110" s="172"/>
      <c r="O20110" s="172"/>
      <c r="U20110" s="173"/>
    </row>
    <row r="20111" spans="13:21" s="104" customFormat="1" ht="15.75">
      <c r="M20111" s="172"/>
      <c r="N20111" s="172"/>
      <c r="O20111" s="172"/>
      <c r="U20111" s="173"/>
    </row>
    <row r="20112" spans="13:21" s="104" customFormat="1" ht="15.75">
      <c r="M20112" s="172"/>
      <c r="N20112" s="172"/>
      <c r="O20112" s="172"/>
      <c r="U20112" s="173"/>
    </row>
    <row r="20113" spans="13:21" s="104" customFormat="1" ht="15.75">
      <c r="M20113" s="172"/>
      <c r="N20113" s="172"/>
      <c r="O20113" s="172"/>
      <c r="U20113" s="173"/>
    </row>
    <row r="20114" spans="13:21" s="104" customFormat="1" ht="15.75">
      <c r="M20114" s="172"/>
      <c r="N20114" s="172"/>
      <c r="O20114" s="172"/>
      <c r="U20114" s="173"/>
    </row>
    <row r="20115" spans="13:21" s="104" customFormat="1" ht="15.75">
      <c r="M20115" s="172"/>
      <c r="N20115" s="172"/>
      <c r="O20115" s="172"/>
      <c r="U20115" s="173"/>
    </row>
    <row r="20116" spans="13:21" s="104" customFormat="1" ht="15.75">
      <c r="M20116" s="172"/>
      <c r="N20116" s="172"/>
      <c r="O20116" s="172"/>
      <c r="U20116" s="173"/>
    </row>
    <row r="20117" spans="13:21" s="104" customFormat="1" ht="15.75">
      <c r="M20117" s="172"/>
      <c r="N20117" s="172"/>
      <c r="O20117" s="172"/>
      <c r="U20117" s="173"/>
    </row>
    <row r="20118" spans="13:21" s="104" customFormat="1" ht="15.75">
      <c r="M20118" s="172"/>
      <c r="N20118" s="172"/>
      <c r="O20118" s="172"/>
      <c r="U20118" s="173"/>
    </row>
    <row r="20119" spans="13:21" s="104" customFormat="1" ht="15.75">
      <c r="M20119" s="172"/>
      <c r="N20119" s="172"/>
      <c r="O20119" s="172"/>
      <c r="U20119" s="173"/>
    </row>
    <row r="20120" spans="13:21" s="104" customFormat="1" ht="15.75">
      <c r="M20120" s="172"/>
      <c r="N20120" s="172"/>
      <c r="O20120" s="172"/>
      <c r="U20120" s="173"/>
    </row>
    <row r="20121" spans="13:21" s="104" customFormat="1" ht="15.75">
      <c r="M20121" s="172"/>
      <c r="N20121" s="172"/>
      <c r="O20121" s="172"/>
      <c r="U20121" s="173"/>
    </row>
    <row r="20122" spans="13:21" s="104" customFormat="1" ht="15.75">
      <c r="M20122" s="172"/>
      <c r="N20122" s="172"/>
      <c r="O20122" s="172"/>
      <c r="U20122" s="173"/>
    </row>
    <row r="20123" spans="13:21" s="104" customFormat="1" ht="15.75">
      <c r="M20123" s="172"/>
      <c r="N20123" s="172"/>
      <c r="O20123" s="172"/>
      <c r="U20123" s="173"/>
    </row>
    <row r="20124" spans="13:21" s="104" customFormat="1" ht="15.75">
      <c r="M20124" s="172"/>
      <c r="N20124" s="172"/>
      <c r="O20124" s="172"/>
      <c r="U20124" s="173"/>
    </row>
    <row r="20125" spans="13:21" s="104" customFormat="1" ht="15.75">
      <c r="M20125" s="172"/>
      <c r="N20125" s="172"/>
      <c r="O20125" s="172"/>
      <c r="U20125" s="173"/>
    </row>
    <row r="20126" spans="13:21" s="104" customFormat="1" ht="15.75">
      <c r="M20126" s="172"/>
      <c r="N20126" s="172"/>
      <c r="O20126" s="172"/>
      <c r="U20126" s="173"/>
    </row>
    <row r="20127" spans="13:21" s="104" customFormat="1" ht="15.75">
      <c r="M20127" s="172"/>
      <c r="N20127" s="172"/>
      <c r="O20127" s="172"/>
      <c r="U20127" s="173"/>
    </row>
    <row r="20128" spans="13:21" s="104" customFormat="1" ht="15.75">
      <c r="M20128" s="172"/>
      <c r="N20128" s="172"/>
      <c r="O20128" s="172"/>
      <c r="U20128" s="173"/>
    </row>
    <row r="20129" spans="13:21" s="104" customFormat="1" ht="15.75">
      <c r="M20129" s="172"/>
      <c r="N20129" s="172"/>
      <c r="O20129" s="172"/>
      <c r="U20129" s="173"/>
    </row>
    <row r="20130" spans="13:21" s="104" customFormat="1" ht="15.75">
      <c r="M20130" s="172"/>
      <c r="N20130" s="172"/>
      <c r="O20130" s="172"/>
      <c r="U20130" s="173"/>
    </row>
    <row r="20131" spans="13:21" s="104" customFormat="1" ht="15.75">
      <c r="M20131" s="172"/>
      <c r="N20131" s="172"/>
      <c r="O20131" s="172"/>
      <c r="U20131" s="173"/>
    </row>
    <row r="20132" spans="13:21" s="104" customFormat="1" ht="15.75">
      <c r="M20132" s="172"/>
      <c r="N20132" s="172"/>
      <c r="O20132" s="172"/>
      <c r="U20132" s="173"/>
    </row>
    <row r="20133" spans="13:21" s="104" customFormat="1" ht="15.75">
      <c r="M20133" s="172"/>
      <c r="N20133" s="172"/>
      <c r="O20133" s="172"/>
      <c r="U20133" s="173"/>
    </row>
    <row r="20134" spans="13:21" s="104" customFormat="1" ht="15.75">
      <c r="M20134" s="172"/>
      <c r="N20134" s="172"/>
      <c r="O20134" s="172"/>
      <c r="U20134" s="173"/>
    </row>
    <row r="20135" spans="13:21" s="104" customFormat="1" ht="15.75">
      <c r="M20135" s="172"/>
      <c r="N20135" s="172"/>
      <c r="O20135" s="172"/>
      <c r="U20135" s="173"/>
    </row>
    <row r="20136" spans="13:21" s="104" customFormat="1" ht="15.75">
      <c r="M20136" s="172"/>
      <c r="N20136" s="172"/>
      <c r="O20136" s="172"/>
      <c r="U20136" s="173"/>
    </row>
    <row r="20137" spans="13:21" s="104" customFormat="1" ht="15.75">
      <c r="M20137" s="172"/>
      <c r="N20137" s="172"/>
      <c r="O20137" s="172"/>
      <c r="U20137" s="173"/>
    </row>
    <row r="20138" spans="13:21" s="104" customFormat="1" ht="15.75">
      <c r="M20138" s="172"/>
      <c r="N20138" s="172"/>
      <c r="O20138" s="172"/>
      <c r="U20138" s="173"/>
    </row>
    <row r="20139" spans="13:21" s="104" customFormat="1" ht="15.75">
      <c r="M20139" s="172"/>
      <c r="N20139" s="172"/>
      <c r="O20139" s="172"/>
      <c r="U20139" s="173"/>
    </row>
    <row r="20140" spans="13:21" s="104" customFormat="1" ht="15.75">
      <c r="M20140" s="172"/>
      <c r="N20140" s="172"/>
      <c r="O20140" s="172"/>
      <c r="U20140" s="173"/>
    </row>
    <row r="20141" spans="13:21" s="104" customFormat="1" ht="15.75">
      <c r="M20141" s="172"/>
      <c r="N20141" s="172"/>
      <c r="O20141" s="172"/>
      <c r="U20141" s="173"/>
    </row>
    <row r="20142" spans="13:21" s="104" customFormat="1" ht="15.75">
      <c r="M20142" s="172"/>
      <c r="N20142" s="172"/>
      <c r="O20142" s="172"/>
      <c r="U20142" s="173"/>
    </row>
    <row r="20143" spans="13:21" s="104" customFormat="1" ht="15.75">
      <c r="M20143" s="172"/>
      <c r="N20143" s="172"/>
      <c r="O20143" s="172"/>
      <c r="U20143" s="173"/>
    </row>
    <row r="20144" spans="13:21" s="104" customFormat="1" ht="15.75">
      <c r="M20144" s="172"/>
      <c r="N20144" s="172"/>
      <c r="O20144" s="172"/>
      <c r="U20144" s="173"/>
    </row>
    <row r="20145" spans="13:21" s="104" customFormat="1" ht="15.75">
      <c r="M20145" s="172"/>
      <c r="N20145" s="172"/>
      <c r="O20145" s="172"/>
      <c r="U20145" s="173"/>
    </row>
    <row r="20146" spans="13:21" s="104" customFormat="1" ht="15.75">
      <c r="M20146" s="172"/>
      <c r="N20146" s="172"/>
      <c r="O20146" s="172"/>
      <c r="U20146" s="173"/>
    </row>
    <row r="20147" spans="13:21" s="104" customFormat="1" ht="15.75">
      <c r="M20147" s="172"/>
      <c r="N20147" s="172"/>
      <c r="O20147" s="172"/>
      <c r="U20147" s="173"/>
    </row>
    <row r="20148" spans="13:21" s="104" customFormat="1" ht="15.75">
      <c r="M20148" s="172"/>
      <c r="N20148" s="172"/>
      <c r="O20148" s="172"/>
      <c r="U20148" s="173"/>
    </row>
    <row r="20149" spans="13:21" s="104" customFormat="1" ht="15.75">
      <c r="M20149" s="172"/>
      <c r="N20149" s="172"/>
      <c r="O20149" s="172"/>
      <c r="U20149" s="173"/>
    </row>
    <row r="20150" spans="13:21" s="104" customFormat="1" ht="15.75">
      <c r="M20150" s="172"/>
      <c r="N20150" s="172"/>
      <c r="O20150" s="172"/>
      <c r="U20150" s="173"/>
    </row>
    <row r="20151" spans="13:21" s="104" customFormat="1" ht="15.75">
      <c r="M20151" s="172"/>
      <c r="N20151" s="172"/>
      <c r="O20151" s="172"/>
      <c r="U20151" s="173"/>
    </row>
    <row r="20152" spans="13:21" s="104" customFormat="1" ht="15.75">
      <c r="M20152" s="172"/>
      <c r="N20152" s="172"/>
      <c r="O20152" s="172"/>
      <c r="U20152" s="173"/>
    </row>
    <row r="20153" spans="13:21" s="104" customFormat="1" ht="15.75">
      <c r="M20153" s="172"/>
      <c r="N20153" s="172"/>
      <c r="O20153" s="172"/>
      <c r="U20153" s="173"/>
    </row>
    <row r="20154" spans="13:21" s="104" customFormat="1" ht="15.75">
      <c r="M20154" s="172"/>
      <c r="N20154" s="172"/>
      <c r="O20154" s="172"/>
      <c r="U20154" s="173"/>
    </row>
    <row r="20155" spans="13:21" s="104" customFormat="1" ht="15.75">
      <c r="M20155" s="172"/>
      <c r="N20155" s="172"/>
      <c r="O20155" s="172"/>
      <c r="U20155" s="173"/>
    </row>
    <row r="20156" spans="13:21" s="104" customFormat="1" ht="15.75">
      <c r="M20156" s="172"/>
      <c r="N20156" s="172"/>
      <c r="O20156" s="172"/>
      <c r="U20156" s="173"/>
    </row>
    <row r="20157" spans="13:21" s="104" customFormat="1" ht="15.75">
      <c r="M20157" s="172"/>
      <c r="N20157" s="172"/>
      <c r="O20157" s="172"/>
      <c r="U20157" s="173"/>
    </row>
    <row r="20158" spans="13:21" s="104" customFormat="1" ht="15.75">
      <c r="M20158" s="172"/>
      <c r="N20158" s="172"/>
      <c r="O20158" s="172"/>
      <c r="U20158" s="173"/>
    </row>
    <row r="20159" spans="13:21" s="104" customFormat="1" ht="15.75">
      <c r="M20159" s="172"/>
      <c r="N20159" s="172"/>
      <c r="O20159" s="172"/>
      <c r="U20159" s="173"/>
    </row>
    <row r="20160" spans="13:21" s="104" customFormat="1" ht="15.75">
      <c r="M20160" s="172"/>
      <c r="N20160" s="172"/>
      <c r="O20160" s="172"/>
      <c r="U20160" s="173"/>
    </row>
    <row r="20161" spans="13:21" s="104" customFormat="1" ht="15.75">
      <c r="M20161" s="172"/>
      <c r="N20161" s="172"/>
      <c r="O20161" s="172"/>
      <c r="U20161" s="173"/>
    </row>
    <row r="20162" spans="13:21" s="104" customFormat="1" ht="15.75">
      <c r="M20162" s="172"/>
      <c r="N20162" s="172"/>
      <c r="O20162" s="172"/>
      <c r="U20162" s="173"/>
    </row>
    <row r="20163" spans="13:21" s="104" customFormat="1" ht="15.75">
      <c r="M20163" s="172"/>
      <c r="N20163" s="172"/>
      <c r="O20163" s="172"/>
      <c r="U20163" s="173"/>
    </row>
    <row r="20164" spans="13:21" s="104" customFormat="1" ht="15.75">
      <c r="M20164" s="172"/>
      <c r="N20164" s="172"/>
      <c r="O20164" s="172"/>
      <c r="U20164" s="173"/>
    </row>
    <row r="20165" spans="13:21" s="104" customFormat="1" ht="15.75">
      <c r="M20165" s="172"/>
      <c r="N20165" s="172"/>
      <c r="O20165" s="172"/>
      <c r="U20165" s="173"/>
    </row>
    <row r="20166" spans="13:21" s="104" customFormat="1" ht="15.75">
      <c r="M20166" s="172"/>
      <c r="N20166" s="172"/>
      <c r="O20166" s="172"/>
      <c r="U20166" s="173"/>
    </row>
    <row r="20167" spans="13:21" s="104" customFormat="1" ht="15.75">
      <c r="M20167" s="172"/>
      <c r="N20167" s="172"/>
      <c r="O20167" s="172"/>
      <c r="U20167" s="173"/>
    </row>
    <row r="20168" spans="13:21" s="104" customFormat="1" ht="15.75">
      <c r="M20168" s="172"/>
      <c r="N20168" s="172"/>
      <c r="O20168" s="172"/>
      <c r="U20168" s="173"/>
    </row>
    <row r="20169" spans="13:21" s="104" customFormat="1" ht="15.75">
      <c r="M20169" s="172"/>
      <c r="N20169" s="172"/>
      <c r="O20169" s="172"/>
      <c r="U20169" s="173"/>
    </row>
    <row r="20170" spans="13:21" s="104" customFormat="1" ht="15.75">
      <c r="M20170" s="172"/>
      <c r="N20170" s="172"/>
      <c r="O20170" s="172"/>
      <c r="U20170" s="173"/>
    </row>
    <row r="20171" spans="13:21" s="104" customFormat="1" ht="15.75">
      <c r="M20171" s="172"/>
      <c r="N20171" s="172"/>
      <c r="O20171" s="172"/>
      <c r="U20171" s="173"/>
    </row>
    <row r="20172" spans="13:21" s="104" customFormat="1" ht="15.75">
      <c r="M20172" s="172"/>
      <c r="N20172" s="172"/>
      <c r="O20172" s="172"/>
      <c r="U20172" s="173"/>
    </row>
    <row r="20173" spans="13:21" s="104" customFormat="1" ht="15.75">
      <c r="M20173" s="172"/>
      <c r="N20173" s="172"/>
      <c r="O20173" s="172"/>
      <c r="U20173" s="173"/>
    </row>
    <row r="20174" spans="13:21" s="104" customFormat="1" ht="15.75">
      <c r="M20174" s="172"/>
      <c r="N20174" s="172"/>
      <c r="O20174" s="172"/>
      <c r="U20174" s="173"/>
    </row>
    <row r="20175" spans="13:21" s="104" customFormat="1" ht="15.75">
      <c r="M20175" s="172"/>
      <c r="N20175" s="172"/>
      <c r="O20175" s="172"/>
      <c r="U20175" s="173"/>
    </row>
    <row r="20176" spans="13:21" s="104" customFormat="1" ht="15.75">
      <c r="M20176" s="172"/>
      <c r="N20176" s="172"/>
      <c r="O20176" s="172"/>
      <c r="U20176" s="173"/>
    </row>
    <row r="20177" spans="13:21" s="104" customFormat="1" ht="15.75">
      <c r="M20177" s="172"/>
      <c r="N20177" s="172"/>
      <c r="O20177" s="172"/>
      <c r="U20177" s="173"/>
    </row>
    <row r="20178" spans="13:21" s="104" customFormat="1" ht="15.75">
      <c r="M20178" s="172"/>
      <c r="N20178" s="172"/>
      <c r="O20178" s="172"/>
      <c r="U20178" s="173"/>
    </row>
    <row r="20179" spans="13:21" s="104" customFormat="1" ht="15.75">
      <c r="M20179" s="172"/>
      <c r="N20179" s="172"/>
      <c r="O20179" s="172"/>
      <c r="U20179" s="173"/>
    </row>
    <row r="20180" spans="13:21" s="104" customFormat="1" ht="15.75">
      <c r="M20180" s="172"/>
      <c r="N20180" s="172"/>
      <c r="O20180" s="172"/>
      <c r="U20180" s="173"/>
    </row>
    <row r="20181" spans="13:21" s="104" customFormat="1" ht="15.75">
      <c r="M20181" s="172"/>
      <c r="N20181" s="172"/>
      <c r="O20181" s="172"/>
      <c r="U20181" s="173"/>
    </row>
    <row r="20182" spans="13:21" s="104" customFormat="1" ht="15.75">
      <c r="M20182" s="172"/>
      <c r="N20182" s="172"/>
      <c r="O20182" s="172"/>
      <c r="U20182" s="173"/>
    </row>
    <row r="20183" spans="13:21" s="104" customFormat="1" ht="15.75">
      <c r="M20183" s="172"/>
      <c r="N20183" s="172"/>
      <c r="O20183" s="172"/>
      <c r="U20183" s="173"/>
    </row>
    <row r="20184" spans="13:21" s="104" customFormat="1" ht="15.75">
      <c r="M20184" s="172"/>
      <c r="N20184" s="172"/>
      <c r="O20184" s="172"/>
      <c r="U20184" s="173"/>
    </row>
    <row r="20185" spans="13:21" s="104" customFormat="1" ht="15.75">
      <c r="M20185" s="172"/>
      <c r="N20185" s="172"/>
      <c r="O20185" s="172"/>
      <c r="U20185" s="173"/>
    </row>
    <row r="20186" spans="13:21" s="104" customFormat="1" ht="15.75">
      <c r="M20186" s="172"/>
      <c r="N20186" s="172"/>
      <c r="O20186" s="172"/>
      <c r="U20186" s="173"/>
    </row>
    <row r="20187" spans="13:21" s="104" customFormat="1" ht="15.75">
      <c r="M20187" s="172"/>
      <c r="N20187" s="172"/>
      <c r="O20187" s="172"/>
      <c r="U20187" s="173"/>
    </row>
    <row r="20188" spans="13:21" s="104" customFormat="1" ht="15.75">
      <c r="M20188" s="172"/>
      <c r="N20188" s="172"/>
      <c r="O20188" s="172"/>
      <c r="U20188" s="173"/>
    </row>
    <row r="20189" spans="13:21" s="104" customFormat="1" ht="15.75">
      <c r="M20189" s="172"/>
      <c r="N20189" s="172"/>
      <c r="O20189" s="172"/>
      <c r="U20189" s="173"/>
    </row>
    <row r="20190" spans="13:21" s="104" customFormat="1" ht="15.75">
      <c r="M20190" s="172"/>
      <c r="N20190" s="172"/>
      <c r="O20190" s="172"/>
      <c r="U20190" s="173"/>
    </row>
    <row r="20191" spans="13:21" s="104" customFormat="1" ht="15.75">
      <c r="M20191" s="172"/>
      <c r="N20191" s="172"/>
      <c r="O20191" s="172"/>
      <c r="U20191" s="173"/>
    </row>
    <row r="20192" spans="13:21" s="104" customFormat="1" ht="15.75">
      <c r="M20192" s="172"/>
      <c r="N20192" s="172"/>
      <c r="O20192" s="172"/>
      <c r="U20192" s="173"/>
    </row>
    <row r="20193" spans="13:21" s="104" customFormat="1" ht="15.75">
      <c r="M20193" s="172"/>
      <c r="N20193" s="172"/>
      <c r="O20193" s="172"/>
      <c r="U20193" s="173"/>
    </row>
    <row r="20194" spans="13:21" s="104" customFormat="1" ht="15.75">
      <c r="M20194" s="172"/>
      <c r="N20194" s="172"/>
      <c r="O20194" s="172"/>
      <c r="U20194" s="173"/>
    </row>
    <row r="20195" spans="13:21" s="104" customFormat="1" ht="15.75">
      <c r="M20195" s="172"/>
      <c r="N20195" s="172"/>
      <c r="O20195" s="172"/>
      <c r="U20195" s="173"/>
    </row>
    <row r="20196" spans="13:21" s="104" customFormat="1" ht="15.75">
      <c r="M20196" s="172"/>
      <c r="N20196" s="172"/>
      <c r="O20196" s="172"/>
      <c r="U20196" s="173"/>
    </row>
    <row r="20197" spans="13:21" s="104" customFormat="1" ht="15.75">
      <c r="M20197" s="172"/>
      <c r="N20197" s="172"/>
      <c r="O20197" s="172"/>
      <c r="U20197" s="173"/>
    </row>
    <row r="20198" spans="13:21" s="104" customFormat="1" ht="15.75">
      <c r="M20198" s="172"/>
      <c r="N20198" s="172"/>
      <c r="O20198" s="172"/>
      <c r="U20198" s="173"/>
    </row>
    <row r="20199" spans="13:21" s="104" customFormat="1" ht="15.75">
      <c r="M20199" s="172"/>
      <c r="N20199" s="172"/>
      <c r="O20199" s="172"/>
      <c r="U20199" s="173"/>
    </row>
    <row r="20200" spans="13:21" s="104" customFormat="1" ht="15.75">
      <c r="M20200" s="172"/>
      <c r="N20200" s="172"/>
      <c r="O20200" s="172"/>
      <c r="U20200" s="173"/>
    </row>
    <row r="20201" spans="13:21" s="104" customFormat="1" ht="15.75">
      <c r="M20201" s="172"/>
      <c r="N20201" s="172"/>
      <c r="O20201" s="172"/>
      <c r="U20201" s="173"/>
    </row>
    <row r="20202" spans="13:21" s="104" customFormat="1" ht="15.75">
      <c r="M20202" s="172"/>
      <c r="N20202" s="172"/>
      <c r="O20202" s="172"/>
      <c r="U20202" s="173"/>
    </row>
    <row r="20203" spans="13:21" s="104" customFormat="1" ht="15.75">
      <c r="M20203" s="172"/>
      <c r="N20203" s="172"/>
      <c r="O20203" s="172"/>
      <c r="U20203" s="173"/>
    </row>
    <row r="20204" spans="13:21" s="104" customFormat="1" ht="15.75">
      <c r="M20204" s="172"/>
      <c r="N20204" s="172"/>
      <c r="O20204" s="172"/>
      <c r="U20204" s="173"/>
    </row>
    <row r="20205" spans="13:21" s="104" customFormat="1" ht="15.75">
      <c r="M20205" s="172"/>
      <c r="N20205" s="172"/>
      <c r="O20205" s="172"/>
      <c r="U20205" s="173"/>
    </row>
    <row r="20206" spans="13:21" s="104" customFormat="1" ht="15.75">
      <c r="M20206" s="172"/>
      <c r="N20206" s="172"/>
      <c r="O20206" s="172"/>
      <c r="U20206" s="173"/>
    </row>
    <row r="20207" spans="13:21" s="104" customFormat="1" ht="15.75">
      <c r="M20207" s="172"/>
      <c r="N20207" s="172"/>
      <c r="O20207" s="172"/>
      <c r="U20207" s="173"/>
    </row>
    <row r="20208" spans="13:21" s="104" customFormat="1" ht="15.75">
      <c r="M20208" s="172"/>
      <c r="N20208" s="172"/>
      <c r="O20208" s="172"/>
      <c r="U20208" s="173"/>
    </row>
    <row r="20209" spans="13:21" s="104" customFormat="1" ht="15.75">
      <c r="M20209" s="172"/>
      <c r="N20209" s="172"/>
      <c r="O20209" s="172"/>
      <c r="U20209" s="173"/>
    </row>
    <row r="20210" spans="13:21" s="104" customFormat="1" ht="15.75">
      <c r="M20210" s="172"/>
      <c r="N20210" s="172"/>
      <c r="O20210" s="172"/>
      <c r="U20210" s="173"/>
    </row>
    <row r="20211" spans="13:21" s="104" customFormat="1" ht="15.75">
      <c r="M20211" s="172"/>
      <c r="N20211" s="172"/>
      <c r="O20211" s="172"/>
      <c r="U20211" s="173"/>
    </row>
    <row r="20212" spans="13:21" s="104" customFormat="1" ht="15.75">
      <c r="M20212" s="172"/>
      <c r="N20212" s="172"/>
      <c r="O20212" s="172"/>
      <c r="U20212" s="173"/>
    </row>
    <row r="20213" spans="13:21" s="104" customFormat="1" ht="15.75">
      <c r="M20213" s="172"/>
      <c r="N20213" s="172"/>
      <c r="O20213" s="172"/>
      <c r="U20213" s="173"/>
    </row>
    <row r="20214" spans="13:21" s="104" customFormat="1" ht="15.75">
      <c r="M20214" s="172"/>
      <c r="N20214" s="172"/>
      <c r="O20214" s="172"/>
      <c r="U20214" s="173"/>
    </row>
    <row r="20215" spans="13:21" s="104" customFormat="1" ht="15.75">
      <c r="M20215" s="172"/>
      <c r="N20215" s="172"/>
      <c r="O20215" s="172"/>
      <c r="U20215" s="173"/>
    </row>
    <row r="20216" spans="13:21" s="104" customFormat="1" ht="15.75">
      <c r="M20216" s="172"/>
      <c r="N20216" s="172"/>
      <c r="O20216" s="172"/>
      <c r="U20216" s="173"/>
    </row>
    <row r="20217" spans="13:21" s="104" customFormat="1" ht="15.75">
      <c r="M20217" s="172"/>
      <c r="N20217" s="172"/>
      <c r="O20217" s="172"/>
      <c r="U20217" s="173"/>
    </row>
    <row r="20218" spans="13:21" s="104" customFormat="1" ht="15.75">
      <c r="M20218" s="172"/>
      <c r="N20218" s="172"/>
      <c r="O20218" s="172"/>
      <c r="U20218" s="173"/>
    </row>
    <row r="20219" spans="13:21" s="104" customFormat="1" ht="15.75">
      <c r="M20219" s="172"/>
      <c r="N20219" s="172"/>
      <c r="O20219" s="172"/>
      <c r="U20219" s="173"/>
    </row>
    <row r="20220" spans="13:21" s="104" customFormat="1" ht="15.75">
      <c r="M20220" s="172"/>
      <c r="N20220" s="172"/>
      <c r="O20220" s="172"/>
      <c r="U20220" s="173"/>
    </row>
    <row r="20221" spans="13:21" s="104" customFormat="1" ht="15.75">
      <c r="M20221" s="172"/>
      <c r="N20221" s="172"/>
      <c r="O20221" s="172"/>
      <c r="U20221" s="173"/>
    </row>
    <row r="20222" spans="13:21" s="104" customFormat="1" ht="15.75">
      <c r="M20222" s="172"/>
      <c r="N20222" s="172"/>
      <c r="O20222" s="172"/>
      <c r="U20222" s="173"/>
    </row>
    <row r="20223" spans="13:21" s="104" customFormat="1" ht="15.75">
      <c r="M20223" s="172"/>
      <c r="N20223" s="172"/>
      <c r="O20223" s="172"/>
      <c r="U20223" s="173"/>
    </row>
    <row r="20224" spans="13:21" s="104" customFormat="1" ht="15.75">
      <c r="M20224" s="172"/>
      <c r="N20224" s="172"/>
      <c r="O20224" s="172"/>
      <c r="U20224" s="173"/>
    </row>
    <row r="20225" spans="13:21" s="104" customFormat="1" ht="15.75">
      <c r="M20225" s="172"/>
      <c r="N20225" s="172"/>
      <c r="O20225" s="172"/>
      <c r="U20225" s="173"/>
    </row>
    <row r="20226" spans="13:21" s="104" customFormat="1" ht="15.75">
      <c r="M20226" s="172"/>
      <c r="N20226" s="172"/>
      <c r="O20226" s="172"/>
      <c r="U20226" s="173"/>
    </row>
    <row r="20227" spans="13:21" s="104" customFormat="1" ht="15.75">
      <c r="M20227" s="172"/>
      <c r="N20227" s="172"/>
      <c r="O20227" s="172"/>
      <c r="U20227" s="173"/>
    </row>
    <row r="20228" spans="13:21" s="104" customFormat="1" ht="15.75">
      <c r="M20228" s="172"/>
      <c r="N20228" s="172"/>
      <c r="O20228" s="172"/>
      <c r="U20228" s="173"/>
    </row>
    <row r="20229" spans="13:21" s="104" customFormat="1" ht="15.75">
      <c r="M20229" s="172"/>
      <c r="N20229" s="172"/>
      <c r="O20229" s="172"/>
      <c r="U20229" s="173"/>
    </row>
    <row r="20230" spans="13:21" s="104" customFormat="1" ht="15.75">
      <c r="M20230" s="172"/>
      <c r="N20230" s="172"/>
      <c r="O20230" s="172"/>
      <c r="U20230" s="173"/>
    </row>
    <row r="20231" spans="13:21" s="104" customFormat="1" ht="15.75">
      <c r="M20231" s="172"/>
      <c r="N20231" s="172"/>
      <c r="O20231" s="172"/>
      <c r="U20231" s="173"/>
    </row>
    <row r="20232" spans="13:21" s="104" customFormat="1" ht="15.75">
      <c r="M20232" s="172"/>
      <c r="N20232" s="172"/>
      <c r="O20232" s="172"/>
      <c r="U20232" s="173"/>
    </row>
    <row r="20233" spans="13:21" s="104" customFormat="1" ht="15.75">
      <c r="M20233" s="172"/>
      <c r="N20233" s="172"/>
      <c r="O20233" s="172"/>
      <c r="U20233" s="173"/>
    </row>
    <row r="20234" spans="13:21" s="104" customFormat="1" ht="15.75">
      <c r="M20234" s="172"/>
      <c r="N20234" s="172"/>
      <c r="O20234" s="172"/>
      <c r="U20234" s="173"/>
    </row>
    <row r="20235" spans="13:21" s="104" customFormat="1" ht="15.75">
      <c r="M20235" s="172"/>
      <c r="N20235" s="172"/>
      <c r="O20235" s="172"/>
      <c r="U20235" s="173"/>
    </row>
    <row r="20236" spans="13:21" s="104" customFormat="1" ht="15.75">
      <c r="M20236" s="172"/>
      <c r="N20236" s="172"/>
      <c r="O20236" s="172"/>
      <c r="U20236" s="173"/>
    </row>
    <row r="20237" spans="13:21" s="104" customFormat="1" ht="15.75">
      <c r="M20237" s="172"/>
      <c r="N20237" s="172"/>
      <c r="O20237" s="172"/>
      <c r="U20237" s="173"/>
    </row>
    <row r="20238" spans="13:21" s="104" customFormat="1" ht="15.75">
      <c r="M20238" s="172"/>
      <c r="N20238" s="172"/>
      <c r="O20238" s="172"/>
      <c r="U20238" s="173"/>
    </row>
    <row r="20239" spans="13:21" s="104" customFormat="1" ht="15.75">
      <c r="M20239" s="172"/>
      <c r="N20239" s="172"/>
      <c r="O20239" s="172"/>
      <c r="U20239" s="173"/>
    </row>
    <row r="20240" spans="13:21" s="104" customFormat="1" ht="15.75">
      <c r="M20240" s="172"/>
      <c r="N20240" s="172"/>
      <c r="O20240" s="172"/>
      <c r="U20240" s="173"/>
    </row>
    <row r="20241" spans="13:21" s="104" customFormat="1" ht="15.75">
      <c r="M20241" s="172"/>
      <c r="N20241" s="172"/>
      <c r="O20241" s="172"/>
      <c r="U20241" s="173"/>
    </row>
    <row r="20242" spans="13:21" s="104" customFormat="1" ht="15.75">
      <c r="M20242" s="172"/>
      <c r="N20242" s="172"/>
      <c r="O20242" s="172"/>
      <c r="U20242" s="173"/>
    </row>
    <row r="20243" spans="13:21" s="104" customFormat="1" ht="15.75">
      <c r="M20243" s="172"/>
      <c r="N20243" s="172"/>
      <c r="O20243" s="172"/>
      <c r="U20243" s="173"/>
    </row>
    <row r="20244" spans="13:21" s="104" customFormat="1" ht="15.75">
      <c r="M20244" s="172"/>
      <c r="N20244" s="172"/>
      <c r="O20244" s="172"/>
      <c r="U20244" s="173"/>
    </row>
    <row r="20245" spans="13:21" s="104" customFormat="1" ht="15.75">
      <c r="M20245" s="172"/>
      <c r="N20245" s="172"/>
      <c r="O20245" s="172"/>
      <c r="U20245" s="173"/>
    </row>
    <row r="20246" spans="13:21" s="104" customFormat="1" ht="15.75">
      <c r="M20246" s="172"/>
      <c r="N20246" s="172"/>
      <c r="O20246" s="172"/>
      <c r="U20246" s="173"/>
    </row>
    <row r="20247" spans="13:21" s="104" customFormat="1" ht="15.75">
      <c r="M20247" s="172"/>
      <c r="N20247" s="172"/>
      <c r="O20247" s="172"/>
      <c r="U20247" s="173"/>
    </row>
    <row r="20248" spans="13:21" s="104" customFormat="1" ht="15.75">
      <c r="M20248" s="172"/>
      <c r="N20248" s="172"/>
      <c r="O20248" s="172"/>
      <c r="U20248" s="173"/>
    </row>
    <row r="20249" spans="13:21" s="104" customFormat="1" ht="15.75">
      <c r="M20249" s="172"/>
      <c r="N20249" s="172"/>
      <c r="O20249" s="172"/>
      <c r="U20249" s="173"/>
    </row>
    <row r="20250" spans="13:21" s="104" customFormat="1" ht="15.75">
      <c r="M20250" s="172"/>
      <c r="N20250" s="172"/>
      <c r="O20250" s="172"/>
      <c r="U20250" s="173"/>
    </row>
    <row r="20251" spans="13:21" s="104" customFormat="1" ht="15.75">
      <c r="M20251" s="172"/>
      <c r="N20251" s="172"/>
      <c r="O20251" s="172"/>
      <c r="U20251" s="173"/>
    </row>
    <row r="20252" spans="13:21" s="104" customFormat="1" ht="15.75">
      <c r="M20252" s="172"/>
      <c r="N20252" s="172"/>
      <c r="O20252" s="172"/>
      <c r="U20252" s="173"/>
    </row>
    <row r="20253" spans="13:21" s="104" customFormat="1" ht="15.75">
      <c r="M20253" s="172"/>
      <c r="N20253" s="172"/>
      <c r="O20253" s="172"/>
      <c r="U20253" s="173"/>
    </row>
    <row r="20254" spans="13:21" s="104" customFormat="1" ht="15.75">
      <c r="M20254" s="172"/>
      <c r="N20254" s="172"/>
      <c r="O20254" s="172"/>
      <c r="U20254" s="173"/>
    </row>
    <row r="20255" spans="13:21" s="104" customFormat="1" ht="15.75">
      <c r="M20255" s="172"/>
      <c r="N20255" s="172"/>
      <c r="O20255" s="172"/>
      <c r="U20255" s="173"/>
    </row>
    <row r="20256" spans="13:21" s="104" customFormat="1" ht="15.75">
      <c r="M20256" s="172"/>
      <c r="N20256" s="172"/>
      <c r="O20256" s="172"/>
      <c r="U20256" s="173"/>
    </row>
    <row r="20257" spans="13:21" s="104" customFormat="1" ht="15.75">
      <c r="M20257" s="172"/>
      <c r="N20257" s="172"/>
      <c r="O20257" s="172"/>
      <c r="U20257" s="173"/>
    </row>
    <row r="20258" spans="13:21" s="104" customFormat="1" ht="15.75">
      <c r="M20258" s="172"/>
      <c r="N20258" s="172"/>
      <c r="O20258" s="172"/>
      <c r="U20258" s="173"/>
    </row>
    <row r="20259" spans="13:21" s="104" customFormat="1" ht="15.75">
      <c r="M20259" s="172"/>
      <c r="N20259" s="172"/>
      <c r="O20259" s="172"/>
      <c r="U20259" s="173"/>
    </row>
    <row r="20260" spans="13:21" s="104" customFormat="1" ht="15.75">
      <c r="M20260" s="172"/>
      <c r="N20260" s="172"/>
      <c r="O20260" s="172"/>
      <c r="U20260" s="173"/>
    </row>
    <row r="20261" spans="13:21" s="104" customFormat="1" ht="15.75">
      <c r="M20261" s="172"/>
      <c r="N20261" s="172"/>
      <c r="O20261" s="172"/>
      <c r="U20261" s="173"/>
    </row>
    <row r="20262" spans="13:21" s="104" customFormat="1" ht="15.75">
      <c r="M20262" s="172"/>
      <c r="N20262" s="172"/>
      <c r="O20262" s="172"/>
      <c r="U20262" s="173"/>
    </row>
    <row r="20263" spans="13:21" s="104" customFormat="1" ht="15.75">
      <c r="M20263" s="172"/>
      <c r="N20263" s="172"/>
      <c r="O20263" s="172"/>
      <c r="U20263" s="173"/>
    </row>
    <row r="20264" spans="13:21" s="104" customFormat="1" ht="15.75">
      <c r="M20264" s="172"/>
      <c r="N20264" s="172"/>
      <c r="O20264" s="172"/>
      <c r="U20264" s="173"/>
    </row>
    <row r="20265" spans="13:21" s="104" customFormat="1" ht="15.75">
      <c r="M20265" s="172"/>
      <c r="N20265" s="172"/>
      <c r="O20265" s="172"/>
      <c r="U20265" s="173"/>
    </row>
    <row r="20266" spans="13:21" s="104" customFormat="1" ht="15.75">
      <c r="M20266" s="172"/>
      <c r="N20266" s="172"/>
      <c r="O20266" s="172"/>
      <c r="U20266" s="173"/>
    </row>
    <row r="20267" spans="13:21" s="104" customFormat="1" ht="15.75">
      <c r="M20267" s="172"/>
      <c r="N20267" s="172"/>
      <c r="O20267" s="172"/>
      <c r="U20267" s="173"/>
    </row>
    <row r="20268" spans="13:21" s="104" customFormat="1" ht="15.75">
      <c r="M20268" s="172"/>
      <c r="N20268" s="172"/>
      <c r="O20268" s="172"/>
      <c r="U20268" s="173"/>
    </row>
    <row r="20269" spans="13:21" s="104" customFormat="1" ht="15.75">
      <c r="M20269" s="172"/>
      <c r="N20269" s="172"/>
      <c r="O20269" s="172"/>
      <c r="U20269" s="173"/>
    </row>
    <row r="20270" spans="13:21" s="104" customFormat="1" ht="15.75">
      <c r="M20270" s="172"/>
      <c r="N20270" s="172"/>
      <c r="O20270" s="172"/>
      <c r="U20270" s="173"/>
    </row>
    <row r="20271" spans="13:21" s="104" customFormat="1" ht="15.75">
      <c r="M20271" s="172"/>
      <c r="N20271" s="172"/>
      <c r="O20271" s="172"/>
      <c r="U20271" s="173"/>
    </row>
    <row r="20272" spans="13:21" s="104" customFormat="1" ht="15.75">
      <c r="M20272" s="172"/>
      <c r="N20272" s="172"/>
      <c r="O20272" s="172"/>
      <c r="U20272" s="173"/>
    </row>
    <row r="20273" spans="13:21" s="104" customFormat="1" ht="15.75">
      <c r="M20273" s="172"/>
      <c r="N20273" s="172"/>
      <c r="O20273" s="172"/>
      <c r="U20273" s="173"/>
    </row>
    <row r="20274" spans="13:21" s="104" customFormat="1" ht="15.75">
      <c r="M20274" s="172"/>
      <c r="N20274" s="172"/>
      <c r="O20274" s="172"/>
      <c r="U20274" s="173"/>
    </row>
    <row r="20275" spans="13:21" s="104" customFormat="1" ht="15.75">
      <c r="M20275" s="172"/>
      <c r="N20275" s="172"/>
      <c r="O20275" s="172"/>
      <c r="U20275" s="173"/>
    </row>
    <row r="20276" spans="13:21" s="104" customFormat="1" ht="15.75">
      <c r="M20276" s="172"/>
      <c r="N20276" s="172"/>
      <c r="O20276" s="172"/>
      <c r="U20276" s="173"/>
    </row>
    <row r="20277" spans="13:21" s="104" customFormat="1" ht="15.75">
      <c r="M20277" s="172"/>
      <c r="N20277" s="172"/>
      <c r="O20277" s="172"/>
      <c r="U20277" s="173"/>
    </row>
    <row r="20278" spans="13:21" s="104" customFormat="1" ht="15.75">
      <c r="M20278" s="172"/>
      <c r="N20278" s="172"/>
      <c r="O20278" s="172"/>
      <c r="U20278" s="173"/>
    </row>
    <row r="20279" spans="13:21" s="104" customFormat="1" ht="15.75">
      <c r="M20279" s="172"/>
      <c r="N20279" s="172"/>
      <c r="O20279" s="172"/>
      <c r="U20279" s="173"/>
    </row>
    <row r="20280" spans="13:21" s="104" customFormat="1" ht="15.75">
      <c r="M20280" s="172"/>
      <c r="N20280" s="172"/>
      <c r="O20280" s="172"/>
      <c r="U20280" s="173"/>
    </row>
    <row r="20281" spans="13:21" s="104" customFormat="1" ht="15.75">
      <c r="M20281" s="172"/>
      <c r="N20281" s="172"/>
      <c r="O20281" s="172"/>
      <c r="U20281" s="173"/>
    </row>
    <row r="20282" spans="13:21" s="104" customFormat="1" ht="15.75">
      <c r="M20282" s="172"/>
      <c r="N20282" s="172"/>
      <c r="O20282" s="172"/>
      <c r="U20282" s="173"/>
    </row>
    <row r="20283" spans="13:21" s="104" customFormat="1" ht="15.75">
      <c r="M20283" s="172"/>
      <c r="N20283" s="172"/>
      <c r="O20283" s="172"/>
      <c r="U20283" s="173"/>
    </row>
    <row r="20284" spans="13:21" s="104" customFormat="1" ht="15.75">
      <c r="M20284" s="172"/>
      <c r="N20284" s="172"/>
      <c r="O20284" s="172"/>
      <c r="U20284" s="173"/>
    </row>
    <row r="20285" spans="13:21" s="104" customFormat="1" ht="15.75">
      <c r="M20285" s="172"/>
      <c r="N20285" s="172"/>
      <c r="O20285" s="172"/>
      <c r="U20285" s="173"/>
    </row>
    <row r="20286" spans="13:21" s="104" customFormat="1" ht="15.75">
      <c r="M20286" s="172"/>
      <c r="N20286" s="172"/>
      <c r="O20286" s="172"/>
      <c r="U20286" s="173"/>
    </row>
    <row r="20287" spans="13:21" s="104" customFormat="1" ht="15.75">
      <c r="M20287" s="172"/>
      <c r="N20287" s="172"/>
      <c r="O20287" s="172"/>
      <c r="U20287" s="173"/>
    </row>
    <row r="20288" spans="13:21" s="104" customFormat="1" ht="15.75">
      <c r="M20288" s="172"/>
      <c r="N20288" s="172"/>
      <c r="O20288" s="172"/>
      <c r="U20288" s="173"/>
    </row>
    <row r="20289" spans="13:21" s="104" customFormat="1" ht="15.75">
      <c r="M20289" s="172"/>
      <c r="N20289" s="172"/>
      <c r="O20289" s="172"/>
      <c r="U20289" s="173"/>
    </row>
    <row r="20290" spans="13:21" s="104" customFormat="1" ht="15.75">
      <c r="M20290" s="172"/>
      <c r="N20290" s="172"/>
      <c r="O20290" s="172"/>
      <c r="U20290" s="173"/>
    </row>
    <row r="20291" spans="13:21" s="104" customFormat="1" ht="15.75">
      <c r="M20291" s="172"/>
      <c r="N20291" s="172"/>
      <c r="O20291" s="172"/>
      <c r="U20291" s="173"/>
    </row>
    <row r="20292" spans="13:21" s="104" customFormat="1" ht="15.75">
      <c r="M20292" s="172"/>
      <c r="N20292" s="172"/>
      <c r="O20292" s="172"/>
      <c r="U20292" s="173"/>
    </row>
    <row r="20293" spans="13:21" s="104" customFormat="1" ht="15.75">
      <c r="M20293" s="172"/>
      <c r="N20293" s="172"/>
      <c r="O20293" s="172"/>
      <c r="U20293" s="173"/>
    </row>
    <row r="20294" spans="13:21" s="104" customFormat="1" ht="15.75">
      <c r="M20294" s="172"/>
      <c r="N20294" s="172"/>
      <c r="O20294" s="172"/>
      <c r="U20294" s="173"/>
    </row>
    <row r="20295" spans="13:21" s="104" customFormat="1" ht="15.75">
      <c r="M20295" s="172"/>
      <c r="N20295" s="172"/>
      <c r="O20295" s="172"/>
      <c r="U20295" s="173"/>
    </row>
    <row r="20296" spans="13:21" s="104" customFormat="1" ht="15.75">
      <c r="M20296" s="172"/>
      <c r="N20296" s="172"/>
      <c r="O20296" s="172"/>
      <c r="U20296" s="173"/>
    </row>
    <row r="20297" spans="13:21" s="104" customFormat="1" ht="15.75">
      <c r="M20297" s="172"/>
      <c r="N20297" s="172"/>
      <c r="O20297" s="172"/>
      <c r="U20297" s="173"/>
    </row>
    <row r="20298" spans="13:21" s="104" customFormat="1" ht="15.75">
      <c r="M20298" s="172"/>
      <c r="N20298" s="172"/>
      <c r="O20298" s="172"/>
      <c r="U20298" s="173"/>
    </row>
    <row r="20299" spans="13:21" s="104" customFormat="1" ht="15.75">
      <c r="M20299" s="172"/>
      <c r="N20299" s="172"/>
      <c r="O20299" s="172"/>
      <c r="U20299" s="173"/>
    </row>
    <row r="20300" spans="13:21" s="104" customFormat="1" ht="15.75">
      <c r="M20300" s="172"/>
      <c r="N20300" s="172"/>
      <c r="O20300" s="172"/>
      <c r="U20300" s="173"/>
    </row>
    <row r="20301" spans="13:21" s="104" customFormat="1" ht="15.75">
      <c r="M20301" s="172"/>
      <c r="N20301" s="172"/>
      <c r="O20301" s="172"/>
      <c r="U20301" s="173"/>
    </row>
    <row r="20302" spans="13:21" s="104" customFormat="1" ht="15.75">
      <c r="M20302" s="172"/>
      <c r="N20302" s="172"/>
      <c r="O20302" s="172"/>
      <c r="U20302" s="173"/>
    </row>
    <row r="20303" spans="13:21" s="104" customFormat="1" ht="15.75">
      <c r="M20303" s="172"/>
      <c r="N20303" s="172"/>
      <c r="O20303" s="172"/>
      <c r="U20303" s="173"/>
    </row>
    <row r="20304" spans="13:21" s="104" customFormat="1" ht="15.75">
      <c r="M20304" s="172"/>
      <c r="N20304" s="172"/>
      <c r="O20304" s="172"/>
      <c r="U20304" s="173"/>
    </row>
    <row r="20305" spans="13:21" s="104" customFormat="1" ht="15.75">
      <c r="M20305" s="172"/>
      <c r="N20305" s="172"/>
      <c r="O20305" s="172"/>
      <c r="U20305" s="173"/>
    </row>
    <row r="20306" spans="13:21" s="104" customFormat="1" ht="15.75">
      <c r="M20306" s="172"/>
      <c r="N20306" s="172"/>
      <c r="O20306" s="172"/>
      <c r="U20306" s="173"/>
    </row>
    <row r="20307" spans="13:21" s="104" customFormat="1" ht="15.75">
      <c r="M20307" s="172"/>
      <c r="N20307" s="172"/>
      <c r="O20307" s="172"/>
      <c r="U20307" s="173"/>
    </row>
    <row r="20308" spans="13:21" s="104" customFormat="1" ht="15.75">
      <c r="M20308" s="172"/>
      <c r="N20308" s="172"/>
      <c r="O20308" s="172"/>
      <c r="U20308" s="173"/>
    </row>
    <row r="20309" spans="13:21" s="104" customFormat="1" ht="15.75">
      <c r="M20309" s="172"/>
      <c r="N20309" s="172"/>
      <c r="O20309" s="172"/>
      <c r="U20309" s="173"/>
    </row>
    <row r="20310" spans="13:21" s="104" customFormat="1" ht="15.75">
      <c r="M20310" s="172"/>
      <c r="N20310" s="172"/>
      <c r="O20310" s="172"/>
      <c r="U20310" s="173"/>
    </row>
    <row r="20311" spans="13:21" s="104" customFormat="1" ht="15.75">
      <c r="M20311" s="172"/>
      <c r="N20311" s="172"/>
      <c r="O20311" s="172"/>
      <c r="U20311" s="173"/>
    </row>
    <row r="20312" spans="13:21" s="104" customFormat="1" ht="15.75">
      <c r="M20312" s="172"/>
      <c r="N20312" s="172"/>
      <c r="O20312" s="172"/>
      <c r="U20312" s="173"/>
    </row>
    <row r="20313" spans="13:21" s="104" customFormat="1" ht="15.75">
      <c r="M20313" s="172"/>
      <c r="N20313" s="172"/>
      <c r="O20313" s="172"/>
      <c r="U20313" s="173"/>
    </row>
    <row r="20314" spans="13:21" s="104" customFormat="1" ht="15.75">
      <c r="M20314" s="172"/>
      <c r="N20314" s="172"/>
      <c r="O20314" s="172"/>
      <c r="U20314" s="173"/>
    </row>
    <row r="20315" spans="13:21" s="104" customFormat="1" ht="15.75">
      <c r="M20315" s="172"/>
      <c r="N20315" s="172"/>
      <c r="O20315" s="172"/>
      <c r="U20315" s="173"/>
    </row>
    <row r="20316" spans="13:21" s="104" customFormat="1" ht="15.75">
      <c r="M20316" s="172"/>
      <c r="N20316" s="172"/>
      <c r="O20316" s="172"/>
      <c r="U20316" s="173"/>
    </row>
    <row r="20317" spans="13:21" s="104" customFormat="1" ht="15.75">
      <c r="M20317" s="172"/>
      <c r="N20317" s="172"/>
      <c r="O20317" s="172"/>
      <c r="U20317" s="173"/>
    </row>
    <row r="20318" spans="13:21" s="104" customFormat="1" ht="15.75">
      <c r="M20318" s="172"/>
      <c r="N20318" s="172"/>
      <c r="O20318" s="172"/>
      <c r="U20318" s="173"/>
    </row>
    <row r="20319" spans="13:21" s="104" customFormat="1" ht="15.75">
      <c r="M20319" s="172"/>
      <c r="N20319" s="172"/>
      <c r="O20319" s="172"/>
      <c r="U20319" s="173"/>
    </row>
    <row r="20320" spans="13:21" s="104" customFormat="1" ht="15.75">
      <c r="M20320" s="172"/>
      <c r="N20320" s="172"/>
      <c r="O20320" s="172"/>
      <c r="U20320" s="173"/>
    </row>
    <row r="20321" spans="13:21" s="104" customFormat="1" ht="15.75">
      <c r="M20321" s="172"/>
      <c r="N20321" s="172"/>
      <c r="O20321" s="172"/>
      <c r="U20321" s="173"/>
    </row>
    <row r="20322" spans="13:21" s="104" customFormat="1" ht="15.75">
      <c r="M20322" s="172"/>
      <c r="N20322" s="172"/>
      <c r="O20322" s="172"/>
      <c r="U20322" s="173"/>
    </row>
    <row r="20323" spans="13:21" s="104" customFormat="1" ht="15.75">
      <c r="M20323" s="172"/>
      <c r="N20323" s="172"/>
      <c r="O20323" s="172"/>
      <c r="U20323" s="173"/>
    </row>
    <row r="20324" spans="13:21" s="104" customFormat="1" ht="15.75">
      <c r="M20324" s="172"/>
      <c r="N20324" s="172"/>
      <c r="O20324" s="172"/>
      <c r="U20324" s="173"/>
    </row>
    <row r="20325" spans="13:21" s="104" customFormat="1" ht="15.75">
      <c r="M20325" s="172"/>
      <c r="N20325" s="172"/>
      <c r="O20325" s="172"/>
      <c r="U20325" s="173"/>
    </row>
    <row r="20326" spans="13:21" s="104" customFormat="1" ht="15.75">
      <c r="M20326" s="172"/>
      <c r="N20326" s="172"/>
      <c r="O20326" s="172"/>
      <c r="U20326" s="173"/>
    </row>
    <row r="20327" spans="13:21" s="104" customFormat="1" ht="15.75">
      <c r="M20327" s="172"/>
      <c r="N20327" s="172"/>
      <c r="O20327" s="172"/>
      <c r="U20327" s="173"/>
    </row>
    <row r="20328" spans="13:21" s="104" customFormat="1" ht="15.75">
      <c r="M20328" s="172"/>
      <c r="N20328" s="172"/>
      <c r="O20328" s="172"/>
      <c r="U20328" s="173"/>
    </row>
    <row r="20329" spans="13:21" s="104" customFormat="1" ht="15.75">
      <c r="M20329" s="172"/>
      <c r="N20329" s="172"/>
      <c r="O20329" s="172"/>
      <c r="U20329" s="173"/>
    </row>
    <row r="20330" spans="13:21" s="104" customFormat="1" ht="15.75">
      <c r="M20330" s="172"/>
      <c r="N20330" s="172"/>
      <c r="O20330" s="172"/>
      <c r="U20330" s="173"/>
    </row>
    <row r="20331" spans="13:21" s="104" customFormat="1" ht="15.75">
      <c r="M20331" s="172"/>
      <c r="N20331" s="172"/>
      <c r="O20331" s="172"/>
      <c r="U20331" s="173"/>
    </row>
    <row r="20332" spans="13:21" s="104" customFormat="1" ht="15.75">
      <c r="M20332" s="172"/>
      <c r="N20332" s="172"/>
      <c r="O20332" s="172"/>
      <c r="U20332" s="173"/>
    </row>
    <row r="20333" spans="13:21" s="104" customFormat="1" ht="15.75">
      <c r="M20333" s="172"/>
      <c r="N20333" s="172"/>
      <c r="O20333" s="172"/>
      <c r="U20333" s="173"/>
    </row>
    <row r="20334" spans="13:21" s="104" customFormat="1" ht="15.75">
      <c r="M20334" s="172"/>
      <c r="N20334" s="172"/>
      <c r="O20334" s="172"/>
      <c r="U20334" s="173"/>
    </row>
    <row r="20335" spans="13:21" s="104" customFormat="1" ht="15.75">
      <c r="M20335" s="172"/>
      <c r="N20335" s="172"/>
      <c r="O20335" s="172"/>
      <c r="U20335" s="173"/>
    </row>
    <row r="20336" spans="13:21" s="104" customFormat="1" ht="15.75">
      <c r="M20336" s="172"/>
      <c r="N20336" s="172"/>
      <c r="O20336" s="172"/>
      <c r="U20336" s="173"/>
    </row>
    <row r="20337" spans="13:21" s="104" customFormat="1" ht="15.75">
      <c r="M20337" s="172"/>
      <c r="N20337" s="172"/>
      <c r="O20337" s="172"/>
      <c r="U20337" s="173"/>
    </row>
    <row r="20338" spans="13:21" s="104" customFormat="1" ht="15.75">
      <c r="M20338" s="172"/>
      <c r="N20338" s="172"/>
      <c r="O20338" s="172"/>
      <c r="U20338" s="173"/>
    </row>
    <row r="20339" spans="13:21" s="104" customFormat="1" ht="15.75">
      <c r="M20339" s="172"/>
      <c r="N20339" s="172"/>
      <c r="O20339" s="172"/>
      <c r="U20339" s="173"/>
    </row>
    <row r="20340" spans="13:21" s="104" customFormat="1" ht="15.75">
      <c r="M20340" s="172"/>
      <c r="N20340" s="172"/>
      <c r="O20340" s="172"/>
      <c r="U20340" s="173"/>
    </row>
    <row r="20341" spans="13:21" s="104" customFormat="1" ht="15.75">
      <c r="M20341" s="172"/>
      <c r="N20341" s="172"/>
      <c r="O20341" s="172"/>
      <c r="U20341" s="173"/>
    </row>
    <row r="20342" spans="13:21" s="104" customFormat="1" ht="15.75">
      <c r="M20342" s="172"/>
      <c r="N20342" s="172"/>
      <c r="O20342" s="172"/>
      <c r="U20342" s="173"/>
    </row>
    <row r="20343" spans="13:21" s="104" customFormat="1" ht="15.75">
      <c r="M20343" s="172"/>
      <c r="N20343" s="172"/>
      <c r="O20343" s="172"/>
      <c r="U20343" s="173"/>
    </row>
    <row r="20344" spans="13:21" s="104" customFormat="1" ht="15.75">
      <c r="M20344" s="172"/>
      <c r="N20344" s="172"/>
      <c r="O20344" s="172"/>
      <c r="U20344" s="173"/>
    </row>
    <row r="20345" spans="13:21" s="104" customFormat="1" ht="15.75">
      <c r="M20345" s="172"/>
      <c r="N20345" s="172"/>
      <c r="O20345" s="172"/>
      <c r="U20345" s="173"/>
    </row>
    <row r="20346" spans="13:21" s="104" customFormat="1" ht="15.75">
      <c r="M20346" s="172"/>
      <c r="N20346" s="172"/>
      <c r="O20346" s="172"/>
      <c r="U20346" s="173"/>
    </row>
    <row r="20347" spans="13:21" s="104" customFormat="1" ht="15.75">
      <c r="M20347" s="172"/>
      <c r="N20347" s="172"/>
      <c r="O20347" s="172"/>
      <c r="U20347" s="173"/>
    </row>
    <row r="20348" spans="13:21" s="104" customFormat="1" ht="15.75">
      <c r="M20348" s="172"/>
      <c r="N20348" s="172"/>
      <c r="O20348" s="172"/>
      <c r="U20348" s="173"/>
    </row>
    <row r="20349" spans="13:21" s="104" customFormat="1" ht="15.75">
      <c r="M20349" s="172"/>
      <c r="N20349" s="172"/>
      <c r="O20349" s="172"/>
      <c r="U20349" s="173"/>
    </row>
    <row r="20350" spans="13:21" s="104" customFormat="1" ht="15.75">
      <c r="M20350" s="172"/>
      <c r="N20350" s="172"/>
      <c r="O20350" s="172"/>
      <c r="U20350" s="173"/>
    </row>
    <row r="20351" spans="13:21" s="104" customFormat="1" ht="15.75">
      <c r="M20351" s="172"/>
      <c r="N20351" s="172"/>
      <c r="O20351" s="172"/>
      <c r="U20351" s="173"/>
    </row>
    <row r="20352" spans="13:21" s="104" customFormat="1" ht="15.75">
      <c r="M20352" s="172"/>
      <c r="N20352" s="172"/>
      <c r="O20352" s="172"/>
      <c r="U20352" s="173"/>
    </row>
    <row r="20353" spans="13:21" s="104" customFormat="1" ht="15.75">
      <c r="M20353" s="172"/>
      <c r="N20353" s="172"/>
      <c r="O20353" s="172"/>
      <c r="U20353" s="173"/>
    </row>
    <row r="20354" spans="13:21" s="104" customFormat="1" ht="15.75">
      <c r="M20354" s="172"/>
      <c r="N20354" s="172"/>
      <c r="O20354" s="172"/>
      <c r="U20354" s="173"/>
    </row>
    <row r="20355" spans="13:21" s="104" customFormat="1" ht="15.75">
      <c r="M20355" s="172"/>
      <c r="N20355" s="172"/>
      <c r="O20355" s="172"/>
      <c r="U20355" s="173"/>
    </row>
    <row r="20356" spans="13:21" s="104" customFormat="1" ht="15.75">
      <c r="M20356" s="172"/>
      <c r="N20356" s="172"/>
      <c r="O20356" s="172"/>
      <c r="U20356" s="173"/>
    </row>
    <row r="20357" spans="13:21" s="104" customFormat="1" ht="15.75">
      <c r="M20357" s="172"/>
      <c r="N20357" s="172"/>
      <c r="O20357" s="172"/>
      <c r="U20357" s="173"/>
    </row>
    <row r="20358" spans="13:21" s="104" customFormat="1" ht="15.75">
      <c r="M20358" s="172"/>
      <c r="N20358" s="172"/>
      <c r="O20358" s="172"/>
      <c r="U20358" s="173"/>
    </row>
    <row r="20359" spans="13:21" s="104" customFormat="1" ht="15.75">
      <c r="M20359" s="172"/>
      <c r="N20359" s="172"/>
      <c r="O20359" s="172"/>
      <c r="U20359" s="173"/>
    </row>
    <row r="20360" spans="13:21" s="104" customFormat="1" ht="15.75">
      <c r="M20360" s="172"/>
      <c r="N20360" s="172"/>
      <c r="O20360" s="172"/>
      <c r="U20360" s="173"/>
    </row>
    <row r="20361" spans="13:21" s="104" customFormat="1" ht="15.75">
      <c r="M20361" s="172"/>
      <c r="N20361" s="172"/>
      <c r="O20361" s="172"/>
      <c r="U20361" s="173"/>
    </row>
    <row r="20362" spans="13:21" s="104" customFormat="1" ht="15.75">
      <c r="M20362" s="172"/>
      <c r="N20362" s="172"/>
      <c r="O20362" s="172"/>
      <c r="U20362" s="173"/>
    </row>
    <row r="20363" spans="13:21" s="104" customFormat="1" ht="15.75">
      <c r="M20363" s="172"/>
      <c r="N20363" s="172"/>
      <c r="O20363" s="172"/>
      <c r="U20363" s="173"/>
    </row>
    <row r="20364" spans="13:21" s="104" customFormat="1" ht="15.75">
      <c r="M20364" s="172"/>
      <c r="N20364" s="172"/>
      <c r="O20364" s="172"/>
      <c r="U20364" s="173"/>
    </row>
    <row r="20365" spans="13:21" s="104" customFormat="1" ht="15.75">
      <c r="M20365" s="172"/>
      <c r="N20365" s="172"/>
      <c r="O20365" s="172"/>
      <c r="U20365" s="173"/>
    </row>
    <row r="20366" spans="13:21" s="104" customFormat="1" ht="15.75">
      <c r="M20366" s="172"/>
      <c r="N20366" s="172"/>
      <c r="O20366" s="172"/>
      <c r="U20366" s="173"/>
    </row>
    <row r="20367" spans="13:21" s="104" customFormat="1" ht="15.75">
      <c r="M20367" s="172"/>
      <c r="N20367" s="172"/>
      <c r="O20367" s="172"/>
      <c r="U20367" s="173"/>
    </row>
    <row r="20368" spans="13:21" s="104" customFormat="1" ht="15.75">
      <c r="M20368" s="172"/>
      <c r="N20368" s="172"/>
      <c r="O20368" s="172"/>
      <c r="U20368" s="173"/>
    </row>
    <row r="20369" spans="13:21" s="104" customFormat="1" ht="15.75">
      <c r="M20369" s="172"/>
      <c r="N20369" s="172"/>
      <c r="O20369" s="172"/>
      <c r="U20369" s="173"/>
    </row>
    <row r="20370" spans="13:21" s="104" customFormat="1" ht="15.75">
      <c r="M20370" s="172"/>
      <c r="N20370" s="172"/>
      <c r="O20370" s="172"/>
      <c r="U20370" s="173"/>
    </row>
    <row r="20371" spans="13:21" s="104" customFormat="1" ht="15.75">
      <c r="M20371" s="172"/>
      <c r="N20371" s="172"/>
      <c r="O20371" s="172"/>
      <c r="U20371" s="173"/>
    </row>
    <row r="20372" spans="13:21" s="104" customFormat="1" ht="15.75">
      <c r="M20372" s="172"/>
      <c r="N20372" s="172"/>
      <c r="O20372" s="172"/>
      <c r="U20372" s="173"/>
    </row>
    <row r="20373" spans="13:21" s="104" customFormat="1" ht="15.75">
      <c r="M20373" s="172"/>
      <c r="N20373" s="172"/>
      <c r="O20373" s="172"/>
      <c r="U20373" s="173"/>
    </row>
    <row r="20374" spans="13:21" s="104" customFormat="1" ht="15.75">
      <c r="M20374" s="172"/>
      <c r="N20374" s="172"/>
      <c r="O20374" s="172"/>
      <c r="U20374" s="173"/>
    </row>
    <row r="20375" spans="13:21" s="104" customFormat="1" ht="15.75">
      <c r="M20375" s="172"/>
      <c r="N20375" s="172"/>
      <c r="O20375" s="172"/>
      <c r="U20375" s="173"/>
    </row>
    <row r="20376" spans="13:21" s="104" customFormat="1" ht="15.75">
      <c r="M20376" s="172"/>
      <c r="N20376" s="172"/>
      <c r="O20376" s="172"/>
      <c r="U20376" s="173"/>
    </row>
    <row r="20377" spans="13:21" s="104" customFormat="1" ht="15.75">
      <c r="M20377" s="172"/>
      <c r="N20377" s="172"/>
      <c r="O20377" s="172"/>
      <c r="U20377" s="173"/>
    </row>
    <row r="20378" spans="13:21" s="104" customFormat="1" ht="15.75">
      <c r="M20378" s="172"/>
      <c r="N20378" s="172"/>
      <c r="O20378" s="172"/>
      <c r="U20378" s="173"/>
    </row>
    <row r="20379" spans="13:21" s="104" customFormat="1" ht="15.75">
      <c r="M20379" s="172"/>
      <c r="N20379" s="172"/>
      <c r="O20379" s="172"/>
      <c r="U20379" s="173"/>
    </row>
    <row r="20380" spans="13:21" s="104" customFormat="1" ht="15.75">
      <c r="M20380" s="172"/>
      <c r="N20380" s="172"/>
      <c r="O20380" s="172"/>
      <c r="U20380" s="173"/>
    </row>
    <row r="20381" spans="13:21" s="104" customFormat="1" ht="15.75">
      <c r="M20381" s="172"/>
      <c r="N20381" s="172"/>
      <c r="O20381" s="172"/>
      <c r="U20381" s="173"/>
    </row>
    <row r="20382" spans="13:21" s="104" customFormat="1" ht="15.75">
      <c r="M20382" s="172"/>
      <c r="N20382" s="172"/>
      <c r="O20382" s="172"/>
      <c r="U20382" s="173"/>
    </row>
    <row r="20383" spans="13:21" s="104" customFormat="1" ht="15.75">
      <c r="M20383" s="172"/>
      <c r="N20383" s="172"/>
      <c r="O20383" s="172"/>
      <c r="U20383" s="173"/>
    </row>
    <row r="20384" spans="13:21" s="104" customFormat="1" ht="15.75">
      <c r="M20384" s="172"/>
      <c r="N20384" s="172"/>
      <c r="O20384" s="172"/>
      <c r="U20384" s="173"/>
    </row>
    <row r="20385" spans="13:21" s="104" customFormat="1" ht="15.75">
      <c r="M20385" s="172"/>
      <c r="N20385" s="172"/>
      <c r="O20385" s="172"/>
      <c r="U20385" s="173"/>
    </row>
    <row r="20386" spans="13:21" s="104" customFormat="1" ht="15.75">
      <c r="M20386" s="172"/>
      <c r="N20386" s="172"/>
      <c r="O20386" s="172"/>
      <c r="U20386" s="173"/>
    </row>
    <row r="20387" spans="13:21" s="104" customFormat="1" ht="15.75">
      <c r="M20387" s="172"/>
      <c r="N20387" s="172"/>
      <c r="O20387" s="172"/>
      <c r="U20387" s="173"/>
    </row>
    <row r="20388" spans="13:21" s="104" customFormat="1" ht="15.75">
      <c r="M20388" s="172"/>
      <c r="N20388" s="172"/>
      <c r="O20388" s="172"/>
      <c r="U20388" s="173"/>
    </row>
    <row r="20389" spans="13:21" s="104" customFormat="1" ht="15.75">
      <c r="M20389" s="172"/>
      <c r="N20389" s="172"/>
      <c r="O20389" s="172"/>
      <c r="U20389" s="173"/>
    </row>
    <row r="20390" spans="13:21" s="104" customFormat="1" ht="15.75">
      <c r="M20390" s="172"/>
      <c r="N20390" s="172"/>
      <c r="O20390" s="172"/>
      <c r="U20390" s="173"/>
    </row>
    <row r="20391" spans="13:21" s="104" customFormat="1" ht="15.75">
      <c r="M20391" s="172"/>
      <c r="N20391" s="172"/>
      <c r="O20391" s="172"/>
      <c r="U20391" s="173"/>
    </row>
    <row r="20392" spans="13:21" s="104" customFormat="1" ht="15.75">
      <c r="M20392" s="172"/>
      <c r="N20392" s="172"/>
      <c r="O20392" s="172"/>
      <c r="U20392" s="173"/>
    </row>
    <row r="20393" spans="13:21" s="104" customFormat="1" ht="15.75">
      <c r="M20393" s="172"/>
      <c r="N20393" s="172"/>
      <c r="O20393" s="172"/>
      <c r="U20393" s="173"/>
    </row>
    <row r="20394" spans="13:21" s="104" customFormat="1" ht="15.75">
      <c r="M20394" s="172"/>
      <c r="N20394" s="172"/>
      <c r="O20394" s="172"/>
      <c r="U20394" s="173"/>
    </row>
    <row r="20395" spans="13:21" s="104" customFormat="1" ht="15.75">
      <c r="M20395" s="172"/>
      <c r="N20395" s="172"/>
      <c r="O20395" s="172"/>
      <c r="U20395" s="173"/>
    </row>
    <row r="20396" spans="13:21" s="104" customFormat="1" ht="15.75">
      <c r="M20396" s="172"/>
      <c r="N20396" s="172"/>
      <c r="O20396" s="172"/>
      <c r="U20396" s="173"/>
    </row>
    <row r="20397" spans="13:21" s="104" customFormat="1" ht="15.75">
      <c r="M20397" s="172"/>
      <c r="N20397" s="172"/>
      <c r="O20397" s="172"/>
      <c r="U20397" s="173"/>
    </row>
    <row r="20398" spans="13:21" s="104" customFormat="1" ht="15.75">
      <c r="M20398" s="172"/>
      <c r="N20398" s="172"/>
      <c r="O20398" s="172"/>
      <c r="U20398" s="173"/>
    </row>
    <row r="20399" spans="13:21" s="104" customFormat="1" ht="15.75">
      <c r="M20399" s="172"/>
      <c r="N20399" s="172"/>
      <c r="O20399" s="172"/>
      <c r="U20399" s="173"/>
    </row>
    <row r="20400" spans="13:21" s="104" customFormat="1" ht="15.75">
      <c r="M20400" s="172"/>
      <c r="N20400" s="172"/>
      <c r="O20400" s="172"/>
      <c r="U20400" s="173"/>
    </row>
    <row r="20401" spans="13:21" s="104" customFormat="1" ht="15.75">
      <c r="M20401" s="172"/>
      <c r="N20401" s="172"/>
      <c r="O20401" s="172"/>
      <c r="U20401" s="173"/>
    </row>
    <row r="20402" spans="13:21" s="104" customFormat="1" ht="15.75">
      <c r="M20402" s="172"/>
      <c r="N20402" s="172"/>
      <c r="O20402" s="172"/>
      <c r="U20402" s="173"/>
    </row>
    <row r="20403" spans="13:21" s="104" customFormat="1" ht="15.75">
      <c r="M20403" s="172"/>
      <c r="N20403" s="172"/>
      <c r="O20403" s="172"/>
      <c r="U20403" s="173"/>
    </row>
    <row r="20404" spans="13:21" s="104" customFormat="1" ht="15.75">
      <c r="M20404" s="172"/>
      <c r="N20404" s="172"/>
      <c r="O20404" s="172"/>
      <c r="U20404" s="173"/>
    </row>
    <row r="20405" spans="13:21" s="104" customFormat="1" ht="15.75">
      <c r="M20405" s="172"/>
      <c r="N20405" s="172"/>
      <c r="O20405" s="172"/>
      <c r="U20405" s="173"/>
    </row>
    <row r="20406" spans="13:21" s="104" customFormat="1" ht="15.75">
      <c r="M20406" s="172"/>
      <c r="N20406" s="172"/>
      <c r="O20406" s="172"/>
      <c r="U20406" s="173"/>
    </row>
    <row r="20407" spans="13:21" s="104" customFormat="1" ht="15.75">
      <c r="M20407" s="172"/>
      <c r="N20407" s="172"/>
      <c r="O20407" s="172"/>
      <c r="U20407" s="173"/>
    </row>
    <row r="20408" spans="13:21" s="104" customFormat="1" ht="15.75">
      <c r="M20408" s="172"/>
      <c r="N20408" s="172"/>
      <c r="O20408" s="172"/>
      <c r="U20408" s="173"/>
    </row>
    <row r="20409" spans="13:21" s="104" customFormat="1" ht="15.75">
      <c r="M20409" s="172"/>
      <c r="N20409" s="172"/>
      <c r="O20409" s="172"/>
      <c r="U20409" s="173"/>
    </row>
    <row r="20410" spans="13:21" s="104" customFormat="1" ht="15.75">
      <c r="M20410" s="172"/>
      <c r="N20410" s="172"/>
      <c r="O20410" s="172"/>
      <c r="U20410" s="173"/>
    </row>
    <row r="20411" spans="13:21" s="104" customFormat="1" ht="15.75">
      <c r="M20411" s="172"/>
      <c r="N20411" s="172"/>
      <c r="O20411" s="172"/>
      <c r="U20411" s="173"/>
    </row>
    <row r="20412" spans="13:21" s="104" customFormat="1" ht="15.75">
      <c r="M20412" s="172"/>
      <c r="N20412" s="172"/>
      <c r="O20412" s="172"/>
      <c r="U20412" s="173"/>
    </row>
    <row r="20413" spans="13:21" s="104" customFormat="1" ht="15.75">
      <c r="M20413" s="172"/>
      <c r="N20413" s="172"/>
      <c r="O20413" s="172"/>
      <c r="U20413" s="173"/>
    </row>
    <row r="20414" spans="13:21" s="104" customFormat="1" ht="15.75">
      <c r="M20414" s="172"/>
      <c r="N20414" s="172"/>
      <c r="O20414" s="172"/>
      <c r="U20414" s="173"/>
    </row>
    <row r="20415" spans="13:21" s="104" customFormat="1" ht="15.75">
      <c r="M20415" s="172"/>
      <c r="N20415" s="172"/>
      <c r="O20415" s="172"/>
      <c r="U20415" s="173"/>
    </row>
    <row r="20416" spans="13:21" s="104" customFormat="1" ht="15.75">
      <c r="M20416" s="172"/>
      <c r="N20416" s="172"/>
      <c r="O20416" s="172"/>
      <c r="U20416" s="173"/>
    </row>
    <row r="20417" spans="13:21" s="104" customFormat="1" ht="15.75">
      <c r="M20417" s="172"/>
      <c r="N20417" s="172"/>
      <c r="O20417" s="172"/>
      <c r="U20417" s="173"/>
    </row>
    <row r="20418" spans="13:21" s="104" customFormat="1" ht="15.75">
      <c r="M20418" s="172"/>
      <c r="N20418" s="172"/>
      <c r="O20418" s="172"/>
      <c r="U20418" s="173"/>
    </row>
    <row r="20419" spans="13:21" s="104" customFormat="1" ht="15.75">
      <c r="M20419" s="172"/>
      <c r="N20419" s="172"/>
      <c r="O20419" s="172"/>
      <c r="U20419" s="173"/>
    </row>
    <row r="20420" spans="13:21" s="104" customFormat="1" ht="15.75">
      <c r="M20420" s="172"/>
      <c r="N20420" s="172"/>
      <c r="O20420" s="172"/>
      <c r="U20420" s="173"/>
    </row>
    <row r="20421" spans="13:21" s="104" customFormat="1" ht="15.75">
      <c r="M20421" s="172"/>
      <c r="N20421" s="172"/>
      <c r="O20421" s="172"/>
      <c r="U20421" s="173"/>
    </row>
    <row r="20422" spans="13:21" s="104" customFormat="1" ht="15.75">
      <c r="M20422" s="172"/>
      <c r="N20422" s="172"/>
      <c r="O20422" s="172"/>
      <c r="U20422" s="173"/>
    </row>
    <row r="20423" spans="13:21" s="104" customFormat="1" ht="15.75">
      <c r="M20423" s="172"/>
      <c r="N20423" s="172"/>
      <c r="O20423" s="172"/>
      <c r="U20423" s="173"/>
    </row>
    <row r="20424" spans="13:21" s="104" customFormat="1" ht="15.75">
      <c r="M20424" s="172"/>
      <c r="N20424" s="172"/>
      <c r="O20424" s="172"/>
      <c r="U20424" s="173"/>
    </row>
    <row r="20425" spans="13:21" s="104" customFormat="1" ht="15.75">
      <c r="M20425" s="172"/>
      <c r="N20425" s="172"/>
      <c r="O20425" s="172"/>
      <c r="U20425" s="173"/>
    </row>
    <row r="20426" spans="13:21" s="104" customFormat="1" ht="15.75">
      <c r="M20426" s="172"/>
      <c r="N20426" s="172"/>
      <c r="O20426" s="172"/>
      <c r="U20426" s="173"/>
    </row>
    <row r="20427" spans="13:21" s="104" customFormat="1" ht="15.75">
      <c r="M20427" s="172"/>
      <c r="N20427" s="172"/>
      <c r="O20427" s="172"/>
      <c r="U20427" s="173"/>
    </row>
    <row r="20428" spans="13:21" s="104" customFormat="1" ht="15.75">
      <c r="M20428" s="172"/>
      <c r="N20428" s="172"/>
      <c r="O20428" s="172"/>
      <c r="U20428" s="173"/>
    </row>
    <row r="20429" spans="13:21" s="104" customFormat="1" ht="15.75">
      <c r="M20429" s="172"/>
      <c r="N20429" s="172"/>
      <c r="O20429" s="172"/>
      <c r="U20429" s="173"/>
    </row>
    <row r="20430" spans="13:21" s="104" customFormat="1" ht="15.75">
      <c r="M20430" s="172"/>
      <c r="N20430" s="172"/>
      <c r="O20430" s="172"/>
      <c r="U20430" s="173"/>
    </row>
    <row r="20431" spans="13:21" s="104" customFormat="1" ht="15.75">
      <c r="M20431" s="172"/>
      <c r="N20431" s="172"/>
      <c r="O20431" s="172"/>
      <c r="U20431" s="173"/>
    </row>
    <row r="20432" spans="13:21" s="104" customFormat="1" ht="15.75">
      <c r="M20432" s="172"/>
      <c r="N20432" s="172"/>
      <c r="O20432" s="172"/>
      <c r="U20432" s="173"/>
    </row>
    <row r="20433" spans="13:21" s="104" customFormat="1" ht="15.75">
      <c r="M20433" s="172"/>
      <c r="N20433" s="172"/>
      <c r="O20433" s="172"/>
      <c r="U20433" s="173"/>
    </row>
    <row r="20434" spans="13:21" s="104" customFormat="1" ht="15.75">
      <c r="M20434" s="172"/>
      <c r="N20434" s="172"/>
      <c r="O20434" s="172"/>
      <c r="U20434" s="173"/>
    </row>
    <row r="20435" spans="13:21" s="104" customFormat="1" ht="15.75">
      <c r="M20435" s="172"/>
      <c r="N20435" s="172"/>
      <c r="O20435" s="172"/>
      <c r="U20435" s="173"/>
    </row>
    <row r="20436" spans="13:21" s="104" customFormat="1" ht="15.75">
      <c r="M20436" s="172"/>
      <c r="N20436" s="172"/>
      <c r="O20436" s="172"/>
      <c r="U20436" s="173"/>
    </row>
    <row r="20437" spans="13:21" s="104" customFormat="1" ht="15.75">
      <c r="M20437" s="172"/>
      <c r="N20437" s="172"/>
      <c r="O20437" s="172"/>
      <c r="U20437" s="173"/>
    </row>
    <row r="20438" spans="13:21" s="104" customFormat="1" ht="15.75">
      <c r="M20438" s="172"/>
      <c r="N20438" s="172"/>
      <c r="O20438" s="172"/>
      <c r="U20438" s="173"/>
    </row>
    <row r="20439" spans="13:21" s="104" customFormat="1" ht="15.75">
      <c r="M20439" s="172"/>
      <c r="N20439" s="172"/>
      <c r="O20439" s="172"/>
      <c r="U20439" s="173"/>
    </row>
    <row r="20440" spans="13:21" s="104" customFormat="1" ht="15.75">
      <c r="M20440" s="172"/>
      <c r="N20440" s="172"/>
      <c r="O20440" s="172"/>
      <c r="U20440" s="173"/>
    </row>
    <row r="20441" spans="13:21" s="104" customFormat="1" ht="15.75">
      <c r="M20441" s="172"/>
      <c r="N20441" s="172"/>
      <c r="O20441" s="172"/>
      <c r="U20441" s="173"/>
    </row>
    <row r="20442" spans="13:21" s="104" customFormat="1" ht="15.75">
      <c r="M20442" s="172"/>
      <c r="N20442" s="172"/>
      <c r="O20442" s="172"/>
      <c r="U20442" s="173"/>
    </row>
    <row r="20443" spans="13:21" s="104" customFormat="1" ht="15.75">
      <c r="M20443" s="172"/>
      <c r="N20443" s="172"/>
      <c r="O20443" s="172"/>
      <c r="U20443" s="173"/>
    </row>
    <row r="20444" spans="13:21" s="104" customFormat="1" ht="15.75">
      <c r="M20444" s="172"/>
      <c r="N20444" s="172"/>
      <c r="O20444" s="172"/>
      <c r="U20444" s="173"/>
    </row>
    <row r="20445" spans="13:21" s="104" customFormat="1" ht="15.75">
      <c r="M20445" s="172"/>
      <c r="N20445" s="172"/>
      <c r="O20445" s="172"/>
      <c r="U20445" s="173"/>
    </row>
    <row r="20446" spans="13:21" s="104" customFormat="1" ht="15.75">
      <c r="M20446" s="172"/>
      <c r="N20446" s="172"/>
      <c r="O20446" s="172"/>
      <c r="U20446" s="173"/>
    </row>
    <row r="20447" spans="13:21" s="104" customFormat="1" ht="15.75">
      <c r="M20447" s="172"/>
      <c r="N20447" s="172"/>
      <c r="O20447" s="172"/>
      <c r="U20447" s="173"/>
    </row>
    <row r="20448" spans="13:21" s="104" customFormat="1" ht="15.75">
      <c r="M20448" s="172"/>
      <c r="N20448" s="172"/>
      <c r="O20448" s="172"/>
      <c r="U20448" s="173"/>
    </row>
    <row r="20449" spans="13:21" s="104" customFormat="1" ht="15.75">
      <c r="M20449" s="172"/>
      <c r="N20449" s="172"/>
      <c r="O20449" s="172"/>
      <c r="U20449" s="173"/>
    </row>
    <row r="20450" spans="13:21" s="104" customFormat="1" ht="15.75">
      <c r="M20450" s="172"/>
      <c r="N20450" s="172"/>
      <c r="O20450" s="172"/>
      <c r="U20450" s="173"/>
    </row>
    <row r="20451" spans="13:21" s="104" customFormat="1" ht="15.75">
      <c r="M20451" s="172"/>
      <c r="N20451" s="172"/>
      <c r="O20451" s="172"/>
      <c r="U20451" s="173"/>
    </row>
    <row r="20452" spans="13:21" s="104" customFormat="1" ht="15.75">
      <c r="M20452" s="172"/>
      <c r="N20452" s="172"/>
      <c r="O20452" s="172"/>
      <c r="U20452" s="173"/>
    </row>
    <row r="20453" spans="13:21" s="104" customFormat="1" ht="15.75">
      <c r="M20453" s="172"/>
      <c r="N20453" s="172"/>
      <c r="O20453" s="172"/>
      <c r="U20453" s="173"/>
    </row>
    <row r="20454" spans="13:21" s="104" customFormat="1" ht="15.75">
      <c r="M20454" s="172"/>
      <c r="N20454" s="172"/>
      <c r="O20454" s="172"/>
      <c r="U20454" s="173"/>
    </row>
    <row r="20455" spans="13:21" s="104" customFormat="1" ht="15.75">
      <c r="M20455" s="172"/>
      <c r="N20455" s="172"/>
      <c r="O20455" s="172"/>
      <c r="U20455" s="173"/>
    </row>
    <row r="20456" spans="13:21" s="104" customFormat="1" ht="15.75">
      <c r="M20456" s="172"/>
      <c r="N20456" s="172"/>
      <c r="O20456" s="172"/>
      <c r="U20456" s="173"/>
    </row>
    <row r="20457" spans="13:21" s="104" customFormat="1" ht="15.75">
      <c r="M20457" s="172"/>
      <c r="N20457" s="172"/>
      <c r="O20457" s="172"/>
      <c r="U20457" s="173"/>
    </row>
    <row r="20458" spans="13:21" s="104" customFormat="1" ht="15.75">
      <c r="M20458" s="172"/>
      <c r="N20458" s="172"/>
      <c r="O20458" s="172"/>
      <c r="U20458" s="173"/>
    </row>
    <row r="20459" spans="13:21" s="104" customFormat="1" ht="15.75">
      <c r="M20459" s="172"/>
      <c r="N20459" s="172"/>
      <c r="O20459" s="172"/>
      <c r="U20459" s="173"/>
    </row>
    <row r="20460" spans="13:21" s="104" customFormat="1" ht="15.75">
      <c r="M20460" s="172"/>
      <c r="N20460" s="172"/>
      <c r="O20460" s="172"/>
      <c r="U20460" s="173"/>
    </row>
    <row r="20461" spans="13:21" s="104" customFormat="1" ht="15.75">
      <c r="M20461" s="172"/>
      <c r="N20461" s="172"/>
      <c r="O20461" s="172"/>
      <c r="U20461" s="173"/>
    </row>
    <row r="20462" spans="13:21" s="104" customFormat="1" ht="15.75">
      <c r="M20462" s="172"/>
      <c r="N20462" s="172"/>
      <c r="O20462" s="172"/>
      <c r="U20462" s="173"/>
    </row>
    <row r="20463" spans="13:21" s="104" customFormat="1" ht="15.75">
      <c r="M20463" s="172"/>
      <c r="N20463" s="172"/>
      <c r="O20463" s="172"/>
      <c r="U20463" s="173"/>
    </row>
    <row r="20464" spans="13:21" s="104" customFormat="1" ht="15.75">
      <c r="M20464" s="172"/>
      <c r="N20464" s="172"/>
      <c r="O20464" s="172"/>
      <c r="U20464" s="173"/>
    </row>
    <row r="20465" spans="13:21" s="104" customFormat="1" ht="15.75">
      <c r="M20465" s="172"/>
      <c r="N20465" s="172"/>
      <c r="O20465" s="172"/>
      <c r="U20465" s="173"/>
    </row>
    <row r="20466" spans="13:21" s="104" customFormat="1" ht="15.75">
      <c r="M20466" s="172"/>
      <c r="N20466" s="172"/>
      <c r="O20466" s="172"/>
      <c r="U20466" s="173"/>
    </row>
    <row r="20467" spans="13:21" s="104" customFormat="1" ht="15.75">
      <c r="M20467" s="172"/>
      <c r="N20467" s="172"/>
      <c r="O20467" s="172"/>
      <c r="U20467" s="173"/>
    </row>
    <row r="20468" spans="13:21" s="104" customFormat="1" ht="15.75">
      <c r="M20468" s="172"/>
      <c r="N20468" s="172"/>
      <c r="O20468" s="172"/>
      <c r="U20468" s="173"/>
    </row>
    <row r="20469" spans="13:21" s="104" customFormat="1" ht="15.75">
      <c r="M20469" s="172"/>
      <c r="N20469" s="172"/>
      <c r="O20469" s="172"/>
      <c r="U20469" s="173"/>
    </row>
    <row r="20470" spans="13:21" s="104" customFormat="1" ht="15.75">
      <c r="M20470" s="172"/>
      <c r="N20470" s="172"/>
      <c r="O20470" s="172"/>
      <c r="U20470" s="173"/>
    </row>
    <row r="20471" spans="13:21" s="104" customFormat="1" ht="15.75">
      <c r="M20471" s="172"/>
      <c r="N20471" s="172"/>
      <c r="O20471" s="172"/>
      <c r="U20471" s="173"/>
    </row>
    <row r="20472" spans="13:21" s="104" customFormat="1" ht="15.75">
      <c r="M20472" s="172"/>
      <c r="N20472" s="172"/>
      <c r="O20472" s="172"/>
      <c r="U20472" s="173"/>
    </row>
    <row r="20473" spans="13:21" s="104" customFormat="1" ht="15.75">
      <c r="M20473" s="172"/>
      <c r="N20473" s="172"/>
      <c r="O20473" s="172"/>
      <c r="U20473" s="173"/>
    </row>
    <row r="20474" spans="13:21" s="104" customFormat="1" ht="15.75">
      <c r="M20474" s="172"/>
      <c r="N20474" s="172"/>
      <c r="O20474" s="172"/>
      <c r="U20474" s="173"/>
    </row>
    <row r="20475" spans="13:21" s="104" customFormat="1" ht="15.75">
      <c r="M20475" s="172"/>
      <c r="N20475" s="172"/>
      <c r="O20475" s="172"/>
      <c r="U20475" s="173"/>
    </row>
    <row r="20476" spans="13:21" s="104" customFormat="1" ht="15.75">
      <c r="M20476" s="172"/>
      <c r="N20476" s="172"/>
      <c r="O20476" s="172"/>
      <c r="U20476" s="173"/>
    </row>
    <row r="20477" spans="13:21" s="104" customFormat="1" ht="15.75">
      <c r="M20477" s="172"/>
      <c r="N20477" s="172"/>
      <c r="O20477" s="172"/>
      <c r="U20477" s="173"/>
    </row>
    <row r="20478" spans="13:21" s="104" customFormat="1" ht="15.75">
      <c r="M20478" s="172"/>
      <c r="N20478" s="172"/>
      <c r="O20478" s="172"/>
      <c r="U20478" s="173"/>
    </row>
    <row r="20479" spans="13:21" s="104" customFormat="1" ht="15.75">
      <c r="M20479" s="172"/>
      <c r="N20479" s="172"/>
      <c r="O20479" s="172"/>
      <c r="U20479" s="173"/>
    </row>
    <row r="20480" spans="13:21" s="104" customFormat="1" ht="15.75">
      <c r="M20480" s="172"/>
      <c r="N20480" s="172"/>
      <c r="O20480" s="172"/>
      <c r="U20480" s="173"/>
    </row>
    <row r="20481" spans="13:21" s="104" customFormat="1" ht="15.75">
      <c r="M20481" s="172"/>
      <c r="N20481" s="172"/>
      <c r="O20481" s="172"/>
      <c r="U20481" s="173"/>
    </row>
    <row r="20482" spans="13:21" s="104" customFormat="1" ht="15.75">
      <c r="M20482" s="172"/>
      <c r="N20482" s="172"/>
      <c r="O20482" s="172"/>
      <c r="U20482" s="173"/>
    </row>
    <row r="20483" spans="13:21" s="104" customFormat="1" ht="15.75">
      <c r="M20483" s="172"/>
      <c r="N20483" s="172"/>
      <c r="O20483" s="172"/>
      <c r="U20483" s="173"/>
    </row>
    <row r="20484" spans="13:21" s="104" customFormat="1" ht="15.75">
      <c r="M20484" s="172"/>
      <c r="N20484" s="172"/>
      <c r="O20484" s="172"/>
      <c r="U20484" s="173"/>
    </row>
    <row r="20485" spans="13:21" s="104" customFormat="1" ht="15.75">
      <c r="M20485" s="172"/>
      <c r="N20485" s="172"/>
      <c r="O20485" s="172"/>
      <c r="U20485" s="173"/>
    </row>
    <row r="20486" spans="13:21" s="104" customFormat="1" ht="15.75">
      <c r="M20486" s="172"/>
      <c r="N20486" s="172"/>
      <c r="O20486" s="172"/>
      <c r="U20486" s="173"/>
    </row>
    <row r="20487" spans="13:21" s="104" customFormat="1" ht="15.75">
      <c r="M20487" s="172"/>
      <c r="N20487" s="172"/>
      <c r="O20487" s="172"/>
      <c r="U20487" s="173"/>
    </row>
    <row r="20488" spans="13:21" s="104" customFormat="1" ht="15.75">
      <c r="M20488" s="172"/>
      <c r="N20488" s="172"/>
      <c r="O20488" s="172"/>
      <c r="U20488" s="173"/>
    </row>
    <row r="20489" spans="13:21" s="104" customFormat="1" ht="15.75">
      <c r="M20489" s="172"/>
      <c r="N20489" s="172"/>
      <c r="O20489" s="172"/>
      <c r="U20489" s="173"/>
    </row>
    <row r="20490" spans="13:21" s="104" customFormat="1" ht="15.75">
      <c r="M20490" s="172"/>
      <c r="N20490" s="172"/>
      <c r="O20490" s="172"/>
      <c r="U20490" s="173"/>
    </row>
    <row r="20491" spans="13:21" s="104" customFormat="1" ht="15.75">
      <c r="M20491" s="172"/>
      <c r="N20491" s="172"/>
      <c r="O20491" s="172"/>
      <c r="U20491" s="173"/>
    </row>
    <row r="20492" spans="13:21" s="104" customFormat="1" ht="15.75">
      <c r="M20492" s="172"/>
      <c r="N20492" s="172"/>
      <c r="O20492" s="172"/>
      <c r="U20492" s="173"/>
    </row>
    <row r="20493" spans="13:21" s="104" customFormat="1" ht="15.75">
      <c r="M20493" s="172"/>
      <c r="N20493" s="172"/>
      <c r="O20493" s="172"/>
      <c r="U20493" s="173"/>
    </row>
    <row r="20494" spans="13:21" s="104" customFormat="1" ht="15.75">
      <c r="M20494" s="172"/>
      <c r="N20494" s="172"/>
      <c r="O20494" s="172"/>
      <c r="U20494" s="173"/>
    </row>
    <row r="20495" spans="13:21" s="104" customFormat="1" ht="15.75">
      <c r="M20495" s="172"/>
      <c r="N20495" s="172"/>
      <c r="O20495" s="172"/>
      <c r="U20495" s="173"/>
    </row>
    <row r="20496" spans="13:21" s="104" customFormat="1" ht="15.75">
      <c r="M20496" s="172"/>
      <c r="N20496" s="172"/>
      <c r="O20496" s="172"/>
      <c r="U20496" s="173"/>
    </row>
    <row r="20497" spans="13:21" s="104" customFormat="1" ht="15.75">
      <c r="M20497" s="172"/>
      <c r="N20497" s="172"/>
      <c r="O20497" s="172"/>
      <c r="U20497" s="173"/>
    </row>
    <row r="20498" spans="13:21" s="104" customFormat="1" ht="15.75">
      <c r="M20498" s="172"/>
      <c r="N20498" s="172"/>
      <c r="O20498" s="172"/>
      <c r="U20498" s="173"/>
    </row>
    <row r="20499" spans="13:21" s="104" customFormat="1" ht="15.75">
      <c r="M20499" s="172"/>
      <c r="N20499" s="172"/>
      <c r="O20499" s="172"/>
      <c r="U20499" s="173"/>
    </row>
    <row r="20500" spans="13:21" s="104" customFormat="1" ht="15.75">
      <c r="M20500" s="172"/>
      <c r="N20500" s="172"/>
      <c r="O20500" s="172"/>
      <c r="U20500" s="173"/>
    </row>
    <row r="20501" spans="13:21" s="104" customFormat="1" ht="15.75">
      <c r="M20501" s="172"/>
      <c r="N20501" s="172"/>
      <c r="O20501" s="172"/>
      <c r="U20501" s="173"/>
    </row>
    <row r="20502" spans="13:21" s="104" customFormat="1" ht="15.75">
      <c r="M20502" s="172"/>
      <c r="N20502" s="172"/>
      <c r="O20502" s="172"/>
      <c r="U20502" s="173"/>
    </row>
    <row r="20503" spans="13:21" s="104" customFormat="1" ht="15.75">
      <c r="M20503" s="172"/>
      <c r="N20503" s="172"/>
      <c r="O20503" s="172"/>
      <c r="U20503" s="173"/>
    </row>
    <row r="20504" spans="13:21" s="104" customFormat="1" ht="15.75">
      <c r="M20504" s="172"/>
      <c r="N20504" s="172"/>
      <c r="O20504" s="172"/>
      <c r="U20504" s="173"/>
    </row>
    <row r="20505" spans="13:21" s="104" customFormat="1" ht="15.75">
      <c r="M20505" s="172"/>
      <c r="N20505" s="172"/>
      <c r="O20505" s="172"/>
      <c r="U20505" s="173"/>
    </row>
    <row r="20506" spans="13:21" s="104" customFormat="1" ht="15.75">
      <c r="M20506" s="172"/>
      <c r="N20506" s="172"/>
      <c r="O20506" s="172"/>
      <c r="U20506" s="173"/>
    </row>
    <row r="20507" spans="13:21" s="104" customFormat="1" ht="15.75">
      <c r="M20507" s="172"/>
      <c r="N20507" s="172"/>
      <c r="O20507" s="172"/>
      <c r="U20507" s="173"/>
    </row>
    <row r="20508" spans="13:21" s="104" customFormat="1" ht="15.75">
      <c r="M20508" s="172"/>
      <c r="N20508" s="172"/>
      <c r="O20508" s="172"/>
      <c r="U20508" s="173"/>
    </row>
    <row r="20509" spans="13:21" s="104" customFormat="1" ht="15.75">
      <c r="M20509" s="172"/>
      <c r="N20509" s="172"/>
      <c r="O20509" s="172"/>
      <c r="U20509" s="173"/>
    </row>
    <row r="20510" spans="13:21" s="104" customFormat="1" ht="15.75">
      <c r="M20510" s="172"/>
      <c r="N20510" s="172"/>
      <c r="O20510" s="172"/>
      <c r="U20510" s="173"/>
    </row>
    <row r="20511" spans="13:21" s="104" customFormat="1" ht="15.75">
      <c r="M20511" s="172"/>
      <c r="N20511" s="172"/>
      <c r="O20511" s="172"/>
      <c r="U20511" s="173"/>
    </row>
    <row r="20512" spans="13:21" s="104" customFormat="1" ht="15.75">
      <c r="M20512" s="172"/>
      <c r="N20512" s="172"/>
      <c r="O20512" s="172"/>
      <c r="U20512" s="173"/>
    </row>
    <row r="20513" spans="13:21" s="104" customFormat="1" ht="15.75">
      <c r="M20513" s="172"/>
      <c r="N20513" s="172"/>
      <c r="O20513" s="172"/>
      <c r="U20513" s="173"/>
    </row>
    <row r="20514" spans="13:21" s="104" customFormat="1" ht="15.75">
      <c r="M20514" s="172"/>
      <c r="N20514" s="172"/>
      <c r="O20514" s="172"/>
      <c r="U20514" s="173"/>
    </row>
    <row r="20515" spans="13:21" s="104" customFormat="1" ht="15.75">
      <c r="M20515" s="172"/>
      <c r="N20515" s="172"/>
      <c r="O20515" s="172"/>
      <c r="U20515" s="173"/>
    </row>
    <row r="20516" spans="13:21" s="104" customFormat="1" ht="15.75">
      <c r="M20516" s="172"/>
      <c r="N20516" s="172"/>
      <c r="O20516" s="172"/>
      <c r="U20516" s="173"/>
    </row>
    <row r="20517" spans="13:21" s="104" customFormat="1" ht="15.75">
      <c r="M20517" s="172"/>
      <c r="N20517" s="172"/>
      <c r="O20517" s="172"/>
      <c r="U20517" s="173"/>
    </row>
    <row r="20518" spans="13:21" s="104" customFormat="1" ht="15.75">
      <c r="M20518" s="172"/>
      <c r="N20518" s="172"/>
      <c r="O20518" s="172"/>
      <c r="U20518" s="173"/>
    </row>
    <row r="20519" spans="13:21" s="104" customFormat="1" ht="15.75">
      <c r="M20519" s="172"/>
      <c r="N20519" s="172"/>
      <c r="O20519" s="172"/>
      <c r="U20519" s="173"/>
    </row>
    <row r="20520" spans="13:21" s="104" customFormat="1" ht="15.75">
      <c r="M20520" s="172"/>
      <c r="N20520" s="172"/>
      <c r="O20520" s="172"/>
      <c r="U20520" s="173"/>
    </row>
    <row r="20521" spans="13:21" s="104" customFormat="1" ht="15.75">
      <c r="M20521" s="172"/>
      <c r="N20521" s="172"/>
      <c r="O20521" s="172"/>
      <c r="U20521" s="173"/>
    </row>
    <row r="20522" spans="13:21" s="104" customFormat="1" ht="15.75">
      <c r="M20522" s="172"/>
      <c r="N20522" s="172"/>
      <c r="O20522" s="172"/>
      <c r="U20522" s="173"/>
    </row>
    <row r="20523" spans="13:21" s="104" customFormat="1" ht="15.75">
      <c r="M20523" s="172"/>
      <c r="N20523" s="172"/>
      <c r="O20523" s="172"/>
      <c r="U20523" s="173"/>
    </row>
    <row r="20524" spans="13:21" s="104" customFormat="1" ht="15.75">
      <c r="M20524" s="172"/>
      <c r="N20524" s="172"/>
      <c r="O20524" s="172"/>
      <c r="U20524" s="173"/>
    </row>
    <row r="20525" spans="13:21" s="104" customFormat="1" ht="15.75">
      <c r="M20525" s="172"/>
      <c r="N20525" s="172"/>
      <c r="O20525" s="172"/>
      <c r="U20525" s="173"/>
    </row>
    <row r="20526" spans="13:21" s="104" customFormat="1" ht="15.75">
      <c r="M20526" s="172"/>
      <c r="N20526" s="172"/>
      <c r="O20526" s="172"/>
      <c r="U20526" s="173"/>
    </row>
    <row r="20527" spans="13:21" s="104" customFormat="1" ht="15.75">
      <c r="M20527" s="172"/>
      <c r="N20527" s="172"/>
      <c r="O20527" s="172"/>
      <c r="U20527" s="173"/>
    </row>
    <row r="20528" spans="13:21" s="104" customFormat="1" ht="15.75">
      <c r="M20528" s="172"/>
      <c r="N20528" s="172"/>
      <c r="O20528" s="172"/>
      <c r="U20528" s="173"/>
    </row>
    <row r="20529" spans="13:21" s="104" customFormat="1" ht="15.75">
      <c r="M20529" s="172"/>
      <c r="N20529" s="172"/>
      <c r="O20529" s="172"/>
      <c r="U20529" s="173"/>
    </row>
    <row r="20530" spans="13:21" s="104" customFormat="1" ht="15.75">
      <c r="M20530" s="172"/>
      <c r="N20530" s="172"/>
      <c r="O20530" s="172"/>
      <c r="U20530" s="173"/>
    </row>
    <row r="20531" spans="13:21" s="104" customFormat="1" ht="15.75">
      <c r="M20531" s="172"/>
      <c r="N20531" s="172"/>
      <c r="O20531" s="172"/>
      <c r="U20531" s="173"/>
    </row>
    <row r="20532" spans="13:21" s="104" customFormat="1" ht="15.75">
      <c r="M20532" s="172"/>
      <c r="N20532" s="172"/>
      <c r="O20532" s="172"/>
      <c r="U20532" s="173"/>
    </row>
    <row r="20533" spans="13:21" s="104" customFormat="1" ht="15.75">
      <c r="M20533" s="172"/>
      <c r="N20533" s="172"/>
      <c r="O20533" s="172"/>
      <c r="U20533" s="173"/>
    </row>
    <row r="20534" spans="13:21" s="104" customFormat="1" ht="15.75">
      <c r="M20534" s="172"/>
      <c r="N20534" s="172"/>
      <c r="O20534" s="172"/>
      <c r="U20534" s="173"/>
    </row>
    <row r="20535" spans="13:21" s="104" customFormat="1" ht="15.75">
      <c r="M20535" s="172"/>
      <c r="N20535" s="172"/>
      <c r="O20535" s="172"/>
      <c r="U20535" s="173"/>
    </row>
    <row r="20536" spans="13:21" s="104" customFormat="1" ht="15.75">
      <c r="M20536" s="172"/>
      <c r="N20536" s="172"/>
      <c r="O20536" s="172"/>
      <c r="U20536" s="173"/>
    </row>
    <row r="20537" spans="13:21" s="104" customFormat="1" ht="15.75">
      <c r="M20537" s="172"/>
      <c r="N20537" s="172"/>
      <c r="O20537" s="172"/>
      <c r="U20537" s="173"/>
    </row>
    <row r="20538" spans="13:21" s="104" customFormat="1" ht="15.75">
      <c r="M20538" s="172"/>
      <c r="N20538" s="172"/>
      <c r="O20538" s="172"/>
      <c r="U20538" s="173"/>
    </row>
    <row r="20539" spans="13:21" s="104" customFormat="1" ht="15.75">
      <c r="M20539" s="172"/>
      <c r="N20539" s="172"/>
      <c r="O20539" s="172"/>
      <c r="U20539" s="173"/>
    </row>
    <row r="20540" spans="13:21" s="104" customFormat="1" ht="15.75">
      <c r="M20540" s="172"/>
      <c r="N20540" s="172"/>
      <c r="O20540" s="172"/>
      <c r="U20540" s="173"/>
    </row>
    <row r="20541" spans="13:21" s="104" customFormat="1" ht="15.75">
      <c r="M20541" s="172"/>
      <c r="N20541" s="172"/>
      <c r="O20541" s="172"/>
      <c r="U20541" s="173"/>
    </row>
    <row r="20542" spans="13:21" s="104" customFormat="1" ht="15.75">
      <c r="M20542" s="172"/>
      <c r="N20542" s="172"/>
      <c r="O20542" s="172"/>
      <c r="U20542" s="173"/>
    </row>
    <row r="20543" spans="13:21" s="104" customFormat="1" ht="15.75">
      <c r="M20543" s="172"/>
      <c r="N20543" s="172"/>
      <c r="O20543" s="172"/>
      <c r="U20543" s="173"/>
    </row>
    <row r="20544" spans="13:21" s="104" customFormat="1" ht="15.75">
      <c r="M20544" s="172"/>
      <c r="N20544" s="172"/>
      <c r="O20544" s="172"/>
      <c r="U20544" s="173"/>
    </row>
    <row r="20545" spans="13:21" s="104" customFormat="1" ht="15.75">
      <c r="M20545" s="172"/>
      <c r="N20545" s="172"/>
      <c r="O20545" s="172"/>
      <c r="U20545" s="173"/>
    </row>
    <row r="20546" spans="13:21" s="104" customFormat="1" ht="15.75">
      <c r="M20546" s="172"/>
      <c r="N20546" s="172"/>
      <c r="O20546" s="172"/>
      <c r="U20546" s="173"/>
    </row>
    <row r="20547" spans="13:21" s="104" customFormat="1" ht="15.75">
      <c r="M20547" s="172"/>
      <c r="N20547" s="172"/>
      <c r="O20547" s="172"/>
      <c r="U20547" s="173"/>
    </row>
    <row r="20548" spans="13:21" s="104" customFormat="1" ht="15.75">
      <c r="M20548" s="172"/>
      <c r="N20548" s="172"/>
      <c r="O20548" s="172"/>
      <c r="U20548" s="173"/>
    </row>
    <row r="20549" spans="13:21" s="104" customFormat="1" ht="15.75">
      <c r="M20549" s="172"/>
      <c r="N20549" s="172"/>
      <c r="O20549" s="172"/>
      <c r="U20549" s="173"/>
    </row>
    <row r="20550" spans="13:21" s="104" customFormat="1" ht="15.75">
      <c r="M20550" s="172"/>
      <c r="N20550" s="172"/>
      <c r="O20550" s="172"/>
      <c r="U20550" s="173"/>
    </row>
    <row r="20551" spans="13:21" s="104" customFormat="1" ht="15.75">
      <c r="M20551" s="172"/>
      <c r="N20551" s="172"/>
      <c r="O20551" s="172"/>
      <c r="U20551" s="173"/>
    </row>
    <row r="20552" spans="13:21" s="104" customFormat="1" ht="15.75">
      <c r="M20552" s="172"/>
      <c r="N20552" s="172"/>
      <c r="O20552" s="172"/>
      <c r="U20552" s="173"/>
    </row>
    <row r="20553" spans="13:21" s="104" customFormat="1" ht="15.75">
      <c r="M20553" s="172"/>
      <c r="N20553" s="172"/>
      <c r="O20553" s="172"/>
      <c r="U20553" s="173"/>
    </row>
    <row r="20554" spans="13:21" s="104" customFormat="1" ht="15.75">
      <c r="M20554" s="172"/>
      <c r="N20554" s="172"/>
      <c r="O20554" s="172"/>
      <c r="U20554" s="173"/>
    </row>
    <row r="20555" spans="13:21" s="104" customFormat="1" ht="15.75">
      <c r="M20555" s="172"/>
      <c r="N20555" s="172"/>
      <c r="O20555" s="172"/>
      <c r="U20555" s="173"/>
    </row>
    <row r="20556" spans="13:21" s="104" customFormat="1" ht="15.75">
      <c r="M20556" s="172"/>
      <c r="N20556" s="172"/>
      <c r="O20556" s="172"/>
      <c r="U20556" s="173"/>
    </row>
    <row r="20557" spans="13:21" s="104" customFormat="1" ht="15.75">
      <c r="M20557" s="172"/>
      <c r="N20557" s="172"/>
      <c r="O20557" s="172"/>
      <c r="U20557" s="173"/>
    </row>
    <row r="20558" spans="13:21" s="104" customFormat="1" ht="15.75">
      <c r="M20558" s="172"/>
      <c r="N20558" s="172"/>
      <c r="O20558" s="172"/>
      <c r="U20558" s="173"/>
    </row>
    <row r="20559" spans="13:21" s="104" customFormat="1" ht="15.75">
      <c r="M20559" s="172"/>
      <c r="N20559" s="172"/>
      <c r="O20559" s="172"/>
      <c r="U20559" s="173"/>
    </row>
    <row r="20560" spans="13:21" s="104" customFormat="1" ht="15.75">
      <c r="M20560" s="172"/>
      <c r="N20560" s="172"/>
      <c r="O20560" s="172"/>
      <c r="U20560" s="173"/>
    </row>
    <row r="20561" spans="13:21" s="104" customFormat="1" ht="15.75">
      <c r="M20561" s="172"/>
      <c r="N20561" s="172"/>
      <c r="O20561" s="172"/>
      <c r="U20561" s="173"/>
    </row>
    <row r="20562" spans="13:21" s="104" customFormat="1" ht="15.75">
      <c r="M20562" s="172"/>
      <c r="N20562" s="172"/>
      <c r="O20562" s="172"/>
      <c r="U20562" s="173"/>
    </row>
    <row r="20563" spans="13:21" s="104" customFormat="1" ht="15.75">
      <c r="M20563" s="172"/>
      <c r="N20563" s="172"/>
      <c r="O20563" s="172"/>
      <c r="U20563" s="173"/>
    </row>
    <row r="20564" spans="13:21" s="104" customFormat="1" ht="15.75">
      <c r="M20564" s="172"/>
      <c r="N20564" s="172"/>
      <c r="O20564" s="172"/>
      <c r="U20564" s="173"/>
    </row>
    <row r="20565" spans="13:21" s="104" customFormat="1" ht="15.75">
      <c r="M20565" s="172"/>
      <c r="N20565" s="172"/>
      <c r="O20565" s="172"/>
      <c r="U20565" s="173"/>
    </row>
    <row r="20566" spans="13:21" s="104" customFormat="1" ht="15.75">
      <c r="M20566" s="172"/>
      <c r="N20566" s="172"/>
      <c r="O20566" s="172"/>
      <c r="U20566" s="173"/>
    </row>
    <row r="20567" spans="13:21" s="104" customFormat="1" ht="15.75">
      <c r="M20567" s="172"/>
      <c r="N20567" s="172"/>
      <c r="O20567" s="172"/>
      <c r="U20567" s="173"/>
    </row>
    <row r="20568" spans="13:21" s="104" customFormat="1" ht="15.75">
      <c r="M20568" s="172"/>
      <c r="N20568" s="172"/>
      <c r="O20568" s="172"/>
      <c r="U20568" s="173"/>
    </row>
    <row r="20569" spans="13:21" s="104" customFormat="1" ht="15.75">
      <c r="M20569" s="172"/>
      <c r="N20569" s="172"/>
      <c r="O20569" s="172"/>
      <c r="U20569" s="173"/>
    </row>
    <row r="20570" spans="13:21" s="104" customFormat="1" ht="15.75">
      <c r="M20570" s="172"/>
      <c r="N20570" s="172"/>
      <c r="O20570" s="172"/>
      <c r="U20570" s="173"/>
    </row>
    <row r="20571" spans="13:21" s="104" customFormat="1" ht="15.75">
      <c r="M20571" s="172"/>
      <c r="N20571" s="172"/>
      <c r="O20571" s="172"/>
      <c r="U20571" s="173"/>
    </row>
    <row r="20572" spans="13:21" s="104" customFormat="1" ht="15.75">
      <c r="M20572" s="172"/>
      <c r="N20572" s="172"/>
      <c r="O20572" s="172"/>
      <c r="U20572" s="173"/>
    </row>
    <row r="20573" spans="13:21" s="104" customFormat="1" ht="15.75">
      <c r="M20573" s="172"/>
      <c r="N20573" s="172"/>
      <c r="O20573" s="172"/>
      <c r="U20573" s="173"/>
    </row>
    <row r="20574" spans="13:21" s="104" customFormat="1" ht="15.75">
      <c r="M20574" s="172"/>
      <c r="N20574" s="172"/>
      <c r="O20574" s="172"/>
      <c r="U20574" s="173"/>
    </row>
    <row r="20575" spans="13:21" s="104" customFormat="1" ht="15.75">
      <c r="M20575" s="172"/>
      <c r="N20575" s="172"/>
      <c r="O20575" s="172"/>
      <c r="U20575" s="173"/>
    </row>
    <row r="20576" spans="13:21" s="104" customFormat="1" ht="15.75">
      <c r="M20576" s="172"/>
      <c r="N20576" s="172"/>
      <c r="O20576" s="172"/>
      <c r="U20576" s="173"/>
    </row>
    <row r="20577" spans="13:21" s="104" customFormat="1" ht="15.75">
      <c r="M20577" s="172"/>
      <c r="N20577" s="172"/>
      <c r="O20577" s="172"/>
      <c r="U20577" s="173"/>
    </row>
    <row r="20578" spans="13:21" s="104" customFormat="1" ht="15.75">
      <c r="M20578" s="172"/>
      <c r="N20578" s="172"/>
      <c r="O20578" s="172"/>
      <c r="U20578" s="173"/>
    </row>
    <row r="20579" spans="13:21" s="104" customFormat="1" ht="15.75">
      <c r="M20579" s="172"/>
      <c r="N20579" s="172"/>
      <c r="O20579" s="172"/>
      <c r="U20579" s="173"/>
    </row>
    <row r="20580" spans="13:21" s="104" customFormat="1" ht="15.75">
      <c r="M20580" s="172"/>
      <c r="N20580" s="172"/>
      <c r="O20580" s="172"/>
      <c r="U20580" s="173"/>
    </row>
    <row r="20581" spans="13:21" s="104" customFormat="1" ht="15.75">
      <c r="M20581" s="172"/>
      <c r="N20581" s="172"/>
      <c r="O20581" s="172"/>
      <c r="U20581" s="173"/>
    </row>
    <row r="20582" spans="13:21" s="104" customFormat="1" ht="15.75">
      <c r="M20582" s="172"/>
      <c r="N20582" s="172"/>
      <c r="O20582" s="172"/>
      <c r="U20582" s="173"/>
    </row>
    <row r="20583" spans="13:21" s="104" customFormat="1" ht="15.75">
      <c r="M20583" s="172"/>
      <c r="N20583" s="172"/>
      <c r="O20583" s="172"/>
      <c r="U20583" s="173"/>
    </row>
    <row r="20584" spans="13:21" s="104" customFormat="1" ht="15.75">
      <c r="M20584" s="172"/>
      <c r="N20584" s="172"/>
      <c r="O20584" s="172"/>
      <c r="U20584" s="173"/>
    </row>
    <row r="20585" spans="13:21" s="104" customFormat="1" ht="15.75">
      <c r="M20585" s="172"/>
      <c r="N20585" s="172"/>
      <c r="O20585" s="172"/>
      <c r="U20585" s="173"/>
    </row>
    <row r="20586" spans="13:21" s="104" customFormat="1" ht="15.75">
      <c r="M20586" s="172"/>
      <c r="N20586" s="172"/>
      <c r="O20586" s="172"/>
      <c r="U20586" s="173"/>
    </row>
    <row r="20587" spans="13:21" s="104" customFormat="1" ht="15.75">
      <c r="M20587" s="172"/>
      <c r="N20587" s="172"/>
      <c r="O20587" s="172"/>
      <c r="U20587" s="173"/>
    </row>
    <row r="20588" spans="13:21" s="104" customFormat="1" ht="15.75">
      <c r="M20588" s="172"/>
      <c r="N20588" s="172"/>
      <c r="O20588" s="172"/>
      <c r="U20588" s="173"/>
    </row>
    <row r="20589" spans="13:21" s="104" customFormat="1" ht="15.75">
      <c r="M20589" s="172"/>
      <c r="N20589" s="172"/>
      <c r="O20589" s="172"/>
      <c r="U20589" s="173"/>
    </row>
    <row r="20590" spans="13:21" s="104" customFormat="1" ht="15.75">
      <c r="M20590" s="172"/>
      <c r="N20590" s="172"/>
      <c r="O20590" s="172"/>
      <c r="U20590" s="173"/>
    </row>
    <row r="20591" spans="13:21" s="104" customFormat="1" ht="15.75">
      <c r="M20591" s="172"/>
      <c r="N20591" s="172"/>
      <c r="O20591" s="172"/>
      <c r="U20591" s="173"/>
    </row>
    <row r="20592" spans="13:21" s="104" customFormat="1" ht="15.75">
      <c r="M20592" s="172"/>
      <c r="N20592" s="172"/>
      <c r="O20592" s="172"/>
      <c r="U20592" s="173"/>
    </row>
    <row r="20593" spans="13:21" s="104" customFormat="1" ht="15.75">
      <c r="M20593" s="172"/>
      <c r="N20593" s="172"/>
      <c r="O20593" s="172"/>
      <c r="U20593" s="173"/>
    </row>
    <row r="20594" spans="13:21" s="104" customFormat="1" ht="15.75">
      <c r="M20594" s="172"/>
      <c r="N20594" s="172"/>
      <c r="O20594" s="172"/>
      <c r="U20594" s="173"/>
    </row>
    <row r="20595" spans="13:21" s="104" customFormat="1" ht="15.75">
      <c r="M20595" s="172"/>
      <c r="N20595" s="172"/>
      <c r="O20595" s="172"/>
      <c r="U20595" s="173"/>
    </row>
    <row r="20596" spans="13:21" s="104" customFormat="1" ht="15.75">
      <c r="M20596" s="172"/>
      <c r="N20596" s="172"/>
      <c r="O20596" s="172"/>
      <c r="U20596" s="173"/>
    </row>
    <row r="20597" spans="13:21" s="104" customFormat="1" ht="15.75">
      <c r="M20597" s="172"/>
      <c r="N20597" s="172"/>
      <c r="O20597" s="172"/>
      <c r="U20597" s="173"/>
    </row>
    <row r="20598" spans="13:21" s="104" customFormat="1" ht="15.75">
      <c r="M20598" s="172"/>
      <c r="N20598" s="172"/>
      <c r="O20598" s="172"/>
      <c r="U20598" s="173"/>
    </row>
    <row r="20599" spans="13:21" s="104" customFormat="1" ht="15.75">
      <c r="M20599" s="172"/>
      <c r="N20599" s="172"/>
      <c r="O20599" s="172"/>
      <c r="U20599" s="173"/>
    </row>
    <row r="20600" spans="13:21" s="104" customFormat="1" ht="15.75">
      <c r="M20600" s="172"/>
      <c r="N20600" s="172"/>
      <c r="O20600" s="172"/>
      <c r="U20600" s="173"/>
    </row>
    <row r="20601" spans="13:21" s="104" customFormat="1" ht="15.75">
      <c r="M20601" s="172"/>
      <c r="N20601" s="172"/>
      <c r="O20601" s="172"/>
      <c r="U20601" s="173"/>
    </row>
    <row r="20602" spans="13:21" s="104" customFormat="1" ht="15.75">
      <c r="M20602" s="172"/>
      <c r="N20602" s="172"/>
      <c r="O20602" s="172"/>
      <c r="U20602" s="173"/>
    </row>
    <row r="20603" spans="13:21" s="104" customFormat="1" ht="15.75">
      <c r="M20603" s="172"/>
      <c r="N20603" s="172"/>
      <c r="O20603" s="172"/>
      <c r="U20603" s="173"/>
    </row>
    <row r="20604" spans="13:21" s="104" customFormat="1" ht="15.75">
      <c r="M20604" s="172"/>
      <c r="N20604" s="172"/>
      <c r="O20604" s="172"/>
      <c r="U20604" s="173"/>
    </row>
    <row r="20605" spans="13:21" s="104" customFormat="1" ht="15.75">
      <c r="M20605" s="172"/>
      <c r="N20605" s="172"/>
      <c r="O20605" s="172"/>
      <c r="U20605" s="173"/>
    </row>
    <row r="20606" spans="13:21" s="104" customFormat="1" ht="15.75">
      <c r="M20606" s="172"/>
      <c r="N20606" s="172"/>
      <c r="O20606" s="172"/>
      <c r="U20606" s="173"/>
    </row>
    <row r="20607" spans="13:21" s="104" customFormat="1" ht="15.75">
      <c r="M20607" s="172"/>
      <c r="N20607" s="172"/>
      <c r="O20607" s="172"/>
      <c r="U20607" s="173"/>
    </row>
    <row r="20608" spans="13:21" s="104" customFormat="1" ht="15.75">
      <c r="M20608" s="172"/>
      <c r="N20608" s="172"/>
      <c r="O20608" s="172"/>
      <c r="U20608" s="173"/>
    </row>
    <row r="20609" spans="13:21" s="104" customFormat="1" ht="15.75">
      <c r="M20609" s="172"/>
      <c r="N20609" s="172"/>
      <c r="O20609" s="172"/>
      <c r="U20609" s="173"/>
    </row>
    <row r="20610" spans="13:21" s="104" customFormat="1" ht="15.75">
      <c r="M20610" s="172"/>
      <c r="N20610" s="172"/>
      <c r="O20610" s="172"/>
      <c r="U20610" s="173"/>
    </row>
    <row r="20611" spans="13:21" s="104" customFormat="1" ht="15.75">
      <c r="M20611" s="172"/>
      <c r="N20611" s="172"/>
      <c r="O20611" s="172"/>
      <c r="U20611" s="173"/>
    </row>
    <row r="20612" spans="13:21" s="104" customFormat="1" ht="15.75">
      <c r="M20612" s="172"/>
      <c r="N20612" s="172"/>
      <c r="O20612" s="172"/>
      <c r="U20612" s="173"/>
    </row>
    <row r="20613" spans="13:21" s="104" customFormat="1" ht="15.75">
      <c r="M20613" s="172"/>
      <c r="N20613" s="172"/>
      <c r="O20613" s="172"/>
      <c r="U20613" s="173"/>
    </row>
    <row r="20614" spans="13:21" s="104" customFormat="1" ht="15.75">
      <c r="M20614" s="172"/>
      <c r="N20614" s="172"/>
      <c r="O20614" s="172"/>
      <c r="U20614" s="173"/>
    </row>
    <row r="20615" spans="13:21" s="104" customFormat="1" ht="15.75">
      <c r="M20615" s="172"/>
      <c r="N20615" s="172"/>
      <c r="O20615" s="172"/>
      <c r="U20615" s="173"/>
    </row>
    <row r="20616" spans="13:21" s="104" customFormat="1" ht="15.75">
      <c r="M20616" s="172"/>
      <c r="N20616" s="172"/>
      <c r="O20616" s="172"/>
      <c r="U20616" s="173"/>
    </row>
    <row r="20617" spans="13:21" s="104" customFormat="1" ht="15.75">
      <c r="M20617" s="172"/>
      <c r="N20617" s="172"/>
      <c r="O20617" s="172"/>
      <c r="U20617" s="173"/>
    </row>
    <row r="20618" spans="13:21" s="104" customFormat="1" ht="15.75">
      <c r="M20618" s="172"/>
      <c r="N20618" s="172"/>
      <c r="O20618" s="172"/>
      <c r="U20618" s="173"/>
    </row>
    <row r="20619" spans="13:21" s="104" customFormat="1" ht="15.75">
      <c r="M20619" s="172"/>
      <c r="N20619" s="172"/>
      <c r="O20619" s="172"/>
      <c r="U20619" s="173"/>
    </row>
    <row r="20620" spans="13:21" s="104" customFormat="1" ht="15.75">
      <c r="M20620" s="172"/>
      <c r="N20620" s="172"/>
      <c r="O20620" s="172"/>
      <c r="U20620" s="173"/>
    </row>
    <row r="20621" spans="13:21" s="104" customFormat="1" ht="15.75">
      <c r="M20621" s="172"/>
      <c r="N20621" s="172"/>
      <c r="O20621" s="172"/>
      <c r="U20621" s="173"/>
    </row>
    <row r="20622" spans="13:21" s="104" customFormat="1" ht="15.75">
      <c r="M20622" s="172"/>
      <c r="N20622" s="172"/>
      <c r="O20622" s="172"/>
      <c r="U20622" s="173"/>
    </row>
    <row r="20623" spans="13:21" s="104" customFormat="1" ht="15.75">
      <c r="M20623" s="172"/>
      <c r="N20623" s="172"/>
      <c r="O20623" s="172"/>
      <c r="U20623" s="173"/>
    </row>
    <row r="20624" spans="13:21" s="104" customFormat="1" ht="15.75">
      <c r="M20624" s="172"/>
      <c r="N20624" s="172"/>
      <c r="O20624" s="172"/>
      <c r="U20624" s="173"/>
    </row>
    <row r="20625" spans="13:21" s="104" customFormat="1" ht="15.75">
      <c r="M20625" s="172"/>
      <c r="N20625" s="172"/>
      <c r="O20625" s="172"/>
      <c r="U20625" s="173"/>
    </row>
    <row r="20626" spans="13:21" s="104" customFormat="1" ht="15.75">
      <c r="M20626" s="172"/>
      <c r="N20626" s="172"/>
      <c r="O20626" s="172"/>
      <c r="U20626" s="173"/>
    </row>
    <row r="20627" spans="13:21" s="104" customFormat="1" ht="15.75">
      <c r="M20627" s="172"/>
      <c r="N20627" s="172"/>
      <c r="O20627" s="172"/>
      <c r="U20627" s="173"/>
    </row>
    <row r="20628" spans="13:21" s="104" customFormat="1" ht="15.75">
      <c r="M20628" s="172"/>
      <c r="N20628" s="172"/>
      <c r="O20628" s="172"/>
      <c r="U20628" s="173"/>
    </row>
    <row r="20629" spans="13:21" s="104" customFormat="1" ht="15.75">
      <c r="M20629" s="172"/>
      <c r="N20629" s="172"/>
      <c r="O20629" s="172"/>
      <c r="U20629" s="173"/>
    </row>
    <row r="20630" spans="13:21" s="104" customFormat="1" ht="15.75">
      <c r="M20630" s="172"/>
      <c r="N20630" s="172"/>
      <c r="O20630" s="172"/>
      <c r="U20630" s="173"/>
    </row>
    <row r="20631" spans="13:21" s="104" customFormat="1" ht="15.75">
      <c r="M20631" s="172"/>
      <c r="N20631" s="172"/>
      <c r="O20631" s="172"/>
      <c r="U20631" s="173"/>
    </row>
    <row r="20632" spans="13:21" s="104" customFormat="1" ht="15.75">
      <c r="M20632" s="172"/>
      <c r="N20632" s="172"/>
      <c r="O20632" s="172"/>
      <c r="U20632" s="173"/>
    </row>
    <row r="20633" spans="13:21" s="104" customFormat="1" ht="15.75">
      <c r="M20633" s="172"/>
      <c r="N20633" s="172"/>
      <c r="O20633" s="172"/>
      <c r="U20633" s="173"/>
    </row>
    <row r="20634" spans="13:21" s="104" customFormat="1" ht="15.75">
      <c r="M20634" s="172"/>
      <c r="N20634" s="172"/>
      <c r="O20634" s="172"/>
      <c r="U20634" s="173"/>
    </row>
    <row r="20635" spans="13:21" s="104" customFormat="1" ht="15.75">
      <c r="M20635" s="172"/>
      <c r="N20635" s="172"/>
      <c r="O20635" s="172"/>
      <c r="U20635" s="173"/>
    </row>
    <row r="20636" spans="13:21" s="104" customFormat="1" ht="15.75">
      <c r="M20636" s="172"/>
      <c r="N20636" s="172"/>
      <c r="O20636" s="172"/>
      <c r="U20636" s="173"/>
    </row>
    <row r="20637" spans="13:21" s="104" customFormat="1" ht="15.75">
      <c r="M20637" s="172"/>
      <c r="N20637" s="172"/>
      <c r="O20637" s="172"/>
      <c r="U20637" s="173"/>
    </row>
    <row r="20638" spans="13:21" s="104" customFormat="1" ht="15.75">
      <c r="M20638" s="172"/>
      <c r="N20638" s="172"/>
      <c r="O20638" s="172"/>
      <c r="U20638" s="173"/>
    </row>
    <row r="20639" spans="13:21" s="104" customFormat="1" ht="15.75">
      <c r="M20639" s="172"/>
      <c r="N20639" s="172"/>
      <c r="O20639" s="172"/>
      <c r="U20639" s="173"/>
    </row>
    <row r="20640" spans="13:21" s="104" customFormat="1" ht="15.75">
      <c r="M20640" s="172"/>
      <c r="N20640" s="172"/>
      <c r="O20640" s="172"/>
      <c r="U20640" s="173"/>
    </row>
    <row r="20641" spans="13:21" s="104" customFormat="1" ht="15.75">
      <c r="M20641" s="172"/>
      <c r="N20641" s="172"/>
      <c r="O20641" s="172"/>
      <c r="U20641" s="173"/>
    </row>
    <row r="20642" spans="13:21" s="104" customFormat="1" ht="15.75">
      <c r="M20642" s="172"/>
      <c r="N20642" s="172"/>
      <c r="O20642" s="172"/>
      <c r="U20642" s="173"/>
    </row>
    <row r="20643" spans="13:21" s="104" customFormat="1" ht="15.75">
      <c r="M20643" s="172"/>
      <c r="N20643" s="172"/>
      <c r="O20643" s="172"/>
      <c r="U20643" s="173"/>
    </row>
    <row r="20644" spans="13:21" s="104" customFormat="1" ht="15.75">
      <c r="M20644" s="172"/>
      <c r="N20644" s="172"/>
      <c r="O20644" s="172"/>
      <c r="U20644" s="173"/>
    </row>
    <row r="20645" spans="13:21" s="104" customFormat="1" ht="15.75">
      <c r="M20645" s="172"/>
      <c r="N20645" s="172"/>
      <c r="O20645" s="172"/>
      <c r="U20645" s="173"/>
    </row>
    <row r="20646" spans="13:21" s="104" customFormat="1" ht="15.75">
      <c r="M20646" s="172"/>
      <c r="N20646" s="172"/>
      <c r="O20646" s="172"/>
      <c r="U20646" s="173"/>
    </row>
    <row r="20647" spans="13:21" s="104" customFormat="1" ht="15.75">
      <c r="M20647" s="172"/>
      <c r="N20647" s="172"/>
      <c r="O20647" s="172"/>
      <c r="U20647" s="173"/>
    </row>
    <row r="20648" spans="13:21" s="104" customFormat="1" ht="15.75">
      <c r="M20648" s="172"/>
      <c r="N20648" s="172"/>
      <c r="O20648" s="172"/>
      <c r="U20648" s="173"/>
    </row>
    <row r="20649" spans="13:21" s="104" customFormat="1" ht="15.75">
      <c r="M20649" s="172"/>
      <c r="N20649" s="172"/>
      <c r="O20649" s="172"/>
      <c r="U20649" s="173"/>
    </row>
    <row r="20650" spans="13:21" s="104" customFormat="1" ht="15.75">
      <c r="M20650" s="172"/>
      <c r="N20650" s="172"/>
      <c r="O20650" s="172"/>
      <c r="U20650" s="173"/>
    </row>
    <row r="20651" spans="13:21" s="104" customFormat="1" ht="15.75">
      <c r="M20651" s="172"/>
      <c r="N20651" s="172"/>
      <c r="O20651" s="172"/>
      <c r="U20651" s="173"/>
    </row>
    <row r="20652" spans="13:21" s="104" customFormat="1" ht="15.75">
      <c r="M20652" s="172"/>
      <c r="N20652" s="172"/>
      <c r="O20652" s="172"/>
      <c r="U20652" s="173"/>
    </row>
    <row r="20653" spans="13:21" s="104" customFormat="1" ht="15.75">
      <c r="M20653" s="172"/>
      <c r="N20653" s="172"/>
      <c r="O20653" s="172"/>
      <c r="U20653" s="173"/>
    </row>
    <row r="20654" spans="13:21" s="104" customFormat="1" ht="15.75">
      <c r="M20654" s="172"/>
      <c r="N20654" s="172"/>
      <c r="O20654" s="172"/>
      <c r="U20654" s="173"/>
    </row>
    <row r="20655" spans="13:21" s="104" customFormat="1" ht="15.75">
      <c r="M20655" s="172"/>
      <c r="N20655" s="172"/>
      <c r="O20655" s="172"/>
      <c r="U20655" s="173"/>
    </row>
    <row r="20656" spans="13:21" s="104" customFormat="1" ht="15.75">
      <c r="M20656" s="172"/>
      <c r="N20656" s="172"/>
      <c r="O20656" s="172"/>
      <c r="U20656" s="173"/>
    </row>
    <row r="20657" spans="13:21" s="104" customFormat="1" ht="15.75">
      <c r="M20657" s="172"/>
      <c r="N20657" s="172"/>
      <c r="O20657" s="172"/>
      <c r="U20657" s="173"/>
    </row>
    <row r="20658" spans="13:21" s="104" customFormat="1" ht="15.75">
      <c r="M20658" s="172"/>
      <c r="N20658" s="172"/>
      <c r="O20658" s="172"/>
      <c r="U20658" s="173"/>
    </row>
    <row r="20659" spans="13:21" s="104" customFormat="1" ht="15.75">
      <c r="M20659" s="172"/>
      <c r="N20659" s="172"/>
      <c r="O20659" s="172"/>
      <c r="U20659" s="173"/>
    </row>
    <row r="20660" spans="13:21" s="104" customFormat="1" ht="15.75">
      <c r="M20660" s="172"/>
      <c r="N20660" s="172"/>
      <c r="O20660" s="172"/>
      <c r="U20660" s="173"/>
    </row>
    <row r="20661" spans="13:21" s="104" customFormat="1" ht="15.75">
      <c r="M20661" s="172"/>
      <c r="N20661" s="172"/>
      <c r="O20661" s="172"/>
      <c r="U20661" s="173"/>
    </row>
    <row r="20662" spans="13:21" s="104" customFormat="1" ht="15.75">
      <c r="M20662" s="172"/>
      <c r="N20662" s="172"/>
      <c r="O20662" s="172"/>
      <c r="U20662" s="173"/>
    </row>
    <row r="20663" spans="13:21" s="104" customFormat="1" ht="15.75">
      <c r="M20663" s="172"/>
      <c r="N20663" s="172"/>
      <c r="O20663" s="172"/>
      <c r="U20663" s="173"/>
    </row>
    <row r="20664" spans="13:21" s="104" customFormat="1" ht="15.75">
      <c r="M20664" s="172"/>
      <c r="N20664" s="172"/>
      <c r="O20664" s="172"/>
      <c r="U20664" s="173"/>
    </row>
    <row r="20665" spans="13:21" s="104" customFormat="1" ht="15.75">
      <c r="M20665" s="172"/>
      <c r="N20665" s="172"/>
      <c r="O20665" s="172"/>
      <c r="U20665" s="173"/>
    </row>
    <row r="20666" spans="13:21" s="104" customFormat="1" ht="15.75">
      <c r="M20666" s="172"/>
      <c r="N20666" s="172"/>
      <c r="O20666" s="172"/>
      <c r="U20666" s="173"/>
    </row>
    <row r="20667" spans="13:21" s="104" customFormat="1" ht="15.75">
      <c r="M20667" s="172"/>
      <c r="N20667" s="172"/>
      <c r="O20667" s="172"/>
      <c r="U20667" s="173"/>
    </row>
    <row r="20668" spans="13:21" s="104" customFormat="1" ht="15.75">
      <c r="M20668" s="172"/>
      <c r="N20668" s="172"/>
      <c r="O20668" s="172"/>
      <c r="U20668" s="173"/>
    </row>
    <row r="20669" spans="13:21" s="104" customFormat="1" ht="15.75">
      <c r="M20669" s="172"/>
      <c r="N20669" s="172"/>
      <c r="O20669" s="172"/>
      <c r="U20669" s="173"/>
    </row>
    <row r="20670" spans="13:21" s="104" customFormat="1" ht="15.75">
      <c r="M20670" s="172"/>
      <c r="N20670" s="172"/>
      <c r="O20670" s="172"/>
      <c r="U20670" s="173"/>
    </row>
    <row r="20671" spans="13:21" s="104" customFormat="1" ht="15.75">
      <c r="M20671" s="172"/>
      <c r="N20671" s="172"/>
      <c r="O20671" s="172"/>
      <c r="U20671" s="173"/>
    </row>
    <row r="20672" spans="13:21" s="104" customFormat="1" ht="15.75">
      <c r="M20672" s="172"/>
      <c r="N20672" s="172"/>
      <c r="O20672" s="172"/>
      <c r="U20672" s="173"/>
    </row>
    <row r="20673" spans="13:21" s="104" customFormat="1" ht="15.75">
      <c r="M20673" s="172"/>
      <c r="N20673" s="172"/>
      <c r="O20673" s="172"/>
      <c r="U20673" s="173"/>
    </row>
    <row r="20674" spans="13:21" s="104" customFormat="1" ht="15.75">
      <c r="M20674" s="172"/>
      <c r="N20674" s="172"/>
      <c r="O20674" s="172"/>
      <c r="U20674" s="173"/>
    </row>
    <row r="20675" spans="13:21" s="104" customFormat="1" ht="15.75">
      <c r="M20675" s="172"/>
      <c r="N20675" s="172"/>
      <c r="O20675" s="172"/>
      <c r="U20675" s="173"/>
    </row>
    <row r="20676" spans="13:21" s="104" customFormat="1" ht="15.75">
      <c r="M20676" s="172"/>
      <c r="N20676" s="172"/>
      <c r="O20676" s="172"/>
      <c r="U20676" s="173"/>
    </row>
    <row r="20677" spans="13:21" s="104" customFormat="1" ht="15.75">
      <c r="M20677" s="172"/>
      <c r="N20677" s="172"/>
      <c r="O20677" s="172"/>
      <c r="U20677" s="173"/>
    </row>
    <row r="20678" spans="13:21" s="104" customFormat="1" ht="15.75">
      <c r="M20678" s="172"/>
      <c r="N20678" s="172"/>
      <c r="O20678" s="172"/>
      <c r="U20678" s="173"/>
    </row>
    <row r="20679" spans="13:21" s="104" customFormat="1" ht="15.75">
      <c r="M20679" s="172"/>
      <c r="N20679" s="172"/>
      <c r="O20679" s="172"/>
      <c r="U20679" s="173"/>
    </row>
    <row r="20680" spans="13:21" s="104" customFormat="1" ht="15.75">
      <c r="M20680" s="172"/>
      <c r="N20680" s="172"/>
      <c r="O20680" s="172"/>
      <c r="U20680" s="173"/>
    </row>
    <row r="20681" spans="13:21" s="104" customFormat="1" ht="15.75">
      <c r="M20681" s="172"/>
      <c r="N20681" s="172"/>
      <c r="O20681" s="172"/>
      <c r="U20681" s="173"/>
    </row>
    <row r="20682" spans="13:21" s="104" customFormat="1" ht="15.75">
      <c r="M20682" s="172"/>
      <c r="N20682" s="172"/>
      <c r="O20682" s="172"/>
      <c r="U20682" s="173"/>
    </row>
    <row r="20683" spans="13:21" s="104" customFormat="1" ht="15.75">
      <c r="M20683" s="172"/>
      <c r="N20683" s="172"/>
      <c r="O20683" s="172"/>
      <c r="U20683" s="173"/>
    </row>
    <row r="20684" spans="13:21" s="104" customFormat="1" ht="15.75">
      <c r="M20684" s="172"/>
      <c r="N20684" s="172"/>
      <c r="O20684" s="172"/>
      <c r="U20684" s="173"/>
    </row>
    <row r="20685" spans="13:21" s="104" customFormat="1" ht="15.75">
      <c r="M20685" s="172"/>
      <c r="N20685" s="172"/>
      <c r="O20685" s="172"/>
      <c r="U20685" s="173"/>
    </row>
    <row r="20686" spans="13:21" s="104" customFormat="1" ht="15.75">
      <c r="M20686" s="172"/>
      <c r="N20686" s="172"/>
      <c r="O20686" s="172"/>
      <c r="U20686" s="173"/>
    </row>
    <row r="20687" spans="13:21" s="104" customFormat="1" ht="15.75">
      <c r="M20687" s="172"/>
      <c r="N20687" s="172"/>
      <c r="O20687" s="172"/>
      <c r="U20687" s="173"/>
    </row>
    <row r="20688" spans="13:21" s="104" customFormat="1" ht="15.75">
      <c r="M20688" s="172"/>
      <c r="N20688" s="172"/>
      <c r="O20688" s="172"/>
      <c r="U20688" s="173"/>
    </row>
    <row r="20689" spans="13:21" s="104" customFormat="1" ht="15.75">
      <c r="M20689" s="172"/>
      <c r="N20689" s="172"/>
      <c r="O20689" s="172"/>
      <c r="U20689" s="173"/>
    </row>
    <row r="20690" spans="13:21" s="104" customFormat="1" ht="15.75">
      <c r="M20690" s="172"/>
      <c r="N20690" s="172"/>
      <c r="O20690" s="172"/>
      <c r="U20690" s="173"/>
    </row>
    <row r="20691" spans="13:21" s="104" customFormat="1" ht="15.75">
      <c r="M20691" s="172"/>
      <c r="N20691" s="172"/>
      <c r="O20691" s="172"/>
      <c r="U20691" s="173"/>
    </row>
    <row r="20692" spans="13:21" s="104" customFormat="1" ht="15.75">
      <c r="M20692" s="172"/>
      <c r="N20692" s="172"/>
      <c r="O20692" s="172"/>
      <c r="U20692" s="173"/>
    </row>
    <row r="20693" spans="13:21" s="104" customFormat="1" ht="15.75">
      <c r="M20693" s="172"/>
      <c r="N20693" s="172"/>
      <c r="O20693" s="172"/>
      <c r="U20693" s="173"/>
    </row>
    <row r="20694" spans="13:21" s="104" customFormat="1" ht="15.75">
      <c r="M20694" s="172"/>
      <c r="N20694" s="172"/>
      <c r="O20694" s="172"/>
      <c r="U20694" s="173"/>
    </row>
    <row r="20695" spans="13:21" s="104" customFormat="1" ht="15.75">
      <c r="M20695" s="172"/>
      <c r="N20695" s="172"/>
      <c r="O20695" s="172"/>
      <c r="U20695" s="173"/>
    </row>
    <row r="20696" spans="13:21" s="104" customFormat="1" ht="15.75">
      <c r="M20696" s="172"/>
      <c r="N20696" s="172"/>
      <c r="O20696" s="172"/>
      <c r="U20696" s="173"/>
    </row>
    <row r="20697" spans="13:21" s="104" customFormat="1" ht="15.75">
      <c r="M20697" s="172"/>
      <c r="N20697" s="172"/>
      <c r="O20697" s="172"/>
      <c r="U20697" s="173"/>
    </row>
    <row r="20698" spans="13:21" s="104" customFormat="1" ht="15.75">
      <c r="M20698" s="172"/>
      <c r="N20698" s="172"/>
      <c r="O20698" s="172"/>
      <c r="U20698" s="173"/>
    </row>
    <row r="20699" spans="13:21" s="104" customFormat="1" ht="15.75">
      <c r="M20699" s="172"/>
      <c r="N20699" s="172"/>
      <c r="O20699" s="172"/>
      <c r="U20699" s="173"/>
    </row>
    <row r="20700" spans="13:21" s="104" customFormat="1" ht="15.75">
      <c r="M20700" s="172"/>
      <c r="N20700" s="172"/>
      <c r="O20700" s="172"/>
      <c r="U20700" s="173"/>
    </row>
    <row r="20701" spans="13:21" s="104" customFormat="1" ht="15.75">
      <c r="M20701" s="172"/>
      <c r="N20701" s="172"/>
      <c r="O20701" s="172"/>
      <c r="U20701" s="173"/>
    </row>
    <row r="20702" spans="13:21" s="104" customFormat="1" ht="15.75">
      <c r="M20702" s="172"/>
      <c r="N20702" s="172"/>
      <c r="O20702" s="172"/>
      <c r="U20702" s="173"/>
    </row>
    <row r="20703" spans="13:21" s="104" customFormat="1" ht="15.75">
      <c r="M20703" s="172"/>
      <c r="N20703" s="172"/>
      <c r="O20703" s="172"/>
      <c r="U20703" s="173"/>
    </row>
    <row r="20704" spans="13:21" s="104" customFormat="1" ht="15.75">
      <c r="M20704" s="172"/>
      <c r="N20704" s="172"/>
      <c r="O20704" s="172"/>
      <c r="U20704" s="173"/>
    </row>
    <row r="20705" spans="13:21" s="104" customFormat="1" ht="15.75">
      <c r="M20705" s="172"/>
      <c r="N20705" s="172"/>
      <c r="O20705" s="172"/>
      <c r="U20705" s="173"/>
    </row>
    <row r="20706" spans="13:21" s="104" customFormat="1" ht="15.75">
      <c r="M20706" s="172"/>
      <c r="N20706" s="172"/>
      <c r="O20706" s="172"/>
      <c r="U20706" s="173"/>
    </row>
    <row r="20707" spans="13:21" s="104" customFormat="1" ht="15.75">
      <c r="M20707" s="172"/>
      <c r="N20707" s="172"/>
      <c r="O20707" s="172"/>
      <c r="U20707" s="173"/>
    </row>
    <row r="20708" spans="13:21" s="104" customFormat="1" ht="15.75">
      <c r="M20708" s="172"/>
      <c r="N20708" s="172"/>
      <c r="O20708" s="172"/>
      <c r="U20708" s="173"/>
    </row>
    <row r="20709" spans="13:21" s="104" customFormat="1" ht="15.75">
      <c r="M20709" s="172"/>
      <c r="N20709" s="172"/>
      <c r="O20709" s="172"/>
      <c r="U20709" s="173"/>
    </row>
    <row r="20710" spans="13:21" s="104" customFormat="1" ht="15.75">
      <c r="M20710" s="172"/>
      <c r="N20710" s="172"/>
      <c r="O20710" s="172"/>
      <c r="U20710" s="173"/>
    </row>
    <row r="20711" spans="13:21" s="104" customFormat="1" ht="15.75">
      <c r="M20711" s="172"/>
      <c r="N20711" s="172"/>
      <c r="O20711" s="172"/>
      <c r="U20711" s="173"/>
    </row>
    <row r="20712" spans="13:21" s="104" customFormat="1" ht="15.75">
      <c r="M20712" s="172"/>
      <c r="N20712" s="172"/>
      <c r="O20712" s="172"/>
      <c r="U20712" s="173"/>
    </row>
    <row r="20713" spans="13:21" s="104" customFormat="1" ht="15.75">
      <c r="M20713" s="172"/>
      <c r="N20713" s="172"/>
      <c r="O20713" s="172"/>
      <c r="U20713" s="173"/>
    </row>
    <row r="20714" spans="13:21" s="104" customFormat="1" ht="15.75">
      <c r="M20714" s="172"/>
      <c r="N20714" s="172"/>
      <c r="O20714" s="172"/>
      <c r="U20714" s="173"/>
    </row>
    <row r="20715" spans="13:21" s="104" customFormat="1" ht="15.75">
      <c r="M20715" s="172"/>
      <c r="N20715" s="172"/>
      <c r="O20715" s="172"/>
      <c r="U20715" s="173"/>
    </row>
    <row r="20716" spans="13:21" s="104" customFormat="1" ht="15.75">
      <c r="M20716" s="172"/>
      <c r="N20716" s="172"/>
      <c r="O20716" s="172"/>
      <c r="U20716" s="173"/>
    </row>
    <row r="20717" spans="13:21" s="104" customFormat="1" ht="15.75">
      <c r="M20717" s="172"/>
      <c r="N20717" s="172"/>
      <c r="O20717" s="172"/>
      <c r="U20717" s="173"/>
    </row>
    <row r="20718" spans="13:21" s="104" customFormat="1" ht="15.75">
      <c r="M20718" s="172"/>
      <c r="N20718" s="172"/>
      <c r="O20718" s="172"/>
      <c r="U20718" s="173"/>
    </row>
    <row r="20719" spans="13:21" s="104" customFormat="1" ht="15.75">
      <c r="M20719" s="172"/>
      <c r="N20719" s="172"/>
      <c r="O20719" s="172"/>
      <c r="U20719" s="173"/>
    </row>
    <row r="20720" spans="13:21" s="104" customFormat="1" ht="15.75">
      <c r="M20720" s="172"/>
      <c r="N20720" s="172"/>
      <c r="O20720" s="172"/>
      <c r="U20720" s="173"/>
    </row>
    <row r="20721" spans="13:21" s="104" customFormat="1" ht="15.75">
      <c r="M20721" s="172"/>
      <c r="N20721" s="172"/>
      <c r="O20721" s="172"/>
      <c r="U20721" s="173"/>
    </row>
    <row r="20722" spans="13:21" s="104" customFormat="1" ht="15.75">
      <c r="M20722" s="172"/>
      <c r="N20722" s="172"/>
      <c r="O20722" s="172"/>
      <c r="U20722" s="173"/>
    </row>
    <row r="20723" spans="13:21" s="104" customFormat="1" ht="15.75">
      <c r="M20723" s="172"/>
      <c r="N20723" s="172"/>
      <c r="O20723" s="172"/>
      <c r="U20723" s="173"/>
    </row>
    <row r="20724" spans="13:21" s="104" customFormat="1" ht="15.75">
      <c r="M20724" s="172"/>
      <c r="N20724" s="172"/>
      <c r="O20724" s="172"/>
      <c r="U20724" s="173"/>
    </row>
    <row r="20725" spans="13:21" s="104" customFormat="1" ht="15.75">
      <c r="M20725" s="172"/>
      <c r="N20725" s="172"/>
      <c r="O20725" s="172"/>
      <c r="U20725" s="173"/>
    </row>
    <row r="20726" spans="13:21" s="104" customFormat="1" ht="15.75">
      <c r="M20726" s="172"/>
      <c r="N20726" s="172"/>
      <c r="O20726" s="172"/>
      <c r="U20726" s="173"/>
    </row>
    <row r="20727" spans="13:21" s="104" customFormat="1" ht="15.75">
      <c r="M20727" s="172"/>
      <c r="N20727" s="172"/>
      <c r="O20727" s="172"/>
      <c r="U20727" s="173"/>
    </row>
    <row r="20728" spans="13:21" s="104" customFormat="1" ht="15.75">
      <c r="M20728" s="172"/>
      <c r="N20728" s="172"/>
      <c r="O20728" s="172"/>
      <c r="U20728" s="173"/>
    </row>
    <row r="20729" spans="13:21" s="104" customFormat="1" ht="15.75">
      <c r="M20729" s="172"/>
      <c r="N20729" s="172"/>
      <c r="O20729" s="172"/>
      <c r="U20729" s="173"/>
    </row>
    <row r="20730" spans="13:21" s="104" customFormat="1" ht="15.75">
      <c r="M20730" s="172"/>
      <c r="N20730" s="172"/>
      <c r="O20730" s="172"/>
      <c r="U20730" s="173"/>
    </row>
    <row r="20731" spans="13:21" s="104" customFormat="1" ht="15.75">
      <c r="M20731" s="172"/>
      <c r="N20731" s="172"/>
      <c r="O20731" s="172"/>
      <c r="U20731" s="173"/>
    </row>
    <row r="20732" spans="13:21" s="104" customFormat="1" ht="15.75">
      <c r="M20732" s="172"/>
      <c r="N20732" s="172"/>
      <c r="O20732" s="172"/>
      <c r="U20732" s="173"/>
    </row>
    <row r="20733" spans="13:21" s="104" customFormat="1" ht="15.75">
      <c r="M20733" s="172"/>
      <c r="N20733" s="172"/>
      <c r="O20733" s="172"/>
      <c r="U20733" s="173"/>
    </row>
    <row r="20734" spans="13:21" s="104" customFormat="1" ht="15.75">
      <c r="M20734" s="172"/>
      <c r="N20734" s="172"/>
      <c r="O20734" s="172"/>
      <c r="U20734" s="173"/>
    </row>
    <row r="20735" spans="13:21" s="104" customFormat="1" ht="15.75">
      <c r="M20735" s="172"/>
      <c r="N20735" s="172"/>
      <c r="O20735" s="172"/>
      <c r="U20735" s="173"/>
    </row>
    <row r="20736" spans="13:21" s="104" customFormat="1" ht="15.75">
      <c r="M20736" s="172"/>
      <c r="N20736" s="172"/>
      <c r="O20736" s="172"/>
      <c r="U20736" s="173"/>
    </row>
    <row r="20737" spans="13:21" s="104" customFormat="1" ht="15.75">
      <c r="M20737" s="172"/>
      <c r="N20737" s="172"/>
      <c r="O20737" s="172"/>
      <c r="U20737" s="173"/>
    </row>
    <row r="20738" spans="13:21" s="104" customFormat="1" ht="15.75">
      <c r="M20738" s="172"/>
      <c r="N20738" s="172"/>
      <c r="O20738" s="172"/>
      <c r="U20738" s="173"/>
    </row>
    <row r="20739" spans="13:21" s="104" customFormat="1" ht="15.75">
      <c r="M20739" s="172"/>
      <c r="N20739" s="172"/>
      <c r="O20739" s="172"/>
      <c r="U20739" s="173"/>
    </row>
    <row r="20740" spans="13:21" s="104" customFormat="1" ht="15.75">
      <c r="M20740" s="172"/>
      <c r="N20740" s="172"/>
      <c r="O20740" s="172"/>
      <c r="U20740" s="173"/>
    </row>
    <row r="20741" spans="13:21" s="104" customFormat="1" ht="15.75">
      <c r="M20741" s="172"/>
      <c r="N20741" s="172"/>
      <c r="O20741" s="172"/>
      <c r="U20741" s="173"/>
    </row>
    <row r="20742" spans="13:21" s="104" customFormat="1" ht="15.75">
      <c r="M20742" s="172"/>
      <c r="N20742" s="172"/>
      <c r="O20742" s="172"/>
      <c r="U20742" s="173"/>
    </row>
    <row r="20743" spans="13:21" s="104" customFormat="1" ht="15.75">
      <c r="M20743" s="172"/>
      <c r="N20743" s="172"/>
      <c r="O20743" s="172"/>
      <c r="U20743" s="173"/>
    </row>
    <row r="20744" spans="13:21" s="104" customFormat="1" ht="15.75">
      <c r="M20744" s="172"/>
      <c r="N20744" s="172"/>
      <c r="O20744" s="172"/>
      <c r="U20744" s="173"/>
    </row>
    <row r="20745" spans="13:21" s="104" customFormat="1" ht="15.75">
      <c r="M20745" s="172"/>
      <c r="N20745" s="172"/>
      <c r="O20745" s="172"/>
      <c r="U20745" s="173"/>
    </row>
    <row r="20746" spans="13:21" s="104" customFormat="1" ht="15.75">
      <c r="M20746" s="172"/>
      <c r="N20746" s="172"/>
      <c r="O20746" s="172"/>
      <c r="U20746" s="173"/>
    </row>
    <row r="20747" spans="13:21" s="104" customFormat="1" ht="15.75">
      <c r="M20747" s="172"/>
      <c r="N20747" s="172"/>
      <c r="O20747" s="172"/>
      <c r="U20747" s="173"/>
    </row>
    <row r="20748" spans="13:21" s="104" customFormat="1" ht="15.75">
      <c r="M20748" s="172"/>
      <c r="N20748" s="172"/>
      <c r="O20748" s="172"/>
      <c r="U20748" s="173"/>
    </row>
    <row r="20749" spans="13:21" s="104" customFormat="1" ht="15.75">
      <c r="M20749" s="172"/>
      <c r="N20749" s="172"/>
      <c r="O20749" s="172"/>
      <c r="U20749" s="173"/>
    </row>
    <row r="20750" spans="13:21" s="104" customFormat="1" ht="15.75">
      <c r="M20750" s="172"/>
      <c r="N20750" s="172"/>
      <c r="O20750" s="172"/>
      <c r="U20750" s="173"/>
    </row>
    <row r="20751" spans="13:21" s="104" customFormat="1" ht="15.75">
      <c r="M20751" s="172"/>
      <c r="N20751" s="172"/>
      <c r="O20751" s="172"/>
      <c r="U20751" s="173"/>
    </row>
    <row r="20752" spans="13:21" s="104" customFormat="1" ht="15.75">
      <c r="M20752" s="172"/>
      <c r="N20752" s="172"/>
      <c r="O20752" s="172"/>
      <c r="U20752" s="173"/>
    </row>
    <row r="20753" spans="13:21" s="104" customFormat="1" ht="15.75">
      <c r="M20753" s="172"/>
      <c r="N20753" s="172"/>
      <c r="O20753" s="172"/>
      <c r="U20753" s="173"/>
    </row>
    <row r="20754" spans="13:21" s="104" customFormat="1" ht="15.75">
      <c r="M20754" s="172"/>
      <c r="N20754" s="172"/>
      <c r="O20754" s="172"/>
      <c r="U20754" s="173"/>
    </row>
    <row r="20755" spans="13:21" s="104" customFormat="1" ht="15.75">
      <c r="M20755" s="172"/>
      <c r="N20755" s="172"/>
      <c r="O20755" s="172"/>
      <c r="U20755" s="173"/>
    </row>
    <row r="20756" spans="13:21" s="104" customFormat="1" ht="15.75">
      <c r="M20756" s="172"/>
      <c r="N20756" s="172"/>
      <c r="O20756" s="172"/>
      <c r="U20756" s="173"/>
    </row>
    <row r="20757" spans="13:21" s="104" customFormat="1" ht="15.75">
      <c r="M20757" s="172"/>
      <c r="N20757" s="172"/>
      <c r="O20757" s="172"/>
      <c r="U20757" s="173"/>
    </row>
    <row r="20758" spans="13:21" s="104" customFormat="1" ht="15.75">
      <c r="M20758" s="172"/>
      <c r="N20758" s="172"/>
      <c r="O20758" s="172"/>
      <c r="U20758" s="173"/>
    </row>
    <row r="20759" spans="13:21" s="104" customFormat="1" ht="15.75">
      <c r="M20759" s="172"/>
      <c r="N20759" s="172"/>
      <c r="O20759" s="172"/>
      <c r="U20759" s="173"/>
    </row>
    <row r="20760" spans="13:21" s="104" customFormat="1" ht="15.75">
      <c r="M20760" s="172"/>
      <c r="N20760" s="172"/>
      <c r="O20760" s="172"/>
      <c r="U20760" s="173"/>
    </row>
    <row r="20761" spans="13:21" s="104" customFormat="1" ht="15.75">
      <c r="M20761" s="172"/>
      <c r="N20761" s="172"/>
      <c r="O20761" s="172"/>
      <c r="U20761" s="173"/>
    </row>
    <row r="20762" spans="13:21" s="104" customFormat="1" ht="15.75">
      <c r="M20762" s="172"/>
      <c r="N20762" s="172"/>
      <c r="O20762" s="172"/>
      <c r="U20762" s="173"/>
    </row>
    <row r="20763" spans="13:21" s="104" customFormat="1" ht="15.75">
      <c r="M20763" s="172"/>
      <c r="N20763" s="172"/>
      <c r="O20763" s="172"/>
      <c r="U20763" s="173"/>
    </row>
    <row r="20764" spans="13:21" s="104" customFormat="1" ht="15.75">
      <c r="M20764" s="172"/>
      <c r="N20764" s="172"/>
      <c r="O20764" s="172"/>
      <c r="U20764" s="173"/>
    </row>
    <row r="20765" spans="13:21" s="104" customFormat="1" ht="15.75">
      <c r="M20765" s="172"/>
      <c r="N20765" s="172"/>
      <c r="O20765" s="172"/>
      <c r="U20765" s="173"/>
    </row>
    <row r="20766" spans="13:21" s="104" customFormat="1" ht="15.75">
      <c r="M20766" s="172"/>
      <c r="N20766" s="172"/>
      <c r="O20766" s="172"/>
      <c r="U20766" s="173"/>
    </row>
    <row r="20767" spans="13:21" s="104" customFormat="1" ht="15.75">
      <c r="M20767" s="172"/>
      <c r="N20767" s="172"/>
      <c r="O20767" s="172"/>
      <c r="U20767" s="173"/>
    </row>
    <row r="20768" spans="13:21" s="104" customFormat="1" ht="15.75">
      <c r="M20768" s="172"/>
      <c r="N20768" s="172"/>
      <c r="O20768" s="172"/>
      <c r="U20768" s="173"/>
    </row>
    <row r="20769" spans="13:21" s="104" customFormat="1" ht="15.75">
      <c r="M20769" s="172"/>
      <c r="N20769" s="172"/>
      <c r="O20769" s="172"/>
      <c r="U20769" s="173"/>
    </row>
    <row r="20770" spans="13:21" s="104" customFormat="1" ht="15.75">
      <c r="M20770" s="172"/>
      <c r="N20770" s="172"/>
      <c r="O20770" s="172"/>
      <c r="U20770" s="173"/>
    </row>
    <row r="20771" spans="13:21" s="104" customFormat="1" ht="15.75">
      <c r="M20771" s="172"/>
      <c r="N20771" s="172"/>
      <c r="O20771" s="172"/>
      <c r="U20771" s="173"/>
    </row>
    <row r="20772" spans="13:21" s="104" customFormat="1" ht="15.75">
      <c r="M20772" s="172"/>
      <c r="N20772" s="172"/>
      <c r="O20772" s="172"/>
      <c r="U20772" s="173"/>
    </row>
    <row r="20773" spans="13:21" s="104" customFormat="1" ht="15.75">
      <c r="M20773" s="172"/>
      <c r="N20773" s="172"/>
      <c r="O20773" s="172"/>
      <c r="U20773" s="173"/>
    </row>
    <row r="20774" spans="13:21" s="104" customFormat="1" ht="15.75">
      <c r="M20774" s="172"/>
      <c r="N20774" s="172"/>
      <c r="O20774" s="172"/>
      <c r="U20774" s="173"/>
    </row>
    <row r="20775" spans="13:21" s="104" customFormat="1" ht="15.75">
      <c r="M20775" s="172"/>
      <c r="N20775" s="172"/>
      <c r="O20775" s="172"/>
      <c r="U20775" s="173"/>
    </row>
    <row r="20776" spans="13:21" s="104" customFormat="1" ht="15.75">
      <c r="M20776" s="172"/>
      <c r="N20776" s="172"/>
      <c r="O20776" s="172"/>
      <c r="U20776" s="173"/>
    </row>
    <row r="20777" spans="13:21" s="104" customFormat="1" ht="15.75">
      <c r="M20777" s="172"/>
      <c r="N20777" s="172"/>
      <c r="O20777" s="172"/>
      <c r="U20777" s="173"/>
    </row>
    <row r="20778" spans="13:21" s="104" customFormat="1" ht="15.75">
      <c r="M20778" s="172"/>
      <c r="N20778" s="172"/>
      <c r="O20778" s="172"/>
      <c r="U20778" s="173"/>
    </row>
    <row r="20779" spans="13:21" s="104" customFormat="1" ht="15.75">
      <c r="M20779" s="172"/>
      <c r="N20779" s="172"/>
      <c r="O20779" s="172"/>
      <c r="U20779" s="173"/>
    </row>
    <row r="20780" spans="13:21" s="104" customFormat="1" ht="15.75">
      <c r="M20780" s="172"/>
      <c r="N20780" s="172"/>
      <c r="O20780" s="172"/>
      <c r="U20780" s="173"/>
    </row>
    <row r="20781" spans="13:21" s="104" customFormat="1" ht="15.75">
      <c r="M20781" s="172"/>
      <c r="N20781" s="172"/>
      <c r="O20781" s="172"/>
      <c r="U20781" s="173"/>
    </row>
    <row r="20782" spans="13:21" s="104" customFormat="1" ht="15.75">
      <c r="M20782" s="172"/>
      <c r="N20782" s="172"/>
      <c r="O20782" s="172"/>
      <c r="U20782" s="173"/>
    </row>
    <row r="20783" spans="13:21" s="104" customFormat="1" ht="15.75">
      <c r="M20783" s="172"/>
      <c r="N20783" s="172"/>
      <c r="O20783" s="172"/>
      <c r="U20783" s="173"/>
    </row>
    <row r="20784" spans="13:21" s="104" customFormat="1" ht="15.75">
      <c r="M20784" s="172"/>
      <c r="N20784" s="172"/>
      <c r="O20784" s="172"/>
      <c r="U20784" s="173"/>
    </row>
    <row r="20785" spans="13:21" s="104" customFormat="1" ht="15.75">
      <c r="M20785" s="172"/>
      <c r="N20785" s="172"/>
      <c r="O20785" s="172"/>
      <c r="U20785" s="173"/>
    </row>
    <row r="20786" spans="13:21" s="104" customFormat="1" ht="15.75">
      <c r="M20786" s="172"/>
      <c r="N20786" s="172"/>
      <c r="O20786" s="172"/>
      <c r="U20786" s="173"/>
    </row>
    <row r="20787" spans="13:21" s="104" customFormat="1" ht="15.75">
      <c r="M20787" s="172"/>
      <c r="N20787" s="172"/>
      <c r="O20787" s="172"/>
      <c r="U20787" s="173"/>
    </row>
    <row r="20788" spans="13:21" s="104" customFormat="1" ht="15.75">
      <c r="M20788" s="172"/>
      <c r="N20788" s="172"/>
      <c r="O20788" s="172"/>
      <c r="U20788" s="173"/>
    </row>
    <row r="20789" spans="13:21" s="104" customFormat="1" ht="15.75">
      <c r="M20789" s="172"/>
      <c r="N20789" s="172"/>
      <c r="O20789" s="172"/>
      <c r="U20789" s="173"/>
    </row>
    <row r="20790" spans="13:21" s="104" customFormat="1" ht="15.75">
      <c r="M20790" s="172"/>
      <c r="N20790" s="172"/>
      <c r="O20790" s="172"/>
      <c r="U20790" s="173"/>
    </row>
    <row r="20791" spans="13:21" s="104" customFormat="1" ht="15.75">
      <c r="M20791" s="172"/>
      <c r="N20791" s="172"/>
      <c r="O20791" s="172"/>
      <c r="U20791" s="173"/>
    </row>
    <row r="20792" spans="13:21" s="104" customFormat="1" ht="15.75">
      <c r="M20792" s="172"/>
      <c r="N20792" s="172"/>
      <c r="O20792" s="172"/>
      <c r="U20792" s="173"/>
    </row>
    <row r="20793" spans="13:21" s="104" customFormat="1" ht="15.75">
      <c r="M20793" s="172"/>
      <c r="N20793" s="172"/>
      <c r="O20793" s="172"/>
      <c r="U20793" s="173"/>
    </row>
    <row r="20794" spans="13:21" s="104" customFormat="1" ht="15.75">
      <c r="M20794" s="172"/>
      <c r="N20794" s="172"/>
      <c r="O20794" s="172"/>
      <c r="U20794" s="173"/>
    </row>
    <row r="20795" spans="13:21" s="104" customFormat="1" ht="15.75">
      <c r="M20795" s="172"/>
      <c r="N20795" s="172"/>
      <c r="O20795" s="172"/>
      <c r="U20795" s="173"/>
    </row>
    <row r="20796" spans="13:21" s="104" customFormat="1" ht="15.75">
      <c r="M20796" s="172"/>
      <c r="N20796" s="172"/>
      <c r="O20796" s="172"/>
      <c r="U20796" s="173"/>
    </row>
    <row r="20797" spans="13:21" s="104" customFormat="1" ht="15.75">
      <c r="M20797" s="172"/>
      <c r="N20797" s="172"/>
      <c r="O20797" s="172"/>
      <c r="U20797" s="173"/>
    </row>
    <row r="20798" spans="13:21" s="104" customFormat="1" ht="15.75">
      <c r="M20798" s="172"/>
      <c r="N20798" s="172"/>
      <c r="O20798" s="172"/>
      <c r="U20798" s="173"/>
    </row>
    <row r="20799" spans="13:21" s="104" customFormat="1" ht="15.75">
      <c r="M20799" s="172"/>
      <c r="N20799" s="172"/>
      <c r="O20799" s="172"/>
      <c r="U20799" s="173"/>
    </row>
    <row r="20800" spans="13:21" s="104" customFormat="1" ht="15.75">
      <c r="M20800" s="172"/>
      <c r="N20800" s="172"/>
      <c r="O20800" s="172"/>
      <c r="U20800" s="173"/>
    </row>
    <row r="20801" spans="13:21" s="104" customFormat="1" ht="15.75">
      <c r="M20801" s="172"/>
      <c r="N20801" s="172"/>
      <c r="O20801" s="172"/>
      <c r="U20801" s="173"/>
    </row>
    <row r="20802" spans="13:21" s="104" customFormat="1" ht="15.75">
      <c r="M20802" s="172"/>
      <c r="N20802" s="172"/>
      <c r="O20802" s="172"/>
      <c r="U20802" s="173"/>
    </row>
    <row r="20803" spans="13:21" s="104" customFormat="1" ht="15.75">
      <c r="M20803" s="172"/>
      <c r="N20803" s="172"/>
      <c r="O20803" s="172"/>
      <c r="U20803" s="173"/>
    </row>
    <row r="20804" spans="13:21" s="104" customFormat="1" ht="15.75">
      <c r="M20804" s="172"/>
      <c r="N20804" s="172"/>
      <c r="O20804" s="172"/>
      <c r="U20804" s="173"/>
    </row>
    <row r="20805" spans="13:21" s="104" customFormat="1" ht="15.75">
      <c r="M20805" s="172"/>
      <c r="N20805" s="172"/>
      <c r="O20805" s="172"/>
      <c r="U20805" s="173"/>
    </row>
    <row r="20806" spans="13:21" s="104" customFormat="1" ht="15.75">
      <c r="M20806" s="172"/>
      <c r="N20806" s="172"/>
      <c r="O20806" s="172"/>
      <c r="U20806" s="173"/>
    </row>
    <row r="20807" spans="13:21" s="104" customFormat="1" ht="15.75">
      <c r="M20807" s="172"/>
      <c r="N20807" s="172"/>
      <c r="O20807" s="172"/>
      <c r="U20807" s="173"/>
    </row>
    <row r="20808" spans="13:21" s="104" customFormat="1" ht="15.75">
      <c r="M20808" s="172"/>
      <c r="N20808" s="172"/>
      <c r="O20808" s="172"/>
      <c r="U20808" s="173"/>
    </row>
    <row r="20809" spans="13:21" s="104" customFormat="1" ht="15.75">
      <c r="M20809" s="172"/>
      <c r="N20809" s="172"/>
      <c r="O20809" s="172"/>
      <c r="U20809" s="173"/>
    </row>
    <row r="20810" spans="13:21" s="104" customFormat="1" ht="15.75">
      <c r="M20810" s="172"/>
      <c r="N20810" s="172"/>
      <c r="O20810" s="172"/>
      <c r="U20810" s="173"/>
    </row>
    <row r="20811" spans="13:21" s="104" customFormat="1" ht="15.75">
      <c r="M20811" s="172"/>
      <c r="N20811" s="172"/>
      <c r="O20811" s="172"/>
      <c r="U20811" s="173"/>
    </row>
    <row r="20812" spans="13:21" s="104" customFormat="1" ht="15.75">
      <c r="M20812" s="172"/>
      <c r="N20812" s="172"/>
      <c r="O20812" s="172"/>
      <c r="U20812" s="173"/>
    </row>
    <row r="20813" spans="13:21" s="104" customFormat="1" ht="15.75">
      <c r="M20813" s="172"/>
      <c r="N20813" s="172"/>
      <c r="O20813" s="172"/>
      <c r="U20813" s="173"/>
    </row>
    <row r="20814" spans="13:21" s="104" customFormat="1" ht="15.75">
      <c r="M20814" s="172"/>
      <c r="N20814" s="172"/>
      <c r="O20814" s="172"/>
      <c r="U20814" s="173"/>
    </row>
    <row r="20815" spans="13:21" s="104" customFormat="1" ht="15.75">
      <c r="M20815" s="172"/>
      <c r="N20815" s="172"/>
      <c r="O20815" s="172"/>
      <c r="U20815" s="173"/>
    </row>
    <row r="20816" spans="13:21" s="104" customFormat="1" ht="15.75">
      <c r="M20816" s="172"/>
      <c r="N20816" s="172"/>
      <c r="O20816" s="172"/>
      <c r="U20816" s="173"/>
    </row>
    <row r="20817" spans="13:21" s="104" customFormat="1" ht="15.75">
      <c r="M20817" s="172"/>
      <c r="N20817" s="172"/>
      <c r="O20817" s="172"/>
      <c r="U20817" s="173"/>
    </row>
    <row r="20818" spans="13:21" s="104" customFormat="1" ht="15.75">
      <c r="M20818" s="172"/>
      <c r="N20818" s="172"/>
      <c r="O20818" s="172"/>
      <c r="U20818" s="173"/>
    </row>
    <row r="20819" spans="13:21" s="104" customFormat="1" ht="15.75">
      <c r="M20819" s="172"/>
      <c r="N20819" s="172"/>
      <c r="O20819" s="172"/>
      <c r="U20819" s="173"/>
    </row>
    <row r="20820" spans="13:21" s="104" customFormat="1" ht="15.75">
      <c r="M20820" s="172"/>
      <c r="N20820" s="172"/>
      <c r="O20820" s="172"/>
      <c r="U20820" s="173"/>
    </row>
    <row r="20821" spans="13:21" s="104" customFormat="1" ht="15.75">
      <c r="M20821" s="172"/>
      <c r="N20821" s="172"/>
      <c r="O20821" s="172"/>
      <c r="U20821" s="173"/>
    </row>
    <row r="20822" spans="13:21" s="104" customFormat="1" ht="15.75">
      <c r="M20822" s="172"/>
      <c r="N20822" s="172"/>
      <c r="O20822" s="172"/>
      <c r="U20822" s="173"/>
    </row>
    <row r="20823" spans="13:21" s="104" customFormat="1" ht="15.75">
      <c r="M20823" s="172"/>
      <c r="N20823" s="172"/>
      <c r="O20823" s="172"/>
      <c r="U20823" s="173"/>
    </row>
    <row r="20824" spans="13:21" s="104" customFormat="1" ht="15.75">
      <c r="M20824" s="172"/>
      <c r="N20824" s="172"/>
      <c r="O20824" s="172"/>
      <c r="U20824" s="173"/>
    </row>
    <row r="20825" spans="13:21" s="104" customFormat="1" ht="15.75">
      <c r="M20825" s="172"/>
      <c r="N20825" s="172"/>
      <c r="O20825" s="172"/>
      <c r="U20825" s="173"/>
    </row>
    <row r="20826" spans="13:21" s="104" customFormat="1" ht="15.75">
      <c r="M20826" s="172"/>
      <c r="N20826" s="172"/>
      <c r="O20826" s="172"/>
      <c r="U20826" s="173"/>
    </row>
    <row r="20827" spans="13:21" s="104" customFormat="1" ht="15.75">
      <c r="M20827" s="172"/>
      <c r="N20827" s="172"/>
      <c r="O20827" s="172"/>
      <c r="U20827" s="173"/>
    </row>
    <row r="20828" spans="13:21" s="104" customFormat="1" ht="15.75">
      <c r="M20828" s="172"/>
      <c r="N20828" s="172"/>
      <c r="O20828" s="172"/>
      <c r="U20828" s="173"/>
    </row>
    <row r="20829" spans="13:21" s="104" customFormat="1" ht="15.75">
      <c r="M20829" s="172"/>
      <c r="N20829" s="172"/>
      <c r="O20829" s="172"/>
      <c r="U20829" s="173"/>
    </row>
    <row r="20830" spans="13:21" s="104" customFormat="1" ht="15.75">
      <c r="M20830" s="172"/>
      <c r="N20830" s="172"/>
      <c r="O20830" s="172"/>
      <c r="U20830" s="173"/>
    </row>
    <row r="20831" spans="13:21" s="104" customFormat="1" ht="15.75">
      <c r="M20831" s="172"/>
      <c r="N20831" s="172"/>
      <c r="O20831" s="172"/>
      <c r="U20831" s="173"/>
    </row>
    <row r="20832" spans="13:21" s="104" customFormat="1" ht="15.75">
      <c r="M20832" s="172"/>
      <c r="N20832" s="172"/>
      <c r="O20832" s="172"/>
      <c r="U20832" s="173"/>
    </row>
    <row r="20833" spans="13:21" s="104" customFormat="1" ht="15.75">
      <c r="M20833" s="172"/>
      <c r="N20833" s="172"/>
      <c r="O20833" s="172"/>
      <c r="U20833" s="173"/>
    </row>
    <row r="20834" spans="13:21" s="104" customFormat="1" ht="15.75">
      <c r="M20834" s="172"/>
      <c r="N20834" s="172"/>
      <c r="O20834" s="172"/>
      <c r="U20834" s="173"/>
    </row>
    <row r="20835" spans="13:21" s="104" customFormat="1" ht="15.75">
      <c r="M20835" s="172"/>
      <c r="N20835" s="172"/>
      <c r="O20835" s="172"/>
      <c r="U20835" s="173"/>
    </row>
    <row r="20836" spans="13:21" s="104" customFormat="1" ht="15.75">
      <c r="M20836" s="172"/>
      <c r="N20836" s="172"/>
      <c r="O20836" s="172"/>
      <c r="U20836" s="173"/>
    </row>
    <row r="20837" spans="13:21" s="104" customFormat="1" ht="15.75">
      <c r="M20837" s="172"/>
      <c r="N20837" s="172"/>
      <c r="O20837" s="172"/>
      <c r="U20837" s="173"/>
    </row>
    <row r="20838" spans="13:21" s="104" customFormat="1" ht="15.75">
      <c r="M20838" s="172"/>
      <c r="N20838" s="172"/>
      <c r="O20838" s="172"/>
      <c r="U20838" s="173"/>
    </row>
    <row r="20839" spans="13:21" s="104" customFormat="1" ht="15.75">
      <c r="M20839" s="172"/>
      <c r="N20839" s="172"/>
      <c r="O20839" s="172"/>
      <c r="U20839" s="173"/>
    </row>
    <row r="20840" spans="13:21" s="104" customFormat="1" ht="15.75">
      <c r="M20840" s="172"/>
      <c r="N20840" s="172"/>
      <c r="O20840" s="172"/>
      <c r="U20840" s="173"/>
    </row>
    <row r="20841" spans="13:21" s="104" customFormat="1" ht="15.75">
      <c r="M20841" s="172"/>
      <c r="N20841" s="172"/>
      <c r="O20841" s="172"/>
      <c r="U20841" s="173"/>
    </row>
    <row r="20842" spans="13:21" s="104" customFormat="1" ht="15.75">
      <c r="M20842" s="172"/>
      <c r="N20842" s="172"/>
      <c r="O20842" s="172"/>
      <c r="U20842" s="173"/>
    </row>
    <row r="20843" spans="13:21" s="104" customFormat="1" ht="15.75">
      <c r="M20843" s="172"/>
      <c r="N20843" s="172"/>
      <c r="O20843" s="172"/>
      <c r="U20843" s="173"/>
    </row>
    <row r="20844" spans="13:21" s="104" customFormat="1" ht="15.75">
      <c r="M20844" s="172"/>
      <c r="N20844" s="172"/>
      <c r="O20844" s="172"/>
      <c r="U20844" s="173"/>
    </row>
    <row r="20845" spans="13:21" s="104" customFormat="1" ht="15.75">
      <c r="M20845" s="172"/>
      <c r="N20845" s="172"/>
      <c r="O20845" s="172"/>
      <c r="U20845" s="173"/>
    </row>
    <row r="20846" spans="13:21" s="104" customFormat="1" ht="15.75">
      <c r="M20846" s="172"/>
      <c r="N20846" s="172"/>
      <c r="O20846" s="172"/>
      <c r="U20846" s="173"/>
    </row>
    <row r="20847" spans="13:21" s="104" customFormat="1" ht="15.75">
      <c r="M20847" s="172"/>
      <c r="N20847" s="172"/>
      <c r="O20847" s="172"/>
      <c r="U20847" s="173"/>
    </row>
    <row r="20848" spans="13:21" s="104" customFormat="1" ht="15.75">
      <c r="M20848" s="172"/>
      <c r="N20848" s="172"/>
      <c r="O20848" s="172"/>
      <c r="U20848" s="173"/>
    </row>
    <row r="20849" spans="13:21" s="104" customFormat="1" ht="15.75">
      <c r="M20849" s="172"/>
      <c r="N20849" s="172"/>
      <c r="O20849" s="172"/>
      <c r="U20849" s="173"/>
    </row>
    <row r="20850" spans="13:21" s="104" customFormat="1" ht="15.75">
      <c r="M20850" s="172"/>
      <c r="N20850" s="172"/>
      <c r="O20850" s="172"/>
      <c r="U20850" s="173"/>
    </row>
    <row r="20851" spans="13:21" s="104" customFormat="1" ht="15.75">
      <c r="M20851" s="172"/>
      <c r="N20851" s="172"/>
      <c r="O20851" s="172"/>
      <c r="U20851" s="173"/>
    </row>
    <row r="20852" spans="13:21" s="104" customFormat="1" ht="15.75">
      <c r="M20852" s="172"/>
      <c r="N20852" s="172"/>
      <c r="O20852" s="172"/>
      <c r="U20852" s="173"/>
    </row>
    <row r="20853" spans="13:21" s="104" customFormat="1" ht="15.75">
      <c r="M20853" s="172"/>
      <c r="N20853" s="172"/>
      <c r="O20853" s="172"/>
      <c r="U20853" s="173"/>
    </row>
    <row r="20854" spans="13:21" s="104" customFormat="1" ht="15.75">
      <c r="M20854" s="172"/>
      <c r="N20854" s="172"/>
      <c r="O20854" s="172"/>
      <c r="U20854" s="173"/>
    </row>
    <row r="20855" spans="13:21" s="104" customFormat="1" ht="15.75">
      <c r="M20855" s="172"/>
      <c r="N20855" s="172"/>
      <c r="O20855" s="172"/>
      <c r="U20855" s="173"/>
    </row>
    <row r="20856" spans="13:21" s="104" customFormat="1" ht="15.75">
      <c r="M20856" s="172"/>
      <c r="N20856" s="172"/>
      <c r="O20856" s="172"/>
      <c r="U20856" s="173"/>
    </row>
    <row r="20857" spans="13:21" s="104" customFormat="1" ht="15.75">
      <c r="M20857" s="172"/>
      <c r="N20857" s="172"/>
      <c r="O20857" s="172"/>
      <c r="U20857" s="173"/>
    </row>
    <row r="20858" spans="13:21" s="104" customFormat="1" ht="15.75">
      <c r="M20858" s="172"/>
      <c r="N20858" s="172"/>
      <c r="O20858" s="172"/>
      <c r="U20858" s="173"/>
    </row>
    <row r="20859" spans="13:21" s="104" customFormat="1" ht="15.75">
      <c r="M20859" s="172"/>
      <c r="N20859" s="172"/>
      <c r="O20859" s="172"/>
      <c r="U20859" s="173"/>
    </row>
    <row r="20860" spans="13:21" s="104" customFormat="1" ht="15.75">
      <c r="M20860" s="172"/>
      <c r="N20860" s="172"/>
      <c r="O20860" s="172"/>
      <c r="U20860" s="173"/>
    </row>
    <row r="20861" spans="13:21" s="104" customFormat="1" ht="15.75">
      <c r="M20861" s="172"/>
      <c r="N20861" s="172"/>
      <c r="O20861" s="172"/>
      <c r="U20861" s="173"/>
    </row>
    <row r="20862" spans="13:21" s="104" customFormat="1" ht="15.75">
      <c r="M20862" s="172"/>
      <c r="N20862" s="172"/>
      <c r="O20862" s="172"/>
      <c r="U20862" s="173"/>
    </row>
    <row r="20863" spans="13:21" s="104" customFormat="1" ht="15.75">
      <c r="M20863" s="172"/>
      <c r="N20863" s="172"/>
      <c r="O20863" s="172"/>
      <c r="U20863" s="173"/>
    </row>
    <row r="20864" spans="13:21" s="104" customFormat="1" ht="15.75">
      <c r="M20864" s="172"/>
      <c r="N20864" s="172"/>
      <c r="O20864" s="172"/>
      <c r="U20864" s="173"/>
    </row>
    <row r="20865" spans="13:21" s="104" customFormat="1" ht="15.75">
      <c r="M20865" s="172"/>
      <c r="N20865" s="172"/>
      <c r="O20865" s="172"/>
      <c r="U20865" s="173"/>
    </row>
    <row r="20866" spans="13:21" s="104" customFormat="1" ht="15.75">
      <c r="M20866" s="172"/>
      <c r="N20866" s="172"/>
      <c r="O20866" s="172"/>
      <c r="U20866" s="173"/>
    </row>
    <row r="20867" spans="13:21" s="104" customFormat="1" ht="15.75">
      <c r="M20867" s="172"/>
      <c r="N20867" s="172"/>
      <c r="O20867" s="172"/>
      <c r="U20867" s="173"/>
    </row>
    <row r="20868" spans="13:21" s="104" customFormat="1" ht="15.75">
      <c r="M20868" s="172"/>
      <c r="N20868" s="172"/>
      <c r="O20868" s="172"/>
      <c r="U20868" s="173"/>
    </row>
    <row r="20869" spans="13:21" s="104" customFormat="1" ht="15.75">
      <c r="M20869" s="172"/>
      <c r="N20869" s="172"/>
      <c r="O20869" s="172"/>
      <c r="U20869" s="173"/>
    </row>
    <row r="20870" spans="13:21" s="104" customFormat="1" ht="15.75">
      <c r="M20870" s="172"/>
      <c r="N20870" s="172"/>
      <c r="O20870" s="172"/>
      <c r="U20870" s="173"/>
    </row>
    <row r="20871" spans="13:21" s="104" customFormat="1" ht="15.75">
      <c r="M20871" s="172"/>
      <c r="N20871" s="172"/>
      <c r="O20871" s="172"/>
      <c r="U20871" s="173"/>
    </row>
    <row r="20872" spans="13:21" s="104" customFormat="1" ht="15.75">
      <c r="M20872" s="172"/>
      <c r="N20872" s="172"/>
      <c r="O20872" s="172"/>
      <c r="U20872" s="173"/>
    </row>
    <row r="20873" spans="13:21" s="104" customFormat="1" ht="15.75">
      <c r="M20873" s="172"/>
      <c r="N20873" s="172"/>
      <c r="O20873" s="172"/>
      <c r="U20873" s="173"/>
    </row>
    <row r="20874" spans="13:21" s="104" customFormat="1" ht="15.75">
      <c r="M20874" s="172"/>
      <c r="N20874" s="172"/>
      <c r="O20874" s="172"/>
      <c r="U20874" s="173"/>
    </row>
    <row r="20875" spans="13:21" s="104" customFormat="1" ht="15.75">
      <c r="M20875" s="172"/>
      <c r="N20875" s="172"/>
      <c r="O20875" s="172"/>
      <c r="U20875" s="173"/>
    </row>
    <row r="20876" spans="13:21" s="104" customFormat="1" ht="15.75">
      <c r="M20876" s="172"/>
      <c r="N20876" s="172"/>
      <c r="O20876" s="172"/>
      <c r="U20876" s="173"/>
    </row>
    <row r="20877" spans="13:21" s="104" customFormat="1" ht="15.75">
      <c r="M20877" s="172"/>
      <c r="N20877" s="172"/>
      <c r="O20877" s="172"/>
      <c r="U20877" s="173"/>
    </row>
    <row r="20878" spans="13:21" s="104" customFormat="1" ht="15.75">
      <c r="M20878" s="172"/>
      <c r="N20878" s="172"/>
      <c r="O20878" s="172"/>
      <c r="U20878" s="173"/>
    </row>
    <row r="20879" spans="13:21" s="104" customFormat="1" ht="15.75">
      <c r="M20879" s="172"/>
      <c r="N20879" s="172"/>
      <c r="O20879" s="172"/>
      <c r="U20879" s="173"/>
    </row>
    <row r="20880" spans="13:21" s="104" customFormat="1" ht="15.75">
      <c r="M20880" s="172"/>
      <c r="N20880" s="172"/>
      <c r="O20880" s="172"/>
      <c r="U20880" s="173"/>
    </row>
    <row r="20881" spans="13:21" s="104" customFormat="1" ht="15.75">
      <c r="M20881" s="172"/>
      <c r="N20881" s="172"/>
      <c r="O20881" s="172"/>
      <c r="U20881" s="173"/>
    </row>
    <row r="20882" spans="13:21" s="104" customFormat="1" ht="15.75">
      <c r="M20882" s="172"/>
      <c r="N20882" s="172"/>
      <c r="O20882" s="172"/>
      <c r="U20882" s="173"/>
    </row>
    <row r="20883" spans="13:21" s="104" customFormat="1" ht="15.75">
      <c r="M20883" s="172"/>
      <c r="N20883" s="172"/>
      <c r="O20883" s="172"/>
      <c r="U20883" s="173"/>
    </row>
    <row r="20884" spans="13:21" s="104" customFormat="1" ht="15.75">
      <c r="M20884" s="172"/>
      <c r="N20884" s="172"/>
      <c r="O20884" s="172"/>
      <c r="U20884" s="173"/>
    </row>
    <row r="20885" spans="13:21" s="104" customFormat="1" ht="15.75">
      <c r="M20885" s="172"/>
      <c r="N20885" s="172"/>
      <c r="O20885" s="172"/>
      <c r="U20885" s="173"/>
    </row>
    <row r="20886" spans="13:21" s="104" customFormat="1" ht="15.75">
      <c r="M20886" s="172"/>
      <c r="N20886" s="172"/>
      <c r="O20886" s="172"/>
      <c r="U20886" s="173"/>
    </row>
    <row r="20887" spans="13:21" s="104" customFormat="1" ht="15.75">
      <c r="M20887" s="172"/>
      <c r="N20887" s="172"/>
      <c r="O20887" s="172"/>
      <c r="U20887" s="173"/>
    </row>
    <row r="20888" spans="13:21" s="104" customFormat="1" ht="15.75">
      <c r="M20888" s="172"/>
      <c r="N20888" s="172"/>
      <c r="O20888" s="172"/>
      <c r="U20888" s="173"/>
    </row>
    <row r="20889" spans="13:21" s="104" customFormat="1" ht="15.75">
      <c r="M20889" s="172"/>
      <c r="N20889" s="172"/>
      <c r="O20889" s="172"/>
      <c r="U20889" s="173"/>
    </row>
    <row r="20890" spans="13:21" s="104" customFormat="1" ht="15.75">
      <c r="M20890" s="172"/>
      <c r="N20890" s="172"/>
      <c r="O20890" s="172"/>
      <c r="U20890" s="173"/>
    </row>
    <row r="20891" spans="13:21" s="104" customFormat="1" ht="15.75">
      <c r="M20891" s="172"/>
      <c r="N20891" s="172"/>
      <c r="O20891" s="172"/>
      <c r="U20891" s="173"/>
    </row>
    <row r="20892" spans="13:21" s="104" customFormat="1" ht="15.75">
      <c r="M20892" s="172"/>
      <c r="N20892" s="172"/>
      <c r="O20892" s="172"/>
      <c r="U20892" s="173"/>
    </row>
    <row r="20893" spans="13:21" s="104" customFormat="1" ht="15.75">
      <c r="M20893" s="172"/>
      <c r="N20893" s="172"/>
      <c r="O20893" s="172"/>
      <c r="U20893" s="173"/>
    </row>
    <row r="20894" spans="13:21" s="104" customFormat="1" ht="15.75">
      <c r="M20894" s="172"/>
      <c r="N20894" s="172"/>
      <c r="O20894" s="172"/>
      <c r="U20894" s="173"/>
    </row>
    <row r="20895" spans="13:21" s="104" customFormat="1" ht="15.75">
      <c r="M20895" s="172"/>
      <c r="N20895" s="172"/>
      <c r="O20895" s="172"/>
      <c r="U20895" s="173"/>
    </row>
    <row r="20896" spans="13:21" s="104" customFormat="1" ht="15.75">
      <c r="M20896" s="172"/>
      <c r="N20896" s="172"/>
      <c r="O20896" s="172"/>
      <c r="U20896" s="173"/>
    </row>
    <row r="20897" spans="13:21" s="104" customFormat="1" ht="15.75">
      <c r="M20897" s="172"/>
      <c r="N20897" s="172"/>
      <c r="O20897" s="172"/>
      <c r="U20897" s="173"/>
    </row>
    <row r="20898" spans="13:21" s="104" customFormat="1" ht="15.75">
      <c r="M20898" s="172"/>
      <c r="N20898" s="172"/>
      <c r="O20898" s="172"/>
      <c r="U20898" s="173"/>
    </row>
    <row r="20899" spans="13:21" s="104" customFormat="1" ht="15.75">
      <c r="M20899" s="172"/>
      <c r="N20899" s="172"/>
      <c r="O20899" s="172"/>
      <c r="U20899" s="173"/>
    </row>
    <row r="20900" spans="13:21" s="104" customFormat="1" ht="15.75">
      <c r="M20900" s="172"/>
      <c r="N20900" s="172"/>
      <c r="O20900" s="172"/>
      <c r="U20900" s="173"/>
    </row>
    <row r="20901" spans="13:21" s="104" customFormat="1" ht="15.75">
      <c r="M20901" s="172"/>
      <c r="N20901" s="172"/>
      <c r="O20901" s="172"/>
      <c r="U20901" s="173"/>
    </row>
    <row r="20902" spans="13:21" s="104" customFormat="1" ht="15.75">
      <c r="M20902" s="172"/>
      <c r="N20902" s="172"/>
      <c r="O20902" s="172"/>
      <c r="U20902" s="173"/>
    </row>
    <row r="20903" spans="13:21" s="104" customFormat="1" ht="15.75">
      <c r="M20903" s="172"/>
      <c r="N20903" s="172"/>
      <c r="O20903" s="172"/>
      <c r="U20903" s="173"/>
    </row>
    <row r="20904" spans="13:21" s="104" customFormat="1" ht="15.75">
      <c r="M20904" s="172"/>
      <c r="N20904" s="172"/>
      <c r="O20904" s="172"/>
      <c r="U20904" s="173"/>
    </row>
    <row r="20905" spans="13:21" s="104" customFormat="1" ht="15.75">
      <c r="M20905" s="172"/>
      <c r="N20905" s="172"/>
      <c r="O20905" s="172"/>
      <c r="U20905" s="173"/>
    </row>
    <row r="20906" spans="13:21" s="104" customFormat="1" ht="15.75">
      <c r="M20906" s="172"/>
      <c r="N20906" s="172"/>
      <c r="O20906" s="172"/>
      <c r="U20906" s="173"/>
    </row>
    <row r="20907" spans="13:21" s="104" customFormat="1" ht="15.75">
      <c r="M20907" s="172"/>
      <c r="N20907" s="172"/>
      <c r="O20907" s="172"/>
      <c r="U20907" s="173"/>
    </row>
    <row r="20908" spans="13:21" s="104" customFormat="1" ht="15.75">
      <c r="M20908" s="172"/>
      <c r="N20908" s="172"/>
      <c r="O20908" s="172"/>
      <c r="U20908" s="173"/>
    </row>
    <row r="20909" spans="13:21" s="104" customFormat="1" ht="15.75">
      <c r="M20909" s="172"/>
      <c r="N20909" s="172"/>
      <c r="O20909" s="172"/>
      <c r="U20909" s="173"/>
    </row>
    <row r="20910" spans="13:21" s="104" customFormat="1" ht="15.75">
      <c r="M20910" s="172"/>
      <c r="N20910" s="172"/>
      <c r="O20910" s="172"/>
      <c r="U20910" s="173"/>
    </row>
    <row r="20911" spans="13:21" s="104" customFormat="1" ht="15.75">
      <c r="M20911" s="172"/>
      <c r="N20911" s="172"/>
      <c r="O20911" s="172"/>
      <c r="U20911" s="173"/>
    </row>
    <row r="20912" spans="13:21" s="104" customFormat="1" ht="15.75">
      <c r="M20912" s="172"/>
      <c r="N20912" s="172"/>
      <c r="O20912" s="172"/>
      <c r="U20912" s="173"/>
    </row>
    <row r="20913" spans="13:21" s="104" customFormat="1" ht="15.75">
      <c r="M20913" s="172"/>
      <c r="N20913" s="172"/>
      <c r="O20913" s="172"/>
      <c r="U20913" s="173"/>
    </row>
    <row r="20914" spans="13:21" s="104" customFormat="1" ht="15.75">
      <c r="M20914" s="172"/>
      <c r="N20914" s="172"/>
      <c r="O20914" s="172"/>
      <c r="U20914" s="173"/>
    </row>
    <row r="20915" spans="13:21" s="104" customFormat="1" ht="15.75">
      <c r="M20915" s="172"/>
      <c r="N20915" s="172"/>
      <c r="O20915" s="172"/>
      <c r="U20915" s="173"/>
    </row>
    <row r="20916" spans="13:21" s="104" customFormat="1" ht="15.75">
      <c r="M20916" s="172"/>
      <c r="N20916" s="172"/>
      <c r="O20916" s="172"/>
      <c r="U20916" s="173"/>
    </row>
    <row r="20917" spans="13:21" s="104" customFormat="1" ht="15.75">
      <c r="M20917" s="172"/>
      <c r="N20917" s="172"/>
      <c r="O20917" s="172"/>
      <c r="U20917" s="173"/>
    </row>
    <row r="20918" spans="13:21" s="104" customFormat="1" ht="15.75">
      <c r="M20918" s="172"/>
      <c r="N20918" s="172"/>
      <c r="O20918" s="172"/>
      <c r="U20918" s="173"/>
    </row>
    <row r="20919" spans="13:21" s="104" customFormat="1" ht="15.75">
      <c r="M20919" s="172"/>
      <c r="N20919" s="172"/>
      <c r="O20919" s="172"/>
      <c r="U20919" s="173"/>
    </row>
    <row r="20920" spans="13:21" s="104" customFormat="1" ht="15.75">
      <c r="M20920" s="172"/>
      <c r="N20920" s="172"/>
      <c r="O20920" s="172"/>
      <c r="U20920" s="173"/>
    </row>
    <row r="20921" spans="13:21" s="104" customFormat="1" ht="15.75">
      <c r="M20921" s="172"/>
      <c r="N20921" s="172"/>
      <c r="O20921" s="172"/>
      <c r="U20921" s="173"/>
    </row>
    <row r="20922" spans="13:21" s="104" customFormat="1" ht="15.75">
      <c r="M20922" s="172"/>
      <c r="N20922" s="172"/>
      <c r="O20922" s="172"/>
      <c r="U20922" s="173"/>
    </row>
    <row r="20923" spans="13:21" s="104" customFormat="1" ht="15.75">
      <c r="M20923" s="172"/>
      <c r="N20923" s="172"/>
      <c r="O20923" s="172"/>
      <c r="U20923" s="173"/>
    </row>
    <row r="20924" spans="13:21" s="104" customFormat="1" ht="15.75">
      <c r="M20924" s="172"/>
      <c r="N20924" s="172"/>
      <c r="O20924" s="172"/>
      <c r="U20924" s="173"/>
    </row>
    <row r="20925" spans="13:21" s="104" customFormat="1" ht="15.75">
      <c r="M20925" s="172"/>
      <c r="N20925" s="172"/>
      <c r="O20925" s="172"/>
      <c r="U20925" s="173"/>
    </row>
    <row r="20926" spans="13:21" s="104" customFormat="1" ht="15.75">
      <c r="M20926" s="172"/>
      <c r="N20926" s="172"/>
      <c r="O20926" s="172"/>
      <c r="U20926" s="173"/>
    </row>
    <row r="20927" spans="13:21" s="104" customFormat="1" ht="15.75">
      <c r="M20927" s="172"/>
      <c r="N20927" s="172"/>
      <c r="O20927" s="172"/>
      <c r="U20927" s="173"/>
    </row>
    <row r="20928" spans="13:21" s="104" customFormat="1" ht="15.75">
      <c r="M20928" s="172"/>
      <c r="N20928" s="172"/>
      <c r="O20928" s="172"/>
      <c r="U20928" s="173"/>
    </row>
    <row r="20929" spans="13:21" s="104" customFormat="1" ht="15.75">
      <c r="M20929" s="172"/>
      <c r="N20929" s="172"/>
      <c r="O20929" s="172"/>
      <c r="U20929" s="173"/>
    </row>
    <row r="20930" spans="13:21" s="104" customFormat="1" ht="15.75">
      <c r="M20930" s="172"/>
      <c r="N20930" s="172"/>
      <c r="O20930" s="172"/>
      <c r="U20930" s="173"/>
    </row>
    <row r="20931" spans="13:21" s="104" customFormat="1" ht="15.75">
      <c r="M20931" s="172"/>
      <c r="N20931" s="172"/>
      <c r="O20931" s="172"/>
      <c r="U20931" s="173"/>
    </row>
    <row r="20932" spans="13:21" s="104" customFormat="1" ht="15.75">
      <c r="M20932" s="172"/>
      <c r="N20932" s="172"/>
      <c r="O20932" s="172"/>
      <c r="U20932" s="173"/>
    </row>
    <row r="20933" spans="13:21" s="104" customFormat="1" ht="15.75">
      <c r="M20933" s="172"/>
      <c r="N20933" s="172"/>
      <c r="O20933" s="172"/>
      <c r="U20933" s="173"/>
    </row>
    <row r="20934" spans="13:21" s="104" customFormat="1" ht="15.75">
      <c r="M20934" s="172"/>
      <c r="N20934" s="172"/>
      <c r="O20934" s="172"/>
      <c r="U20934" s="173"/>
    </row>
    <row r="20935" spans="13:21" s="104" customFormat="1" ht="15.75">
      <c r="M20935" s="172"/>
      <c r="N20935" s="172"/>
      <c r="O20935" s="172"/>
      <c r="U20935" s="173"/>
    </row>
    <row r="20936" spans="13:21" s="104" customFormat="1" ht="15.75">
      <c r="M20936" s="172"/>
      <c r="N20936" s="172"/>
      <c r="O20936" s="172"/>
      <c r="U20936" s="173"/>
    </row>
    <row r="20937" spans="13:21" s="104" customFormat="1" ht="15.75">
      <c r="M20937" s="172"/>
      <c r="N20937" s="172"/>
      <c r="O20937" s="172"/>
      <c r="U20937" s="173"/>
    </row>
    <row r="20938" spans="13:21" s="104" customFormat="1" ht="15.75">
      <c r="M20938" s="172"/>
      <c r="N20938" s="172"/>
      <c r="O20938" s="172"/>
      <c r="U20938" s="173"/>
    </row>
    <row r="20939" spans="13:21" s="104" customFormat="1" ht="15.75">
      <c r="M20939" s="172"/>
      <c r="N20939" s="172"/>
      <c r="O20939" s="172"/>
      <c r="U20939" s="173"/>
    </row>
    <row r="20940" spans="13:21" s="104" customFormat="1" ht="15.75">
      <c r="M20940" s="172"/>
      <c r="N20940" s="172"/>
      <c r="O20940" s="172"/>
      <c r="U20940" s="173"/>
    </row>
    <row r="20941" spans="13:21" s="104" customFormat="1" ht="15.75">
      <c r="M20941" s="172"/>
      <c r="N20941" s="172"/>
      <c r="O20941" s="172"/>
      <c r="U20941" s="173"/>
    </row>
    <row r="20942" spans="13:21" s="104" customFormat="1" ht="15.75">
      <c r="M20942" s="172"/>
      <c r="N20942" s="172"/>
      <c r="O20942" s="172"/>
      <c r="U20942" s="173"/>
    </row>
    <row r="20943" spans="13:21" s="104" customFormat="1" ht="15.75">
      <c r="M20943" s="172"/>
      <c r="N20943" s="172"/>
      <c r="O20943" s="172"/>
      <c r="U20943" s="173"/>
    </row>
    <row r="20944" spans="13:21" s="104" customFormat="1" ht="15.75">
      <c r="M20944" s="172"/>
      <c r="N20944" s="172"/>
      <c r="O20944" s="172"/>
      <c r="U20944" s="173"/>
    </row>
    <row r="20945" spans="13:21" s="104" customFormat="1" ht="15.75">
      <c r="M20945" s="172"/>
      <c r="N20945" s="172"/>
      <c r="O20945" s="172"/>
      <c r="U20945" s="173"/>
    </row>
    <row r="20946" spans="13:21" s="104" customFormat="1" ht="15.75">
      <c r="M20946" s="172"/>
      <c r="N20946" s="172"/>
      <c r="O20946" s="172"/>
      <c r="U20946" s="173"/>
    </row>
    <row r="20947" spans="13:21" s="104" customFormat="1" ht="15.75">
      <c r="M20947" s="172"/>
      <c r="N20947" s="172"/>
      <c r="O20947" s="172"/>
      <c r="U20947" s="173"/>
    </row>
    <row r="20948" spans="13:21" s="104" customFormat="1" ht="15.75">
      <c r="M20948" s="172"/>
      <c r="N20948" s="172"/>
      <c r="O20948" s="172"/>
      <c r="U20948" s="173"/>
    </row>
    <row r="20949" spans="13:21" s="104" customFormat="1" ht="15.75">
      <c r="M20949" s="172"/>
      <c r="N20949" s="172"/>
      <c r="O20949" s="172"/>
      <c r="U20949" s="173"/>
    </row>
    <row r="20950" spans="13:21" s="104" customFormat="1" ht="15.75">
      <c r="M20950" s="172"/>
      <c r="N20950" s="172"/>
      <c r="O20950" s="172"/>
      <c r="U20950" s="173"/>
    </row>
    <row r="20951" spans="13:21" s="104" customFormat="1" ht="15.75">
      <c r="M20951" s="172"/>
      <c r="N20951" s="172"/>
      <c r="O20951" s="172"/>
      <c r="U20951" s="173"/>
    </row>
    <row r="20952" spans="13:21" s="104" customFormat="1" ht="15.75">
      <c r="M20952" s="172"/>
      <c r="N20952" s="172"/>
      <c r="O20952" s="172"/>
      <c r="U20952" s="173"/>
    </row>
    <row r="20953" spans="13:21" s="104" customFormat="1" ht="15.75">
      <c r="M20953" s="172"/>
      <c r="N20953" s="172"/>
      <c r="O20953" s="172"/>
      <c r="U20953" s="173"/>
    </row>
    <row r="20954" spans="13:21" s="104" customFormat="1" ht="15.75">
      <c r="M20954" s="172"/>
      <c r="N20954" s="172"/>
      <c r="O20954" s="172"/>
      <c r="U20954" s="173"/>
    </row>
    <row r="20955" spans="13:21" s="104" customFormat="1" ht="15.75">
      <c r="M20955" s="172"/>
      <c r="N20955" s="172"/>
      <c r="O20955" s="172"/>
      <c r="U20955" s="173"/>
    </row>
    <row r="20956" spans="13:21" s="104" customFormat="1" ht="15.75">
      <c r="M20956" s="172"/>
      <c r="N20956" s="172"/>
      <c r="O20956" s="172"/>
      <c r="U20956" s="173"/>
    </row>
    <row r="20957" spans="13:21" s="104" customFormat="1" ht="15.75">
      <c r="M20957" s="172"/>
      <c r="N20957" s="172"/>
      <c r="O20957" s="172"/>
      <c r="U20957" s="173"/>
    </row>
    <row r="20958" spans="13:21" s="104" customFormat="1" ht="15.75">
      <c r="M20958" s="172"/>
      <c r="N20958" s="172"/>
      <c r="O20958" s="172"/>
      <c r="U20958" s="173"/>
    </row>
    <row r="20959" spans="13:21" s="104" customFormat="1" ht="15.75">
      <c r="M20959" s="172"/>
      <c r="N20959" s="172"/>
      <c r="O20959" s="172"/>
      <c r="U20959" s="173"/>
    </row>
    <row r="20960" spans="13:21" s="104" customFormat="1" ht="15.75">
      <c r="M20960" s="172"/>
      <c r="N20960" s="172"/>
      <c r="O20960" s="172"/>
      <c r="U20960" s="173"/>
    </row>
    <row r="20961" spans="13:21" s="104" customFormat="1" ht="15.75">
      <c r="M20961" s="172"/>
      <c r="N20961" s="172"/>
      <c r="O20961" s="172"/>
      <c r="U20961" s="173"/>
    </row>
    <row r="20962" spans="13:21" s="104" customFormat="1" ht="15.75">
      <c r="M20962" s="172"/>
      <c r="N20962" s="172"/>
      <c r="O20962" s="172"/>
      <c r="U20962" s="173"/>
    </row>
    <row r="20963" spans="13:21" s="104" customFormat="1" ht="15.75">
      <c r="M20963" s="172"/>
      <c r="N20963" s="172"/>
      <c r="O20963" s="172"/>
      <c r="U20963" s="173"/>
    </row>
    <row r="20964" spans="13:21" s="104" customFormat="1" ht="15.75">
      <c r="M20964" s="172"/>
      <c r="N20964" s="172"/>
      <c r="O20964" s="172"/>
      <c r="U20964" s="173"/>
    </row>
    <row r="20965" spans="13:21" s="104" customFormat="1" ht="15.75">
      <c r="M20965" s="172"/>
      <c r="N20965" s="172"/>
      <c r="O20965" s="172"/>
      <c r="U20965" s="173"/>
    </row>
    <row r="20966" spans="13:21" s="104" customFormat="1" ht="15.75">
      <c r="M20966" s="172"/>
      <c r="N20966" s="172"/>
      <c r="O20966" s="172"/>
      <c r="U20966" s="173"/>
    </row>
    <row r="20967" spans="13:21" s="104" customFormat="1" ht="15.75">
      <c r="M20967" s="172"/>
      <c r="N20967" s="172"/>
      <c r="O20967" s="172"/>
      <c r="U20967" s="173"/>
    </row>
    <row r="20968" spans="13:21" s="104" customFormat="1" ht="15.75">
      <c r="M20968" s="172"/>
      <c r="N20968" s="172"/>
      <c r="O20968" s="172"/>
      <c r="U20968" s="173"/>
    </row>
    <row r="20969" spans="13:21" s="104" customFormat="1" ht="15.75">
      <c r="M20969" s="172"/>
      <c r="N20969" s="172"/>
      <c r="O20969" s="172"/>
      <c r="U20969" s="173"/>
    </row>
    <row r="20970" spans="13:21" s="104" customFormat="1" ht="15.75">
      <c r="M20970" s="172"/>
      <c r="N20970" s="172"/>
      <c r="O20970" s="172"/>
      <c r="U20970" s="173"/>
    </row>
    <row r="20971" spans="13:21" s="104" customFormat="1" ht="15.75">
      <c r="M20971" s="172"/>
      <c r="N20971" s="172"/>
      <c r="O20971" s="172"/>
      <c r="U20971" s="173"/>
    </row>
    <row r="20972" spans="13:21" s="104" customFormat="1" ht="15.75">
      <c r="M20972" s="172"/>
      <c r="N20972" s="172"/>
      <c r="O20972" s="172"/>
      <c r="U20972" s="173"/>
    </row>
    <row r="20973" spans="13:21" s="104" customFormat="1" ht="15.75">
      <c r="M20973" s="172"/>
      <c r="N20973" s="172"/>
      <c r="O20973" s="172"/>
      <c r="U20973" s="173"/>
    </row>
    <row r="20974" spans="13:21" s="104" customFormat="1" ht="15.75">
      <c r="M20974" s="172"/>
      <c r="N20974" s="172"/>
      <c r="O20974" s="172"/>
      <c r="U20974" s="173"/>
    </row>
    <row r="20975" spans="13:21" s="104" customFormat="1" ht="15.75">
      <c r="M20975" s="172"/>
      <c r="N20975" s="172"/>
      <c r="O20975" s="172"/>
      <c r="U20975" s="173"/>
    </row>
    <row r="20976" spans="13:21" s="104" customFormat="1" ht="15.75">
      <c r="M20976" s="172"/>
      <c r="N20976" s="172"/>
      <c r="O20976" s="172"/>
      <c r="U20976" s="173"/>
    </row>
    <row r="20977" spans="13:21" s="104" customFormat="1" ht="15.75">
      <c r="M20977" s="172"/>
      <c r="N20977" s="172"/>
      <c r="O20977" s="172"/>
      <c r="U20977" s="173"/>
    </row>
    <row r="20978" spans="13:21" s="104" customFormat="1" ht="15.75">
      <c r="M20978" s="172"/>
      <c r="N20978" s="172"/>
      <c r="O20978" s="172"/>
      <c r="U20978" s="173"/>
    </row>
    <row r="20979" spans="13:21" s="104" customFormat="1" ht="15.75">
      <c r="M20979" s="172"/>
      <c r="N20979" s="172"/>
      <c r="O20979" s="172"/>
      <c r="U20979" s="173"/>
    </row>
    <row r="20980" spans="13:21" s="104" customFormat="1" ht="15.75">
      <c r="M20980" s="172"/>
      <c r="N20980" s="172"/>
      <c r="O20980" s="172"/>
      <c r="U20980" s="173"/>
    </row>
    <row r="20981" spans="13:21" s="104" customFormat="1" ht="15.75">
      <c r="M20981" s="172"/>
      <c r="N20981" s="172"/>
      <c r="O20981" s="172"/>
      <c r="U20981" s="173"/>
    </row>
    <row r="20982" spans="13:21" s="104" customFormat="1" ht="15.75">
      <c r="M20982" s="172"/>
      <c r="N20982" s="172"/>
      <c r="O20982" s="172"/>
      <c r="U20982" s="173"/>
    </row>
    <row r="20983" spans="13:21" s="104" customFormat="1" ht="15.75">
      <c r="M20983" s="172"/>
      <c r="N20983" s="172"/>
      <c r="O20983" s="172"/>
      <c r="U20983" s="173"/>
    </row>
    <row r="20984" spans="13:21" s="104" customFormat="1" ht="15.75">
      <c r="M20984" s="172"/>
      <c r="N20984" s="172"/>
      <c r="O20984" s="172"/>
      <c r="U20984" s="173"/>
    </row>
    <row r="20985" spans="13:21" s="104" customFormat="1" ht="15.75">
      <c r="M20985" s="172"/>
      <c r="N20985" s="172"/>
      <c r="O20985" s="172"/>
      <c r="U20985" s="173"/>
    </row>
    <row r="20986" spans="13:21" s="104" customFormat="1" ht="15.75">
      <c r="M20986" s="172"/>
      <c r="N20986" s="172"/>
      <c r="O20986" s="172"/>
      <c r="U20986" s="173"/>
    </row>
    <row r="20987" spans="13:21" s="104" customFormat="1" ht="15.75">
      <c r="M20987" s="172"/>
      <c r="N20987" s="172"/>
      <c r="O20987" s="172"/>
      <c r="U20987" s="173"/>
    </row>
    <row r="20988" spans="13:21" s="104" customFormat="1" ht="15.75">
      <c r="M20988" s="172"/>
      <c r="N20988" s="172"/>
      <c r="O20988" s="172"/>
      <c r="U20988" s="173"/>
    </row>
    <row r="20989" spans="13:21" s="104" customFormat="1" ht="15.75">
      <c r="M20989" s="172"/>
      <c r="N20989" s="172"/>
      <c r="O20989" s="172"/>
      <c r="U20989" s="173"/>
    </row>
    <row r="20990" spans="13:21" s="104" customFormat="1" ht="15.75">
      <c r="M20990" s="172"/>
      <c r="N20990" s="172"/>
      <c r="O20990" s="172"/>
      <c r="U20990" s="173"/>
    </row>
    <row r="20991" spans="13:21" s="104" customFormat="1" ht="15.75">
      <c r="M20991" s="172"/>
      <c r="N20991" s="172"/>
      <c r="O20991" s="172"/>
      <c r="U20991" s="173"/>
    </row>
    <row r="20992" spans="13:21" s="104" customFormat="1" ht="15.75">
      <c r="M20992" s="172"/>
      <c r="N20992" s="172"/>
      <c r="O20992" s="172"/>
      <c r="U20992" s="173"/>
    </row>
    <row r="20993" spans="13:21" s="104" customFormat="1" ht="15.75">
      <c r="M20993" s="172"/>
      <c r="N20993" s="172"/>
      <c r="O20993" s="172"/>
      <c r="U20993" s="173"/>
    </row>
    <row r="20994" spans="13:21" s="104" customFormat="1" ht="15.75">
      <c r="M20994" s="172"/>
      <c r="N20994" s="172"/>
      <c r="O20994" s="172"/>
      <c r="U20994" s="173"/>
    </row>
    <row r="20995" spans="13:21" s="104" customFormat="1" ht="15.75">
      <c r="M20995" s="172"/>
      <c r="N20995" s="172"/>
      <c r="O20995" s="172"/>
      <c r="U20995" s="173"/>
    </row>
    <row r="20996" spans="13:21" s="104" customFormat="1" ht="15.75">
      <c r="M20996" s="172"/>
      <c r="N20996" s="172"/>
      <c r="O20996" s="172"/>
      <c r="U20996" s="173"/>
    </row>
    <row r="20997" spans="13:21" s="104" customFormat="1" ht="15.75">
      <c r="M20997" s="172"/>
      <c r="N20997" s="172"/>
      <c r="O20997" s="172"/>
      <c r="U20997" s="173"/>
    </row>
    <row r="20998" spans="13:21" s="104" customFormat="1" ht="15.75">
      <c r="M20998" s="172"/>
      <c r="N20998" s="172"/>
      <c r="O20998" s="172"/>
      <c r="U20998" s="173"/>
    </row>
    <row r="20999" spans="13:21" s="104" customFormat="1" ht="15.75">
      <c r="M20999" s="172"/>
      <c r="N20999" s="172"/>
      <c r="O20999" s="172"/>
      <c r="U20999" s="173"/>
    </row>
    <row r="21000" spans="13:21" s="104" customFormat="1" ht="15.75">
      <c r="M21000" s="172"/>
      <c r="N21000" s="172"/>
      <c r="O21000" s="172"/>
      <c r="U21000" s="173"/>
    </row>
    <row r="21001" spans="13:21" s="104" customFormat="1" ht="15.75">
      <c r="M21001" s="172"/>
      <c r="N21001" s="172"/>
      <c r="O21001" s="172"/>
      <c r="U21001" s="173"/>
    </row>
    <row r="21002" spans="13:21" s="104" customFormat="1" ht="15.75">
      <c r="M21002" s="172"/>
      <c r="N21002" s="172"/>
      <c r="O21002" s="172"/>
      <c r="U21002" s="173"/>
    </row>
    <row r="21003" spans="13:21" s="104" customFormat="1" ht="15.75">
      <c r="M21003" s="172"/>
      <c r="N21003" s="172"/>
      <c r="O21003" s="172"/>
      <c r="U21003" s="173"/>
    </row>
    <row r="21004" spans="13:21" s="104" customFormat="1" ht="15.75">
      <c r="M21004" s="172"/>
      <c r="N21004" s="172"/>
      <c r="O21004" s="172"/>
      <c r="U21004" s="173"/>
    </row>
    <row r="21005" spans="13:21" s="104" customFormat="1" ht="15.75">
      <c r="M21005" s="172"/>
      <c r="N21005" s="172"/>
      <c r="O21005" s="172"/>
      <c r="U21005" s="173"/>
    </row>
    <row r="21006" spans="13:21" s="104" customFormat="1" ht="15.75">
      <c r="M21006" s="172"/>
      <c r="N21006" s="172"/>
      <c r="O21006" s="172"/>
      <c r="U21006" s="173"/>
    </row>
    <row r="21007" spans="13:21" s="104" customFormat="1" ht="15.75">
      <c r="M21007" s="172"/>
      <c r="N21007" s="172"/>
      <c r="O21007" s="172"/>
      <c r="U21007" s="173"/>
    </row>
    <row r="21008" spans="13:21" s="104" customFormat="1" ht="15.75">
      <c r="M21008" s="172"/>
      <c r="N21008" s="172"/>
      <c r="O21008" s="172"/>
      <c r="U21008" s="173"/>
    </row>
    <row r="21009" spans="13:21" s="104" customFormat="1" ht="15.75">
      <c r="M21009" s="172"/>
      <c r="N21009" s="172"/>
      <c r="O21009" s="172"/>
      <c r="U21009" s="173"/>
    </row>
    <row r="21010" spans="13:21" s="104" customFormat="1" ht="15.75">
      <c r="M21010" s="172"/>
      <c r="N21010" s="172"/>
      <c r="O21010" s="172"/>
      <c r="U21010" s="173"/>
    </row>
    <row r="21011" spans="13:21" s="104" customFormat="1" ht="15.75">
      <c r="M21011" s="172"/>
      <c r="N21011" s="172"/>
      <c r="O21011" s="172"/>
      <c r="U21011" s="173"/>
    </row>
    <row r="21012" spans="13:21" s="104" customFormat="1" ht="15.75">
      <c r="M21012" s="172"/>
      <c r="N21012" s="172"/>
      <c r="O21012" s="172"/>
      <c r="U21012" s="173"/>
    </row>
    <row r="21013" spans="13:21" s="104" customFormat="1" ht="15.75">
      <c r="M21013" s="172"/>
      <c r="N21013" s="172"/>
      <c r="O21013" s="172"/>
      <c r="U21013" s="173"/>
    </row>
    <row r="21014" spans="13:21" s="104" customFormat="1" ht="15.75">
      <c r="M21014" s="172"/>
      <c r="N21014" s="172"/>
      <c r="O21014" s="172"/>
      <c r="U21014" s="173"/>
    </row>
    <row r="21015" spans="13:21" s="104" customFormat="1" ht="15.75">
      <c r="M21015" s="172"/>
      <c r="N21015" s="172"/>
      <c r="O21015" s="172"/>
      <c r="U21015" s="173"/>
    </row>
    <row r="21016" spans="13:21" s="104" customFormat="1" ht="15.75">
      <c r="M21016" s="172"/>
      <c r="N21016" s="172"/>
      <c r="O21016" s="172"/>
      <c r="U21016" s="173"/>
    </row>
    <row r="21017" spans="13:21" s="104" customFormat="1" ht="15.75">
      <c r="M21017" s="172"/>
      <c r="N21017" s="172"/>
      <c r="O21017" s="172"/>
      <c r="U21017" s="173"/>
    </row>
    <row r="21018" spans="13:21" s="104" customFormat="1" ht="15.75">
      <c r="M21018" s="172"/>
      <c r="N21018" s="172"/>
      <c r="O21018" s="172"/>
      <c r="U21018" s="173"/>
    </row>
    <row r="21019" spans="13:21" s="104" customFormat="1" ht="15.75">
      <c r="M21019" s="172"/>
      <c r="N21019" s="172"/>
      <c r="O21019" s="172"/>
      <c r="U21019" s="173"/>
    </row>
    <row r="21020" spans="13:21" s="104" customFormat="1" ht="15.75">
      <c r="M21020" s="172"/>
      <c r="N21020" s="172"/>
      <c r="O21020" s="172"/>
      <c r="U21020" s="173"/>
    </row>
    <row r="21021" spans="13:21" s="104" customFormat="1" ht="15.75">
      <c r="M21021" s="172"/>
      <c r="N21021" s="172"/>
      <c r="O21021" s="172"/>
      <c r="U21021" s="173"/>
    </row>
    <row r="21022" spans="13:21" s="104" customFormat="1" ht="15.75">
      <c r="M21022" s="172"/>
      <c r="N21022" s="172"/>
      <c r="O21022" s="172"/>
      <c r="U21022" s="173"/>
    </row>
    <row r="21023" spans="13:21" s="104" customFormat="1" ht="15.75">
      <c r="M21023" s="172"/>
      <c r="N21023" s="172"/>
      <c r="O21023" s="172"/>
      <c r="U21023" s="173"/>
    </row>
    <row r="21024" spans="13:21" s="104" customFormat="1" ht="15.75">
      <c r="M21024" s="172"/>
      <c r="N21024" s="172"/>
      <c r="O21024" s="172"/>
      <c r="U21024" s="173"/>
    </row>
    <row r="21025" spans="13:21" s="104" customFormat="1" ht="15.75">
      <c r="M21025" s="172"/>
      <c r="N21025" s="172"/>
      <c r="O21025" s="172"/>
      <c r="U21025" s="173"/>
    </row>
    <row r="21026" spans="13:21" s="104" customFormat="1" ht="15.75">
      <c r="M21026" s="172"/>
      <c r="N21026" s="172"/>
      <c r="O21026" s="172"/>
      <c r="U21026" s="173"/>
    </row>
    <row r="21027" spans="13:21" s="104" customFormat="1" ht="15.75">
      <c r="M21027" s="172"/>
      <c r="N21027" s="172"/>
      <c r="O21027" s="172"/>
      <c r="U21027" s="173"/>
    </row>
    <row r="21028" spans="13:21" s="104" customFormat="1" ht="15.75">
      <c r="M21028" s="172"/>
      <c r="N21028" s="172"/>
      <c r="O21028" s="172"/>
      <c r="U21028" s="173"/>
    </row>
    <row r="21029" spans="13:21" s="104" customFormat="1" ht="15.75">
      <c r="M21029" s="172"/>
      <c r="N21029" s="172"/>
      <c r="O21029" s="172"/>
      <c r="U21029" s="173"/>
    </row>
    <row r="21030" spans="13:21" s="104" customFormat="1" ht="15.75">
      <c r="M21030" s="172"/>
      <c r="N21030" s="172"/>
      <c r="O21030" s="172"/>
      <c r="U21030" s="173"/>
    </row>
    <row r="21031" spans="13:21" s="104" customFormat="1" ht="15.75">
      <c r="M21031" s="172"/>
      <c r="N21031" s="172"/>
      <c r="O21031" s="172"/>
      <c r="U21031" s="173"/>
    </row>
    <row r="21032" spans="13:21" s="104" customFormat="1" ht="15.75">
      <c r="M21032" s="172"/>
      <c r="N21032" s="172"/>
      <c r="O21032" s="172"/>
      <c r="U21032" s="173"/>
    </row>
    <row r="21033" spans="13:21" s="104" customFormat="1" ht="15.75">
      <c r="M21033" s="172"/>
      <c r="N21033" s="172"/>
      <c r="O21033" s="172"/>
      <c r="U21033" s="173"/>
    </row>
    <row r="21034" spans="13:21" s="104" customFormat="1" ht="15.75">
      <c r="M21034" s="172"/>
      <c r="N21034" s="172"/>
      <c r="O21034" s="172"/>
      <c r="U21034" s="173"/>
    </row>
    <row r="21035" spans="13:21" s="104" customFormat="1" ht="15.75">
      <c r="M21035" s="172"/>
      <c r="N21035" s="172"/>
      <c r="O21035" s="172"/>
      <c r="U21035" s="173"/>
    </row>
    <row r="21036" spans="13:21" s="104" customFormat="1" ht="15.75">
      <c r="M21036" s="172"/>
      <c r="N21036" s="172"/>
      <c r="O21036" s="172"/>
      <c r="U21036" s="173"/>
    </row>
    <row r="21037" spans="13:21" s="104" customFormat="1" ht="15.75">
      <c r="M21037" s="172"/>
      <c r="N21037" s="172"/>
      <c r="O21037" s="172"/>
      <c r="U21037" s="173"/>
    </row>
    <row r="21038" spans="13:21" s="104" customFormat="1" ht="15.75">
      <c r="M21038" s="172"/>
      <c r="N21038" s="172"/>
      <c r="O21038" s="172"/>
      <c r="U21038" s="173"/>
    </row>
    <row r="21039" spans="13:21" s="104" customFormat="1" ht="15.75">
      <c r="M21039" s="172"/>
      <c r="N21039" s="172"/>
      <c r="O21039" s="172"/>
      <c r="U21039" s="173"/>
    </row>
    <row r="21040" spans="13:21" s="104" customFormat="1" ht="15.75">
      <c r="M21040" s="172"/>
      <c r="N21040" s="172"/>
      <c r="O21040" s="172"/>
      <c r="U21040" s="173"/>
    </row>
    <row r="21041" spans="13:21" s="104" customFormat="1" ht="15.75">
      <c r="M21041" s="172"/>
      <c r="N21041" s="172"/>
      <c r="O21041" s="172"/>
      <c r="U21041" s="173"/>
    </row>
    <row r="21042" spans="13:21" s="104" customFormat="1" ht="15.75">
      <c r="M21042" s="172"/>
      <c r="N21042" s="172"/>
      <c r="O21042" s="172"/>
      <c r="U21042" s="173"/>
    </row>
    <row r="21043" spans="13:21" s="104" customFormat="1" ht="15.75">
      <c r="M21043" s="172"/>
      <c r="N21043" s="172"/>
      <c r="O21043" s="172"/>
      <c r="U21043" s="173"/>
    </row>
    <row r="21044" spans="13:21" s="104" customFormat="1" ht="15.75">
      <c r="M21044" s="172"/>
      <c r="N21044" s="172"/>
      <c r="O21044" s="172"/>
      <c r="U21044" s="173"/>
    </row>
    <row r="21045" spans="13:21" s="104" customFormat="1" ht="15.75">
      <c r="M21045" s="172"/>
      <c r="N21045" s="172"/>
      <c r="O21045" s="172"/>
      <c r="U21045" s="173"/>
    </row>
    <row r="21046" spans="13:21" s="104" customFormat="1" ht="15.75">
      <c r="M21046" s="172"/>
      <c r="N21046" s="172"/>
      <c r="O21046" s="172"/>
      <c r="U21046" s="173"/>
    </row>
    <row r="21047" spans="13:21" s="104" customFormat="1" ht="15.75">
      <c r="M21047" s="172"/>
      <c r="N21047" s="172"/>
      <c r="O21047" s="172"/>
      <c r="U21047" s="173"/>
    </row>
    <row r="21048" spans="13:21" s="104" customFormat="1" ht="15.75">
      <c r="M21048" s="172"/>
      <c r="N21048" s="172"/>
      <c r="O21048" s="172"/>
      <c r="U21048" s="173"/>
    </row>
    <row r="21049" spans="13:21" s="104" customFormat="1" ht="15.75">
      <c r="M21049" s="172"/>
      <c r="N21049" s="172"/>
      <c r="O21049" s="172"/>
      <c r="U21049" s="173"/>
    </row>
    <row r="21050" spans="13:21" s="104" customFormat="1" ht="15.75">
      <c r="M21050" s="172"/>
      <c r="N21050" s="172"/>
      <c r="O21050" s="172"/>
      <c r="U21050" s="173"/>
    </row>
    <row r="21051" spans="13:21" s="104" customFormat="1" ht="15.75">
      <c r="M21051" s="172"/>
      <c r="N21051" s="172"/>
      <c r="O21051" s="172"/>
      <c r="U21051" s="173"/>
    </row>
    <row r="21052" spans="13:21" s="104" customFormat="1" ht="15.75">
      <c r="M21052" s="172"/>
      <c r="N21052" s="172"/>
      <c r="O21052" s="172"/>
      <c r="U21052" s="173"/>
    </row>
    <row r="21053" spans="13:21" s="104" customFormat="1" ht="15.75">
      <c r="M21053" s="172"/>
      <c r="N21053" s="172"/>
      <c r="O21053" s="172"/>
      <c r="U21053" s="173"/>
    </row>
    <row r="21054" spans="13:21" s="104" customFormat="1" ht="15.75">
      <c r="M21054" s="172"/>
      <c r="N21054" s="172"/>
      <c r="O21054" s="172"/>
      <c r="U21054" s="173"/>
    </row>
    <row r="21055" spans="13:21" s="104" customFormat="1" ht="15.75">
      <c r="M21055" s="172"/>
      <c r="N21055" s="172"/>
      <c r="O21055" s="172"/>
      <c r="U21055" s="173"/>
    </row>
    <row r="21056" spans="13:21" s="104" customFormat="1" ht="15.75">
      <c r="M21056" s="172"/>
      <c r="N21056" s="172"/>
      <c r="O21056" s="172"/>
      <c r="U21056" s="173"/>
    </row>
    <row r="21057" spans="13:21" s="104" customFormat="1" ht="15.75">
      <c r="M21057" s="172"/>
      <c r="N21057" s="172"/>
      <c r="O21057" s="172"/>
      <c r="U21057" s="173"/>
    </row>
    <row r="21058" spans="13:21" s="104" customFormat="1" ht="15.75">
      <c r="M21058" s="172"/>
      <c r="N21058" s="172"/>
      <c r="O21058" s="172"/>
      <c r="U21058" s="173"/>
    </row>
    <row r="21059" spans="13:21" s="104" customFormat="1" ht="15.75">
      <c r="M21059" s="172"/>
      <c r="N21059" s="172"/>
      <c r="O21059" s="172"/>
      <c r="U21059" s="173"/>
    </row>
    <row r="21060" spans="13:21" s="104" customFormat="1" ht="15.75">
      <c r="M21060" s="172"/>
      <c r="N21060" s="172"/>
      <c r="O21060" s="172"/>
      <c r="U21060" s="173"/>
    </row>
    <row r="21061" spans="13:21" s="104" customFormat="1" ht="15.75">
      <c r="M21061" s="172"/>
      <c r="N21061" s="172"/>
      <c r="O21061" s="172"/>
      <c r="U21061" s="173"/>
    </row>
    <row r="21062" spans="13:21" s="104" customFormat="1" ht="15.75">
      <c r="M21062" s="172"/>
      <c r="N21062" s="172"/>
      <c r="O21062" s="172"/>
      <c r="U21062" s="173"/>
    </row>
    <row r="21063" spans="13:21" s="104" customFormat="1" ht="15.75">
      <c r="M21063" s="172"/>
      <c r="N21063" s="172"/>
      <c r="O21063" s="172"/>
      <c r="U21063" s="173"/>
    </row>
    <row r="21064" spans="13:21" s="104" customFormat="1" ht="15.75">
      <c r="M21064" s="172"/>
      <c r="N21064" s="172"/>
      <c r="O21064" s="172"/>
      <c r="U21064" s="173"/>
    </row>
    <row r="21065" spans="13:21" s="104" customFormat="1" ht="15.75">
      <c r="M21065" s="172"/>
      <c r="N21065" s="172"/>
      <c r="O21065" s="172"/>
      <c r="U21065" s="173"/>
    </row>
    <row r="21066" spans="13:21" s="104" customFormat="1" ht="15.75">
      <c r="M21066" s="172"/>
      <c r="N21066" s="172"/>
      <c r="O21066" s="172"/>
      <c r="U21066" s="173"/>
    </row>
    <row r="21067" spans="13:21" s="104" customFormat="1" ht="15.75">
      <c r="M21067" s="172"/>
      <c r="N21067" s="172"/>
      <c r="O21067" s="172"/>
      <c r="U21067" s="173"/>
    </row>
    <row r="21068" spans="13:21" s="104" customFormat="1" ht="15.75">
      <c r="M21068" s="172"/>
      <c r="N21068" s="172"/>
      <c r="O21068" s="172"/>
      <c r="U21068" s="173"/>
    </row>
    <row r="21069" spans="13:21" s="104" customFormat="1" ht="15.75">
      <c r="M21069" s="172"/>
      <c r="N21069" s="172"/>
      <c r="O21069" s="172"/>
      <c r="U21069" s="173"/>
    </row>
    <row r="21070" spans="13:21" s="104" customFormat="1" ht="15.75">
      <c r="M21070" s="172"/>
      <c r="N21070" s="172"/>
      <c r="O21070" s="172"/>
      <c r="U21070" s="173"/>
    </row>
    <row r="21071" spans="13:21" s="104" customFormat="1" ht="15.75">
      <c r="M21071" s="172"/>
      <c r="N21071" s="172"/>
      <c r="O21071" s="172"/>
      <c r="U21071" s="173"/>
    </row>
    <row r="21072" spans="13:21" s="104" customFormat="1" ht="15.75">
      <c r="M21072" s="172"/>
      <c r="N21072" s="172"/>
      <c r="O21072" s="172"/>
      <c r="U21072" s="173"/>
    </row>
    <row r="21073" spans="13:21" s="104" customFormat="1" ht="15.75">
      <c r="M21073" s="172"/>
      <c r="N21073" s="172"/>
      <c r="O21073" s="172"/>
      <c r="U21073" s="173"/>
    </row>
    <row r="21074" spans="13:21" s="104" customFormat="1" ht="15.75">
      <c r="M21074" s="172"/>
      <c r="N21074" s="172"/>
      <c r="O21074" s="172"/>
      <c r="U21074" s="173"/>
    </row>
    <row r="21075" spans="13:21" s="104" customFormat="1" ht="15.75">
      <c r="M21075" s="172"/>
      <c r="N21075" s="172"/>
      <c r="O21075" s="172"/>
      <c r="U21075" s="173"/>
    </row>
    <row r="21076" spans="13:21" s="104" customFormat="1" ht="15.75">
      <c r="M21076" s="172"/>
      <c r="N21076" s="172"/>
      <c r="O21076" s="172"/>
      <c r="U21076" s="173"/>
    </row>
    <row r="21077" spans="13:21" s="104" customFormat="1" ht="15.75">
      <c r="M21077" s="172"/>
      <c r="N21077" s="172"/>
      <c r="O21077" s="172"/>
      <c r="U21077" s="173"/>
    </row>
    <row r="21078" spans="13:21" s="104" customFormat="1" ht="15.75">
      <c r="M21078" s="172"/>
      <c r="N21078" s="172"/>
      <c r="O21078" s="172"/>
      <c r="U21078" s="173"/>
    </row>
    <row r="21079" spans="13:21" s="104" customFormat="1" ht="15.75">
      <c r="M21079" s="172"/>
      <c r="N21079" s="172"/>
      <c r="O21079" s="172"/>
      <c r="U21079" s="173"/>
    </row>
    <row r="21080" spans="13:21" s="104" customFormat="1" ht="15.75">
      <c r="M21080" s="172"/>
      <c r="N21080" s="172"/>
      <c r="O21080" s="172"/>
      <c r="U21080" s="173"/>
    </row>
    <row r="21081" spans="13:21" s="104" customFormat="1" ht="15.75">
      <c r="M21081" s="172"/>
      <c r="N21081" s="172"/>
      <c r="O21081" s="172"/>
      <c r="U21081" s="173"/>
    </row>
    <row r="21082" spans="13:21" s="104" customFormat="1" ht="15.75">
      <c r="M21082" s="172"/>
      <c r="N21082" s="172"/>
      <c r="O21082" s="172"/>
      <c r="U21082" s="173"/>
    </row>
    <row r="21083" spans="13:21" s="104" customFormat="1" ht="15.75">
      <c r="M21083" s="172"/>
      <c r="N21083" s="172"/>
      <c r="O21083" s="172"/>
      <c r="U21083" s="173"/>
    </row>
    <row r="21084" spans="13:21" s="104" customFormat="1" ht="15.75">
      <c r="M21084" s="172"/>
      <c r="N21084" s="172"/>
      <c r="O21084" s="172"/>
      <c r="U21084" s="173"/>
    </row>
    <row r="21085" spans="13:21" s="104" customFormat="1" ht="15.75">
      <c r="M21085" s="172"/>
      <c r="N21085" s="172"/>
      <c r="O21085" s="172"/>
      <c r="U21085" s="173"/>
    </row>
    <row r="21086" spans="13:21" s="104" customFormat="1" ht="15.75">
      <c r="M21086" s="172"/>
      <c r="N21086" s="172"/>
      <c r="O21086" s="172"/>
      <c r="U21086" s="173"/>
    </row>
    <row r="21087" spans="13:21" s="104" customFormat="1" ht="15.75">
      <c r="M21087" s="172"/>
      <c r="N21087" s="172"/>
      <c r="O21087" s="172"/>
      <c r="U21087" s="173"/>
    </row>
    <row r="21088" spans="13:21" s="104" customFormat="1" ht="15.75">
      <c r="M21088" s="172"/>
      <c r="N21088" s="172"/>
      <c r="O21088" s="172"/>
      <c r="U21088" s="173"/>
    </row>
    <row r="21089" spans="13:21" s="104" customFormat="1" ht="15.75">
      <c r="M21089" s="172"/>
      <c r="N21089" s="172"/>
      <c r="O21089" s="172"/>
      <c r="U21089" s="173"/>
    </row>
    <row r="21090" spans="13:21" s="104" customFormat="1" ht="15.75">
      <c r="M21090" s="172"/>
      <c r="N21090" s="172"/>
      <c r="O21090" s="172"/>
      <c r="U21090" s="173"/>
    </row>
    <row r="21091" spans="13:21" s="104" customFormat="1" ht="15.75">
      <c r="M21091" s="172"/>
      <c r="N21091" s="172"/>
      <c r="O21091" s="172"/>
      <c r="U21091" s="173"/>
    </row>
    <row r="21092" spans="13:21" s="104" customFormat="1" ht="15.75">
      <c r="M21092" s="172"/>
      <c r="N21092" s="172"/>
      <c r="O21092" s="172"/>
      <c r="U21092" s="173"/>
    </row>
    <row r="21093" spans="13:21" s="104" customFormat="1" ht="15.75">
      <c r="M21093" s="172"/>
      <c r="N21093" s="172"/>
      <c r="O21093" s="172"/>
      <c r="U21093" s="173"/>
    </row>
    <row r="21094" spans="13:21" s="104" customFormat="1" ht="15.75">
      <c r="M21094" s="172"/>
      <c r="N21094" s="172"/>
      <c r="O21094" s="172"/>
      <c r="U21094" s="173"/>
    </row>
    <row r="21095" spans="13:21" s="104" customFormat="1" ht="15.75">
      <c r="M21095" s="172"/>
      <c r="N21095" s="172"/>
      <c r="O21095" s="172"/>
      <c r="U21095" s="173"/>
    </row>
    <row r="21096" spans="13:21" s="104" customFormat="1" ht="15.75">
      <c r="M21096" s="172"/>
      <c r="N21096" s="172"/>
      <c r="O21096" s="172"/>
      <c r="U21096" s="173"/>
    </row>
    <row r="21097" spans="13:21" s="104" customFormat="1" ht="15.75">
      <c r="M21097" s="172"/>
      <c r="N21097" s="172"/>
      <c r="O21097" s="172"/>
      <c r="U21097" s="173"/>
    </row>
    <row r="21098" spans="13:21" s="104" customFormat="1" ht="15.75">
      <c r="M21098" s="172"/>
      <c r="N21098" s="172"/>
      <c r="O21098" s="172"/>
      <c r="U21098" s="173"/>
    </row>
    <row r="21099" spans="13:21" s="104" customFormat="1" ht="15.75">
      <c r="M21099" s="172"/>
      <c r="N21099" s="172"/>
      <c r="O21099" s="172"/>
      <c r="U21099" s="173"/>
    </row>
    <row r="21100" spans="13:21" s="104" customFormat="1" ht="15.75">
      <c r="M21100" s="172"/>
      <c r="N21100" s="172"/>
      <c r="O21100" s="172"/>
      <c r="U21100" s="173"/>
    </row>
    <row r="21101" spans="13:21" s="104" customFormat="1" ht="15.75">
      <c r="M21101" s="172"/>
      <c r="N21101" s="172"/>
      <c r="O21101" s="172"/>
      <c r="U21101" s="173"/>
    </row>
    <row r="21102" spans="13:21" s="104" customFormat="1" ht="15.75">
      <c r="M21102" s="172"/>
      <c r="N21102" s="172"/>
      <c r="O21102" s="172"/>
      <c r="U21102" s="173"/>
    </row>
    <row r="21103" spans="13:21" s="104" customFormat="1" ht="15.75">
      <c r="M21103" s="172"/>
      <c r="N21103" s="172"/>
      <c r="O21103" s="172"/>
      <c r="U21103" s="173"/>
    </row>
    <row r="21104" spans="13:21" s="104" customFormat="1" ht="15.75">
      <c r="M21104" s="172"/>
      <c r="N21104" s="172"/>
      <c r="O21104" s="172"/>
      <c r="U21104" s="173"/>
    </row>
    <row r="21105" spans="13:21" s="104" customFormat="1" ht="15.75">
      <c r="M21105" s="172"/>
      <c r="N21105" s="172"/>
      <c r="O21105" s="172"/>
      <c r="U21105" s="173"/>
    </row>
    <row r="21106" spans="13:21" s="104" customFormat="1" ht="15.75">
      <c r="M21106" s="172"/>
      <c r="N21106" s="172"/>
      <c r="O21106" s="172"/>
      <c r="U21106" s="173"/>
    </row>
    <row r="21107" spans="13:21" s="104" customFormat="1" ht="15.75">
      <c r="M21107" s="172"/>
      <c r="N21107" s="172"/>
      <c r="O21107" s="172"/>
      <c r="U21107" s="173"/>
    </row>
    <row r="21108" spans="13:21" s="104" customFormat="1" ht="15.75">
      <c r="M21108" s="172"/>
      <c r="N21108" s="172"/>
      <c r="O21108" s="172"/>
      <c r="U21108" s="173"/>
    </row>
    <row r="21109" spans="13:21" s="104" customFormat="1" ht="15.75">
      <c r="M21109" s="172"/>
      <c r="N21109" s="172"/>
      <c r="O21109" s="172"/>
      <c r="U21109" s="173"/>
    </row>
    <row r="21110" spans="13:21" s="104" customFormat="1" ht="15.75">
      <c r="M21110" s="172"/>
      <c r="N21110" s="172"/>
      <c r="O21110" s="172"/>
      <c r="U21110" s="173"/>
    </row>
    <row r="21111" spans="13:21" s="104" customFormat="1" ht="15.75">
      <c r="M21111" s="172"/>
      <c r="N21111" s="172"/>
      <c r="O21111" s="172"/>
      <c r="U21111" s="173"/>
    </row>
    <row r="21112" spans="13:21" s="104" customFormat="1" ht="15.75">
      <c r="M21112" s="172"/>
      <c r="N21112" s="172"/>
      <c r="O21112" s="172"/>
      <c r="U21112" s="173"/>
    </row>
    <row r="21113" spans="13:21" s="104" customFormat="1" ht="15.75">
      <c r="M21113" s="172"/>
      <c r="N21113" s="172"/>
      <c r="O21113" s="172"/>
      <c r="U21113" s="173"/>
    </row>
    <row r="21114" spans="13:21" s="104" customFormat="1" ht="15.75">
      <c r="M21114" s="172"/>
      <c r="N21114" s="172"/>
      <c r="O21114" s="172"/>
      <c r="U21114" s="173"/>
    </row>
    <row r="21115" spans="13:21" s="104" customFormat="1" ht="15.75">
      <c r="M21115" s="172"/>
      <c r="N21115" s="172"/>
      <c r="O21115" s="172"/>
      <c r="U21115" s="173"/>
    </row>
    <row r="21116" spans="13:21" s="104" customFormat="1" ht="15.75">
      <c r="M21116" s="172"/>
      <c r="N21116" s="172"/>
      <c r="O21116" s="172"/>
      <c r="U21116" s="173"/>
    </row>
    <row r="21117" spans="13:21" s="104" customFormat="1" ht="15.75">
      <c r="M21117" s="172"/>
      <c r="N21117" s="172"/>
      <c r="O21117" s="172"/>
      <c r="U21117" s="173"/>
    </row>
    <row r="21118" spans="13:21" s="104" customFormat="1" ht="15.75">
      <c r="M21118" s="172"/>
      <c r="N21118" s="172"/>
      <c r="O21118" s="172"/>
      <c r="U21118" s="173"/>
    </row>
    <row r="21119" spans="13:21" s="104" customFormat="1" ht="15.75">
      <c r="M21119" s="172"/>
      <c r="N21119" s="172"/>
      <c r="O21119" s="172"/>
      <c r="U21119" s="173"/>
    </row>
    <row r="21120" spans="13:21" s="104" customFormat="1" ht="15.75">
      <c r="M21120" s="172"/>
      <c r="N21120" s="172"/>
      <c r="O21120" s="172"/>
      <c r="U21120" s="173"/>
    </row>
    <row r="21121" spans="13:21" s="104" customFormat="1" ht="15.75">
      <c r="M21121" s="172"/>
      <c r="N21121" s="172"/>
      <c r="O21121" s="172"/>
      <c r="U21121" s="173"/>
    </row>
    <row r="21122" spans="13:21" s="104" customFormat="1" ht="15.75">
      <c r="M21122" s="172"/>
      <c r="N21122" s="172"/>
      <c r="O21122" s="172"/>
      <c r="U21122" s="173"/>
    </row>
    <row r="21123" spans="13:21" s="104" customFormat="1" ht="15.75">
      <c r="M21123" s="172"/>
      <c r="N21123" s="172"/>
      <c r="O21123" s="172"/>
      <c r="U21123" s="173"/>
    </row>
    <row r="21124" spans="13:21" s="104" customFormat="1" ht="15.75">
      <c r="M21124" s="172"/>
      <c r="N21124" s="172"/>
      <c r="O21124" s="172"/>
      <c r="U21124" s="173"/>
    </row>
    <row r="21125" spans="13:21" s="104" customFormat="1" ht="15.75">
      <c r="M21125" s="172"/>
      <c r="N21125" s="172"/>
      <c r="O21125" s="172"/>
      <c r="U21125" s="173"/>
    </row>
    <row r="21126" spans="13:21" s="104" customFormat="1" ht="15.75">
      <c r="M21126" s="172"/>
      <c r="N21126" s="172"/>
      <c r="O21126" s="172"/>
      <c r="U21126" s="173"/>
    </row>
    <row r="21127" spans="13:21" s="104" customFormat="1" ht="15.75">
      <c r="M21127" s="172"/>
      <c r="N21127" s="172"/>
      <c r="O21127" s="172"/>
      <c r="U21127" s="173"/>
    </row>
    <row r="21128" spans="13:21" s="104" customFormat="1" ht="15.75">
      <c r="M21128" s="172"/>
      <c r="N21128" s="172"/>
      <c r="O21128" s="172"/>
      <c r="U21128" s="173"/>
    </row>
    <row r="21129" spans="13:21" s="104" customFormat="1" ht="15.75">
      <c r="M21129" s="172"/>
      <c r="N21129" s="172"/>
      <c r="O21129" s="172"/>
      <c r="U21129" s="173"/>
    </row>
    <row r="21130" spans="13:21" s="104" customFormat="1" ht="15.75">
      <c r="M21130" s="172"/>
      <c r="N21130" s="172"/>
      <c r="O21130" s="172"/>
      <c r="U21130" s="173"/>
    </row>
    <row r="21131" spans="13:21" s="104" customFormat="1" ht="15.75">
      <c r="M21131" s="172"/>
      <c r="N21131" s="172"/>
      <c r="O21131" s="172"/>
      <c r="U21131" s="173"/>
    </row>
    <row r="21132" spans="13:21" s="104" customFormat="1" ht="15.75">
      <c r="M21132" s="172"/>
      <c r="N21132" s="172"/>
      <c r="O21132" s="172"/>
      <c r="U21132" s="173"/>
    </row>
    <row r="21133" spans="13:21" s="104" customFormat="1" ht="15.75">
      <c r="M21133" s="172"/>
      <c r="N21133" s="172"/>
      <c r="O21133" s="172"/>
      <c r="U21133" s="173"/>
    </row>
    <row r="21134" spans="13:21" s="104" customFormat="1" ht="15.75">
      <c r="M21134" s="172"/>
      <c r="N21134" s="172"/>
      <c r="O21134" s="172"/>
      <c r="U21134" s="173"/>
    </row>
    <row r="21135" spans="13:21" s="104" customFormat="1" ht="15.75">
      <c r="M21135" s="172"/>
      <c r="N21135" s="172"/>
      <c r="O21135" s="172"/>
      <c r="U21135" s="173"/>
    </row>
    <row r="21136" spans="13:21" s="104" customFormat="1" ht="15.75">
      <c r="M21136" s="172"/>
      <c r="N21136" s="172"/>
      <c r="O21136" s="172"/>
      <c r="U21136" s="173"/>
    </row>
    <row r="21137" spans="13:21" s="104" customFormat="1" ht="15.75">
      <c r="M21137" s="172"/>
      <c r="N21137" s="172"/>
      <c r="O21137" s="172"/>
      <c r="U21137" s="173"/>
    </row>
    <row r="21138" spans="13:21" s="104" customFormat="1" ht="15.75">
      <c r="M21138" s="172"/>
      <c r="N21138" s="172"/>
      <c r="O21138" s="172"/>
      <c r="U21138" s="173"/>
    </row>
    <row r="21139" spans="13:21" s="104" customFormat="1" ht="15.75">
      <c r="M21139" s="172"/>
      <c r="N21139" s="172"/>
      <c r="O21139" s="172"/>
      <c r="U21139" s="173"/>
    </row>
    <row r="21140" spans="13:21" s="104" customFormat="1" ht="15.75">
      <c r="M21140" s="172"/>
      <c r="N21140" s="172"/>
      <c r="O21140" s="172"/>
      <c r="U21140" s="173"/>
    </row>
    <row r="21141" spans="13:21" s="104" customFormat="1" ht="15.75">
      <c r="M21141" s="172"/>
      <c r="N21141" s="172"/>
      <c r="O21141" s="172"/>
      <c r="U21141" s="173"/>
    </row>
    <row r="21142" spans="13:21" s="104" customFormat="1" ht="15.75">
      <c r="M21142" s="172"/>
      <c r="N21142" s="172"/>
      <c r="O21142" s="172"/>
      <c r="U21142" s="173"/>
    </row>
    <row r="21143" spans="13:21" s="104" customFormat="1" ht="15.75">
      <c r="M21143" s="172"/>
      <c r="N21143" s="172"/>
      <c r="O21143" s="172"/>
      <c r="U21143" s="173"/>
    </row>
    <row r="21144" spans="13:21" s="104" customFormat="1" ht="15.75">
      <c r="M21144" s="172"/>
      <c r="N21144" s="172"/>
      <c r="O21144" s="172"/>
      <c r="U21144" s="173"/>
    </row>
    <row r="21145" spans="13:21" s="104" customFormat="1" ht="15.75">
      <c r="M21145" s="172"/>
      <c r="N21145" s="172"/>
      <c r="O21145" s="172"/>
      <c r="U21145" s="173"/>
    </row>
    <row r="21146" spans="13:21" s="104" customFormat="1" ht="15.75">
      <c r="M21146" s="172"/>
      <c r="N21146" s="172"/>
      <c r="O21146" s="172"/>
      <c r="U21146" s="173"/>
    </row>
    <row r="21147" spans="13:21" s="104" customFormat="1" ht="15.75">
      <c r="M21147" s="172"/>
      <c r="N21147" s="172"/>
      <c r="O21147" s="172"/>
      <c r="U21147" s="173"/>
    </row>
    <row r="21148" spans="13:21" s="104" customFormat="1" ht="15.75">
      <c r="M21148" s="172"/>
      <c r="N21148" s="172"/>
      <c r="O21148" s="172"/>
      <c r="U21148" s="173"/>
    </row>
    <row r="21149" spans="13:21" s="104" customFormat="1" ht="15.75">
      <c r="M21149" s="172"/>
      <c r="N21149" s="172"/>
      <c r="O21149" s="172"/>
      <c r="U21149" s="173"/>
    </row>
    <row r="21150" spans="13:21" s="104" customFormat="1" ht="15.75">
      <c r="M21150" s="172"/>
      <c r="N21150" s="172"/>
      <c r="O21150" s="172"/>
      <c r="U21150" s="173"/>
    </row>
    <row r="21151" spans="13:21" s="104" customFormat="1" ht="15.75">
      <c r="M21151" s="172"/>
      <c r="N21151" s="172"/>
      <c r="O21151" s="172"/>
      <c r="U21151" s="173"/>
    </row>
    <row r="21152" spans="13:21" s="104" customFormat="1" ht="15.75">
      <c r="M21152" s="172"/>
      <c r="N21152" s="172"/>
      <c r="O21152" s="172"/>
      <c r="U21152" s="173"/>
    </row>
    <row r="21153" spans="13:21" s="104" customFormat="1" ht="15.75">
      <c r="M21153" s="172"/>
      <c r="N21153" s="172"/>
      <c r="O21153" s="172"/>
      <c r="U21153" s="173"/>
    </row>
    <row r="21154" spans="13:21" s="104" customFormat="1" ht="15.75">
      <c r="M21154" s="172"/>
      <c r="N21154" s="172"/>
      <c r="O21154" s="172"/>
      <c r="U21154" s="173"/>
    </row>
    <row r="21155" spans="13:21" s="104" customFormat="1" ht="15.75">
      <c r="M21155" s="172"/>
      <c r="N21155" s="172"/>
      <c r="O21155" s="172"/>
      <c r="U21155" s="173"/>
    </row>
    <row r="21156" spans="13:21" s="104" customFormat="1" ht="15.75">
      <c r="M21156" s="172"/>
      <c r="N21156" s="172"/>
      <c r="O21156" s="172"/>
      <c r="U21156" s="173"/>
    </row>
    <row r="21157" spans="13:21" s="104" customFormat="1" ht="15.75">
      <c r="M21157" s="172"/>
      <c r="N21157" s="172"/>
      <c r="O21157" s="172"/>
      <c r="U21157" s="173"/>
    </row>
    <row r="21158" spans="13:21" s="104" customFormat="1" ht="15.75">
      <c r="M21158" s="172"/>
      <c r="N21158" s="172"/>
      <c r="O21158" s="172"/>
      <c r="U21158" s="173"/>
    </row>
    <row r="21159" spans="13:21" s="104" customFormat="1" ht="15.75">
      <c r="M21159" s="172"/>
      <c r="N21159" s="172"/>
      <c r="O21159" s="172"/>
      <c r="U21159" s="173"/>
    </row>
    <row r="21160" spans="13:21" s="104" customFormat="1" ht="15.75">
      <c r="M21160" s="172"/>
      <c r="N21160" s="172"/>
      <c r="O21160" s="172"/>
      <c r="U21160" s="173"/>
    </row>
    <row r="21161" spans="13:21" s="104" customFormat="1" ht="15.75">
      <c r="M21161" s="172"/>
      <c r="N21161" s="172"/>
      <c r="O21161" s="172"/>
      <c r="U21161" s="173"/>
    </row>
    <row r="21162" spans="13:21" s="104" customFormat="1" ht="15.75">
      <c r="M21162" s="172"/>
      <c r="N21162" s="172"/>
      <c r="O21162" s="172"/>
      <c r="U21162" s="173"/>
    </row>
    <row r="21163" spans="13:21" s="104" customFormat="1" ht="15.75">
      <c r="M21163" s="172"/>
      <c r="N21163" s="172"/>
      <c r="O21163" s="172"/>
      <c r="U21163" s="173"/>
    </row>
    <row r="21164" spans="13:21" s="104" customFormat="1" ht="15.75">
      <c r="M21164" s="172"/>
      <c r="N21164" s="172"/>
      <c r="O21164" s="172"/>
      <c r="U21164" s="173"/>
    </row>
    <row r="21165" spans="13:21" s="104" customFormat="1" ht="15.75">
      <c r="M21165" s="172"/>
      <c r="N21165" s="172"/>
      <c r="O21165" s="172"/>
      <c r="U21165" s="173"/>
    </row>
    <row r="21166" spans="13:21" s="104" customFormat="1" ht="15.75">
      <c r="M21166" s="172"/>
      <c r="N21166" s="172"/>
      <c r="O21166" s="172"/>
      <c r="U21166" s="173"/>
    </row>
    <row r="21167" spans="13:21" s="104" customFormat="1" ht="15.75">
      <c r="M21167" s="172"/>
      <c r="N21167" s="172"/>
      <c r="O21167" s="172"/>
      <c r="U21167" s="173"/>
    </row>
    <row r="21168" spans="13:21" s="104" customFormat="1" ht="15.75">
      <c r="M21168" s="172"/>
      <c r="N21168" s="172"/>
      <c r="O21168" s="172"/>
      <c r="U21168" s="173"/>
    </row>
    <row r="21169" spans="13:21" s="104" customFormat="1" ht="15.75">
      <c r="M21169" s="172"/>
      <c r="N21169" s="172"/>
      <c r="O21169" s="172"/>
      <c r="U21169" s="173"/>
    </row>
    <row r="21170" spans="13:21" s="104" customFormat="1" ht="15.75">
      <c r="M21170" s="172"/>
      <c r="N21170" s="172"/>
      <c r="O21170" s="172"/>
      <c r="U21170" s="173"/>
    </row>
    <row r="21171" spans="13:21" s="104" customFormat="1" ht="15.75">
      <c r="M21171" s="172"/>
      <c r="N21171" s="172"/>
      <c r="O21171" s="172"/>
      <c r="U21171" s="173"/>
    </row>
    <row r="21172" spans="13:21" s="104" customFormat="1" ht="15.75">
      <c r="M21172" s="172"/>
      <c r="N21172" s="172"/>
      <c r="O21172" s="172"/>
      <c r="U21172" s="173"/>
    </row>
    <row r="21173" spans="13:21" s="104" customFormat="1" ht="15.75">
      <c r="M21173" s="172"/>
      <c r="N21173" s="172"/>
      <c r="O21173" s="172"/>
      <c r="U21173" s="173"/>
    </row>
    <row r="21174" spans="13:21" s="104" customFormat="1" ht="15.75">
      <c r="M21174" s="172"/>
      <c r="N21174" s="172"/>
      <c r="O21174" s="172"/>
      <c r="U21174" s="173"/>
    </row>
    <row r="21175" spans="13:21" s="104" customFormat="1" ht="15.75">
      <c r="M21175" s="172"/>
      <c r="N21175" s="172"/>
      <c r="O21175" s="172"/>
      <c r="U21175" s="173"/>
    </row>
    <row r="21176" spans="13:21" s="104" customFormat="1" ht="15.75">
      <c r="M21176" s="172"/>
      <c r="N21176" s="172"/>
      <c r="O21176" s="172"/>
      <c r="U21176" s="173"/>
    </row>
    <row r="21177" spans="13:21" s="104" customFormat="1" ht="15.75">
      <c r="M21177" s="172"/>
      <c r="N21177" s="172"/>
      <c r="O21177" s="172"/>
      <c r="U21177" s="173"/>
    </row>
    <row r="21178" spans="13:21" s="104" customFormat="1" ht="15.75">
      <c r="M21178" s="172"/>
      <c r="N21178" s="172"/>
      <c r="O21178" s="172"/>
      <c r="U21178" s="173"/>
    </row>
    <row r="21179" spans="13:21" s="104" customFormat="1" ht="15.75">
      <c r="M21179" s="172"/>
      <c r="N21179" s="172"/>
      <c r="O21179" s="172"/>
      <c r="U21179" s="173"/>
    </row>
    <row r="21180" spans="13:21" s="104" customFormat="1" ht="15.75">
      <c r="M21180" s="172"/>
      <c r="N21180" s="172"/>
      <c r="O21180" s="172"/>
      <c r="U21180" s="173"/>
    </row>
    <row r="21181" spans="13:21" s="104" customFormat="1" ht="15.75">
      <c r="M21181" s="172"/>
      <c r="N21181" s="172"/>
      <c r="O21181" s="172"/>
      <c r="U21181" s="173"/>
    </row>
    <row r="21182" spans="13:21" s="104" customFormat="1" ht="15.75">
      <c r="M21182" s="172"/>
      <c r="N21182" s="172"/>
      <c r="O21182" s="172"/>
      <c r="U21182" s="173"/>
    </row>
    <row r="21183" spans="13:21" s="104" customFormat="1" ht="15.75">
      <c r="M21183" s="172"/>
      <c r="N21183" s="172"/>
      <c r="O21183" s="172"/>
      <c r="U21183" s="173"/>
    </row>
    <row r="21184" spans="13:21" s="104" customFormat="1" ht="15.75">
      <c r="M21184" s="172"/>
      <c r="N21184" s="172"/>
      <c r="O21184" s="172"/>
      <c r="U21184" s="173"/>
    </row>
    <row r="21185" spans="13:21" s="104" customFormat="1" ht="15.75">
      <c r="M21185" s="172"/>
      <c r="N21185" s="172"/>
      <c r="O21185" s="172"/>
      <c r="U21185" s="173"/>
    </row>
    <row r="21186" spans="13:21" s="104" customFormat="1" ht="15.75">
      <c r="M21186" s="172"/>
      <c r="N21186" s="172"/>
      <c r="O21186" s="172"/>
      <c r="U21186" s="173"/>
    </row>
    <row r="21187" spans="13:21" s="104" customFormat="1" ht="15.75">
      <c r="M21187" s="172"/>
      <c r="N21187" s="172"/>
      <c r="O21187" s="172"/>
      <c r="U21187" s="173"/>
    </row>
    <row r="21188" spans="13:21" s="104" customFormat="1" ht="15.75">
      <c r="M21188" s="172"/>
      <c r="N21188" s="172"/>
      <c r="O21188" s="172"/>
      <c r="U21188" s="173"/>
    </row>
    <row r="21189" spans="13:21" s="104" customFormat="1" ht="15.75">
      <c r="M21189" s="172"/>
      <c r="N21189" s="172"/>
      <c r="O21189" s="172"/>
      <c r="U21189" s="173"/>
    </row>
    <row r="21190" spans="13:21" s="104" customFormat="1" ht="15.75">
      <c r="M21190" s="172"/>
      <c r="N21190" s="172"/>
      <c r="O21190" s="172"/>
      <c r="U21190" s="173"/>
    </row>
    <row r="21191" spans="13:21" s="104" customFormat="1" ht="15.75">
      <c r="M21191" s="172"/>
      <c r="N21191" s="172"/>
      <c r="O21191" s="172"/>
      <c r="U21191" s="173"/>
    </row>
    <row r="21192" spans="13:21" s="104" customFormat="1" ht="15.75">
      <c r="M21192" s="172"/>
      <c r="N21192" s="172"/>
      <c r="O21192" s="172"/>
      <c r="U21192" s="173"/>
    </row>
    <row r="21193" spans="13:21" s="104" customFormat="1" ht="15.75">
      <c r="M21193" s="172"/>
      <c r="N21193" s="172"/>
      <c r="O21193" s="172"/>
      <c r="U21193" s="173"/>
    </row>
    <row r="21194" spans="13:21" s="104" customFormat="1" ht="15.75">
      <c r="M21194" s="172"/>
      <c r="N21194" s="172"/>
      <c r="O21194" s="172"/>
      <c r="U21194" s="173"/>
    </row>
    <row r="21195" spans="13:21" s="104" customFormat="1" ht="15.75">
      <c r="M21195" s="172"/>
      <c r="N21195" s="172"/>
      <c r="O21195" s="172"/>
      <c r="U21195" s="173"/>
    </row>
    <row r="21196" spans="13:21" s="104" customFormat="1" ht="15.75">
      <c r="M21196" s="172"/>
      <c r="N21196" s="172"/>
      <c r="O21196" s="172"/>
      <c r="U21196" s="173"/>
    </row>
    <row r="21197" spans="13:21" s="104" customFormat="1" ht="15.75">
      <c r="M21197" s="172"/>
      <c r="N21197" s="172"/>
      <c r="O21197" s="172"/>
      <c r="U21197" s="173"/>
    </row>
    <row r="21198" spans="13:21" s="104" customFormat="1" ht="15.75">
      <c r="M21198" s="172"/>
      <c r="N21198" s="172"/>
      <c r="O21198" s="172"/>
      <c r="U21198" s="173"/>
    </row>
    <row r="21199" spans="13:21" s="104" customFormat="1" ht="15.75">
      <c r="M21199" s="172"/>
      <c r="N21199" s="172"/>
      <c r="O21199" s="172"/>
      <c r="U21199" s="173"/>
    </row>
    <row r="21200" spans="13:21" s="104" customFormat="1" ht="15.75">
      <c r="M21200" s="172"/>
      <c r="N21200" s="172"/>
      <c r="O21200" s="172"/>
      <c r="U21200" s="173"/>
    </row>
    <row r="21201" spans="13:21" s="104" customFormat="1" ht="15.75">
      <c r="M21201" s="172"/>
      <c r="N21201" s="172"/>
      <c r="O21201" s="172"/>
      <c r="U21201" s="173"/>
    </row>
    <row r="21202" spans="13:21" s="104" customFormat="1" ht="15.75">
      <c r="M21202" s="172"/>
      <c r="N21202" s="172"/>
      <c r="O21202" s="172"/>
      <c r="U21202" s="173"/>
    </row>
    <row r="21203" spans="13:21" s="104" customFormat="1" ht="15.75">
      <c r="M21203" s="172"/>
      <c r="N21203" s="172"/>
      <c r="O21203" s="172"/>
      <c r="U21203" s="173"/>
    </row>
    <row r="21204" spans="13:21" s="104" customFormat="1" ht="15.75">
      <c r="M21204" s="172"/>
      <c r="N21204" s="172"/>
      <c r="O21204" s="172"/>
      <c r="U21204" s="173"/>
    </row>
    <row r="21205" spans="13:21" s="104" customFormat="1" ht="15.75">
      <c r="M21205" s="172"/>
      <c r="N21205" s="172"/>
      <c r="O21205" s="172"/>
      <c r="U21205" s="173"/>
    </row>
    <row r="21206" spans="13:21" s="104" customFormat="1" ht="15.75">
      <c r="M21206" s="172"/>
      <c r="N21206" s="172"/>
      <c r="O21206" s="172"/>
      <c r="U21206" s="173"/>
    </row>
    <row r="21207" spans="13:21" s="104" customFormat="1" ht="15.75">
      <c r="M21207" s="172"/>
      <c r="N21207" s="172"/>
      <c r="O21207" s="172"/>
      <c r="U21207" s="173"/>
    </row>
    <row r="21208" spans="13:21" s="104" customFormat="1" ht="15.75">
      <c r="M21208" s="172"/>
      <c r="N21208" s="172"/>
      <c r="O21208" s="172"/>
      <c r="U21208" s="173"/>
    </row>
    <row r="21209" spans="13:21" s="104" customFormat="1" ht="15.75">
      <c r="M21209" s="172"/>
      <c r="N21209" s="172"/>
      <c r="O21209" s="172"/>
      <c r="U21209" s="173"/>
    </row>
    <row r="21210" spans="13:21" s="104" customFormat="1" ht="15.75">
      <c r="M21210" s="172"/>
      <c r="N21210" s="172"/>
      <c r="O21210" s="172"/>
      <c r="U21210" s="173"/>
    </row>
    <row r="21211" spans="13:21" s="104" customFormat="1" ht="15.75">
      <c r="M21211" s="172"/>
      <c r="N21211" s="172"/>
      <c r="O21211" s="172"/>
      <c r="U21211" s="173"/>
    </row>
    <row r="21212" spans="13:21" s="104" customFormat="1" ht="15.75">
      <c r="M21212" s="172"/>
      <c r="N21212" s="172"/>
      <c r="O21212" s="172"/>
      <c r="U21212" s="173"/>
    </row>
    <row r="21213" spans="13:21" s="104" customFormat="1" ht="15.75">
      <c r="M21213" s="172"/>
      <c r="N21213" s="172"/>
      <c r="O21213" s="172"/>
      <c r="U21213" s="173"/>
    </row>
    <row r="21214" spans="13:21" s="104" customFormat="1" ht="15.75">
      <c r="M21214" s="172"/>
      <c r="N21214" s="172"/>
      <c r="O21214" s="172"/>
      <c r="U21214" s="173"/>
    </row>
    <row r="21215" spans="13:21" s="104" customFormat="1" ht="15.75">
      <c r="M21215" s="172"/>
      <c r="N21215" s="172"/>
      <c r="O21215" s="172"/>
      <c r="U21215" s="173"/>
    </row>
    <row r="21216" spans="13:21" s="104" customFormat="1" ht="15.75">
      <c r="M21216" s="172"/>
      <c r="N21216" s="172"/>
      <c r="O21216" s="172"/>
      <c r="U21216" s="173"/>
    </row>
    <row r="21217" spans="13:21" s="104" customFormat="1" ht="15.75">
      <c r="M21217" s="172"/>
      <c r="N21217" s="172"/>
      <c r="O21217" s="172"/>
      <c r="U21217" s="173"/>
    </row>
    <row r="21218" spans="13:21" s="104" customFormat="1" ht="15.75">
      <c r="M21218" s="172"/>
      <c r="N21218" s="172"/>
      <c r="O21218" s="172"/>
      <c r="U21218" s="173"/>
    </row>
    <row r="21219" spans="13:21" s="104" customFormat="1" ht="15.75">
      <c r="M21219" s="172"/>
      <c r="N21219" s="172"/>
      <c r="O21219" s="172"/>
      <c r="U21219" s="173"/>
    </row>
    <row r="21220" spans="13:21" s="104" customFormat="1" ht="15.75">
      <c r="M21220" s="172"/>
      <c r="N21220" s="172"/>
      <c r="O21220" s="172"/>
      <c r="U21220" s="173"/>
    </row>
    <row r="21221" spans="13:21" s="104" customFormat="1" ht="15.75">
      <c r="M21221" s="172"/>
      <c r="N21221" s="172"/>
      <c r="O21221" s="172"/>
      <c r="U21221" s="173"/>
    </row>
    <row r="21222" spans="13:21" s="104" customFormat="1" ht="15.75">
      <c r="M21222" s="172"/>
      <c r="N21222" s="172"/>
      <c r="O21222" s="172"/>
      <c r="U21222" s="173"/>
    </row>
    <row r="21223" spans="13:21" s="104" customFormat="1" ht="15.75">
      <c r="M21223" s="172"/>
      <c r="N21223" s="172"/>
      <c r="O21223" s="172"/>
      <c r="U21223" s="173"/>
    </row>
    <row r="21224" spans="13:21" s="104" customFormat="1" ht="15.75">
      <c r="M21224" s="172"/>
      <c r="N21224" s="172"/>
      <c r="O21224" s="172"/>
      <c r="U21224" s="173"/>
    </row>
    <row r="21225" spans="13:21" s="104" customFormat="1" ht="15.75">
      <c r="M21225" s="172"/>
      <c r="N21225" s="172"/>
      <c r="O21225" s="172"/>
      <c r="U21225" s="173"/>
    </row>
    <row r="21226" spans="13:21" s="104" customFormat="1" ht="15.75">
      <c r="M21226" s="172"/>
      <c r="N21226" s="172"/>
      <c r="O21226" s="172"/>
      <c r="U21226" s="173"/>
    </row>
    <row r="21227" spans="13:21" s="104" customFormat="1" ht="15.75">
      <c r="M21227" s="172"/>
      <c r="N21227" s="172"/>
      <c r="O21227" s="172"/>
      <c r="U21227" s="173"/>
    </row>
    <row r="21228" spans="13:21" s="104" customFormat="1" ht="15.75">
      <c r="M21228" s="172"/>
      <c r="N21228" s="172"/>
      <c r="O21228" s="172"/>
      <c r="U21228" s="173"/>
    </row>
    <row r="21229" spans="13:21" s="104" customFormat="1" ht="15.75">
      <c r="M21229" s="172"/>
      <c r="N21229" s="172"/>
      <c r="O21229" s="172"/>
      <c r="U21229" s="173"/>
    </row>
    <row r="21230" spans="13:21" s="104" customFormat="1" ht="15.75">
      <c r="M21230" s="172"/>
      <c r="N21230" s="172"/>
      <c r="O21230" s="172"/>
      <c r="U21230" s="173"/>
    </row>
    <row r="21231" spans="13:21" s="104" customFormat="1" ht="15.75">
      <c r="M21231" s="172"/>
      <c r="N21231" s="172"/>
      <c r="O21231" s="172"/>
      <c r="U21231" s="173"/>
    </row>
    <row r="21232" spans="13:21" s="104" customFormat="1" ht="15.75">
      <c r="M21232" s="172"/>
      <c r="N21232" s="172"/>
      <c r="O21232" s="172"/>
      <c r="U21232" s="173"/>
    </row>
    <row r="21233" spans="13:21" s="104" customFormat="1" ht="15.75">
      <c r="M21233" s="172"/>
      <c r="N21233" s="172"/>
      <c r="O21233" s="172"/>
      <c r="U21233" s="173"/>
    </row>
    <row r="21234" spans="13:21" s="104" customFormat="1" ht="15.75">
      <c r="M21234" s="172"/>
      <c r="N21234" s="172"/>
      <c r="O21234" s="172"/>
      <c r="U21234" s="173"/>
    </row>
    <row r="21235" spans="13:21" s="104" customFormat="1" ht="15.75">
      <c r="M21235" s="172"/>
      <c r="N21235" s="172"/>
      <c r="O21235" s="172"/>
      <c r="U21235" s="173"/>
    </row>
    <row r="21236" spans="13:21" s="104" customFormat="1" ht="15.75">
      <c r="M21236" s="172"/>
      <c r="N21236" s="172"/>
      <c r="O21236" s="172"/>
      <c r="U21236" s="173"/>
    </row>
    <row r="21237" spans="13:21" s="104" customFormat="1" ht="15.75">
      <c r="M21237" s="172"/>
      <c r="N21237" s="172"/>
      <c r="O21237" s="172"/>
      <c r="U21237" s="173"/>
    </row>
    <row r="21238" spans="13:21" s="104" customFormat="1" ht="15.75">
      <c r="M21238" s="172"/>
      <c r="N21238" s="172"/>
      <c r="O21238" s="172"/>
      <c r="U21238" s="173"/>
    </row>
    <row r="21239" spans="13:21" s="104" customFormat="1" ht="15.75">
      <c r="M21239" s="172"/>
      <c r="N21239" s="172"/>
      <c r="O21239" s="172"/>
      <c r="U21239" s="173"/>
    </row>
    <row r="21240" spans="13:21" s="104" customFormat="1" ht="15.75">
      <c r="M21240" s="172"/>
      <c r="N21240" s="172"/>
      <c r="O21240" s="172"/>
      <c r="U21240" s="173"/>
    </row>
    <row r="21241" spans="13:21" s="104" customFormat="1" ht="15.75">
      <c r="M21241" s="172"/>
      <c r="N21241" s="172"/>
      <c r="O21241" s="172"/>
      <c r="U21241" s="173"/>
    </row>
    <row r="21242" spans="13:21" s="104" customFormat="1" ht="15.75">
      <c r="M21242" s="172"/>
      <c r="N21242" s="172"/>
      <c r="O21242" s="172"/>
      <c r="U21242" s="173"/>
    </row>
    <row r="21243" spans="13:21" s="104" customFormat="1" ht="15.75">
      <c r="M21243" s="172"/>
      <c r="N21243" s="172"/>
      <c r="O21243" s="172"/>
      <c r="U21243" s="173"/>
    </row>
    <row r="21244" spans="13:21" s="104" customFormat="1" ht="15.75">
      <c r="M21244" s="172"/>
      <c r="N21244" s="172"/>
      <c r="O21244" s="172"/>
      <c r="U21244" s="173"/>
    </row>
    <row r="21245" spans="13:21" s="104" customFormat="1" ht="15.75">
      <c r="M21245" s="172"/>
      <c r="N21245" s="172"/>
      <c r="O21245" s="172"/>
      <c r="U21245" s="173"/>
    </row>
    <row r="21246" spans="13:21" s="104" customFormat="1" ht="15.75">
      <c r="M21246" s="172"/>
      <c r="N21246" s="172"/>
      <c r="O21246" s="172"/>
      <c r="U21246" s="173"/>
    </row>
    <row r="21247" spans="13:21" s="104" customFormat="1" ht="15.75">
      <c r="M21247" s="172"/>
      <c r="N21247" s="172"/>
      <c r="O21247" s="172"/>
      <c r="U21247" s="173"/>
    </row>
    <row r="21248" spans="13:21" s="104" customFormat="1" ht="15.75">
      <c r="M21248" s="172"/>
      <c r="N21248" s="172"/>
      <c r="O21248" s="172"/>
      <c r="U21248" s="173"/>
    </row>
    <row r="21249" spans="13:21" s="104" customFormat="1" ht="15.75">
      <c r="M21249" s="172"/>
      <c r="N21249" s="172"/>
      <c r="O21249" s="172"/>
      <c r="U21249" s="173"/>
    </row>
    <row r="21250" spans="13:21" s="104" customFormat="1" ht="15.75">
      <c r="M21250" s="172"/>
      <c r="N21250" s="172"/>
      <c r="O21250" s="172"/>
      <c r="U21250" s="173"/>
    </row>
    <row r="21251" spans="13:21" s="104" customFormat="1" ht="15.75">
      <c r="M21251" s="172"/>
      <c r="N21251" s="172"/>
      <c r="O21251" s="172"/>
      <c r="U21251" s="173"/>
    </row>
    <row r="21252" spans="13:21" s="104" customFormat="1" ht="15.75">
      <c r="M21252" s="172"/>
      <c r="N21252" s="172"/>
      <c r="O21252" s="172"/>
      <c r="U21252" s="173"/>
    </row>
    <row r="21253" spans="13:21" s="104" customFormat="1" ht="15.75">
      <c r="M21253" s="172"/>
      <c r="N21253" s="172"/>
      <c r="O21253" s="172"/>
      <c r="U21253" s="173"/>
    </row>
    <row r="21254" spans="13:21" s="104" customFormat="1" ht="15.75">
      <c r="M21254" s="172"/>
      <c r="N21254" s="172"/>
      <c r="O21254" s="172"/>
      <c r="U21254" s="173"/>
    </row>
    <row r="21255" spans="13:21" s="104" customFormat="1" ht="15.75">
      <c r="M21255" s="172"/>
      <c r="N21255" s="172"/>
      <c r="O21255" s="172"/>
      <c r="U21255" s="173"/>
    </row>
    <row r="21256" spans="13:21" s="104" customFormat="1" ht="15.75">
      <c r="M21256" s="172"/>
      <c r="N21256" s="172"/>
      <c r="O21256" s="172"/>
      <c r="U21256" s="173"/>
    </row>
    <row r="21257" spans="13:21" s="104" customFormat="1" ht="15.75">
      <c r="M21257" s="172"/>
      <c r="N21257" s="172"/>
      <c r="O21257" s="172"/>
      <c r="U21257" s="173"/>
    </row>
    <row r="21258" spans="13:21" s="104" customFormat="1" ht="15.75">
      <c r="M21258" s="172"/>
      <c r="N21258" s="172"/>
      <c r="O21258" s="172"/>
      <c r="U21258" s="173"/>
    </row>
    <row r="21259" spans="13:21" s="104" customFormat="1" ht="15.75">
      <c r="M21259" s="172"/>
      <c r="N21259" s="172"/>
      <c r="O21259" s="172"/>
      <c r="U21259" s="173"/>
    </row>
    <row r="21260" spans="13:21" s="104" customFormat="1" ht="15.75">
      <c r="M21260" s="172"/>
      <c r="N21260" s="172"/>
      <c r="O21260" s="172"/>
      <c r="U21260" s="173"/>
    </row>
    <row r="21261" spans="13:21" s="104" customFormat="1" ht="15.75">
      <c r="M21261" s="172"/>
      <c r="N21261" s="172"/>
      <c r="O21261" s="172"/>
      <c r="U21261" s="173"/>
    </row>
    <row r="21262" spans="13:21" s="104" customFormat="1" ht="15.75">
      <c r="M21262" s="172"/>
      <c r="N21262" s="172"/>
      <c r="O21262" s="172"/>
      <c r="U21262" s="173"/>
    </row>
    <row r="21263" spans="13:21" s="104" customFormat="1" ht="15.75">
      <c r="M21263" s="172"/>
      <c r="N21263" s="172"/>
      <c r="O21263" s="172"/>
      <c r="U21263" s="173"/>
    </row>
    <row r="21264" spans="13:21" s="104" customFormat="1" ht="15.75">
      <c r="M21264" s="172"/>
      <c r="N21264" s="172"/>
      <c r="O21264" s="172"/>
      <c r="U21264" s="173"/>
    </row>
    <row r="21265" spans="13:21" s="104" customFormat="1" ht="15.75">
      <c r="M21265" s="172"/>
      <c r="N21265" s="172"/>
      <c r="O21265" s="172"/>
      <c r="U21265" s="173"/>
    </row>
    <row r="21266" spans="13:21" s="104" customFormat="1" ht="15.75">
      <c r="M21266" s="172"/>
      <c r="N21266" s="172"/>
      <c r="O21266" s="172"/>
      <c r="U21266" s="173"/>
    </row>
    <row r="21267" spans="13:21" s="104" customFormat="1" ht="15.75">
      <c r="M21267" s="172"/>
      <c r="N21267" s="172"/>
      <c r="O21267" s="172"/>
      <c r="U21267" s="173"/>
    </row>
    <row r="21268" spans="13:21" s="104" customFormat="1" ht="15.75">
      <c r="M21268" s="172"/>
      <c r="N21268" s="172"/>
      <c r="O21268" s="172"/>
      <c r="U21268" s="173"/>
    </row>
    <row r="21269" spans="13:21" s="104" customFormat="1" ht="15.75">
      <c r="M21269" s="172"/>
      <c r="N21269" s="172"/>
      <c r="O21269" s="172"/>
      <c r="U21269" s="173"/>
    </row>
    <row r="21270" spans="13:21" s="104" customFormat="1" ht="15.75">
      <c r="M21270" s="172"/>
      <c r="N21270" s="172"/>
      <c r="O21270" s="172"/>
      <c r="U21270" s="173"/>
    </row>
    <row r="21271" spans="13:21" s="104" customFormat="1" ht="15.75">
      <c r="M21271" s="172"/>
      <c r="N21271" s="172"/>
      <c r="O21271" s="172"/>
      <c r="U21271" s="173"/>
    </row>
    <row r="21272" spans="13:21" s="104" customFormat="1" ht="15.75">
      <c r="M21272" s="172"/>
      <c r="N21272" s="172"/>
      <c r="O21272" s="172"/>
      <c r="U21272" s="173"/>
    </row>
    <row r="21273" spans="13:21" s="104" customFormat="1" ht="15.75">
      <c r="M21273" s="172"/>
      <c r="N21273" s="172"/>
      <c r="O21273" s="172"/>
      <c r="U21273" s="173"/>
    </row>
    <row r="21274" spans="13:21" s="104" customFormat="1" ht="15.75">
      <c r="M21274" s="172"/>
      <c r="N21274" s="172"/>
      <c r="O21274" s="172"/>
      <c r="U21274" s="173"/>
    </row>
    <row r="21275" spans="13:21" s="104" customFormat="1" ht="15.75">
      <c r="M21275" s="172"/>
      <c r="N21275" s="172"/>
      <c r="O21275" s="172"/>
      <c r="U21275" s="173"/>
    </row>
    <row r="21276" spans="13:21" s="104" customFormat="1" ht="15.75">
      <c r="M21276" s="172"/>
      <c r="N21276" s="172"/>
      <c r="O21276" s="172"/>
      <c r="U21276" s="173"/>
    </row>
    <row r="21277" spans="13:21" s="104" customFormat="1" ht="15.75">
      <c r="M21277" s="172"/>
      <c r="N21277" s="172"/>
      <c r="O21277" s="172"/>
      <c r="U21277" s="173"/>
    </row>
    <row r="21278" spans="13:21" s="104" customFormat="1" ht="15.75">
      <c r="M21278" s="172"/>
      <c r="N21278" s="172"/>
      <c r="O21278" s="172"/>
      <c r="U21278" s="173"/>
    </row>
    <row r="21279" spans="13:21" s="104" customFormat="1" ht="15.75">
      <c r="M21279" s="172"/>
      <c r="N21279" s="172"/>
      <c r="O21279" s="172"/>
      <c r="U21279" s="173"/>
    </row>
    <row r="21280" spans="13:21" s="104" customFormat="1" ht="15.75">
      <c r="M21280" s="172"/>
      <c r="N21280" s="172"/>
      <c r="O21280" s="172"/>
      <c r="U21280" s="173"/>
    </row>
    <row r="21281" spans="13:21" s="104" customFormat="1" ht="15.75">
      <c r="M21281" s="172"/>
      <c r="N21281" s="172"/>
      <c r="O21281" s="172"/>
      <c r="U21281" s="173"/>
    </row>
    <row r="21282" spans="13:21" s="104" customFormat="1" ht="15.75">
      <c r="M21282" s="172"/>
      <c r="N21282" s="172"/>
      <c r="O21282" s="172"/>
      <c r="U21282" s="173"/>
    </row>
    <row r="21283" spans="13:21" s="104" customFormat="1" ht="15.75">
      <c r="M21283" s="172"/>
      <c r="N21283" s="172"/>
      <c r="O21283" s="172"/>
      <c r="U21283" s="173"/>
    </row>
    <row r="21284" spans="13:21" s="104" customFormat="1" ht="15.75">
      <c r="M21284" s="172"/>
      <c r="N21284" s="172"/>
      <c r="O21284" s="172"/>
      <c r="U21284" s="173"/>
    </row>
    <row r="21285" spans="13:21" s="104" customFormat="1" ht="15.75">
      <c r="M21285" s="172"/>
      <c r="N21285" s="172"/>
      <c r="O21285" s="172"/>
      <c r="U21285" s="173"/>
    </row>
    <row r="21286" spans="13:21" s="104" customFormat="1" ht="15.75">
      <c r="M21286" s="172"/>
      <c r="N21286" s="172"/>
      <c r="O21286" s="172"/>
      <c r="U21286" s="173"/>
    </row>
    <row r="21287" spans="13:21" s="104" customFormat="1" ht="15.75">
      <c r="M21287" s="172"/>
      <c r="N21287" s="172"/>
      <c r="O21287" s="172"/>
      <c r="U21287" s="173"/>
    </row>
    <row r="21288" spans="13:21" s="104" customFormat="1" ht="15.75">
      <c r="M21288" s="172"/>
      <c r="N21288" s="172"/>
      <c r="O21288" s="172"/>
      <c r="U21288" s="173"/>
    </row>
    <row r="21289" spans="13:21" s="104" customFormat="1" ht="15.75">
      <c r="M21289" s="172"/>
      <c r="N21289" s="172"/>
      <c r="O21289" s="172"/>
      <c r="U21289" s="173"/>
    </row>
    <row r="21290" spans="13:21" s="104" customFormat="1" ht="15.75">
      <c r="M21290" s="172"/>
      <c r="N21290" s="172"/>
      <c r="O21290" s="172"/>
      <c r="U21290" s="173"/>
    </row>
    <row r="21291" spans="13:21" s="104" customFormat="1" ht="15.75">
      <c r="M21291" s="172"/>
      <c r="N21291" s="172"/>
      <c r="O21291" s="172"/>
      <c r="U21291" s="173"/>
    </row>
    <row r="21292" spans="13:21" s="104" customFormat="1" ht="15.75">
      <c r="M21292" s="172"/>
      <c r="N21292" s="172"/>
      <c r="O21292" s="172"/>
      <c r="U21292" s="173"/>
    </row>
    <row r="21293" spans="13:21" s="104" customFormat="1" ht="15.75">
      <c r="M21293" s="172"/>
      <c r="N21293" s="172"/>
      <c r="O21293" s="172"/>
      <c r="U21293" s="173"/>
    </row>
    <row r="21294" spans="13:21" s="104" customFormat="1" ht="15.75">
      <c r="M21294" s="172"/>
      <c r="N21294" s="172"/>
      <c r="O21294" s="172"/>
      <c r="U21294" s="173"/>
    </row>
    <row r="21295" spans="13:21" s="104" customFormat="1" ht="15.75">
      <c r="M21295" s="172"/>
      <c r="N21295" s="172"/>
      <c r="O21295" s="172"/>
      <c r="U21295" s="173"/>
    </row>
    <row r="21296" spans="13:21" s="104" customFormat="1" ht="15.75">
      <c r="M21296" s="172"/>
      <c r="N21296" s="172"/>
      <c r="O21296" s="172"/>
      <c r="U21296" s="173"/>
    </row>
    <row r="21297" spans="13:21" s="104" customFormat="1" ht="15.75">
      <c r="M21297" s="172"/>
      <c r="N21297" s="172"/>
      <c r="O21297" s="172"/>
      <c r="U21297" s="173"/>
    </row>
    <row r="21298" spans="13:21" s="104" customFormat="1" ht="15.75">
      <c r="M21298" s="172"/>
      <c r="N21298" s="172"/>
      <c r="O21298" s="172"/>
      <c r="U21298" s="173"/>
    </row>
    <row r="21299" spans="13:21" s="104" customFormat="1" ht="15.75">
      <c r="M21299" s="172"/>
      <c r="N21299" s="172"/>
      <c r="O21299" s="172"/>
      <c r="U21299" s="173"/>
    </row>
    <row r="21300" spans="13:21" s="104" customFormat="1" ht="15.75">
      <c r="M21300" s="172"/>
      <c r="N21300" s="172"/>
      <c r="O21300" s="172"/>
      <c r="U21300" s="173"/>
    </row>
    <row r="21301" spans="13:21" s="104" customFormat="1" ht="15.75">
      <c r="M21301" s="172"/>
      <c r="N21301" s="172"/>
      <c r="O21301" s="172"/>
      <c r="U21301" s="173"/>
    </row>
    <row r="21302" spans="13:21" s="104" customFormat="1" ht="15.75">
      <c r="M21302" s="172"/>
      <c r="N21302" s="172"/>
      <c r="O21302" s="172"/>
      <c r="U21302" s="173"/>
    </row>
    <row r="21303" spans="13:21" s="104" customFormat="1" ht="15.75">
      <c r="M21303" s="172"/>
      <c r="N21303" s="172"/>
      <c r="O21303" s="172"/>
      <c r="U21303" s="173"/>
    </row>
    <row r="21304" spans="13:21" s="104" customFormat="1" ht="15.75">
      <c r="M21304" s="172"/>
      <c r="N21304" s="172"/>
      <c r="O21304" s="172"/>
      <c r="U21304" s="173"/>
    </row>
    <row r="21305" spans="13:21" s="104" customFormat="1" ht="15.75">
      <c r="M21305" s="172"/>
      <c r="N21305" s="172"/>
      <c r="O21305" s="172"/>
      <c r="U21305" s="173"/>
    </row>
    <row r="21306" spans="13:21" s="104" customFormat="1" ht="15.75">
      <c r="M21306" s="172"/>
      <c r="N21306" s="172"/>
      <c r="O21306" s="172"/>
      <c r="U21306" s="173"/>
    </row>
    <row r="21307" spans="13:21" s="104" customFormat="1" ht="15.75">
      <c r="M21307" s="172"/>
      <c r="N21307" s="172"/>
      <c r="O21307" s="172"/>
      <c r="U21307" s="173"/>
    </row>
    <row r="21308" spans="13:21" s="104" customFormat="1" ht="15.75">
      <c r="M21308" s="172"/>
      <c r="N21308" s="172"/>
      <c r="O21308" s="172"/>
      <c r="U21308" s="173"/>
    </row>
    <row r="21309" spans="13:21" s="104" customFormat="1" ht="15.75">
      <c r="M21309" s="172"/>
      <c r="N21309" s="172"/>
      <c r="O21309" s="172"/>
      <c r="U21309" s="173"/>
    </row>
    <row r="21310" spans="13:21" s="104" customFormat="1" ht="15.75">
      <c r="M21310" s="172"/>
      <c r="N21310" s="172"/>
      <c r="O21310" s="172"/>
      <c r="U21310" s="173"/>
    </row>
    <row r="21311" spans="13:21" s="104" customFormat="1" ht="15.75">
      <c r="M21311" s="172"/>
      <c r="N21311" s="172"/>
      <c r="O21311" s="172"/>
      <c r="U21311" s="173"/>
    </row>
    <row r="21312" spans="13:21" s="104" customFormat="1" ht="15.75">
      <c r="M21312" s="172"/>
      <c r="N21312" s="172"/>
      <c r="O21312" s="172"/>
      <c r="U21312" s="173"/>
    </row>
    <row r="21313" spans="13:21" s="104" customFormat="1" ht="15.75">
      <c r="M21313" s="172"/>
      <c r="N21313" s="172"/>
      <c r="O21313" s="172"/>
      <c r="U21313" s="173"/>
    </row>
    <row r="21314" spans="13:21" s="104" customFormat="1" ht="15.75">
      <c r="M21314" s="172"/>
      <c r="N21314" s="172"/>
      <c r="O21314" s="172"/>
      <c r="U21314" s="173"/>
    </row>
    <row r="21315" spans="13:21" s="104" customFormat="1" ht="15.75">
      <c r="M21315" s="172"/>
      <c r="N21315" s="172"/>
      <c r="O21315" s="172"/>
      <c r="U21315" s="173"/>
    </row>
    <row r="21316" spans="13:21" s="104" customFormat="1" ht="15.75">
      <c r="M21316" s="172"/>
      <c r="N21316" s="172"/>
      <c r="O21316" s="172"/>
      <c r="U21316" s="173"/>
    </row>
    <row r="21317" spans="13:21" s="104" customFormat="1" ht="15.75">
      <c r="M21317" s="172"/>
      <c r="N21317" s="172"/>
      <c r="O21317" s="172"/>
      <c r="U21317" s="173"/>
    </row>
    <row r="21318" spans="13:21" s="104" customFormat="1" ht="15.75">
      <c r="M21318" s="172"/>
      <c r="N21318" s="172"/>
      <c r="O21318" s="172"/>
      <c r="U21318" s="173"/>
    </row>
    <row r="21319" spans="13:21" s="104" customFormat="1" ht="15.75">
      <c r="M21319" s="172"/>
      <c r="N21319" s="172"/>
      <c r="O21319" s="172"/>
      <c r="U21319" s="173"/>
    </row>
    <row r="21320" spans="13:21" s="104" customFormat="1" ht="15.75">
      <c r="M21320" s="172"/>
      <c r="N21320" s="172"/>
      <c r="O21320" s="172"/>
      <c r="U21320" s="173"/>
    </row>
    <row r="21321" spans="13:21" s="104" customFormat="1" ht="15.75">
      <c r="M21321" s="172"/>
      <c r="N21321" s="172"/>
      <c r="O21321" s="172"/>
      <c r="U21321" s="173"/>
    </row>
    <row r="21322" spans="13:21" s="104" customFormat="1" ht="15.75">
      <c r="M21322" s="172"/>
      <c r="N21322" s="172"/>
      <c r="O21322" s="172"/>
      <c r="U21322" s="173"/>
    </row>
    <row r="21323" spans="13:21" s="104" customFormat="1" ht="15.75">
      <c r="M21323" s="172"/>
      <c r="N21323" s="172"/>
      <c r="O21323" s="172"/>
      <c r="U21323" s="173"/>
    </row>
    <row r="21324" spans="13:21" s="104" customFormat="1" ht="15.75">
      <c r="M21324" s="172"/>
      <c r="N21324" s="172"/>
      <c r="O21324" s="172"/>
      <c r="U21324" s="173"/>
    </row>
    <row r="21325" spans="13:21" s="104" customFormat="1" ht="15.75">
      <c r="M21325" s="172"/>
      <c r="N21325" s="172"/>
      <c r="O21325" s="172"/>
      <c r="U21325" s="173"/>
    </row>
    <row r="21326" spans="13:21" s="104" customFormat="1" ht="15.75">
      <c r="M21326" s="172"/>
      <c r="N21326" s="172"/>
      <c r="O21326" s="172"/>
      <c r="U21326" s="173"/>
    </row>
    <row r="21327" spans="13:21" s="104" customFormat="1" ht="15.75">
      <c r="M21327" s="172"/>
      <c r="N21327" s="172"/>
      <c r="O21327" s="172"/>
      <c r="U21327" s="173"/>
    </row>
    <row r="21328" spans="13:21" s="104" customFormat="1" ht="15.75">
      <c r="M21328" s="172"/>
      <c r="N21328" s="172"/>
      <c r="O21328" s="172"/>
      <c r="U21328" s="173"/>
    </row>
    <row r="21329" spans="13:21" s="104" customFormat="1" ht="15.75">
      <c r="M21329" s="172"/>
      <c r="N21329" s="172"/>
      <c r="O21329" s="172"/>
      <c r="U21329" s="173"/>
    </row>
    <row r="21330" spans="13:21" s="104" customFormat="1" ht="15.75">
      <c r="M21330" s="172"/>
      <c r="N21330" s="172"/>
      <c r="O21330" s="172"/>
      <c r="U21330" s="173"/>
    </row>
    <row r="21331" spans="13:21" s="104" customFormat="1" ht="15.75">
      <c r="M21331" s="172"/>
      <c r="N21331" s="172"/>
      <c r="O21331" s="172"/>
      <c r="U21331" s="173"/>
    </row>
    <row r="21332" spans="13:21" s="104" customFormat="1" ht="15.75">
      <c r="M21332" s="172"/>
      <c r="N21332" s="172"/>
      <c r="O21332" s="172"/>
      <c r="U21332" s="173"/>
    </row>
    <row r="21333" spans="13:21" s="104" customFormat="1" ht="15.75">
      <c r="M21333" s="172"/>
      <c r="N21333" s="172"/>
      <c r="O21333" s="172"/>
      <c r="U21333" s="173"/>
    </row>
    <row r="21334" spans="13:21" s="104" customFormat="1" ht="15.75">
      <c r="M21334" s="172"/>
      <c r="N21334" s="172"/>
      <c r="O21334" s="172"/>
      <c r="U21334" s="173"/>
    </row>
    <row r="21335" spans="13:21" s="104" customFormat="1" ht="15.75">
      <c r="M21335" s="172"/>
      <c r="N21335" s="172"/>
      <c r="O21335" s="172"/>
      <c r="U21335" s="173"/>
    </row>
    <row r="21336" spans="13:21" s="104" customFormat="1" ht="15.75">
      <c r="M21336" s="172"/>
      <c r="N21336" s="172"/>
      <c r="O21336" s="172"/>
      <c r="U21336" s="173"/>
    </row>
    <row r="21337" spans="13:21" s="104" customFormat="1" ht="15.75">
      <c r="M21337" s="172"/>
      <c r="N21337" s="172"/>
      <c r="O21337" s="172"/>
      <c r="U21337" s="173"/>
    </row>
    <row r="21338" spans="13:21" s="104" customFormat="1" ht="15.75">
      <c r="M21338" s="172"/>
      <c r="N21338" s="172"/>
      <c r="O21338" s="172"/>
      <c r="U21338" s="173"/>
    </row>
    <row r="21339" spans="13:21" s="104" customFormat="1" ht="15.75">
      <c r="M21339" s="172"/>
      <c r="N21339" s="172"/>
      <c r="O21339" s="172"/>
      <c r="U21339" s="173"/>
    </row>
    <row r="21340" spans="13:21" s="104" customFormat="1" ht="15.75">
      <c r="M21340" s="172"/>
      <c r="N21340" s="172"/>
      <c r="O21340" s="172"/>
      <c r="U21340" s="173"/>
    </row>
    <row r="21341" spans="13:21" s="104" customFormat="1" ht="15.75">
      <c r="M21341" s="172"/>
      <c r="N21341" s="172"/>
      <c r="O21341" s="172"/>
      <c r="U21341" s="173"/>
    </row>
    <row r="21342" spans="13:21" s="104" customFormat="1" ht="15.75">
      <c r="M21342" s="172"/>
      <c r="N21342" s="172"/>
      <c r="O21342" s="172"/>
      <c r="U21342" s="173"/>
    </row>
    <row r="21343" spans="13:21" s="104" customFormat="1" ht="15.75">
      <c r="M21343" s="172"/>
      <c r="N21343" s="172"/>
      <c r="O21343" s="172"/>
      <c r="U21343" s="173"/>
    </row>
    <row r="21344" spans="13:21" s="104" customFormat="1" ht="15.75">
      <c r="M21344" s="172"/>
      <c r="N21344" s="172"/>
      <c r="O21344" s="172"/>
      <c r="U21344" s="173"/>
    </row>
    <row r="21345" spans="13:21" s="104" customFormat="1" ht="15.75">
      <c r="M21345" s="172"/>
      <c r="N21345" s="172"/>
      <c r="O21345" s="172"/>
      <c r="U21345" s="173"/>
    </row>
    <row r="21346" spans="13:21" s="104" customFormat="1" ht="15.75">
      <c r="M21346" s="172"/>
      <c r="N21346" s="172"/>
      <c r="O21346" s="172"/>
      <c r="U21346" s="173"/>
    </row>
    <row r="21347" spans="13:21" s="104" customFormat="1" ht="15.75">
      <c r="M21347" s="172"/>
      <c r="N21347" s="172"/>
      <c r="O21347" s="172"/>
      <c r="U21347" s="173"/>
    </row>
    <row r="21348" spans="13:21" s="104" customFormat="1" ht="15.75">
      <c r="M21348" s="172"/>
      <c r="N21348" s="172"/>
      <c r="O21348" s="172"/>
      <c r="U21348" s="173"/>
    </row>
    <row r="21349" spans="13:21" s="104" customFormat="1" ht="15.75">
      <c r="M21349" s="172"/>
      <c r="N21349" s="172"/>
      <c r="O21349" s="172"/>
      <c r="U21349" s="173"/>
    </row>
    <row r="21350" spans="13:21" s="104" customFormat="1" ht="15.75">
      <c r="M21350" s="172"/>
      <c r="N21350" s="172"/>
      <c r="O21350" s="172"/>
      <c r="U21350" s="173"/>
    </row>
    <row r="21351" spans="13:21" s="104" customFormat="1" ht="15.75">
      <c r="M21351" s="172"/>
      <c r="N21351" s="172"/>
      <c r="O21351" s="172"/>
      <c r="U21351" s="173"/>
    </row>
    <row r="21352" spans="13:21" s="104" customFormat="1" ht="15.75">
      <c r="M21352" s="172"/>
      <c r="N21352" s="172"/>
      <c r="O21352" s="172"/>
      <c r="U21352" s="173"/>
    </row>
    <row r="21353" spans="13:21" s="104" customFormat="1" ht="15.75">
      <c r="M21353" s="172"/>
      <c r="N21353" s="172"/>
      <c r="O21353" s="172"/>
      <c r="U21353" s="173"/>
    </row>
    <row r="21354" spans="13:21" s="104" customFormat="1" ht="15.75">
      <c r="M21354" s="172"/>
      <c r="N21354" s="172"/>
      <c r="O21354" s="172"/>
      <c r="U21354" s="173"/>
    </row>
    <row r="21355" spans="13:21" s="104" customFormat="1" ht="15.75">
      <c r="M21355" s="172"/>
      <c r="N21355" s="172"/>
      <c r="O21355" s="172"/>
      <c r="U21355" s="173"/>
    </row>
    <row r="21356" spans="13:21" s="104" customFormat="1" ht="15.75">
      <c r="M21356" s="172"/>
      <c r="N21356" s="172"/>
      <c r="O21356" s="172"/>
      <c r="U21356" s="173"/>
    </row>
    <row r="21357" spans="13:21" s="104" customFormat="1" ht="15.75">
      <c r="M21357" s="172"/>
      <c r="N21357" s="172"/>
      <c r="O21357" s="172"/>
      <c r="U21357" s="173"/>
    </row>
    <row r="21358" spans="13:21" s="104" customFormat="1" ht="15.75">
      <c r="M21358" s="172"/>
      <c r="N21358" s="172"/>
      <c r="O21358" s="172"/>
      <c r="U21358" s="173"/>
    </row>
    <row r="21359" spans="13:21" s="104" customFormat="1" ht="15.75">
      <c r="M21359" s="172"/>
      <c r="N21359" s="172"/>
      <c r="O21359" s="172"/>
      <c r="U21359" s="173"/>
    </row>
    <row r="21360" spans="13:21" s="104" customFormat="1" ht="15.75">
      <c r="M21360" s="172"/>
      <c r="N21360" s="172"/>
      <c r="O21360" s="172"/>
      <c r="U21360" s="173"/>
    </row>
    <row r="21361" spans="13:21" s="104" customFormat="1" ht="15.75">
      <c r="M21361" s="172"/>
      <c r="N21361" s="172"/>
      <c r="O21361" s="172"/>
      <c r="U21361" s="173"/>
    </row>
    <row r="21362" spans="13:21" s="104" customFormat="1" ht="15.75">
      <c r="M21362" s="172"/>
      <c r="N21362" s="172"/>
      <c r="O21362" s="172"/>
      <c r="U21362" s="173"/>
    </row>
    <row r="21363" spans="13:21" s="104" customFormat="1" ht="15.75">
      <c r="M21363" s="172"/>
      <c r="N21363" s="172"/>
      <c r="O21363" s="172"/>
      <c r="U21363" s="173"/>
    </row>
    <row r="21364" spans="13:21" s="104" customFormat="1" ht="15.75">
      <c r="M21364" s="172"/>
      <c r="N21364" s="172"/>
      <c r="O21364" s="172"/>
      <c r="U21364" s="173"/>
    </row>
    <row r="21365" spans="13:21" s="104" customFormat="1" ht="15.75">
      <c r="M21365" s="172"/>
      <c r="N21365" s="172"/>
      <c r="O21365" s="172"/>
      <c r="U21365" s="173"/>
    </row>
    <row r="21366" spans="13:21" s="104" customFormat="1" ht="15.75">
      <c r="M21366" s="172"/>
      <c r="N21366" s="172"/>
      <c r="O21366" s="172"/>
      <c r="U21366" s="173"/>
    </row>
    <row r="21367" spans="13:21" s="104" customFormat="1" ht="15.75">
      <c r="M21367" s="172"/>
      <c r="N21367" s="172"/>
      <c r="O21367" s="172"/>
      <c r="U21367" s="173"/>
    </row>
    <row r="21368" spans="13:21" s="104" customFormat="1" ht="15.75">
      <c r="M21368" s="172"/>
      <c r="N21368" s="172"/>
      <c r="O21368" s="172"/>
      <c r="U21368" s="173"/>
    </row>
    <row r="21369" spans="13:21" s="104" customFormat="1" ht="15.75">
      <c r="M21369" s="172"/>
      <c r="N21369" s="172"/>
      <c r="O21369" s="172"/>
      <c r="U21369" s="173"/>
    </row>
    <row r="21370" spans="13:21" s="104" customFormat="1" ht="15.75">
      <c r="M21370" s="172"/>
      <c r="N21370" s="172"/>
      <c r="O21370" s="172"/>
      <c r="U21370" s="173"/>
    </row>
    <row r="21371" spans="13:21" s="104" customFormat="1" ht="15.75">
      <c r="M21371" s="172"/>
      <c r="N21371" s="172"/>
      <c r="O21371" s="172"/>
      <c r="U21371" s="173"/>
    </row>
    <row r="21372" spans="13:21" s="104" customFormat="1" ht="15.75">
      <c r="M21372" s="172"/>
      <c r="N21372" s="172"/>
      <c r="O21372" s="172"/>
      <c r="U21372" s="173"/>
    </row>
    <row r="21373" spans="13:21" s="104" customFormat="1" ht="15.75">
      <c r="M21373" s="172"/>
      <c r="N21373" s="172"/>
      <c r="O21373" s="172"/>
      <c r="U21373" s="173"/>
    </row>
    <row r="21374" spans="13:21" s="104" customFormat="1" ht="15.75">
      <c r="M21374" s="172"/>
      <c r="N21374" s="172"/>
      <c r="O21374" s="172"/>
      <c r="U21374" s="173"/>
    </row>
    <row r="21375" spans="13:21" s="104" customFormat="1" ht="15.75">
      <c r="M21375" s="172"/>
      <c r="N21375" s="172"/>
      <c r="O21375" s="172"/>
      <c r="U21375" s="173"/>
    </row>
    <row r="21376" spans="13:21" s="104" customFormat="1" ht="15.75">
      <c r="M21376" s="172"/>
      <c r="N21376" s="172"/>
      <c r="O21376" s="172"/>
      <c r="U21376" s="173"/>
    </row>
    <row r="21377" spans="13:21" s="104" customFormat="1" ht="15.75">
      <c r="M21377" s="172"/>
      <c r="N21377" s="172"/>
      <c r="O21377" s="172"/>
      <c r="U21377" s="173"/>
    </row>
    <row r="21378" spans="13:21" s="104" customFormat="1" ht="15.75">
      <c r="M21378" s="172"/>
      <c r="N21378" s="172"/>
      <c r="O21378" s="172"/>
      <c r="U21378" s="173"/>
    </row>
    <row r="21379" spans="13:21" s="104" customFormat="1" ht="15.75">
      <c r="M21379" s="172"/>
      <c r="N21379" s="172"/>
      <c r="O21379" s="172"/>
      <c r="U21379" s="173"/>
    </row>
    <row r="21380" spans="13:21" s="104" customFormat="1" ht="15.75">
      <c r="M21380" s="172"/>
      <c r="N21380" s="172"/>
      <c r="O21380" s="172"/>
      <c r="U21380" s="173"/>
    </row>
    <row r="21381" spans="13:21" s="104" customFormat="1" ht="15.75">
      <c r="M21381" s="172"/>
      <c r="N21381" s="172"/>
      <c r="O21381" s="172"/>
      <c r="U21381" s="173"/>
    </row>
    <row r="21382" spans="13:21" s="104" customFormat="1" ht="15.75">
      <c r="M21382" s="172"/>
      <c r="N21382" s="172"/>
      <c r="O21382" s="172"/>
      <c r="U21382" s="173"/>
    </row>
    <row r="21383" spans="13:21" s="104" customFormat="1" ht="15.75">
      <c r="M21383" s="172"/>
      <c r="N21383" s="172"/>
      <c r="O21383" s="172"/>
      <c r="U21383" s="173"/>
    </row>
    <row r="21384" spans="13:21" s="104" customFormat="1" ht="15.75">
      <c r="M21384" s="172"/>
      <c r="N21384" s="172"/>
      <c r="O21384" s="172"/>
      <c r="U21384" s="173"/>
    </row>
    <row r="21385" spans="13:21" s="104" customFormat="1" ht="15.75">
      <c r="M21385" s="172"/>
      <c r="N21385" s="172"/>
      <c r="O21385" s="172"/>
      <c r="U21385" s="173"/>
    </row>
    <row r="21386" spans="13:21" s="104" customFormat="1" ht="15.75">
      <c r="M21386" s="172"/>
      <c r="N21386" s="172"/>
      <c r="O21386" s="172"/>
      <c r="U21386" s="173"/>
    </row>
    <row r="21387" spans="13:21" s="104" customFormat="1" ht="15.75">
      <c r="M21387" s="172"/>
      <c r="N21387" s="172"/>
      <c r="O21387" s="172"/>
      <c r="U21387" s="173"/>
    </row>
    <row r="21388" spans="13:21" s="104" customFormat="1" ht="15.75">
      <c r="M21388" s="172"/>
      <c r="N21388" s="172"/>
      <c r="O21388" s="172"/>
      <c r="U21388" s="173"/>
    </row>
    <row r="21389" spans="13:21" s="104" customFormat="1" ht="15.75">
      <c r="M21389" s="172"/>
      <c r="N21389" s="172"/>
      <c r="O21389" s="172"/>
      <c r="U21389" s="173"/>
    </row>
    <row r="21390" spans="13:21" s="104" customFormat="1" ht="15.75">
      <c r="M21390" s="172"/>
      <c r="N21390" s="172"/>
      <c r="O21390" s="172"/>
      <c r="U21390" s="173"/>
    </row>
    <row r="21391" spans="13:21" s="104" customFormat="1" ht="15.75">
      <c r="M21391" s="172"/>
      <c r="N21391" s="172"/>
      <c r="O21391" s="172"/>
      <c r="U21391" s="173"/>
    </row>
    <row r="21392" spans="13:21" s="104" customFormat="1" ht="15.75">
      <c r="M21392" s="172"/>
      <c r="N21392" s="172"/>
      <c r="O21392" s="172"/>
      <c r="U21392" s="173"/>
    </row>
    <row r="21393" spans="13:21" s="104" customFormat="1" ht="15.75">
      <c r="M21393" s="172"/>
      <c r="N21393" s="172"/>
      <c r="O21393" s="172"/>
      <c r="U21393" s="173"/>
    </row>
    <row r="21394" spans="13:21" s="104" customFormat="1" ht="15.75">
      <c r="M21394" s="172"/>
      <c r="N21394" s="172"/>
      <c r="O21394" s="172"/>
      <c r="U21394" s="173"/>
    </row>
    <row r="21395" spans="13:21" s="104" customFormat="1" ht="15.75">
      <c r="M21395" s="172"/>
      <c r="N21395" s="172"/>
      <c r="O21395" s="172"/>
      <c r="U21395" s="173"/>
    </row>
    <row r="21396" spans="13:21" s="104" customFormat="1" ht="15.75">
      <c r="M21396" s="172"/>
      <c r="N21396" s="172"/>
      <c r="O21396" s="172"/>
      <c r="U21396" s="173"/>
    </row>
    <row r="21397" spans="13:21" s="104" customFormat="1" ht="15.75">
      <c r="M21397" s="172"/>
      <c r="N21397" s="172"/>
      <c r="O21397" s="172"/>
      <c r="U21397" s="173"/>
    </row>
    <row r="21398" spans="13:21" s="104" customFormat="1" ht="15.75">
      <c r="M21398" s="172"/>
      <c r="N21398" s="172"/>
      <c r="O21398" s="172"/>
      <c r="U21398" s="173"/>
    </row>
    <row r="21399" spans="13:21" s="104" customFormat="1" ht="15.75">
      <c r="M21399" s="172"/>
      <c r="N21399" s="172"/>
      <c r="O21399" s="172"/>
      <c r="U21399" s="173"/>
    </row>
    <row r="21400" spans="13:21" s="104" customFormat="1" ht="15.75">
      <c r="M21400" s="172"/>
      <c r="N21400" s="172"/>
      <c r="O21400" s="172"/>
      <c r="U21400" s="173"/>
    </row>
    <row r="21401" spans="13:21" s="104" customFormat="1" ht="15.75">
      <c r="M21401" s="172"/>
      <c r="N21401" s="172"/>
      <c r="O21401" s="172"/>
      <c r="U21401" s="173"/>
    </row>
    <row r="21402" spans="13:21" s="104" customFormat="1" ht="15.75">
      <c r="M21402" s="172"/>
      <c r="N21402" s="172"/>
      <c r="O21402" s="172"/>
      <c r="U21402" s="173"/>
    </row>
    <row r="21403" spans="13:21" s="104" customFormat="1" ht="15.75">
      <c r="M21403" s="172"/>
      <c r="N21403" s="172"/>
      <c r="O21403" s="172"/>
      <c r="U21403" s="173"/>
    </row>
    <row r="21404" spans="13:21" s="104" customFormat="1" ht="15.75">
      <c r="M21404" s="172"/>
      <c r="N21404" s="172"/>
      <c r="O21404" s="172"/>
      <c r="U21404" s="173"/>
    </row>
    <row r="21405" spans="13:21" s="104" customFormat="1" ht="15.75">
      <c r="M21405" s="172"/>
      <c r="N21405" s="172"/>
      <c r="O21405" s="172"/>
      <c r="U21405" s="173"/>
    </row>
    <row r="21406" spans="13:21" s="104" customFormat="1" ht="15.75">
      <c r="M21406" s="172"/>
      <c r="N21406" s="172"/>
      <c r="O21406" s="172"/>
      <c r="U21406" s="173"/>
    </row>
    <row r="21407" spans="13:21" s="104" customFormat="1" ht="15.75">
      <c r="M21407" s="172"/>
      <c r="N21407" s="172"/>
      <c r="O21407" s="172"/>
      <c r="U21407" s="173"/>
    </row>
    <row r="21408" spans="13:21" s="104" customFormat="1" ht="15.75">
      <c r="M21408" s="172"/>
      <c r="N21408" s="172"/>
      <c r="O21408" s="172"/>
      <c r="U21408" s="173"/>
    </row>
    <row r="21409" spans="13:21" s="104" customFormat="1" ht="15.75">
      <c r="M21409" s="172"/>
      <c r="N21409" s="172"/>
      <c r="O21409" s="172"/>
      <c r="U21409" s="173"/>
    </row>
    <row r="21410" spans="13:21" s="104" customFormat="1" ht="15.75">
      <c r="M21410" s="172"/>
      <c r="N21410" s="172"/>
      <c r="O21410" s="172"/>
      <c r="U21410" s="173"/>
    </row>
    <row r="21411" spans="13:21" s="104" customFormat="1" ht="15.75">
      <c r="M21411" s="172"/>
      <c r="N21411" s="172"/>
      <c r="O21411" s="172"/>
      <c r="U21411" s="173"/>
    </row>
    <row r="21412" spans="13:21" s="104" customFormat="1" ht="15.75">
      <c r="M21412" s="172"/>
      <c r="N21412" s="172"/>
      <c r="O21412" s="172"/>
      <c r="U21412" s="173"/>
    </row>
    <row r="21413" spans="13:21" s="104" customFormat="1" ht="15.75">
      <c r="M21413" s="172"/>
      <c r="N21413" s="172"/>
      <c r="O21413" s="172"/>
      <c r="U21413" s="173"/>
    </row>
    <row r="21414" spans="13:21" s="104" customFormat="1" ht="15.75">
      <c r="M21414" s="172"/>
      <c r="N21414" s="172"/>
      <c r="O21414" s="172"/>
      <c r="U21414" s="173"/>
    </row>
    <row r="21415" spans="13:21" s="104" customFormat="1" ht="15.75">
      <c r="M21415" s="172"/>
      <c r="N21415" s="172"/>
      <c r="O21415" s="172"/>
      <c r="U21415" s="173"/>
    </row>
    <row r="21416" spans="13:21" s="104" customFormat="1" ht="15.75">
      <c r="M21416" s="172"/>
      <c r="N21416" s="172"/>
      <c r="O21416" s="172"/>
      <c r="U21416" s="173"/>
    </row>
    <row r="21417" spans="13:21" s="104" customFormat="1" ht="15.75">
      <c r="M21417" s="172"/>
      <c r="N21417" s="172"/>
      <c r="O21417" s="172"/>
      <c r="U21417" s="173"/>
    </row>
    <row r="21418" spans="13:21" s="104" customFormat="1" ht="15.75">
      <c r="M21418" s="172"/>
      <c r="N21418" s="172"/>
      <c r="O21418" s="172"/>
      <c r="U21418" s="173"/>
    </row>
    <row r="21419" spans="13:21" s="104" customFormat="1" ht="15.75">
      <c r="M21419" s="172"/>
      <c r="N21419" s="172"/>
      <c r="O21419" s="172"/>
      <c r="U21419" s="173"/>
    </row>
    <row r="21420" spans="13:21" s="104" customFormat="1" ht="15.75">
      <c r="M21420" s="172"/>
      <c r="N21420" s="172"/>
      <c r="O21420" s="172"/>
      <c r="U21420" s="173"/>
    </row>
    <row r="21421" spans="13:21" s="104" customFormat="1" ht="15.75">
      <c r="M21421" s="172"/>
      <c r="N21421" s="172"/>
      <c r="O21421" s="172"/>
      <c r="U21421" s="173"/>
    </row>
    <row r="21422" spans="13:21" s="104" customFormat="1" ht="15.75">
      <c r="M21422" s="172"/>
      <c r="N21422" s="172"/>
      <c r="O21422" s="172"/>
      <c r="U21422" s="173"/>
    </row>
    <row r="21423" spans="13:21" s="104" customFormat="1" ht="15.75">
      <c r="M21423" s="172"/>
      <c r="N21423" s="172"/>
      <c r="O21423" s="172"/>
      <c r="U21423" s="173"/>
    </row>
    <row r="21424" spans="13:21" s="104" customFormat="1" ht="15.75">
      <c r="M21424" s="172"/>
      <c r="N21424" s="172"/>
      <c r="O21424" s="172"/>
      <c r="U21424" s="173"/>
    </row>
    <row r="21425" spans="13:21" s="104" customFormat="1" ht="15.75">
      <c r="M21425" s="172"/>
      <c r="N21425" s="172"/>
      <c r="O21425" s="172"/>
      <c r="U21425" s="173"/>
    </row>
    <row r="21426" spans="13:21" s="104" customFormat="1" ht="15.75">
      <c r="M21426" s="172"/>
      <c r="N21426" s="172"/>
      <c r="O21426" s="172"/>
      <c r="U21426" s="173"/>
    </row>
    <row r="21427" spans="13:21" s="104" customFormat="1" ht="15.75">
      <c r="M21427" s="172"/>
      <c r="N21427" s="172"/>
      <c r="O21427" s="172"/>
      <c r="U21427" s="173"/>
    </row>
    <row r="21428" spans="13:21" s="104" customFormat="1" ht="15.75">
      <c r="M21428" s="172"/>
      <c r="N21428" s="172"/>
      <c r="O21428" s="172"/>
      <c r="U21428" s="173"/>
    </row>
    <row r="21429" spans="13:21" s="104" customFormat="1" ht="15.75">
      <c r="M21429" s="172"/>
      <c r="N21429" s="172"/>
      <c r="O21429" s="172"/>
      <c r="U21429" s="173"/>
    </row>
    <row r="21430" spans="13:21" s="104" customFormat="1" ht="15.75">
      <c r="M21430" s="172"/>
      <c r="N21430" s="172"/>
      <c r="O21430" s="172"/>
      <c r="U21430" s="173"/>
    </row>
    <row r="21431" spans="13:21" s="104" customFormat="1" ht="15.75">
      <c r="M21431" s="172"/>
      <c r="N21431" s="172"/>
      <c r="O21431" s="172"/>
      <c r="U21431" s="173"/>
    </row>
    <row r="21432" spans="13:21" s="104" customFormat="1" ht="15.75">
      <c r="M21432" s="172"/>
      <c r="N21432" s="172"/>
      <c r="O21432" s="172"/>
      <c r="U21432" s="173"/>
    </row>
    <row r="21433" spans="13:21" s="104" customFormat="1" ht="15.75">
      <c r="M21433" s="172"/>
      <c r="N21433" s="172"/>
      <c r="O21433" s="172"/>
      <c r="U21433" s="173"/>
    </row>
    <row r="21434" spans="13:21" s="104" customFormat="1" ht="15.75">
      <c r="M21434" s="172"/>
      <c r="N21434" s="172"/>
      <c r="O21434" s="172"/>
      <c r="U21434" s="173"/>
    </row>
    <row r="21435" spans="13:21" s="104" customFormat="1" ht="15.75">
      <c r="M21435" s="172"/>
      <c r="N21435" s="172"/>
      <c r="O21435" s="172"/>
      <c r="U21435" s="173"/>
    </row>
    <row r="21436" spans="13:21" s="104" customFormat="1" ht="15.75">
      <c r="M21436" s="172"/>
      <c r="N21436" s="172"/>
      <c r="O21436" s="172"/>
      <c r="U21436" s="173"/>
    </row>
    <row r="21437" spans="13:21" s="104" customFormat="1" ht="15.75">
      <c r="M21437" s="172"/>
      <c r="N21437" s="172"/>
      <c r="O21437" s="172"/>
      <c r="U21437" s="173"/>
    </row>
    <row r="21438" spans="13:21" s="104" customFormat="1" ht="15.75">
      <c r="M21438" s="172"/>
      <c r="N21438" s="172"/>
      <c r="O21438" s="172"/>
      <c r="U21438" s="173"/>
    </row>
    <row r="21439" spans="13:21" s="104" customFormat="1" ht="15.75">
      <c r="M21439" s="172"/>
      <c r="N21439" s="172"/>
      <c r="O21439" s="172"/>
      <c r="U21439" s="173"/>
    </row>
    <row r="21440" spans="13:21" s="104" customFormat="1" ht="15.75">
      <c r="M21440" s="172"/>
      <c r="N21440" s="172"/>
      <c r="O21440" s="172"/>
      <c r="U21440" s="173"/>
    </row>
    <row r="21441" spans="13:21" s="104" customFormat="1" ht="15.75">
      <c r="M21441" s="172"/>
      <c r="N21441" s="172"/>
      <c r="O21441" s="172"/>
      <c r="U21441" s="173"/>
    </row>
    <row r="21442" spans="13:21" s="104" customFormat="1" ht="15.75">
      <c r="M21442" s="172"/>
      <c r="N21442" s="172"/>
      <c r="O21442" s="172"/>
      <c r="U21442" s="173"/>
    </row>
    <row r="21443" spans="13:21" s="104" customFormat="1" ht="15.75">
      <c r="M21443" s="172"/>
      <c r="N21443" s="172"/>
      <c r="O21443" s="172"/>
      <c r="U21443" s="173"/>
    </row>
    <row r="21444" spans="13:21" s="104" customFormat="1" ht="15.75">
      <c r="M21444" s="172"/>
      <c r="N21444" s="172"/>
      <c r="O21444" s="172"/>
      <c r="U21444" s="173"/>
    </row>
    <row r="21445" spans="13:21" s="104" customFormat="1" ht="15.75">
      <c r="M21445" s="172"/>
      <c r="N21445" s="172"/>
      <c r="O21445" s="172"/>
      <c r="U21445" s="173"/>
    </row>
    <row r="21446" spans="13:21" s="104" customFormat="1" ht="15.75">
      <c r="M21446" s="172"/>
      <c r="N21446" s="172"/>
      <c r="O21446" s="172"/>
      <c r="U21446" s="173"/>
    </row>
    <row r="21447" spans="13:21" s="104" customFormat="1" ht="15.75">
      <c r="M21447" s="172"/>
      <c r="N21447" s="172"/>
      <c r="O21447" s="172"/>
      <c r="U21447" s="173"/>
    </row>
    <row r="21448" spans="13:21" s="104" customFormat="1" ht="15.75">
      <c r="M21448" s="172"/>
      <c r="N21448" s="172"/>
      <c r="O21448" s="172"/>
      <c r="U21448" s="173"/>
    </row>
    <row r="21449" spans="13:21" s="104" customFormat="1" ht="15.75">
      <c r="M21449" s="172"/>
      <c r="N21449" s="172"/>
      <c r="O21449" s="172"/>
      <c r="U21449" s="173"/>
    </row>
    <row r="21450" spans="13:21" s="104" customFormat="1" ht="15.75">
      <c r="M21450" s="172"/>
      <c r="N21450" s="172"/>
      <c r="O21450" s="172"/>
      <c r="U21450" s="173"/>
    </row>
    <row r="21451" spans="13:21" s="104" customFormat="1" ht="15.75">
      <c r="M21451" s="172"/>
      <c r="N21451" s="172"/>
      <c r="O21451" s="172"/>
      <c r="U21451" s="173"/>
    </row>
    <row r="21452" spans="13:21" s="104" customFormat="1" ht="15.75">
      <c r="M21452" s="172"/>
      <c r="N21452" s="172"/>
      <c r="O21452" s="172"/>
      <c r="U21452" s="173"/>
    </row>
    <row r="21453" spans="13:21" s="104" customFormat="1" ht="15.75">
      <c r="M21453" s="172"/>
      <c r="N21453" s="172"/>
      <c r="O21453" s="172"/>
      <c r="U21453" s="173"/>
    </row>
    <row r="21454" spans="13:21" s="104" customFormat="1" ht="15.75">
      <c r="M21454" s="172"/>
      <c r="N21454" s="172"/>
      <c r="O21454" s="172"/>
      <c r="U21454" s="173"/>
    </row>
    <row r="21455" spans="13:21" s="104" customFormat="1" ht="15.75">
      <c r="M21455" s="172"/>
      <c r="N21455" s="172"/>
      <c r="O21455" s="172"/>
      <c r="U21455" s="173"/>
    </row>
    <row r="21456" spans="13:21" s="104" customFormat="1" ht="15.75">
      <c r="M21456" s="172"/>
      <c r="N21456" s="172"/>
      <c r="O21456" s="172"/>
      <c r="U21456" s="173"/>
    </row>
    <row r="21457" spans="13:21" s="104" customFormat="1" ht="15.75">
      <c r="M21457" s="172"/>
      <c r="N21457" s="172"/>
      <c r="O21457" s="172"/>
      <c r="U21457" s="173"/>
    </row>
    <row r="21458" spans="13:21" s="104" customFormat="1" ht="15.75">
      <c r="M21458" s="172"/>
      <c r="N21458" s="172"/>
      <c r="O21458" s="172"/>
      <c r="U21458" s="173"/>
    </row>
    <row r="21459" spans="13:21" s="104" customFormat="1" ht="15.75">
      <c r="M21459" s="172"/>
      <c r="N21459" s="172"/>
      <c r="O21459" s="172"/>
      <c r="U21459" s="173"/>
    </row>
    <row r="21460" spans="13:21" s="104" customFormat="1" ht="15.75">
      <c r="M21460" s="172"/>
      <c r="N21460" s="172"/>
      <c r="O21460" s="172"/>
      <c r="U21460" s="173"/>
    </row>
    <row r="21461" spans="13:21" s="104" customFormat="1" ht="15.75">
      <c r="M21461" s="172"/>
      <c r="N21461" s="172"/>
      <c r="O21461" s="172"/>
      <c r="U21461" s="173"/>
    </row>
    <row r="21462" spans="13:21" s="104" customFormat="1" ht="15.75">
      <c r="M21462" s="172"/>
      <c r="N21462" s="172"/>
      <c r="O21462" s="172"/>
      <c r="U21462" s="173"/>
    </row>
    <row r="21463" spans="13:21" s="104" customFormat="1" ht="15.75">
      <c r="M21463" s="172"/>
      <c r="N21463" s="172"/>
      <c r="O21463" s="172"/>
      <c r="U21463" s="173"/>
    </row>
    <row r="21464" spans="13:21" s="104" customFormat="1" ht="15.75">
      <c r="M21464" s="172"/>
      <c r="N21464" s="172"/>
      <c r="O21464" s="172"/>
      <c r="U21464" s="173"/>
    </row>
    <row r="21465" spans="13:21" s="104" customFormat="1" ht="15.75">
      <c r="M21465" s="172"/>
      <c r="N21465" s="172"/>
      <c r="O21465" s="172"/>
      <c r="U21465" s="173"/>
    </row>
    <row r="21466" spans="13:21" s="104" customFormat="1" ht="15.75">
      <c r="M21466" s="172"/>
      <c r="N21466" s="172"/>
      <c r="O21466" s="172"/>
      <c r="U21466" s="173"/>
    </row>
    <row r="21467" spans="13:21" s="104" customFormat="1" ht="15.75">
      <c r="M21467" s="172"/>
      <c r="N21467" s="172"/>
      <c r="O21467" s="172"/>
      <c r="U21467" s="173"/>
    </row>
    <row r="21468" spans="13:21" s="104" customFormat="1" ht="15.75">
      <c r="M21468" s="172"/>
      <c r="N21468" s="172"/>
      <c r="O21468" s="172"/>
      <c r="U21468" s="173"/>
    </row>
    <row r="21469" spans="13:21" s="104" customFormat="1" ht="15.75">
      <c r="M21469" s="172"/>
      <c r="N21469" s="172"/>
      <c r="O21469" s="172"/>
      <c r="U21469" s="173"/>
    </row>
    <row r="21470" spans="13:21" s="104" customFormat="1" ht="15.75">
      <c r="M21470" s="172"/>
      <c r="N21470" s="172"/>
      <c r="O21470" s="172"/>
      <c r="U21470" s="173"/>
    </row>
    <row r="21471" spans="13:21" s="104" customFormat="1" ht="15.75">
      <c r="M21471" s="172"/>
      <c r="N21471" s="172"/>
      <c r="O21471" s="172"/>
      <c r="U21471" s="173"/>
    </row>
    <row r="21472" spans="13:21" s="104" customFormat="1" ht="15.75">
      <c r="M21472" s="172"/>
      <c r="N21472" s="172"/>
      <c r="O21472" s="172"/>
      <c r="U21472" s="173"/>
    </row>
    <row r="21473" spans="13:21" s="104" customFormat="1" ht="15.75">
      <c r="M21473" s="172"/>
      <c r="N21473" s="172"/>
      <c r="O21473" s="172"/>
      <c r="U21473" s="173"/>
    </row>
    <row r="21474" spans="13:21" s="104" customFormat="1" ht="15.75">
      <c r="M21474" s="172"/>
      <c r="N21474" s="172"/>
      <c r="O21474" s="172"/>
      <c r="U21474" s="173"/>
    </row>
    <row r="21475" spans="13:21" s="104" customFormat="1" ht="15.75">
      <c r="M21475" s="172"/>
      <c r="N21475" s="172"/>
      <c r="O21475" s="172"/>
      <c r="U21475" s="173"/>
    </row>
    <row r="21476" spans="13:21" s="104" customFormat="1" ht="15.75">
      <c r="M21476" s="172"/>
      <c r="N21476" s="172"/>
      <c r="O21476" s="172"/>
      <c r="U21476" s="173"/>
    </row>
    <row r="21477" spans="13:21" s="104" customFormat="1" ht="15.75">
      <c r="M21477" s="172"/>
      <c r="N21477" s="172"/>
      <c r="O21477" s="172"/>
      <c r="U21477" s="173"/>
    </row>
    <row r="21478" spans="13:21" s="104" customFormat="1" ht="15.75">
      <c r="M21478" s="172"/>
      <c r="N21478" s="172"/>
      <c r="O21478" s="172"/>
      <c r="U21478" s="173"/>
    </row>
    <row r="21479" spans="13:21" s="104" customFormat="1" ht="15.75">
      <c r="M21479" s="172"/>
      <c r="N21479" s="172"/>
      <c r="O21479" s="172"/>
      <c r="U21479" s="173"/>
    </row>
    <row r="21480" spans="13:21" s="104" customFormat="1" ht="15.75">
      <c r="M21480" s="172"/>
      <c r="N21480" s="172"/>
      <c r="O21480" s="172"/>
      <c r="U21480" s="173"/>
    </row>
    <row r="21481" spans="13:21" s="104" customFormat="1" ht="15.75">
      <c r="M21481" s="172"/>
      <c r="N21481" s="172"/>
      <c r="O21481" s="172"/>
      <c r="U21481" s="173"/>
    </row>
    <row r="21482" spans="13:21" s="104" customFormat="1" ht="15.75">
      <c r="M21482" s="172"/>
      <c r="N21482" s="172"/>
      <c r="O21482" s="172"/>
      <c r="U21482" s="173"/>
    </row>
    <row r="21483" spans="13:21" s="104" customFormat="1" ht="15.75">
      <c r="M21483" s="172"/>
      <c r="N21483" s="172"/>
      <c r="O21483" s="172"/>
      <c r="U21483" s="173"/>
    </row>
    <row r="21484" spans="13:21" s="104" customFormat="1" ht="15.75">
      <c r="M21484" s="172"/>
      <c r="N21484" s="172"/>
      <c r="O21484" s="172"/>
      <c r="U21484" s="173"/>
    </row>
    <row r="21485" spans="13:21" s="104" customFormat="1" ht="15.75">
      <c r="M21485" s="172"/>
      <c r="N21485" s="172"/>
      <c r="O21485" s="172"/>
      <c r="U21485" s="173"/>
    </row>
    <row r="21486" spans="13:21" s="104" customFormat="1" ht="15.75">
      <c r="M21486" s="172"/>
      <c r="N21486" s="172"/>
      <c r="O21486" s="172"/>
      <c r="U21486" s="173"/>
    </row>
    <row r="21487" spans="13:21" s="104" customFormat="1" ht="15.75">
      <c r="M21487" s="172"/>
      <c r="N21487" s="172"/>
      <c r="O21487" s="172"/>
      <c r="U21487" s="173"/>
    </row>
    <row r="21488" spans="13:21" s="104" customFormat="1" ht="15.75">
      <c r="M21488" s="172"/>
      <c r="N21488" s="172"/>
      <c r="O21488" s="172"/>
      <c r="U21488" s="173"/>
    </row>
    <row r="21489" spans="13:21" s="104" customFormat="1" ht="15.75">
      <c r="M21489" s="172"/>
      <c r="N21489" s="172"/>
      <c r="O21489" s="172"/>
      <c r="U21489" s="173"/>
    </row>
    <row r="21490" spans="13:21" s="104" customFormat="1" ht="15.75">
      <c r="M21490" s="172"/>
      <c r="N21490" s="172"/>
      <c r="O21490" s="172"/>
      <c r="U21490" s="173"/>
    </row>
    <row r="21491" spans="13:21" s="104" customFormat="1" ht="15.75">
      <c r="M21491" s="172"/>
      <c r="N21491" s="172"/>
      <c r="O21491" s="172"/>
      <c r="U21491" s="173"/>
    </row>
    <row r="21492" spans="13:21" s="104" customFormat="1" ht="15.75">
      <c r="M21492" s="172"/>
      <c r="N21492" s="172"/>
      <c r="O21492" s="172"/>
      <c r="U21492" s="173"/>
    </row>
    <row r="21493" spans="13:21" s="104" customFormat="1" ht="15.75">
      <c r="M21493" s="172"/>
      <c r="N21493" s="172"/>
      <c r="O21493" s="172"/>
      <c r="U21493" s="173"/>
    </row>
    <row r="21494" spans="13:21" s="104" customFormat="1" ht="15.75">
      <c r="M21494" s="172"/>
      <c r="N21494" s="172"/>
      <c r="O21494" s="172"/>
      <c r="U21494" s="173"/>
    </row>
    <row r="21495" spans="13:21" s="104" customFormat="1" ht="15.75">
      <c r="M21495" s="172"/>
      <c r="N21495" s="172"/>
      <c r="O21495" s="172"/>
      <c r="U21495" s="173"/>
    </row>
    <row r="21496" spans="13:21" s="104" customFormat="1" ht="15.75">
      <c r="M21496" s="172"/>
      <c r="N21496" s="172"/>
      <c r="O21496" s="172"/>
      <c r="U21496" s="173"/>
    </row>
    <row r="21497" spans="13:21" s="104" customFormat="1" ht="15.75">
      <c r="M21497" s="172"/>
      <c r="N21497" s="172"/>
      <c r="O21497" s="172"/>
      <c r="U21497" s="173"/>
    </row>
    <row r="21498" spans="13:21" s="104" customFormat="1" ht="15.75">
      <c r="M21498" s="172"/>
      <c r="N21498" s="172"/>
      <c r="O21498" s="172"/>
      <c r="U21498" s="173"/>
    </row>
    <row r="21499" spans="13:21" s="104" customFormat="1" ht="15.75">
      <c r="M21499" s="172"/>
      <c r="N21499" s="172"/>
      <c r="O21499" s="172"/>
      <c r="U21499" s="173"/>
    </row>
    <row r="21500" spans="13:21" s="104" customFormat="1" ht="15.75">
      <c r="M21500" s="172"/>
      <c r="N21500" s="172"/>
      <c r="O21500" s="172"/>
      <c r="U21500" s="173"/>
    </row>
    <row r="21501" spans="13:21" s="104" customFormat="1" ht="15.75">
      <c r="M21501" s="172"/>
      <c r="N21501" s="172"/>
      <c r="O21501" s="172"/>
      <c r="U21501" s="173"/>
    </row>
    <row r="21502" spans="13:21" s="104" customFormat="1" ht="15.75">
      <c r="M21502" s="172"/>
      <c r="N21502" s="172"/>
      <c r="O21502" s="172"/>
      <c r="U21502" s="173"/>
    </row>
    <row r="21503" spans="13:21" s="104" customFormat="1" ht="15.75">
      <c r="M21503" s="172"/>
      <c r="N21503" s="172"/>
      <c r="O21503" s="172"/>
      <c r="U21503" s="173"/>
    </row>
    <row r="21504" spans="13:21" s="104" customFormat="1" ht="15.75">
      <c r="M21504" s="172"/>
      <c r="N21504" s="172"/>
      <c r="O21504" s="172"/>
      <c r="U21504" s="173"/>
    </row>
    <row r="21505" spans="13:21" s="104" customFormat="1" ht="15.75">
      <c r="M21505" s="172"/>
      <c r="N21505" s="172"/>
      <c r="O21505" s="172"/>
      <c r="U21505" s="173"/>
    </row>
    <row r="21506" spans="13:21" s="104" customFormat="1" ht="15.75">
      <c r="M21506" s="172"/>
      <c r="N21506" s="172"/>
      <c r="O21506" s="172"/>
      <c r="U21506" s="173"/>
    </row>
    <row r="21507" spans="13:21" s="104" customFormat="1" ht="15.75">
      <c r="M21507" s="172"/>
      <c r="N21507" s="172"/>
      <c r="O21507" s="172"/>
      <c r="U21507" s="173"/>
    </row>
    <row r="21508" spans="13:21" s="104" customFormat="1" ht="15.75">
      <c r="M21508" s="172"/>
      <c r="N21508" s="172"/>
      <c r="O21508" s="172"/>
      <c r="U21508" s="173"/>
    </row>
    <row r="21509" spans="13:21" s="104" customFormat="1" ht="15.75">
      <c r="M21509" s="172"/>
      <c r="N21509" s="172"/>
      <c r="O21509" s="172"/>
      <c r="U21509" s="173"/>
    </row>
    <row r="21510" spans="13:21" s="104" customFormat="1" ht="15.75">
      <c r="M21510" s="172"/>
      <c r="N21510" s="172"/>
      <c r="O21510" s="172"/>
      <c r="U21510" s="173"/>
    </row>
    <row r="21511" spans="13:21" s="104" customFormat="1" ht="15.75">
      <c r="M21511" s="172"/>
      <c r="N21511" s="172"/>
      <c r="O21511" s="172"/>
      <c r="U21511" s="173"/>
    </row>
    <row r="21512" spans="13:21" s="104" customFormat="1" ht="15.75">
      <c r="M21512" s="172"/>
      <c r="N21512" s="172"/>
      <c r="O21512" s="172"/>
      <c r="U21512" s="173"/>
    </row>
    <row r="21513" spans="13:21" s="104" customFormat="1" ht="15.75">
      <c r="M21513" s="172"/>
      <c r="N21513" s="172"/>
      <c r="O21513" s="172"/>
      <c r="U21513" s="173"/>
    </row>
    <row r="21514" spans="13:21" s="104" customFormat="1" ht="15.75">
      <c r="M21514" s="172"/>
      <c r="N21514" s="172"/>
      <c r="O21514" s="172"/>
      <c r="U21514" s="173"/>
    </row>
    <row r="21515" spans="13:21" s="104" customFormat="1" ht="15.75">
      <c r="M21515" s="172"/>
      <c r="N21515" s="172"/>
      <c r="O21515" s="172"/>
      <c r="U21515" s="173"/>
    </row>
    <row r="21516" spans="13:21" s="104" customFormat="1" ht="15.75">
      <c r="M21516" s="172"/>
      <c r="N21516" s="172"/>
      <c r="O21516" s="172"/>
      <c r="U21516" s="173"/>
    </row>
    <row r="21517" spans="13:21" s="104" customFormat="1" ht="15.75">
      <c r="M21517" s="172"/>
      <c r="N21517" s="172"/>
      <c r="O21517" s="172"/>
      <c r="U21517" s="173"/>
    </row>
    <row r="21518" spans="13:21" s="104" customFormat="1" ht="15.75">
      <c r="M21518" s="172"/>
      <c r="N21518" s="172"/>
      <c r="O21518" s="172"/>
      <c r="U21518" s="173"/>
    </row>
    <row r="21519" spans="13:21" s="104" customFormat="1" ht="15.75">
      <c r="M21519" s="172"/>
      <c r="N21519" s="172"/>
      <c r="O21519" s="172"/>
      <c r="U21519" s="173"/>
    </row>
    <row r="21520" spans="13:21" s="104" customFormat="1" ht="15.75">
      <c r="M21520" s="172"/>
      <c r="N21520" s="172"/>
      <c r="O21520" s="172"/>
      <c r="U21520" s="173"/>
    </row>
    <row r="21521" spans="13:21" s="104" customFormat="1" ht="15.75">
      <c r="M21521" s="172"/>
      <c r="N21521" s="172"/>
      <c r="O21521" s="172"/>
      <c r="U21521" s="173"/>
    </row>
    <row r="21522" spans="13:21" s="104" customFormat="1" ht="15.75">
      <c r="M21522" s="172"/>
      <c r="N21522" s="172"/>
      <c r="O21522" s="172"/>
      <c r="U21522" s="173"/>
    </row>
    <row r="21523" spans="13:21" s="104" customFormat="1" ht="15.75">
      <c r="M21523" s="172"/>
      <c r="N21523" s="172"/>
      <c r="O21523" s="172"/>
      <c r="U21523" s="173"/>
    </row>
    <row r="21524" spans="13:21" s="104" customFormat="1" ht="15.75">
      <c r="M21524" s="172"/>
      <c r="N21524" s="172"/>
      <c r="O21524" s="172"/>
      <c r="U21524" s="173"/>
    </row>
    <row r="21525" spans="13:21" s="104" customFormat="1" ht="15.75">
      <c r="M21525" s="172"/>
      <c r="N21525" s="172"/>
      <c r="O21525" s="172"/>
      <c r="U21525" s="173"/>
    </row>
    <row r="21526" spans="13:21" s="104" customFormat="1" ht="15.75">
      <c r="M21526" s="172"/>
      <c r="N21526" s="172"/>
      <c r="O21526" s="172"/>
      <c r="U21526" s="173"/>
    </row>
    <row r="21527" spans="13:21" s="104" customFormat="1" ht="15.75">
      <c r="M21527" s="172"/>
      <c r="N21527" s="172"/>
      <c r="O21527" s="172"/>
      <c r="U21527" s="173"/>
    </row>
    <row r="21528" spans="13:21" s="104" customFormat="1" ht="15.75">
      <c r="M21528" s="172"/>
      <c r="N21528" s="172"/>
      <c r="O21528" s="172"/>
      <c r="U21528" s="173"/>
    </row>
    <row r="21529" spans="13:21" s="104" customFormat="1" ht="15.75">
      <c r="M21529" s="172"/>
      <c r="N21529" s="172"/>
      <c r="O21529" s="172"/>
      <c r="U21529" s="173"/>
    </row>
    <row r="21530" spans="13:21" s="104" customFormat="1" ht="15.75">
      <c r="M21530" s="172"/>
      <c r="N21530" s="172"/>
      <c r="O21530" s="172"/>
      <c r="U21530" s="173"/>
    </row>
    <row r="21531" spans="13:21" s="104" customFormat="1" ht="15.75">
      <c r="M21531" s="172"/>
      <c r="N21531" s="172"/>
      <c r="O21531" s="172"/>
      <c r="U21531" s="173"/>
    </row>
    <row r="21532" spans="13:21" s="104" customFormat="1" ht="15.75">
      <c r="M21532" s="172"/>
      <c r="N21532" s="172"/>
      <c r="O21532" s="172"/>
      <c r="U21532" s="173"/>
    </row>
    <row r="21533" spans="13:21" s="104" customFormat="1" ht="15.75">
      <c r="M21533" s="172"/>
      <c r="N21533" s="172"/>
      <c r="O21533" s="172"/>
      <c r="U21533" s="173"/>
    </row>
    <row r="21534" spans="13:21" s="104" customFormat="1" ht="15.75">
      <c r="M21534" s="172"/>
      <c r="N21534" s="172"/>
      <c r="O21534" s="172"/>
      <c r="U21534" s="173"/>
    </row>
    <row r="21535" spans="13:21" s="104" customFormat="1" ht="15.75">
      <c r="M21535" s="172"/>
      <c r="N21535" s="172"/>
      <c r="O21535" s="172"/>
      <c r="U21535" s="173"/>
    </row>
    <row r="21536" spans="13:21" s="104" customFormat="1" ht="15.75">
      <c r="M21536" s="172"/>
      <c r="N21536" s="172"/>
      <c r="O21536" s="172"/>
      <c r="U21536" s="173"/>
    </row>
    <row r="21537" spans="13:21" s="104" customFormat="1" ht="15.75">
      <c r="M21537" s="172"/>
      <c r="N21537" s="172"/>
      <c r="O21537" s="172"/>
      <c r="U21537" s="173"/>
    </row>
    <row r="21538" spans="13:21" s="104" customFormat="1" ht="15.75">
      <c r="M21538" s="172"/>
      <c r="N21538" s="172"/>
      <c r="O21538" s="172"/>
      <c r="U21538" s="173"/>
    </row>
    <row r="21539" spans="13:21" s="104" customFormat="1" ht="15.75">
      <c r="M21539" s="172"/>
      <c r="N21539" s="172"/>
      <c r="O21539" s="172"/>
      <c r="U21539" s="173"/>
    </row>
    <row r="21540" spans="13:21" s="104" customFormat="1" ht="15.75">
      <c r="M21540" s="172"/>
      <c r="N21540" s="172"/>
      <c r="O21540" s="172"/>
      <c r="U21540" s="173"/>
    </row>
    <row r="21541" spans="13:21" s="104" customFormat="1" ht="15.75">
      <c r="M21541" s="172"/>
      <c r="N21541" s="172"/>
      <c r="O21541" s="172"/>
      <c r="U21541" s="173"/>
    </row>
    <row r="21542" spans="13:21" s="104" customFormat="1" ht="15.75">
      <c r="M21542" s="172"/>
      <c r="N21542" s="172"/>
      <c r="O21542" s="172"/>
      <c r="U21542" s="173"/>
    </row>
    <row r="21543" spans="13:21" s="104" customFormat="1" ht="15.75">
      <c r="M21543" s="172"/>
      <c r="N21543" s="172"/>
      <c r="O21543" s="172"/>
      <c r="U21543" s="173"/>
    </row>
    <row r="21544" spans="13:21" s="104" customFormat="1" ht="15.75">
      <c r="M21544" s="172"/>
      <c r="N21544" s="172"/>
      <c r="O21544" s="172"/>
      <c r="U21544" s="173"/>
    </row>
    <row r="21545" spans="13:21" s="104" customFormat="1" ht="15.75">
      <c r="M21545" s="172"/>
      <c r="N21545" s="172"/>
      <c r="O21545" s="172"/>
      <c r="U21545" s="173"/>
    </row>
    <row r="21546" spans="13:21" s="104" customFormat="1" ht="15.75">
      <c r="M21546" s="172"/>
      <c r="N21546" s="172"/>
      <c r="O21546" s="172"/>
      <c r="U21546" s="173"/>
    </row>
    <row r="21547" spans="13:21" s="104" customFormat="1" ht="15.75">
      <c r="M21547" s="172"/>
      <c r="N21547" s="172"/>
      <c r="O21547" s="172"/>
      <c r="U21547" s="173"/>
    </row>
    <row r="21548" spans="13:21" s="104" customFormat="1" ht="15.75">
      <c r="M21548" s="172"/>
      <c r="N21548" s="172"/>
      <c r="O21548" s="172"/>
      <c r="U21548" s="173"/>
    </row>
    <row r="21549" spans="13:21" s="104" customFormat="1" ht="15.75">
      <c r="M21549" s="172"/>
      <c r="N21549" s="172"/>
      <c r="O21549" s="172"/>
      <c r="U21549" s="173"/>
    </row>
    <row r="21550" spans="13:21" s="104" customFormat="1" ht="15.75">
      <c r="M21550" s="172"/>
      <c r="N21550" s="172"/>
      <c r="O21550" s="172"/>
      <c r="U21550" s="173"/>
    </row>
    <row r="21551" spans="13:21" s="104" customFormat="1" ht="15.75">
      <c r="M21551" s="172"/>
      <c r="N21551" s="172"/>
      <c r="O21551" s="172"/>
      <c r="U21551" s="173"/>
    </row>
    <row r="21552" spans="13:21" s="104" customFormat="1" ht="15.75">
      <c r="M21552" s="172"/>
      <c r="N21552" s="172"/>
      <c r="O21552" s="172"/>
      <c r="U21552" s="173"/>
    </row>
    <row r="21553" spans="13:21" s="104" customFormat="1" ht="15.75">
      <c r="M21553" s="172"/>
      <c r="N21553" s="172"/>
      <c r="O21553" s="172"/>
      <c r="U21553" s="173"/>
    </row>
    <row r="21554" spans="13:21" s="104" customFormat="1" ht="15.75">
      <c r="M21554" s="172"/>
      <c r="N21554" s="172"/>
      <c r="O21554" s="172"/>
      <c r="U21554" s="173"/>
    </row>
    <row r="21555" spans="13:21" s="104" customFormat="1" ht="15.75">
      <c r="M21555" s="172"/>
      <c r="N21555" s="172"/>
      <c r="O21555" s="172"/>
      <c r="U21555" s="173"/>
    </row>
    <row r="21556" spans="13:21" s="104" customFormat="1" ht="15.75">
      <c r="M21556" s="172"/>
      <c r="N21556" s="172"/>
      <c r="O21556" s="172"/>
      <c r="U21556" s="173"/>
    </row>
    <row r="21557" spans="13:21" s="104" customFormat="1" ht="15.75">
      <c r="M21557" s="172"/>
      <c r="N21557" s="172"/>
      <c r="O21557" s="172"/>
      <c r="U21557" s="173"/>
    </row>
    <row r="21558" spans="13:21" s="104" customFormat="1" ht="15.75">
      <c r="M21558" s="172"/>
      <c r="N21558" s="172"/>
      <c r="O21558" s="172"/>
      <c r="U21558" s="173"/>
    </row>
    <row r="21559" spans="13:21" s="104" customFormat="1" ht="15.75">
      <c r="M21559" s="172"/>
      <c r="N21559" s="172"/>
      <c r="O21559" s="172"/>
      <c r="U21559" s="173"/>
    </row>
    <row r="21560" spans="13:21" s="104" customFormat="1" ht="15.75">
      <c r="M21560" s="172"/>
      <c r="N21560" s="172"/>
      <c r="O21560" s="172"/>
      <c r="U21560" s="173"/>
    </row>
    <row r="21561" spans="13:21" s="104" customFormat="1" ht="15.75">
      <c r="M21561" s="172"/>
      <c r="N21561" s="172"/>
      <c r="O21561" s="172"/>
      <c r="U21561" s="173"/>
    </row>
    <row r="21562" spans="13:21" s="104" customFormat="1" ht="15.75">
      <c r="M21562" s="172"/>
      <c r="N21562" s="172"/>
      <c r="O21562" s="172"/>
      <c r="U21562" s="173"/>
    </row>
    <row r="21563" spans="13:21" s="104" customFormat="1" ht="15.75">
      <c r="M21563" s="172"/>
      <c r="N21563" s="172"/>
      <c r="O21563" s="172"/>
      <c r="U21563" s="173"/>
    </row>
    <row r="21564" spans="13:21" s="104" customFormat="1" ht="15.75">
      <c r="M21564" s="172"/>
      <c r="N21564" s="172"/>
      <c r="O21564" s="172"/>
      <c r="U21564" s="173"/>
    </row>
    <row r="21565" spans="13:21" s="104" customFormat="1" ht="15.75">
      <c r="M21565" s="172"/>
      <c r="N21565" s="172"/>
      <c r="O21565" s="172"/>
      <c r="U21565" s="173"/>
    </row>
    <row r="21566" spans="13:21" s="104" customFormat="1" ht="15.75">
      <c r="M21566" s="172"/>
      <c r="N21566" s="172"/>
      <c r="O21566" s="172"/>
      <c r="U21566" s="173"/>
    </row>
    <row r="21567" spans="13:21" s="104" customFormat="1" ht="15.75">
      <c r="M21567" s="172"/>
      <c r="N21567" s="172"/>
      <c r="O21567" s="172"/>
      <c r="U21567" s="173"/>
    </row>
    <row r="21568" spans="13:21" s="104" customFormat="1" ht="15.75">
      <c r="M21568" s="172"/>
      <c r="N21568" s="172"/>
      <c r="O21568" s="172"/>
      <c r="U21568" s="173"/>
    </row>
    <row r="21569" spans="13:21" s="104" customFormat="1" ht="15.75">
      <c r="M21569" s="172"/>
      <c r="N21569" s="172"/>
      <c r="O21569" s="172"/>
      <c r="U21569" s="173"/>
    </row>
    <row r="21570" spans="13:21" s="104" customFormat="1" ht="15.75">
      <c r="M21570" s="172"/>
      <c r="N21570" s="172"/>
      <c r="O21570" s="172"/>
      <c r="U21570" s="173"/>
    </row>
    <row r="21571" spans="13:21" s="104" customFormat="1" ht="15.75">
      <c r="M21571" s="172"/>
      <c r="N21571" s="172"/>
      <c r="O21571" s="172"/>
      <c r="U21571" s="173"/>
    </row>
    <row r="21572" spans="13:21" s="104" customFormat="1" ht="15.75">
      <c r="M21572" s="172"/>
      <c r="N21572" s="172"/>
      <c r="O21572" s="172"/>
      <c r="U21572" s="173"/>
    </row>
    <row r="21573" spans="13:21" s="104" customFormat="1" ht="15.75">
      <c r="M21573" s="172"/>
      <c r="N21573" s="172"/>
      <c r="O21573" s="172"/>
      <c r="U21573" s="173"/>
    </row>
    <row r="21574" spans="13:21" s="104" customFormat="1" ht="15.75">
      <c r="M21574" s="172"/>
      <c r="N21574" s="172"/>
      <c r="O21574" s="172"/>
      <c r="U21574" s="173"/>
    </row>
    <row r="21575" spans="13:21" s="104" customFormat="1" ht="15.75">
      <c r="M21575" s="172"/>
      <c r="N21575" s="172"/>
      <c r="O21575" s="172"/>
      <c r="U21575" s="173"/>
    </row>
    <row r="21576" spans="13:21" s="104" customFormat="1" ht="15.75">
      <c r="M21576" s="172"/>
      <c r="N21576" s="172"/>
      <c r="O21576" s="172"/>
      <c r="U21576" s="173"/>
    </row>
    <row r="21577" spans="13:21" s="104" customFormat="1" ht="15.75">
      <c r="M21577" s="172"/>
      <c r="N21577" s="172"/>
      <c r="O21577" s="172"/>
      <c r="U21577" s="173"/>
    </row>
    <row r="21578" spans="13:21" s="104" customFormat="1" ht="15.75">
      <c r="M21578" s="172"/>
      <c r="N21578" s="172"/>
      <c r="O21578" s="172"/>
      <c r="U21578" s="173"/>
    </row>
    <row r="21579" spans="13:21" s="104" customFormat="1" ht="15.75">
      <c r="M21579" s="172"/>
      <c r="N21579" s="172"/>
      <c r="O21579" s="172"/>
      <c r="U21579" s="173"/>
    </row>
    <row r="21580" spans="13:21" s="104" customFormat="1" ht="15.75">
      <c r="M21580" s="172"/>
      <c r="N21580" s="172"/>
      <c r="O21580" s="172"/>
      <c r="U21580" s="173"/>
    </row>
    <row r="21581" spans="13:21" s="104" customFormat="1" ht="15.75">
      <c r="M21581" s="172"/>
      <c r="N21581" s="172"/>
      <c r="O21581" s="172"/>
      <c r="U21581" s="173"/>
    </row>
    <row r="21582" spans="13:21" s="104" customFormat="1" ht="15.75">
      <c r="M21582" s="172"/>
      <c r="N21582" s="172"/>
      <c r="O21582" s="172"/>
      <c r="U21582" s="173"/>
    </row>
    <row r="21583" spans="13:21" s="104" customFormat="1" ht="15.75">
      <c r="M21583" s="172"/>
      <c r="N21583" s="172"/>
      <c r="O21583" s="172"/>
      <c r="U21583" s="173"/>
    </row>
    <row r="21584" spans="13:21" s="104" customFormat="1" ht="15.75">
      <c r="M21584" s="172"/>
      <c r="N21584" s="172"/>
      <c r="O21584" s="172"/>
      <c r="U21584" s="173"/>
    </row>
    <row r="21585" spans="13:21" s="104" customFormat="1" ht="15.75">
      <c r="M21585" s="172"/>
      <c r="N21585" s="172"/>
      <c r="O21585" s="172"/>
      <c r="U21585" s="173"/>
    </row>
    <row r="21586" spans="13:21" s="104" customFormat="1" ht="15.75">
      <c r="M21586" s="172"/>
      <c r="N21586" s="172"/>
      <c r="O21586" s="172"/>
      <c r="U21586" s="173"/>
    </row>
    <row r="21587" spans="13:21" s="104" customFormat="1" ht="15.75">
      <c r="M21587" s="172"/>
      <c r="N21587" s="172"/>
      <c r="O21587" s="172"/>
      <c r="U21587" s="173"/>
    </row>
    <row r="21588" spans="13:21" s="104" customFormat="1" ht="15.75">
      <c r="M21588" s="172"/>
      <c r="N21588" s="172"/>
      <c r="O21588" s="172"/>
      <c r="U21588" s="173"/>
    </row>
    <row r="21589" spans="13:21" s="104" customFormat="1" ht="15.75">
      <c r="M21589" s="172"/>
      <c r="N21589" s="172"/>
      <c r="O21589" s="172"/>
      <c r="U21589" s="173"/>
    </row>
    <row r="21590" spans="13:21" s="104" customFormat="1" ht="15.75">
      <c r="M21590" s="172"/>
      <c r="N21590" s="172"/>
      <c r="O21590" s="172"/>
      <c r="U21590" s="173"/>
    </row>
    <row r="21591" spans="13:21" s="104" customFormat="1" ht="15.75">
      <c r="M21591" s="172"/>
      <c r="N21591" s="172"/>
      <c r="O21591" s="172"/>
      <c r="U21591" s="173"/>
    </row>
    <row r="21592" spans="13:21" s="104" customFormat="1" ht="15.75">
      <c r="M21592" s="172"/>
      <c r="N21592" s="172"/>
      <c r="O21592" s="172"/>
      <c r="U21592" s="173"/>
    </row>
    <row r="21593" spans="13:21" s="104" customFormat="1" ht="15.75">
      <c r="M21593" s="172"/>
      <c r="N21593" s="172"/>
      <c r="O21593" s="172"/>
      <c r="U21593" s="173"/>
    </row>
    <row r="21594" spans="13:21" s="104" customFormat="1" ht="15.75">
      <c r="M21594" s="172"/>
      <c r="N21594" s="172"/>
      <c r="O21594" s="172"/>
      <c r="U21594" s="173"/>
    </row>
    <row r="21595" spans="13:21" s="104" customFormat="1" ht="15.75">
      <c r="M21595" s="172"/>
      <c r="N21595" s="172"/>
      <c r="O21595" s="172"/>
      <c r="U21595" s="173"/>
    </row>
    <row r="21596" spans="13:21" s="104" customFormat="1" ht="15.75">
      <c r="M21596" s="172"/>
      <c r="N21596" s="172"/>
      <c r="O21596" s="172"/>
      <c r="U21596" s="173"/>
    </row>
    <row r="21597" spans="13:21" s="104" customFormat="1" ht="15.75">
      <c r="M21597" s="172"/>
      <c r="N21597" s="172"/>
      <c r="O21597" s="172"/>
      <c r="U21597" s="173"/>
    </row>
    <row r="21598" spans="13:21" s="104" customFormat="1" ht="15.75">
      <c r="M21598" s="172"/>
      <c r="N21598" s="172"/>
      <c r="O21598" s="172"/>
      <c r="U21598" s="173"/>
    </row>
    <row r="21599" spans="13:21" s="104" customFormat="1" ht="15.75">
      <c r="M21599" s="172"/>
      <c r="N21599" s="172"/>
      <c r="O21599" s="172"/>
      <c r="U21599" s="173"/>
    </row>
    <row r="21600" spans="13:21" s="104" customFormat="1" ht="15.75">
      <c r="M21600" s="172"/>
      <c r="N21600" s="172"/>
      <c r="O21600" s="172"/>
      <c r="U21600" s="173"/>
    </row>
    <row r="21601" spans="13:21" s="104" customFormat="1" ht="15.75">
      <c r="M21601" s="172"/>
      <c r="N21601" s="172"/>
      <c r="O21601" s="172"/>
      <c r="U21601" s="173"/>
    </row>
    <row r="21602" spans="13:21" s="104" customFormat="1" ht="15.75">
      <c r="M21602" s="172"/>
      <c r="N21602" s="172"/>
      <c r="O21602" s="172"/>
      <c r="U21602" s="173"/>
    </row>
    <row r="21603" spans="13:21" s="104" customFormat="1" ht="15.75">
      <c r="M21603" s="172"/>
      <c r="N21603" s="172"/>
      <c r="O21603" s="172"/>
      <c r="U21603" s="173"/>
    </row>
    <row r="21604" spans="13:21" s="104" customFormat="1" ht="15.75">
      <c r="M21604" s="172"/>
      <c r="N21604" s="172"/>
      <c r="O21604" s="172"/>
      <c r="U21604" s="173"/>
    </row>
    <row r="21605" spans="13:21" s="104" customFormat="1" ht="15.75">
      <c r="M21605" s="172"/>
      <c r="N21605" s="172"/>
      <c r="O21605" s="172"/>
      <c r="U21605" s="173"/>
    </row>
    <row r="21606" spans="13:21" s="104" customFormat="1" ht="15.75">
      <c r="M21606" s="172"/>
      <c r="N21606" s="172"/>
      <c r="O21606" s="172"/>
      <c r="U21606" s="173"/>
    </row>
    <row r="21607" spans="13:21" s="104" customFormat="1" ht="15.75">
      <c r="M21607" s="172"/>
      <c r="N21607" s="172"/>
      <c r="O21607" s="172"/>
      <c r="U21607" s="173"/>
    </row>
    <row r="21608" spans="13:21" s="104" customFormat="1" ht="15.75">
      <c r="M21608" s="172"/>
      <c r="N21608" s="172"/>
      <c r="O21608" s="172"/>
      <c r="U21608" s="173"/>
    </row>
    <row r="21609" spans="13:21" s="104" customFormat="1" ht="15.75">
      <c r="M21609" s="172"/>
      <c r="N21609" s="172"/>
      <c r="O21609" s="172"/>
      <c r="U21609" s="173"/>
    </row>
    <row r="21610" spans="13:21" s="104" customFormat="1" ht="15.75">
      <c r="M21610" s="172"/>
      <c r="N21610" s="172"/>
      <c r="O21610" s="172"/>
      <c r="U21610" s="173"/>
    </row>
    <row r="21611" spans="13:21" s="104" customFormat="1" ht="15.75">
      <c r="M21611" s="172"/>
      <c r="N21611" s="172"/>
      <c r="O21611" s="172"/>
      <c r="U21611" s="173"/>
    </row>
    <row r="21612" spans="13:21" s="104" customFormat="1" ht="15.75">
      <c r="M21612" s="172"/>
      <c r="N21612" s="172"/>
      <c r="O21612" s="172"/>
      <c r="U21612" s="173"/>
    </row>
    <row r="21613" spans="13:21" s="104" customFormat="1" ht="15.75">
      <c r="M21613" s="172"/>
      <c r="N21613" s="172"/>
      <c r="O21613" s="172"/>
      <c r="U21613" s="173"/>
    </row>
    <row r="21614" spans="13:21" s="104" customFormat="1" ht="15.75">
      <c r="M21614" s="172"/>
      <c r="N21614" s="172"/>
      <c r="O21614" s="172"/>
      <c r="U21614" s="173"/>
    </row>
    <row r="21615" spans="13:21" s="104" customFormat="1" ht="15.75">
      <c r="M21615" s="172"/>
      <c r="N21615" s="172"/>
      <c r="O21615" s="172"/>
      <c r="U21615" s="173"/>
    </row>
    <row r="21616" spans="13:21" s="104" customFormat="1" ht="15.75">
      <c r="M21616" s="172"/>
      <c r="N21616" s="172"/>
      <c r="O21616" s="172"/>
      <c r="U21616" s="173"/>
    </row>
    <row r="21617" spans="13:21" s="104" customFormat="1" ht="15.75">
      <c r="M21617" s="172"/>
      <c r="N21617" s="172"/>
      <c r="O21617" s="172"/>
      <c r="U21617" s="173"/>
    </row>
    <row r="21618" spans="13:21" s="104" customFormat="1" ht="15.75">
      <c r="M21618" s="172"/>
      <c r="N21618" s="172"/>
      <c r="O21618" s="172"/>
      <c r="U21618" s="173"/>
    </row>
    <row r="21619" spans="13:21" s="104" customFormat="1" ht="15.75">
      <c r="M21619" s="172"/>
      <c r="N21619" s="172"/>
      <c r="O21619" s="172"/>
      <c r="U21619" s="173"/>
    </row>
    <row r="21620" spans="13:21" s="104" customFormat="1" ht="15.75">
      <c r="M21620" s="172"/>
      <c r="N21620" s="172"/>
      <c r="O21620" s="172"/>
      <c r="U21620" s="173"/>
    </row>
    <row r="21621" spans="13:21" s="104" customFormat="1" ht="15.75">
      <c r="M21621" s="172"/>
      <c r="N21621" s="172"/>
      <c r="O21621" s="172"/>
      <c r="U21621" s="173"/>
    </row>
    <row r="21622" spans="13:21" s="104" customFormat="1" ht="15.75">
      <c r="M21622" s="172"/>
      <c r="N21622" s="172"/>
      <c r="O21622" s="172"/>
      <c r="U21622" s="173"/>
    </row>
    <row r="21623" spans="13:21" s="104" customFormat="1" ht="15.75">
      <c r="M21623" s="172"/>
      <c r="N21623" s="172"/>
      <c r="O21623" s="172"/>
      <c r="U21623" s="173"/>
    </row>
    <row r="21624" spans="13:21" s="104" customFormat="1" ht="15.75">
      <c r="M21624" s="172"/>
      <c r="N21624" s="172"/>
      <c r="O21624" s="172"/>
      <c r="U21624" s="173"/>
    </row>
    <row r="21625" spans="13:21" s="104" customFormat="1" ht="15.75">
      <c r="M21625" s="172"/>
      <c r="N21625" s="172"/>
      <c r="O21625" s="172"/>
      <c r="U21625" s="173"/>
    </row>
    <row r="21626" spans="13:21" s="104" customFormat="1" ht="15.75">
      <c r="M21626" s="172"/>
      <c r="N21626" s="172"/>
      <c r="O21626" s="172"/>
      <c r="U21626" s="173"/>
    </row>
    <row r="21627" spans="13:21" s="104" customFormat="1" ht="15.75">
      <c r="M21627" s="172"/>
      <c r="N21627" s="172"/>
      <c r="O21627" s="172"/>
      <c r="U21627" s="173"/>
    </row>
    <row r="21628" spans="13:21" s="104" customFormat="1" ht="15.75">
      <c r="M21628" s="172"/>
      <c r="N21628" s="172"/>
      <c r="O21628" s="172"/>
      <c r="U21628" s="173"/>
    </row>
    <row r="21629" spans="13:21" s="104" customFormat="1" ht="15.75">
      <c r="M21629" s="172"/>
      <c r="N21629" s="172"/>
      <c r="O21629" s="172"/>
      <c r="U21629" s="173"/>
    </row>
    <row r="21630" spans="13:21" s="104" customFormat="1" ht="15.75">
      <c r="M21630" s="172"/>
      <c r="N21630" s="172"/>
      <c r="O21630" s="172"/>
      <c r="U21630" s="173"/>
    </row>
    <row r="21631" spans="13:21" s="104" customFormat="1" ht="15.75">
      <c r="M21631" s="172"/>
      <c r="N21631" s="172"/>
      <c r="O21631" s="172"/>
      <c r="U21631" s="173"/>
    </row>
    <row r="21632" spans="13:21" s="104" customFormat="1" ht="15.75">
      <c r="M21632" s="172"/>
      <c r="N21632" s="172"/>
      <c r="O21632" s="172"/>
      <c r="U21632" s="173"/>
    </row>
    <row r="21633" spans="13:21" s="104" customFormat="1" ht="15.75">
      <c r="M21633" s="172"/>
      <c r="N21633" s="172"/>
      <c r="O21633" s="172"/>
      <c r="U21633" s="173"/>
    </row>
    <row r="21634" spans="13:21" s="104" customFormat="1" ht="15.75">
      <c r="M21634" s="172"/>
      <c r="N21634" s="172"/>
      <c r="O21634" s="172"/>
      <c r="U21634" s="173"/>
    </row>
    <row r="21635" spans="13:21" s="104" customFormat="1" ht="15.75">
      <c r="M21635" s="172"/>
      <c r="N21635" s="172"/>
      <c r="O21635" s="172"/>
      <c r="U21635" s="173"/>
    </row>
    <row r="21636" spans="13:21" s="104" customFormat="1" ht="15.75">
      <c r="M21636" s="172"/>
      <c r="N21636" s="172"/>
      <c r="O21636" s="172"/>
      <c r="U21636" s="173"/>
    </row>
    <row r="21637" spans="13:21" s="104" customFormat="1" ht="15.75">
      <c r="M21637" s="172"/>
      <c r="N21637" s="172"/>
      <c r="O21637" s="172"/>
      <c r="U21637" s="173"/>
    </row>
    <row r="21638" spans="13:21" s="104" customFormat="1" ht="15.75">
      <c r="M21638" s="172"/>
      <c r="N21638" s="172"/>
      <c r="O21638" s="172"/>
      <c r="U21638" s="173"/>
    </row>
    <row r="21639" spans="13:21" s="104" customFormat="1" ht="15.75">
      <c r="M21639" s="172"/>
      <c r="N21639" s="172"/>
      <c r="O21639" s="172"/>
      <c r="U21639" s="173"/>
    </row>
    <row r="21640" spans="13:21" s="104" customFormat="1" ht="15.75">
      <c r="M21640" s="172"/>
      <c r="N21640" s="172"/>
      <c r="O21640" s="172"/>
      <c r="U21640" s="173"/>
    </row>
    <row r="21641" spans="13:21" s="104" customFormat="1" ht="15.75">
      <c r="M21641" s="172"/>
      <c r="N21641" s="172"/>
      <c r="O21641" s="172"/>
      <c r="U21641" s="173"/>
    </row>
    <row r="21642" spans="13:21" s="104" customFormat="1" ht="15.75">
      <c r="M21642" s="172"/>
      <c r="N21642" s="172"/>
      <c r="O21642" s="172"/>
      <c r="U21642" s="173"/>
    </row>
    <row r="21643" spans="13:21" s="104" customFormat="1" ht="15.75">
      <c r="M21643" s="172"/>
      <c r="N21643" s="172"/>
      <c r="O21643" s="172"/>
      <c r="U21643" s="173"/>
    </row>
    <row r="21644" spans="13:21" s="104" customFormat="1" ht="15.75">
      <c r="M21644" s="172"/>
      <c r="N21644" s="172"/>
      <c r="O21644" s="172"/>
      <c r="U21644" s="173"/>
    </row>
    <row r="21645" spans="13:21" s="104" customFormat="1" ht="15.75">
      <c r="M21645" s="172"/>
      <c r="N21645" s="172"/>
      <c r="O21645" s="172"/>
      <c r="U21645" s="173"/>
    </row>
    <row r="21646" spans="13:21" s="104" customFormat="1" ht="15.75">
      <c r="M21646" s="172"/>
      <c r="N21646" s="172"/>
      <c r="O21646" s="172"/>
      <c r="U21646" s="173"/>
    </row>
    <row r="21647" spans="13:21" s="104" customFormat="1" ht="15.75">
      <c r="M21647" s="172"/>
      <c r="N21647" s="172"/>
      <c r="O21647" s="172"/>
      <c r="U21647" s="173"/>
    </row>
    <row r="21648" spans="13:21" s="104" customFormat="1" ht="15.75">
      <c r="M21648" s="172"/>
      <c r="N21648" s="172"/>
      <c r="O21648" s="172"/>
      <c r="U21648" s="173"/>
    </row>
    <row r="21649" spans="13:21" s="104" customFormat="1" ht="15.75">
      <c r="M21649" s="172"/>
      <c r="N21649" s="172"/>
      <c r="O21649" s="172"/>
      <c r="U21649" s="173"/>
    </row>
    <row r="21650" spans="13:21" s="104" customFormat="1" ht="15.75">
      <c r="M21650" s="172"/>
      <c r="N21650" s="172"/>
      <c r="O21650" s="172"/>
      <c r="U21650" s="173"/>
    </row>
    <row r="21651" spans="13:21" s="104" customFormat="1" ht="15.75">
      <c r="M21651" s="172"/>
      <c r="N21651" s="172"/>
      <c r="O21651" s="172"/>
      <c r="U21651" s="173"/>
    </row>
    <row r="21652" spans="13:21" s="104" customFormat="1" ht="15.75">
      <c r="M21652" s="172"/>
      <c r="N21652" s="172"/>
      <c r="O21652" s="172"/>
      <c r="U21652" s="173"/>
    </row>
    <row r="21653" spans="13:21" s="104" customFormat="1" ht="15.75">
      <c r="M21653" s="172"/>
      <c r="N21653" s="172"/>
      <c r="O21653" s="172"/>
      <c r="U21653" s="173"/>
    </row>
    <row r="21654" spans="13:21" s="104" customFormat="1" ht="15.75">
      <c r="M21654" s="172"/>
      <c r="N21654" s="172"/>
      <c r="O21654" s="172"/>
      <c r="U21654" s="173"/>
    </row>
    <row r="21655" spans="13:21" s="104" customFormat="1" ht="15.75">
      <c r="M21655" s="172"/>
      <c r="N21655" s="172"/>
      <c r="O21655" s="172"/>
      <c r="U21655" s="173"/>
    </row>
    <row r="21656" spans="13:21" s="104" customFormat="1" ht="15.75">
      <c r="M21656" s="172"/>
      <c r="N21656" s="172"/>
      <c r="O21656" s="172"/>
      <c r="U21656" s="173"/>
    </row>
    <row r="21657" spans="13:21" s="104" customFormat="1" ht="15.75">
      <c r="M21657" s="172"/>
      <c r="N21657" s="172"/>
      <c r="O21657" s="172"/>
      <c r="U21657" s="173"/>
    </row>
    <row r="21658" spans="13:21" s="104" customFormat="1" ht="15.75">
      <c r="M21658" s="172"/>
      <c r="N21658" s="172"/>
      <c r="O21658" s="172"/>
      <c r="U21658" s="173"/>
    </row>
    <row r="21659" spans="13:21" s="104" customFormat="1" ht="15.75">
      <c r="M21659" s="172"/>
      <c r="N21659" s="172"/>
      <c r="O21659" s="172"/>
      <c r="U21659" s="173"/>
    </row>
    <row r="21660" spans="13:21" s="104" customFormat="1" ht="15.75">
      <c r="M21660" s="172"/>
      <c r="N21660" s="172"/>
      <c r="O21660" s="172"/>
      <c r="U21660" s="173"/>
    </row>
    <row r="21661" spans="13:21" s="104" customFormat="1" ht="15.75">
      <c r="M21661" s="172"/>
      <c r="N21661" s="172"/>
      <c r="O21661" s="172"/>
      <c r="U21661" s="173"/>
    </row>
    <row r="21662" spans="13:21" s="104" customFormat="1" ht="15.75">
      <c r="M21662" s="172"/>
      <c r="N21662" s="172"/>
      <c r="O21662" s="172"/>
      <c r="U21662" s="173"/>
    </row>
    <row r="21663" spans="13:21" s="104" customFormat="1" ht="15.75">
      <c r="M21663" s="172"/>
      <c r="N21663" s="172"/>
      <c r="O21663" s="172"/>
      <c r="U21663" s="173"/>
    </row>
    <row r="21664" spans="13:21" s="104" customFormat="1" ht="15.75">
      <c r="M21664" s="172"/>
      <c r="N21664" s="172"/>
      <c r="O21664" s="172"/>
      <c r="U21664" s="173"/>
    </row>
    <row r="21665" spans="13:21" s="104" customFormat="1" ht="15.75">
      <c r="M21665" s="172"/>
      <c r="N21665" s="172"/>
      <c r="O21665" s="172"/>
      <c r="U21665" s="173"/>
    </row>
    <row r="21666" spans="13:21" s="104" customFormat="1" ht="15.75">
      <c r="M21666" s="172"/>
      <c r="N21666" s="172"/>
      <c r="O21666" s="172"/>
      <c r="U21666" s="173"/>
    </row>
    <row r="21667" spans="13:21" s="104" customFormat="1" ht="15.75">
      <c r="M21667" s="172"/>
      <c r="N21667" s="172"/>
      <c r="O21667" s="172"/>
      <c r="U21667" s="173"/>
    </row>
    <row r="21668" spans="13:21" s="104" customFormat="1" ht="15.75">
      <c r="M21668" s="172"/>
      <c r="N21668" s="172"/>
      <c r="O21668" s="172"/>
      <c r="U21668" s="173"/>
    </row>
    <row r="21669" spans="13:21" s="104" customFormat="1" ht="15.75">
      <c r="M21669" s="172"/>
      <c r="N21669" s="172"/>
      <c r="O21669" s="172"/>
      <c r="U21669" s="173"/>
    </row>
    <row r="21670" spans="13:21" s="104" customFormat="1" ht="15.75">
      <c r="M21670" s="172"/>
      <c r="N21670" s="172"/>
      <c r="O21670" s="172"/>
      <c r="U21670" s="173"/>
    </row>
    <row r="21671" spans="13:21" s="104" customFormat="1" ht="15.75">
      <c r="M21671" s="172"/>
      <c r="N21671" s="172"/>
      <c r="O21671" s="172"/>
      <c r="U21671" s="173"/>
    </row>
    <row r="21672" spans="13:21" s="104" customFormat="1" ht="15.75">
      <c r="M21672" s="172"/>
      <c r="N21672" s="172"/>
      <c r="O21672" s="172"/>
      <c r="U21672" s="173"/>
    </row>
    <row r="21673" spans="13:21" s="104" customFormat="1" ht="15.75">
      <c r="M21673" s="172"/>
      <c r="N21673" s="172"/>
      <c r="O21673" s="172"/>
      <c r="U21673" s="173"/>
    </row>
    <row r="21674" spans="13:21" s="104" customFormat="1" ht="15.75">
      <c r="M21674" s="172"/>
      <c r="N21674" s="172"/>
      <c r="O21674" s="172"/>
      <c r="U21674" s="173"/>
    </row>
    <row r="21675" spans="13:21" s="104" customFormat="1" ht="15.75">
      <c r="M21675" s="172"/>
      <c r="N21675" s="172"/>
      <c r="O21675" s="172"/>
      <c r="U21675" s="173"/>
    </row>
    <row r="21676" spans="13:21" s="104" customFormat="1" ht="15.75">
      <c r="M21676" s="172"/>
      <c r="N21676" s="172"/>
      <c r="O21676" s="172"/>
      <c r="U21676" s="173"/>
    </row>
    <row r="21677" spans="13:21" s="104" customFormat="1" ht="15.75">
      <c r="M21677" s="172"/>
      <c r="N21677" s="172"/>
      <c r="O21677" s="172"/>
      <c r="U21677" s="173"/>
    </row>
    <row r="21678" spans="13:21" s="104" customFormat="1" ht="15.75">
      <c r="M21678" s="172"/>
      <c r="N21678" s="172"/>
      <c r="O21678" s="172"/>
      <c r="U21678" s="173"/>
    </row>
    <row r="21679" spans="13:21" s="104" customFormat="1" ht="15.75">
      <c r="M21679" s="172"/>
      <c r="N21679" s="172"/>
      <c r="O21679" s="172"/>
      <c r="U21679" s="173"/>
    </row>
    <row r="21680" spans="13:21" s="104" customFormat="1" ht="15.75">
      <c r="M21680" s="172"/>
      <c r="N21680" s="172"/>
      <c r="O21680" s="172"/>
      <c r="U21680" s="173"/>
    </row>
    <row r="21681" spans="13:21" s="104" customFormat="1" ht="15.75">
      <c r="M21681" s="172"/>
      <c r="N21681" s="172"/>
      <c r="O21681" s="172"/>
      <c r="U21681" s="173"/>
    </row>
    <row r="21682" spans="13:21" s="104" customFormat="1" ht="15.75">
      <c r="M21682" s="172"/>
      <c r="N21682" s="172"/>
      <c r="O21682" s="172"/>
      <c r="U21682" s="173"/>
    </row>
    <row r="21683" spans="13:21" s="104" customFormat="1" ht="15.75">
      <c r="M21683" s="172"/>
      <c r="N21683" s="172"/>
      <c r="O21683" s="172"/>
      <c r="U21683" s="173"/>
    </row>
    <row r="21684" spans="13:21" s="104" customFormat="1" ht="15.75">
      <c r="M21684" s="172"/>
      <c r="N21684" s="172"/>
      <c r="O21684" s="172"/>
      <c r="U21684" s="173"/>
    </row>
    <row r="21685" spans="13:21" s="104" customFormat="1" ht="15.75">
      <c r="M21685" s="172"/>
      <c r="N21685" s="172"/>
      <c r="O21685" s="172"/>
      <c r="U21685" s="173"/>
    </row>
    <row r="21686" spans="13:21" s="104" customFormat="1" ht="15.75">
      <c r="M21686" s="172"/>
      <c r="N21686" s="172"/>
      <c r="O21686" s="172"/>
      <c r="U21686" s="173"/>
    </row>
    <row r="21687" spans="13:21" s="104" customFormat="1" ht="15.75">
      <c r="M21687" s="172"/>
      <c r="N21687" s="172"/>
      <c r="O21687" s="172"/>
      <c r="U21687" s="173"/>
    </row>
    <row r="21688" spans="13:21" s="104" customFormat="1" ht="15.75">
      <c r="M21688" s="172"/>
      <c r="N21688" s="172"/>
      <c r="O21688" s="172"/>
      <c r="U21688" s="173"/>
    </row>
    <row r="21689" spans="13:21" s="104" customFormat="1" ht="15.75">
      <c r="M21689" s="172"/>
      <c r="N21689" s="172"/>
      <c r="O21689" s="172"/>
      <c r="U21689" s="173"/>
    </row>
    <row r="21690" spans="13:21" s="104" customFormat="1" ht="15.75">
      <c r="M21690" s="172"/>
      <c r="N21690" s="172"/>
      <c r="O21690" s="172"/>
      <c r="U21690" s="173"/>
    </row>
    <row r="21691" spans="13:21" s="104" customFormat="1" ht="15.75">
      <c r="M21691" s="172"/>
      <c r="N21691" s="172"/>
      <c r="O21691" s="172"/>
      <c r="U21691" s="173"/>
    </row>
    <row r="21692" spans="13:21" s="104" customFormat="1" ht="15.75">
      <c r="M21692" s="172"/>
      <c r="N21692" s="172"/>
      <c r="O21692" s="172"/>
      <c r="U21692" s="173"/>
    </row>
    <row r="21693" spans="13:21" s="104" customFormat="1" ht="15.75">
      <c r="M21693" s="172"/>
      <c r="N21693" s="172"/>
      <c r="O21693" s="172"/>
      <c r="U21693" s="173"/>
    </row>
    <row r="21694" spans="13:21" s="104" customFormat="1" ht="15.75">
      <c r="M21694" s="172"/>
      <c r="N21694" s="172"/>
      <c r="O21694" s="172"/>
      <c r="U21694" s="173"/>
    </row>
    <row r="21695" spans="13:21" s="104" customFormat="1" ht="15.75">
      <c r="M21695" s="172"/>
      <c r="N21695" s="172"/>
      <c r="O21695" s="172"/>
      <c r="U21695" s="173"/>
    </row>
    <row r="21696" spans="13:21" s="104" customFormat="1" ht="15.75">
      <c r="M21696" s="172"/>
      <c r="N21696" s="172"/>
      <c r="O21696" s="172"/>
      <c r="U21696" s="173"/>
    </row>
    <row r="21697" spans="13:21" s="104" customFormat="1" ht="15.75">
      <c r="M21697" s="172"/>
      <c r="N21697" s="172"/>
      <c r="O21697" s="172"/>
      <c r="U21697" s="173"/>
    </row>
    <row r="21698" spans="13:21" s="104" customFormat="1" ht="15.75">
      <c r="M21698" s="172"/>
      <c r="N21698" s="172"/>
      <c r="O21698" s="172"/>
      <c r="U21698" s="173"/>
    </row>
    <row r="21699" spans="13:21" s="104" customFormat="1" ht="15.75">
      <c r="M21699" s="172"/>
      <c r="N21699" s="172"/>
      <c r="O21699" s="172"/>
      <c r="U21699" s="173"/>
    </row>
    <row r="21700" spans="13:21" s="104" customFormat="1" ht="15.75">
      <c r="M21700" s="172"/>
      <c r="N21700" s="172"/>
      <c r="O21700" s="172"/>
      <c r="U21700" s="173"/>
    </row>
    <row r="21701" spans="13:21" s="104" customFormat="1" ht="15.75">
      <c r="M21701" s="172"/>
      <c r="N21701" s="172"/>
      <c r="O21701" s="172"/>
      <c r="U21701" s="173"/>
    </row>
    <row r="21702" spans="13:21" s="104" customFormat="1" ht="15.75">
      <c r="M21702" s="172"/>
      <c r="N21702" s="172"/>
      <c r="O21702" s="172"/>
      <c r="U21702" s="173"/>
    </row>
    <row r="21703" spans="13:21" s="104" customFormat="1" ht="15.75">
      <c r="M21703" s="172"/>
      <c r="N21703" s="172"/>
      <c r="O21703" s="172"/>
      <c r="U21703" s="173"/>
    </row>
    <row r="21704" spans="13:21" s="104" customFormat="1" ht="15.75">
      <c r="M21704" s="172"/>
      <c r="N21704" s="172"/>
      <c r="O21704" s="172"/>
      <c r="U21704" s="173"/>
    </row>
    <row r="21705" spans="13:21" s="104" customFormat="1" ht="15.75">
      <c r="M21705" s="172"/>
      <c r="N21705" s="172"/>
      <c r="O21705" s="172"/>
      <c r="U21705" s="173"/>
    </row>
    <row r="21706" spans="13:21" s="104" customFormat="1" ht="15.75">
      <c r="M21706" s="172"/>
      <c r="N21706" s="172"/>
      <c r="O21706" s="172"/>
      <c r="U21706" s="173"/>
    </row>
    <row r="21707" spans="13:21" s="104" customFormat="1" ht="15.75">
      <c r="M21707" s="172"/>
      <c r="N21707" s="172"/>
      <c r="O21707" s="172"/>
      <c r="U21707" s="173"/>
    </row>
    <row r="21708" spans="13:21" s="104" customFormat="1" ht="15.75">
      <c r="M21708" s="172"/>
      <c r="N21708" s="172"/>
      <c r="O21708" s="172"/>
      <c r="U21708" s="173"/>
    </row>
    <row r="21709" spans="13:21" s="104" customFormat="1" ht="15.75">
      <c r="M21709" s="172"/>
      <c r="N21709" s="172"/>
      <c r="O21709" s="172"/>
      <c r="U21709" s="173"/>
    </row>
    <row r="21710" spans="13:21" s="104" customFormat="1" ht="15.75">
      <c r="M21710" s="172"/>
      <c r="N21710" s="172"/>
      <c r="O21710" s="172"/>
      <c r="U21710" s="173"/>
    </row>
    <row r="21711" spans="13:21" s="104" customFormat="1" ht="15.75">
      <c r="M21711" s="172"/>
      <c r="N21711" s="172"/>
      <c r="O21711" s="172"/>
      <c r="U21711" s="173"/>
    </row>
    <row r="21712" spans="13:21" s="104" customFormat="1" ht="15.75">
      <c r="M21712" s="172"/>
      <c r="N21712" s="172"/>
      <c r="O21712" s="172"/>
      <c r="U21712" s="173"/>
    </row>
    <row r="21713" spans="13:21" s="104" customFormat="1" ht="15.75">
      <c r="M21713" s="172"/>
      <c r="N21713" s="172"/>
      <c r="O21713" s="172"/>
      <c r="U21713" s="173"/>
    </row>
    <row r="21714" spans="13:21" s="104" customFormat="1" ht="15.75">
      <c r="M21714" s="172"/>
      <c r="N21714" s="172"/>
      <c r="O21714" s="172"/>
      <c r="U21714" s="173"/>
    </row>
    <row r="21715" spans="13:21" s="104" customFormat="1" ht="15.75">
      <c r="M21715" s="172"/>
      <c r="N21715" s="172"/>
      <c r="O21715" s="172"/>
      <c r="U21715" s="173"/>
    </row>
    <row r="21716" spans="13:21" s="104" customFormat="1" ht="15.75">
      <c r="M21716" s="172"/>
      <c r="N21716" s="172"/>
      <c r="O21716" s="172"/>
      <c r="U21716" s="173"/>
    </row>
    <row r="21717" spans="13:21" s="104" customFormat="1" ht="15.75">
      <c r="M21717" s="172"/>
      <c r="N21717" s="172"/>
      <c r="O21717" s="172"/>
      <c r="U21717" s="173"/>
    </row>
    <row r="21718" spans="13:21" s="104" customFormat="1" ht="15.75">
      <c r="M21718" s="172"/>
      <c r="N21718" s="172"/>
      <c r="O21718" s="172"/>
      <c r="U21718" s="173"/>
    </row>
    <row r="21719" spans="13:21" s="104" customFormat="1" ht="15.75">
      <c r="M21719" s="172"/>
      <c r="N21719" s="172"/>
      <c r="O21719" s="172"/>
      <c r="U21719" s="173"/>
    </row>
    <row r="21720" spans="13:21" s="104" customFormat="1" ht="15.75">
      <c r="M21720" s="172"/>
      <c r="N21720" s="172"/>
      <c r="O21720" s="172"/>
      <c r="U21720" s="173"/>
    </row>
    <row r="21721" spans="13:21" s="104" customFormat="1" ht="15.75">
      <c r="M21721" s="172"/>
      <c r="N21721" s="172"/>
      <c r="O21721" s="172"/>
      <c r="U21721" s="173"/>
    </row>
    <row r="21722" spans="13:21" s="104" customFormat="1" ht="15.75">
      <c r="M21722" s="172"/>
      <c r="N21722" s="172"/>
      <c r="O21722" s="172"/>
      <c r="U21722" s="173"/>
    </row>
    <row r="21723" spans="13:21" s="104" customFormat="1" ht="15.75">
      <c r="M21723" s="172"/>
      <c r="N21723" s="172"/>
      <c r="O21723" s="172"/>
      <c r="U21723" s="173"/>
    </row>
    <row r="21724" spans="13:21" s="104" customFormat="1" ht="15.75">
      <c r="M21724" s="172"/>
      <c r="N21724" s="172"/>
      <c r="O21724" s="172"/>
      <c r="U21724" s="173"/>
    </row>
    <row r="21725" spans="13:21" s="104" customFormat="1" ht="15.75">
      <c r="M21725" s="172"/>
      <c r="N21725" s="172"/>
      <c r="O21725" s="172"/>
      <c r="U21725" s="173"/>
    </row>
    <row r="21726" spans="13:21" s="104" customFormat="1" ht="15.75">
      <c r="M21726" s="172"/>
      <c r="N21726" s="172"/>
      <c r="O21726" s="172"/>
      <c r="U21726" s="173"/>
    </row>
    <row r="21727" spans="13:21" s="104" customFormat="1" ht="15.75">
      <c r="M21727" s="172"/>
      <c r="N21727" s="172"/>
      <c r="O21727" s="172"/>
      <c r="U21727" s="173"/>
    </row>
    <row r="21728" spans="13:21" s="104" customFormat="1" ht="15.75">
      <c r="M21728" s="172"/>
      <c r="N21728" s="172"/>
      <c r="O21728" s="172"/>
      <c r="U21728" s="173"/>
    </row>
    <row r="21729" spans="13:21" s="104" customFormat="1" ht="15.75">
      <c r="M21729" s="172"/>
      <c r="N21729" s="172"/>
      <c r="O21729" s="172"/>
      <c r="U21729" s="173"/>
    </row>
    <row r="21730" spans="13:21" s="104" customFormat="1" ht="15.75">
      <c r="M21730" s="172"/>
      <c r="N21730" s="172"/>
      <c r="O21730" s="172"/>
      <c r="U21730" s="173"/>
    </row>
    <row r="21731" spans="13:21" s="104" customFormat="1" ht="15.75">
      <c r="M21731" s="172"/>
      <c r="N21731" s="172"/>
      <c r="O21731" s="172"/>
      <c r="U21731" s="173"/>
    </row>
    <row r="21732" spans="13:21" s="104" customFormat="1" ht="15.75">
      <c r="M21732" s="172"/>
      <c r="N21732" s="172"/>
      <c r="O21732" s="172"/>
      <c r="U21732" s="173"/>
    </row>
    <row r="21733" spans="13:21" s="104" customFormat="1" ht="15.75">
      <c r="M21733" s="172"/>
      <c r="N21733" s="172"/>
      <c r="O21733" s="172"/>
      <c r="U21733" s="173"/>
    </row>
    <row r="21734" spans="13:21" s="104" customFormat="1" ht="15.75">
      <c r="M21734" s="172"/>
      <c r="N21734" s="172"/>
      <c r="O21734" s="172"/>
      <c r="U21734" s="173"/>
    </row>
    <row r="21735" spans="13:21" s="104" customFormat="1" ht="15.75">
      <c r="M21735" s="172"/>
      <c r="N21735" s="172"/>
      <c r="O21735" s="172"/>
      <c r="U21735" s="173"/>
    </row>
    <row r="21736" spans="13:21" s="104" customFormat="1" ht="15.75">
      <c r="M21736" s="172"/>
      <c r="N21736" s="172"/>
      <c r="O21736" s="172"/>
      <c r="U21736" s="173"/>
    </row>
    <row r="21737" spans="13:21" s="104" customFormat="1" ht="15.75">
      <c r="M21737" s="172"/>
      <c r="N21737" s="172"/>
      <c r="O21737" s="172"/>
      <c r="U21737" s="173"/>
    </row>
    <row r="21738" spans="13:21" s="104" customFormat="1" ht="15.75">
      <c r="M21738" s="172"/>
      <c r="N21738" s="172"/>
      <c r="O21738" s="172"/>
      <c r="U21738" s="173"/>
    </row>
    <row r="21739" spans="13:21" s="104" customFormat="1" ht="15.75">
      <c r="M21739" s="172"/>
      <c r="N21739" s="172"/>
      <c r="O21739" s="172"/>
      <c r="U21739" s="173"/>
    </row>
    <row r="21740" spans="13:21" s="104" customFormat="1" ht="15.75">
      <c r="M21740" s="172"/>
      <c r="N21740" s="172"/>
      <c r="O21740" s="172"/>
      <c r="U21740" s="173"/>
    </row>
    <row r="21741" spans="13:21" s="104" customFormat="1" ht="15.75">
      <c r="M21741" s="172"/>
      <c r="N21741" s="172"/>
      <c r="O21741" s="172"/>
      <c r="U21741" s="173"/>
    </row>
    <row r="21742" spans="13:21" s="104" customFormat="1" ht="15.75">
      <c r="M21742" s="172"/>
      <c r="N21742" s="172"/>
      <c r="O21742" s="172"/>
      <c r="U21742" s="173"/>
    </row>
    <row r="21743" spans="13:21" s="104" customFormat="1" ht="15.75">
      <c r="M21743" s="172"/>
      <c r="N21743" s="172"/>
      <c r="O21743" s="172"/>
      <c r="U21743" s="173"/>
    </row>
    <row r="21744" spans="13:21" s="104" customFormat="1" ht="15.75">
      <c r="M21744" s="172"/>
      <c r="N21744" s="172"/>
      <c r="O21744" s="172"/>
      <c r="U21744" s="173"/>
    </row>
    <row r="21745" spans="13:21" s="104" customFormat="1" ht="15.75">
      <c r="M21745" s="172"/>
      <c r="N21745" s="172"/>
      <c r="O21745" s="172"/>
      <c r="U21745" s="173"/>
    </row>
    <row r="21746" spans="13:21" s="104" customFormat="1" ht="15.75">
      <c r="M21746" s="172"/>
      <c r="N21746" s="172"/>
      <c r="O21746" s="172"/>
      <c r="U21746" s="173"/>
    </row>
    <row r="21747" spans="13:21" s="104" customFormat="1" ht="15.75">
      <c r="M21747" s="172"/>
      <c r="N21747" s="172"/>
      <c r="O21747" s="172"/>
      <c r="U21747" s="173"/>
    </row>
    <row r="21748" spans="13:21" s="104" customFormat="1" ht="15.75">
      <c r="M21748" s="172"/>
      <c r="N21748" s="172"/>
      <c r="O21748" s="172"/>
      <c r="U21748" s="173"/>
    </row>
    <row r="21749" spans="13:21" s="104" customFormat="1" ht="15.75">
      <c r="M21749" s="172"/>
      <c r="N21749" s="172"/>
      <c r="O21749" s="172"/>
      <c r="U21749" s="173"/>
    </row>
    <row r="21750" spans="13:21" s="104" customFormat="1" ht="15.75">
      <c r="M21750" s="172"/>
      <c r="N21750" s="172"/>
      <c r="O21750" s="172"/>
      <c r="U21750" s="173"/>
    </row>
    <row r="21751" spans="13:21" s="104" customFormat="1" ht="15.75">
      <c r="M21751" s="172"/>
      <c r="N21751" s="172"/>
      <c r="O21751" s="172"/>
      <c r="U21751" s="173"/>
    </row>
    <row r="21752" spans="13:21" s="104" customFormat="1" ht="15.75">
      <c r="M21752" s="172"/>
      <c r="N21752" s="172"/>
      <c r="O21752" s="172"/>
      <c r="U21752" s="173"/>
    </row>
    <row r="21753" spans="13:21" s="104" customFormat="1" ht="15.75">
      <c r="M21753" s="172"/>
      <c r="N21753" s="172"/>
      <c r="O21753" s="172"/>
      <c r="U21753" s="173"/>
    </row>
    <row r="21754" spans="13:21" s="104" customFormat="1" ht="15.75">
      <c r="M21754" s="172"/>
      <c r="N21754" s="172"/>
      <c r="O21754" s="172"/>
      <c r="U21754" s="173"/>
    </row>
    <row r="21755" spans="13:21" s="104" customFormat="1" ht="15.75">
      <c r="M21755" s="172"/>
      <c r="N21755" s="172"/>
      <c r="O21755" s="172"/>
      <c r="U21755" s="173"/>
    </row>
    <row r="21756" spans="13:21" s="104" customFormat="1" ht="15.75">
      <c r="M21756" s="172"/>
      <c r="N21756" s="172"/>
      <c r="O21756" s="172"/>
      <c r="U21756" s="173"/>
    </row>
    <row r="21757" spans="13:21" s="104" customFormat="1" ht="15.75">
      <c r="M21757" s="172"/>
      <c r="N21757" s="172"/>
      <c r="O21757" s="172"/>
      <c r="U21757" s="173"/>
    </row>
    <row r="21758" spans="13:21" s="104" customFormat="1" ht="15.75">
      <c r="M21758" s="172"/>
      <c r="N21758" s="172"/>
      <c r="O21758" s="172"/>
      <c r="U21758" s="173"/>
    </row>
    <row r="21759" spans="13:21" s="104" customFormat="1" ht="15.75">
      <c r="M21759" s="172"/>
      <c r="N21759" s="172"/>
      <c r="O21759" s="172"/>
      <c r="U21759" s="173"/>
    </row>
    <row r="21760" spans="13:21" s="104" customFormat="1" ht="15.75">
      <c r="M21760" s="172"/>
      <c r="N21760" s="172"/>
      <c r="O21760" s="172"/>
      <c r="U21760" s="173"/>
    </row>
    <row r="21761" spans="13:21" s="104" customFormat="1" ht="15.75">
      <c r="M21761" s="172"/>
      <c r="N21761" s="172"/>
      <c r="O21761" s="172"/>
      <c r="U21761" s="173"/>
    </row>
    <row r="21762" spans="13:21" s="104" customFormat="1" ht="15.75">
      <c r="M21762" s="172"/>
      <c r="N21762" s="172"/>
      <c r="O21762" s="172"/>
      <c r="U21762" s="173"/>
    </row>
    <row r="21763" spans="13:21" s="104" customFormat="1" ht="15.75">
      <c r="M21763" s="172"/>
      <c r="N21763" s="172"/>
      <c r="O21763" s="172"/>
      <c r="U21763" s="173"/>
    </row>
    <row r="21764" spans="13:21" s="104" customFormat="1" ht="15.75">
      <c r="M21764" s="172"/>
      <c r="N21764" s="172"/>
      <c r="O21764" s="172"/>
      <c r="U21764" s="173"/>
    </row>
    <row r="21765" spans="13:21" s="104" customFormat="1" ht="15.75">
      <c r="M21765" s="172"/>
      <c r="N21765" s="172"/>
      <c r="O21765" s="172"/>
      <c r="U21765" s="173"/>
    </row>
    <row r="21766" spans="13:21" s="104" customFormat="1" ht="15.75">
      <c r="M21766" s="172"/>
      <c r="N21766" s="172"/>
      <c r="O21766" s="172"/>
      <c r="U21766" s="173"/>
    </row>
    <row r="21767" spans="13:21" s="104" customFormat="1" ht="15.75">
      <c r="M21767" s="172"/>
      <c r="N21767" s="172"/>
      <c r="O21767" s="172"/>
      <c r="U21767" s="173"/>
    </row>
    <row r="21768" spans="13:21" s="104" customFormat="1" ht="15.75">
      <c r="M21768" s="172"/>
      <c r="N21768" s="172"/>
      <c r="O21768" s="172"/>
      <c r="U21768" s="173"/>
    </row>
    <row r="21769" spans="13:21" s="104" customFormat="1" ht="15.75">
      <c r="M21769" s="172"/>
      <c r="N21769" s="172"/>
      <c r="O21769" s="172"/>
      <c r="U21769" s="173"/>
    </row>
    <row r="21770" spans="13:21" s="104" customFormat="1" ht="15.75">
      <c r="M21770" s="172"/>
      <c r="N21770" s="172"/>
      <c r="O21770" s="172"/>
      <c r="U21770" s="173"/>
    </row>
    <row r="21771" spans="13:21" s="104" customFormat="1" ht="15.75">
      <c r="M21771" s="172"/>
      <c r="N21771" s="172"/>
      <c r="O21771" s="172"/>
      <c r="U21771" s="173"/>
    </row>
    <row r="21772" spans="13:21" s="104" customFormat="1" ht="15.75">
      <c r="M21772" s="172"/>
      <c r="N21772" s="172"/>
      <c r="O21772" s="172"/>
      <c r="U21772" s="173"/>
    </row>
    <row r="21773" spans="13:21" s="104" customFormat="1" ht="15.75">
      <c r="M21773" s="172"/>
      <c r="N21773" s="172"/>
      <c r="O21773" s="172"/>
      <c r="U21773" s="173"/>
    </row>
    <row r="21774" spans="13:21" s="104" customFormat="1" ht="15.75">
      <c r="M21774" s="172"/>
      <c r="N21774" s="172"/>
      <c r="O21774" s="172"/>
      <c r="U21774" s="173"/>
    </row>
    <row r="21775" spans="13:21" s="104" customFormat="1" ht="15.75">
      <c r="M21775" s="172"/>
      <c r="N21775" s="172"/>
      <c r="O21775" s="172"/>
      <c r="U21775" s="173"/>
    </row>
    <row r="21776" spans="13:21" s="104" customFormat="1" ht="15.75">
      <c r="M21776" s="172"/>
      <c r="N21776" s="172"/>
      <c r="O21776" s="172"/>
      <c r="U21776" s="173"/>
    </row>
    <row r="21777" spans="13:21" s="104" customFormat="1" ht="15.75">
      <c r="M21777" s="172"/>
      <c r="N21777" s="172"/>
      <c r="O21777" s="172"/>
      <c r="U21777" s="173"/>
    </row>
    <row r="21778" spans="13:21" s="104" customFormat="1" ht="15.75">
      <c r="M21778" s="172"/>
      <c r="N21778" s="172"/>
      <c r="O21778" s="172"/>
      <c r="U21778" s="173"/>
    </row>
    <row r="21779" spans="13:21" s="104" customFormat="1" ht="15.75">
      <c r="M21779" s="172"/>
      <c r="N21779" s="172"/>
      <c r="O21779" s="172"/>
      <c r="U21779" s="173"/>
    </row>
    <row r="21780" spans="13:21" s="104" customFormat="1" ht="15.75">
      <c r="M21780" s="172"/>
      <c r="N21780" s="172"/>
      <c r="O21780" s="172"/>
      <c r="U21780" s="173"/>
    </row>
    <row r="21781" spans="13:21" s="104" customFormat="1" ht="15.75">
      <c r="M21781" s="172"/>
      <c r="N21781" s="172"/>
      <c r="O21781" s="172"/>
      <c r="U21781" s="173"/>
    </row>
    <row r="21782" spans="13:21" s="104" customFormat="1" ht="15.75">
      <c r="M21782" s="172"/>
      <c r="N21782" s="172"/>
      <c r="O21782" s="172"/>
      <c r="U21782" s="173"/>
    </row>
    <row r="21783" spans="13:21" s="104" customFormat="1" ht="15.75">
      <c r="M21783" s="172"/>
      <c r="N21783" s="172"/>
      <c r="O21783" s="172"/>
      <c r="U21783" s="173"/>
    </row>
    <row r="21784" spans="13:21" s="104" customFormat="1" ht="15.75">
      <c r="M21784" s="172"/>
      <c r="N21784" s="172"/>
      <c r="O21784" s="172"/>
      <c r="U21784" s="173"/>
    </row>
    <row r="21785" spans="13:21" s="104" customFormat="1" ht="15.75">
      <c r="M21785" s="172"/>
      <c r="N21785" s="172"/>
      <c r="O21785" s="172"/>
      <c r="U21785" s="173"/>
    </row>
    <row r="21786" spans="13:21" s="104" customFormat="1" ht="15.75">
      <c r="M21786" s="172"/>
      <c r="N21786" s="172"/>
      <c r="O21786" s="172"/>
      <c r="U21786" s="173"/>
    </row>
    <row r="21787" spans="13:21" s="104" customFormat="1" ht="15.75">
      <c r="M21787" s="172"/>
      <c r="N21787" s="172"/>
      <c r="O21787" s="172"/>
      <c r="U21787" s="173"/>
    </row>
    <row r="21788" spans="13:21" s="104" customFormat="1" ht="15.75">
      <c r="M21788" s="172"/>
      <c r="N21788" s="172"/>
      <c r="O21788" s="172"/>
      <c r="U21788" s="173"/>
    </row>
    <row r="21789" spans="13:21" s="104" customFormat="1" ht="15.75">
      <c r="M21789" s="172"/>
      <c r="N21789" s="172"/>
      <c r="O21789" s="172"/>
      <c r="U21789" s="173"/>
    </row>
    <row r="21790" spans="13:21" s="104" customFormat="1" ht="15.75">
      <c r="M21790" s="172"/>
      <c r="N21790" s="172"/>
      <c r="O21790" s="172"/>
      <c r="U21790" s="173"/>
    </row>
    <row r="21791" spans="13:21" s="104" customFormat="1" ht="15.75">
      <c r="M21791" s="172"/>
      <c r="N21791" s="172"/>
      <c r="O21791" s="172"/>
      <c r="U21791" s="173"/>
    </row>
    <row r="21792" spans="13:21" s="104" customFormat="1" ht="15.75">
      <c r="M21792" s="172"/>
      <c r="N21792" s="172"/>
      <c r="O21792" s="172"/>
      <c r="U21792" s="173"/>
    </row>
    <row r="21793" spans="13:21" s="104" customFormat="1" ht="15.75">
      <c r="M21793" s="172"/>
      <c r="N21793" s="172"/>
      <c r="O21793" s="172"/>
      <c r="U21793" s="173"/>
    </row>
    <row r="21794" spans="13:21" s="104" customFormat="1" ht="15.75">
      <c r="M21794" s="172"/>
      <c r="N21794" s="172"/>
      <c r="O21794" s="172"/>
      <c r="U21794" s="173"/>
    </row>
    <row r="21795" spans="13:21" s="104" customFormat="1" ht="15.75">
      <c r="M21795" s="172"/>
      <c r="N21795" s="172"/>
      <c r="O21795" s="172"/>
      <c r="U21795" s="173"/>
    </row>
    <row r="21796" spans="13:21" s="104" customFormat="1" ht="15.75">
      <c r="M21796" s="172"/>
      <c r="N21796" s="172"/>
      <c r="O21796" s="172"/>
      <c r="U21796" s="173"/>
    </row>
    <row r="21797" spans="13:21" s="104" customFormat="1" ht="15.75">
      <c r="M21797" s="172"/>
      <c r="N21797" s="172"/>
      <c r="O21797" s="172"/>
      <c r="U21797" s="173"/>
    </row>
    <row r="21798" spans="13:21" s="104" customFormat="1" ht="15.75">
      <c r="M21798" s="172"/>
      <c r="N21798" s="172"/>
      <c r="O21798" s="172"/>
      <c r="U21798" s="173"/>
    </row>
    <row r="21799" spans="13:21" s="104" customFormat="1" ht="15.75">
      <c r="M21799" s="172"/>
      <c r="N21799" s="172"/>
      <c r="O21799" s="172"/>
      <c r="U21799" s="173"/>
    </row>
    <row r="21800" spans="13:21" s="104" customFormat="1" ht="15.75">
      <c r="M21800" s="172"/>
      <c r="N21800" s="172"/>
      <c r="O21800" s="172"/>
      <c r="U21800" s="173"/>
    </row>
    <row r="21801" spans="13:21" s="104" customFormat="1" ht="15.75">
      <c r="M21801" s="172"/>
      <c r="N21801" s="172"/>
      <c r="O21801" s="172"/>
      <c r="U21801" s="173"/>
    </row>
    <row r="21802" spans="13:21" s="104" customFormat="1" ht="15.75">
      <c r="M21802" s="172"/>
      <c r="N21802" s="172"/>
      <c r="O21802" s="172"/>
      <c r="U21802" s="173"/>
    </row>
    <row r="21803" spans="13:21" s="104" customFormat="1" ht="15.75">
      <c r="M21803" s="172"/>
      <c r="N21803" s="172"/>
      <c r="O21803" s="172"/>
      <c r="U21803" s="173"/>
    </row>
    <row r="21804" spans="13:21" s="104" customFormat="1" ht="15.75">
      <c r="M21804" s="172"/>
      <c r="N21804" s="172"/>
      <c r="O21804" s="172"/>
      <c r="U21804" s="173"/>
    </row>
    <row r="21805" spans="13:21" s="104" customFormat="1" ht="15.75">
      <c r="M21805" s="172"/>
      <c r="N21805" s="172"/>
      <c r="O21805" s="172"/>
      <c r="U21805" s="173"/>
    </row>
    <row r="21806" spans="13:21" s="104" customFormat="1" ht="15.75">
      <c r="M21806" s="172"/>
      <c r="N21806" s="172"/>
      <c r="O21806" s="172"/>
      <c r="U21806" s="173"/>
    </row>
    <row r="21807" spans="13:21" s="104" customFormat="1" ht="15.75">
      <c r="M21807" s="172"/>
      <c r="N21807" s="172"/>
      <c r="O21807" s="172"/>
      <c r="U21807" s="173"/>
    </row>
    <row r="21808" spans="13:21" s="104" customFormat="1" ht="15.75">
      <c r="M21808" s="172"/>
      <c r="N21808" s="172"/>
      <c r="O21808" s="172"/>
      <c r="U21808" s="173"/>
    </row>
    <row r="21809" spans="13:21" s="104" customFormat="1" ht="15.75">
      <c r="M21809" s="172"/>
      <c r="N21809" s="172"/>
      <c r="O21809" s="172"/>
      <c r="U21809" s="173"/>
    </row>
    <row r="21810" spans="13:21" s="104" customFormat="1" ht="15.75">
      <c r="M21810" s="172"/>
      <c r="N21810" s="172"/>
      <c r="O21810" s="172"/>
      <c r="U21810" s="173"/>
    </row>
    <row r="21811" spans="13:21" s="104" customFormat="1" ht="15.75">
      <c r="M21811" s="172"/>
      <c r="N21811" s="172"/>
      <c r="O21811" s="172"/>
      <c r="U21811" s="173"/>
    </row>
    <row r="21812" spans="13:21" s="104" customFormat="1" ht="15.75">
      <c r="M21812" s="172"/>
      <c r="N21812" s="172"/>
      <c r="O21812" s="172"/>
      <c r="U21812" s="173"/>
    </row>
    <row r="21813" spans="13:21" s="104" customFormat="1" ht="15.75">
      <c r="M21813" s="172"/>
      <c r="N21813" s="172"/>
      <c r="O21813" s="172"/>
      <c r="U21813" s="173"/>
    </row>
    <row r="21814" spans="13:21" s="104" customFormat="1" ht="15.75">
      <c r="M21814" s="172"/>
      <c r="N21814" s="172"/>
      <c r="O21814" s="172"/>
      <c r="U21814" s="173"/>
    </row>
    <row r="21815" spans="13:21" s="104" customFormat="1" ht="15.75">
      <c r="M21815" s="172"/>
      <c r="N21815" s="172"/>
      <c r="O21815" s="172"/>
      <c r="U21815" s="173"/>
    </row>
    <row r="21816" spans="13:21" s="104" customFormat="1" ht="15.75">
      <c r="M21816" s="172"/>
      <c r="N21816" s="172"/>
      <c r="O21816" s="172"/>
      <c r="U21816" s="173"/>
    </row>
    <row r="21817" spans="13:21" s="104" customFormat="1" ht="15.75">
      <c r="M21817" s="172"/>
      <c r="N21817" s="172"/>
      <c r="O21817" s="172"/>
      <c r="U21817" s="173"/>
    </row>
    <row r="21818" spans="13:21" s="104" customFormat="1" ht="15.75">
      <c r="M21818" s="172"/>
      <c r="N21818" s="172"/>
      <c r="O21818" s="172"/>
      <c r="U21818" s="173"/>
    </row>
    <row r="21819" spans="13:21" s="104" customFormat="1" ht="15.75">
      <c r="M21819" s="172"/>
      <c r="N21819" s="172"/>
      <c r="O21819" s="172"/>
      <c r="U21819" s="173"/>
    </row>
    <row r="21820" spans="13:21" s="104" customFormat="1" ht="15.75">
      <c r="M21820" s="172"/>
      <c r="N21820" s="172"/>
      <c r="O21820" s="172"/>
      <c r="U21820" s="173"/>
    </row>
    <row r="21821" spans="13:21" s="104" customFormat="1" ht="15.75">
      <c r="M21821" s="172"/>
      <c r="N21821" s="172"/>
      <c r="O21821" s="172"/>
      <c r="U21821" s="173"/>
    </row>
    <row r="21822" spans="13:21" s="104" customFormat="1" ht="15.75">
      <c r="M21822" s="172"/>
      <c r="N21822" s="172"/>
      <c r="O21822" s="172"/>
      <c r="U21822" s="173"/>
    </row>
    <row r="21823" spans="13:21" s="104" customFormat="1" ht="15.75">
      <c r="M21823" s="172"/>
      <c r="N21823" s="172"/>
      <c r="O21823" s="172"/>
      <c r="U21823" s="173"/>
    </row>
    <row r="21824" spans="13:21" s="104" customFormat="1" ht="15.75">
      <c r="M21824" s="172"/>
      <c r="N21824" s="172"/>
      <c r="O21824" s="172"/>
      <c r="U21824" s="173"/>
    </row>
    <row r="21825" spans="13:21" s="104" customFormat="1" ht="15.75">
      <c r="M21825" s="172"/>
      <c r="N21825" s="172"/>
      <c r="O21825" s="172"/>
      <c r="U21825" s="173"/>
    </row>
    <row r="21826" spans="13:21" s="104" customFormat="1" ht="15.75">
      <c r="M21826" s="172"/>
      <c r="N21826" s="172"/>
      <c r="O21826" s="172"/>
      <c r="U21826" s="173"/>
    </row>
    <row r="21827" spans="13:21" s="104" customFormat="1" ht="15.75">
      <c r="M21827" s="172"/>
      <c r="N21827" s="172"/>
      <c r="O21827" s="172"/>
      <c r="U21827" s="173"/>
    </row>
    <row r="21828" spans="13:21" s="104" customFormat="1" ht="15.75">
      <c r="M21828" s="172"/>
      <c r="N21828" s="172"/>
      <c r="O21828" s="172"/>
      <c r="U21828" s="173"/>
    </row>
    <row r="21829" spans="13:21" s="104" customFormat="1" ht="15.75">
      <c r="M21829" s="172"/>
      <c r="N21829" s="172"/>
      <c r="O21829" s="172"/>
      <c r="U21829" s="173"/>
    </row>
    <row r="21830" spans="13:21" s="104" customFormat="1" ht="15.75">
      <c r="M21830" s="172"/>
      <c r="N21830" s="172"/>
      <c r="O21830" s="172"/>
      <c r="U21830" s="173"/>
    </row>
    <row r="21831" spans="13:21" s="104" customFormat="1" ht="15.75">
      <c r="M21831" s="172"/>
      <c r="N21831" s="172"/>
      <c r="O21831" s="172"/>
      <c r="U21831" s="173"/>
    </row>
    <row r="21832" spans="13:21" s="104" customFormat="1" ht="15.75">
      <c r="M21832" s="172"/>
      <c r="N21832" s="172"/>
      <c r="O21832" s="172"/>
      <c r="U21832" s="173"/>
    </row>
    <row r="21833" spans="13:21" s="104" customFormat="1" ht="15.75">
      <c r="M21833" s="172"/>
      <c r="N21833" s="172"/>
      <c r="O21833" s="172"/>
      <c r="U21833" s="173"/>
    </row>
    <row r="21834" spans="13:21" s="104" customFormat="1" ht="15.75">
      <c r="M21834" s="172"/>
      <c r="N21834" s="172"/>
      <c r="O21834" s="172"/>
      <c r="U21834" s="173"/>
    </row>
    <row r="21835" spans="13:21" s="104" customFormat="1" ht="15.75">
      <c r="M21835" s="172"/>
      <c r="N21835" s="172"/>
      <c r="O21835" s="172"/>
      <c r="U21835" s="173"/>
    </row>
    <row r="21836" spans="13:21" s="104" customFormat="1" ht="15.75">
      <c r="M21836" s="172"/>
      <c r="N21836" s="172"/>
      <c r="O21836" s="172"/>
      <c r="U21836" s="173"/>
    </row>
    <row r="21837" spans="13:21" s="104" customFormat="1" ht="15.75">
      <c r="M21837" s="172"/>
      <c r="N21837" s="172"/>
      <c r="O21837" s="172"/>
      <c r="U21837" s="173"/>
    </row>
    <row r="21838" spans="13:21" s="104" customFormat="1" ht="15.75">
      <c r="M21838" s="172"/>
      <c r="N21838" s="172"/>
      <c r="O21838" s="172"/>
      <c r="U21838" s="173"/>
    </row>
    <row r="21839" spans="13:21" s="104" customFormat="1" ht="15.75">
      <c r="M21839" s="172"/>
      <c r="N21839" s="172"/>
      <c r="O21839" s="172"/>
      <c r="U21839" s="173"/>
    </row>
    <row r="21840" spans="13:21" s="104" customFormat="1" ht="15.75">
      <c r="M21840" s="172"/>
      <c r="N21840" s="172"/>
      <c r="O21840" s="172"/>
      <c r="U21840" s="173"/>
    </row>
    <row r="21841" spans="13:21" s="104" customFormat="1" ht="15.75">
      <c r="M21841" s="172"/>
      <c r="N21841" s="172"/>
      <c r="O21841" s="172"/>
      <c r="U21841" s="173"/>
    </row>
    <row r="21842" spans="13:21" s="104" customFormat="1" ht="15.75">
      <c r="M21842" s="172"/>
      <c r="N21842" s="172"/>
      <c r="O21842" s="172"/>
      <c r="U21842" s="173"/>
    </row>
    <row r="21843" spans="13:21" s="104" customFormat="1" ht="15.75">
      <c r="M21843" s="172"/>
      <c r="N21843" s="172"/>
      <c r="O21843" s="172"/>
      <c r="U21843" s="173"/>
    </row>
    <row r="21844" spans="13:21" s="104" customFormat="1" ht="15.75">
      <c r="M21844" s="172"/>
      <c r="N21844" s="172"/>
      <c r="O21844" s="172"/>
      <c r="U21844" s="173"/>
    </row>
    <row r="21845" spans="13:21" s="104" customFormat="1" ht="15.75">
      <c r="M21845" s="172"/>
      <c r="N21845" s="172"/>
      <c r="O21845" s="172"/>
      <c r="U21845" s="173"/>
    </row>
    <row r="21846" spans="13:21" s="104" customFormat="1" ht="15.75">
      <c r="M21846" s="172"/>
      <c r="N21846" s="172"/>
      <c r="O21846" s="172"/>
      <c r="U21846" s="173"/>
    </row>
    <row r="21847" spans="13:21" s="104" customFormat="1" ht="15.75">
      <c r="M21847" s="172"/>
      <c r="N21847" s="172"/>
      <c r="O21847" s="172"/>
      <c r="U21847" s="173"/>
    </row>
    <row r="21848" spans="13:21" s="104" customFormat="1" ht="15.75">
      <c r="M21848" s="172"/>
      <c r="N21848" s="172"/>
      <c r="O21848" s="172"/>
      <c r="U21848" s="173"/>
    </row>
    <row r="21849" spans="13:21" s="104" customFormat="1" ht="15.75">
      <c r="M21849" s="172"/>
      <c r="N21849" s="172"/>
      <c r="O21849" s="172"/>
      <c r="U21849" s="173"/>
    </row>
    <row r="21850" spans="13:21" s="104" customFormat="1" ht="15.75">
      <c r="M21850" s="172"/>
      <c r="N21850" s="172"/>
      <c r="O21850" s="172"/>
      <c r="U21850" s="173"/>
    </row>
    <row r="21851" spans="13:21" s="104" customFormat="1" ht="15.75">
      <c r="M21851" s="172"/>
      <c r="N21851" s="172"/>
      <c r="O21851" s="172"/>
      <c r="U21851" s="173"/>
    </row>
    <row r="21852" spans="13:21" s="104" customFormat="1" ht="15.75">
      <c r="M21852" s="172"/>
      <c r="N21852" s="172"/>
      <c r="O21852" s="172"/>
      <c r="U21852" s="173"/>
    </row>
    <row r="21853" spans="13:21" s="104" customFormat="1" ht="15.75">
      <c r="M21853" s="172"/>
      <c r="N21853" s="172"/>
      <c r="O21853" s="172"/>
      <c r="U21853" s="173"/>
    </row>
    <row r="21854" spans="13:21" s="104" customFormat="1" ht="15.75">
      <c r="M21854" s="172"/>
      <c r="N21854" s="172"/>
      <c r="O21854" s="172"/>
      <c r="U21854" s="173"/>
    </row>
    <row r="21855" spans="13:21" s="104" customFormat="1" ht="15.75">
      <c r="M21855" s="172"/>
      <c r="N21855" s="172"/>
      <c r="O21855" s="172"/>
      <c r="U21855" s="173"/>
    </row>
    <row r="21856" spans="13:21" s="104" customFormat="1" ht="15.75">
      <c r="M21856" s="172"/>
      <c r="N21856" s="172"/>
      <c r="O21856" s="172"/>
      <c r="U21856" s="173"/>
    </row>
    <row r="21857" spans="13:21" s="104" customFormat="1" ht="15.75">
      <c r="M21857" s="172"/>
      <c r="N21857" s="172"/>
      <c r="O21857" s="172"/>
      <c r="U21857" s="173"/>
    </row>
    <row r="21858" spans="13:21" s="104" customFormat="1" ht="15.75">
      <c r="M21858" s="172"/>
      <c r="N21858" s="172"/>
      <c r="O21858" s="172"/>
      <c r="U21858" s="173"/>
    </row>
    <row r="21859" spans="13:21" s="104" customFormat="1" ht="15.75">
      <c r="M21859" s="172"/>
      <c r="N21859" s="172"/>
      <c r="O21859" s="172"/>
      <c r="U21859" s="173"/>
    </row>
    <row r="21860" spans="13:21" s="104" customFormat="1" ht="15.75">
      <c r="M21860" s="172"/>
      <c r="N21860" s="172"/>
      <c r="O21860" s="172"/>
      <c r="U21860" s="173"/>
    </row>
    <row r="21861" spans="13:21" s="104" customFormat="1" ht="15.75">
      <c r="M21861" s="172"/>
      <c r="N21861" s="172"/>
      <c r="O21861" s="172"/>
      <c r="U21861" s="173"/>
    </row>
    <row r="21862" spans="13:21" s="104" customFormat="1" ht="15.75">
      <c r="M21862" s="172"/>
      <c r="N21862" s="172"/>
      <c r="O21862" s="172"/>
      <c r="U21862" s="173"/>
    </row>
    <row r="21863" spans="13:21" s="104" customFormat="1" ht="15.75">
      <c r="M21863" s="172"/>
      <c r="N21863" s="172"/>
      <c r="O21863" s="172"/>
      <c r="U21863" s="173"/>
    </row>
    <row r="21864" spans="13:21" s="104" customFormat="1" ht="15.75">
      <c r="M21864" s="172"/>
      <c r="N21864" s="172"/>
      <c r="O21864" s="172"/>
      <c r="U21864" s="173"/>
    </row>
    <row r="21865" spans="13:21" s="104" customFormat="1" ht="15.75">
      <c r="M21865" s="172"/>
      <c r="N21865" s="172"/>
      <c r="O21865" s="172"/>
      <c r="U21865" s="173"/>
    </row>
    <row r="21866" spans="13:21" s="104" customFormat="1" ht="15.75">
      <c r="M21866" s="172"/>
      <c r="N21866" s="172"/>
      <c r="O21866" s="172"/>
      <c r="U21866" s="173"/>
    </row>
    <row r="21867" spans="13:21" s="104" customFormat="1" ht="15.75">
      <c r="M21867" s="172"/>
      <c r="N21867" s="172"/>
      <c r="O21867" s="172"/>
      <c r="U21867" s="173"/>
    </row>
    <row r="21868" spans="13:21" s="104" customFormat="1" ht="15.75">
      <c r="M21868" s="172"/>
      <c r="N21868" s="172"/>
      <c r="O21868" s="172"/>
      <c r="U21868" s="173"/>
    </row>
    <row r="21869" spans="13:21" s="104" customFormat="1" ht="15.75">
      <c r="M21869" s="172"/>
      <c r="N21869" s="172"/>
      <c r="O21869" s="172"/>
      <c r="U21869" s="173"/>
    </row>
    <row r="21870" spans="13:21" s="104" customFormat="1" ht="15.75">
      <c r="M21870" s="172"/>
      <c r="N21870" s="172"/>
      <c r="O21870" s="172"/>
      <c r="U21870" s="173"/>
    </row>
    <row r="21871" spans="13:21" s="104" customFormat="1" ht="15.75">
      <c r="M21871" s="172"/>
      <c r="N21871" s="172"/>
      <c r="O21871" s="172"/>
      <c r="U21871" s="173"/>
    </row>
    <row r="21872" spans="13:21" s="104" customFormat="1" ht="15.75">
      <c r="M21872" s="172"/>
      <c r="N21872" s="172"/>
      <c r="O21872" s="172"/>
      <c r="U21872" s="173"/>
    </row>
    <row r="21873" spans="13:21" s="104" customFormat="1" ht="15.75">
      <c r="M21873" s="172"/>
      <c r="N21873" s="172"/>
      <c r="O21873" s="172"/>
      <c r="U21873" s="173"/>
    </row>
    <row r="21874" spans="13:21" s="104" customFormat="1" ht="15.75">
      <c r="M21874" s="172"/>
      <c r="N21874" s="172"/>
      <c r="O21874" s="172"/>
      <c r="U21874" s="173"/>
    </row>
    <row r="21875" spans="13:21" s="104" customFormat="1" ht="15.75">
      <c r="M21875" s="172"/>
      <c r="N21875" s="172"/>
      <c r="O21875" s="172"/>
      <c r="U21875" s="173"/>
    </row>
    <row r="21876" spans="13:21" s="104" customFormat="1" ht="15.75">
      <c r="M21876" s="172"/>
      <c r="N21876" s="172"/>
      <c r="O21876" s="172"/>
      <c r="U21876" s="173"/>
    </row>
    <row r="21877" spans="13:21" s="104" customFormat="1" ht="15.75">
      <c r="M21877" s="172"/>
      <c r="N21877" s="172"/>
      <c r="O21877" s="172"/>
      <c r="U21877" s="173"/>
    </row>
    <row r="21878" spans="13:21" s="104" customFormat="1" ht="15.75">
      <c r="M21878" s="172"/>
      <c r="N21878" s="172"/>
      <c r="O21878" s="172"/>
      <c r="U21878" s="173"/>
    </row>
    <row r="21879" spans="13:21" s="104" customFormat="1" ht="15.75">
      <c r="M21879" s="172"/>
      <c r="N21879" s="172"/>
      <c r="O21879" s="172"/>
      <c r="U21879" s="173"/>
    </row>
    <row r="21880" spans="13:21" s="104" customFormat="1" ht="15.75">
      <c r="M21880" s="172"/>
      <c r="N21880" s="172"/>
      <c r="O21880" s="172"/>
      <c r="U21880" s="173"/>
    </row>
    <row r="21881" spans="13:21" s="104" customFormat="1" ht="15.75">
      <c r="M21881" s="172"/>
      <c r="N21881" s="172"/>
      <c r="O21881" s="172"/>
      <c r="U21881" s="173"/>
    </row>
    <row r="21882" spans="13:21" s="104" customFormat="1" ht="15.75">
      <c r="M21882" s="172"/>
      <c r="N21882" s="172"/>
      <c r="O21882" s="172"/>
      <c r="U21882" s="173"/>
    </row>
    <row r="21883" spans="13:21" s="104" customFormat="1" ht="15.75">
      <c r="M21883" s="172"/>
      <c r="N21883" s="172"/>
      <c r="O21883" s="172"/>
      <c r="U21883" s="173"/>
    </row>
    <row r="21884" spans="13:21" s="104" customFormat="1" ht="15.75">
      <c r="M21884" s="172"/>
      <c r="N21884" s="172"/>
      <c r="O21884" s="172"/>
      <c r="U21884" s="173"/>
    </row>
    <row r="21885" spans="13:21" s="104" customFormat="1" ht="15.75">
      <c r="M21885" s="172"/>
      <c r="N21885" s="172"/>
      <c r="O21885" s="172"/>
      <c r="U21885" s="173"/>
    </row>
    <row r="21886" spans="13:21" s="104" customFormat="1" ht="15.75">
      <c r="M21886" s="172"/>
      <c r="N21886" s="172"/>
      <c r="O21886" s="172"/>
      <c r="U21886" s="173"/>
    </row>
    <row r="21887" spans="13:21" s="104" customFormat="1" ht="15.75">
      <c r="M21887" s="172"/>
      <c r="N21887" s="172"/>
      <c r="O21887" s="172"/>
      <c r="U21887" s="173"/>
    </row>
    <row r="21888" spans="13:21" s="104" customFormat="1" ht="15.75">
      <c r="M21888" s="172"/>
      <c r="N21888" s="172"/>
      <c r="O21888" s="172"/>
      <c r="U21888" s="173"/>
    </row>
    <row r="21889" spans="13:21" s="104" customFormat="1" ht="15.75">
      <c r="M21889" s="172"/>
      <c r="N21889" s="172"/>
      <c r="O21889" s="172"/>
      <c r="U21889" s="173"/>
    </row>
    <row r="21890" spans="13:21" s="104" customFormat="1" ht="15.75">
      <c r="M21890" s="172"/>
      <c r="N21890" s="172"/>
      <c r="O21890" s="172"/>
      <c r="U21890" s="173"/>
    </row>
    <row r="21891" spans="13:21" s="104" customFormat="1" ht="15.75">
      <c r="M21891" s="172"/>
      <c r="N21891" s="172"/>
      <c r="O21891" s="172"/>
      <c r="U21891" s="173"/>
    </row>
    <row r="21892" spans="13:21" s="104" customFormat="1" ht="15.75">
      <c r="M21892" s="172"/>
      <c r="N21892" s="172"/>
      <c r="O21892" s="172"/>
      <c r="U21892" s="173"/>
    </row>
    <row r="21893" spans="13:21" s="104" customFormat="1" ht="15.75">
      <c r="M21893" s="172"/>
      <c r="N21893" s="172"/>
      <c r="O21893" s="172"/>
      <c r="U21893" s="173"/>
    </row>
    <row r="21894" spans="13:21" s="104" customFormat="1" ht="15.75">
      <c r="M21894" s="172"/>
      <c r="N21894" s="172"/>
      <c r="O21894" s="172"/>
      <c r="U21894" s="173"/>
    </row>
    <row r="21895" spans="13:21" s="104" customFormat="1" ht="15.75">
      <c r="M21895" s="172"/>
      <c r="N21895" s="172"/>
      <c r="O21895" s="172"/>
      <c r="U21895" s="173"/>
    </row>
    <row r="21896" spans="13:21" s="104" customFormat="1" ht="15.75">
      <c r="M21896" s="172"/>
      <c r="N21896" s="172"/>
      <c r="O21896" s="172"/>
      <c r="U21896" s="173"/>
    </row>
    <row r="21897" spans="13:21" s="104" customFormat="1" ht="15.75">
      <c r="M21897" s="172"/>
      <c r="N21897" s="172"/>
      <c r="O21897" s="172"/>
      <c r="U21897" s="173"/>
    </row>
    <row r="21898" spans="13:21" s="104" customFormat="1" ht="15.75">
      <c r="M21898" s="172"/>
      <c r="N21898" s="172"/>
      <c r="O21898" s="172"/>
      <c r="U21898" s="173"/>
    </row>
    <row r="21899" spans="13:21" s="104" customFormat="1" ht="15.75">
      <c r="M21899" s="172"/>
      <c r="N21899" s="172"/>
      <c r="O21899" s="172"/>
      <c r="U21899" s="173"/>
    </row>
    <row r="21900" spans="13:21" s="104" customFormat="1" ht="15.75">
      <c r="M21900" s="172"/>
      <c r="N21900" s="172"/>
      <c r="O21900" s="172"/>
      <c r="U21900" s="173"/>
    </row>
    <row r="21901" spans="13:21" s="104" customFormat="1" ht="15.75">
      <c r="M21901" s="172"/>
      <c r="N21901" s="172"/>
      <c r="O21901" s="172"/>
      <c r="U21901" s="173"/>
    </row>
    <row r="21902" spans="13:21" s="104" customFormat="1" ht="15.75">
      <c r="M21902" s="172"/>
      <c r="N21902" s="172"/>
      <c r="O21902" s="172"/>
      <c r="U21902" s="173"/>
    </row>
    <row r="21903" spans="13:21" s="104" customFormat="1" ht="15.75">
      <c r="M21903" s="172"/>
      <c r="N21903" s="172"/>
      <c r="O21903" s="172"/>
      <c r="U21903" s="173"/>
    </row>
    <row r="21904" spans="13:21" s="104" customFormat="1" ht="15.75">
      <c r="M21904" s="172"/>
      <c r="N21904" s="172"/>
      <c r="O21904" s="172"/>
      <c r="U21904" s="173"/>
    </row>
    <row r="21905" spans="13:21" s="104" customFormat="1" ht="15.75">
      <c r="M21905" s="172"/>
      <c r="N21905" s="172"/>
      <c r="O21905" s="172"/>
      <c r="U21905" s="173"/>
    </row>
    <row r="21906" spans="13:21" s="104" customFormat="1" ht="15.75">
      <c r="M21906" s="172"/>
      <c r="N21906" s="172"/>
      <c r="O21906" s="172"/>
      <c r="U21906" s="173"/>
    </row>
    <row r="21907" spans="13:21" s="104" customFormat="1" ht="15.75">
      <c r="M21907" s="172"/>
      <c r="N21907" s="172"/>
      <c r="O21907" s="172"/>
      <c r="U21907" s="173"/>
    </row>
    <row r="21908" spans="13:21" s="104" customFormat="1" ht="15.75">
      <c r="M21908" s="172"/>
      <c r="N21908" s="172"/>
      <c r="O21908" s="172"/>
      <c r="U21908" s="173"/>
    </row>
    <row r="21909" spans="13:21" s="104" customFormat="1" ht="15.75">
      <c r="M21909" s="172"/>
      <c r="N21909" s="172"/>
      <c r="O21909" s="172"/>
      <c r="U21909" s="173"/>
    </row>
    <row r="21910" spans="13:21" s="104" customFormat="1" ht="15.75">
      <c r="M21910" s="172"/>
      <c r="N21910" s="172"/>
      <c r="O21910" s="172"/>
      <c r="U21910" s="173"/>
    </row>
    <row r="21911" spans="13:21" s="104" customFormat="1" ht="15.75">
      <c r="M21911" s="172"/>
      <c r="N21911" s="172"/>
      <c r="O21911" s="172"/>
      <c r="U21911" s="173"/>
    </row>
    <row r="21912" spans="13:21" s="104" customFormat="1" ht="15.75">
      <c r="M21912" s="172"/>
      <c r="N21912" s="172"/>
      <c r="O21912" s="172"/>
      <c r="U21912" s="173"/>
    </row>
    <row r="21913" spans="13:21" s="104" customFormat="1" ht="15.75">
      <c r="M21913" s="172"/>
      <c r="N21913" s="172"/>
      <c r="O21913" s="172"/>
      <c r="U21913" s="173"/>
    </row>
    <row r="21914" spans="13:21" s="104" customFormat="1" ht="15.75">
      <c r="M21914" s="172"/>
      <c r="N21914" s="172"/>
      <c r="O21914" s="172"/>
      <c r="U21914" s="173"/>
    </row>
    <row r="21915" spans="13:21" s="104" customFormat="1" ht="15.75">
      <c r="M21915" s="172"/>
      <c r="N21915" s="172"/>
      <c r="O21915" s="172"/>
      <c r="U21915" s="173"/>
    </row>
    <row r="21916" spans="13:21" s="104" customFormat="1" ht="15.75">
      <c r="M21916" s="172"/>
      <c r="N21916" s="172"/>
      <c r="O21916" s="172"/>
      <c r="U21916" s="173"/>
    </row>
    <row r="21917" spans="13:21" s="104" customFormat="1" ht="15.75">
      <c r="M21917" s="172"/>
      <c r="N21917" s="172"/>
      <c r="O21917" s="172"/>
      <c r="U21917" s="173"/>
    </row>
    <row r="21918" spans="13:21" s="104" customFormat="1" ht="15.75">
      <c r="M21918" s="172"/>
      <c r="N21918" s="172"/>
      <c r="O21918" s="172"/>
      <c r="U21918" s="173"/>
    </row>
    <row r="21919" spans="13:21" s="104" customFormat="1" ht="15.75">
      <c r="M21919" s="172"/>
      <c r="N21919" s="172"/>
      <c r="O21919" s="172"/>
      <c r="U21919" s="173"/>
    </row>
    <row r="21920" spans="13:21" s="104" customFormat="1" ht="15.75">
      <c r="M21920" s="172"/>
      <c r="N21920" s="172"/>
      <c r="O21920" s="172"/>
      <c r="U21920" s="173"/>
    </row>
    <row r="21921" spans="13:21" s="104" customFormat="1" ht="15.75">
      <c r="M21921" s="172"/>
      <c r="N21921" s="172"/>
      <c r="O21921" s="172"/>
      <c r="U21921" s="173"/>
    </row>
    <row r="21922" spans="13:21" s="104" customFormat="1" ht="15.75">
      <c r="M21922" s="172"/>
      <c r="N21922" s="172"/>
      <c r="O21922" s="172"/>
      <c r="U21922" s="173"/>
    </row>
    <row r="21923" spans="13:21" s="104" customFormat="1" ht="15.75">
      <c r="M21923" s="172"/>
      <c r="N21923" s="172"/>
      <c r="O21923" s="172"/>
      <c r="U21923" s="173"/>
    </row>
    <row r="21924" spans="13:21" s="104" customFormat="1" ht="15.75">
      <c r="M21924" s="172"/>
      <c r="N21924" s="172"/>
      <c r="O21924" s="172"/>
      <c r="U21924" s="173"/>
    </row>
    <row r="21925" spans="13:21" s="104" customFormat="1" ht="15.75">
      <c r="M21925" s="172"/>
      <c r="N21925" s="172"/>
      <c r="O21925" s="172"/>
      <c r="U21925" s="173"/>
    </row>
    <row r="21926" spans="13:21" s="104" customFormat="1" ht="15.75">
      <c r="M21926" s="172"/>
      <c r="N21926" s="172"/>
      <c r="O21926" s="172"/>
      <c r="U21926" s="173"/>
    </row>
    <row r="21927" spans="13:21" s="104" customFormat="1" ht="15.75">
      <c r="M21927" s="172"/>
      <c r="N21927" s="172"/>
      <c r="O21927" s="172"/>
      <c r="U21927" s="173"/>
    </row>
    <row r="21928" spans="13:21" s="104" customFormat="1" ht="15.75">
      <c r="M21928" s="172"/>
      <c r="N21928" s="172"/>
      <c r="O21928" s="172"/>
      <c r="U21928" s="173"/>
    </row>
    <row r="21929" spans="13:21" s="104" customFormat="1" ht="15.75">
      <c r="M21929" s="172"/>
      <c r="N21929" s="172"/>
      <c r="O21929" s="172"/>
      <c r="U21929" s="173"/>
    </row>
    <row r="21930" spans="13:21" s="104" customFormat="1" ht="15.75">
      <c r="M21930" s="172"/>
      <c r="N21930" s="172"/>
      <c r="O21930" s="172"/>
      <c r="U21930" s="173"/>
    </row>
    <row r="21931" spans="13:21" s="104" customFormat="1" ht="15.75">
      <c r="M21931" s="172"/>
      <c r="N21931" s="172"/>
      <c r="O21931" s="172"/>
      <c r="U21931" s="173"/>
    </row>
    <row r="21932" spans="13:21" s="104" customFormat="1" ht="15.75">
      <c r="M21932" s="172"/>
      <c r="N21932" s="172"/>
      <c r="O21932" s="172"/>
      <c r="U21932" s="173"/>
    </row>
    <row r="21933" spans="13:21" s="104" customFormat="1" ht="15.75">
      <c r="M21933" s="172"/>
      <c r="N21933" s="172"/>
      <c r="O21933" s="172"/>
      <c r="U21933" s="173"/>
    </row>
    <row r="21934" spans="13:21" s="104" customFormat="1" ht="15.75">
      <c r="M21934" s="172"/>
      <c r="N21934" s="172"/>
      <c r="O21934" s="172"/>
      <c r="U21934" s="173"/>
    </row>
    <row r="21935" spans="13:21" s="104" customFormat="1" ht="15.75">
      <c r="M21935" s="172"/>
      <c r="N21935" s="172"/>
      <c r="O21935" s="172"/>
      <c r="U21935" s="173"/>
    </row>
    <row r="21936" spans="13:21" s="104" customFormat="1" ht="15.75">
      <c r="M21936" s="172"/>
      <c r="N21936" s="172"/>
      <c r="O21936" s="172"/>
      <c r="U21936" s="173"/>
    </row>
    <row r="21937" spans="13:21" s="104" customFormat="1" ht="15.75">
      <c r="M21937" s="172"/>
      <c r="N21937" s="172"/>
      <c r="O21937" s="172"/>
      <c r="U21937" s="173"/>
    </row>
    <row r="21938" spans="13:21" s="104" customFormat="1" ht="15.75">
      <c r="M21938" s="172"/>
      <c r="N21938" s="172"/>
      <c r="O21938" s="172"/>
      <c r="U21938" s="173"/>
    </row>
    <row r="21939" spans="13:21" s="104" customFormat="1" ht="15.75">
      <c r="M21939" s="172"/>
      <c r="N21939" s="172"/>
      <c r="O21939" s="172"/>
      <c r="U21939" s="173"/>
    </row>
    <row r="21940" spans="13:21" s="104" customFormat="1" ht="15.75">
      <c r="M21940" s="172"/>
      <c r="N21940" s="172"/>
      <c r="O21940" s="172"/>
      <c r="U21940" s="173"/>
    </row>
    <row r="21941" spans="13:21" s="104" customFormat="1" ht="15.75">
      <c r="M21941" s="172"/>
      <c r="N21941" s="172"/>
      <c r="O21941" s="172"/>
      <c r="U21941" s="173"/>
    </row>
    <row r="21942" spans="13:21" s="104" customFormat="1" ht="15.75">
      <c r="M21942" s="172"/>
      <c r="N21942" s="172"/>
      <c r="O21942" s="172"/>
      <c r="U21942" s="173"/>
    </row>
    <row r="21943" spans="13:21" s="104" customFormat="1" ht="15.75">
      <c r="M21943" s="172"/>
      <c r="N21943" s="172"/>
      <c r="O21943" s="172"/>
      <c r="U21943" s="173"/>
    </row>
    <row r="21944" spans="13:21" s="104" customFormat="1" ht="15.75">
      <c r="M21944" s="172"/>
      <c r="N21944" s="172"/>
      <c r="O21944" s="172"/>
      <c r="U21944" s="173"/>
    </row>
    <row r="21945" spans="13:21" s="104" customFormat="1" ht="15.75">
      <c r="M21945" s="172"/>
      <c r="N21945" s="172"/>
      <c r="O21945" s="172"/>
      <c r="U21945" s="173"/>
    </row>
    <row r="21946" spans="13:21" s="104" customFormat="1" ht="15.75">
      <c r="M21946" s="172"/>
      <c r="N21946" s="172"/>
      <c r="O21946" s="172"/>
      <c r="U21946" s="173"/>
    </row>
    <row r="21947" spans="13:21" s="104" customFormat="1" ht="15.75">
      <c r="M21947" s="172"/>
      <c r="N21947" s="172"/>
      <c r="O21947" s="172"/>
      <c r="U21947" s="173"/>
    </row>
    <row r="21948" spans="13:21" s="104" customFormat="1" ht="15.75">
      <c r="M21948" s="172"/>
      <c r="N21948" s="172"/>
      <c r="O21948" s="172"/>
      <c r="U21948" s="173"/>
    </row>
    <row r="21949" spans="13:21" s="104" customFormat="1" ht="15.75">
      <c r="M21949" s="172"/>
      <c r="N21949" s="172"/>
      <c r="O21949" s="172"/>
      <c r="U21949" s="173"/>
    </row>
    <row r="21950" spans="13:21" s="104" customFormat="1" ht="15.75">
      <c r="M21950" s="172"/>
      <c r="N21950" s="172"/>
      <c r="O21950" s="172"/>
      <c r="U21950" s="173"/>
    </row>
    <row r="21951" spans="13:21" s="104" customFormat="1" ht="15.75">
      <c r="M21951" s="172"/>
      <c r="N21951" s="172"/>
      <c r="O21951" s="172"/>
      <c r="U21951" s="173"/>
    </row>
    <row r="21952" spans="13:21" s="104" customFormat="1" ht="15.75">
      <c r="M21952" s="172"/>
      <c r="N21952" s="172"/>
      <c r="O21952" s="172"/>
      <c r="U21952" s="173"/>
    </row>
    <row r="21953" spans="13:21" s="104" customFormat="1" ht="15.75">
      <c r="M21953" s="172"/>
      <c r="N21953" s="172"/>
      <c r="O21953" s="172"/>
      <c r="U21953" s="173"/>
    </row>
    <row r="21954" spans="13:21" s="104" customFormat="1" ht="15.75">
      <c r="M21954" s="172"/>
      <c r="N21954" s="172"/>
      <c r="O21954" s="172"/>
      <c r="U21954" s="173"/>
    </row>
    <row r="21955" spans="13:21" s="104" customFormat="1" ht="15.75">
      <c r="M21955" s="172"/>
      <c r="N21955" s="172"/>
      <c r="O21955" s="172"/>
      <c r="U21955" s="173"/>
    </row>
    <row r="21956" spans="13:21" s="104" customFormat="1" ht="15.75">
      <c r="M21956" s="172"/>
      <c r="N21956" s="172"/>
      <c r="O21956" s="172"/>
      <c r="U21956" s="173"/>
    </row>
    <row r="21957" spans="13:21" s="104" customFormat="1" ht="15.75">
      <c r="M21957" s="172"/>
      <c r="N21957" s="172"/>
      <c r="O21957" s="172"/>
      <c r="U21957" s="173"/>
    </row>
    <row r="21958" spans="13:21" s="104" customFormat="1" ht="15.75">
      <c r="M21958" s="172"/>
      <c r="N21958" s="172"/>
      <c r="O21958" s="172"/>
      <c r="U21958" s="173"/>
    </row>
    <row r="21959" spans="13:21" s="104" customFormat="1" ht="15.75">
      <c r="M21959" s="172"/>
      <c r="N21959" s="172"/>
      <c r="O21959" s="172"/>
      <c r="U21959" s="173"/>
    </row>
    <row r="21960" spans="13:21" s="104" customFormat="1" ht="15.75">
      <c r="M21960" s="172"/>
      <c r="N21960" s="172"/>
      <c r="O21960" s="172"/>
      <c r="U21960" s="173"/>
    </row>
    <row r="21961" spans="13:21" s="104" customFormat="1" ht="15.75">
      <c r="M21961" s="172"/>
      <c r="N21961" s="172"/>
      <c r="O21961" s="172"/>
      <c r="U21961" s="173"/>
    </row>
    <row r="21962" spans="13:21" s="104" customFormat="1" ht="15.75">
      <c r="M21962" s="172"/>
      <c r="N21962" s="172"/>
      <c r="O21962" s="172"/>
      <c r="U21962" s="173"/>
    </row>
    <row r="21963" spans="13:21" s="104" customFormat="1" ht="15.75">
      <c r="M21963" s="172"/>
      <c r="N21963" s="172"/>
      <c r="O21963" s="172"/>
      <c r="U21963" s="173"/>
    </row>
    <row r="21964" spans="13:21" s="104" customFormat="1" ht="15.75">
      <c r="M21964" s="172"/>
      <c r="N21964" s="172"/>
      <c r="O21964" s="172"/>
      <c r="U21964" s="173"/>
    </row>
    <row r="21965" spans="13:21" s="104" customFormat="1" ht="15.75">
      <c r="M21965" s="172"/>
      <c r="N21965" s="172"/>
      <c r="O21965" s="172"/>
      <c r="U21965" s="173"/>
    </row>
    <row r="21966" spans="13:21" s="104" customFormat="1" ht="15.75">
      <c r="M21966" s="172"/>
      <c r="N21966" s="172"/>
      <c r="O21966" s="172"/>
      <c r="U21966" s="173"/>
    </row>
    <row r="21967" spans="13:21" s="104" customFormat="1" ht="15.75">
      <c r="M21967" s="172"/>
      <c r="N21967" s="172"/>
      <c r="O21967" s="172"/>
      <c r="U21967" s="173"/>
    </row>
    <row r="21968" spans="13:21" s="104" customFormat="1" ht="15.75">
      <c r="M21968" s="172"/>
      <c r="N21968" s="172"/>
      <c r="O21968" s="172"/>
      <c r="U21968" s="173"/>
    </row>
    <row r="21969" spans="13:21" s="104" customFormat="1" ht="15.75">
      <c r="M21969" s="172"/>
      <c r="N21969" s="172"/>
      <c r="O21969" s="172"/>
      <c r="U21969" s="173"/>
    </row>
    <row r="21970" spans="13:21" s="104" customFormat="1" ht="15.75">
      <c r="M21970" s="172"/>
      <c r="N21970" s="172"/>
      <c r="O21970" s="172"/>
      <c r="U21970" s="173"/>
    </row>
    <row r="21971" spans="13:21" s="104" customFormat="1" ht="15.75">
      <c r="M21971" s="172"/>
      <c r="N21971" s="172"/>
      <c r="O21971" s="172"/>
      <c r="U21971" s="173"/>
    </row>
    <row r="21972" spans="13:21" s="104" customFormat="1" ht="15.75">
      <c r="M21972" s="172"/>
      <c r="N21972" s="172"/>
      <c r="O21972" s="172"/>
      <c r="U21972" s="173"/>
    </row>
    <row r="21973" spans="13:21" s="104" customFormat="1" ht="15.75">
      <c r="M21973" s="172"/>
      <c r="N21973" s="172"/>
      <c r="O21973" s="172"/>
      <c r="U21973" s="173"/>
    </row>
    <row r="21974" spans="13:21" s="104" customFormat="1" ht="15.75">
      <c r="M21974" s="172"/>
      <c r="N21974" s="172"/>
      <c r="O21974" s="172"/>
      <c r="U21974" s="173"/>
    </row>
    <row r="21975" spans="13:21" s="104" customFormat="1" ht="15.75">
      <c r="M21975" s="172"/>
      <c r="N21975" s="172"/>
      <c r="O21975" s="172"/>
      <c r="U21975" s="173"/>
    </row>
    <row r="21976" spans="13:21" s="104" customFormat="1" ht="15.75">
      <c r="M21976" s="172"/>
      <c r="N21976" s="172"/>
      <c r="O21976" s="172"/>
      <c r="U21976" s="173"/>
    </row>
    <row r="21977" spans="13:21" s="104" customFormat="1" ht="15.75">
      <c r="M21977" s="172"/>
      <c r="N21977" s="172"/>
      <c r="O21977" s="172"/>
      <c r="U21977" s="173"/>
    </row>
    <row r="21978" spans="13:21" s="104" customFormat="1" ht="15.75">
      <c r="M21978" s="172"/>
      <c r="N21978" s="172"/>
      <c r="O21978" s="172"/>
      <c r="U21978" s="173"/>
    </row>
    <row r="21979" spans="13:21" s="104" customFormat="1" ht="15.75">
      <c r="M21979" s="172"/>
      <c r="N21979" s="172"/>
      <c r="O21979" s="172"/>
      <c r="U21979" s="173"/>
    </row>
    <row r="21980" spans="13:21" s="104" customFormat="1" ht="15.75">
      <c r="M21980" s="172"/>
      <c r="N21980" s="172"/>
      <c r="O21980" s="172"/>
      <c r="U21980" s="173"/>
    </row>
    <row r="21981" spans="13:21" s="104" customFormat="1" ht="15.75">
      <c r="M21981" s="172"/>
      <c r="N21981" s="172"/>
      <c r="O21981" s="172"/>
      <c r="U21981" s="173"/>
    </row>
    <row r="21982" spans="13:21" s="104" customFormat="1" ht="15.75">
      <c r="M21982" s="172"/>
      <c r="N21982" s="172"/>
      <c r="O21982" s="172"/>
      <c r="U21982" s="173"/>
    </row>
    <row r="21983" spans="13:21" s="104" customFormat="1" ht="15.75">
      <c r="M21983" s="172"/>
      <c r="N21983" s="172"/>
      <c r="O21983" s="172"/>
      <c r="U21983" s="173"/>
    </row>
    <row r="21984" spans="13:21" s="104" customFormat="1" ht="15.75">
      <c r="M21984" s="172"/>
      <c r="N21984" s="172"/>
      <c r="O21984" s="172"/>
      <c r="U21984" s="173"/>
    </row>
    <row r="21985" spans="13:21" s="104" customFormat="1" ht="15.75">
      <c r="M21985" s="172"/>
      <c r="N21985" s="172"/>
      <c r="O21985" s="172"/>
      <c r="U21985" s="173"/>
    </row>
    <row r="21986" spans="13:21" s="104" customFormat="1" ht="15.75">
      <c r="M21986" s="172"/>
      <c r="N21986" s="172"/>
      <c r="O21986" s="172"/>
      <c r="U21986" s="173"/>
    </row>
    <row r="21987" spans="13:21" s="104" customFormat="1" ht="15.75">
      <c r="M21987" s="172"/>
      <c r="N21987" s="172"/>
      <c r="O21987" s="172"/>
      <c r="U21987" s="173"/>
    </row>
    <row r="21988" spans="13:21" s="104" customFormat="1" ht="15.75">
      <c r="M21988" s="172"/>
      <c r="N21988" s="172"/>
      <c r="O21988" s="172"/>
      <c r="U21988" s="173"/>
    </row>
    <row r="21989" spans="13:21" s="104" customFormat="1" ht="15.75">
      <c r="M21989" s="172"/>
      <c r="N21989" s="172"/>
      <c r="O21989" s="172"/>
      <c r="U21989" s="173"/>
    </row>
    <row r="21990" spans="13:21" s="104" customFormat="1" ht="15.75">
      <c r="M21990" s="172"/>
      <c r="N21990" s="172"/>
      <c r="O21990" s="172"/>
      <c r="U21990" s="173"/>
    </row>
    <row r="21991" spans="13:21" s="104" customFormat="1" ht="15.75">
      <c r="M21991" s="172"/>
      <c r="N21991" s="172"/>
      <c r="O21991" s="172"/>
      <c r="U21991" s="173"/>
    </row>
    <row r="21992" spans="13:21" s="104" customFormat="1" ht="15.75">
      <c r="M21992" s="172"/>
      <c r="N21992" s="172"/>
      <c r="O21992" s="172"/>
      <c r="U21992" s="173"/>
    </row>
    <row r="21993" spans="13:21" s="104" customFormat="1" ht="15.75">
      <c r="M21993" s="172"/>
      <c r="N21993" s="172"/>
      <c r="O21993" s="172"/>
      <c r="U21993" s="173"/>
    </row>
    <row r="21994" spans="13:21" s="104" customFormat="1" ht="15.75">
      <c r="M21994" s="172"/>
      <c r="N21994" s="172"/>
      <c r="O21994" s="172"/>
      <c r="U21994" s="173"/>
    </row>
    <row r="21995" spans="13:21" s="104" customFormat="1" ht="15.75">
      <c r="M21995" s="172"/>
      <c r="N21995" s="172"/>
      <c r="O21995" s="172"/>
      <c r="U21995" s="173"/>
    </row>
    <row r="21996" spans="13:21" s="104" customFormat="1" ht="15.75">
      <c r="M21996" s="172"/>
      <c r="N21996" s="172"/>
      <c r="O21996" s="172"/>
      <c r="U21996" s="173"/>
    </row>
    <row r="21997" spans="13:21" s="104" customFormat="1" ht="15.75">
      <c r="M21997" s="172"/>
      <c r="N21997" s="172"/>
      <c r="O21997" s="172"/>
      <c r="U21997" s="173"/>
    </row>
    <row r="21998" spans="13:21" s="104" customFormat="1" ht="15.75">
      <c r="M21998" s="172"/>
      <c r="N21998" s="172"/>
      <c r="O21998" s="172"/>
      <c r="U21998" s="173"/>
    </row>
    <row r="21999" spans="13:21" s="104" customFormat="1" ht="15.75">
      <c r="M21999" s="172"/>
      <c r="N21999" s="172"/>
      <c r="O21999" s="172"/>
      <c r="U21999" s="173"/>
    </row>
    <row r="22000" spans="13:21" s="104" customFormat="1" ht="15.75">
      <c r="M22000" s="172"/>
      <c r="N22000" s="172"/>
      <c r="O22000" s="172"/>
      <c r="U22000" s="173"/>
    </row>
    <row r="22001" spans="13:21" s="104" customFormat="1" ht="15.75">
      <c r="M22001" s="172"/>
      <c r="N22001" s="172"/>
      <c r="O22001" s="172"/>
      <c r="U22001" s="173"/>
    </row>
    <row r="22002" spans="13:21" s="104" customFormat="1" ht="15.75">
      <c r="M22002" s="172"/>
      <c r="N22002" s="172"/>
      <c r="O22002" s="172"/>
      <c r="U22002" s="173"/>
    </row>
    <row r="22003" spans="13:21" s="104" customFormat="1" ht="15.75">
      <c r="M22003" s="172"/>
      <c r="N22003" s="172"/>
      <c r="O22003" s="172"/>
      <c r="U22003" s="173"/>
    </row>
    <row r="22004" spans="13:21" s="104" customFormat="1" ht="15.75">
      <c r="M22004" s="172"/>
      <c r="N22004" s="172"/>
      <c r="O22004" s="172"/>
      <c r="U22004" s="173"/>
    </row>
    <row r="22005" spans="13:21" s="104" customFormat="1" ht="15.75">
      <c r="M22005" s="172"/>
      <c r="N22005" s="172"/>
      <c r="O22005" s="172"/>
      <c r="U22005" s="173"/>
    </row>
    <row r="22006" spans="13:21" s="104" customFormat="1" ht="15.75">
      <c r="M22006" s="172"/>
      <c r="N22006" s="172"/>
      <c r="O22006" s="172"/>
      <c r="U22006" s="173"/>
    </row>
    <row r="22007" spans="13:21" s="104" customFormat="1" ht="15.75">
      <c r="M22007" s="172"/>
      <c r="N22007" s="172"/>
      <c r="O22007" s="172"/>
      <c r="U22007" s="173"/>
    </row>
    <row r="22008" spans="13:21" s="104" customFormat="1" ht="15.75">
      <c r="M22008" s="172"/>
      <c r="N22008" s="172"/>
      <c r="O22008" s="172"/>
      <c r="U22008" s="173"/>
    </row>
    <row r="22009" spans="13:21" s="104" customFormat="1" ht="15.75">
      <c r="M22009" s="172"/>
      <c r="N22009" s="172"/>
      <c r="O22009" s="172"/>
      <c r="U22009" s="173"/>
    </row>
    <row r="22010" spans="13:21" s="104" customFormat="1" ht="15.75">
      <c r="M22010" s="172"/>
      <c r="N22010" s="172"/>
      <c r="O22010" s="172"/>
      <c r="U22010" s="173"/>
    </row>
    <row r="22011" spans="13:21" s="104" customFormat="1" ht="15.75">
      <c r="M22011" s="172"/>
      <c r="N22011" s="172"/>
      <c r="O22011" s="172"/>
      <c r="U22011" s="173"/>
    </row>
    <row r="22012" spans="13:21" s="104" customFormat="1" ht="15.75">
      <c r="M22012" s="172"/>
      <c r="N22012" s="172"/>
      <c r="O22012" s="172"/>
      <c r="U22012" s="173"/>
    </row>
    <row r="22013" spans="13:21" s="104" customFormat="1" ht="15.75">
      <c r="M22013" s="172"/>
      <c r="N22013" s="172"/>
      <c r="O22013" s="172"/>
      <c r="U22013" s="173"/>
    </row>
    <row r="22014" spans="13:21" s="104" customFormat="1" ht="15.75">
      <c r="M22014" s="172"/>
      <c r="N22014" s="172"/>
      <c r="O22014" s="172"/>
      <c r="U22014" s="173"/>
    </row>
    <row r="22015" spans="13:21" s="104" customFormat="1" ht="15.75">
      <c r="M22015" s="172"/>
      <c r="N22015" s="172"/>
      <c r="O22015" s="172"/>
      <c r="U22015" s="173"/>
    </row>
    <row r="22016" spans="13:21" s="104" customFormat="1" ht="15.75">
      <c r="M22016" s="172"/>
      <c r="N22016" s="172"/>
      <c r="O22016" s="172"/>
      <c r="U22016" s="173"/>
    </row>
    <row r="22017" spans="13:21" s="104" customFormat="1" ht="15.75">
      <c r="M22017" s="172"/>
      <c r="N22017" s="172"/>
      <c r="O22017" s="172"/>
      <c r="U22017" s="173"/>
    </row>
    <row r="22018" spans="13:21" s="104" customFormat="1" ht="15.75">
      <c r="M22018" s="172"/>
      <c r="N22018" s="172"/>
      <c r="O22018" s="172"/>
      <c r="U22018" s="173"/>
    </row>
    <row r="22019" spans="13:21" s="104" customFormat="1" ht="15.75">
      <c r="M22019" s="172"/>
      <c r="N22019" s="172"/>
      <c r="O22019" s="172"/>
      <c r="U22019" s="173"/>
    </row>
    <row r="22020" spans="13:21" s="104" customFormat="1" ht="15.75">
      <c r="M22020" s="172"/>
      <c r="N22020" s="172"/>
      <c r="O22020" s="172"/>
      <c r="U22020" s="173"/>
    </row>
    <row r="22021" spans="13:21" s="104" customFormat="1" ht="15.75">
      <c r="M22021" s="172"/>
      <c r="N22021" s="172"/>
      <c r="O22021" s="172"/>
      <c r="U22021" s="173"/>
    </row>
    <row r="22022" spans="13:21" s="104" customFormat="1" ht="15.75">
      <c r="M22022" s="172"/>
      <c r="N22022" s="172"/>
      <c r="O22022" s="172"/>
      <c r="U22022" s="173"/>
    </row>
    <row r="22023" spans="13:21" s="104" customFormat="1" ht="15.75">
      <c r="M22023" s="172"/>
      <c r="N22023" s="172"/>
      <c r="O22023" s="172"/>
      <c r="U22023" s="173"/>
    </row>
    <row r="22024" spans="13:21" s="104" customFormat="1" ht="15.75">
      <c r="M22024" s="172"/>
      <c r="N22024" s="172"/>
      <c r="O22024" s="172"/>
      <c r="U22024" s="173"/>
    </row>
    <row r="22025" spans="13:21" s="104" customFormat="1" ht="15.75">
      <c r="M22025" s="172"/>
      <c r="N22025" s="172"/>
      <c r="O22025" s="172"/>
      <c r="U22025" s="173"/>
    </row>
    <row r="22026" spans="13:21" s="104" customFormat="1" ht="15.75">
      <c r="M22026" s="172"/>
      <c r="N22026" s="172"/>
      <c r="O22026" s="172"/>
      <c r="U22026" s="173"/>
    </row>
    <row r="22027" spans="13:21" s="104" customFormat="1" ht="15.75">
      <c r="M22027" s="172"/>
      <c r="N22027" s="172"/>
      <c r="O22027" s="172"/>
      <c r="U22027" s="173"/>
    </row>
    <row r="22028" spans="13:21" s="104" customFormat="1" ht="15.75">
      <c r="M22028" s="172"/>
      <c r="N22028" s="172"/>
      <c r="O22028" s="172"/>
      <c r="U22028" s="173"/>
    </row>
    <row r="22029" spans="13:21" s="104" customFormat="1" ht="15.75">
      <c r="M22029" s="172"/>
      <c r="N22029" s="172"/>
      <c r="O22029" s="172"/>
      <c r="U22029" s="173"/>
    </row>
    <row r="22030" spans="13:21" s="104" customFormat="1" ht="15.75">
      <c r="M22030" s="172"/>
      <c r="N22030" s="172"/>
      <c r="O22030" s="172"/>
      <c r="U22030" s="173"/>
    </row>
    <row r="22031" spans="13:21" s="104" customFormat="1" ht="15.75">
      <c r="M22031" s="172"/>
      <c r="N22031" s="172"/>
      <c r="O22031" s="172"/>
      <c r="U22031" s="173"/>
    </row>
    <row r="22032" spans="13:21" s="104" customFormat="1" ht="15.75">
      <c r="M22032" s="172"/>
      <c r="N22032" s="172"/>
      <c r="O22032" s="172"/>
      <c r="U22032" s="173"/>
    </row>
    <row r="22033" spans="13:21" s="104" customFormat="1" ht="15.75">
      <c r="M22033" s="172"/>
      <c r="N22033" s="172"/>
      <c r="O22033" s="172"/>
      <c r="U22033" s="173"/>
    </row>
    <row r="22034" spans="13:21" s="104" customFormat="1" ht="15.75">
      <c r="M22034" s="172"/>
      <c r="N22034" s="172"/>
      <c r="O22034" s="172"/>
      <c r="U22034" s="173"/>
    </row>
    <row r="22035" spans="13:21" s="104" customFormat="1" ht="15.75">
      <c r="M22035" s="172"/>
      <c r="N22035" s="172"/>
      <c r="O22035" s="172"/>
      <c r="U22035" s="173"/>
    </row>
    <row r="22036" spans="13:21" s="104" customFormat="1" ht="15.75">
      <c r="M22036" s="172"/>
      <c r="N22036" s="172"/>
      <c r="O22036" s="172"/>
      <c r="U22036" s="173"/>
    </row>
    <row r="22037" spans="13:21" s="104" customFormat="1" ht="15.75">
      <c r="M22037" s="172"/>
      <c r="N22037" s="172"/>
      <c r="O22037" s="172"/>
      <c r="U22037" s="173"/>
    </row>
    <row r="22038" spans="13:21" s="104" customFormat="1" ht="15.75">
      <c r="M22038" s="172"/>
      <c r="N22038" s="172"/>
      <c r="O22038" s="172"/>
      <c r="U22038" s="173"/>
    </row>
    <row r="22039" spans="13:21" s="104" customFormat="1" ht="15.75">
      <c r="M22039" s="172"/>
      <c r="N22039" s="172"/>
      <c r="O22039" s="172"/>
      <c r="U22039" s="173"/>
    </row>
    <row r="22040" spans="13:21" s="104" customFormat="1" ht="15.75">
      <c r="M22040" s="172"/>
      <c r="N22040" s="172"/>
      <c r="O22040" s="172"/>
      <c r="U22040" s="173"/>
    </row>
    <row r="22041" spans="13:21" s="104" customFormat="1" ht="15.75">
      <c r="M22041" s="172"/>
      <c r="N22041" s="172"/>
      <c r="O22041" s="172"/>
      <c r="U22041" s="173"/>
    </row>
    <row r="22042" spans="13:21" s="104" customFormat="1" ht="15.75">
      <c r="M22042" s="172"/>
      <c r="N22042" s="172"/>
      <c r="O22042" s="172"/>
      <c r="U22042" s="173"/>
    </row>
    <row r="22043" spans="13:21" s="104" customFormat="1" ht="15.75">
      <c r="M22043" s="172"/>
      <c r="N22043" s="172"/>
      <c r="O22043" s="172"/>
      <c r="U22043" s="173"/>
    </row>
    <row r="22044" spans="13:21" s="104" customFormat="1" ht="15.75">
      <c r="M22044" s="172"/>
      <c r="N22044" s="172"/>
      <c r="O22044" s="172"/>
      <c r="U22044" s="173"/>
    </row>
    <row r="22045" spans="13:21" s="104" customFormat="1" ht="15.75">
      <c r="M22045" s="172"/>
      <c r="N22045" s="172"/>
      <c r="O22045" s="172"/>
      <c r="U22045" s="173"/>
    </row>
    <row r="22046" spans="13:21" s="104" customFormat="1" ht="15.75">
      <c r="M22046" s="172"/>
      <c r="N22046" s="172"/>
      <c r="O22046" s="172"/>
      <c r="U22046" s="173"/>
    </row>
    <row r="22047" spans="13:21" s="104" customFormat="1" ht="15.75">
      <c r="M22047" s="172"/>
      <c r="N22047" s="172"/>
      <c r="O22047" s="172"/>
      <c r="U22047" s="173"/>
    </row>
    <row r="22048" spans="13:21" s="104" customFormat="1" ht="15.75">
      <c r="M22048" s="172"/>
      <c r="N22048" s="172"/>
      <c r="O22048" s="172"/>
      <c r="U22048" s="173"/>
    </row>
    <row r="22049" spans="13:21" s="104" customFormat="1" ht="15.75">
      <c r="M22049" s="172"/>
      <c r="N22049" s="172"/>
      <c r="O22049" s="172"/>
      <c r="U22049" s="173"/>
    </row>
    <row r="22050" spans="13:21" s="104" customFormat="1" ht="15.75">
      <c r="M22050" s="172"/>
      <c r="N22050" s="172"/>
      <c r="O22050" s="172"/>
      <c r="U22050" s="173"/>
    </row>
    <row r="22051" spans="13:21" s="104" customFormat="1" ht="15.75">
      <c r="M22051" s="172"/>
      <c r="N22051" s="172"/>
      <c r="O22051" s="172"/>
      <c r="U22051" s="173"/>
    </row>
    <row r="22052" spans="13:21" s="104" customFormat="1" ht="15.75">
      <c r="M22052" s="172"/>
      <c r="N22052" s="172"/>
      <c r="O22052" s="172"/>
      <c r="U22052" s="173"/>
    </row>
    <row r="22053" spans="13:21" s="104" customFormat="1" ht="15.75">
      <c r="M22053" s="172"/>
      <c r="N22053" s="172"/>
      <c r="O22053" s="172"/>
      <c r="U22053" s="173"/>
    </row>
    <row r="22054" spans="13:21" s="104" customFormat="1" ht="15.75">
      <c r="M22054" s="172"/>
      <c r="N22054" s="172"/>
      <c r="O22054" s="172"/>
      <c r="U22054" s="173"/>
    </row>
    <row r="22055" spans="13:21" s="104" customFormat="1" ht="15.75">
      <c r="M22055" s="172"/>
      <c r="N22055" s="172"/>
      <c r="O22055" s="172"/>
      <c r="U22055" s="173"/>
    </row>
    <row r="22056" spans="13:21" s="104" customFormat="1" ht="15.75">
      <c r="M22056" s="172"/>
      <c r="N22056" s="172"/>
      <c r="O22056" s="172"/>
      <c r="U22056" s="173"/>
    </row>
    <row r="22057" spans="13:21" s="104" customFormat="1" ht="15.75">
      <c r="M22057" s="172"/>
      <c r="N22057" s="172"/>
      <c r="O22057" s="172"/>
      <c r="U22057" s="173"/>
    </row>
    <row r="22058" spans="13:21" s="104" customFormat="1" ht="15.75">
      <c r="M22058" s="172"/>
      <c r="N22058" s="172"/>
      <c r="O22058" s="172"/>
      <c r="U22058" s="173"/>
    </row>
    <row r="22059" spans="13:21" s="104" customFormat="1" ht="15.75">
      <c r="M22059" s="172"/>
      <c r="N22059" s="172"/>
      <c r="O22059" s="172"/>
      <c r="U22059" s="173"/>
    </row>
    <row r="22060" spans="13:21" s="104" customFormat="1" ht="15.75">
      <c r="M22060" s="172"/>
      <c r="N22060" s="172"/>
      <c r="O22060" s="172"/>
      <c r="U22060" s="173"/>
    </row>
    <row r="22061" spans="13:21" s="104" customFormat="1" ht="15.75">
      <c r="M22061" s="172"/>
      <c r="N22061" s="172"/>
      <c r="O22061" s="172"/>
      <c r="U22061" s="173"/>
    </row>
    <row r="22062" spans="13:21" s="104" customFormat="1" ht="15.75">
      <c r="M22062" s="172"/>
      <c r="N22062" s="172"/>
      <c r="O22062" s="172"/>
      <c r="U22062" s="173"/>
    </row>
    <row r="22063" spans="13:21" s="104" customFormat="1" ht="15.75">
      <c r="M22063" s="172"/>
      <c r="N22063" s="172"/>
      <c r="O22063" s="172"/>
      <c r="U22063" s="173"/>
    </row>
    <row r="22064" spans="13:21" s="104" customFormat="1" ht="15.75">
      <c r="M22064" s="172"/>
      <c r="N22064" s="172"/>
      <c r="O22064" s="172"/>
      <c r="U22064" s="173"/>
    </row>
    <row r="22065" spans="13:21" s="104" customFormat="1" ht="15.75">
      <c r="M22065" s="172"/>
      <c r="N22065" s="172"/>
      <c r="O22065" s="172"/>
      <c r="U22065" s="173"/>
    </row>
    <row r="22066" spans="13:21" s="104" customFormat="1" ht="15.75">
      <c r="M22066" s="172"/>
      <c r="N22066" s="172"/>
      <c r="O22066" s="172"/>
      <c r="U22066" s="173"/>
    </row>
    <row r="22067" spans="13:21" s="104" customFormat="1" ht="15.75">
      <c r="M22067" s="172"/>
      <c r="N22067" s="172"/>
      <c r="O22067" s="172"/>
      <c r="U22067" s="173"/>
    </row>
    <row r="22068" spans="13:21" s="104" customFormat="1" ht="15.75">
      <c r="M22068" s="172"/>
      <c r="N22068" s="172"/>
      <c r="O22068" s="172"/>
      <c r="U22068" s="173"/>
    </row>
    <row r="22069" spans="13:21" s="104" customFormat="1" ht="15.75">
      <c r="M22069" s="172"/>
      <c r="N22069" s="172"/>
      <c r="O22069" s="172"/>
      <c r="U22069" s="173"/>
    </row>
    <row r="22070" spans="13:21" s="104" customFormat="1" ht="15.75">
      <c r="M22070" s="172"/>
      <c r="N22070" s="172"/>
      <c r="O22070" s="172"/>
      <c r="U22070" s="173"/>
    </row>
    <row r="22071" spans="13:21" s="104" customFormat="1" ht="15.75">
      <c r="M22071" s="172"/>
      <c r="N22071" s="172"/>
      <c r="O22071" s="172"/>
      <c r="U22071" s="173"/>
    </row>
    <row r="22072" spans="13:21" s="104" customFormat="1" ht="15.75">
      <c r="M22072" s="172"/>
      <c r="N22072" s="172"/>
      <c r="O22072" s="172"/>
      <c r="U22072" s="173"/>
    </row>
    <row r="22073" spans="13:21" s="104" customFormat="1" ht="15.75">
      <c r="M22073" s="172"/>
      <c r="N22073" s="172"/>
      <c r="O22073" s="172"/>
      <c r="U22073" s="173"/>
    </row>
    <row r="22074" spans="13:21" s="104" customFormat="1" ht="15.75">
      <c r="M22074" s="172"/>
      <c r="N22074" s="172"/>
      <c r="O22074" s="172"/>
      <c r="U22074" s="173"/>
    </row>
    <row r="22075" spans="13:21" s="104" customFormat="1" ht="15.75">
      <c r="M22075" s="172"/>
      <c r="N22075" s="172"/>
      <c r="O22075" s="172"/>
      <c r="U22075" s="173"/>
    </row>
    <row r="22076" spans="13:21" s="104" customFormat="1" ht="15.75">
      <c r="M22076" s="172"/>
      <c r="N22076" s="172"/>
      <c r="O22076" s="172"/>
      <c r="U22076" s="173"/>
    </row>
    <row r="22077" spans="13:21" s="104" customFormat="1" ht="15.75">
      <c r="M22077" s="172"/>
      <c r="N22077" s="172"/>
      <c r="O22077" s="172"/>
      <c r="U22077" s="173"/>
    </row>
    <row r="22078" spans="13:21" s="104" customFormat="1" ht="15.75">
      <c r="M22078" s="172"/>
      <c r="N22078" s="172"/>
      <c r="O22078" s="172"/>
      <c r="U22078" s="173"/>
    </row>
    <row r="22079" spans="13:21" s="104" customFormat="1" ht="15.75">
      <c r="M22079" s="172"/>
      <c r="N22079" s="172"/>
      <c r="O22079" s="172"/>
      <c r="U22079" s="173"/>
    </row>
    <row r="22080" spans="13:21" s="104" customFormat="1" ht="15.75">
      <c r="M22080" s="172"/>
      <c r="N22080" s="172"/>
      <c r="O22080" s="172"/>
      <c r="U22080" s="173"/>
    </row>
    <row r="22081" spans="13:21" s="104" customFormat="1" ht="15.75">
      <c r="M22081" s="172"/>
      <c r="N22081" s="172"/>
      <c r="O22081" s="172"/>
      <c r="U22081" s="173"/>
    </row>
    <row r="22082" spans="13:21" s="104" customFormat="1" ht="15.75">
      <c r="M22082" s="172"/>
      <c r="N22082" s="172"/>
      <c r="O22082" s="172"/>
      <c r="U22082" s="173"/>
    </row>
    <row r="22083" spans="13:21" s="104" customFormat="1" ht="15.75">
      <c r="M22083" s="172"/>
      <c r="N22083" s="172"/>
      <c r="O22083" s="172"/>
      <c r="U22083" s="173"/>
    </row>
    <row r="22084" spans="13:21" s="104" customFormat="1" ht="15.75">
      <c r="M22084" s="172"/>
      <c r="N22084" s="172"/>
      <c r="O22084" s="172"/>
      <c r="U22084" s="173"/>
    </row>
    <row r="22085" spans="13:21" s="104" customFormat="1" ht="15.75">
      <c r="M22085" s="172"/>
      <c r="N22085" s="172"/>
      <c r="O22085" s="172"/>
      <c r="U22085" s="173"/>
    </row>
    <row r="22086" spans="13:21" s="104" customFormat="1" ht="15.75">
      <c r="M22086" s="172"/>
      <c r="N22086" s="172"/>
      <c r="O22086" s="172"/>
      <c r="U22086" s="173"/>
    </row>
    <row r="22087" spans="13:21" s="104" customFormat="1" ht="15.75">
      <c r="M22087" s="172"/>
      <c r="N22087" s="172"/>
      <c r="O22087" s="172"/>
      <c r="U22087" s="173"/>
    </row>
    <row r="22088" spans="13:21" s="104" customFormat="1" ht="15.75">
      <c r="M22088" s="172"/>
      <c r="N22088" s="172"/>
      <c r="O22088" s="172"/>
      <c r="U22088" s="173"/>
    </row>
    <row r="22089" spans="13:21" s="104" customFormat="1" ht="15.75">
      <c r="M22089" s="172"/>
      <c r="N22089" s="172"/>
      <c r="O22089" s="172"/>
      <c r="U22089" s="173"/>
    </row>
    <row r="22090" spans="13:21" s="104" customFormat="1" ht="15.75">
      <c r="M22090" s="172"/>
      <c r="N22090" s="172"/>
      <c r="O22090" s="172"/>
      <c r="U22090" s="173"/>
    </row>
    <row r="22091" spans="13:21" s="104" customFormat="1" ht="15.75">
      <c r="M22091" s="172"/>
      <c r="N22091" s="172"/>
      <c r="O22091" s="172"/>
      <c r="U22091" s="173"/>
    </row>
    <row r="22092" spans="13:21" s="104" customFormat="1" ht="15.75">
      <c r="M22092" s="172"/>
      <c r="N22092" s="172"/>
      <c r="O22092" s="172"/>
      <c r="U22092" s="173"/>
    </row>
    <row r="22093" spans="13:21" s="104" customFormat="1" ht="15.75">
      <c r="M22093" s="172"/>
      <c r="N22093" s="172"/>
      <c r="O22093" s="172"/>
      <c r="U22093" s="173"/>
    </row>
    <row r="22094" spans="13:21" s="104" customFormat="1" ht="15.75">
      <c r="M22094" s="172"/>
      <c r="N22094" s="172"/>
      <c r="O22094" s="172"/>
      <c r="U22094" s="173"/>
    </row>
    <row r="22095" spans="13:21" s="104" customFormat="1" ht="15.75">
      <c r="M22095" s="172"/>
      <c r="N22095" s="172"/>
      <c r="O22095" s="172"/>
      <c r="U22095" s="173"/>
    </row>
    <row r="22096" spans="13:21" s="104" customFormat="1" ht="15.75">
      <c r="M22096" s="172"/>
      <c r="N22096" s="172"/>
      <c r="O22096" s="172"/>
      <c r="U22096" s="173"/>
    </row>
    <row r="22097" spans="13:21" s="104" customFormat="1" ht="15.75">
      <c r="M22097" s="172"/>
      <c r="N22097" s="172"/>
      <c r="O22097" s="172"/>
      <c r="U22097" s="173"/>
    </row>
    <row r="22098" spans="13:21" s="104" customFormat="1" ht="15.75">
      <c r="M22098" s="172"/>
      <c r="N22098" s="172"/>
      <c r="O22098" s="172"/>
      <c r="U22098" s="173"/>
    </row>
    <row r="22099" spans="13:21" s="104" customFormat="1" ht="15.75">
      <c r="M22099" s="172"/>
      <c r="N22099" s="172"/>
      <c r="O22099" s="172"/>
      <c r="U22099" s="173"/>
    </row>
    <row r="22100" spans="13:21" s="104" customFormat="1" ht="15.75">
      <c r="M22100" s="172"/>
      <c r="N22100" s="172"/>
      <c r="O22100" s="172"/>
      <c r="U22100" s="173"/>
    </row>
    <row r="22101" spans="13:21" s="104" customFormat="1" ht="15.75">
      <c r="M22101" s="172"/>
      <c r="N22101" s="172"/>
      <c r="O22101" s="172"/>
      <c r="U22101" s="173"/>
    </row>
    <row r="22102" spans="13:21" s="104" customFormat="1" ht="15.75">
      <c r="M22102" s="172"/>
      <c r="N22102" s="172"/>
      <c r="O22102" s="172"/>
      <c r="U22102" s="173"/>
    </row>
    <row r="22103" spans="13:21" s="104" customFormat="1" ht="15.75">
      <c r="M22103" s="172"/>
      <c r="N22103" s="172"/>
      <c r="O22103" s="172"/>
      <c r="U22103" s="173"/>
    </row>
    <row r="22104" spans="13:21" s="104" customFormat="1" ht="15.75">
      <c r="M22104" s="172"/>
      <c r="N22104" s="172"/>
      <c r="O22104" s="172"/>
      <c r="U22104" s="173"/>
    </row>
    <row r="22105" spans="13:21" s="104" customFormat="1" ht="15.75">
      <c r="M22105" s="172"/>
      <c r="N22105" s="172"/>
      <c r="O22105" s="172"/>
      <c r="U22105" s="173"/>
    </row>
    <row r="22106" spans="13:21" s="104" customFormat="1" ht="15.75">
      <c r="M22106" s="172"/>
      <c r="N22106" s="172"/>
      <c r="O22106" s="172"/>
      <c r="U22106" s="173"/>
    </row>
    <row r="22107" spans="13:21" s="104" customFormat="1" ht="15.75">
      <c r="M22107" s="172"/>
      <c r="N22107" s="172"/>
      <c r="O22107" s="172"/>
      <c r="U22107" s="173"/>
    </row>
    <row r="22108" spans="13:21" s="104" customFormat="1" ht="15.75">
      <c r="M22108" s="172"/>
      <c r="N22108" s="172"/>
      <c r="O22108" s="172"/>
      <c r="U22108" s="173"/>
    </row>
    <row r="22109" spans="13:21" s="104" customFormat="1" ht="15.75">
      <c r="M22109" s="172"/>
      <c r="N22109" s="172"/>
      <c r="O22109" s="172"/>
      <c r="U22109" s="173"/>
    </row>
    <row r="22110" spans="13:21" s="104" customFormat="1" ht="15.75">
      <c r="M22110" s="172"/>
      <c r="N22110" s="172"/>
      <c r="O22110" s="172"/>
      <c r="U22110" s="173"/>
    </row>
    <row r="22111" spans="13:21" s="104" customFormat="1" ht="15.75">
      <c r="M22111" s="172"/>
      <c r="N22111" s="172"/>
      <c r="O22111" s="172"/>
      <c r="U22111" s="173"/>
    </row>
    <row r="22112" spans="13:21" s="104" customFormat="1" ht="15.75">
      <c r="M22112" s="172"/>
      <c r="N22112" s="172"/>
      <c r="O22112" s="172"/>
      <c r="U22112" s="173"/>
    </row>
    <row r="22113" spans="13:21" s="104" customFormat="1" ht="15.75">
      <c r="M22113" s="172"/>
      <c r="N22113" s="172"/>
      <c r="O22113" s="172"/>
      <c r="U22113" s="173"/>
    </row>
    <row r="22114" spans="13:21" s="104" customFormat="1" ht="15.75">
      <c r="M22114" s="172"/>
      <c r="N22114" s="172"/>
      <c r="O22114" s="172"/>
      <c r="U22114" s="173"/>
    </row>
    <row r="22115" spans="13:21" s="104" customFormat="1" ht="15.75">
      <c r="M22115" s="172"/>
      <c r="N22115" s="172"/>
      <c r="O22115" s="172"/>
      <c r="U22115" s="173"/>
    </row>
    <row r="22116" spans="13:21" s="104" customFormat="1" ht="15.75">
      <c r="M22116" s="172"/>
      <c r="N22116" s="172"/>
      <c r="O22116" s="172"/>
      <c r="U22116" s="173"/>
    </row>
    <row r="22117" spans="13:21" s="104" customFormat="1" ht="15.75">
      <c r="M22117" s="172"/>
      <c r="N22117" s="172"/>
      <c r="O22117" s="172"/>
      <c r="U22117" s="173"/>
    </row>
    <row r="22118" spans="13:21" s="104" customFormat="1" ht="15.75">
      <c r="M22118" s="172"/>
      <c r="N22118" s="172"/>
      <c r="O22118" s="172"/>
      <c r="U22118" s="173"/>
    </row>
    <row r="22119" spans="13:21" s="104" customFormat="1" ht="15.75">
      <c r="M22119" s="172"/>
      <c r="N22119" s="172"/>
      <c r="O22119" s="172"/>
      <c r="U22119" s="173"/>
    </row>
    <row r="22120" spans="13:21" s="104" customFormat="1" ht="15.75">
      <c r="M22120" s="172"/>
      <c r="N22120" s="172"/>
      <c r="O22120" s="172"/>
      <c r="U22120" s="173"/>
    </row>
    <row r="22121" spans="13:21" s="104" customFormat="1" ht="15.75">
      <c r="M22121" s="172"/>
      <c r="N22121" s="172"/>
      <c r="O22121" s="172"/>
      <c r="U22121" s="173"/>
    </row>
    <row r="22122" spans="13:21" s="104" customFormat="1" ht="15.75">
      <c r="M22122" s="172"/>
      <c r="N22122" s="172"/>
      <c r="O22122" s="172"/>
      <c r="U22122" s="173"/>
    </row>
    <row r="22123" spans="13:21" s="104" customFormat="1" ht="15.75">
      <c r="M22123" s="172"/>
      <c r="N22123" s="172"/>
      <c r="O22123" s="172"/>
      <c r="U22123" s="173"/>
    </row>
    <row r="22124" spans="13:21" s="104" customFormat="1" ht="15.75">
      <c r="M22124" s="172"/>
      <c r="N22124" s="172"/>
      <c r="O22124" s="172"/>
      <c r="U22124" s="173"/>
    </row>
    <row r="22125" spans="13:21" s="104" customFormat="1" ht="15.75">
      <c r="M22125" s="172"/>
      <c r="N22125" s="172"/>
      <c r="O22125" s="172"/>
      <c r="U22125" s="173"/>
    </row>
    <row r="22126" spans="13:21" s="104" customFormat="1" ht="15.75">
      <c r="M22126" s="172"/>
      <c r="N22126" s="172"/>
      <c r="O22126" s="172"/>
      <c r="U22126" s="173"/>
    </row>
    <row r="22127" spans="13:21" s="104" customFormat="1" ht="15.75">
      <c r="M22127" s="172"/>
      <c r="N22127" s="172"/>
      <c r="O22127" s="172"/>
      <c r="U22127" s="173"/>
    </row>
    <row r="22128" spans="13:21" s="104" customFormat="1" ht="15.75">
      <c r="M22128" s="172"/>
      <c r="N22128" s="172"/>
      <c r="O22128" s="172"/>
      <c r="U22128" s="173"/>
    </row>
    <row r="22129" spans="13:21" s="104" customFormat="1" ht="15.75">
      <c r="M22129" s="172"/>
      <c r="N22129" s="172"/>
      <c r="O22129" s="172"/>
      <c r="U22129" s="173"/>
    </row>
    <row r="22130" spans="13:21" s="104" customFormat="1" ht="15.75">
      <c r="M22130" s="172"/>
      <c r="N22130" s="172"/>
      <c r="O22130" s="172"/>
      <c r="U22130" s="173"/>
    </row>
    <row r="22131" spans="13:21" s="104" customFormat="1" ht="15.75">
      <c r="M22131" s="172"/>
      <c r="N22131" s="172"/>
      <c r="O22131" s="172"/>
      <c r="U22131" s="173"/>
    </row>
    <row r="22132" spans="13:21" s="104" customFormat="1" ht="15.75">
      <c r="M22132" s="172"/>
      <c r="N22132" s="172"/>
      <c r="O22132" s="172"/>
      <c r="U22132" s="173"/>
    </row>
    <row r="22133" spans="13:21" s="104" customFormat="1" ht="15.75">
      <c r="M22133" s="172"/>
      <c r="N22133" s="172"/>
      <c r="O22133" s="172"/>
      <c r="U22133" s="173"/>
    </row>
    <row r="22134" spans="13:21" s="104" customFormat="1" ht="15.75">
      <c r="M22134" s="172"/>
      <c r="N22134" s="172"/>
      <c r="O22134" s="172"/>
      <c r="U22134" s="173"/>
    </row>
    <row r="22135" spans="13:21" s="104" customFormat="1" ht="15.75">
      <c r="M22135" s="172"/>
      <c r="N22135" s="172"/>
      <c r="O22135" s="172"/>
      <c r="U22135" s="173"/>
    </row>
    <row r="22136" spans="13:21" s="104" customFormat="1" ht="15.75">
      <c r="M22136" s="172"/>
      <c r="N22136" s="172"/>
      <c r="O22136" s="172"/>
      <c r="U22136" s="173"/>
    </row>
    <row r="22137" spans="13:21" s="104" customFormat="1" ht="15.75">
      <c r="M22137" s="172"/>
      <c r="N22137" s="172"/>
      <c r="O22137" s="172"/>
      <c r="U22137" s="173"/>
    </row>
    <row r="22138" spans="13:21" s="104" customFormat="1" ht="15.75">
      <c r="M22138" s="172"/>
      <c r="N22138" s="172"/>
      <c r="O22138" s="172"/>
      <c r="U22138" s="173"/>
    </row>
    <row r="22139" spans="13:21" s="104" customFormat="1" ht="15.75">
      <c r="M22139" s="172"/>
      <c r="N22139" s="172"/>
      <c r="O22139" s="172"/>
      <c r="U22139" s="173"/>
    </row>
    <row r="22140" spans="13:21" s="104" customFormat="1" ht="15.75">
      <c r="M22140" s="172"/>
      <c r="N22140" s="172"/>
      <c r="O22140" s="172"/>
      <c r="U22140" s="173"/>
    </row>
    <row r="22141" spans="13:21" s="104" customFormat="1" ht="15.75">
      <c r="M22141" s="172"/>
      <c r="N22141" s="172"/>
      <c r="O22141" s="172"/>
      <c r="U22141" s="173"/>
    </row>
    <row r="22142" spans="13:21" s="104" customFormat="1" ht="15.75">
      <c r="M22142" s="172"/>
      <c r="N22142" s="172"/>
      <c r="O22142" s="172"/>
      <c r="U22142" s="173"/>
    </row>
    <row r="22143" spans="13:21" s="104" customFormat="1" ht="15.75">
      <c r="M22143" s="172"/>
      <c r="N22143" s="172"/>
      <c r="O22143" s="172"/>
      <c r="U22143" s="173"/>
    </row>
    <row r="22144" spans="13:21" s="104" customFormat="1" ht="15.75">
      <c r="M22144" s="172"/>
      <c r="N22144" s="172"/>
      <c r="O22144" s="172"/>
      <c r="U22144" s="173"/>
    </row>
    <row r="22145" spans="13:21" s="104" customFormat="1" ht="15.75">
      <c r="M22145" s="172"/>
      <c r="N22145" s="172"/>
      <c r="O22145" s="172"/>
      <c r="U22145" s="173"/>
    </row>
    <row r="22146" spans="13:21" s="104" customFormat="1" ht="15.75">
      <c r="M22146" s="172"/>
      <c r="N22146" s="172"/>
      <c r="O22146" s="172"/>
      <c r="U22146" s="173"/>
    </row>
    <row r="22147" spans="13:21" s="104" customFormat="1" ht="15.75">
      <c r="M22147" s="172"/>
      <c r="N22147" s="172"/>
      <c r="O22147" s="172"/>
      <c r="U22147" s="173"/>
    </row>
    <row r="22148" spans="13:21" s="104" customFormat="1" ht="15.75">
      <c r="M22148" s="172"/>
      <c r="N22148" s="172"/>
      <c r="O22148" s="172"/>
      <c r="U22148" s="173"/>
    </row>
    <row r="22149" spans="13:21" s="104" customFormat="1" ht="15.75">
      <c r="M22149" s="172"/>
      <c r="N22149" s="172"/>
      <c r="O22149" s="172"/>
      <c r="U22149" s="173"/>
    </row>
    <row r="22150" spans="13:21" s="104" customFormat="1" ht="15.75">
      <c r="M22150" s="172"/>
      <c r="N22150" s="172"/>
      <c r="O22150" s="172"/>
      <c r="U22150" s="173"/>
    </row>
    <row r="22151" spans="13:21" s="104" customFormat="1" ht="15.75">
      <c r="M22151" s="172"/>
      <c r="N22151" s="172"/>
      <c r="O22151" s="172"/>
      <c r="U22151" s="173"/>
    </row>
    <row r="22152" spans="13:21" s="104" customFormat="1" ht="15.75">
      <c r="M22152" s="172"/>
      <c r="N22152" s="172"/>
      <c r="O22152" s="172"/>
      <c r="U22152" s="173"/>
    </row>
    <row r="22153" spans="13:21" s="104" customFormat="1" ht="15.75">
      <c r="M22153" s="172"/>
      <c r="N22153" s="172"/>
      <c r="O22153" s="172"/>
      <c r="U22153" s="173"/>
    </row>
    <row r="22154" spans="13:21" s="104" customFormat="1" ht="15.75">
      <c r="M22154" s="172"/>
      <c r="N22154" s="172"/>
      <c r="O22154" s="172"/>
      <c r="U22154" s="173"/>
    </row>
    <row r="22155" spans="13:21" s="104" customFormat="1" ht="15.75">
      <c r="M22155" s="172"/>
      <c r="N22155" s="172"/>
      <c r="O22155" s="172"/>
      <c r="U22155" s="173"/>
    </row>
    <row r="22156" spans="13:21" s="104" customFormat="1" ht="15.75">
      <c r="M22156" s="172"/>
      <c r="N22156" s="172"/>
      <c r="O22156" s="172"/>
      <c r="U22156" s="173"/>
    </row>
    <row r="22157" spans="13:21" s="104" customFormat="1" ht="15.75">
      <c r="M22157" s="172"/>
      <c r="N22157" s="172"/>
      <c r="O22157" s="172"/>
      <c r="U22157" s="173"/>
    </row>
    <row r="22158" spans="13:21" s="104" customFormat="1" ht="15.75">
      <c r="M22158" s="172"/>
      <c r="N22158" s="172"/>
      <c r="O22158" s="172"/>
      <c r="U22158" s="173"/>
    </row>
    <row r="22159" spans="13:21" s="104" customFormat="1" ht="15.75">
      <c r="M22159" s="172"/>
      <c r="N22159" s="172"/>
      <c r="O22159" s="172"/>
      <c r="U22159" s="173"/>
    </row>
    <row r="22160" spans="13:21" s="104" customFormat="1" ht="15.75">
      <c r="M22160" s="172"/>
      <c r="N22160" s="172"/>
      <c r="O22160" s="172"/>
      <c r="U22160" s="173"/>
    </row>
    <row r="22161" spans="13:21" s="104" customFormat="1" ht="15.75">
      <c r="M22161" s="172"/>
      <c r="N22161" s="172"/>
      <c r="O22161" s="172"/>
      <c r="U22161" s="173"/>
    </row>
    <row r="22162" spans="13:21" s="104" customFormat="1" ht="15.75">
      <c r="M22162" s="172"/>
      <c r="N22162" s="172"/>
      <c r="O22162" s="172"/>
      <c r="U22162" s="173"/>
    </row>
    <row r="22163" spans="13:21" s="104" customFormat="1" ht="15.75">
      <c r="M22163" s="172"/>
      <c r="N22163" s="172"/>
      <c r="O22163" s="172"/>
      <c r="U22163" s="173"/>
    </row>
    <row r="22164" spans="13:21" s="104" customFormat="1" ht="15.75">
      <c r="M22164" s="172"/>
      <c r="N22164" s="172"/>
      <c r="O22164" s="172"/>
      <c r="U22164" s="173"/>
    </row>
    <row r="22165" spans="13:21" s="104" customFormat="1" ht="15.75">
      <c r="M22165" s="172"/>
      <c r="N22165" s="172"/>
      <c r="O22165" s="172"/>
      <c r="U22165" s="173"/>
    </row>
    <row r="22166" spans="13:21" s="104" customFormat="1" ht="15.75">
      <c r="M22166" s="172"/>
      <c r="N22166" s="172"/>
      <c r="O22166" s="172"/>
      <c r="U22166" s="173"/>
    </row>
    <row r="22167" spans="13:21" s="104" customFormat="1" ht="15.75">
      <c r="M22167" s="172"/>
      <c r="N22167" s="172"/>
      <c r="O22167" s="172"/>
      <c r="U22167" s="173"/>
    </row>
    <row r="22168" spans="13:21" s="104" customFormat="1" ht="15.75">
      <c r="M22168" s="172"/>
      <c r="N22168" s="172"/>
      <c r="O22168" s="172"/>
      <c r="U22168" s="173"/>
    </row>
    <row r="22169" spans="13:21" s="104" customFormat="1" ht="15.75">
      <c r="M22169" s="172"/>
      <c r="N22169" s="172"/>
      <c r="O22169" s="172"/>
      <c r="U22169" s="173"/>
    </row>
    <row r="22170" spans="13:21" s="104" customFormat="1" ht="15.75">
      <c r="M22170" s="172"/>
      <c r="N22170" s="172"/>
      <c r="O22170" s="172"/>
      <c r="U22170" s="173"/>
    </row>
    <row r="22171" spans="13:21" s="104" customFormat="1" ht="15.75">
      <c r="M22171" s="172"/>
      <c r="N22171" s="172"/>
      <c r="O22171" s="172"/>
      <c r="U22171" s="173"/>
    </row>
    <row r="22172" spans="13:21" s="104" customFormat="1" ht="15.75">
      <c r="M22172" s="172"/>
      <c r="N22172" s="172"/>
      <c r="O22172" s="172"/>
      <c r="U22172" s="173"/>
    </row>
    <row r="22173" spans="13:21" s="104" customFormat="1" ht="15.75">
      <c r="M22173" s="172"/>
      <c r="N22173" s="172"/>
      <c r="O22173" s="172"/>
      <c r="U22173" s="173"/>
    </row>
    <row r="22174" spans="13:21" s="104" customFormat="1" ht="15.75">
      <c r="M22174" s="172"/>
      <c r="N22174" s="172"/>
      <c r="O22174" s="172"/>
      <c r="U22174" s="173"/>
    </row>
    <row r="22175" spans="13:21" s="104" customFormat="1" ht="15.75">
      <c r="M22175" s="172"/>
      <c r="N22175" s="172"/>
      <c r="O22175" s="172"/>
      <c r="U22175" s="173"/>
    </row>
    <row r="22176" spans="13:21" s="104" customFormat="1" ht="15.75">
      <c r="M22176" s="172"/>
      <c r="N22176" s="172"/>
      <c r="O22176" s="172"/>
      <c r="U22176" s="173"/>
    </row>
    <row r="22177" spans="13:21" s="104" customFormat="1" ht="15.75">
      <c r="M22177" s="172"/>
      <c r="N22177" s="172"/>
      <c r="O22177" s="172"/>
      <c r="U22177" s="173"/>
    </row>
    <row r="22178" spans="13:21" s="104" customFormat="1" ht="15.75">
      <c r="M22178" s="172"/>
      <c r="N22178" s="172"/>
      <c r="O22178" s="172"/>
      <c r="U22178" s="173"/>
    </row>
    <row r="22179" spans="13:21" s="104" customFormat="1" ht="15.75">
      <c r="M22179" s="172"/>
      <c r="N22179" s="172"/>
      <c r="O22179" s="172"/>
      <c r="U22179" s="173"/>
    </row>
    <row r="22180" spans="13:21" s="104" customFormat="1" ht="15.75">
      <c r="M22180" s="172"/>
      <c r="N22180" s="172"/>
      <c r="O22180" s="172"/>
      <c r="U22180" s="173"/>
    </row>
    <row r="22181" spans="13:21" s="104" customFormat="1" ht="15.75">
      <c r="M22181" s="172"/>
      <c r="N22181" s="172"/>
      <c r="O22181" s="172"/>
      <c r="U22181" s="173"/>
    </row>
    <row r="22182" spans="13:21" s="104" customFormat="1" ht="15.75">
      <c r="M22182" s="172"/>
      <c r="N22182" s="172"/>
      <c r="O22182" s="172"/>
      <c r="U22182" s="173"/>
    </row>
    <row r="22183" spans="13:21" s="104" customFormat="1" ht="15.75">
      <c r="M22183" s="172"/>
      <c r="N22183" s="172"/>
      <c r="O22183" s="172"/>
      <c r="U22183" s="173"/>
    </row>
    <row r="22184" spans="13:21" s="104" customFormat="1" ht="15.75">
      <c r="M22184" s="172"/>
      <c r="N22184" s="172"/>
      <c r="O22184" s="172"/>
      <c r="U22184" s="173"/>
    </row>
    <row r="22185" spans="13:21" s="104" customFormat="1" ht="15.75">
      <c r="M22185" s="172"/>
      <c r="N22185" s="172"/>
      <c r="O22185" s="172"/>
      <c r="U22185" s="173"/>
    </row>
    <row r="22186" spans="13:21" s="104" customFormat="1" ht="15.75">
      <c r="M22186" s="172"/>
      <c r="N22186" s="172"/>
      <c r="O22186" s="172"/>
      <c r="U22186" s="173"/>
    </row>
    <row r="22187" spans="13:21" s="104" customFormat="1" ht="15.75">
      <c r="M22187" s="172"/>
      <c r="N22187" s="172"/>
      <c r="O22187" s="172"/>
      <c r="U22187" s="173"/>
    </row>
    <row r="22188" spans="13:21" s="104" customFormat="1" ht="15.75">
      <c r="M22188" s="172"/>
      <c r="N22188" s="172"/>
      <c r="O22188" s="172"/>
      <c r="U22188" s="173"/>
    </row>
    <row r="22189" spans="13:21" s="104" customFormat="1" ht="15.75">
      <c r="M22189" s="172"/>
      <c r="N22189" s="172"/>
      <c r="O22189" s="172"/>
      <c r="U22189" s="173"/>
    </row>
    <row r="22190" spans="13:21" s="104" customFormat="1" ht="15.75">
      <c r="M22190" s="172"/>
      <c r="N22190" s="172"/>
      <c r="O22190" s="172"/>
      <c r="U22190" s="173"/>
    </row>
    <row r="22191" spans="13:21" s="104" customFormat="1" ht="15.75">
      <c r="M22191" s="172"/>
      <c r="N22191" s="172"/>
      <c r="O22191" s="172"/>
      <c r="U22191" s="173"/>
    </row>
    <row r="22192" spans="13:21" s="104" customFormat="1" ht="15.75">
      <c r="M22192" s="172"/>
      <c r="N22192" s="172"/>
      <c r="O22192" s="172"/>
      <c r="U22192" s="173"/>
    </row>
    <row r="22193" spans="13:21" s="104" customFormat="1" ht="15.75">
      <c r="M22193" s="172"/>
      <c r="N22193" s="172"/>
      <c r="O22193" s="172"/>
      <c r="U22193" s="173"/>
    </row>
    <row r="22194" spans="13:21" s="104" customFormat="1" ht="15.75">
      <c r="M22194" s="172"/>
      <c r="N22194" s="172"/>
      <c r="O22194" s="172"/>
      <c r="U22194" s="173"/>
    </row>
    <row r="22195" spans="13:21" s="104" customFormat="1" ht="15.75">
      <c r="M22195" s="172"/>
      <c r="N22195" s="172"/>
      <c r="O22195" s="172"/>
      <c r="U22195" s="173"/>
    </row>
    <row r="22196" spans="13:21" s="104" customFormat="1" ht="15.75">
      <c r="M22196" s="172"/>
      <c r="N22196" s="172"/>
      <c r="O22196" s="172"/>
      <c r="U22196" s="173"/>
    </row>
    <row r="22197" spans="13:21" s="104" customFormat="1" ht="15.75">
      <c r="M22197" s="172"/>
      <c r="N22197" s="172"/>
      <c r="O22197" s="172"/>
      <c r="U22197" s="173"/>
    </row>
    <row r="22198" spans="13:21" s="104" customFormat="1" ht="15.75">
      <c r="M22198" s="172"/>
      <c r="N22198" s="172"/>
      <c r="O22198" s="172"/>
      <c r="U22198" s="173"/>
    </row>
    <row r="22199" spans="13:21" s="104" customFormat="1" ht="15.75">
      <c r="M22199" s="172"/>
      <c r="N22199" s="172"/>
      <c r="O22199" s="172"/>
      <c r="U22199" s="173"/>
    </row>
    <row r="22200" spans="13:21" s="104" customFormat="1" ht="15.75">
      <c r="M22200" s="172"/>
      <c r="N22200" s="172"/>
      <c r="O22200" s="172"/>
      <c r="U22200" s="173"/>
    </row>
    <row r="22201" spans="13:21" s="104" customFormat="1" ht="15.75">
      <c r="M22201" s="172"/>
      <c r="N22201" s="172"/>
      <c r="O22201" s="172"/>
      <c r="U22201" s="173"/>
    </row>
    <row r="22202" spans="13:21" s="104" customFormat="1" ht="15.75">
      <c r="M22202" s="172"/>
      <c r="N22202" s="172"/>
      <c r="O22202" s="172"/>
      <c r="U22202" s="173"/>
    </row>
    <row r="22203" spans="13:21" s="104" customFormat="1" ht="15.75">
      <c r="M22203" s="172"/>
      <c r="N22203" s="172"/>
      <c r="O22203" s="172"/>
      <c r="U22203" s="173"/>
    </row>
    <row r="22204" spans="13:21" s="104" customFormat="1" ht="15.75">
      <c r="M22204" s="172"/>
      <c r="N22204" s="172"/>
      <c r="O22204" s="172"/>
      <c r="U22204" s="173"/>
    </row>
    <row r="22205" spans="13:21" s="104" customFormat="1" ht="15.75">
      <c r="M22205" s="172"/>
      <c r="N22205" s="172"/>
      <c r="O22205" s="172"/>
      <c r="U22205" s="173"/>
    </row>
    <row r="22206" spans="13:21" s="104" customFormat="1" ht="15.75">
      <c r="M22206" s="172"/>
      <c r="N22206" s="172"/>
      <c r="O22206" s="172"/>
      <c r="U22206" s="173"/>
    </row>
    <row r="22207" spans="13:21" s="104" customFormat="1" ht="15.75">
      <c r="M22207" s="172"/>
      <c r="N22207" s="172"/>
      <c r="O22207" s="172"/>
      <c r="U22207" s="173"/>
    </row>
    <row r="22208" spans="13:21" s="104" customFormat="1" ht="15.75">
      <c r="M22208" s="172"/>
      <c r="N22208" s="172"/>
      <c r="O22208" s="172"/>
      <c r="U22208" s="173"/>
    </row>
    <row r="22209" spans="13:21" s="104" customFormat="1" ht="15.75">
      <c r="M22209" s="172"/>
      <c r="N22209" s="172"/>
      <c r="O22209" s="172"/>
      <c r="U22209" s="173"/>
    </row>
    <row r="22210" spans="13:21" s="104" customFormat="1" ht="15.75">
      <c r="M22210" s="172"/>
      <c r="N22210" s="172"/>
      <c r="O22210" s="172"/>
      <c r="U22210" s="173"/>
    </row>
    <row r="22211" spans="13:21" s="104" customFormat="1" ht="15.75">
      <c r="M22211" s="172"/>
      <c r="N22211" s="172"/>
      <c r="O22211" s="172"/>
      <c r="U22211" s="173"/>
    </row>
    <row r="22212" spans="13:21" s="104" customFormat="1" ht="15.75">
      <c r="M22212" s="172"/>
      <c r="N22212" s="172"/>
      <c r="O22212" s="172"/>
      <c r="U22212" s="173"/>
    </row>
    <row r="22213" spans="13:21" s="104" customFormat="1" ht="15.75">
      <c r="M22213" s="172"/>
      <c r="N22213" s="172"/>
      <c r="O22213" s="172"/>
      <c r="U22213" s="173"/>
    </row>
    <row r="22214" spans="13:21" s="104" customFormat="1" ht="15.75">
      <c r="M22214" s="172"/>
      <c r="N22214" s="172"/>
      <c r="O22214" s="172"/>
      <c r="U22214" s="173"/>
    </row>
    <row r="22215" spans="13:21" s="104" customFormat="1" ht="15.75">
      <c r="M22215" s="172"/>
      <c r="N22215" s="172"/>
      <c r="O22215" s="172"/>
      <c r="U22215" s="173"/>
    </row>
    <row r="22216" spans="13:21" s="104" customFormat="1" ht="15.75">
      <c r="M22216" s="172"/>
      <c r="N22216" s="172"/>
      <c r="O22216" s="172"/>
      <c r="U22216" s="173"/>
    </row>
    <row r="22217" spans="13:21" s="104" customFormat="1" ht="15.75">
      <c r="M22217" s="172"/>
      <c r="N22217" s="172"/>
      <c r="O22217" s="172"/>
      <c r="U22217" s="173"/>
    </row>
    <row r="22218" spans="13:21" s="104" customFormat="1" ht="15.75">
      <c r="M22218" s="172"/>
      <c r="N22218" s="172"/>
      <c r="O22218" s="172"/>
      <c r="U22218" s="173"/>
    </row>
    <row r="22219" spans="13:21" s="104" customFormat="1" ht="15.75">
      <c r="M22219" s="172"/>
      <c r="N22219" s="172"/>
      <c r="O22219" s="172"/>
      <c r="U22219" s="173"/>
    </row>
    <row r="22220" spans="13:21" s="104" customFormat="1" ht="15.75">
      <c r="M22220" s="172"/>
      <c r="N22220" s="172"/>
      <c r="O22220" s="172"/>
      <c r="U22220" s="173"/>
    </row>
    <row r="22221" spans="13:21" s="104" customFormat="1" ht="15.75">
      <c r="M22221" s="172"/>
      <c r="N22221" s="172"/>
      <c r="O22221" s="172"/>
      <c r="U22221" s="173"/>
    </row>
    <row r="22222" spans="13:21" s="104" customFormat="1" ht="15.75">
      <c r="M22222" s="172"/>
      <c r="N22222" s="172"/>
      <c r="O22222" s="172"/>
      <c r="U22222" s="173"/>
    </row>
    <row r="22223" spans="13:21" s="104" customFormat="1" ht="15.75">
      <c r="M22223" s="172"/>
      <c r="N22223" s="172"/>
      <c r="O22223" s="172"/>
      <c r="U22223" s="173"/>
    </row>
    <row r="22224" spans="13:21" s="104" customFormat="1" ht="15.75">
      <c r="M22224" s="172"/>
      <c r="N22224" s="172"/>
      <c r="O22224" s="172"/>
      <c r="U22224" s="173"/>
    </row>
    <row r="22225" spans="13:21" s="104" customFormat="1" ht="15.75">
      <c r="M22225" s="172"/>
      <c r="N22225" s="172"/>
      <c r="O22225" s="172"/>
      <c r="U22225" s="173"/>
    </row>
    <row r="22226" spans="13:21" s="104" customFormat="1" ht="15.75">
      <c r="M22226" s="172"/>
      <c r="N22226" s="172"/>
      <c r="O22226" s="172"/>
      <c r="U22226" s="173"/>
    </row>
    <row r="22227" spans="13:21" s="104" customFormat="1" ht="15.75">
      <c r="M22227" s="172"/>
      <c r="N22227" s="172"/>
      <c r="O22227" s="172"/>
      <c r="U22227" s="173"/>
    </row>
    <row r="22228" spans="13:21" s="104" customFormat="1" ht="15.75">
      <c r="M22228" s="172"/>
      <c r="N22228" s="172"/>
      <c r="O22228" s="172"/>
      <c r="U22228" s="173"/>
    </row>
    <row r="22229" spans="13:21" s="104" customFormat="1" ht="15.75">
      <c r="M22229" s="172"/>
      <c r="N22229" s="172"/>
      <c r="O22229" s="172"/>
      <c r="U22229" s="173"/>
    </row>
    <row r="22230" spans="13:21" s="104" customFormat="1" ht="15.75">
      <c r="M22230" s="172"/>
      <c r="N22230" s="172"/>
      <c r="O22230" s="172"/>
      <c r="U22230" s="173"/>
    </row>
    <row r="22231" spans="13:21" s="104" customFormat="1" ht="15.75">
      <c r="M22231" s="172"/>
      <c r="N22231" s="172"/>
      <c r="O22231" s="172"/>
      <c r="U22231" s="173"/>
    </row>
    <row r="22232" spans="13:21" s="104" customFormat="1" ht="15.75">
      <c r="M22232" s="172"/>
      <c r="N22232" s="172"/>
      <c r="O22232" s="172"/>
      <c r="U22232" s="173"/>
    </row>
    <row r="22233" spans="13:21" s="104" customFormat="1" ht="15.75">
      <c r="M22233" s="172"/>
      <c r="N22233" s="172"/>
      <c r="O22233" s="172"/>
      <c r="U22233" s="173"/>
    </row>
    <row r="22234" spans="13:21" s="104" customFormat="1" ht="15.75">
      <c r="M22234" s="172"/>
      <c r="N22234" s="172"/>
      <c r="O22234" s="172"/>
      <c r="U22234" s="173"/>
    </row>
    <row r="22235" spans="13:21" s="104" customFormat="1" ht="15.75">
      <c r="M22235" s="172"/>
      <c r="N22235" s="172"/>
      <c r="O22235" s="172"/>
      <c r="U22235" s="173"/>
    </row>
    <row r="22236" spans="13:21" s="104" customFormat="1" ht="15.75">
      <c r="M22236" s="172"/>
      <c r="N22236" s="172"/>
      <c r="O22236" s="172"/>
      <c r="U22236" s="173"/>
    </row>
    <row r="22237" spans="13:21" s="104" customFormat="1" ht="15.75">
      <c r="M22237" s="172"/>
      <c r="N22237" s="172"/>
      <c r="O22237" s="172"/>
      <c r="U22237" s="173"/>
    </row>
    <row r="22238" spans="13:21" s="104" customFormat="1" ht="15.75">
      <c r="M22238" s="172"/>
      <c r="N22238" s="172"/>
      <c r="O22238" s="172"/>
      <c r="U22238" s="173"/>
    </row>
    <row r="22239" spans="13:21" s="104" customFormat="1" ht="15.75">
      <c r="M22239" s="172"/>
      <c r="N22239" s="172"/>
      <c r="O22239" s="172"/>
      <c r="U22239" s="173"/>
    </row>
    <row r="22240" spans="13:21" s="104" customFormat="1" ht="15.75">
      <c r="M22240" s="172"/>
      <c r="N22240" s="172"/>
      <c r="O22240" s="172"/>
      <c r="U22240" s="173"/>
    </row>
    <row r="22241" spans="13:21" s="104" customFormat="1" ht="15.75">
      <c r="M22241" s="172"/>
      <c r="N22241" s="172"/>
      <c r="O22241" s="172"/>
      <c r="U22241" s="173"/>
    </row>
    <row r="22242" spans="13:21" s="104" customFormat="1" ht="15.75">
      <c r="M22242" s="172"/>
      <c r="N22242" s="172"/>
      <c r="O22242" s="172"/>
      <c r="U22242" s="173"/>
    </row>
    <row r="22243" spans="13:21" s="104" customFormat="1" ht="15.75">
      <c r="M22243" s="172"/>
      <c r="N22243" s="172"/>
      <c r="O22243" s="172"/>
      <c r="U22243" s="173"/>
    </row>
    <row r="22244" spans="13:21" s="104" customFormat="1" ht="15.75">
      <c r="M22244" s="172"/>
      <c r="N22244" s="172"/>
      <c r="O22244" s="172"/>
      <c r="U22244" s="173"/>
    </row>
    <row r="22245" spans="13:21" s="104" customFormat="1" ht="15.75">
      <c r="M22245" s="172"/>
      <c r="N22245" s="172"/>
      <c r="O22245" s="172"/>
      <c r="U22245" s="173"/>
    </row>
    <row r="22246" spans="13:21" s="104" customFormat="1" ht="15.75">
      <c r="M22246" s="172"/>
      <c r="N22246" s="172"/>
      <c r="O22246" s="172"/>
      <c r="U22246" s="173"/>
    </row>
    <row r="22247" spans="13:21" s="104" customFormat="1" ht="15.75">
      <c r="M22247" s="172"/>
      <c r="N22247" s="172"/>
      <c r="O22247" s="172"/>
      <c r="U22247" s="173"/>
    </row>
    <row r="22248" spans="13:21" s="104" customFormat="1" ht="15.75">
      <c r="M22248" s="172"/>
      <c r="N22248" s="172"/>
      <c r="O22248" s="172"/>
      <c r="U22248" s="173"/>
    </row>
    <row r="22249" spans="13:21" s="104" customFormat="1" ht="15.75">
      <c r="M22249" s="172"/>
      <c r="N22249" s="172"/>
      <c r="O22249" s="172"/>
      <c r="U22249" s="173"/>
    </row>
    <row r="22250" spans="13:21" s="104" customFormat="1" ht="15.75">
      <c r="M22250" s="172"/>
      <c r="N22250" s="172"/>
      <c r="O22250" s="172"/>
      <c r="U22250" s="173"/>
    </row>
    <row r="22251" spans="13:21" s="104" customFormat="1" ht="15.75">
      <c r="M22251" s="172"/>
      <c r="N22251" s="172"/>
      <c r="O22251" s="172"/>
      <c r="U22251" s="173"/>
    </row>
    <row r="22252" spans="13:21" s="104" customFormat="1" ht="15.75">
      <c r="M22252" s="172"/>
      <c r="N22252" s="172"/>
      <c r="O22252" s="172"/>
      <c r="U22252" s="173"/>
    </row>
    <row r="22253" spans="13:21" s="104" customFormat="1" ht="15.75">
      <c r="M22253" s="172"/>
      <c r="N22253" s="172"/>
      <c r="O22253" s="172"/>
      <c r="U22253" s="173"/>
    </row>
    <row r="22254" spans="13:21" s="104" customFormat="1" ht="15.75">
      <c r="M22254" s="172"/>
      <c r="N22254" s="172"/>
      <c r="O22254" s="172"/>
      <c r="U22254" s="173"/>
    </row>
    <row r="22255" spans="13:21" s="104" customFormat="1" ht="15.75">
      <c r="M22255" s="172"/>
      <c r="N22255" s="172"/>
      <c r="O22255" s="172"/>
      <c r="U22255" s="173"/>
    </row>
    <row r="22256" spans="13:21" s="104" customFormat="1" ht="15.75">
      <c r="M22256" s="172"/>
      <c r="N22256" s="172"/>
      <c r="O22256" s="172"/>
      <c r="U22256" s="173"/>
    </row>
    <row r="22257" spans="13:21" s="104" customFormat="1" ht="15.75">
      <c r="M22257" s="172"/>
      <c r="N22257" s="172"/>
      <c r="O22257" s="172"/>
      <c r="U22257" s="173"/>
    </row>
    <row r="22258" spans="13:21" s="104" customFormat="1" ht="15.75">
      <c r="M22258" s="172"/>
      <c r="N22258" s="172"/>
      <c r="O22258" s="172"/>
      <c r="U22258" s="173"/>
    </row>
    <row r="22259" spans="13:21" s="104" customFormat="1" ht="15.75">
      <c r="M22259" s="172"/>
      <c r="N22259" s="172"/>
      <c r="O22259" s="172"/>
      <c r="U22259" s="173"/>
    </row>
    <row r="22260" spans="13:21" s="104" customFormat="1" ht="15.75">
      <c r="M22260" s="172"/>
      <c r="N22260" s="172"/>
      <c r="O22260" s="172"/>
      <c r="U22260" s="173"/>
    </row>
    <row r="22261" spans="13:21" s="104" customFormat="1" ht="15.75">
      <c r="M22261" s="172"/>
      <c r="N22261" s="172"/>
      <c r="O22261" s="172"/>
      <c r="U22261" s="173"/>
    </row>
    <row r="22262" spans="13:21" s="104" customFormat="1" ht="15.75">
      <c r="M22262" s="172"/>
      <c r="N22262" s="172"/>
      <c r="O22262" s="172"/>
      <c r="U22262" s="173"/>
    </row>
    <row r="22263" spans="13:21" s="104" customFormat="1" ht="15.75">
      <c r="M22263" s="172"/>
      <c r="N22263" s="172"/>
      <c r="O22263" s="172"/>
      <c r="U22263" s="173"/>
    </row>
    <row r="22264" spans="13:21" s="104" customFormat="1" ht="15.75">
      <c r="M22264" s="172"/>
      <c r="N22264" s="172"/>
      <c r="O22264" s="172"/>
      <c r="U22264" s="173"/>
    </row>
    <row r="22265" spans="13:21" s="104" customFormat="1" ht="15.75">
      <c r="M22265" s="172"/>
      <c r="N22265" s="172"/>
      <c r="O22265" s="172"/>
      <c r="U22265" s="173"/>
    </row>
    <row r="22266" spans="13:21" s="104" customFormat="1" ht="15.75">
      <c r="M22266" s="172"/>
      <c r="N22266" s="172"/>
      <c r="O22266" s="172"/>
      <c r="U22266" s="173"/>
    </row>
    <row r="22267" spans="13:21" s="104" customFormat="1" ht="15.75">
      <c r="M22267" s="172"/>
      <c r="N22267" s="172"/>
      <c r="O22267" s="172"/>
      <c r="U22267" s="173"/>
    </row>
    <row r="22268" spans="13:21" s="104" customFormat="1" ht="15.75">
      <c r="M22268" s="172"/>
      <c r="N22268" s="172"/>
      <c r="O22268" s="172"/>
      <c r="U22268" s="173"/>
    </row>
    <row r="22269" spans="13:21" s="104" customFormat="1" ht="15.75">
      <c r="M22269" s="172"/>
      <c r="N22269" s="172"/>
      <c r="O22269" s="172"/>
      <c r="U22269" s="173"/>
    </row>
    <row r="22270" spans="13:21" s="104" customFormat="1" ht="15.75">
      <c r="M22270" s="172"/>
      <c r="N22270" s="172"/>
      <c r="O22270" s="172"/>
      <c r="U22270" s="173"/>
    </row>
    <row r="22271" spans="13:21" s="104" customFormat="1" ht="15.75">
      <c r="M22271" s="172"/>
      <c r="N22271" s="172"/>
      <c r="O22271" s="172"/>
      <c r="U22271" s="173"/>
    </row>
    <row r="22272" spans="13:21" s="104" customFormat="1" ht="15.75">
      <c r="M22272" s="172"/>
      <c r="N22272" s="172"/>
      <c r="O22272" s="172"/>
      <c r="U22272" s="173"/>
    </row>
    <row r="22273" spans="13:21" s="104" customFormat="1" ht="15.75">
      <c r="M22273" s="172"/>
      <c r="N22273" s="172"/>
      <c r="O22273" s="172"/>
      <c r="U22273" s="173"/>
    </row>
    <row r="22274" spans="13:21" s="104" customFormat="1" ht="15.75">
      <c r="M22274" s="172"/>
      <c r="N22274" s="172"/>
      <c r="O22274" s="172"/>
      <c r="U22274" s="173"/>
    </row>
    <row r="22275" spans="13:21" s="104" customFormat="1" ht="15.75">
      <c r="M22275" s="172"/>
      <c r="N22275" s="172"/>
      <c r="O22275" s="172"/>
      <c r="U22275" s="173"/>
    </row>
    <row r="22276" spans="13:21" s="104" customFormat="1" ht="15.75">
      <c r="M22276" s="172"/>
      <c r="N22276" s="172"/>
      <c r="O22276" s="172"/>
      <c r="U22276" s="173"/>
    </row>
    <row r="22277" spans="13:21" s="104" customFormat="1" ht="15.75">
      <c r="M22277" s="172"/>
      <c r="N22277" s="172"/>
      <c r="O22277" s="172"/>
      <c r="U22277" s="173"/>
    </row>
    <row r="22278" spans="13:21" s="104" customFormat="1" ht="15.75">
      <c r="M22278" s="172"/>
      <c r="N22278" s="172"/>
      <c r="O22278" s="172"/>
      <c r="U22278" s="173"/>
    </row>
    <row r="22279" spans="13:21" s="104" customFormat="1" ht="15.75">
      <c r="M22279" s="172"/>
      <c r="N22279" s="172"/>
      <c r="O22279" s="172"/>
      <c r="U22279" s="173"/>
    </row>
    <row r="22280" spans="13:21" s="104" customFormat="1" ht="15.75">
      <c r="M22280" s="172"/>
      <c r="N22280" s="172"/>
      <c r="O22280" s="172"/>
      <c r="U22280" s="173"/>
    </row>
    <row r="22281" spans="13:21" s="104" customFormat="1" ht="15.75">
      <c r="M22281" s="172"/>
      <c r="N22281" s="172"/>
      <c r="O22281" s="172"/>
      <c r="U22281" s="173"/>
    </row>
    <row r="22282" spans="13:21" s="104" customFormat="1" ht="15.75">
      <c r="M22282" s="172"/>
      <c r="N22282" s="172"/>
      <c r="O22282" s="172"/>
      <c r="U22282" s="173"/>
    </row>
    <row r="22283" spans="13:21" s="104" customFormat="1" ht="15.75">
      <c r="M22283" s="172"/>
      <c r="N22283" s="172"/>
      <c r="O22283" s="172"/>
      <c r="U22283" s="173"/>
    </row>
    <row r="22284" spans="13:21" s="104" customFormat="1" ht="15.75">
      <c r="M22284" s="172"/>
      <c r="N22284" s="172"/>
      <c r="O22284" s="172"/>
      <c r="U22284" s="173"/>
    </row>
    <row r="22285" spans="13:21" s="104" customFormat="1" ht="15.75">
      <c r="M22285" s="172"/>
      <c r="N22285" s="172"/>
      <c r="O22285" s="172"/>
      <c r="U22285" s="173"/>
    </row>
    <row r="22286" spans="13:21" s="104" customFormat="1" ht="15.75">
      <c r="M22286" s="172"/>
      <c r="N22286" s="172"/>
      <c r="O22286" s="172"/>
      <c r="U22286" s="173"/>
    </row>
    <row r="22287" spans="13:21" s="104" customFormat="1" ht="15.75">
      <c r="M22287" s="172"/>
      <c r="N22287" s="172"/>
      <c r="O22287" s="172"/>
      <c r="U22287" s="173"/>
    </row>
    <row r="22288" spans="13:21" s="104" customFormat="1" ht="15.75">
      <c r="M22288" s="172"/>
      <c r="N22288" s="172"/>
      <c r="O22288" s="172"/>
      <c r="U22288" s="173"/>
    </row>
    <row r="22289" spans="13:21" s="104" customFormat="1" ht="15.75">
      <c r="M22289" s="172"/>
      <c r="N22289" s="172"/>
      <c r="O22289" s="172"/>
      <c r="U22289" s="173"/>
    </row>
    <row r="22290" spans="13:21" s="104" customFormat="1" ht="15.75">
      <c r="M22290" s="172"/>
      <c r="N22290" s="172"/>
      <c r="O22290" s="172"/>
      <c r="U22290" s="173"/>
    </row>
    <row r="22291" spans="13:21" s="104" customFormat="1" ht="15.75">
      <c r="M22291" s="172"/>
      <c r="N22291" s="172"/>
      <c r="O22291" s="172"/>
      <c r="U22291" s="173"/>
    </row>
    <row r="22292" spans="13:21" s="104" customFormat="1" ht="15.75">
      <c r="M22292" s="172"/>
      <c r="N22292" s="172"/>
      <c r="O22292" s="172"/>
      <c r="U22292" s="173"/>
    </row>
    <row r="22293" spans="13:21" s="104" customFormat="1" ht="15.75">
      <c r="M22293" s="172"/>
      <c r="N22293" s="172"/>
      <c r="O22293" s="172"/>
      <c r="U22293" s="173"/>
    </row>
    <row r="22294" spans="13:21" s="104" customFormat="1" ht="15.75">
      <c r="M22294" s="172"/>
      <c r="N22294" s="172"/>
      <c r="O22294" s="172"/>
      <c r="U22294" s="173"/>
    </row>
    <row r="22295" spans="13:21" s="104" customFormat="1" ht="15.75">
      <c r="M22295" s="172"/>
      <c r="N22295" s="172"/>
      <c r="O22295" s="172"/>
      <c r="U22295" s="173"/>
    </row>
    <row r="22296" spans="13:21" s="104" customFormat="1" ht="15.75">
      <c r="M22296" s="172"/>
      <c r="N22296" s="172"/>
      <c r="O22296" s="172"/>
      <c r="U22296" s="173"/>
    </row>
    <row r="22297" spans="13:21" s="104" customFormat="1" ht="15.75">
      <c r="M22297" s="172"/>
      <c r="N22297" s="172"/>
      <c r="O22297" s="172"/>
      <c r="U22297" s="173"/>
    </row>
    <row r="22298" spans="13:21" s="104" customFormat="1" ht="15.75">
      <c r="M22298" s="172"/>
      <c r="N22298" s="172"/>
      <c r="O22298" s="172"/>
      <c r="U22298" s="173"/>
    </row>
    <row r="22299" spans="13:21" s="104" customFormat="1" ht="15.75">
      <c r="M22299" s="172"/>
      <c r="N22299" s="172"/>
      <c r="O22299" s="172"/>
      <c r="U22299" s="173"/>
    </row>
    <row r="22300" spans="13:21" s="104" customFormat="1" ht="15.75">
      <c r="M22300" s="172"/>
      <c r="N22300" s="172"/>
      <c r="O22300" s="172"/>
      <c r="U22300" s="173"/>
    </row>
    <row r="22301" spans="13:21" s="104" customFormat="1" ht="15.75">
      <c r="M22301" s="172"/>
      <c r="N22301" s="172"/>
      <c r="O22301" s="172"/>
      <c r="U22301" s="173"/>
    </row>
    <row r="22302" spans="13:21" s="104" customFormat="1" ht="15.75">
      <c r="M22302" s="172"/>
      <c r="N22302" s="172"/>
      <c r="O22302" s="172"/>
      <c r="U22302" s="173"/>
    </row>
    <row r="22303" spans="13:21" s="104" customFormat="1" ht="15.75">
      <c r="M22303" s="172"/>
      <c r="N22303" s="172"/>
      <c r="O22303" s="172"/>
      <c r="U22303" s="173"/>
    </row>
    <row r="22304" spans="13:21" s="104" customFormat="1" ht="15.75">
      <c r="M22304" s="172"/>
      <c r="N22304" s="172"/>
      <c r="O22304" s="172"/>
      <c r="U22304" s="173"/>
    </row>
    <row r="22305" spans="13:21" s="104" customFormat="1" ht="15.75">
      <c r="M22305" s="172"/>
      <c r="N22305" s="172"/>
      <c r="O22305" s="172"/>
      <c r="U22305" s="173"/>
    </row>
    <row r="22306" spans="13:21" s="104" customFormat="1" ht="15.75">
      <c r="M22306" s="172"/>
      <c r="N22306" s="172"/>
      <c r="O22306" s="172"/>
      <c r="U22306" s="173"/>
    </row>
    <row r="22307" spans="13:21" s="104" customFormat="1" ht="15.75">
      <c r="M22307" s="172"/>
      <c r="N22307" s="172"/>
      <c r="O22307" s="172"/>
      <c r="U22307" s="173"/>
    </row>
    <row r="22308" spans="13:21" s="104" customFormat="1" ht="15.75">
      <c r="M22308" s="172"/>
      <c r="N22308" s="172"/>
      <c r="O22308" s="172"/>
      <c r="U22308" s="173"/>
    </row>
    <row r="22309" spans="13:21" s="104" customFormat="1" ht="15.75">
      <c r="M22309" s="172"/>
      <c r="N22309" s="172"/>
      <c r="O22309" s="172"/>
      <c r="U22309" s="173"/>
    </row>
    <row r="22310" spans="13:21" s="104" customFormat="1" ht="15.75">
      <c r="M22310" s="172"/>
      <c r="N22310" s="172"/>
      <c r="O22310" s="172"/>
      <c r="U22310" s="173"/>
    </row>
    <row r="22311" spans="13:21" s="104" customFormat="1" ht="15.75">
      <c r="M22311" s="172"/>
      <c r="N22311" s="172"/>
      <c r="O22311" s="172"/>
      <c r="U22311" s="173"/>
    </row>
    <row r="22312" spans="13:21" s="104" customFormat="1" ht="15.75">
      <c r="M22312" s="172"/>
      <c r="N22312" s="172"/>
      <c r="O22312" s="172"/>
      <c r="U22312" s="173"/>
    </row>
    <row r="22313" spans="13:21" s="104" customFormat="1" ht="15.75">
      <c r="M22313" s="172"/>
      <c r="N22313" s="172"/>
      <c r="O22313" s="172"/>
      <c r="U22313" s="173"/>
    </row>
    <row r="22314" spans="13:21" s="104" customFormat="1" ht="15.75">
      <c r="M22314" s="172"/>
      <c r="N22314" s="172"/>
      <c r="O22314" s="172"/>
      <c r="U22314" s="173"/>
    </row>
    <row r="22315" spans="13:21" s="104" customFormat="1" ht="15.75">
      <c r="M22315" s="172"/>
      <c r="N22315" s="172"/>
      <c r="O22315" s="172"/>
      <c r="U22315" s="173"/>
    </row>
    <row r="22316" spans="13:21" s="104" customFormat="1" ht="15.75">
      <c r="M22316" s="172"/>
      <c r="N22316" s="172"/>
      <c r="O22316" s="172"/>
      <c r="U22316" s="173"/>
    </row>
    <row r="22317" spans="13:21" s="104" customFormat="1" ht="15.75">
      <c r="M22317" s="172"/>
      <c r="N22317" s="172"/>
      <c r="O22317" s="172"/>
      <c r="U22317" s="173"/>
    </row>
    <row r="22318" spans="13:21" s="104" customFormat="1" ht="15.75">
      <c r="M22318" s="172"/>
      <c r="N22318" s="172"/>
      <c r="O22318" s="172"/>
      <c r="U22318" s="173"/>
    </row>
    <row r="22319" spans="13:21" s="104" customFormat="1" ht="15.75">
      <c r="M22319" s="172"/>
      <c r="N22319" s="172"/>
      <c r="O22319" s="172"/>
      <c r="U22319" s="173"/>
    </row>
    <row r="22320" spans="13:21" s="104" customFormat="1" ht="15.75">
      <c r="M22320" s="172"/>
      <c r="N22320" s="172"/>
      <c r="O22320" s="172"/>
      <c r="U22320" s="173"/>
    </row>
    <row r="22321" spans="13:21" s="104" customFormat="1" ht="15.75">
      <c r="M22321" s="172"/>
      <c r="N22321" s="172"/>
      <c r="O22321" s="172"/>
      <c r="U22321" s="173"/>
    </row>
    <row r="22322" spans="13:21" s="104" customFormat="1" ht="15.75">
      <c r="M22322" s="172"/>
      <c r="N22322" s="172"/>
      <c r="O22322" s="172"/>
      <c r="U22322" s="173"/>
    </row>
    <row r="22323" spans="13:21" s="104" customFormat="1" ht="15.75">
      <c r="M22323" s="172"/>
      <c r="N22323" s="172"/>
      <c r="O22323" s="172"/>
      <c r="U22323" s="173"/>
    </row>
    <row r="22324" spans="13:21" s="104" customFormat="1" ht="15.75">
      <c r="M22324" s="172"/>
      <c r="N22324" s="172"/>
      <c r="O22324" s="172"/>
      <c r="U22324" s="173"/>
    </row>
    <row r="22325" spans="13:21" s="104" customFormat="1" ht="15.75">
      <c r="M22325" s="172"/>
      <c r="N22325" s="172"/>
      <c r="O22325" s="172"/>
      <c r="U22325" s="173"/>
    </row>
    <row r="22326" spans="13:21" s="104" customFormat="1" ht="15.75">
      <c r="M22326" s="172"/>
      <c r="N22326" s="172"/>
      <c r="O22326" s="172"/>
      <c r="U22326" s="173"/>
    </row>
    <row r="22327" spans="13:21" s="104" customFormat="1" ht="15.75">
      <c r="M22327" s="172"/>
      <c r="N22327" s="172"/>
      <c r="O22327" s="172"/>
      <c r="U22327" s="173"/>
    </row>
    <row r="22328" spans="13:21" s="104" customFormat="1" ht="15.75">
      <c r="M22328" s="172"/>
      <c r="N22328" s="172"/>
      <c r="O22328" s="172"/>
      <c r="U22328" s="173"/>
    </row>
    <row r="22329" spans="13:21" s="104" customFormat="1" ht="15.75">
      <c r="M22329" s="172"/>
      <c r="N22329" s="172"/>
      <c r="O22329" s="172"/>
      <c r="U22329" s="173"/>
    </row>
    <row r="22330" spans="13:21" s="104" customFormat="1" ht="15.75">
      <c r="M22330" s="172"/>
      <c r="N22330" s="172"/>
      <c r="O22330" s="172"/>
      <c r="U22330" s="173"/>
    </row>
    <row r="22331" spans="13:21" s="104" customFormat="1" ht="15.75">
      <c r="M22331" s="172"/>
      <c r="N22331" s="172"/>
      <c r="O22331" s="172"/>
      <c r="U22331" s="173"/>
    </row>
    <row r="22332" spans="13:21" s="104" customFormat="1" ht="15.75">
      <c r="M22332" s="172"/>
      <c r="N22332" s="172"/>
      <c r="O22332" s="172"/>
      <c r="U22332" s="173"/>
    </row>
    <row r="22333" spans="13:21" s="104" customFormat="1" ht="15.75">
      <c r="M22333" s="172"/>
      <c r="N22333" s="172"/>
      <c r="O22333" s="172"/>
      <c r="U22333" s="173"/>
    </row>
    <row r="22334" spans="13:21" s="104" customFormat="1" ht="15.75">
      <c r="M22334" s="172"/>
      <c r="N22334" s="172"/>
      <c r="O22334" s="172"/>
      <c r="U22334" s="173"/>
    </row>
    <row r="22335" spans="13:21" s="104" customFormat="1" ht="15.75">
      <c r="M22335" s="172"/>
      <c r="N22335" s="172"/>
      <c r="O22335" s="172"/>
      <c r="U22335" s="173"/>
    </row>
    <row r="22336" spans="13:21" s="104" customFormat="1" ht="15.75">
      <c r="M22336" s="172"/>
      <c r="N22336" s="172"/>
      <c r="O22336" s="172"/>
      <c r="U22336" s="173"/>
    </row>
    <row r="22337" spans="13:21" s="104" customFormat="1" ht="15.75">
      <c r="M22337" s="172"/>
      <c r="N22337" s="172"/>
      <c r="O22337" s="172"/>
      <c r="U22337" s="173"/>
    </row>
    <row r="22338" spans="13:21" s="104" customFormat="1" ht="15.75">
      <c r="M22338" s="172"/>
      <c r="N22338" s="172"/>
      <c r="O22338" s="172"/>
      <c r="U22338" s="173"/>
    </row>
    <row r="22339" spans="13:21" s="104" customFormat="1" ht="15.75">
      <c r="M22339" s="172"/>
      <c r="N22339" s="172"/>
      <c r="O22339" s="172"/>
      <c r="U22339" s="173"/>
    </row>
    <row r="22340" spans="13:21" s="104" customFormat="1" ht="15.75">
      <c r="M22340" s="172"/>
      <c r="N22340" s="172"/>
      <c r="O22340" s="172"/>
      <c r="U22340" s="173"/>
    </row>
    <row r="22341" spans="13:21" s="104" customFormat="1" ht="15.75">
      <c r="M22341" s="172"/>
      <c r="N22341" s="172"/>
      <c r="O22341" s="172"/>
      <c r="U22341" s="173"/>
    </row>
    <row r="22342" spans="13:21" s="104" customFormat="1" ht="15.75">
      <c r="M22342" s="172"/>
      <c r="N22342" s="172"/>
      <c r="O22342" s="172"/>
      <c r="U22342" s="173"/>
    </row>
    <row r="22343" spans="13:21" s="104" customFormat="1" ht="15.75">
      <c r="M22343" s="172"/>
      <c r="N22343" s="172"/>
      <c r="O22343" s="172"/>
      <c r="U22343" s="173"/>
    </row>
    <row r="22344" spans="13:21" s="104" customFormat="1" ht="15.75">
      <c r="M22344" s="172"/>
      <c r="N22344" s="172"/>
      <c r="O22344" s="172"/>
      <c r="U22344" s="173"/>
    </row>
    <row r="22345" spans="13:21" s="104" customFormat="1" ht="15.75">
      <c r="M22345" s="172"/>
      <c r="N22345" s="172"/>
      <c r="O22345" s="172"/>
      <c r="U22345" s="173"/>
    </row>
    <row r="22346" spans="13:21" s="104" customFormat="1" ht="15.75">
      <c r="M22346" s="172"/>
      <c r="N22346" s="172"/>
      <c r="O22346" s="172"/>
      <c r="U22346" s="173"/>
    </row>
    <row r="22347" spans="13:21" s="104" customFormat="1" ht="15.75">
      <c r="M22347" s="172"/>
      <c r="N22347" s="172"/>
      <c r="O22347" s="172"/>
      <c r="U22347" s="173"/>
    </row>
    <row r="22348" spans="13:21" s="104" customFormat="1" ht="15.75">
      <c r="M22348" s="172"/>
      <c r="N22348" s="172"/>
      <c r="O22348" s="172"/>
      <c r="U22348" s="173"/>
    </row>
    <row r="22349" spans="13:21" s="104" customFormat="1" ht="15.75">
      <c r="M22349" s="172"/>
      <c r="N22349" s="172"/>
      <c r="O22349" s="172"/>
      <c r="U22349" s="173"/>
    </row>
    <row r="22350" spans="13:21" s="104" customFormat="1" ht="15.75">
      <c r="M22350" s="172"/>
      <c r="N22350" s="172"/>
      <c r="O22350" s="172"/>
      <c r="U22350" s="173"/>
    </row>
    <row r="22351" spans="13:21" s="104" customFormat="1" ht="15.75">
      <c r="M22351" s="172"/>
      <c r="N22351" s="172"/>
      <c r="O22351" s="172"/>
      <c r="U22351" s="173"/>
    </row>
    <row r="22352" spans="13:21" s="104" customFormat="1" ht="15.75">
      <c r="M22352" s="172"/>
      <c r="N22352" s="172"/>
      <c r="O22352" s="172"/>
      <c r="U22352" s="173"/>
    </row>
    <row r="22353" spans="13:21" s="104" customFormat="1" ht="15.75">
      <c r="M22353" s="172"/>
      <c r="N22353" s="172"/>
      <c r="O22353" s="172"/>
      <c r="U22353" s="173"/>
    </row>
    <row r="22354" spans="13:21" s="104" customFormat="1" ht="15.75">
      <c r="M22354" s="172"/>
      <c r="N22354" s="172"/>
      <c r="O22354" s="172"/>
      <c r="U22354" s="173"/>
    </row>
    <row r="22355" spans="13:21" s="104" customFormat="1" ht="15.75">
      <c r="M22355" s="172"/>
      <c r="N22355" s="172"/>
      <c r="O22355" s="172"/>
      <c r="U22355" s="173"/>
    </row>
    <row r="22356" spans="13:21" s="104" customFormat="1" ht="15.75">
      <c r="M22356" s="172"/>
      <c r="N22356" s="172"/>
      <c r="O22356" s="172"/>
      <c r="U22356" s="173"/>
    </row>
    <row r="22357" spans="13:21" s="104" customFormat="1" ht="15.75">
      <c r="M22357" s="172"/>
      <c r="N22357" s="172"/>
      <c r="O22357" s="172"/>
      <c r="U22357" s="173"/>
    </row>
    <row r="22358" spans="13:21" s="104" customFormat="1" ht="15.75">
      <c r="M22358" s="172"/>
      <c r="N22358" s="172"/>
      <c r="O22358" s="172"/>
      <c r="U22358" s="173"/>
    </row>
    <row r="22359" spans="13:21" s="104" customFormat="1" ht="15.75">
      <c r="M22359" s="172"/>
      <c r="N22359" s="172"/>
      <c r="O22359" s="172"/>
      <c r="U22359" s="173"/>
    </row>
    <row r="22360" spans="13:21" s="104" customFormat="1" ht="15.75">
      <c r="M22360" s="172"/>
      <c r="N22360" s="172"/>
      <c r="O22360" s="172"/>
      <c r="U22360" s="173"/>
    </row>
    <row r="22361" spans="13:21" s="104" customFormat="1" ht="15.75">
      <c r="M22361" s="172"/>
      <c r="N22361" s="172"/>
      <c r="O22361" s="172"/>
      <c r="U22361" s="173"/>
    </row>
    <row r="22362" spans="13:21" s="104" customFormat="1" ht="15.75">
      <c r="M22362" s="172"/>
      <c r="N22362" s="172"/>
      <c r="O22362" s="172"/>
      <c r="U22362" s="173"/>
    </row>
    <row r="22363" spans="13:21" s="104" customFormat="1" ht="15.75">
      <c r="M22363" s="172"/>
      <c r="N22363" s="172"/>
      <c r="O22363" s="172"/>
      <c r="U22363" s="173"/>
    </row>
    <row r="22364" spans="13:21" s="104" customFormat="1" ht="15.75">
      <c r="M22364" s="172"/>
      <c r="N22364" s="172"/>
      <c r="O22364" s="172"/>
      <c r="U22364" s="173"/>
    </row>
    <row r="22365" spans="13:21" s="104" customFormat="1" ht="15.75">
      <c r="M22365" s="172"/>
      <c r="N22365" s="172"/>
      <c r="O22365" s="172"/>
      <c r="U22365" s="173"/>
    </row>
    <row r="22366" spans="13:21" s="104" customFormat="1" ht="15.75">
      <c r="M22366" s="172"/>
      <c r="N22366" s="172"/>
      <c r="O22366" s="172"/>
      <c r="U22366" s="173"/>
    </row>
    <row r="22367" spans="13:21" s="104" customFormat="1" ht="15.75">
      <c r="M22367" s="172"/>
      <c r="N22367" s="172"/>
      <c r="O22367" s="172"/>
      <c r="U22367" s="173"/>
    </row>
    <row r="22368" spans="13:21" s="104" customFormat="1" ht="15.75">
      <c r="M22368" s="172"/>
      <c r="N22368" s="172"/>
      <c r="O22368" s="172"/>
      <c r="U22368" s="173"/>
    </row>
    <row r="22369" spans="13:21" s="104" customFormat="1" ht="15.75">
      <c r="M22369" s="172"/>
      <c r="N22369" s="172"/>
      <c r="O22369" s="172"/>
      <c r="U22369" s="173"/>
    </row>
    <row r="22370" spans="13:21" s="104" customFormat="1" ht="15.75">
      <c r="M22370" s="172"/>
      <c r="N22370" s="172"/>
      <c r="O22370" s="172"/>
      <c r="U22370" s="173"/>
    </row>
    <row r="22371" spans="13:21" s="104" customFormat="1" ht="15.75">
      <c r="M22371" s="172"/>
      <c r="N22371" s="172"/>
      <c r="O22371" s="172"/>
      <c r="U22371" s="173"/>
    </row>
    <row r="22372" spans="13:21" s="104" customFormat="1" ht="15.75">
      <c r="M22372" s="172"/>
      <c r="N22372" s="172"/>
      <c r="O22372" s="172"/>
      <c r="U22372" s="173"/>
    </row>
    <row r="22373" spans="13:21" s="104" customFormat="1" ht="15.75">
      <c r="M22373" s="172"/>
      <c r="N22373" s="172"/>
      <c r="O22373" s="172"/>
      <c r="U22373" s="173"/>
    </row>
    <row r="22374" spans="13:21" s="104" customFormat="1" ht="15.75">
      <c r="M22374" s="172"/>
      <c r="N22374" s="172"/>
      <c r="O22374" s="172"/>
      <c r="U22374" s="173"/>
    </row>
    <row r="22375" spans="13:21" s="104" customFormat="1" ht="15.75">
      <c r="M22375" s="172"/>
      <c r="N22375" s="172"/>
      <c r="O22375" s="172"/>
      <c r="U22375" s="173"/>
    </row>
    <row r="22376" spans="13:21" s="104" customFormat="1" ht="15.75">
      <c r="M22376" s="172"/>
      <c r="N22376" s="172"/>
      <c r="O22376" s="172"/>
      <c r="U22376" s="173"/>
    </row>
    <row r="22377" spans="13:21" s="104" customFormat="1" ht="15.75">
      <c r="M22377" s="172"/>
      <c r="N22377" s="172"/>
      <c r="O22377" s="172"/>
      <c r="U22377" s="173"/>
    </row>
    <row r="22378" spans="13:21" s="104" customFormat="1" ht="15.75">
      <c r="M22378" s="172"/>
      <c r="N22378" s="172"/>
      <c r="O22378" s="172"/>
      <c r="U22378" s="173"/>
    </row>
    <row r="22379" spans="13:21" s="104" customFormat="1" ht="15.75">
      <c r="M22379" s="172"/>
      <c r="N22379" s="172"/>
      <c r="O22379" s="172"/>
      <c r="U22379" s="173"/>
    </row>
    <row r="22380" spans="13:21" s="104" customFormat="1" ht="15.75">
      <c r="M22380" s="172"/>
      <c r="N22380" s="172"/>
      <c r="O22380" s="172"/>
      <c r="U22380" s="173"/>
    </row>
    <row r="22381" spans="13:21" s="104" customFormat="1" ht="15.75">
      <c r="M22381" s="172"/>
      <c r="N22381" s="172"/>
      <c r="O22381" s="172"/>
      <c r="U22381" s="173"/>
    </row>
    <row r="22382" spans="13:21" s="104" customFormat="1" ht="15.75">
      <c r="M22382" s="172"/>
      <c r="N22382" s="172"/>
      <c r="O22382" s="172"/>
      <c r="U22382" s="173"/>
    </row>
    <row r="22383" spans="13:21" s="104" customFormat="1" ht="15.75">
      <c r="M22383" s="172"/>
      <c r="N22383" s="172"/>
      <c r="O22383" s="172"/>
      <c r="U22383" s="173"/>
    </row>
    <row r="22384" spans="13:21" s="104" customFormat="1" ht="15.75">
      <c r="M22384" s="172"/>
      <c r="N22384" s="172"/>
      <c r="O22384" s="172"/>
      <c r="U22384" s="173"/>
    </row>
    <row r="22385" spans="13:21" s="104" customFormat="1" ht="15.75">
      <c r="M22385" s="172"/>
      <c r="N22385" s="172"/>
      <c r="O22385" s="172"/>
      <c r="U22385" s="173"/>
    </row>
    <row r="22386" spans="13:21" s="104" customFormat="1" ht="15.75">
      <c r="M22386" s="172"/>
      <c r="N22386" s="172"/>
      <c r="O22386" s="172"/>
      <c r="U22386" s="173"/>
    </row>
    <row r="22387" spans="13:21" s="104" customFormat="1" ht="15.75">
      <c r="M22387" s="172"/>
      <c r="N22387" s="172"/>
      <c r="O22387" s="172"/>
      <c r="U22387" s="173"/>
    </row>
    <row r="22388" spans="13:21" s="104" customFormat="1" ht="15.75">
      <c r="M22388" s="172"/>
      <c r="N22388" s="172"/>
      <c r="O22388" s="172"/>
      <c r="U22388" s="173"/>
    </row>
    <row r="22389" spans="13:21" s="104" customFormat="1" ht="15.75">
      <c r="M22389" s="172"/>
      <c r="N22389" s="172"/>
      <c r="O22389" s="172"/>
      <c r="U22389" s="173"/>
    </row>
    <row r="22390" spans="13:21" s="104" customFormat="1" ht="15.75">
      <c r="M22390" s="172"/>
      <c r="N22390" s="172"/>
      <c r="O22390" s="172"/>
      <c r="U22390" s="173"/>
    </row>
    <row r="22391" spans="13:21" s="104" customFormat="1" ht="15.75">
      <c r="M22391" s="172"/>
      <c r="N22391" s="172"/>
      <c r="O22391" s="172"/>
      <c r="U22391" s="173"/>
    </row>
    <row r="22392" spans="13:21" s="104" customFormat="1" ht="15.75">
      <c r="M22392" s="172"/>
      <c r="N22392" s="172"/>
      <c r="O22392" s="172"/>
      <c r="U22392" s="173"/>
    </row>
    <row r="22393" spans="13:21" s="104" customFormat="1" ht="15.75">
      <c r="M22393" s="172"/>
      <c r="N22393" s="172"/>
      <c r="O22393" s="172"/>
      <c r="U22393" s="173"/>
    </row>
    <row r="22394" spans="13:21" s="104" customFormat="1" ht="15.75">
      <c r="M22394" s="172"/>
      <c r="N22394" s="172"/>
      <c r="O22394" s="172"/>
      <c r="U22394" s="173"/>
    </row>
    <row r="22395" spans="13:21" s="104" customFormat="1" ht="15.75">
      <c r="M22395" s="172"/>
      <c r="N22395" s="172"/>
      <c r="O22395" s="172"/>
      <c r="U22395" s="173"/>
    </row>
    <row r="22396" spans="13:21" s="104" customFormat="1" ht="15.75">
      <c r="M22396" s="172"/>
      <c r="N22396" s="172"/>
      <c r="O22396" s="172"/>
      <c r="U22396" s="173"/>
    </row>
    <row r="22397" spans="13:21" s="104" customFormat="1" ht="15.75">
      <c r="M22397" s="172"/>
      <c r="N22397" s="172"/>
      <c r="O22397" s="172"/>
      <c r="U22397" s="173"/>
    </row>
    <row r="22398" spans="13:21" s="104" customFormat="1" ht="15.75">
      <c r="M22398" s="172"/>
      <c r="N22398" s="172"/>
      <c r="O22398" s="172"/>
      <c r="U22398" s="173"/>
    </row>
    <row r="22399" spans="13:21" s="104" customFormat="1" ht="15.75">
      <c r="M22399" s="172"/>
      <c r="N22399" s="172"/>
      <c r="O22399" s="172"/>
      <c r="U22399" s="173"/>
    </row>
    <row r="22400" spans="13:21" s="104" customFormat="1" ht="15.75">
      <c r="M22400" s="172"/>
      <c r="N22400" s="172"/>
      <c r="O22400" s="172"/>
      <c r="U22400" s="173"/>
    </row>
    <row r="22401" spans="13:21" s="104" customFormat="1" ht="15.75">
      <c r="M22401" s="172"/>
      <c r="N22401" s="172"/>
      <c r="O22401" s="172"/>
      <c r="U22401" s="173"/>
    </row>
    <row r="22402" spans="13:21" s="104" customFormat="1" ht="15.75">
      <c r="M22402" s="172"/>
      <c r="N22402" s="172"/>
      <c r="O22402" s="172"/>
      <c r="U22402" s="173"/>
    </row>
    <row r="22403" spans="13:21" s="104" customFormat="1" ht="15.75">
      <c r="M22403" s="172"/>
      <c r="N22403" s="172"/>
      <c r="O22403" s="172"/>
      <c r="U22403" s="173"/>
    </row>
    <row r="22404" spans="13:21" s="104" customFormat="1" ht="15.75">
      <c r="M22404" s="172"/>
      <c r="N22404" s="172"/>
      <c r="O22404" s="172"/>
      <c r="U22404" s="173"/>
    </row>
    <row r="22405" spans="13:21" s="104" customFormat="1" ht="15.75">
      <c r="M22405" s="172"/>
      <c r="N22405" s="172"/>
      <c r="O22405" s="172"/>
      <c r="U22405" s="173"/>
    </row>
    <row r="22406" spans="13:21" s="104" customFormat="1" ht="15.75">
      <c r="M22406" s="172"/>
      <c r="N22406" s="172"/>
      <c r="O22406" s="172"/>
      <c r="U22406" s="173"/>
    </row>
    <row r="22407" spans="13:21" s="104" customFormat="1" ht="15.75">
      <c r="M22407" s="172"/>
      <c r="N22407" s="172"/>
      <c r="O22407" s="172"/>
      <c r="U22407" s="173"/>
    </row>
    <row r="22408" spans="13:21" s="104" customFormat="1" ht="15.75">
      <c r="M22408" s="172"/>
      <c r="N22408" s="172"/>
      <c r="O22408" s="172"/>
      <c r="U22408" s="173"/>
    </row>
    <row r="22409" spans="13:21" s="104" customFormat="1" ht="15.75">
      <c r="M22409" s="172"/>
      <c r="N22409" s="172"/>
      <c r="O22409" s="172"/>
      <c r="U22409" s="173"/>
    </row>
    <row r="22410" spans="13:21" s="104" customFormat="1" ht="15.75">
      <c r="M22410" s="172"/>
      <c r="N22410" s="172"/>
      <c r="O22410" s="172"/>
      <c r="U22410" s="173"/>
    </row>
    <row r="22411" spans="13:21" s="104" customFormat="1" ht="15.75">
      <c r="M22411" s="172"/>
      <c r="N22411" s="172"/>
      <c r="O22411" s="172"/>
      <c r="U22411" s="173"/>
    </row>
    <row r="22412" spans="13:21" s="104" customFormat="1" ht="15.75">
      <c r="M22412" s="172"/>
      <c r="N22412" s="172"/>
      <c r="O22412" s="172"/>
      <c r="U22412" s="173"/>
    </row>
    <row r="22413" spans="13:21" s="104" customFormat="1" ht="15.75">
      <c r="M22413" s="172"/>
      <c r="N22413" s="172"/>
      <c r="O22413" s="172"/>
      <c r="U22413" s="173"/>
    </row>
    <row r="22414" spans="13:21" s="104" customFormat="1" ht="15.75">
      <c r="M22414" s="172"/>
      <c r="N22414" s="172"/>
      <c r="O22414" s="172"/>
      <c r="U22414" s="173"/>
    </row>
    <row r="22415" spans="13:21" s="104" customFormat="1" ht="15.75">
      <c r="M22415" s="172"/>
      <c r="N22415" s="172"/>
      <c r="O22415" s="172"/>
      <c r="U22415" s="173"/>
    </row>
    <row r="22416" spans="13:21" s="104" customFormat="1" ht="15.75">
      <c r="M22416" s="172"/>
      <c r="N22416" s="172"/>
      <c r="O22416" s="172"/>
      <c r="U22416" s="173"/>
    </row>
    <row r="22417" spans="13:21" s="104" customFormat="1" ht="15.75">
      <c r="M22417" s="172"/>
      <c r="N22417" s="172"/>
      <c r="O22417" s="172"/>
      <c r="U22417" s="173"/>
    </row>
    <row r="22418" spans="13:21" s="104" customFormat="1" ht="15.75">
      <c r="M22418" s="172"/>
      <c r="N22418" s="172"/>
      <c r="O22418" s="172"/>
      <c r="U22418" s="173"/>
    </row>
    <row r="22419" spans="13:21" s="104" customFormat="1" ht="15.75">
      <c r="M22419" s="172"/>
      <c r="N22419" s="172"/>
      <c r="O22419" s="172"/>
      <c r="U22419" s="173"/>
    </row>
    <row r="22420" spans="13:21" s="104" customFormat="1" ht="15.75">
      <c r="M22420" s="172"/>
      <c r="N22420" s="172"/>
      <c r="O22420" s="172"/>
      <c r="U22420" s="173"/>
    </row>
    <row r="22421" spans="13:21" s="104" customFormat="1" ht="15.75">
      <c r="M22421" s="172"/>
      <c r="N22421" s="172"/>
      <c r="O22421" s="172"/>
      <c r="U22421" s="173"/>
    </row>
    <row r="22422" spans="13:21" s="104" customFormat="1" ht="15.75">
      <c r="M22422" s="172"/>
      <c r="N22422" s="172"/>
      <c r="O22422" s="172"/>
      <c r="U22422" s="173"/>
    </row>
    <row r="22423" spans="13:21" s="104" customFormat="1" ht="15.75">
      <c r="M22423" s="172"/>
      <c r="N22423" s="172"/>
      <c r="O22423" s="172"/>
      <c r="U22423" s="173"/>
    </row>
    <row r="22424" spans="13:21" s="104" customFormat="1" ht="15.75">
      <c r="M22424" s="172"/>
      <c r="N22424" s="172"/>
      <c r="O22424" s="172"/>
      <c r="U22424" s="173"/>
    </row>
    <row r="22425" spans="13:21" s="104" customFormat="1" ht="15.75">
      <c r="M22425" s="172"/>
      <c r="N22425" s="172"/>
      <c r="O22425" s="172"/>
      <c r="U22425" s="173"/>
    </row>
    <row r="22426" spans="13:21" s="104" customFormat="1" ht="15.75">
      <c r="M22426" s="172"/>
      <c r="N22426" s="172"/>
      <c r="O22426" s="172"/>
      <c r="U22426" s="173"/>
    </row>
    <row r="22427" spans="13:21" s="104" customFormat="1" ht="15.75">
      <c r="M22427" s="172"/>
      <c r="N22427" s="172"/>
      <c r="O22427" s="172"/>
      <c r="U22427" s="173"/>
    </row>
    <row r="22428" spans="13:21" s="104" customFormat="1" ht="15.75">
      <c r="M22428" s="172"/>
      <c r="N22428" s="172"/>
      <c r="O22428" s="172"/>
      <c r="U22428" s="173"/>
    </row>
    <row r="22429" spans="13:21" s="104" customFormat="1" ht="15.75">
      <c r="M22429" s="172"/>
      <c r="N22429" s="172"/>
      <c r="O22429" s="172"/>
      <c r="U22429" s="173"/>
    </row>
    <row r="22430" spans="13:21" s="104" customFormat="1" ht="15.75">
      <c r="M22430" s="172"/>
      <c r="N22430" s="172"/>
      <c r="O22430" s="172"/>
      <c r="U22430" s="173"/>
    </row>
    <row r="22431" spans="13:21" s="104" customFormat="1" ht="15.75">
      <c r="M22431" s="172"/>
      <c r="N22431" s="172"/>
      <c r="O22431" s="172"/>
      <c r="U22431" s="173"/>
    </row>
    <row r="22432" spans="13:21" s="104" customFormat="1" ht="15.75">
      <c r="M22432" s="172"/>
      <c r="N22432" s="172"/>
      <c r="O22432" s="172"/>
      <c r="U22432" s="173"/>
    </row>
    <row r="22433" spans="13:21" s="104" customFormat="1" ht="15.75">
      <c r="M22433" s="172"/>
      <c r="N22433" s="172"/>
      <c r="O22433" s="172"/>
      <c r="U22433" s="173"/>
    </row>
    <row r="22434" spans="13:21" s="104" customFormat="1" ht="15.75">
      <c r="M22434" s="172"/>
      <c r="N22434" s="172"/>
      <c r="O22434" s="172"/>
      <c r="U22434" s="173"/>
    </row>
    <row r="22435" spans="13:21" s="104" customFormat="1" ht="15.75">
      <c r="M22435" s="172"/>
      <c r="N22435" s="172"/>
      <c r="O22435" s="172"/>
      <c r="U22435" s="173"/>
    </row>
    <row r="22436" spans="13:21" s="104" customFormat="1" ht="15.75">
      <c r="M22436" s="172"/>
      <c r="N22436" s="172"/>
      <c r="O22436" s="172"/>
      <c r="U22436" s="173"/>
    </row>
    <row r="22437" spans="13:21" s="104" customFormat="1" ht="15.75">
      <c r="M22437" s="172"/>
      <c r="N22437" s="172"/>
      <c r="O22437" s="172"/>
      <c r="U22437" s="173"/>
    </row>
    <row r="22438" spans="13:21" s="104" customFormat="1" ht="15.75">
      <c r="M22438" s="172"/>
      <c r="N22438" s="172"/>
      <c r="O22438" s="172"/>
      <c r="U22438" s="173"/>
    </row>
    <row r="22439" spans="13:21" s="104" customFormat="1" ht="15.75">
      <c r="M22439" s="172"/>
      <c r="N22439" s="172"/>
      <c r="O22439" s="172"/>
      <c r="U22439" s="173"/>
    </row>
    <row r="22440" spans="13:21" s="104" customFormat="1" ht="15.75">
      <c r="M22440" s="172"/>
      <c r="N22440" s="172"/>
      <c r="O22440" s="172"/>
      <c r="U22440" s="173"/>
    </row>
    <row r="22441" spans="13:21" s="104" customFormat="1" ht="15.75">
      <c r="M22441" s="172"/>
      <c r="N22441" s="172"/>
      <c r="O22441" s="172"/>
      <c r="U22441" s="173"/>
    </row>
    <row r="22442" spans="13:21" s="104" customFormat="1" ht="15.75">
      <c r="M22442" s="172"/>
      <c r="N22442" s="172"/>
      <c r="O22442" s="172"/>
      <c r="U22442" s="173"/>
    </row>
    <row r="22443" spans="13:21" s="104" customFormat="1" ht="15.75">
      <c r="M22443" s="172"/>
      <c r="N22443" s="172"/>
      <c r="O22443" s="172"/>
      <c r="U22443" s="173"/>
    </row>
    <row r="22444" spans="13:21" s="104" customFormat="1" ht="15.75">
      <c r="M22444" s="172"/>
      <c r="N22444" s="172"/>
      <c r="O22444" s="172"/>
      <c r="U22444" s="173"/>
    </row>
    <row r="22445" spans="13:21" s="104" customFormat="1" ht="15.75">
      <c r="M22445" s="172"/>
      <c r="N22445" s="172"/>
      <c r="O22445" s="172"/>
      <c r="U22445" s="173"/>
    </row>
    <row r="22446" spans="13:21" s="104" customFormat="1" ht="15.75">
      <c r="M22446" s="172"/>
      <c r="N22446" s="172"/>
      <c r="O22446" s="172"/>
      <c r="U22446" s="173"/>
    </row>
    <row r="22447" spans="13:21" s="104" customFormat="1" ht="15.75">
      <c r="M22447" s="172"/>
      <c r="N22447" s="172"/>
      <c r="O22447" s="172"/>
      <c r="U22447" s="173"/>
    </row>
    <row r="22448" spans="13:21" s="104" customFormat="1" ht="15.75">
      <c r="M22448" s="172"/>
      <c r="N22448" s="172"/>
      <c r="O22448" s="172"/>
      <c r="U22448" s="173"/>
    </row>
    <row r="22449" spans="13:21" s="104" customFormat="1" ht="15.75">
      <c r="M22449" s="172"/>
      <c r="N22449" s="172"/>
      <c r="O22449" s="172"/>
      <c r="U22449" s="173"/>
    </row>
    <row r="22450" spans="13:21" s="104" customFormat="1" ht="15.75">
      <c r="M22450" s="172"/>
      <c r="N22450" s="172"/>
      <c r="O22450" s="172"/>
      <c r="U22450" s="173"/>
    </row>
    <row r="22451" spans="13:21" s="104" customFormat="1" ht="15.75">
      <c r="M22451" s="172"/>
      <c r="N22451" s="172"/>
      <c r="O22451" s="172"/>
      <c r="U22451" s="173"/>
    </row>
    <row r="22452" spans="13:21" s="104" customFormat="1" ht="15.75">
      <c r="M22452" s="172"/>
      <c r="N22452" s="172"/>
      <c r="O22452" s="172"/>
      <c r="U22452" s="173"/>
    </row>
    <row r="22453" spans="13:21" s="104" customFormat="1" ht="15.75">
      <c r="M22453" s="172"/>
      <c r="N22453" s="172"/>
      <c r="O22453" s="172"/>
      <c r="U22453" s="173"/>
    </row>
    <row r="22454" spans="13:21" s="104" customFormat="1" ht="15.75">
      <c r="M22454" s="172"/>
      <c r="N22454" s="172"/>
      <c r="O22454" s="172"/>
      <c r="U22454" s="173"/>
    </row>
    <row r="22455" spans="13:21" s="104" customFormat="1" ht="15.75">
      <c r="M22455" s="172"/>
      <c r="N22455" s="172"/>
      <c r="O22455" s="172"/>
      <c r="U22455" s="173"/>
    </row>
    <row r="22456" spans="13:21" s="104" customFormat="1" ht="15.75">
      <c r="M22456" s="172"/>
      <c r="N22456" s="172"/>
      <c r="O22456" s="172"/>
      <c r="U22456" s="173"/>
    </row>
    <row r="22457" spans="13:21" s="104" customFormat="1" ht="15.75">
      <c r="M22457" s="172"/>
      <c r="N22457" s="172"/>
      <c r="O22457" s="172"/>
      <c r="U22457" s="173"/>
    </row>
    <row r="22458" spans="13:21" s="104" customFormat="1" ht="15.75">
      <c r="M22458" s="172"/>
      <c r="N22458" s="172"/>
      <c r="O22458" s="172"/>
      <c r="U22458" s="173"/>
    </row>
    <row r="22459" spans="13:21" s="104" customFormat="1" ht="15.75">
      <c r="M22459" s="172"/>
      <c r="N22459" s="172"/>
      <c r="O22459" s="172"/>
      <c r="U22459" s="173"/>
    </row>
    <row r="22460" spans="13:21" s="104" customFormat="1" ht="15.75">
      <c r="M22460" s="172"/>
      <c r="N22460" s="172"/>
      <c r="O22460" s="172"/>
      <c r="U22460" s="173"/>
    </row>
    <row r="22461" spans="13:21" s="104" customFormat="1" ht="15.75">
      <c r="M22461" s="172"/>
      <c r="N22461" s="172"/>
      <c r="O22461" s="172"/>
      <c r="U22461" s="173"/>
    </row>
    <row r="22462" spans="13:21" s="104" customFormat="1" ht="15.75">
      <c r="M22462" s="172"/>
      <c r="N22462" s="172"/>
      <c r="O22462" s="172"/>
      <c r="U22462" s="173"/>
    </row>
    <row r="22463" spans="13:21" s="104" customFormat="1" ht="15.75">
      <c r="M22463" s="172"/>
      <c r="N22463" s="172"/>
      <c r="O22463" s="172"/>
      <c r="U22463" s="173"/>
    </row>
    <row r="22464" spans="13:21" s="104" customFormat="1" ht="15.75">
      <c r="M22464" s="172"/>
      <c r="N22464" s="172"/>
      <c r="O22464" s="172"/>
      <c r="U22464" s="173"/>
    </row>
    <row r="22465" spans="13:21" s="104" customFormat="1" ht="15.75">
      <c r="M22465" s="172"/>
      <c r="N22465" s="172"/>
      <c r="O22465" s="172"/>
      <c r="U22465" s="173"/>
    </row>
    <row r="22466" spans="13:21" s="104" customFormat="1" ht="15.75">
      <c r="M22466" s="172"/>
      <c r="N22466" s="172"/>
      <c r="O22466" s="172"/>
      <c r="U22466" s="173"/>
    </row>
    <row r="22467" spans="13:21" s="104" customFormat="1" ht="15.75">
      <c r="M22467" s="172"/>
      <c r="N22467" s="172"/>
      <c r="O22467" s="172"/>
      <c r="U22467" s="173"/>
    </row>
    <row r="22468" spans="13:21" s="104" customFormat="1" ht="15.75">
      <c r="M22468" s="172"/>
      <c r="N22468" s="172"/>
      <c r="O22468" s="172"/>
      <c r="U22468" s="173"/>
    </row>
    <row r="22469" spans="13:21" s="104" customFormat="1" ht="15.75">
      <c r="M22469" s="172"/>
      <c r="N22469" s="172"/>
      <c r="O22469" s="172"/>
      <c r="U22469" s="173"/>
    </row>
    <row r="22470" spans="13:21" s="104" customFormat="1" ht="15.75">
      <c r="M22470" s="172"/>
      <c r="N22470" s="172"/>
      <c r="O22470" s="172"/>
      <c r="U22470" s="173"/>
    </row>
    <row r="22471" spans="13:21" s="104" customFormat="1" ht="15.75">
      <c r="M22471" s="172"/>
      <c r="N22471" s="172"/>
      <c r="O22471" s="172"/>
      <c r="U22471" s="173"/>
    </row>
    <row r="22472" spans="13:21" s="104" customFormat="1" ht="15.75">
      <c r="M22472" s="172"/>
      <c r="N22472" s="172"/>
      <c r="O22472" s="172"/>
      <c r="U22472" s="173"/>
    </row>
    <row r="22473" spans="13:21" s="104" customFormat="1" ht="15.75">
      <c r="M22473" s="172"/>
      <c r="N22473" s="172"/>
      <c r="O22473" s="172"/>
      <c r="U22473" s="173"/>
    </row>
    <row r="22474" spans="13:21" s="104" customFormat="1" ht="15.75">
      <c r="M22474" s="172"/>
      <c r="N22474" s="172"/>
      <c r="O22474" s="172"/>
      <c r="U22474" s="173"/>
    </row>
    <row r="22475" spans="13:21" s="104" customFormat="1" ht="15.75">
      <c r="M22475" s="172"/>
      <c r="N22475" s="172"/>
      <c r="O22475" s="172"/>
      <c r="U22475" s="173"/>
    </row>
    <row r="22476" spans="13:21" s="104" customFormat="1" ht="15.75">
      <c r="M22476" s="172"/>
      <c r="N22476" s="172"/>
      <c r="O22476" s="172"/>
      <c r="U22476" s="173"/>
    </row>
    <row r="22477" spans="13:21" s="104" customFormat="1" ht="15.75">
      <c r="M22477" s="172"/>
      <c r="N22477" s="172"/>
      <c r="O22477" s="172"/>
      <c r="U22477" s="173"/>
    </row>
    <row r="22478" spans="13:21" s="104" customFormat="1" ht="15.75">
      <c r="M22478" s="172"/>
      <c r="N22478" s="172"/>
      <c r="O22478" s="172"/>
      <c r="U22478" s="173"/>
    </row>
    <row r="22479" spans="13:21" s="104" customFormat="1" ht="15.75">
      <c r="M22479" s="172"/>
      <c r="N22479" s="172"/>
      <c r="O22479" s="172"/>
      <c r="U22479" s="173"/>
    </row>
    <row r="22480" spans="13:21" s="104" customFormat="1" ht="15.75">
      <c r="M22480" s="172"/>
      <c r="N22480" s="172"/>
      <c r="O22480" s="172"/>
      <c r="U22480" s="173"/>
    </row>
    <row r="22481" spans="13:21" s="104" customFormat="1" ht="15.75">
      <c r="M22481" s="172"/>
      <c r="N22481" s="172"/>
      <c r="O22481" s="172"/>
      <c r="U22481" s="173"/>
    </row>
    <row r="22482" spans="13:21" s="104" customFormat="1" ht="15.75">
      <c r="M22482" s="172"/>
      <c r="N22482" s="172"/>
      <c r="O22482" s="172"/>
      <c r="U22482" s="173"/>
    </row>
    <row r="22483" spans="13:21" s="104" customFormat="1" ht="15.75">
      <c r="M22483" s="172"/>
      <c r="N22483" s="172"/>
      <c r="O22483" s="172"/>
      <c r="U22483" s="173"/>
    </row>
    <row r="22484" spans="13:21" s="104" customFormat="1" ht="15.75">
      <c r="M22484" s="172"/>
      <c r="N22484" s="172"/>
      <c r="O22484" s="172"/>
      <c r="U22484" s="173"/>
    </row>
    <row r="22485" spans="13:21" s="104" customFormat="1" ht="15.75">
      <c r="M22485" s="172"/>
      <c r="N22485" s="172"/>
      <c r="O22485" s="172"/>
      <c r="U22485" s="173"/>
    </row>
    <row r="22486" spans="13:21" s="104" customFormat="1" ht="15.75">
      <c r="M22486" s="172"/>
      <c r="N22486" s="172"/>
      <c r="O22486" s="172"/>
      <c r="U22486" s="173"/>
    </row>
    <row r="22487" spans="13:21" s="104" customFormat="1" ht="15.75">
      <c r="M22487" s="172"/>
      <c r="N22487" s="172"/>
      <c r="O22487" s="172"/>
      <c r="U22487" s="173"/>
    </row>
    <row r="22488" spans="13:21" s="104" customFormat="1" ht="15.75">
      <c r="M22488" s="172"/>
      <c r="N22488" s="172"/>
      <c r="O22488" s="172"/>
      <c r="U22488" s="173"/>
    </row>
    <row r="22489" spans="13:21" s="104" customFormat="1" ht="15.75">
      <c r="M22489" s="172"/>
      <c r="N22489" s="172"/>
      <c r="O22489" s="172"/>
      <c r="U22489" s="173"/>
    </row>
    <row r="22490" spans="13:21" s="104" customFormat="1" ht="15.75">
      <c r="M22490" s="172"/>
      <c r="N22490" s="172"/>
      <c r="O22490" s="172"/>
      <c r="U22490" s="173"/>
    </row>
    <row r="22491" spans="13:21" s="104" customFormat="1" ht="15.75">
      <c r="M22491" s="172"/>
      <c r="N22491" s="172"/>
      <c r="O22491" s="172"/>
      <c r="U22491" s="173"/>
    </row>
    <row r="22492" spans="13:21" s="104" customFormat="1" ht="15.75">
      <c r="M22492" s="172"/>
      <c r="N22492" s="172"/>
      <c r="O22492" s="172"/>
      <c r="U22492" s="173"/>
    </row>
    <row r="22493" spans="13:21" s="104" customFormat="1" ht="15.75">
      <c r="M22493" s="172"/>
      <c r="N22493" s="172"/>
      <c r="O22493" s="172"/>
      <c r="U22493" s="173"/>
    </row>
    <row r="22494" spans="13:21" s="104" customFormat="1" ht="15.75">
      <c r="M22494" s="172"/>
      <c r="N22494" s="172"/>
      <c r="O22494" s="172"/>
      <c r="U22494" s="173"/>
    </row>
    <row r="22495" spans="13:21" s="104" customFormat="1" ht="15.75">
      <c r="M22495" s="172"/>
      <c r="N22495" s="172"/>
      <c r="O22495" s="172"/>
      <c r="U22495" s="173"/>
    </row>
    <row r="22496" spans="13:21" s="104" customFormat="1" ht="15.75">
      <c r="M22496" s="172"/>
      <c r="N22496" s="172"/>
      <c r="O22496" s="172"/>
      <c r="U22496" s="173"/>
    </row>
    <row r="22497" spans="13:21" s="104" customFormat="1" ht="15.75">
      <c r="M22497" s="172"/>
      <c r="N22497" s="172"/>
      <c r="O22497" s="172"/>
      <c r="U22497" s="173"/>
    </row>
    <row r="22498" spans="13:21" s="104" customFormat="1" ht="15.75">
      <c r="M22498" s="172"/>
      <c r="N22498" s="172"/>
      <c r="O22498" s="172"/>
      <c r="U22498" s="173"/>
    </row>
    <row r="22499" spans="13:21" s="104" customFormat="1" ht="15.75">
      <c r="M22499" s="172"/>
      <c r="N22499" s="172"/>
      <c r="O22499" s="172"/>
      <c r="U22499" s="173"/>
    </row>
    <row r="22500" spans="13:21" s="104" customFormat="1" ht="15.75">
      <c r="M22500" s="172"/>
      <c r="N22500" s="172"/>
      <c r="O22500" s="172"/>
      <c r="U22500" s="173"/>
    </row>
    <row r="22501" spans="13:21" s="104" customFormat="1" ht="15.75">
      <c r="M22501" s="172"/>
      <c r="N22501" s="172"/>
      <c r="O22501" s="172"/>
      <c r="U22501" s="173"/>
    </row>
    <row r="22502" spans="13:21" s="104" customFormat="1" ht="15.75">
      <c r="M22502" s="172"/>
      <c r="N22502" s="172"/>
      <c r="O22502" s="172"/>
      <c r="U22502" s="173"/>
    </row>
    <row r="22503" spans="13:21" s="104" customFormat="1" ht="15.75">
      <c r="M22503" s="172"/>
      <c r="N22503" s="172"/>
      <c r="O22503" s="172"/>
      <c r="U22503" s="173"/>
    </row>
    <row r="22504" spans="13:21" s="104" customFormat="1" ht="15.75">
      <c r="M22504" s="172"/>
      <c r="N22504" s="172"/>
      <c r="O22504" s="172"/>
      <c r="U22504" s="173"/>
    </row>
    <row r="22505" spans="13:21" s="104" customFormat="1" ht="15.75">
      <c r="M22505" s="172"/>
      <c r="N22505" s="172"/>
      <c r="O22505" s="172"/>
      <c r="U22505" s="173"/>
    </row>
    <row r="22506" spans="13:21" s="104" customFormat="1" ht="15.75">
      <c r="M22506" s="172"/>
      <c r="N22506" s="172"/>
      <c r="O22506" s="172"/>
      <c r="U22506" s="173"/>
    </row>
    <row r="22507" spans="13:21" s="104" customFormat="1" ht="15.75">
      <c r="M22507" s="172"/>
      <c r="N22507" s="172"/>
      <c r="O22507" s="172"/>
      <c r="U22507" s="173"/>
    </row>
    <row r="22508" spans="13:21" s="104" customFormat="1" ht="15.75">
      <c r="M22508" s="172"/>
      <c r="N22508" s="172"/>
      <c r="O22508" s="172"/>
      <c r="U22508" s="173"/>
    </row>
    <row r="22509" spans="13:21" s="104" customFormat="1" ht="15.75">
      <c r="M22509" s="172"/>
      <c r="N22509" s="172"/>
      <c r="O22509" s="172"/>
      <c r="U22509" s="173"/>
    </row>
    <row r="22510" spans="13:21" s="104" customFormat="1" ht="15.75">
      <c r="M22510" s="172"/>
      <c r="N22510" s="172"/>
      <c r="O22510" s="172"/>
      <c r="U22510" s="173"/>
    </row>
    <row r="22511" spans="13:21" s="104" customFormat="1" ht="15.75">
      <c r="M22511" s="172"/>
      <c r="N22511" s="172"/>
      <c r="O22511" s="172"/>
      <c r="U22511" s="173"/>
    </row>
    <row r="22512" spans="13:21" s="104" customFormat="1" ht="15.75">
      <c r="M22512" s="172"/>
      <c r="N22512" s="172"/>
      <c r="O22512" s="172"/>
      <c r="U22512" s="173"/>
    </row>
    <row r="22513" spans="13:21" s="104" customFormat="1" ht="15.75">
      <c r="M22513" s="172"/>
      <c r="N22513" s="172"/>
      <c r="O22513" s="172"/>
      <c r="U22513" s="173"/>
    </row>
    <row r="22514" spans="13:21" s="104" customFormat="1" ht="15.75">
      <c r="M22514" s="172"/>
      <c r="N22514" s="172"/>
      <c r="O22514" s="172"/>
      <c r="U22514" s="173"/>
    </row>
    <row r="22515" spans="13:21" s="104" customFormat="1" ht="15.75">
      <c r="M22515" s="172"/>
      <c r="N22515" s="172"/>
      <c r="O22515" s="172"/>
      <c r="U22515" s="173"/>
    </row>
    <row r="22516" spans="13:21" s="104" customFormat="1" ht="15.75">
      <c r="M22516" s="172"/>
      <c r="N22516" s="172"/>
      <c r="O22516" s="172"/>
      <c r="U22516" s="173"/>
    </row>
    <row r="22517" spans="13:21" s="104" customFormat="1" ht="15.75">
      <c r="M22517" s="172"/>
      <c r="N22517" s="172"/>
      <c r="O22517" s="172"/>
      <c r="U22517" s="173"/>
    </row>
    <row r="22518" spans="13:21" s="104" customFormat="1" ht="15.75">
      <c r="M22518" s="172"/>
      <c r="N22518" s="172"/>
      <c r="O22518" s="172"/>
      <c r="U22518" s="173"/>
    </row>
    <row r="22519" spans="13:21" s="104" customFormat="1" ht="15.75">
      <c r="M22519" s="172"/>
      <c r="N22519" s="172"/>
      <c r="O22519" s="172"/>
      <c r="U22519" s="173"/>
    </row>
    <row r="22520" spans="13:21" s="104" customFormat="1" ht="15.75">
      <c r="M22520" s="172"/>
      <c r="N22520" s="172"/>
      <c r="O22520" s="172"/>
      <c r="U22520" s="173"/>
    </row>
    <row r="22521" spans="13:21" s="104" customFormat="1" ht="15.75">
      <c r="M22521" s="172"/>
      <c r="N22521" s="172"/>
      <c r="O22521" s="172"/>
      <c r="U22521" s="173"/>
    </row>
    <row r="22522" spans="13:21" s="104" customFormat="1" ht="15.75">
      <c r="M22522" s="172"/>
      <c r="N22522" s="172"/>
      <c r="O22522" s="172"/>
      <c r="U22522" s="173"/>
    </row>
    <row r="22523" spans="13:21" s="104" customFormat="1" ht="15.75">
      <c r="M22523" s="172"/>
      <c r="N22523" s="172"/>
      <c r="O22523" s="172"/>
      <c r="U22523" s="173"/>
    </row>
    <row r="22524" spans="13:21" s="104" customFormat="1" ht="15.75">
      <c r="M22524" s="172"/>
      <c r="N22524" s="172"/>
      <c r="O22524" s="172"/>
      <c r="U22524" s="173"/>
    </row>
    <row r="22525" spans="13:21" s="104" customFormat="1" ht="15.75">
      <c r="M22525" s="172"/>
      <c r="N22525" s="172"/>
      <c r="O22525" s="172"/>
      <c r="U22525" s="173"/>
    </row>
    <row r="22526" spans="13:21" s="104" customFormat="1" ht="15.75">
      <c r="M22526" s="172"/>
      <c r="N22526" s="172"/>
      <c r="O22526" s="172"/>
      <c r="U22526" s="173"/>
    </row>
    <row r="22527" spans="13:21" s="104" customFormat="1" ht="15.75">
      <c r="M22527" s="172"/>
      <c r="N22527" s="172"/>
      <c r="O22527" s="172"/>
      <c r="U22527" s="173"/>
    </row>
    <row r="22528" spans="13:21" s="104" customFormat="1" ht="15.75">
      <c r="M22528" s="172"/>
      <c r="N22528" s="172"/>
      <c r="O22528" s="172"/>
      <c r="U22528" s="173"/>
    </row>
    <row r="22529" spans="13:21" s="104" customFormat="1" ht="15.75">
      <c r="M22529" s="172"/>
      <c r="N22529" s="172"/>
      <c r="O22529" s="172"/>
      <c r="U22529" s="173"/>
    </row>
    <row r="22530" spans="13:21" s="104" customFormat="1" ht="15.75">
      <c r="M22530" s="172"/>
      <c r="N22530" s="172"/>
      <c r="O22530" s="172"/>
      <c r="U22530" s="173"/>
    </row>
    <row r="22531" spans="13:21" s="104" customFormat="1" ht="15.75">
      <c r="M22531" s="172"/>
      <c r="N22531" s="172"/>
      <c r="O22531" s="172"/>
      <c r="U22531" s="173"/>
    </row>
    <row r="22532" spans="13:21" s="104" customFormat="1" ht="15.75">
      <c r="M22532" s="172"/>
      <c r="N22532" s="172"/>
      <c r="O22532" s="172"/>
      <c r="U22532" s="173"/>
    </row>
    <row r="22533" spans="13:21" s="104" customFormat="1" ht="15.75">
      <c r="M22533" s="172"/>
      <c r="N22533" s="172"/>
      <c r="O22533" s="172"/>
      <c r="U22533" s="173"/>
    </row>
    <row r="22534" spans="13:21" s="104" customFormat="1" ht="15.75">
      <c r="M22534" s="172"/>
      <c r="N22534" s="172"/>
      <c r="O22534" s="172"/>
      <c r="U22534" s="173"/>
    </row>
    <row r="22535" spans="13:21" s="104" customFormat="1" ht="15.75">
      <c r="M22535" s="172"/>
      <c r="N22535" s="172"/>
      <c r="O22535" s="172"/>
      <c r="U22535" s="173"/>
    </row>
    <row r="22536" spans="13:21" s="104" customFormat="1" ht="15.75">
      <c r="M22536" s="172"/>
      <c r="N22536" s="172"/>
      <c r="O22536" s="172"/>
      <c r="U22536" s="173"/>
    </row>
    <row r="22537" spans="13:21" s="104" customFormat="1" ht="15.75">
      <c r="M22537" s="172"/>
      <c r="N22537" s="172"/>
      <c r="O22537" s="172"/>
      <c r="U22537" s="173"/>
    </row>
    <row r="22538" spans="13:21" s="104" customFormat="1" ht="15.75">
      <c r="M22538" s="172"/>
      <c r="N22538" s="172"/>
      <c r="O22538" s="172"/>
      <c r="U22538" s="173"/>
    </row>
    <row r="22539" spans="13:21" s="104" customFormat="1" ht="15.75">
      <c r="M22539" s="172"/>
      <c r="N22539" s="172"/>
      <c r="O22539" s="172"/>
      <c r="U22539" s="173"/>
    </row>
    <row r="22540" spans="13:21" s="104" customFormat="1" ht="15.75">
      <c r="M22540" s="172"/>
      <c r="N22540" s="172"/>
      <c r="O22540" s="172"/>
      <c r="U22540" s="173"/>
    </row>
    <row r="22541" spans="13:21" s="104" customFormat="1" ht="15.75">
      <c r="M22541" s="172"/>
      <c r="N22541" s="172"/>
      <c r="O22541" s="172"/>
      <c r="U22541" s="173"/>
    </row>
    <row r="22542" spans="13:21" s="104" customFormat="1" ht="15.75">
      <c r="M22542" s="172"/>
      <c r="N22542" s="172"/>
      <c r="O22542" s="172"/>
      <c r="U22542" s="173"/>
    </row>
    <row r="22543" spans="13:21" s="104" customFormat="1" ht="15.75">
      <c r="M22543" s="172"/>
      <c r="N22543" s="172"/>
      <c r="O22543" s="172"/>
      <c r="U22543" s="173"/>
    </row>
    <row r="22544" spans="13:21" s="104" customFormat="1" ht="15.75">
      <c r="M22544" s="172"/>
      <c r="N22544" s="172"/>
      <c r="O22544" s="172"/>
      <c r="U22544" s="173"/>
    </row>
    <row r="22545" spans="13:21" s="104" customFormat="1" ht="15.75">
      <c r="M22545" s="172"/>
      <c r="N22545" s="172"/>
      <c r="O22545" s="172"/>
      <c r="U22545" s="173"/>
    </row>
    <row r="22546" spans="13:21" s="104" customFormat="1" ht="15.75">
      <c r="M22546" s="172"/>
      <c r="N22546" s="172"/>
      <c r="O22546" s="172"/>
      <c r="U22546" s="173"/>
    </row>
    <row r="22547" spans="13:21" s="104" customFormat="1" ht="15.75">
      <c r="M22547" s="172"/>
      <c r="N22547" s="172"/>
      <c r="O22547" s="172"/>
      <c r="U22547" s="173"/>
    </row>
    <row r="22548" spans="13:21" s="104" customFormat="1" ht="15.75">
      <c r="M22548" s="172"/>
      <c r="N22548" s="172"/>
      <c r="O22548" s="172"/>
      <c r="U22548" s="173"/>
    </row>
    <row r="22549" spans="13:21" s="104" customFormat="1" ht="15.75">
      <c r="M22549" s="172"/>
      <c r="N22549" s="172"/>
      <c r="O22549" s="172"/>
      <c r="U22549" s="173"/>
    </row>
    <row r="22550" spans="13:21" s="104" customFormat="1" ht="15.75">
      <c r="M22550" s="172"/>
      <c r="N22550" s="172"/>
      <c r="O22550" s="172"/>
      <c r="U22550" s="173"/>
    </row>
    <row r="22551" spans="13:21" s="104" customFormat="1" ht="15.75">
      <c r="M22551" s="172"/>
      <c r="N22551" s="172"/>
      <c r="O22551" s="172"/>
      <c r="U22551" s="173"/>
    </row>
    <row r="22552" spans="13:21" s="104" customFormat="1" ht="15.75">
      <c r="M22552" s="172"/>
      <c r="N22552" s="172"/>
      <c r="O22552" s="172"/>
      <c r="U22552" s="173"/>
    </row>
    <row r="22553" spans="13:21" s="104" customFormat="1" ht="15.75">
      <c r="M22553" s="172"/>
      <c r="N22553" s="172"/>
      <c r="O22553" s="172"/>
      <c r="U22553" s="173"/>
    </row>
    <row r="22554" spans="13:21" s="104" customFormat="1" ht="15.75">
      <c r="M22554" s="172"/>
      <c r="N22554" s="172"/>
      <c r="O22554" s="172"/>
      <c r="U22554" s="173"/>
    </row>
    <row r="22555" spans="13:21" s="104" customFormat="1" ht="15.75">
      <c r="M22555" s="172"/>
      <c r="N22555" s="172"/>
      <c r="O22555" s="172"/>
      <c r="U22555" s="173"/>
    </row>
    <row r="22556" spans="13:21" s="104" customFormat="1" ht="15.75">
      <c r="M22556" s="172"/>
      <c r="N22556" s="172"/>
      <c r="O22556" s="172"/>
      <c r="U22556" s="173"/>
    </row>
    <row r="22557" spans="13:21" s="104" customFormat="1" ht="15.75">
      <c r="M22557" s="172"/>
      <c r="N22557" s="172"/>
      <c r="O22557" s="172"/>
      <c r="U22557" s="173"/>
    </row>
    <row r="22558" spans="13:21" s="104" customFormat="1" ht="15.75">
      <c r="M22558" s="172"/>
      <c r="N22558" s="172"/>
      <c r="O22558" s="172"/>
      <c r="U22558" s="173"/>
    </row>
    <row r="22559" spans="13:21" s="104" customFormat="1" ht="15.75">
      <c r="M22559" s="172"/>
      <c r="N22559" s="172"/>
      <c r="O22559" s="172"/>
      <c r="U22559" s="173"/>
    </row>
    <row r="22560" spans="13:21" s="104" customFormat="1" ht="15.75">
      <c r="M22560" s="172"/>
      <c r="N22560" s="172"/>
      <c r="O22560" s="172"/>
      <c r="U22560" s="173"/>
    </row>
    <row r="22561" spans="13:21" s="104" customFormat="1" ht="15.75">
      <c r="M22561" s="172"/>
      <c r="N22561" s="172"/>
      <c r="O22561" s="172"/>
      <c r="U22561" s="173"/>
    </row>
    <row r="22562" spans="13:21" s="104" customFormat="1" ht="15.75">
      <c r="M22562" s="172"/>
      <c r="N22562" s="172"/>
      <c r="O22562" s="172"/>
      <c r="U22562" s="173"/>
    </row>
    <row r="22563" spans="13:21" s="104" customFormat="1" ht="15.75">
      <c r="M22563" s="172"/>
      <c r="N22563" s="172"/>
      <c r="O22563" s="172"/>
      <c r="U22563" s="173"/>
    </row>
    <row r="22564" spans="13:21" s="104" customFormat="1" ht="15.75">
      <c r="M22564" s="172"/>
      <c r="N22564" s="172"/>
      <c r="O22564" s="172"/>
      <c r="U22564" s="173"/>
    </row>
    <row r="22565" spans="13:21" s="104" customFormat="1" ht="15.75">
      <c r="M22565" s="172"/>
      <c r="N22565" s="172"/>
      <c r="O22565" s="172"/>
      <c r="U22565" s="173"/>
    </row>
    <row r="22566" spans="13:21" s="104" customFormat="1" ht="15.75">
      <c r="M22566" s="172"/>
      <c r="N22566" s="172"/>
      <c r="O22566" s="172"/>
      <c r="U22566" s="173"/>
    </row>
    <row r="22567" spans="13:21" s="104" customFormat="1" ht="15.75">
      <c r="M22567" s="172"/>
      <c r="N22567" s="172"/>
      <c r="O22567" s="172"/>
      <c r="U22567" s="173"/>
    </row>
    <row r="22568" spans="13:21" s="104" customFormat="1" ht="15.75">
      <c r="M22568" s="172"/>
      <c r="N22568" s="172"/>
      <c r="O22568" s="172"/>
      <c r="U22568" s="173"/>
    </row>
    <row r="22569" spans="13:21" s="104" customFormat="1" ht="15.75">
      <c r="M22569" s="172"/>
      <c r="N22569" s="172"/>
      <c r="O22569" s="172"/>
      <c r="U22569" s="173"/>
    </row>
    <row r="22570" spans="13:21" s="104" customFormat="1" ht="15.75">
      <c r="M22570" s="172"/>
      <c r="N22570" s="172"/>
      <c r="O22570" s="172"/>
      <c r="U22570" s="173"/>
    </row>
    <row r="22571" spans="13:21" s="104" customFormat="1" ht="15.75">
      <c r="M22571" s="172"/>
      <c r="N22571" s="172"/>
      <c r="O22571" s="172"/>
      <c r="U22571" s="173"/>
    </row>
    <row r="22572" spans="13:21" s="104" customFormat="1" ht="15.75">
      <c r="M22572" s="172"/>
      <c r="N22572" s="172"/>
      <c r="O22572" s="172"/>
      <c r="U22572" s="173"/>
    </row>
    <row r="22573" spans="13:21" s="104" customFormat="1" ht="15.75">
      <c r="M22573" s="172"/>
      <c r="N22573" s="172"/>
      <c r="O22573" s="172"/>
      <c r="U22573" s="173"/>
    </row>
    <row r="22574" spans="13:21" s="104" customFormat="1" ht="15.75">
      <c r="M22574" s="172"/>
      <c r="N22574" s="172"/>
      <c r="O22574" s="172"/>
      <c r="U22574" s="173"/>
    </row>
    <row r="22575" spans="13:21" s="104" customFormat="1" ht="15.75">
      <c r="M22575" s="172"/>
      <c r="N22575" s="172"/>
      <c r="O22575" s="172"/>
      <c r="U22575" s="173"/>
    </row>
    <row r="22576" spans="13:21" s="104" customFormat="1" ht="15.75">
      <c r="M22576" s="172"/>
      <c r="N22576" s="172"/>
      <c r="O22576" s="172"/>
      <c r="U22576" s="173"/>
    </row>
    <row r="22577" spans="13:21" s="104" customFormat="1" ht="15.75">
      <c r="M22577" s="172"/>
      <c r="N22577" s="172"/>
      <c r="O22577" s="172"/>
      <c r="U22577" s="173"/>
    </row>
    <row r="22578" spans="13:21" s="104" customFormat="1" ht="15.75">
      <c r="M22578" s="172"/>
      <c r="N22578" s="172"/>
      <c r="O22578" s="172"/>
      <c r="U22578" s="173"/>
    </row>
    <row r="22579" spans="13:21" s="104" customFormat="1" ht="15.75">
      <c r="M22579" s="172"/>
      <c r="N22579" s="172"/>
      <c r="O22579" s="172"/>
      <c r="U22579" s="173"/>
    </row>
    <row r="22580" spans="13:21" s="104" customFormat="1" ht="15.75">
      <c r="M22580" s="172"/>
      <c r="N22580" s="172"/>
      <c r="O22580" s="172"/>
      <c r="U22580" s="173"/>
    </row>
    <row r="22581" spans="13:21" s="104" customFormat="1" ht="15.75">
      <c r="M22581" s="172"/>
      <c r="N22581" s="172"/>
      <c r="O22581" s="172"/>
      <c r="U22581" s="173"/>
    </row>
    <row r="22582" spans="13:21" s="104" customFormat="1" ht="15.75">
      <c r="M22582" s="172"/>
      <c r="N22582" s="172"/>
      <c r="O22582" s="172"/>
      <c r="U22582" s="173"/>
    </row>
    <row r="22583" spans="13:21" s="104" customFormat="1" ht="15.75">
      <c r="M22583" s="172"/>
      <c r="N22583" s="172"/>
      <c r="O22583" s="172"/>
      <c r="U22583" s="173"/>
    </row>
    <row r="22584" spans="13:21" s="104" customFormat="1" ht="15.75">
      <c r="M22584" s="172"/>
      <c r="N22584" s="172"/>
      <c r="O22584" s="172"/>
      <c r="U22584" s="173"/>
    </row>
    <row r="22585" spans="13:21" s="104" customFormat="1" ht="15.75">
      <c r="M22585" s="172"/>
      <c r="N22585" s="172"/>
      <c r="O22585" s="172"/>
      <c r="U22585" s="173"/>
    </row>
    <row r="22586" spans="13:21" s="104" customFormat="1" ht="15.75">
      <c r="M22586" s="172"/>
      <c r="N22586" s="172"/>
      <c r="O22586" s="172"/>
      <c r="U22586" s="173"/>
    </row>
    <row r="22587" spans="13:21" s="104" customFormat="1" ht="15.75">
      <c r="M22587" s="172"/>
      <c r="N22587" s="172"/>
      <c r="O22587" s="172"/>
      <c r="U22587" s="173"/>
    </row>
    <row r="22588" spans="13:21" s="104" customFormat="1" ht="15.75">
      <c r="M22588" s="172"/>
      <c r="N22588" s="172"/>
      <c r="O22588" s="172"/>
      <c r="U22588" s="173"/>
    </row>
    <row r="22589" spans="13:21" s="104" customFormat="1" ht="15.75">
      <c r="M22589" s="172"/>
      <c r="N22589" s="172"/>
      <c r="O22589" s="172"/>
      <c r="U22589" s="173"/>
    </row>
    <row r="22590" spans="13:21" s="104" customFormat="1" ht="15.75">
      <c r="M22590" s="172"/>
      <c r="N22590" s="172"/>
      <c r="O22590" s="172"/>
      <c r="U22590" s="173"/>
    </row>
    <row r="22591" spans="13:21" s="104" customFormat="1" ht="15.75">
      <c r="M22591" s="172"/>
      <c r="N22591" s="172"/>
      <c r="O22591" s="172"/>
      <c r="U22591" s="173"/>
    </row>
    <row r="22592" spans="13:21" s="104" customFormat="1" ht="15.75">
      <c r="M22592" s="172"/>
      <c r="N22592" s="172"/>
      <c r="O22592" s="172"/>
      <c r="U22592" s="173"/>
    </row>
    <row r="22593" spans="13:21" s="104" customFormat="1" ht="15.75">
      <c r="M22593" s="172"/>
      <c r="N22593" s="172"/>
      <c r="O22593" s="172"/>
      <c r="U22593" s="173"/>
    </row>
    <row r="22594" spans="13:21" s="104" customFormat="1" ht="15.75">
      <c r="M22594" s="172"/>
      <c r="N22594" s="172"/>
      <c r="O22594" s="172"/>
      <c r="U22594" s="173"/>
    </row>
    <row r="22595" spans="13:21" s="104" customFormat="1" ht="15.75">
      <c r="M22595" s="172"/>
      <c r="N22595" s="172"/>
      <c r="O22595" s="172"/>
      <c r="U22595" s="173"/>
    </row>
    <row r="22596" spans="13:21" s="104" customFormat="1" ht="15.75">
      <c r="M22596" s="172"/>
      <c r="N22596" s="172"/>
      <c r="O22596" s="172"/>
      <c r="U22596" s="173"/>
    </row>
    <row r="22597" spans="13:21" s="104" customFormat="1" ht="15.75">
      <c r="M22597" s="172"/>
      <c r="N22597" s="172"/>
      <c r="O22597" s="172"/>
      <c r="U22597" s="173"/>
    </row>
    <row r="22598" spans="13:21" s="104" customFormat="1" ht="15.75">
      <c r="M22598" s="172"/>
      <c r="N22598" s="172"/>
      <c r="O22598" s="172"/>
      <c r="U22598" s="173"/>
    </row>
    <row r="22599" spans="13:21" s="104" customFormat="1" ht="15.75">
      <c r="M22599" s="172"/>
      <c r="N22599" s="172"/>
      <c r="O22599" s="172"/>
      <c r="U22599" s="173"/>
    </row>
    <row r="22600" spans="13:21" s="104" customFormat="1" ht="15.75">
      <c r="M22600" s="172"/>
      <c r="N22600" s="172"/>
      <c r="O22600" s="172"/>
      <c r="U22600" s="173"/>
    </row>
    <row r="22601" spans="13:21" s="104" customFormat="1" ht="15.75">
      <c r="M22601" s="172"/>
      <c r="N22601" s="172"/>
      <c r="O22601" s="172"/>
      <c r="U22601" s="173"/>
    </row>
    <row r="22602" spans="13:21" s="104" customFormat="1" ht="15.75">
      <c r="M22602" s="172"/>
      <c r="N22602" s="172"/>
      <c r="O22602" s="172"/>
      <c r="U22602" s="173"/>
    </row>
    <row r="22603" spans="13:21" s="104" customFormat="1" ht="15.75">
      <c r="M22603" s="172"/>
      <c r="N22603" s="172"/>
      <c r="O22603" s="172"/>
      <c r="U22603" s="173"/>
    </row>
    <row r="22604" spans="13:21" s="104" customFormat="1" ht="15.75">
      <c r="M22604" s="172"/>
      <c r="N22604" s="172"/>
      <c r="O22604" s="172"/>
      <c r="U22604" s="173"/>
    </row>
    <row r="22605" spans="13:21" s="104" customFormat="1" ht="15.75">
      <c r="M22605" s="172"/>
      <c r="N22605" s="172"/>
      <c r="O22605" s="172"/>
      <c r="U22605" s="173"/>
    </row>
    <row r="22606" spans="13:21" s="104" customFormat="1" ht="15.75">
      <c r="M22606" s="172"/>
      <c r="N22606" s="172"/>
      <c r="O22606" s="172"/>
      <c r="U22606" s="173"/>
    </row>
    <row r="22607" spans="13:21" s="104" customFormat="1" ht="15.75">
      <c r="M22607" s="172"/>
      <c r="N22607" s="172"/>
      <c r="O22607" s="172"/>
      <c r="U22607" s="173"/>
    </row>
    <row r="22608" spans="13:21" s="104" customFormat="1" ht="15.75">
      <c r="M22608" s="172"/>
      <c r="N22608" s="172"/>
      <c r="O22608" s="172"/>
      <c r="U22608" s="173"/>
    </row>
    <row r="22609" spans="13:21" s="104" customFormat="1" ht="15.75">
      <c r="M22609" s="172"/>
      <c r="N22609" s="172"/>
      <c r="O22609" s="172"/>
      <c r="U22609" s="173"/>
    </row>
    <row r="22610" spans="13:21" s="104" customFormat="1" ht="15.75">
      <c r="M22610" s="172"/>
      <c r="N22610" s="172"/>
      <c r="O22610" s="172"/>
      <c r="U22610" s="173"/>
    </row>
    <row r="22611" spans="13:21" s="104" customFormat="1" ht="15.75">
      <c r="M22611" s="172"/>
      <c r="N22611" s="172"/>
      <c r="O22611" s="172"/>
      <c r="U22611" s="173"/>
    </row>
    <row r="22612" spans="13:21" s="104" customFormat="1" ht="15.75">
      <c r="M22612" s="172"/>
      <c r="N22612" s="172"/>
      <c r="O22612" s="172"/>
      <c r="U22612" s="173"/>
    </row>
    <row r="22613" spans="13:21" s="104" customFormat="1" ht="15.75">
      <c r="M22613" s="172"/>
      <c r="N22613" s="172"/>
      <c r="O22613" s="172"/>
      <c r="U22613" s="173"/>
    </row>
    <row r="22614" spans="13:21" s="104" customFormat="1" ht="15.75">
      <c r="M22614" s="172"/>
      <c r="N22614" s="172"/>
      <c r="O22614" s="172"/>
      <c r="U22614" s="173"/>
    </row>
    <row r="22615" spans="13:21" s="104" customFormat="1" ht="15.75">
      <c r="M22615" s="172"/>
      <c r="N22615" s="172"/>
      <c r="O22615" s="172"/>
      <c r="U22615" s="173"/>
    </row>
    <row r="22616" spans="13:21" s="104" customFormat="1" ht="15.75">
      <c r="M22616" s="172"/>
      <c r="N22616" s="172"/>
      <c r="O22616" s="172"/>
      <c r="U22616" s="173"/>
    </row>
    <row r="22617" spans="13:21" s="104" customFormat="1" ht="15.75">
      <c r="M22617" s="172"/>
      <c r="N22617" s="172"/>
      <c r="O22617" s="172"/>
      <c r="U22617" s="173"/>
    </row>
    <row r="22618" spans="13:21" s="104" customFormat="1" ht="15.75">
      <c r="M22618" s="172"/>
      <c r="N22618" s="172"/>
      <c r="O22618" s="172"/>
      <c r="U22618" s="173"/>
    </row>
    <row r="22619" spans="13:21" s="104" customFormat="1" ht="15.75">
      <c r="M22619" s="172"/>
      <c r="N22619" s="172"/>
      <c r="O22619" s="172"/>
      <c r="U22619" s="173"/>
    </row>
    <row r="22620" spans="13:21" s="104" customFormat="1" ht="15.75">
      <c r="M22620" s="172"/>
      <c r="N22620" s="172"/>
      <c r="O22620" s="172"/>
      <c r="U22620" s="173"/>
    </row>
    <row r="22621" spans="13:21" s="104" customFormat="1" ht="15.75">
      <c r="M22621" s="172"/>
      <c r="N22621" s="172"/>
      <c r="O22621" s="172"/>
      <c r="U22621" s="173"/>
    </row>
    <row r="22622" spans="13:21" s="104" customFormat="1" ht="15.75">
      <c r="M22622" s="172"/>
      <c r="N22622" s="172"/>
      <c r="O22622" s="172"/>
      <c r="U22622" s="173"/>
    </row>
    <row r="22623" spans="13:21" s="104" customFormat="1" ht="15.75">
      <c r="M22623" s="172"/>
      <c r="N22623" s="172"/>
      <c r="O22623" s="172"/>
      <c r="U22623" s="173"/>
    </row>
    <row r="22624" spans="13:21" s="104" customFormat="1" ht="15.75">
      <c r="M22624" s="172"/>
      <c r="N22624" s="172"/>
      <c r="O22624" s="172"/>
      <c r="U22624" s="173"/>
    </row>
    <row r="22625" spans="13:21" s="104" customFormat="1" ht="15.75">
      <c r="M22625" s="172"/>
      <c r="N22625" s="172"/>
      <c r="O22625" s="172"/>
      <c r="U22625" s="173"/>
    </row>
    <row r="22626" spans="13:21" s="104" customFormat="1" ht="15.75">
      <c r="M22626" s="172"/>
      <c r="N22626" s="172"/>
      <c r="O22626" s="172"/>
      <c r="U22626" s="173"/>
    </row>
    <row r="22627" spans="13:21" s="104" customFormat="1" ht="15.75">
      <c r="M22627" s="172"/>
      <c r="N22627" s="172"/>
      <c r="O22627" s="172"/>
      <c r="U22627" s="173"/>
    </row>
    <row r="22628" spans="13:21" s="104" customFormat="1" ht="15.75">
      <c r="M22628" s="172"/>
      <c r="N22628" s="172"/>
      <c r="O22628" s="172"/>
      <c r="U22628" s="173"/>
    </row>
    <row r="22629" spans="13:21" s="104" customFormat="1" ht="15.75">
      <c r="M22629" s="172"/>
      <c r="N22629" s="172"/>
      <c r="O22629" s="172"/>
      <c r="U22629" s="173"/>
    </row>
    <row r="22630" spans="13:21" s="104" customFormat="1" ht="15.75">
      <c r="M22630" s="172"/>
      <c r="N22630" s="172"/>
      <c r="O22630" s="172"/>
      <c r="U22630" s="173"/>
    </row>
    <row r="22631" spans="13:21" s="104" customFormat="1" ht="15.75">
      <c r="M22631" s="172"/>
      <c r="N22631" s="172"/>
      <c r="O22631" s="172"/>
      <c r="U22631" s="173"/>
    </row>
    <row r="22632" spans="13:21" s="104" customFormat="1" ht="15.75">
      <c r="M22632" s="172"/>
      <c r="N22632" s="172"/>
      <c r="O22632" s="172"/>
      <c r="U22632" s="173"/>
    </row>
    <row r="22633" spans="13:21" s="104" customFormat="1" ht="15.75">
      <c r="M22633" s="172"/>
      <c r="N22633" s="172"/>
      <c r="O22633" s="172"/>
      <c r="U22633" s="173"/>
    </row>
    <row r="22634" spans="13:21" s="104" customFormat="1" ht="15.75">
      <c r="M22634" s="172"/>
      <c r="N22634" s="172"/>
      <c r="O22634" s="172"/>
      <c r="U22634" s="173"/>
    </row>
    <row r="22635" spans="13:21" s="104" customFormat="1" ht="15.75">
      <c r="M22635" s="172"/>
      <c r="N22635" s="172"/>
      <c r="O22635" s="172"/>
      <c r="U22635" s="173"/>
    </row>
    <row r="22636" spans="13:21" s="104" customFormat="1" ht="15.75">
      <c r="M22636" s="172"/>
      <c r="N22636" s="172"/>
      <c r="O22636" s="172"/>
      <c r="U22636" s="173"/>
    </row>
    <row r="22637" spans="13:21" s="104" customFormat="1" ht="15.75">
      <c r="M22637" s="172"/>
      <c r="N22637" s="172"/>
      <c r="O22637" s="172"/>
      <c r="U22637" s="173"/>
    </row>
    <row r="22638" spans="13:21" s="104" customFormat="1" ht="15.75">
      <c r="M22638" s="172"/>
      <c r="N22638" s="172"/>
      <c r="O22638" s="172"/>
      <c r="U22638" s="173"/>
    </row>
    <row r="22639" spans="13:21" s="104" customFormat="1" ht="15.75">
      <c r="M22639" s="172"/>
      <c r="N22639" s="172"/>
      <c r="O22639" s="172"/>
      <c r="U22639" s="173"/>
    </row>
    <row r="22640" spans="13:21" s="104" customFormat="1" ht="15.75">
      <c r="M22640" s="172"/>
      <c r="N22640" s="172"/>
      <c r="O22640" s="172"/>
      <c r="U22640" s="173"/>
    </row>
    <row r="22641" spans="13:21" s="104" customFormat="1" ht="15.75">
      <c r="M22641" s="172"/>
      <c r="N22641" s="172"/>
      <c r="O22641" s="172"/>
      <c r="U22641" s="173"/>
    </row>
    <row r="22642" spans="13:21" s="104" customFormat="1" ht="15.75">
      <c r="M22642" s="172"/>
      <c r="N22642" s="172"/>
      <c r="O22642" s="172"/>
      <c r="U22642" s="173"/>
    </row>
    <row r="22643" spans="13:21" s="104" customFormat="1" ht="15.75">
      <c r="M22643" s="172"/>
      <c r="N22643" s="172"/>
      <c r="O22643" s="172"/>
      <c r="U22643" s="173"/>
    </row>
    <row r="22644" spans="13:21" s="104" customFormat="1" ht="15.75">
      <c r="M22644" s="172"/>
      <c r="N22644" s="172"/>
      <c r="O22644" s="172"/>
      <c r="U22644" s="173"/>
    </row>
    <row r="22645" spans="13:21" s="104" customFormat="1" ht="15.75">
      <c r="M22645" s="172"/>
      <c r="N22645" s="172"/>
      <c r="O22645" s="172"/>
      <c r="U22645" s="173"/>
    </row>
    <row r="22646" spans="13:21" s="104" customFormat="1" ht="15.75">
      <c r="M22646" s="172"/>
      <c r="N22646" s="172"/>
      <c r="O22646" s="172"/>
      <c r="U22646" s="173"/>
    </row>
    <row r="22647" spans="13:21" s="104" customFormat="1" ht="15.75">
      <c r="M22647" s="172"/>
      <c r="N22647" s="172"/>
      <c r="O22647" s="172"/>
      <c r="U22647" s="173"/>
    </row>
    <row r="22648" spans="13:21" s="104" customFormat="1" ht="15.75">
      <c r="M22648" s="172"/>
      <c r="N22648" s="172"/>
      <c r="O22648" s="172"/>
      <c r="U22648" s="173"/>
    </row>
    <row r="22649" spans="13:21" s="104" customFormat="1" ht="15.75">
      <c r="M22649" s="172"/>
      <c r="N22649" s="172"/>
      <c r="O22649" s="172"/>
      <c r="U22649" s="173"/>
    </row>
    <row r="22650" spans="13:21" s="104" customFormat="1" ht="15.75">
      <c r="M22650" s="172"/>
      <c r="N22650" s="172"/>
      <c r="O22650" s="172"/>
      <c r="U22650" s="173"/>
    </row>
    <row r="22651" spans="13:21" s="104" customFormat="1" ht="15.75">
      <c r="M22651" s="172"/>
      <c r="N22651" s="172"/>
      <c r="O22651" s="172"/>
      <c r="U22651" s="173"/>
    </row>
    <row r="22652" spans="13:21" s="104" customFormat="1" ht="15.75">
      <c r="M22652" s="172"/>
      <c r="N22652" s="172"/>
      <c r="O22652" s="172"/>
      <c r="U22652" s="173"/>
    </row>
    <row r="22653" spans="13:21" s="104" customFormat="1" ht="15.75">
      <c r="M22653" s="172"/>
      <c r="N22653" s="172"/>
      <c r="O22653" s="172"/>
      <c r="U22653" s="173"/>
    </row>
    <row r="22654" spans="13:21" s="104" customFormat="1" ht="15.75">
      <c r="M22654" s="172"/>
      <c r="N22654" s="172"/>
      <c r="O22654" s="172"/>
      <c r="U22654" s="173"/>
    </row>
    <row r="22655" spans="13:21" s="104" customFormat="1" ht="15.75">
      <c r="M22655" s="172"/>
      <c r="N22655" s="172"/>
      <c r="O22655" s="172"/>
      <c r="U22655" s="173"/>
    </row>
    <row r="22656" spans="13:21" s="104" customFormat="1" ht="15.75">
      <c r="M22656" s="172"/>
      <c r="N22656" s="172"/>
      <c r="O22656" s="172"/>
      <c r="U22656" s="173"/>
    </row>
    <row r="22657" spans="13:21" s="104" customFormat="1" ht="15.75">
      <c r="M22657" s="172"/>
      <c r="N22657" s="172"/>
      <c r="O22657" s="172"/>
      <c r="U22657" s="173"/>
    </row>
    <row r="22658" spans="13:21" s="104" customFormat="1" ht="15.75">
      <c r="M22658" s="172"/>
      <c r="N22658" s="172"/>
      <c r="O22658" s="172"/>
      <c r="U22658" s="173"/>
    </row>
    <row r="22659" spans="13:21" s="104" customFormat="1" ht="15.75">
      <c r="M22659" s="172"/>
      <c r="N22659" s="172"/>
      <c r="O22659" s="172"/>
      <c r="U22659" s="173"/>
    </row>
    <row r="22660" spans="13:21" s="104" customFormat="1" ht="15.75">
      <c r="M22660" s="172"/>
      <c r="N22660" s="172"/>
      <c r="O22660" s="172"/>
      <c r="U22660" s="173"/>
    </row>
    <row r="22661" spans="13:21" s="104" customFormat="1" ht="15.75">
      <c r="M22661" s="172"/>
      <c r="N22661" s="172"/>
      <c r="O22661" s="172"/>
      <c r="U22661" s="173"/>
    </row>
    <row r="22662" spans="13:21" s="104" customFormat="1" ht="15.75">
      <c r="M22662" s="172"/>
      <c r="N22662" s="172"/>
      <c r="O22662" s="172"/>
      <c r="U22662" s="173"/>
    </row>
    <row r="22663" spans="13:21" s="104" customFormat="1" ht="15.75">
      <c r="M22663" s="172"/>
      <c r="N22663" s="172"/>
      <c r="O22663" s="172"/>
      <c r="U22663" s="173"/>
    </row>
    <row r="22664" spans="13:21" s="104" customFormat="1" ht="15.75">
      <c r="M22664" s="172"/>
      <c r="N22664" s="172"/>
      <c r="O22664" s="172"/>
      <c r="U22664" s="173"/>
    </row>
    <row r="22665" spans="13:21" s="104" customFormat="1" ht="15.75">
      <c r="M22665" s="172"/>
      <c r="N22665" s="172"/>
      <c r="O22665" s="172"/>
      <c r="U22665" s="173"/>
    </row>
    <row r="22666" spans="13:21" s="104" customFormat="1" ht="15.75">
      <c r="M22666" s="172"/>
      <c r="N22666" s="172"/>
      <c r="O22666" s="172"/>
      <c r="U22666" s="173"/>
    </row>
    <row r="22667" spans="13:21" s="104" customFormat="1" ht="15.75">
      <c r="M22667" s="172"/>
      <c r="N22667" s="172"/>
      <c r="O22667" s="172"/>
      <c r="U22667" s="173"/>
    </row>
    <row r="22668" spans="13:21" s="104" customFormat="1" ht="15.75">
      <c r="M22668" s="172"/>
      <c r="N22668" s="172"/>
      <c r="O22668" s="172"/>
      <c r="U22668" s="173"/>
    </row>
    <row r="22669" spans="13:21" s="104" customFormat="1" ht="15.75">
      <c r="M22669" s="172"/>
      <c r="N22669" s="172"/>
      <c r="O22669" s="172"/>
      <c r="U22669" s="173"/>
    </row>
    <row r="22670" spans="13:21" s="104" customFormat="1" ht="15.75">
      <c r="M22670" s="172"/>
      <c r="N22670" s="172"/>
      <c r="O22670" s="172"/>
      <c r="U22670" s="173"/>
    </row>
    <row r="22671" spans="13:21" s="104" customFormat="1" ht="15.75">
      <c r="M22671" s="172"/>
      <c r="N22671" s="172"/>
      <c r="O22671" s="172"/>
      <c r="U22671" s="173"/>
    </row>
    <row r="22672" spans="13:21" s="104" customFormat="1" ht="15.75">
      <c r="M22672" s="172"/>
      <c r="N22672" s="172"/>
      <c r="O22672" s="172"/>
      <c r="U22672" s="173"/>
    </row>
    <row r="22673" spans="13:21" s="104" customFormat="1" ht="15.75">
      <c r="M22673" s="172"/>
      <c r="N22673" s="172"/>
      <c r="O22673" s="172"/>
      <c r="U22673" s="173"/>
    </row>
    <row r="22674" spans="13:21" s="104" customFormat="1" ht="15.75">
      <c r="M22674" s="172"/>
      <c r="N22674" s="172"/>
      <c r="O22674" s="172"/>
      <c r="U22674" s="173"/>
    </row>
    <row r="22675" spans="13:21" s="104" customFormat="1" ht="15.75">
      <c r="M22675" s="172"/>
      <c r="N22675" s="172"/>
      <c r="O22675" s="172"/>
      <c r="U22675" s="173"/>
    </row>
    <row r="22676" spans="13:21" s="104" customFormat="1" ht="15.75">
      <c r="M22676" s="172"/>
      <c r="N22676" s="172"/>
      <c r="O22676" s="172"/>
      <c r="U22676" s="173"/>
    </row>
    <row r="22677" spans="13:21" s="104" customFormat="1" ht="15.75">
      <c r="M22677" s="172"/>
      <c r="N22677" s="172"/>
      <c r="O22677" s="172"/>
      <c r="U22677" s="173"/>
    </row>
    <row r="22678" spans="13:21" s="104" customFormat="1" ht="15.75">
      <c r="M22678" s="172"/>
      <c r="N22678" s="172"/>
      <c r="O22678" s="172"/>
      <c r="U22678" s="173"/>
    </row>
    <row r="22679" spans="13:21" s="104" customFormat="1" ht="15.75">
      <c r="M22679" s="172"/>
      <c r="N22679" s="172"/>
      <c r="O22679" s="172"/>
      <c r="U22679" s="173"/>
    </row>
    <row r="22680" spans="13:21" s="104" customFormat="1" ht="15.75">
      <c r="M22680" s="172"/>
      <c r="N22680" s="172"/>
      <c r="O22680" s="172"/>
      <c r="U22680" s="173"/>
    </row>
    <row r="22681" spans="13:21" s="104" customFormat="1" ht="15.75">
      <c r="M22681" s="172"/>
      <c r="N22681" s="172"/>
      <c r="O22681" s="172"/>
      <c r="U22681" s="173"/>
    </row>
    <row r="22682" spans="13:21" s="104" customFormat="1" ht="15.75">
      <c r="M22682" s="172"/>
      <c r="N22682" s="172"/>
      <c r="O22682" s="172"/>
      <c r="U22682" s="173"/>
    </row>
    <row r="22683" spans="13:21" s="104" customFormat="1" ht="15.75">
      <c r="M22683" s="172"/>
      <c r="N22683" s="172"/>
      <c r="O22683" s="172"/>
      <c r="U22683" s="173"/>
    </row>
    <row r="22684" spans="13:21" s="104" customFormat="1" ht="15.75">
      <c r="M22684" s="172"/>
      <c r="N22684" s="172"/>
      <c r="O22684" s="172"/>
      <c r="U22684" s="173"/>
    </row>
    <row r="22685" spans="13:21" s="104" customFormat="1" ht="15.75">
      <c r="M22685" s="172"/>
      <c r="N22685" s="172"/>
      <c r="O22685" s="172"/>
      <c r="U22685" s="173"/>
    </row>
    <row r="22686" spans="13:21" s="104" customFormat="1" ht="15.75">
      <c r="M22686" s="172"/>
      <c r="N22686" s="172"/>
      <c r="O22686" s="172"/>
      <c r="U22686" s="173"/>
    </row>
    <row r="22687" spans="13:21" s="104" customFormat="1" ht="15.75">
      <c r="M22687" s="172"/>
      <c r="N22687" s="172"/>
      <c r="O22687" s="172"/>
      <c r="U22687" s="173"/>
    </row>
    <row r="22688" spans="13:21" s="104" customFormat="1" ht="15.75">
      <c r="M22688" s="172"/>
      <c r="N22688" s="172"/>
      <c r="O22688" s="172"/>
      <c r="U22688" s="173"/>
    </row>
    <row r="22689" spans="13:21" s="104" customFormat="1" ht="15.75">
      <c r="M22689" s="172"/>
      <c r="N22689" s="172"/>
      <c r="O22689" s="172"/>
      <c r="U22689" s="173"/>
    </row>
    <row r="22690" spans="13:21" s="104" customFormat="1" ht="15.75">
      <c r="M22690" s="172"/>
      <c r="N22690" s="172"/>
      <c r="O22690" s="172"/>
      <c r="U22690" s="173"/>
    </row>
    <row r="22691" spans="13:21" s="104" customFormat="1" ht="15.75">
      <c r="M22691" s="172"/>
      <c r="N22691" s="172"/>
      <c r="O22691" s="172"/>
      <c r="U22691" s="173"/>
    </row>
    <row r="22692" spans="13:21" s="104" customFormat="1" ht="15.75">
      <c r="M22692" s="172"/>
      <c r="N22692" s="172"/>
      <c r="O22692" s="172"/>
      <c r="U22692" s="173"/>
    </row>
    <row r="22693" spans="13:21" s="104" customFormat="1" ht="15.75">
      <c r="M22693" s="172"/>
      <c r="N22693" s="172"/>
      <c r="O22693" s="172"/>
      <c r="U22693" s="173"/>
    </row>
    <row r="22694" spans="13:21" s="104" customFormat="1" ht="15.75">
      <c r="M22694" s="172"/>
      <c r="N22694" s="172"/>
      <c r="O22694" s="172"/>
      <c r="U22694" s="173"/>
    </row>
    <row r="22695" spans="13:21" s="104" customFormat="1" ht="15.75">
      <c r="M22695" s="172"/>
      <c r="N22695" s="172"/>
      <c r="O22695" s="172"/>
      <c r="U22695" s="173"/>
    </row>
    <row r="22696" spans="13:21" s="104" customFormat="1" ht="15.75">
      <c r="M22696" s="172"/>
      <c r="N22696" s="172"/>
      <c r="O22696" s="172"/>
      <c r="U22696" s="173"/>
    </row>
    <row r="22697" spans="13:21" s="104" customFormat="1" ht="15.75">
      <c r="M22697" s="172"/>
      <c r="N22697" s="172"/>
      <c r="O22697" s="172"/>
      <c r="U22697" s="173"/>
    </row>
    <row r="22698" spans="13:21" s="104" customFormat="1" ht="15.75">
      <c r="M22698" s="172"/>
      <c r="N22698" s="172"/>
      <c r="O22698" s="172"/>
      <c r="U22698" s="173"/>
    </row>
    <row r="22699" spans="13:21" s="104" customFormat="1" ht="15.75">
      <c r="M22699" s="172"/>
      <c r="N22699" s="172"/>
      <c r="O22699" s="172"/>
      <c r="U22699" s="173"/>
    </row>
    <row r="22700" spans="13:21" s="104" customFormat="1" ht="15.75">
      <c r="M22700" s="172"/>
      <c r="N22700" s="172"/>
      <c r="O22700" s="172"/>
      <c r="U22700" s="173"/>
    </row>
    <row r="22701" spans="13:21" s="104" customFormat="1" ht="15.75">
      <c r="M22701" s="172"/>
      <c r="N22701" s="172"/>
      <c r="O22701" s="172"/>
      <c r="U22701" s="173"/>
    </row>
    <row r="22702" spans="13:21" s="104" customFormat="1" ht="15.75">
      <c r="M22702" s="172"/>
      <c r="N22702" s="172"/>
      <c r="O22702" s="172"/>
      <c r="U22702" s="173"/>
    </row>
    <row r="22703" spans="13:21" s="104" customFormat="1" ht="15.75">
      <c r="M22703" s="172"/>
      <c r="N22703" s="172"/>
      <c r="O22703" s="172"/>
      <c r="U22703" s="173"/>
    </row>
    <row r="22704" spans="13:21" s="104" customFormat="1" ht="15.75">
      <c r="M22704" s="172"/>
      <c r="N22704" s="172"/>
      <c r="O22704" s="172"/>
      <c r="U22704" s="173"/>
    </row>
    <row r="22705" spans="13:21" s="104" customFormat="1" ht="15.75">
      <c r="M22705" s="172"/>
      <c r="N22705" s="172"/>
      <c r="O22705" s="172"/>
      <c r="U22705" s="173"/>
    </row>
    <row r="22706" spans="13:21" s="104" customFormat="1" ht="15.75">
      <c r="M22706" s="172"/>
      <c r="N22706" s="172"/>
      <c r="O22706" s="172"/>
      <c r="U22706" s="173"/>
    </row>
    <row r="22707" spans="13:21" s="104" customFormat="1" ht="15.75">
      <c r="M22707" s="172"/>
      <c r="N22707" s="172"/>
      <c r="O22707" s="172"/>
      <c r="U22707" s="173"/>
    </row>
    <row r="22708" spans="13:21" s="104" customFormat="1" ht="15.75">
      <c r="M22708" s="172"/>
      <c r="N22708" s="172"/>
      <c r="O22708" s="172"/>
      <c r="U22708" s="173"/>
    </row>
    <row r="22709" spans="13:21" s="104" customFormat="1" ht="15.75">
      <c r="M22709" s="172"/>
      <c r="N22709" s="172"/>
      <c r="O22709" s="172"/>
      <c r="U22709" s="173"/>
    </row>
    <row r="22710" spans="13:21" s="104" customFormat="1" ht="15.75">
      <c r="M22710" s="172"/>
      <c r="N22710" s="172"/>
      <c r="O22710" s="172"/>
      <c r="U22710" s="173"/>
    </row>
    <row r="22711" spans="13:21" s="104" customFormat="1" ht="15.75">
      <c r="M22711" s="172"/>
      <c r="N22711" s="172"/>
      <c r="O22711" s="172"/>
      <c r="U22711" s="173"/>
    </row>
    <row r="22712" spans="13:21" s="104" customFormat="1" ht="15.75">
      <c r="M22712" s="172"/>
      <c r="N22712" s="172"/>
      <c r="O22712" s="172"/>
      <c r="U22712" s="173"/>
    </row>
    <row r="22713" spans="13:21" s="104" customFormat="1" ht="15.75">
      <c r="M22713" s="172"/>
      <c r="N22713" s="172"/>
      <c r="O22713" s="172"/>
      <c r="U22713" s="173"/>
    </row>
    <row r="22714" spans="13:21" s="104" customFormat="1" ht="15.75">
      <c r="M22714" s="172"/>
      <c r="N22714" s="172"/>
      <c r="O22714" s="172"/>
      <c r="U22714" s="173"/>
    </row>
    <row r="22715" spans="13:21" s="104" customFormat="1" ht="15.75">
      <c r="M22715" s="172"/>
      <c r="N22715" s="172"/>
      <c r="O22715" s="172"/>
      <c r="U22715" s="173"/>
    </row>
    <row r="22716" spans="13:21" s="104" customFormat="1" ht="15.75">
      <c r="M22716" s="172"/>
      <c r="N22716" s="172"/>
      <c r="O22716" s="172"/>
      <c r="U22716" s="173"/>
    </row>
    <row r="22717" spans="13:21" s="104" customFormat="1" ht="15.75">
      <c r="M22717" s="172"/>
      <c r="N22717" s="172"/>
      <c r="O22717" s="172"/>
      <c r="U22717" s="173"/>
    </row>
    <row r="22718" spans="13:21" s="104" customFormat="1" ht="15.75">
      <c r="M22718" s="172"/>
      <c r="N22718" s="172"/>
      <c r="O22718" s="172"/>
      <c r="U22718" s="173"/>
    </row>
    <row r="22719" spans="13:21" s="104" customFormat="1" ht="15.75">
      <c r="M22719" s="172"/>
      <c r="N22719" s="172"/>
      <c r="O22719" s="172"/>
      <c r="U22719" s="173"/>
    </row>
    <row r="22720" spans="13:21" s="104" customFormat="1" ht="15.75">
      <c r="M22720" s="172"/>
      <c r="N22720" s="172"/>
      <c r="O22720" s="172"/>
      <c r="U22720" s="173"/>
    </row>
    <row r="22721" spans="13:21" s="104" customFormat="1" ht="15.75">
      <c r="M22721" s="172"/>
      <c r="N22721" s="172"/>
      <c r="O22721" s="172"/>
      <c r="U22721" s="173"/>
    </row>
    <row r="22722" spans="13:21" s="104" customFormat="1" ht="15.75">
      <c r="M22722" s="172"/>
      <c r="N22722" s="172"/>
      <c r="O22722" s="172"/>
      <c r="U22722" s="173"/>
    </row>
    <row r="22723" spans="13:21" s="104" customFormat="1" ht="15.75">
      <c r="M22723" s="172"/>
      <c r="N22723" s="172"/>
      <c r="O22723" s="172"/>
      <c r="U22723" s="173"/>
    </row>
    <row r="22724" spans="13:21" s="104" customFormat="1" ht="15.75">
      <c r="M22724" s="172"/>
      <c r="N22724" s="172"/>
      <c r="O22724" s="172"/>
      <c r="U22724" s="173"/>
    </row>
    <row r="22725" spans="13:21" s="104" customFormat="1" ht="15.75">
      <c r="M22725" s="172"/>
      <c r="N22725" s="172"/>
      <c r="O22725" s="172"/>
      <c r="U22725" s="173"/>
    </row>
    <row r="22726" spans="13:21" s="104" customFormat="1" ht="15.75">
      <c r="M22726" s="172"/>
      <c r="N22726" s="172"/>
      <c r="O22726" s="172"/>
      <c r="U22726" s="173"/>
    </row>
    <row r="22727" spans="13:21" s="104" customFormat="1" ht="15.75">
      <c r="M22727" s="172"/>
      <c r="N22727" s="172"/>
      <c r="O22727" s="172"/>
      <c r="U22727" s="173"/>
    </row>
    <row r="22728" spans="13:21" s="104" customFormat="1" ht="15.75">
      <c r="M22728" s="172"/>
      <c r="N22728" s="172"/>
      <c r="O22728" s="172"/>
      <c r="U22728" s="173"/>
    </row>
    <row r="22729" spans="13:21" s="104" customFormat="1" ht="15.75">
      <c r="M22729" s="172"/>
      <c r="N22729" s="172"/>
      <c r="O22729" s="172"/>
      <c r="U22729" s="173"/>
    </row>
    <row r="22730" spans="13:21" s="104" customFormat="1" ht="15.75">
      <c r="M22730" s="172"/>
      <c r="N22730" s="172"/>
      <c r="O22730" s="172"/>
      <c r="U22730" s="173"/>
    </row>
    <row r="22731" spans="13:21" s="104" customFormat="1" ht="15.75">
      <c r="M22731" s="172"/>
      <c r="N22731" s="172"/>
      <c r="O22731" s="172"/>
      <c r="U22731" s="173"/>
    </row>
    <row r="22732" spans="13:21" s="104" customFormat="1" ht="15.75">
      <c r="M22732" s="172"/>
      <c r="N22732" s="172"/>
      <c r="O22732" s="172"/>
      <c r="U22732" s="173"/>
    </row>
    <row r="22733" spans="13:21" s="104" customFormat="1" ht="15.75">
      <c r="M22733" s="172"/>
      <c r="N22733" s="172"/>
      <c r="O22733" s="172"/>
      <c r="U22733" s="173"/>
    </row>
    <row r="22734" spans="13:21" s="104" customFormat="1" ht="15.75">
      <c r="M22734" s="172"/>
      <c r="N22734" s="172"/>
      <c r="O22734" s="172"/>
      <c r="U22734" s="173"/>
    </row>
    <row r="22735" spans="13:21" s="104" customFormat="1" ht="15.75">
      <c r="M22735" s="172"/>
      <c r="N22735" s="172"/>
      <c r="O22735" s="172"/>
      <c r="U22735" s="173"/>
    </row>
    <row r="22736" spans="13:21" s="104" customFormat="1" ht="15.75">
      <c r="M22736" s="172"/>
      <c r="N22736" s="172"/>
      <c r="O22736" s="172"/>
      <c r="U22736" s="173"/>
    </row>
    <row r="22737" spans="13:21" s="104" customFormat="1" ht="15.75">
      <c r="M22737" s="172"/>
      <c r="N22737" s="172"/>
      <c r="O22737" s="172"/>
      <c r="U22737" s="173"/>
    </row>
    <row r="22738" spans="13:21" s="104" customFormat="1" ht="15.75">
      <c r="M22738" s="172"/>
      <c r="N22738" s="172"/>
      <c r="O22738" s="172"/>
      <c r="U22738" s="173"/>
    </row>
    <row r="22739" spans="13:21" s="104" customFormat="1" ht="15.75">
      <c r="M22739" s="172"/>
      <c r="N22739" s="172"/>
      <c r="O22739" s="172"/>
      <c r="U22739" s="173"/>
    </row>
    <row r="22740" spans="13:21" s="104" customFormat="1" ht="15.75">
      <c r="M22740" s="172"/>
      <c r="N22740" s="172"/>
      <c r="O22740" s="172"/>
      <c r="U22740" s="173"/>
    </row>
    <row r="22741" spans="13:21" s="104" customFormat="1" ht="15.75">
      <c r="M22741" s="172"/>
      <c r="N22741" s="172"/>
      <c r="O22741" s="172"/>
      <c r="U22741" s="173"/>
    </row>
    <row r="22742" spans="13:21" s="104" customFormat="1" ht="15.75">
      <c r="M22742" s="172"/>
      <c r="N22742" s="172"/>
      <c r="O22742" s="172"/>
      <c r="U22742" s="173"/>
    </row>
    <row r="22743" spans="13:21" s="104" customFormat="1" ht="15.75">
      <c r="M22743" s="172"/>
      <c r="N22743" s="172"/>
      <c r="O22743" s="172"/>
      <c r="U22743" s="173"/>
    </row>
    <row r="22744" spans="13:21" s="104" customFormat="1" ht="15.75">
      <c r="M22744" s="172"/>
      <c r="N22744" s="172"/>
      <c r="O22744" s="172"/>
      <c r="U22744" s="173"/>
    </row>
    <row r="22745" spans="13:21" s="104" customFormat="1" ht="15.75">
      <c r="M22745" s="172"/>
      <c r="N22745" s="172"/>
      <c r="O22745" s="172"/>
      <c r="U22745" s="173"/>
    </row>
    <row r="22746" spans="13:21" s="104" customFormat="1" ht="15.75">
      <c r="M22746" s="172"/>
      <c r="N22746" s="172"/>
      <c r="O22746" s="172"/>
      <c r="U22746" s="173"/>
    </row>
    <row r="22747" spans="13:21" s="104" customFormat="1" ht="15.75">
      <c r="M22747" s="172"/>
      <c r="N22747" s="172"/>
      <c r="O22747" s="172"/>
      <c r="U22747" s="173"/>
    </row>
    <row r="22748" spans="13:21" s="104" customFormat="1" ht="15.75">
      <c r="M22748" s="172"/>
      <c r="N22748" s="172"/>
      <c r="O22748" s="172"/>
      <c r="U22748" s="173"/>
    </row>
    <row r="22749" spans="13:21" s="104" customFormat="1" ht="15.75">
      <c r="M22749" s="172"/>
      <c r="N22749" s="172"/>
      <c r="O22749" s="172"/>
      <c r="U22749" s="173"/>
    </row>
    <row r="22750" spans="13:21" s="104" customFormat="1" ht="15.75">
      <c r="M22750" s="172"/>
      <c r="N22750" s="172"/>
      <c r="O22750" s="172"/>
      <c r="U22750" s="173"/>
    </row>
    <row r="22751" spans="13:21" s="104" customFormat="1" ht="15.75">
      <c r="M22751" s="172"/>
      <c r="N22751" s="172"/>
      <c r="O22751" s="172"/>
      <c r="U22751" s="173"/>
    </row>
    <row r="22752" spans="13:21" s="104" customFormat="1" ht="15.75">
      <c r="M22752" s="172"/>
      <c r="N22752" s="172"/>
      <c r="O22752" s="172"/>
      <c r="U22752" s="173"/>
    </row>
    <row r="22753" spans="13:21" s="104" customFormat="1" ht="15.75">
      <c r="M22753" s="172"/>
      <c r="N22753" s="172"/>
      <c r="O22753" s="172"/>
      <c r="U22753" s="173"/>
    </row>
    <row r="22754" spans="13:21" s="104" customFormat="1" ht="15.75">
      <c r="M22754" s="172"/>
      <c r="N22754" s="172"/>
      <c r="O22754" s="172"/>
      <c r="U22754" s="173"/>
    </row>
    <row r="22755" spans="13:21" s="104" customFormat="1" ht="15.75">
      <c r="M22755" s="172"/>
      <c r="N22755" s="172"/>
      <c r="O22755" s="172"/>
      <c r="U22755" s="173"/>
    </row>
    <row r="22756" spans="13:21" s="104" customFormat="1" ht="15.75">
      <c r="M22756" s="172"/>
      <c r="N22756" s="172"/>
      <c r="O22756" s="172"/>
      <c r="U22756" s="173"/>
    </row>
    <row r="22757" spans="13:21" s="104" customFormat="1" ht="15.75">
      <c r="M22757" s="172"/>
      <c r="N22757" s="172"/>
      <c r="O22757" s="172"/>
      <c r="U22757" s="173"/>
    </row>
    <row r="22758" spans="13:21" s="104" customFormat="1" ht="15.75">
      <c r="M22758" s="172"/>
      <c r="N22758" s="172"/>
      <c r="O22758" s="172"/>
      <c r="U22758" s="173"/>
    </row>
    <row r="22759" spans="13:21" s="104" customFormat="1" ht="15.75">
      <c r="M22759" s="172"/>
      <c r="N22759" s="172"/>
      <c r="O22759" s="172"/>
      <c r="U22759" s="173"/>
    </row>
    <row r="22760" spans="13:21" s="104" customFormat="1" ht="15.75">
      <c r="M22760" s="172"/>
      <c r="N22760" s="172"/>
      <c r="O22760" s="172"/>
      <c r="U22760" s="173"/>
    </row>
    <row r="22761" spans="13:21" s="104" customFormat="1" ht="15.75">
      <c r="M22761" s="172"/>
      <c r="N22761" s="172"/>
      <c r="O22761" s="172"/>
      <c r="U22761" s="173"/>
    </row>
    <row r="22762" spans="13:21" s="104" customFormat="1" ht="15.75">
      <c r="M22762" s="172"/>
      <c r="N22762" s="172"/>
      <c r="O22762" s="172"/>
      <c r="U22762" s="173"/>
    </row>
    <row r="22763" spans="13:21" s="104" customFormat="1" ht="15.75">
      <c r="M22763" s="172"/>
      <c r="N22763" s="172"/>
      <c r="O22763" s="172"/>
      <c r="U22763" s="173"/>
    </row>
    <row r="22764" spans="13:21" s="104" customFormat="1" ht="15.75">
      <c r="M22764" s="172"/>
      <c r="N22764" s="172"/>
      <c r="O22764" s="172"/>
      <c r="U22764" s="173"/>
    </row>
    <row r="22765" spans="13:21" s="104" customFormat="1" ht="15.75">
      <c r="M22765" s="172"/>
      <c r="N22765" s="172"/>
      <c r="O22765" s="172"/>
      <c r="U22765" s="173"/>
    </row>
    <row r="22766" spans="13:21" s="104" customFormat="1" ht="15.75">
      <c r="M22766" s="172"/>
      <c r="N22766" s="172"/>
      <c r="O22766" s="172"/>
      <c r="U22766" s="173"/>
    </row>
    <row r="22767" spans="13:21" s="104" customFormat="1" ht="15.75">
      <c r="M22767" s="172"/>
      <c r="N22767" s="172"/>
      <c r="O22767" s="172"/>
      <c r="U22767" s="173"/>
    </row>
    <row r="22768" spans="13:21" s="104" customFormat="1" ht="15.75">
      <c r="M22768" s="172"/>
      <c r="N22768" s="172"/>
      <c r="O22768" s="172"/>
      <c r="U22768" s="173"/>
    </row>
    <row r="22769" spans="13:21" s="104" customFormat="1" ht="15.75">
      <c r="M22769" s="172"/>
      <c r="N22769" s="172"/>
      <c r="O22769" s="172"/>
      <c r="U22769" s="173"/>
    </row>
    <row r="22770" spans="13:21" s="104" customFormat="1" ht="15.75">
      <c r="M22770" s="172"/>
      <c r="N22770" s="172"/>
      <c r="O22770" s="172"/>
      <c r="U22770" s="173"/>
    </row>
    <row r="22771" spans="13:21" s="104" customFormat="1" ht="15.75">
      <c r="M22771" s="172"/>
      <c r="N22771" s="172"/>
      <c r="O22771" s="172"/>
      <c r="U22771" s="173"/>
    </row>
    <row r="22772" spans="13:21" s="104" customFormat="1" ht="15.75">
      <c r="M22772" s="172"/>
      <c r="N22772" s="172"/>
      <c r="O22772" s="172"/>
      <c r="U22772" s="173"/>
    </row>
    <row r="22773" spans="13:21" s="104" customFormat="1" ht="15.75">
      <c r="M22773" s="172"/>
      <c r="N22773" s="172"/>
      <c r="O22773" s="172"/>
      <c r="U22773" s="173"/>
    </row>
    <row r="22774" spans="13:21" s="104" customFormat="1" ht="15.75">
      <c r="M22774" s="172"/>
      <c r="N22774" s="172"/>
      <c r="O22774" s="172"/>
      <c r="U22774" s="173"/>
    </row>
    <row r="22775" spans="13:21" s="104" customFormat="1" ht="15.75">
      <c r="M22775" s="172"/>
      <c r="N22775" s="172"/>
      <c r="O22775" s="172"/>
      <c r="U22775" s="173"/>
    </row>
    <row r="22776" spans="13:21" s="104" customFormat="1" ht="15.75">
      <c r="M22776" s="172"/>
      <c r="N22776" s="172"/>
      <c r="O22776" s="172"/>
      <c r="U22776" s="173"/>
    </row>
    <row r="22777" spans="13:21" s="104" customFormat="1" ht="15.75">
      <c r="M22777" s="172"/>
      <c r="N22777" s="172"/>
      <c r="O22777" s="172"/>
      <c r="U22777" s="173"/>
    </row>
    <row r="22778" spans="13:21" s="104" customFormat="1" ht="15.75">
      <c r="M22778" s="172"/>
      <c r="N22778" s="172"/>
      <c r="O22778" s="172"/>
      <c r="U22778" s="173"/>
    </row>
    <row r="22779" spans="13:21" s="104" customFormat="1" ht="15.75">
      <c r="M22779" s="172"/>
      <c r="N22779" s="172"/>
      <c r="O22779" s="172"/>
      <c r="U22779" s="173"/>
    </row>
    <row r="22780" spans="13:21" s="104" customFormat="1" ht="15.75">
      <c r="M22780" s="172"/>
      <c r="N22780" s="172"/>
      <c r="O22780" s="172"/>
      <c r="U22780" s="173"/>
    </row>
    <row r="22781" spans="13:21" s="104" customFormat="1" ht="15.75">
      <c r="M22781" s="172"/>
      <c r="N22781" s="172"/>
      <c r="O22781" s="172"/>
      <c r="U22781" s="173"/>
    </row>
    <row r="22782" spans="13:21" s="104" customFormat="1" ht="15.75">
      <c r="M22782" s="172"/>
      <c r="N22782" s="172"/>
      <c r="O22782" s="172"/>
      <c r="U22782" s="173"/>
    </row>
    <row r="22783" spans="13:21" s="104" customFormat="1" ht="15.75">
      <c r="M22783" s="172"/>
      <c r="N22783" s="172"/>
      <c r="O22783" s="172"/>
      <c r="U22783" s="173"/>
    </row>
    <row r="22784" spans="13:21" s="104" customFormat="1" ht="15.75">
      <c r="M22784" s="172"/>
      <c r="N22784" s="172"/>
      <c r="O22784" s="172"/>
      <c r="U22784" s="173"/>
    </row>
    <row r="22785" spans="13:21" s="104" customFormat="1" ht="15.75">
      <c r="M22785" s="172"/>
      <c r="N22785" s="172"/>
      <c r="O22785" s="172"/>
      <c r="U22785" s="173"/>
    </row>
    <row r="22786" spans="13:21" s="104" customFormat="1" ht="15.75">
      <c r="M22786" s="172"/>
      <c r="N22786" s="172"/>
      <c r="O22786" s="172"/>
      <c r="U22786" s="173"/>
    </row>
    <row r="22787" spans="13:21" s="104" customFormat="1" ht="15.75">
      <c r="M22787" s="172"/>
      <c r="N22787" s="172"/>
      <c r="O22787" s="172"/>
      <c r="U22787" s="173"/>
    </row>
    <row r="22788" spans="13:21" s="104" customFormat="1" ht="15.75">
      <c r="M22788" s="172"/>
      <c r="N22788" s="172"/>
      <c r="O22788" s="172"/>
      <c r="U22788" s="173"/>
    </row>
    <row r="22789" spans="13:21" s="104" customFormat="1" ht="15.75">
      <c r="M22789" s="172"/>
      <c r="N22789" s="172"/>
      <c r="O22789" s="172"/>
      <c r="U22789" s="173"/>
    </row>
    <row r="22790" spans="13:21" s="104" customFormat="1" ht="15.75">
      <c r="M22790" s="172"/>
      <c r="N22790" s="172"/>
      <c r="O22790" s="172"/>
      <c r="U22790" s="173"/>
    </row>
    <row r="22791" spans="13:21" s="104" customFormat="1" ht="15.75">
      <c r="M22791" s="172"/>
      <c r="N22791" s="172"/>
      <c r="O22791" s="172"/>
      <c r="U22791" s="173"/>
    </row>
    <row r="22792" spans="13:21" s="104" customFormat="1" ht="15.75">
      <c r="M22792" s="172"/>
      <c r="N22792" s="172"/>
      <c r="O22792" s="172"/>
      <c r="U22792" s="173"/>
    </row>
    <row r="22793" spans="13:21" s="104" customFormat="1" ht="15.75">
      <c r="M22793" s="172"/>
      <c r="N22793" s="172"/>
      <c r="O22793" s="172"/>
      <c r="U22793" s="173"/>
    </row>
    <row r="22794" spans="13:21" s="104" customFormat="1" ht="15.75">
      <c r="M22794" s="172"/>
      <c r="N22794" s="172"/>
      <c r="O22794" s="172"/>
      <c r="U22794" s="173"/>
    </row>
    <row r="22795" spans="13:21" s="104" customFormat="1" ht="15.75">
      <c r="M22795" s="172"/>
      <c r="N22795" s="172"/>
      <c r="O22795" s="172"/>
      <c r="U22795" s="173"/>
    </row>
    <row r="22796" spans="13:21" s="104" customFormat="1" ht="15.75">
      <c r="M22796" s="172"/>
      <c r="N22796" s="172"/>
      <c r="O22796" s="172"/>
      <c r="U22796" s="173"/>
    </row>
    <row r="22797" spans="13:21" s="104" customFormat="1" ht="15.75">
      <c r="M22797" s="172"/>
      <c r="N22797" s="172"/>
      <c r="O22797" s="172"/>
      <c r="U22797" s="173"/>
    </row>
    <row r="22798" spans="13:21" s="104" customFormat="1" ht="15.75">
      <c r="M22798" s="172"/>
      <c r="N22798" s="172"/>
      <c r="O22798" s="172"/>
      <c r="U22798" s="173"/>
    </row>
    <row r="22799" spans="13:21" s="104" customFormat="1" ht="15.75">
      <c r="M22799" s="172"/>
      <c r="N22799" s="172"/>
      <c r="O22799" s="172"/>
      <c r="U22799" s="173"/>
    </row>
    <row r="22800" spans="13:21" s="104" customFormat="1" ht="15.75">
      <c r="M22800" s="172"/>
      <c r="N22800" s="172"/>
      <c r="O22800" s="172"/>
      <c r="U22800" s="173"/>
    </row>
    <row r="22801" spans="13:21" s="104" customFormat="1" ht="15.75">
      <c r="M22801" s="172"/>
      <c r="N22801" s="172"/>
      <c r="O22801" s="172"/>
      <c r="U22801" s="173"/>
    </row>
    <row r="22802" spans="13:21" s="104" customFormat="1" ht="15.75">
      <c r="M22802" s="172"/>
      <c r="N22802" s="172"/>
      <c r="O22802" s="172"/>
      <c r="U22802" s="173"/>
    </row>
    <row r="22803" spans="13:21" s="104" customFormat="1" ht="15.75">
      <c r="M22803" s="172"/>
      <c r="N22803" s="172"/>
      <c r="O22803" s="172"/>
      <c r="U22803" s="173"/>
    </row>
    <row r="22804" spans="13:21" s="104" customFormat="1" ht="15.75">
      <c r="M22804" s="172"/>
      <c r="N22804" s="172"/>
      <c r="O22804" s="172"/>
      <c r="U22804" s="173"/>
    </row>
    <row r="22805" spans="13:21" s="104" customFormat="1" ht="15.75">
      <c r="M22805" s="172"/>
      <c r="N22805" s="172"/>
      <c r="O22805" s="172"/>
      <c r="U22805" s="173"/>
    </row>
    <row r="22806" spans="13:21" s="104" customFormat="1" ht="15.75">
      <c r="M22806" s="172"/>
      <c r="N22806" s="172"/>
      <c r="O22806" s="172"/>
      <c r="U22806" s="173"/>
    </row>
    <row r="22807" spans="13:21" s="104" customFormat="1" ht="15.75">
      <c r="M22807" s="172"/>
      <c r="N22807" s="172"/>
      <c r="O22807" s="172"/>
      <c r="U22807" s="173"/>
    </row>
    <row r="22808" spans="13:21" s="104" customFormat="1" ht="15.75">
      <c r="M22808" s="172"/>
      <c r="N22808" s="172"/>
      <c r="O22808" s="172"/>
      <c r="U22808" s="173"/>
    </row>
    <row r="22809" spans="13:21" s="104" customFormat="1" ht="15.75">
      <c r="M22809" s="172"/>
      <c r="N22809" s="172"/>
      <c r="O22809" s="172"/>
      <c r="U22809" s="173"/>
    </row>
    <row r="22810" spans="13:21" s="104" customFormat="1" ht="15.75">
      <c r="M22810" s="172"/>
      <c r="N22810" s="172"/>
      <c r="O22810" s="172"/>
      <c r="U22810" s="173"/>
    </row>
    <row r="22811" spans="13:21" s="104" customFormat="1" ht="15.75">
      <c r="M22811" s="172"/>
      <c r="N22811" s="172"/>
      <c r="O22811" s="172"/>
      <c r="U22811" s="173"/>
    </row>
    <row r="22812" spans="13:21" s="104" customFormat="1" ht="15.75">
      <c r="M22812" s="172"/>
      <c r="N22812" s="172"/>
      <c r="O22812" s="172"/>
      <c r="U22812" s="173"/>
    </row>
    <row r="22813" spans="13:21" s="104" customFormat="1" ht="15.75">
      <c r="M22813" s="172"/>
      <c r="N22813" s="172"/>
      <c r="O22813" s="172"/>
      <c r="U22813" s="173"/>
    </row>
    <row r="22814" spans="13:21" s="104" customFormat="1" ht="15.75">
      <c r="M22814" s="172"/>
      <c r="N22814" s="172"/>
      <c r="O22814" s="172"/>
      <c r="U22814" s="173"/>
    </row>
    <row r="22815" spans="13:21" s="104" customFormat="1" ht="15.75">
      <c r="M22815" s="172"/>
      <c r="N22815" s="172"/>
      <c r="O22815" s="172"/>
      <c r="U22815" s="173"/>
    </row>
    <row r="22816" spans="13:21" s="104" customFormat="1" ht="15.75">
      <c r="M22816" s="172"/>
      <c r="N22816" s="172"/>
      <c r="O22816" s="172"/>
      <c r="U22816" s="173"/>
    </row>
    <row r="22817" spans="13:21" s="104" customFormat="1" ht="15.75">
      <c r="M22817" s="172"/>
      <c r="N22817" s="172"/>
      <c r="O22817" s="172"/>
      <c r="U22817" s="173"/>
    </row>
    <row r="22818" spans="13:21" s="104" customFormat="1" ht="15.75">
      <c r="M22818" s="172"/>
      <c r="N22818" s="172"/>
      <c r="O22818" s="172"/>
      <c r="U22818" s="173"/>
    </row>
    <row r="22819" spans="13:21" s="104" customFormat="1" ht="15.75">
      <c r="M22819" s="172"/>
      <c r="N22819" s="172"/>
      <c r="O22819" s="172"/>
      <c r="U22819" s="173"/>
    </row>
    <row r="22820" spans="13:21" s="104" customFormat="1" ht="15.75">
      <c r="M22820" s="172"/>
      <c r="N22820" s="172"/>
      <c r="O22820" s="172"/>
      <c r="U22820" s="173"/>
    </row>
    <row r="22821" spans="13:21" s="104" customFormat="1" ht="15.75">
      <c r="M22821" s="172"/>
      <c r="N22821" s="172"/>
      <c r="O22821" s="172"/>
      <c r="U22821" s="173"/>
    </row>
    <row r="22822" spans="13:21" s="104" customFormat="1" ht="15.75">
      <c r="M22822" s="172"/>
      <c r="N22822" s="172"/>
      <c r="O22822" s="172"/>
      <c r="U22822" s="173"/>
    </row>
    <row r="22823" spans="13:21" s="104" customFormat="1" ht="15.75">
      <c r="M22823" s="172"/>
      <c r="N22823" s="172"/>
      <c r="O22823" s="172"/>
      <c r="U22823" s="173"/>
    </row>
    <row r="22824" spans="13:21" s="104" customFormat="1" ht="15.75">
      <c r="M22824" s="172"/>
      <c r="N22824" s="172"/>
      <c r="O22824" s="172"/>
      <c r="U22824" s="173"/>
    </row>
    <row r="22825" spans="13:21" s="104" customFormat="1" ht="15.75">
      <c r="M22825" s="172"/>
      <c r="N22825" s="172"/>
      <c r="O22825" s="172"/>
      <c r="U22825" s="173"/>
    </row>
    <row r="22826" spans="13:21" s="104" customFormat="1" ht="15.75">
      <c r="M22826" s="172"/>
      <c r="N22826" s="172"/>
      <c r="O22826" s="172"/>
      <c r="U22826" s="173"/>
    </row>
    <row r="22827" spans="13:21" s="104" customFormat="1" ht="15.75">
      <c r="M22827" s="172"/>
      <c r="N22827" s="172"/>
      <c r="O22827" s="172"/>
      <c r="U22827" s="173"/>
    </row>
    <row r="22828" spans="13:21" s="104" customFormat="1" ht="15.75">
      <c r="M22828" s="172"/>
      <c r="N22828" s="172"/>
      <c r="O22828" s="172"/>
      <c r="U22828" s="173"/>
    </row>
    <row r="22829" spans="13:21" s="104" customFormat="1" ht="15.75">
      <c r="M22829" s="172"/>
      <c r="N22829" s="172"/>
      <c r="O22829" s="172"/>
      <c r="U22829" s="173"/>
    </row>
    <row r="22830" spans="13:21" s="104" customFormat="1" ht="15.75">
      <c r="M22830" s="172"/>
      <c r="N22830" s="172"/>
      <c r="O22830" s="172"/>
      <c r="U22830" s="173"/>
    </row>
    <row r="22831" spans="13:21" s="104" customFormat="1" ht="15.75">
      <c r="M22831" s="172"/>
      <c r="N22831" s="172"/>
      <c r="O22831" s="172"/>
      <c r="U22831" s="173"/>
    </row>
    <row r="22832" spans="13:21" s="104" customFormat="1" ht="15.75">
      <c r="M22832" s="172"/>
      <c r="N22832" s="172"/>
      <c r="O22832" s="172"/>
      <c r="U22832" s="173"/>
    </row>
    <row r="22833" spans="13:21" s="104" customFormat="1" ht="15.75">
      <c r="M22833" s="172"/>
      <c r="N22833" s="172"/>
      <c r="O22833" s="172"/>
      <c r="U22833" s="173"/>
    </row>
    <row r="22834" spans="13:21" s="104" customFormat="1" ht="15.75">
      <c r="M22834" s="172"/>
      <c r="N22834" s="172"/>
      <c r="O22834" s="172"/>
      <c r="U22834" s="173"/>
    </row>
    <row r="22835" spans="13:21" s="104" customFormat="1" ht="15.75">
      <c r="M22835" s="172"/>
      <c r="N22835" s="172"/>
      <c r="O22835" s="172"/>
      <c r="U22835" s="173"/>
    </row>
    <row r="22836" spans="13:21" s="104" customFormat="1" ht="15.75">
      <c r="M22836" s="172"/>
      <c r="N22836" s="172"/>
      <c r="O22836" s="172"/>
      <c r="U22836" s="173"/>
    </row>
    <row r="22837" spans="13:21" s="104" customFormat="1" ht="15.75">
      <c r="M22837" s="172"/>
      <c r="N22837" s="172"/>
      <c r="O22837" s="172"/>
      <c r="U22837" s="173"/>
    </row>
    <row r="22838" spans="13:21" s="104" customFormat="1" ht="15.75">
      <c r="M22838" s="172"/>
      <c r="N22838" s="172"/>
      <c r="O22838" s="172"/>
      <c r="U22838" s="173"/>
    </row>
    <row r="22839" spans="13:21" s="104" customFormat="1" ht="15.75">
      <c r="M22839" s="172"/>
      <c r="N22839" s="172"/>
      <c r="O22839" s="172"/>
      <c r="U22839" s="173"/>
    </row>
    <row r="22840" spans="13:21" s="104" customFormat="1" ht="15.75">
      <c r="M22840" s="172"/>
      <c r="N22840" s="172"/>
      <c r="O22840" s="172"/>
      <c r="U22840" s="173"/>
    </row>
    <row r="22841" spans="13:21" s="104" customFormat="1" ht="15.75">
      <c r="M22841" s="172"/>
      <c r="N22841" s="172"/>
      <c r="O22841" s="172"/>
      <c r="U22841" s="173"/>
    </row>
    <row r="22842" spans="13:21" s="104" customFormat="1" ht="15.75">
      <c r="M22842" s="172"/>
      <c r="N22842" s="172"/>
      <c r="O22842" s="172"/>
      <c r="U22842" s="173"/>
    </row>
    <row r="22843" spans="13:21" s="104" customFormat="1" ht="15.75">
      <c r="M22843" s="172"/>
      <c r="N22843" s="172"/>
      <c r="O22843" s="172"/>
      <c r="U22843" s="173"/>
    </row>
    <row r="22844" spans="13:21" s="104" customFormat="1" ht="15.75">
      <c r="M22844" s="172"/>
      <c r="N22844" s="172"/>
      <c r="O22844" s="172"/>
      <c r="U22844" s="173"/>
    </row>
    <row r="22845" spans="13:21" s="104" customFormat="1" ht="15.75">
      <c r="M22845" s="172"/>
      <c r="N22845" s="172"/>
      <c r="O22845" s="172"/>
      <c r="U22845" s="173"/>
    </row>
    <row r="22846" spans="13:21" s="104" customFormat="1" ht="15.75">
      <c r="M22846" s="172"/>
      <c r="N22846" s="172"/>
      <c r="O22846" s="172"/>
      <c r="U22846" s="173"/>
    </row>
    <row r="22847" spans="13:21" s="104" customFormat="1" ht="15.75">
      <c r="M22847" s="172"/>
      <c r="N22847" s="172"/>
      <c r="O22847" s="172"/>
      <c r="U22847" s="173"/>
    </row>
    <row r="22848" spans="13:21" s="104" customFormat="1" ht="15.75">
      <c r="M22848" s="172"/>
      <c r="N22848" s="172"/>
      <c r="O22848" s="172"/>
      <c r="U22848" s="173"/>
    </row>
    <row r="22849" spans="13:21" s="104" customFormat="1" ht="15.75">
      <c r="M22849" s="172"/>
      <c r="N22849" s="172"/>
      <c r="O22849" s="172"/>
      <c r="U22849" s="173"/>
    </row>
    <row r="22850" spans="13:21" s="104" customFormat="1" ht="15.75">
      <c r="M22850" s="172"/>
      <c r="N22850" s="172"/>
      <c r="O22850" s="172"/>
      <c r="U22850" s="173"/>
    </row>
    <row r="22851" spans="13:21" s="104" customFormat="1" ht="15.75">
      <c r="M22851" s="172"/>
      <c r="N22851" s="172"/>
      <c r="O22851" s="172"/>
      <c r="U22851" s="173"/>
    </row>
    <row r="22852" spans="13:21" s="104" customFormat="1" ht="15.75">
      <c r="M22852" s="172"/>
      <c r="N22852" s="172"/>
      <c r="O22852" s="172"/>
      <c r="U22852" s="173"/>
    </row>
    <row r="22853" spans="13:21" s="104" customFormat="1" ht="15.75">
      <c r="M22853" s="172"/>
      <c r="N22853" s="172"/>
      <c r="O22853" s="172"/>
      <c r="U22853" s="173"/>
    </row>
    <row r="22854" spans="13:21" s="104" customFormat="1" ht="15.75">
      <c r="M22854" s="172"/>
      <c r="N22854" s="172"/>
      <c r="O22854" s="172"/>
      <c r="U22854" s="173"/>
    </row>
    <row r="22855" spans="13:21" s="104" customFormat="1" ht="15.75">
      <c r="M22855" s="172"/>
      <c r="N22855" s="172"/>
      <c r="O22855" s="172"/>
      <c r="U22855" s="173"/>
    </row>
    <row r="22856" spans="13:21" s="104" customFormat="1" ht="15.75">
      <c r="M22856" s="172"/>
      <c r="N22856" s="172"/>
      <c r="O22856" s="172"/>
      <c r="U22856" s="173"/>
    </row>
    <row r="22857" spans="13:21" s="104" customFormat="1" ht="15.75">
      <c r="M22857" s="172"/>
      <c r="N22857" s="172"/>
      <c r="O22857" s="172"/>
      <c r="U22857" s="173"/>
    </row>
    <row r="22858" spans="13:21" s="104" customFormat="1" ht="15.75">
      <c r="M22858" s="172"/>
      <c r="N22858" s="172"/>
      <c r="O22858" s="172"/>
      <c r="U22858" s="173"/>
    </row>
    <row r="22859" spans="13:21" s="104" customFormat="1" ht="15.75">
      <c r="M22859" s="172"/>
      <c r="N22859" s="172"/>
      <c r="O22859" s="172"/>
      <c r="U22859" s="173"/>
    </row>
    <row r="22860" spans="13:21" s="104" customFormat="1" ht="15.75">
      <c r="M22860" s="172"/>
      <c r="N22860" s="172"/>
      <c r="O22860" s="172"/>
      <c r="U22860" s="173"/>
    </row>
    <row r="22861" spans="13:21" s="104" customFormat="1" ht="15.75">
      <c r="M22861" s="172"/>
      <c r="N22861" s="172"/>
      <c r="O22861" s="172"/>
      <c r="U22861" s="173"/>
    </row>
    <row r="22862" spans="13:21" s="104" customFormat="1" ht="15.75">
      <c r="M22862" s="172"/>
      <c r="N22862" s="172"/>
      <c r="O22862" s="172"/>
      <c r="U22862" s="173"/>
    </row>
    <row r="22863" spans="13:21" s="104" customFormat="1" ht="15.75">
      <c r="M22863" s="172"/>
      <c r="N22863" s="172"/>
      <c r="O22863" s="172"/>
      <c r="U22863" s="173"/>
    </row>
    <row r="22864" spans="13:21" s="104" customFormat="1" ht="15.75">
      <c r="M22864" s="172"/>
      <c r="N22864" s="172"/>
      <c r="O22864" s="172"/>
      <c r="U22864" s="173"/>
    </row>
    <row r="22865" spans="13:21" s="104" customFormat="1" ht="15.75">
      <c r="M22865" s="172"/>
      <c r="N22865" s="172"/>
      <c r="O22865" s="172"/>
      <c r="U22865" s="173"/>
    </row>
    <row r="22866" spans="13:21" s="104" customFormat="1" ht="15.75">
      <c r="M22866" s="172"/>
      <c r="N22866" s="172"/>
      <c r="O22866" s="172"/>
      <c r="U22866" s="173"/>
    </row>
    <row r="22867" spans="13:21" s="104" customFormat="1" ht="15.75">
      <c r="M22867" s="172"/>
      <c r="N22867" s="172"/>
      <c r="O22867" s="172"/>
      <c r="U22867" s="173"/>
    </row>
    <row r="22868" spans="13:21" s="104" customFormat="1" ht="15.75">
      <c r="M22868" s="172"/>
      <c r="N22868" s="172"/>
      <c r="O22868" s="172"/>
      <c r="U22868" s="173"/>
    </row>
    <row r="22869" spans="13:21" s="104" customFormat="1" ht="15.75">
      <c r="M22869" s="172"/>
      <c r="N22869" s="172"/>
      <c r="O22869" s="172"/>
      <c r="U22869" s="173"/>
    </row>
    <row r="22870" spans="13:21" s="104" customFormat="1" ht="15.75">
      <c r="M22870" s="172"/>
      <c r="N22870" s="172"/>
      <c r="O22870" s="172"/>
      <c r="U22870" s="173"/>
    </row>
    <row r="22871" spans="13:21" s="104" customFormat="1" ht="15.75">
      <c r="M22871" s="172"/>
      <c r="N22871" s="172"/>
      <c r="O22871" s="172"/>
      <c r="U22871" s="173"/>
    </row>
    <row r="22872" spans="13:21" s="104" customFormat="1" ht="15.75">
      <c r="M22872" s="172"/>
      <c r="N22872" s="172"/>
      <c r="O22872" s="172"/>
      <c r="U22872" s="173"/>
    </row>
    <row r="22873" spans="13:21" s="104" customFormat="1" ht="15.75">
      <c r="M22873" s="172"/>
      <c r="N22873" s="172"/>
      <c r="O22873" s="172"/>
      <c r="U22873" s="173"/>
    </row>
    <row r="22874" spans="13:21" s="104" customFormat="1" ht="15.75">
      <c r="M22874" s="172"/>
      <c r="N22874" s="172"/>
      <c r="O22874" s="172"/>
      <c r="U22874" s="173"/>
    </row>
    <row r="22875" spans="13:21" s="104" customFormat="1" ht="15.75">
      <c r="M22875" s="172"/>
      <c r="N22875" s="172"/>
      <c r="O22875" s="172"/>
      <c r="U22875" s="173"/>
    </row>
    <row r="22876" spans="13:21" s="104" customFormat="1" ht="15.75">
      <c r="M22876" s="172"/>
      <c r="N22876" s="172"/>
      <c r="O22876" s="172"/>
      <c r="U22876" s="173"/>
    </row>
    <row r="22877" spans="13:21" s="104" customFormat="1" ht="15.75">
      <c r="M22877" s="172"/>
      <c r="N22877" s="172"/>
      <c r="O22877" s="172"/>
      <c r="U22877" s="173"/>
    </row>
    <row r="22878" spans="13:21" s="104" customFormat="1" ht="15.75">
      <c r="M22878" s="172"/>
      <c r="N22878" s="172"/>
      <c r="O22878" s="172"/>
      <c r="U22878" s="173"/>
    </row>
    <row r="22879" spans="13:21" s="104" customFormat="1" ht="15.75">
      <c r="M22879" s="172"/>
      <c r="N22879" s="172"/>
      <c r="O22879" s="172"/>
      <c r="U22879" s="173"/>
    </row>
    <row r="22880" spans="13:21" s="104" customFormat="1" ht="15.75">
      <c r="M22880" s="172"/>
      <c r="N22880" s="172"/>
      <c r="O22880" s="172"/>
      <c r="U22880" s="173"/>
    </row>
    <row r="22881" spans="13:21" s="104" customFormat="1" ht="15.75">
      <c r="M22881" s="172"/>
      <c r="N22881" s="172"/>
      <c r="O22881" s="172"/>
      <c r="U22881" s="173"/>
    </row>
    <row r="22882" spans="13:21" s="104" customFormat="1" ht="15.75">
      <c r="M22882" s="172"/>
      <c r="N22882" s="172"/>
      <c r="O22882" s="172"/>
      <c r="U22882" s="173"/>
    </row>
    <row r="22883" spans="13:21" s="104" customFormat="1" ht="15.75">
      <c r="M22883" s="172"/>
      <c r="N22883" s="172"/>
      <c r="O22883" s="172"/>
      <c r="U22883" s="173"/>
    </row>
    <row r="22884" spans="13:21" s="104" customFormat="1" ht="15.75">
      <c r="M22884" s="172"/>
      <c r="N22884" s="172"/>
      <c r="O22884" s="172"/>
      <c r="U22884" s="173"/>
    </row>
    <row r="22885" spans="13:21" s="104" customFormat="1" ht="15.75">
      <c r="M22885" s="172"/>
      <c r="N22885" s="172"/>
      <c r="O22885" s="172"/>
      <c r="U22885" s="173"/>
    </row>
    <row r="22886" spans="13:21" s="104" customFormat="1" ht="15.75">
      <c r="M22886" s="172"/>
      <c r="N22886" s="172"/>
      <c r="O22886" s="172"/>
      <c r="U22886" s="173"/>
    </row>
    <row r="22887" spans="13:21" s="104" customFormat="1" ht="15.75">
      <c r="M22887" s="172"/>
      <c r="N22887" s="172"/>
      <c r="O22887" s="172"/>
      <c r="U22887" s="173"/>
    </row>
    <row r="22888" spans="13:21" s="104" customFormat="1" ht="15.75">
      <c r="M22888" s="172"/>
      <c r="N22888" s="172"/>
      <c r="O22888" s="172"/>
      <c r="U22888" s="173"/>
    </row>
    <row r="22889" spans="13:21" s="104" customFormat="1" ht="15.75">
      <c r="M22889" s="172"/>
      <c r="N22889" s="172"/>
      <c r="O22889" s="172"/>
      <c r="U22889" s="173"/>
    </row>
    <row r="22890" spans="13:21" s="104" customFormat="1" ht="15.75">
      <c r="M22890" s="172"/>
      <c r="N22890" s="172"/>
      <c r="O22890" s="172"/>
      <c r="U22890" s="173"/>
    </row>
    <row r="22891" spans="13:21" s="104" customFormat="1" ht="15.75">
      <c r="M22891" s="172"/>
      <c r="N22891" s="172"/>
      <c r="O22891" s="172"/>
      <c r="U22891" s="173"/>
    </row>
    <row r="22892" spans="13:21" s="104" customFormat="1" ht="15.75">
      <c r="M22892" s="172"/>
      <c r="N22892" s="172"/>
      <c r="O22892" s="172"/>
      <c r="U22892" s="173"/>
    </row>
    <row r="22893" spans="13:21" s="104" customFormat="1" ht="15.75">
      <c r="M22893" s="172"/>
      <c r="N22893" s="172"/>
      <c r="O22893" s="172"/>
      <c r="U22893" s="173"/>
    </row>
    <row r="22894" spans="13:21" s="104" customFormat="1" ht="15.75">
      <c r="M22894" s="172"/>
      <c r="N22894" s="172"/>
      <c r="O22894" s="172"/>
      <c r="U22894" s="173"/>
    </row>
    <row r="22895" spans="13:21" s="104" customFormat="1" ht="15.75">
      <c r="M22895" s="172"/>
      <c r="N22895" s="172"/>
      <c r="O22895" s="172"/>
      <c r="U22895" s="173"/>
    </row>
    <row r="22896" spans="13:21" s="104" customFormat="1" ht="15.75">
      <c r="M22896" s="172"/>
      <c r="N22896" s="172"/>
      <c r="O22896" s="172"/>
      <c r="U22896" s="173"/>
    </row>
    <row r="22897" spans="13:21" s="104" customFormat="1" ht="15.75">
      <c r="M22897" s="172"/>
      <c r="N22897" s="172"/>
      <c r="O22897" s="172"/>
      <c r="U22897" s="173"/>
    </row>
    <row r="22898" spans="13:21" s="104" customFormat="1" ht="15.75">
      <c r="M22898" s="172"/>
      <c r="N22898" s="172"/>
      <c r="O22898" s="172"/>
      <c r="U22898" s="173"/>
    </row>
    <row r="22899" spans="13:21" s="104" customFormat="1" ht="15.75">
      <c r="M22899" s="172"/>
      <c r="N22899" s="172"/>
      <c r="O22899" s="172"/>
      <c r="U22899" s="173"/>
    </row>
    <row r="22900" spans="13:21" s="104" customFormat="1" ht="15.75">
      <c r="M22900" s="172"/>
      <c r="N22900" s="172"/>
      <c r="O22900" s="172"/>
      <c r="U22900" s="173"/>
    </row>
    <row r="22901" spans="13:21" s="104" customFormat="1" ht="15.75">
      <c r="M22901" s="172"/>
      <c r="N22901" s="172"/>
      <c r="O22901" s="172"/>
      <c r="U22901" s="173"/>
    </row>
    <row r="22902" spans="13:21" s="104" customFormat="1" ht="15.75">
      <c r="M22902" s="172"/>
      <c r="N22902" s="172"/>
      <c r="O22902" s="172"/>
      <c r="U22902" s="173"/>
    </row>
    <row r="22903" spans="13:21" s="104" customFormat="1" ht="15.75">
      <c r="M22903" s="172"/>
      <c r="N22903" s="172"/>
      <c r="O22903" s="172"/>
      <c r="U22903" s="173"/>
    </row>
    <row r="22904" spans="13:21" s="104" customFormat="1" ht="15.75">
      <c r="M22904" s="172"/>
      <c r="N22904" s="172"/>
      <c r="O22904" s="172"/>
      <c r="U22904" s="173"/>
    </row>
    <row r="22905" spans="13:21" s="104" customFormat="1" ht="15.75">
      <c r="M22905" s="172"/>
      <c r="N22905" s="172"/>
      <c r="O22905" s="172"/>
      <c r="U22905" s="173"/>
    </row>
    <row r="22906" spans="13:21" s="104" customFormat="1" ht="15.75">
      <c r="M22906" s="172"/>
      <c r="N22906" s="172"/>
      <c r="O22906" s="172"/>
      <c r="U22906" s="173"/>
    </row>
    <row r="22907" spans="13:21" s="104" customFormat="1" ht="15.75">
      <c r="M22907" s="172"/>
      <c r="N22907" s="172"/>
      <c r="O22907" s="172"/>
      <c r="U22907" s="173"/>
    </row>
    <row r="22908" spans="13:21" s="104" customFormat="1" ht="15.75">
      <c r="M22908" s="172"/>
      <c r="N22908" s="172"/>
      <c r="O22908" s="172"/>
      <c r="U22908" s="173"/>
    </row>
    <row r="22909" spans="13:21" s="104" customFormat="1" ht="15.75">
      <c r="M22909" s="172"/>
      <c r="N22909" s="172"/>
      <c r="O22909" s="172"/>
      <c r="U22909" s="173"/>
    </row>
    <row r="22910" spans="13:21" s="104" customFormat="1" ht="15.75">
      <c r="M22910" s="172"/>
      <c r="N22910" s="172"/>
      <c r="O22910" s="172"/>
      <c r="U22910" s="173"/>
    </row>
    <row r="22911" spans="13:21" s="104" customFormat="1" ht="15.75">
      <c r="M22911" s="172"/>
      <c r="N22911" s="172"/>
      <c r="O22911" s="172"/>
      <c r="U22911" s="173"/>
    </row>
    <row r="22912" spans="13:21" s="104" customFormat="1" ht="15.75">
      <c r="M22912" s="172"/>
      <c r="N22912" s="172"/>
      <c r="O22912" s="172"/>
      <c r="U22912" s="173"/>
    </row>
    <row r="22913" spans="13:21" s="104" customFormat="1" ht="15.75">
      <c r="M22913" s="172"/>
      <c r="N22913" s="172"/>
      <c r="O22913" s="172"/>
      <c r="U22913" s="173"/>
    </row>
    <row r="22914" spans="13:21" s="104" customFormat="1" ht="15.75">
      <c r="M22914" s="172"/>
      <c r="N22914" s="172"/>
      <c r="O22914" s="172"/>
      <c r="U22914" s="173"/>
    </row>
    <row r="22915" spans="13:21" s="104" customFormat="1" ht="15.75">
      <c r="M22915" s="172"/>
      <c r="N22915" s="172"/>
      <c r="O22915" s="172"/>
      <c r="U22915" s="173"/>
    </row>
    <row r="22916" spans="13:21" s="104" customFormat="1" ht="15.75">
      <c r="M22916" s="172"/>
      <c r="N22916" s="172"/>
      <c r="O22916" s="172"/>
      <c r="U22916" s="173"/>
    </row>
    <row r="22917" spans="13:21" s="104" customFormat="1" ht="15.75">
      <c r="M22917" s="172"/>
      <c r="N22917" s="172"/>
      <c r="O22917" s="172"/>
      <c r="U22917" s="173"/>
    </row>
    <row r="22918" spans="13:21" s="104" customFormat="1" ht="15.75">
      <c r="M22918" s="172"/>
      <c r="N22918" s="172"/>
      <c r="O22918" s="172"/>
      <c r="U22918" s="173"/>
    </row>
    <row r="22919" spans="13:21" s="104" customFormat="1" ht="15.75">
      <c r="M22919" s="172"/>
      <c r="N22919" s="172"/>
      <c r="O22919" s="172"/>
      <c r="U22919" s="173"/>
    </row>
    <row r="22920" spans="13:21" s="104" customFormat="1" ht="15.75">
      <c r="M22920" s="172"/>
      <c r="N22920" s="172"/>
      <c r="O22920" s="172"/>
      <c r="U22920" s="173"/>
    </row>
    <row r="22921" spans="13:21" s="104" customFormat="1" ht="15.75">
      <c r="M22921" s="172"/>
      <c r="N22921" s="172"/>
      <c r="O22921" s="172"/>
      <c r="U22921" s="173"/>
    </row>
    <row r="22922" spans="13:21" s="104" customFormat="1" ht="15.75">
      <c r="M22922" s="172"/>
      <c r="N22922" s="172"/>
      <c r="O22922" s="172"/>
      <c r="U22922" s="173"/>
    </row>
    <row r="22923" spans="13:21" s="104" customFormat="1" ht="15.75">
      <c r="M22923" s="172"/>
      <c r="N22923" s="172"/>
      <c r="O22923" s="172"/>
      <c r="U22923" s="173"/>
    </row>
    <row r="22924" spans="13:21" s="104" customFormat="1" ht="15.75">
      <c r="M22924" s="172"/>
      <c r="N22924" s="172"/>
      <c r="O22924" s="172"/>
      <c r="U22924" s="173"/>
    </row>
    <row r="22925" spans="13:21" s="104" customFormat="1" ht="15.75">
      <c r="M22925" s="172"/>
      <c r="N22925" s="172"/>
      <c r="O22925" s="172"/>
      <c r="U22925" s="173"/>
    </row>
    <row r="22926" spans="13:21" s="104" customFormat="1" ht="15.75">
      <c r="M22926" s="172"/>
      <c r="N22926" s="172"/>
      <c r="O22926" s="172"/>
      <c r="U22926" s="173"/>
    </row>
    <row r="22927" spans="13:21" s="104" customFormat="1" ht="15.75">
      <c r="M22927" s="172"/>
      <c r="N22927" s="172"/>
      <c r="O22927" s="172"/>
      <c r="U22927" s="173"/>
    </row>
    <row r="22928" spans="13:21" s="104" customFormat="1" ht="15.75">
      <c r="M22928" s="172"/>
      <c r="N22928" s="172"/>
      <c r="O22928" s="172"/>
      <c r="U22928" s="173"/>
    </row>
    <row r="22929" spans="13:21" s="104" customFormat="1" ht="15.75">
      <c r="M22929" s="172"/>
      <c r="N22929" s="172"/>
      <c r="O22929" s="172"/>
      <c r="U22929" s="173"/>
    </row>
    <row r="22930" spans="13:21" s="104" customFormat="1" ht="15.75">
      <c r="M22930" s="172"/>
      <c r="N22930" s="172"/>
      <c r="O22930" s="172"/>
      <c r="U22930" s="173"/>
    </row>
    <row r="22931" spans="13:21" s="104" customFormat="1" ht="15.75">
      <c r="M22931" s="172"/>
      <c r="N22931" s="172"/>
      <c r="O22931" s="172"/>
      <c r="U22931" s="173"/>
    </row>
    <row r="22932" spans="13:21" s="104" customFormat="1" ht="15.75">
      <c r="M22932" s="172"/>
      <c r="N22932" s="172"/>
      <c r="O22932" s="172"/>
      <c r="U22932" s="173"/>
    </row>
    <row r="22933" spans="13:21" s="104" customFormat="1" ht="15.75">
      <c r="M22933" s="172"/>
      <c r="N22933" s="172"/>
      <c r="O22933" s="172"/>
      <c r="U22933" s="173"/>
    </row>
    <row r="22934" spans="13:21" s="104" customFormat="1" ht="15.75">
      <c r="M22934" s="172"/>
      <c r="N22934" s="172"/>
      <c r="O22934" s="172"/>
      <c r="U22934" s="173"/>
    </row>
    <row r="22935" spans="13:21" s="104" customFormat="1" ht="15.75">
      <c r="M22935" s="172"/>
      <c r="N22935" s="172"/>
      <c r="O22935" s="172"/>
      <c r="U22935" s="173"/>
    </row>
    <row r="22936" spans="13:21" s="104" customFormat="1" ht="15.75">
      <c r="M22936" s="172"/>
      <c r="N22936" s="172"/>
      <c r="O22936" s="172"/>
      <c r="U22936" s="173"/>
    </row>
    <row r="22937" spans="13:21" s="104" customFormat="1" ht="15.75">
      <c r="M22937" s="172"/>
      <c r="N22937" s="172"/>
      <c r="O22937" s="172"/>
      <c r="U22937" s="173"/>
    </row>
    <row r="22938" spans="13:21" s="104" customFormat="1" ht="15.75">
      <c r="M22938" s="172"/>
      <c r="N22938" s="172"/>
      <c r="O22938" s="172"/>
      <c r="U22938" s="173"/>
    </row>
    <row r="22939" spans="13:21" s="104" customFormat="1" ht="15.75">
      <c r="M22939" s="172"/>
      <c r="N22939" s="172"/>
      <c r="O22939" s="172"/>
      <c r="U22939" s="173"/>
    </row>
    <row r="22940" spans="13:21" s="104" customFormat="1" ht="15.75">
      <c r="M22940" s="172"/>
      <c r="N22940" s="172"/>
      <c r="O22940" s="172"/>
      <c r="U22940" s="173"/>
    </row>
    <row r="22941" spans="13:21" s="104" customFormat="1" ht="15.75">
      <c r="M22941" s="172"/>
      <c r="N22941" s="172"/>
      <c r="O22941" s="172"/>
      <c r="U22941" s="173"/>
    </row>
    <row r="22942" spans="13:21" s="104" customFormat="1" ht="15.75">
      <c r="M22942" s="172"/>
      <c r="N22942" s="172"/>
      <c r="O22942" s="172"/>
      <c r="U22942" s="173"/>
    </row>
    <row r="22943" spans="13:21" s="104" customFormat="1" ht="15.75">
      <c r="M22943" s="172"/>
      <c r="N22943" s="172"/>
      <c r="O22943" s="172"/>
      <c r="U22943" s="173"/>
    </row>
    <row r="22944" spans="13:21" s="104" customFormat="1" ht="15.75">
      <c r="M22944" s="172"/>
      <c r="N22944" s="172"/>
      <c r="O22944" s="172"/>
      <c r="U22944" s="173"/>
    </row>
    <row r="22945" spans="13:21" s="104" customFormat="1" ht="15.75">
      <c r="M22945" s="172"/>
      <c r="N22945" s="172"/>
      <c r="O22945" s="172"/>
      <c r="U22945" s="173"/>
    </row>
    <row r="22946" spans="13:21" s="104" customFormat="1" ht="15.75">
      <c r="M22946" s="172"/>
      <c r="N22946" s="172"/>
      <c r="O22946" s="172"/>
      <c r="U22946" s="173"/>
    </row>
    <row r="22947" spans="13:21" s="104" customFormat="1" ht="15.75">
      <c r="M22947" s="172"/>
      <c r="N22947" s="172"/>
      <c r="O22947" s="172"/>
      <c r="U22947" s="173"/>
    </row>
    <row r="22948" spans="13:21" s="104" customFormat="1" ht="15.75">
      <c r="M22948" s="172"/>
      <c r="N22948" s="172"/>
      <c r="O22948" s="172"/>
      <c r="U22948" s="173"/>
    </row>
    <row r="22949" spans="13:21" s="104" customFormat="1" ht="15.75">
      <c r="M22949" s="172"/>
      <c r="N22949" s="172"/>
      <c r="O22949" s="172"/>
      <c r="U22949" s="173"/>
    </row>
    <row r="22950" spans="13:21" s="104" customFormat="1" ht="15.75">
      <c r="M22950" s="172"/>
      <c r="N22950" s="172"/>
      <c r="O22950" s="172"/>
      <c r="U22950" s="173"/>
    </row>
    <row r="22951" spans="13:21" s="104" customFormat="1" ht="15.75">
      <c r="M22951" s="172"/>
      <c r="N22951" s="172"/>
      <c r="O22951" s="172"/>
      <c r="U22951" s="173"/>
    </row>
    <row r="22952" spans="13:21" s="104" customFormat="1" ht="15.75">
      <c r="M22952" s="172"/>
      <c r="N22952" s="172"/>
      <c r="O22952" s="172"/>
      <c r="U22952" s="173"/>
    </row>
    <row r="22953" spans="13:21" s="104" customFormat="1" ht="15.75">
      <c r="M22953" s="172"/>
      <c r="N22953" s="172"/>
      <c r="O22953" s="172"/>
      <c r="U22953" s="173"/>
    </row>
    <row r="22954" spans="13:21" s="104" customFormat="1" ht="15.75">
      <c r="M22954" s="172"/>
      <c r="N22954" s="172"/>
      <c r="O22954" s="172"/>
      <c r="U22954" s="173"/>
    </row>
    <row r="22955" spans="13:21" s="104" customFormat="1" ht="15.75">
      <c r="M22955" s="172"/>
      <c r="N22955" s="172"/>
      <c r="O22955" s="172"/>
      <c r="U22955" s="173"/>
    </row>
    <row r="22956" spans="13:21" s="104" customFormat="1" ht="15.75">
      <c r="M22956" s="172"/>
      <c r="N22956" s="172"/>
      <c r="O22956" s="172"/>
      <c r="U22956" s="173"/>
    </row>
    <row r="22957" spans="13:21" s="104" customFormat="1" ht="15.75">
      <c r="M22957" s="172"/>
      <c r="N22957" s="172"/>
      <c r="O22957" s="172"/>
      <c r="U22957" s="173"/>
    </row>
    <row r="22958" spans="13:21" s="104" customFormat="1" ht="15.75">
      <c r="M22958" s="172"/>
      <c r="N22958" s="172"/>
      <c r="O22958" s="172"/>
      <c r="U22958" s="173"/>
    </row>
    <row r="22959" spans="13:21" s="104" customFormat="1" ht="15.75">
      <c r="M22959" s="172"/>
      <c r="N22959" s="172"/>
      <c r="O22959" s="172"/>
      <c r="U22959" s="173"/>
    </row>
    <row r="22960" spans="13:21" s="104" customFormat="1" ht="15.75">
      <c r="M22960" s="172"/>
      <c r="N22960" s="172"/>
      <c r="O22960" s="172"/>
      <c r="U22960" s="173"/>
    </row>
    <row r="22961" spans="13:21" s="104" customFormat="1" ht="15.75">
      <c r="M22961" s="172"/>
      <c r="N22961" s="172"/>
      <c r="O22961" s="172"/>
      <c r="U22961" s="173"/>
    </row>
    <row r="22962" spans="13:21" s="104" customFormat="1" ht="15.75">
      <c r="M22962" s="172"/>
      <c r="N22962" s="172"/>
      <c r="O22962" s="172"/>
      <c r="U22962" s="173"/>
    </row>
    <row r="22963" spans="13:21" s="104" customFormat="1" ht="15.75">
      <c r="M22963" s="172"/>
      <c r="N22963" s="172"/>
      <c r="O22963" s="172"/>
      <c r="U22963" s="173"/>
    </row>
    <row r="22964" spans="13:21" s="104" customFormat="1" ht="15.75">
      <c r="M22964" s="172"/>
      <c r="N22964" s="172"/>
      <c r="O22964" s="172"/>
      <c r="U22964" s="173"/>
    </row>
    <row r="22965" spans="13:21" s="104" customFormat="1" ht="15.75">
      <c r="M22965" s="172"/>
      <c r="N22965" s="172"/>
      <c r="O22965" s="172"/>
      <c r="U22965" s="173"/>
    </row>
    <row r="22966" spans="13:21" s="104" customFormat="1" ht="15.75">
      <c r="M22966" s="172"/>
      <c r="N22966" s="172"/>
      <c r="O22966" s="172"/>
      <c r="U22966" s="173"/>
    </row>
    <row r="22967" spans="13:21" s="104" customFormat="1" ht="15.75">
      <c r="M22967" s="172"/>
      <c r="N22967" s="172"/>
      <c r="O22967" s="172"/>
      <c r="U22967" s="173"/>
    </row>
    <row r="22968" spans="13:21" s="104" customFormat="1" ht="15.75">
      <c r="M22968" s="172"/>
      <c r="N22968" s="172"/>
      <c r="O22968" s="172"/>
      <c r="U22968" s="173"/>
    </row>
    <row r="22969" spans="13:21" s="104" customFormat="1" ht="15.75">
      <c r="M22969" s="172"/>
      <c r="N22969" s="172"/>
      <c r="O22969" s="172"/>
      <c r="U22969" s="173"/>
    </row>
    <row r="22970" spans="13:21" s="104" customFormat="1" ht="15.75">
      <c r="M22970" s="172"/>
      <c r="N22970" s="172"/>
      <c r="O22970" s="172"/>
      <c r="U22970" s="173"/>
    </row>
    <row r="22971" spans="13:21" s="104" customFormat="1" ht="15.75">
      <c r="M22971" s="172"/>
      <c r="N22971" s="172"/>
      <c r="O22971" s="172"/>
      <c r="U22971" s="173"/>
    </row>
    <row r="22972" spans="13:21" s="104" customFormat="1" ht="15.75">
      <c r="M22972" s="172"/>
      <c r="N22972" s="172"/>
      <c r="O22972" s="172"/>
      <c r="U22972" s="173"/>
    </row>
    <row r="22973" spans="13:21" s="104" customFormat="1" ht="15.75">
      <c r="M22973" s="172"/>
      <c r="N22973" s="172"/>
      <c r="O22973" s="172"/>
      <c r="U22973" s="173"/>
    </row>
    <row r="22974" spans="13:21" s="104" customFormat="1" ht="15.75">
      <c r="M22974" s="172"/>
      <c r="N22974" s="172"/>
      <c r="O22974" s="172"/>
      <c r="U22974" s="173"/>
    </row>
    <row r="22975" spans="13:21" s="104" customFormat="1" ht="15.75">
      <c r="M22975" s="172"/>
      <c r="N22975" s="172"/>
      <c r="O22975" s="172"/>
      <c r="U22975" s="173"/>
    </row>
    <row r="22976" spans="13:21" s="104" customFormat="1" ht="15.75">
      <c r="M22976" s="172"/>
      <c r="N22976" s="172"/>
      <c r="O22976" s="172"/>
      <c r="U22976" s="173"/>
    </row>
    <row r="22977" spans="13:21" s="104" customFormat="1" ht="15.75">
      <c r="M22977" s="172"/>
      <c r="N22977" s="172"/>
      <c r="O22977" s="172"/>
      <c r="U22977" s="173"/>
    </row>
    <row r="22978" spans="13:21" s="104" customFormat="1" ht="15.75">
      <c r="M22978" s="172"/>
      <c r="N22978" s="172"/>
      <c r="O22978" s="172"/>
      <c r="U22978" s="173"/>
    </row>
    <row r="22979" spans="13:21" s="104" customFormat="1" ht="15.75">
      <c r="M22979" s="172"/>
      <c r="N22979" s="172"/>
      <c r="O22979" s="172"/>
      <c r="U22979" s="173"/>
    </row>
    <row r="22980" spans="13:21" s="104" customFormat="1" ht="15.75">
      <c r="M22980" s="172"/>
      <c r="N22980" s="172"/>
      <c r="O22980" s="172"/>
      <c r="U22980" s="173"/>
    </row>
    <row r="22981" spans="13:21" s="104" customFormat="1" ht="15.75">
      <c r="M22981" s="172"/>
      <c r="N22981" s="172"/>
      <c r="O22981" s="172"/>
      <c r="U22981" s="173"/>
    </row>
    <row r="22982" spans="13:21" s="104" customFormat="1" ht="15.75">
      <c r="M22982" s="172"/>
      <c r="N22982" s="172"/>
      <c r="O22982" s="172"/>
      <c r="U22982" s="173"/>
    </row>
    <row r="22983" spans="13:21" s="104" customFormat="1" ht="15.75">
      <c r="M22983" s="172"/>
      <c r="N22983" s="172"/>
      <c r="O22983" s="172"/>
      <c r="U22983" s="173"/>
    </row>
    <row r="22984" spans="13:21" s="104" customFormat="1" ht="15.75">
      <c r="M22984" s="172"/>
      <c r="N22984" s="172"/>
      <c r="O22984" s="172"/>
      <c r="U22984" s="173"/>
    </row>
    <row r="22985" spans="13:21" s="104" customFormat="1" ht="15.75">
      <c r="M22985" s="172"/>
      <c r="N22985" s="172"/>
      <c r="O22985" s="172"/>
      <c r="U22985" s="173"/>
    </row>
    <row r="22986" spans="13:21" s="104" customFormat="1" ht="15.75">
      <c r="M22986" s="172"/>
      <c r="N22986" s="172"/>
      <c r="O22986" s="172"/>
      <c r="U22986" s="173"/>
    </row>
    <row r="22987" spans="13:21" s="104" customFormat="1" ht="15.75">
      <c r="M22987" s="172"/>
      <c r="N22987" s="172"/>
      <c r="O22987" s="172"/>
      <c r="U22987" s="173"/>
    </row>
    <row r="22988" spans="13:21" s="104" customFormat="1" ht="15.75">
      <c r="M22988" s="172"/>
      <c r="N22988" s="172"/>
      <c r="O22988" s="172"/>
      <c r="U22988" s="173"/>
    </row>
    <row r="22989" spans="13:21" s="104" customFormat="1" ht="15.75">
      <c r="M22989" s="172"/>
      <c r="N22989" s="172"/>
      <c r="O22989" s="172"/>
      <c r="U22989" s="173"/>
    </row>
    <row r="22990" spans="13:21" s="104" customFormat="1" ht="15.75">
      <c r="M22990" s="172"/>
      <c r="N22990" s="172"/>
      <c r="O22990" s="172"/>
      <c r="U22990" s="173"/>
    </row>
    <row r="22991" spans="13:21" s="104" customFormat="1" ht="15.75">
      <c r="M22991" s="172"/>
      <c r="N22991" s="172"/>
      <c r="O22991" s="172"/>
      <c r="U22991" s="173"/>
    </row>
    <row r="22992" spans="13:21" s="104" customFormat="1" ht="15.75">
      <c r="M22992" s="172"/>
      <c r="N22992" s="172"/>
      <c r="O22992" s="172"/>
      <c r="U22992" s="173"/>
    </row>
    <row r="22993" spans="13:21" s="104" customFormat="1" ht="15.75">
      <c r="M22993" s="172"/>
      <c r="N22993" s="172"/>
      <c r="O22993" s="172"/>
      <c r="U22993" s="173"/>
    </row>
    <row r="22994" spans="13:21" s="104" customFormat="1" ht="15.75">
      <c r="M22994" s="172"/>
      <c r="N22994" s="172"/>
      <c r="O22994" s="172"/>
      <c r="U22994" s="173"/>
    </row>
    <row r="22995" spans="13:21" s="104" customFormat="1" ht="15.75">
      <c r="M22995" s="172"/>
      <c r="N22995" s="172"/>
      <c r="O22995" s="172"/>
      <c r="U22995" s="173"/>
    </row>
    <row r="22996" spans="13:21" s="104" customFormat="1" ht="15.75">
      <c r="M22996" s="172"/>
      <c r="N22996" s="172"/>
      <c r="O22996" s="172"/>
      <c r="U22996" s="173"/>
    </row>
    <row r="22997" spans="13:21" s="104" customFormat="1" ht="15.75">
      <c r="M22997" s="172"/>
      <c r="N22997" s="172"/>
      <c r="O22997" s="172"/>
      <c r="U22997" s="173"/>
    </row>
    <row r="22998" spans="13:21" s="104" customFormat="1" ht="15.75">
      <c r="M22998" s="172"/>
      <c r="N22998" s="172"/>
      <c r="O22998" s="172"/>
      <c r="U22998" s="173"/>
    </row>
    <row r="22999" spans="13:21" s="104" customFormat="1" ht="15.75">
      <c r="M22999" s="172"/>
      <c r="N22999" s="172"/>
      <c r="O22999" s="172"/>
      <c r="U22999" s="173"/>
    </row>
    <row r="23000" spans="13:21" s="104" customFormat="1" ht="15.75">
      <c r="M23000" s="172"/>
      <c r="N23000" s="172"/>
      <c r="O23000" s="172"/>
      <c r="U23000" s="173"/>
    </row>
    <row r="23001" spans="13:21" s="104" customFormat="1" ht="15.75">
      <c r="M23001" s="172"/>
      <c r="N23001" s="172"/>
      <c r="O23001" s="172"/>
      <c r="U23001" s="173"/>
    </row>
    <row r="23002" spans="13:21" s="104" customFormat="1" ht="15.75">
      <c r="M23002" s="172"/>
      <c r="N23002" s="172"/>
      <c r="O23002" s="172"/>
      <c r="U23002" s="173"/>
    </row>
    <row r="23003" spans="13:21" s="104" customFormat="1" ht="15.75">
      <c r="M23003" s="172"/>
      <c r="N23003" s="172"/>
      <c r="O23003" s="172"/>
      <c r="U23003" s="173"/>
    </row>
    <row r="23004" spans="13:21" s="104" customFormat="1" ht="15.75">
      <c r="M23004" s="172"/>
      <c r="N23004" s="172"/>
      <c r="O23004" s="172"/>
      <c r="U23004" s="173"/>
    </row>
    <row r="23005" spans="13:21" s="104" customFormat="1" ht="15.75">
      <c r="M23005" s="172"/>
      <c r="N23005" s="172"/>
      <c r="O23005" s="172"/>
      <c r="U23005" s="173"/>
    </row>
    <row r="23006" spans="13:21" s="104" customFormat="1" ht="15.75">
      <c r="M23006" s="172"/>
      <c r="N23006" s="172"/>
      <c r="O23006" s="172"/>
      <c r="U23006" s="173"/>
    </row>
    <row r="23007" spans="13:21" s="104" customFormat="1" ht="15.75">
      <c r="M23007" s="172"/>
      <c r="N23007" s="172"/>
      <c r="O23007" s="172"/>
      <c r="U23007" s="173"/>
    </row>
    <row r="23008" spans="13:21" s="104" customFormat="1" ht="15.75">
      <c r="M23008" s="172"/>
      <c r="N23008" s="172"/>
      <c r="O23008" s="172"/>
      <c r="U23008" s="173"/>
    </row>
    <row r="23009" spans="13:21" s="104" customFormat="1" ht="15.75">
      <c r="M23009" s="172"/>
      <c r="N23009" s="172"/>
      <c r="O23009" s="172"/>
      <c r="U23009" s="173"/>
    </row>
    <row r="23010" spans="13:21" s="104" customFormat="1" ht="15.75">
      <c r="M23010" s="172"/>
      <c r="N23010" s="172"/>
      <c r="O23010" s="172"/>
      <c r="U23010" s="173"/>
    </row>
    <row r="23011" spans="13:21" s="104" customFormat="1" ht="15.75">
      <c r="M23011" s="172"/>
      <c r="N23011" s="172"/>
      <c r="O23011" s="172"/>
      <c r="U23011" s="173"/>
    </row>
    <row r="23012" spans="13:21" s="104" customFormat="1" ht="15.75">
      <c r="M23012" s="172"/>
      <c r="N23012" s="172"/>
      <c r="O23012" s="172"/>
      <c r="U23012" s="173"/>
    </row>
    <row r="23013" spans="13:21" s="104" customFormat="1" ht="15.75">
      <c r="M23013" s="172"/>
      <c r="N23013" s="172"/>
      <c r="O23013" s="172"/>
      <c r="U23013" s="173"/>
    </row>
    <row r="23014" spans="13:21" s="104" customFormat="1" ht="15.75">
      <c r="M23014" s="172"/>
      <c r="N23014" s="172"/>
      <c r="O23014" s="172"/>
      <c r="U23014" s="173"/>
    </row>
    <row r="23015" spans="13:21" s="104" customFormat="1" ht="15.75">
      <c r="M23015" s="172"/>
      <c r="N23015" s="172"/>
      <c r="O23015" s="172"/>
      <c r="U23015" s="173"/>
    </row>
    <row r="23016" spans="13:21" s="104" customFormat="1" ht="15.75">
      <c r="M23016" s="172"/>
      <c r="N23016" s="172"/>
      <c r="O23016" s="172"/>
      <c r="U23016" s="173"/>
    </row>
    <row r="23017" spans="13:21" s="104" customFormat="1" ht="15.75">
      <c r="M23017" s="172"/>
      <c r="N23017" s="172"/>
      <c r="O23017" s="172"/>
      <c r="U23017" s="173"/>
    </row>
    <row r="23018" spans="13:21" s="104" customFormat="1" ht="15.75">
      <c r="M23018" s="172"/>
      <c r="N23018" s="172"/>
      <c r="O23018" s="172"/>
      <c r="U23018" s="173"/>
    </row>
    <row r="23019" spans="13:21" s="104" customFormat="1" ht="15.75">
      <c r="M23019" s="172"/>
      <c r="N23019" s="172"/>
      <c r="O23019" s="172"/>
      <c r="U23019" s="173"/>
    </row>
    <row r="23020" spans="13:21" s="104" customFormat="1" ht="15.75">
      <c r="M23020" s="172"/>
      <c r="N23020" s="172"/>
      <c r="O23020" s="172"/>
      <c r="U23020" s="173"/>
    </row>
    <row r="23021" spans="13:21" s="104" customFormat="1" ht="15.75">
      <c r="M23021" s="172"/>
      <c r="N23021" s="172"/>
      <c r="O23021" s="172"/>
      <c r="U23021" s="173"/>
    </row>
    <row r="23022" spans="13:21" s="104" customFormat="1" ht="15.75">
      <c r="M23022" s="172"/>
      <c r="N23022" s="172"/>
      <c r="O23022" s="172"/>
      <c r="U23022" s="173"/>
    </row>
    <row r="23023" spans="13:21" s="104" customFormat="1" ht="15.75">
      <c r="M23023" s="172"/>
      <c r="N23023" s="172"/>
      <c r="O23023" s="172"/>
      <c r="U23023" s="173"/>
    </row>
    <row r="23024" spans="13:21" s="104" customFormat="1" ht="15.75">
      <c r="M23024" s="172"/>
      <c r="N23024" s="172"/>
      <c r="O23024" s="172"/>
      <c r="U23024" s="173"/>
    </row>
    <row r="23025" spans="13:21" s="104" customFormat="1" ht="15.75">
      <c r="M23025" s="172"/>
      <c r="N23025" s="172"/>
      <c r="O23025" s="172"/>
      <c r="U23025" s="173"/>
    </row>
    <row r="23026" spans="13:21" s="104" customFormat="1" ht="15.75">
      <c r="M23026" s="172"/>
      <c r="N23026" s="172"/>
      <c r="O23026" s="172"/>
      <c r="U23026" s="173"/>
    </row>
    <row r="23027" spans="13:21" s="104" customFormat="1" ht="15.75">
      <c r="M23027" s="172"/>
      <c r="N23027" s="172"/>
      <c r="O23027" s="172"/>
      <c r="U23027" s="173"/>
    </row>
    <row r="23028" spans="13:21" s="104" customFormat="1" ht="15.75">
      <c r="M23028" s="172"/>
      <c r="N23028" s="172"/>
      <c r="O23028" s="172"/>
      <c r="U23028" s="173"/>
    </row>
    <row r="23029" spans="13:21" s="104" customFormat="1" ht="15.75">
      <c r="M23029" s="172"/>
      <c r="N23029" s="172"/>
      <c r="O23029" s="172"/>
      <c r="U23029" s="173"/>
    </row>
    <row r="23030" spans="13:21" s="104" customFormat="1" ht="15.75">
      <c r="M23030" s="172"/>
      <c r="N23030" s="172"/>
      <c r="O23030" s="172"/>
      <c r="U23030" s="173"/>
    </row>
    <row r="23031" spans="13:21" s="104" customFormat="1" ht="15.75">
      <c r="M23031" s="172"/>
      <c r="N23031" s="172"/>
      <c r="O23031" s="172"/>
      <c r="U23031" s="173"/>
    </row>
    <row r="23032" spans="13:21" s="104" customFormat="1" ht="15.75">
      <c r="M23032" s="172"/>
      <c r="N23032" s="172"/>
      <c r="O23032" s="172"/>
      <c r="U23032" s="173"/>
    </row>
    <row r="23033" spans="13:21" s="104" customFormat="1" ht="15.75">
      <c r="M23033" s="172"/>
      <c r="N23033" s="172"/>
      <c r="O23033" s="172"/>
      <c r="U23033" s="173"/>
    </row>
    <row r="23034" spans="13:21" s="104" customFormat="1" ht="15.75">
      <c r="M23034" s="172"/>
      <c r="N23034" s="172"/>
      <c r="O23034" s="172"/>
      <c r="U23034" s="173"/>
    </row>
    <row r="23035" spans="13:21" s="104" customFormat="1" ht="15.75">
      <c r="M23035" s="172"/>
      <c r="N23035" s="172"/>
      <c r="O23035" s="172"/>
      <c r="U23035" s="173"/>
    </row>
    <row r="23036" spans="13:21" s="104" customFormat="1" ht="15.75">
      <c r="M23036" s="172"/>
      <c r="N23036" s="172"/>
      <c r="O23036" s="172"/>
      <c r="U23036" s="173"/>
    </row>
    <row r="23037" spans="13:21" s="104" customFormat="1" ht="15.75">
      <c r="M23037" s="172"/>
      <c r="N23037" s="172"/>
      <c r="O23037" s="172"/>
      <c r="U23037" s="173"/>
    </row>
    <row r="23038" spans="13:21" s="104" customFormat="1" ht="15.75">
      <c r="M23038" s="172"/>
      <c r="N23038" s="172"/>
      <c r="O23038" s="172"/>
      <c r="U23038" s="173"/>
    </row>
    <row r="23039" spans="13:21" s="104" customFormat="1" ht="15.75">
      <c r="M23039" s="172"/>
      <c r="N23039" s="172"/>
      <c r="O23039" s="172"/>
      <c r="U23039" s="173"/>
    </row>
    <row r="23040" spans="13:21" s="104" customFormat="1" ht="15.75">
      <c r="M23040" s="172"/>
      <c r="N23040" s="172"/>
      <c r="O23040" s="172"/>
      <c r="U23040" s="173"/>
    </row>
    <row r="23041" spans="13:21" s="104" customFormat="1" ht="15.75">
      <c r="M23041" s="172"/>
      <c r="N23041" s="172"/>
      <c r="O23041" s="172"/>
      <c r="U23041" s="173"/>
    </row>
    <row r="23042" spans="13:21" s="104" customFormat="1" ht="15.75">
      <c r="M23042" s="172"/>
      <c r="N23042" s="172"/>
      <c r="O23042" s="172"/>
      <c r="U23042" s="173"/>
    </row>
    <row r="23043" spans="13:21" s="104" customFormat="1" ht="15.75">
      <c r="M23043" s="172"/>
      <c r="N23043" s="172"/>
      <c r="O23043" s="172"/>
      <c r="U23043" s="173"/>
    </row>
    <row r="23044" spans="13:21" s="104" customFormat="1" ht="15.75">
      <c r="M23044" s="172"/>
      <c r="N23044" s="172"/>
      <c r="O23044" s="172"/>
      <c r="U23044" s="173"/>
    </row>
    <row r="23045" spans="13:21" s="104" customFormat="1" ht="15.75">
      <c r="M23045" s="172"/>
      <c r="N23045" s="172"/>
      <c r="O23045" s="172"/>
      <c r="U23045" s="173"/>
    </row>
    <row r="23046" spans="13:21" s="104" customFormat="1" ht="15.75">
      <c r="M23046" s="172"/>
      <c r="N23046" s="172"/>
      <c r="O23046" s="172"/>
      <c r="U23046" s="173"/>
    </row>
    <row r="23047" spans="13:21" s="104" customFormat="1" ht="15.75">
      <c r="M23047" s="172"/>
      <c r="N23047" s="172"/>
      <c r="O23047" s="172"/>
      <c r="U23047" s="173"/>
    </row>
    <row r="23048" spans="13:21" s="104" customFormat="1" ht="15.75">
      <c r="M23048" s="172"/>
      <c r="N23048" s="172"/>
      <c r="O23048" s="172"/>
      <c r="U23048" s="173"/>
    </row>
    <row r="23049" spans="13:21" s="104" customFormat="1" ht="15.75">
      <c r="M23049" s="172"/>
      <c r="N23049" s="172"/>
      <c r="O23049" s="172"/>
      <c r="U23049" s="173"/>
    </row>
    <row r="23050" spans="13:21" s="104" customFormat="1" ht="15.75">
      <c r="M23050" s="172"/>
      <c r="N23050" s="172"/>
      <c r="O23050" s="172"/>
      <c r="U23050" s="173"/>
    </row>
    <row r="23051" spans="13:21" s="104" customFormat="1" ht="15.75">
      <c r="M23051" s="172"/>
      <c r="N23051" s="172"/>
      <c r="O23051" s="172"/>
      <c r="U23051" s="173"/>
    </row>
    <row r="23052" spans="13:21" s="104" customFormat="1" ht="15.75">
      <c r="M23052" s="172"/>
      <c r="N23052" s="172"/>
      <c r="O23052" s="172"/>
      <c r="U23052" s="173"/>
    </row>
    <row r="23053" spans="13:21" s="104" customFormat="1" ht="15.75">
      <c r="M23053" s="172"/>
      <c r="N23053" s="172"/>
      <c r="O23053" s="172"/>
      <c r="U23053" s="173"/>
    </row>
    <row r="23054" spans="13:21" s="104" customFormat="1" ht="15.75">
      <c r="M23054" s="172"/>
      <c r="N23054" s="172"/>
      <c r="O23054" s="172"/>
      <c r="U23054" s="173"/>
    </row>
    <row r="23055" spans="13:21" s="104" customFormat="1" ht="15.75">
      <c r="M23055" s="172"/>
      <c r="N23055" s="172"/>
      <c r="O23055" s="172"/>
      <c r="U23055" s="173"/>
    </row>
    <row r="23056" spans="13:21" s="104" customFormat="1" ht="15.75">
      <c r="M23056" s="172"/>
      <c r="N23056" s="172"/>
      <c r="O23056" s="172"/>
      <c r="U23056" s="173"/>
    </row>
    <row r="23057" spans="13:21" s="104" customFormat="1" ht="15.75">
      <c r="M23057" s="172"/>
      <c r="N23057" s="172"/>
      <c r="O23057" s="172"/>
      <c r="U23057" s="173"/>
    </row>
    <row r="23058" spans="13:21" s="104" customFormat="1" ht="15.75">
      <c r="M23058" s="172"/>
      <c r="N23058" s="172"/>
      <c r="O23058" s="172"/>
      <c r="U23058" s="173"/>
    </row>
    <row r="23059" spans="13:21" s="104" customFormat="1" ht="15.75">
      <c r="M23059" s="172"/>
      <c r="N23059" s="172"/>
      <c r="O23059" s="172"/>
      <c r="U23059" s="173"/>
    </row>
    <row r="23060" spans="13:21" s="104" customFormat="1" ht="15.75">
      <c r="M23060" s="172"/>
      <c r="N23060" s="172"/>
      <c r="O23060" s="172"/>
      <c r="U23060" s="173"/>
    </row>
    <row r="23061" spans="13:21" s="104" customFormat="1" ht="15.75">
      <c r="M23061" s="172"/>
      <c r="N23061" s="172"/>
      <c r="O23061" s="172"/>
      <c r="U23061" s="173"/>
    </row>
    <row r="23062" spans="13:21" s="104" customFormat="1" ht="15.75">
      <c r="M23062" s="172"/>
      <c r="N23062" s="172"/>
      <c r="O23062" s="172"/>
      <c r="U23062" s="173"/>
    </row>
    <row r="23063" spans="13:21" s="104" customFormat="1" ht="15.75">
      <c r="M23063" s="172"/>
      <c r="N23063" s="172"/>
      <c r="O23063" s="172"/>
      <c r="U23063" s="173"/>
    </row>
    <row r="23064" spans="13:21" s="104" customFormat="1" ht="15.75">
      <c r="M23064" s="172"/>
      <c r="N23064" s="172"/>
      <c r="O23064" s="172"/>
      <c r="U23064" s="173"/>
    </row>
    <row r="23065" spans="13:21" s="104" customFormat="1" ht="15.75">
      <c r="M23065" s="172"/>
      <c r="N23065" s="172"/>
      <c r="O23065" s="172"/>
      <c r="U23065" s="173"/>
    </row>
    <row r="23066" spans="13:21" s="104" customFormat="1" ht="15.75">
      <c r="M23066" s="172"/>
      <c r="N23066" s="172"/>
      <c r="O23066" s="172"/>
      <c r="U23066" s="173"/>
    </row>
    <row r="23067" spans="13:21" s="104" customFormat="1" ht="15.75">
      <c r="M23067" s="172"/>
      <c r="N23067" s="172"/>
      <c r="O23067" s="172"/>
      <c r="U23067" s="173"/>
    </row>
    <row r="23068" spans="13:21" s="104" customFormat="1" ht="15.75">
      <c r="M23068" s="172"/>
      <c r="N23068" s="172"/>
      <c r="O23068" s="172"/>
      <c r="U23068" s="173"/>
    </row>
    <row r="23069" spans="13:21" s="104" customFormat="1" ht="15.75">
      <c r="M23069" s="172"/>
      <c r="N23069" s="172"/>
      <c r="O23069" s="172"/>
      <c r="U23069" s="173"/>
    </row>
    <row r="23070" spans="13:21" s="104" customFormat="1" ht="15.75">
      <c r="M23070" s="172"/>
      <c r="N23070" s="172"/>
      <c r="O23070" s="172"/>
      <c r="U23070" s="173"/>
    </row>
    <row r="23071" spans="13:21" s="104" customFormat="1" ht="15.75">
      <c r="M23071" s="172"/>
      <c r="N23071" s="172"/>
      <c r="O23071" s="172"/>
      <c r="U23071" s="173"/>
    </row>
    <row r="23072" spans="13:21" s="104" customFormat="1" ht="15.75">
      <c r="M23072" s="172"/>
      <c r="N23072" s="172"/>
      <c r="O23072" s="172"/>
      <c r="U23072" s="173"/>
    </row>
    <row r="23073" spans="13:21" s="104" customFormat="1" ht="15.75">
      <c r="M23073" s="172"/>
      <c r="N23073" s="172"/>
      <c r="O23073" s="172"/>
      <c r="U23073" s="173"/>
    </row>
    <row r="23074" spans="13:21" s="104" customFormat="1" ht="15.75">
      <c r="M23074" s="172"/>
      <c r="N23074" s="172"/>
      <c r="O23074" s="172"/>
      <c r="U23074" s="173"/>
    </row>
    <row r="23075" spans="13:21" s="104" customFormat="1" ht="15.75">
      <c r="M23075" s="172"/>
      <c r="N23075" s="172"/>
      <c r="O23075" s="172"/>
      <c r="U23075" s="173"/>
    </row>
    <row r="23076" spans="13:21" s="104" customFormat="1" ht="15.75">
      <c r="M23076" s="172"/>
      <c r="N23076" s="172"/>
      <c r="O23076" s="172"/>
      <c r="U23076" s="173"/>
    </row>
    <row r="23077" spans="13:21" s="104" customFormat="1" ht="15.75">
      <c r="M23077" s="172"/>
      <c r="N23077" s="172"/>
      <c r="O23077" s="172"/>
      <c r="U23077" s="173"/>
    </row>
    <row r="23078" spans="13:21" s="104" customFormat="1" ht="15.75">
      <c r="M23078" s="172"/>
      <c r="N23078" s="172"/>
      <c r="O23078" s="172"/>
      <c r="U23078" s="173"/>
    </row>
    <row r="23079" spans="13:21" s="104" customFormat="1" ht="15.75">
      <c r="M23079" s="172"/>
      <c r="N23079" s="172"/>
      <c r="O23079" s="172"/>
      <c r="U23079" s="173"/>
    </row>
    <row r="23080" spans="13:21" s="104" customFormat="1" ht="15.75">
      <c r="M23080" s="172"/>
      <c r="N23080" s="172"/>
      <c r="O23080" s="172"/>
      <c r="U23080" s="173"/>
    </row>
    <row r="23081" spans="13:21" s="104" customFormat="1" ht="15.75">
      <c r="M23081" s="172"/>
      <c r="N23081" s="172"/>
      <c r="O23081" s="172"/>
      <c r="U23081" s="173"/>
    </row>
    <row r="23082" spans="13:21" s="104" customFormat="1" ht="15.75">
      <c r="M23082" s="172"/>
      <c r="N23082" s="172"/>
      <c r="O23082" s="172"/>
      <c r="U23082" s="173"/>
    </row>
    <row r="23083" spans="13:21" s="104" customFormat="1" ht="15.75">
      <c r="M23083" s="172"/>
      <c r="N23083" s="172"/>
      <c r="O23083" s="172"/>
      <c r="U23083" s="173"/>
    </row>
    <row r="23084" spans="13:21" s="104" customFormat="1" ht="15.75">
      <c r="M23084" s="172"/>
      <c r="N23084" s="172"/>
      <c r="O23084" s="172"/>
      <c r="U23084" s="173"/>
    </row>
    <row r="23085" spans="13:21" s="104" customFormat="1" ht="15.75">
      <c r="M23085" s="172"/>
      <c r="N23085" s="172"/>
      <c r="O23085" s="172"/>
      <c r="U23085" s="173"/>
    </row>
    <row r="23086" spans="13:21" s="104" customFormat="1" ht="15.75">
      <c r="M23086" s="172"/>
      <c r="N23086" s="172"/>
      <c r="O23086" s="172"/>
      <c r="U23086" s="173"/>
    </row>
    <row r="23087" spans="13:21" s="104" customFormat="1" ht="15.75">
      <c r="M23087" s="172"/>
      <c r="N23087" s="172"/>
      <c r="O23087" s="172"/>
      <c r="U23087" s="173"/>
    </row>
    <row r="23088" spans="13:21" s="104" customFormat="1" ht="15.75">
      <c r="M23088" s="172"/>
      <c r="N23088" s="172"/>
      <c r="O23088" s="172"/>
      <c r="U23088" s="173"/>
    </row>
    <row r="23089" spans="13:21" s="104" customFormat="1" ht="15.75">
      <c r="M23089" s="172"/>
      <c r="N23089" s="172"/>
      <c r="O23089" s="172"/>
      <c r="U23089" s="173"/>
    </row>
    <row r="23090" spans="13:21" s="104" customFormat="1" ht="15.75">
      <c r="M23090" s="172"/>
      <c r="N23090" s="172"/>
      <c r="O23090" s="172"/>
      <c r="U23090" s="173"/>
    </row>
    <row r="23091" spans="13:21" s="104" customFormat="1" ht="15.75">
      <c r="M23091" s="172"/>
      <c r="N23091" s="172"/>
      <c r="O23091" s="172"/>
      <c r="U23091" s="173"/>
    </row>
    <row r="23092" spans="13:21" s="104" customFormat="1" ht="15.75">
      <c r="M23092" s="172"/>
      <c r="N23092" s="172"/>
      <c r="O23092" s="172"/>
      <c r="U23092" s="173"/>
    </row>
    <row r="23093" spans="13:21" s="104" customFormat="1" ht="15.75">
      <c r="M23093" s="172"/>
      <c r="N23093" s="172"/>
      <c r="O23093" s="172"/>
      <c r="U23093" s="173"/>
    </row>
    <row r="23094" spans="13:21" s="104" customFormat="1" ht="15.75">
      <c r="M23094" s="172"/>
      <c r="N23094" s="172"/>
      <c r="O23094" s="172"/>
      <c r="U23094" s="173"/>
    </row>
    <row r="23095" spans="13:21" s="104" customFormat="1" ht="15.75">
      <c r="M23095" s="172"/>
      <c r="N23095" s="172"/>
      <c r="O23095" s="172"/>
      <c r="U23095" s="173"/>
    </row>
    <row r="23096" spans="13:21" s="104" customFormat="1" ht="15.75">
      <c r="M23096" s="172"/>
      <c r="N23096" s="172"/>
      <c r="O23096" s="172"/>
      <c r="U23096" s="173"/>
    </row>
    <row r="23097" spans="13:21" s="104" customFormat="1" ht="15.75">
      <c r="M23097" s="172"/>
      <c r="N23097" s="172"/>
      <c r="O23097" s="172"/>
      <c r="U23097" s="173"/>
    </row>
    <row r="23098" spans="13:21" s="104" customFormat="1" ht="15.75">
      <c r="M23098" s="172"/>
      <c r="N23098" s="172"/>
      <c r="O23098" s="172"/>
      <c r="U23098" s="173"/>
    </row>
    <row r="23099" spans="13:21" s="104" customFormat="1" ht="15.75">
      <c r="M23099" s="172"/>
      <c r="N23099" s="172"/>
      <c r="O23099" s="172"/>
      <c r="U23099" s="173"/>
    </row>
    <row r="23100" spans="13:21" s="104" customFormat="1" ht="15.75">
      <c r="M23100" s="172"/>
      <c r="N23100" s="172"/>
      <c r="O23100" s="172"/>
      <c r="U23100" s="173"/>
    </row>
    <row r="23101" spans="13:21" s="104" customFormat="1" ht="15.75">
      <c r="M23101" s="172"/>
      <c r="N23101" s="172"/>
      <c r="O23101" s="172"/>
      <c r="U23101" s="173"/>
    </row>
    <row r="23102" spans="13:21" s="104" customFormat="1" ht="15.75">
      <c r="M23102" s="172"/>
      <c r="N23102" s="172"/>
      <c r="O23102" s="172"/>
      <c r="U23102" s="173"/>
    </row>
    <row r="23103" spans="13:21" s="104" customFormat="1" ht="15.75">
      <c r="M23103" s="172"/>
      <c r="N23103" s="172"/>
      <c r="O23103" s="172"/>
      <c r="U23103" s="173"/>
    </row>
    <row r="23104" spans="13:21" s="104" customFormat="1" ht="15.75">
      <c r="M23104" s="172"/>
      <c r="N23104" s="172"/>
      <c r="O23104" s="172"/>
      <c r="U23104" s="173"/>
    </row>
    <row r="23105" spans="13:21" s="104" customFormat="1" ht="15.75">
      <c r="M23105" s="172"/>
      <c r="N23105" s="172"/>
      <c r="O23105" s="172"/>
      <c r="U23105" s="173"/>
    </row>
    <row r="23106" spans="13:21" s="104" customFormat="1" ht="15.75">
      <c r="M23106" s="172"/>
      <c r="N23106" s="172"/>
      <c r="O23106" s="172"/>
      <c r="U23106" s="173"/>
    </row>
    <row r="23107" spans="13:21" s="104" customFormat="1" ht="15.75">
      <c r="M23107" s="172"/>
      <c r="N23107" s="172"/>
      <c r="O23107" s="172"/>
      <c r="U23107" s="173"/>
    </row>
    <row r="23108" spans="13:21" s="104" customFormat="1" ht="15.75">
      <c r="M23108" s="172"/>
      <c r="N23108" s="172"/>
      <c r="O23108" s="172"/>
      <c r="U23108" s="173"/>
    </row>
    <row r="23109" spans="13:21" s="104" customFormat="1" ht="15.75">
      <c r="M23109" s="172"/>
      <c r="N23109" s="172"/>
      <c r="O23109" s="172"/>
      <c r="U23109" s="173"/>
    </row>
    <row r="23110" spans="13:21" s="104" customFormat="1" ht="15.75">
      <c r="M23110" s="172"/>
      <c r="N23110" s="172"/>
      <c r="O23110" s="172"/>
      <c r="U23110" s="173"/>
    </row>
    <row r="23111" spans="13:21" s="104" customFormat="1" ht="15.75">
      <c r="M23111" s="172"/>
      <c r="N23111" s="172"/>
      <c r="O23111" s="172"/>
      <c r="U23111" s="173"/>
    </row>
    <row r="23112" spans="13:21" s="104" customFormat="1" ht="15.75">
      <c r="M23112" s="172"/>
      <c r="N23112" s="172"/>
      <c r="O23112" s="172"/>
      <c r="U23112" s="173"/>
    </row>
    <row r="23113" spans="13:21" s="104" customFormat="1" ht="15.75">
      <c r="M23113" s="172"/>
      <c r="N23113" s="172"/>
      <c r="O23113" s="172"/>
      <c r="U23113" s="173"/>
    </row>
    <row r="23114" spans="13:21" s="104" customFormat="1" ht="15.75">
      <c r="M23114" s="172"/>
      <c r="N23114" s="172"/>
      <c r="O23114" s="172"/>
      <c r="U23114" s="173"/>
    </row>
    <row r="23115" spans="13:21" s="104" customFormat="1" ht="15.75">
      <c r="M23115" s="172"/>
      <c r="N23115" s="172"/>
      <c r="O23115" s="172"/>
      <c r="U23115" s="173"/>
    </row>
    <row r="23116" spans="13:21" s="104" customFormat="1" ht="15.75">
      <c r="M23116" s="172"/>
      <c r="N23116" s="172"/>
      <c r="O23116" s="172"/>
      <c r="U23116" s="173"/>
    </row>
    <row r="23117" spans="13:21" s="104" customFormat="1" ht="15.75">
      <c r="M23117" s="172"/>
      <c r="N23117" s="172"/>
      <c r="O23117" s="172"/>
      <c r="U23117" s="173"/>
    </row>
    <row r="23118" spans="13:21" s="104" customFormat="1" ht="15.75">
      <c r="M23118" s="172"/>
      <c r="N23118" s="172"/>
      <c r="O23118" s="172"/>
      <c r="U23118" s="173"/>
    </row>
    <row r="23119" spans="13:21" s="104" customFormat="1" ht="15.75">
      <c r="M23119" s="172"/>
      <c r="N23119" s="172"/>
      <c r="O23119" s="172"/>
      <c r="U23119" s="173"/>
    </row>
    <row r="23120" spans="13:21" s="104" customFormat="1" ht="15.75">
      <c r="M23120" s="172"/>
      <c r="N23120" s="172"/>
      <c r="O23120" s="172"/>
      <c r="U23120" s="173"/>
    </row>
    <row r="23121" spans="13:21" s="104" customFormat="1" ht="15.75">
      <c r="M23121" s="172"/>
      <c r="N23121" s="172"/>
      <c r="O23121" s="172"/>
      <c r="U23121" s="173"/>
    </row>
    <row r="23122" spans="13:21" s="104" customFormat="1" ht="15.75">
      <c r="M23122" s="172"/>
      <c r="N23122" s="172"/>
      <c r="O23122" s="172"/>
      <c r="U23122" s="173"/>
    </row>
    <row r="23123" spans="13:21" s="104" customFormat="1" ht="15.75">
      <c r="M23123" s="172"/>
      <c r="N23123" s="172"/>
      <c r="O23123" s="172"/>
      <c r="U23123" s="173"/>
    </row>
    <row r="23124" spans="13:21" s="104" customFormat="1" ht="15.75">
      <c r="M23124" s="172"/>
      <c r="N23124" s="172"/>
      <c r="O23124" s="172"/>
      <c r="U23124" s="173"/>
    </row>
    <row r="23125" spans="13:21" s="104" customFormat="1" ht="15.75">
      <c r="M23125" s="172"/>
      <c r="N23125" s="172"/>
      <c r="O23125" s="172"/>
      <c r="U23125" s="173"/>
    </row>
    <row r="23126" spans="13:21" s="104" customFormat="1" ht="15.75">
      <c r="M23126" s="172"/>
      <c r="N23126" s="172"/>
      <c r="O23126" s="172"/>
      <c r="U23126" s="173"/>
    </row>
    <row r="23127" spans="13:21" s="104" customFormat="1" ht="15.75">
      <c r="M23127" s="172"/>
      <c r="N23127" s="172"/>
      <c r="O23127" s="172"/>
      <c r="U23127" s="173"/>
    </row>
    <row r="23128" spans="13:21" s="104" customFormat="1" ht="15.75">
      <c r="M23128" s="172"/>
      <c r="N23128" s="172"/>
      <c r="O23128" s="172"/>
      <c r="U23128" s="173"/>
    </row>
    <row r="23129" spans="13:21" s="104" customFormat="1" ht="15.75">
      <c r="M23129" s="172"/>
      <c r="N23129" s="172"/>
      <c r="O23129" s="172"/>
      <c r="U23129" s="173"/>
    </row>
    <row r="23130" spans="13:21" s="104" customFormat="1" ht="15.75">
      <c r="M23130" s="172"/>
      <c r="N23130" s="172"/>
      <c r="O23130" s="172"/>
      <c r="U23130" s="173"/>
    </row>
    <row r="23131" spans="13:21" s="104" customFormat="1" ht="15.75">
      <c r="M23131" s="172"/>
      <c r="N23131" s="172"/>
      <c r="O23131" s="172"/>
      <c r="U23131" s="173"/>
    </row>
    <row r="23132" spans="13:21" s="104" customFormat="1" ht="15.75">
      <c r="M23132" s="172"/>
      <c r="N23132" s="172"/>
      <c r="O23132" s="172"/>
      <c r="U23132" s="173"/>
    </row>
    <row r="23133" spans="13:21" s="104" customFormat="1" ht="15.75">
      <c r="M23133" s="172"/>
      <c r="N23133" s="172"/>
      <c r="O23133" s="172"/>
      <c r="U23133" s="173"/>
    </row>
    <row r="23134" spans="13:21" s="104" customFormat="1" ht="15.75">
      <c r="M23134" s="172"/>
      <c r="N23134" s="172"/>
      <c r="O23134" s="172"/>
      <c r="U23134" s="173"/>
    </row>
    <row r="23135" spans="13:21" s="104" customFormat="1" ht="15.75">
      <c r="M23135" s="172"/>
      <c r="N23135" s="172"/>
      <c r="O23135" s="172"/>
      <c r="U23135" s="173"/>
    </row>
    <row r="23136" spans="13:21" s="104" customFormat="1" ht="15.75">
      <c r="M23136" s="172"/>
      <c r="N23136" s="172"/>
      <c r="O23136" s="172"/>
      <c r="U23136" s="173"/>
    </row>
    <row r="23137" spans="13:21" s="104" customFormat="1" ht="15.75">
      <c r="M23137" s="172"/>
      <c r="N23137" s="172"/>
      <c r="O23137" s="172"/>
      <c r="U23137" s="173"/>
    </row>
    <row r="23138" spans="13:21" s="104" customFormat="1" ht="15.75">
      <c r="M23138" s="172"/>
      <c r="N23138" s="172"/>
      <c r="O23138" s="172"/>
      <c r="U23138" s="173"/>
    </row>
    <row r="23139" spans="13:21" s="104" customFormat="1" ht="15.75">
      <c r="M23139" s="172"/>
      <c r="N23139" s="172"/>
      <c r="O23139" s="172"/>
      <c r="U23139" s="173"/>
    </row>
    <row r="23140" spans="13:21" s="104" customFormat="1" ht="15.75">
      <c r="M23140" s="172"/>
      <c r="N23140" s="172"/>
      <c r="O23140" s="172"/>
      <c r="U23140" s="173"/>
    </row>
    <row r="23141" spans="13:21" s="104" customFormat="1" ht="15.75">
      <c r="M23141" s="172"/>
      <c r="N23141" s="172"/>
      <c r="O23141" s="172"/>
      <c r="U23141" s="173"/>
    </row>
    <row r="23142" spans="13:21" s="104" customFormat="1" ht="15.75">
      <c r="M23142" s="172"/>
      <c r="N23142" s="172"/>
      <c r="O23142" s="172"/>
      <c r="U23142" s="173"/>
    </row>
    <row r="23143" spans="13:21" s="104" customFormat="1" ht="15.75">
      <c r="M23143" s="172"/>
      <c r="N23143" s="172"/>
      <c r="O23143" s="172"/>
      <c r="U23143" s="173"/>
    </row>
    <row r="23144" spans="13:21" s="104" customFormat="1" ht="15.75">
      <c r="M23144" s="172"/>
      <c r="N23144" s="172"/>
      <c r="O23144" s="172"/>
      <c r="U23144" s="173"/>
    </row>
    <row r="23145" spans="13:21" s="104" customFormat="1" ht="15.75">
      <c r="M23145" s="172"/>
      <c r="N23145" s="172"/>
      <c r="O23145" s="172"/>
      <c r="U23145" s="173"/>
    </row>
    <row r="23146" spans="13:21" s="104" customFormat="1" ht="15.75">
      <c r="M23146" s="172"/>
      <c r="N23146" s="172"/>
      <c r="O23146" s="172"/>
      <c r="U23146" s="173"/>
    </row>
    <row r="23147" spans="13:21" s="104" customFormat="1" ht="15.75">
      <c r="M23147" s="172"/>
      <c r="N23147" s="172"/>
      <c r="O23147" s="172"/>
      <c r="U23147" s="173"/>
    </row>
    <row r="23148" spans="13:21" s="104" customFormat="1" ht="15.75">
      <c r="M23148" s="172"/>
      <c r="N23148" s="172"/>
      <c r="O23148" s="172"/>
      <c r="U23148" s="173"/>
    </row>
    <row r="23149" spans="13:21" s="104" customFormat="1" ht="15.75">
      <c r="M23149" s="172"/>
      <c r="N23149" s="172"/>
      <c r="O23149" s="172"/>
      <c r="U23149" s="173"/>
    </row>
    <row r="23150" spans="13:21" s="104" customFormat="1" ht="15.75">
      <c r="M23150" s="172"/>
      <c r="N23150" s="172"/>
      <c r="O23150" s="172"/>
      <c r="U23150" s="173"/>
    </row>
    <row r="23151" spans="13:21" s="104" customFormat="1" ht="15.75">
      <c r="M23151" s="172"/>
      <c r="N23151" s="172"/>
      <c r="O23151" s="172"/>
      <c r="U23151" s="173"/>
    </row>
    <row r="23152" spans="13:21" s="104" customFormat="1" ht="15.75">
      <c r="M23152" s="172"/>
      <c r="N23152" s="172"/>
      <c r="O23152" s="172"/>
      <c r="U23152" s="173"/>
    </row>
    <row r="23153" spans="13:21" s="104" customFormat="1" ht="15.75">
      <c r="M23153" s="172"/>
      <c r="N23153" s="172"/>
      <c r="O23153" s="172"/>
      <c r="U23153" s="173"/>
    </row>
    <row r="23154" spans="13:21" s="104" customFormat="1" ht="15.75">
      <c r="M23154" s="172"/>
      <c r="N23154" s="172"/>
      <c r="O23154" s="172"/>
      <c r="U23154" s="173"/>
    </row>
    <row r="23155" spans="13:21" s="104" customFormat="1" ht="15.75">
      <c r="M23155" s="172"/>
      <c r="N23155" s="172"/>
      <c r="O23155" s="172"/>
      <c r="U23155" s="173"/>
    </row>
    <row r="23156" spans="13:21" s="104" customFormat="1" ht="15.75">
      <c r="M23156" s="172"/>
      <c r="N23156" s="172"/>
      <c r="O23156" s="172"/>
      <c r="U23156" s="173"/>
    </row>
    <row r="23157" spans="13:21" s="104" customFormat="1" ht="15.75">
      <c r="M23157" s="172"/>
      <c r="N23157" s="172"/>
      <c r="O23157" s="172"/>
      <c r="U23157" s="173"/>
    </row>
    <row r="23158" spans="13:21" s="104" customFormat="1" ht="15.75">
      <c r="M23158" s="172"/>
      <c r="N23158" s="172"/>
      <c r="O23158" s="172"/>
      <c r="U23158" s="173"/>
    </row>
    <row r="23159" spans="13:21" s="104" customFormat="1" ht="15.75">
      <c r="M23159" s="172"/>
      <c r="N23159" s="172"/>
      <c r="O23159" s="172"/>
      <c r="U23159" s="173"/>
    </row>
    <row r="23160" spans="13:21" s="104" customFormat="1" ht="15.75">
      <c r="M23160" s="172"/>
      <c r="N23160" s="172"/>
      <c r="O23160" s="172"/>
      <c r="U23160" s="173"/>
    </row>
    <row r="23161" spans="13:21" s="104" customFormat="1" ht="15.75">
      <c r="M23161" s="172"/>
      <c r="N23161" s="172"/>
      <c r="O23161" s="172"/>
      <c r="U23161" s="173"/>
    </row>
    <row r="23162" spans="13:21" s="104" customFormat="1" ht="15.75">
      <c r="M23162" s="172"/>
      <c r="N23162" s="172"/>
      <c r="O23162" s="172"/>
      <c r="U23162" s="173"/>
    </row>
    <row r="23163" spans="13:21" s="104" customFormat="1" ht="15.75">
      <c r="M23163" s="172"/>
      <c r="N23163" s="172"/>
      <c r="O23163" s="172"/>
      <c r="U23163" s="173"/>
    </row>
    <row r="23164" spans="13:21" s="104" customFormat="1" ht="15.75">
      <c r="M23164" s="172"/>
      <c r="N23164" s="172"/>
      <c r="O23164" s="172"/>
      <c r="U23164" s="173"/>
    </row>
    <row r="23165" spans="13:21" s="104" customFormat="1" ht="15.75">
      <c r="M23165" s="172"/>
      <c r="N23165" s="172"/>
      <c r="O23165" s="172"/>
      <c r="U23165" s="173"/>
    </row>
    <row r="23166" spans="13:21" s="104" customFormat="1" ht="15.75">
      <c r="M23166" s="172"/>
      <c r="N23166" s="172"/>
      <c r="O23166" s="172"/>
      <c r="U23166" s="173"/>
    </row>
    <row r="23167" spans="13:21" s="104" customFormat="1" ht="15.75">
      <c r="M23167" s="172"/>
      <c r="N23167" s="172"/>
      <c r="O23167" s="172"/>
      <c r="U23167" s="173"/>
    </row>
    <row r="23168" spans="13:21" s="104" customFormat="1" ht="15.75">
      <c r="M23168" s="172"/>
      <c r="N23168" s="172"/>
      <c r="O23168" s="172"/>
      <c r="U23168" s="173"/>
    </row>
    <row r="23169" spans="13:21" s="104" customFormat="1" ht="15.75">
      <c r="M23169" s="172"/>
      <c r="N23169" s="172"/>
      <c r="O23169" s="172"/>
      <c r="U23169" s="173"/>
    </row>
    <row r="23170" spans="13:21" s="104" customFormat="1" ht="15.75">
      <c r="M23170" s="172"/>
      <c r="N23170" s="172"/>
      <c r="O23170" s="172"/>
      <c r="U23170" s="173"/>
    </row>
    <row r="23171" spans="13:21" s="104" customFormat="1" ht="15.75">
      <c r="M23171" s="172"/>
      <c r="N23171" s="172"/>
      <c r="O23171" s="172"/>
      <c r="U23171" s="173"/>
    </row>
    <row r="23172" spans="13:21" s="104" customFormat="1" ht="15.75">
      <c r="M23172" s="172"/>
      <c r="N23172" s="172"/>
      <c r="O23172" s="172"/>
      <c r="U23172" s="173"/>
    </row>
    <row r="23173" spans="13:21" s="104" customFormat="1" ht="15.75">
      <c r="M23173" s="172"/>
      <c r="N23173" s="172"/>
      <c r="O23173" s="172"/>
      <c r="U23173" s="173"/>
    </row>
    <row r="23174" spans="13:21" s="104" customFormat="1" ht="15.75">
      <c r="M23174" s="172"/>
      <c r="N23174" s="172"/>
      <c r="O23174" s="172"/>
      <c r="U23174" s="173"/>
    </row>
    <row r="23175" spans="13:21" s="104" customFormat="1" ht="15.75">
      <c r="M23175" s="172"/>
      <c r="N23175" s="172"/>
      <c r="O23175" s="172"/>
      <c r="U23175" s="173"/>
    </row>
    <row r="23176" spans="13:21" s="104" customFormat="1" ht="15.75">
      <c r="M23176" s="172"/>
      <c r="N23176" s="172"/>
      <c r="O23176" s="172"/>
      <c r="U23176" s="173"/>
    </row>
    <row r="23177" spans="13:21" s="104" customFormat="1" ht="15.75">
      <c r="M23177" s="172"/>
      <c r="N23177" s="172"/>
      <c r="O23177" s="172"/>
      <c r="U23177" s="173"/>
    </row>
    <row r="23178" spans="13:21" s="104" customFormat="1" ht="15.75">
      <c r="M23178" s="172"/>
      <c r="N23178" s="172"/>
      <c r="O23178" s="172"/>
      <c r="U23178" s="173"/>
    </row>
    <row r="23179" spans="13:21" s="104" customFormat="1" ht="15.75">
      <c r="M23179" s="172"/>
      <c r="N23179" s="172"/>
      <c r="O23179" s="172"/>
      <c r="U23179" s="173"/>
    </row>
    <row r="23180" spans="13:21" s="104" customFormat="1" ht="15.75">
      <c r="M23180" s="172"/>
      <c r="N23180" s="172"/>
      <c r="O23180" s="172"/>
      <c r="U23180" s="173"/>
    </row>
    <row r="23181" spans="13:21" s="104" customFormat="1" ht="15.75">
      <c r="M23181" s="172"/>
      <c r="N23181" s="172"/>
      <c r="O23181" s="172"/>
      <c r="U23181" s="173"/>
    </row>
    <row r="23182" spans="13:21" s="104" customFormat="1" ht="15.75">
      <c r="M23182" s="172"/>
      <c r="N23182" s="172"/>
      <c r="O23182" s="172"/>
      <c r="U23182" s="173"/>
    </row>
    <row r="23183" spans="13:21" s="104" customFormat="1" ht="15.75">
      <c r="M23183" s="172"/>
      <c r="N23183" s="172"/>
      <c r="O23183" s="172"/>
      <c r="U23183" s="173"/>
    </row>
    <row r="23184" spans="13:21" s="104" customFormat="1" ht="15.75">
      <c r="M23184" s="172"/>
      <c r="N23184" s="172"/>
      <c r="O23184" s="172"/>
      <c r="U23184" s="173"/>
    </row>
    <row r="23185" spans="13:21" s="104" customFormat="1" ht="15.75">
      <c r="M23185" s="172"/>
      <c r="N23185" s="172"/>
      <c r="O23185" s="172"/>
      <c r="U23185" s="173"/>
    </row>
    <row r="23186" spans="13:21" s="104" customFormat="1" ht="15.75">
      <c r="M23186" s="172"/>
      <c r="N23186" s="172"/>
      <c r="O23186" s="172"/>
      <c r="U23186" s="173"/>
    </row>
    <row r="23187" spans="13:21" s="104" customFormat="1" ht="15.75">
      <c r="M23187" s="172"/>
      <c r="N23187" s="172"/>
      <c r="O23187" s="172"/>
      <c r="U23187" s="173"/>
    </row>
    <row r="23188" spans="13:21" s="104" customFormat="1" ht="15.75">
      <c r="M23188" s="172"/>
      <c r="N23188" s="172"/>
      <c r="O23188" s="172"/>
      <c r="U23188" s="173"/>
    </row>
    <row r="23189" spans="13:21" s="104" customFormat="1" ht="15.75">
      <c r="M23189" s="172"/>
      <c r="N23189" s="172"/>
      <c r="O23189" s="172"/>
      <c r="U23189" s="173"/>
    </row>
    <row r="23190" spans="13:21" s="104" customFormat="1" ht="15.75">
      <c r="M23190" s="172"/>
      <c r="N23190" s="172"/>
      <c r="O23190" s="172"/>
      <c r="U23190" s="173"/>
    </row>
    <row r="23191" spans="13:21" s="104" customFormat="1" ht="15.75">
      <c r="M23191" s="172"/>
      <c r="N23191" s="172"/>
      <c r="O23191" s="172"/>
      <c r="U23191" s="173"/>
    </row>
    <row r="23192" spans="13:21" s="104" customFormat="1" ht="15.75">
      <c r="M23192" s="172"/>
      <c r="N23192" s="172"/>
      <c r="O23192" s="172"/>
      <c r="U23192" s="173"/>
    </row>
    <row r="23193" spans="13:21" s="104" customFormat="1" ht="15.75">
      <c r="M23193" s="172"/>
      <c r="N23193" s="172"/>
      <c r="O23193" s="172"/>
      <c r="U23193" s="173"/>
    </row>
    <row r="23194" spans="13:21" s="104" customFormat="1" ht="15.75">
      <c r="M23194" s="172"/>
      <c r="N23194" s="172"/>
      <c r="O23194" s="172"/>
      <c r="U23194" s="173"/>
    </row>
    <row r="23195" spans="13:21" s="104" customFormat="1" ht="15.75">
      <c r="M23195" s="172"/>
      <c r="N23195" s="172"/>
      <c r="O23195" s="172"/>
      <c r="U23195" s="173"/>
    </row>
    <row r="23196" spans="13:21" s="104" customFormat="1" ht="15.75">
      <c r="M23196" s="172"/>
      <c r="N23196" s="172"/>
      <c r="O23196" s="172"/>
      <c r="U23196" s="173"/>
    </row>
    <row r="23197" spans="13:21" s="104" customFormat="1" ht="15.75">
      <c r="M23197" s="172"/>
      <c r="N23197" s="172"/>
      <c r="O23197" s="172"/>
      <c r="U23197" s="173"/>
    </row>
    <row r="23198" spans="13:21" s="104" customFormat="1" ht="15.75">
      <c r="M23198" s="172"/>
      <c r="N23198" s="172"/>
      <c r="O23198" s="172"/>
      <c r="U23198" s="173"/>
    </row>
    <row r="23199" spans="13:21" s="104" customFormat="1" ht="15.75">
      <c r="M23199" s="172"/>
      <c r="N23199" s="172"/>
      <c r="O23199" s="172"/>
      <c r="U23199" s="173"/>
    </row>
    <row r="23200" spans="13:21" s="104" customFormat="1" ht="15.75">
      <c r="M23200" s="172"/>
      <c r="N23200" s="172"/>
      <c r="O23200" s="172"/>
      <c r="U23200" s="173"/>
    </row>
    <row r="23201" spans="13:21" s="104" customFormat="1" ht="15.75">
      <c r="M23201" s="172"/>
      <c r="N23201" s="172"/>
      <c r="O23201" s="172"/>
      <c r="U23201" s="173"/>
    </row>
    <row r="23202" spans="13:21" s="104" customFormat="1" ht="15.75">
      <c r="M23202" s="172"/>
      <c r="N23202" s="172"/>
      <c r="O23202" s="172"/>
      <c r="U23202" s="173"/>
    </row>
    <row r="23203" spans="13:21" s="104" customFormat="1" ht="15.75">
      <c r="M23203" s="172"/>
      <c r="N23203" s="172"/>
      <c r="O23203" s="172"/>
      <c r="U23203" s="173"/>
    </row>
    <row r="23204" spans="13:21" s="104" customFormat="1" ht="15.75">
      <c r="M23204" s="172"/>
      <c r="N23204" s="172"/>
      <c r="O23204" s="172"/>
      <c r="U23204" s="173"/>
    </row>
    <row r="23205" spans="13:21" s="104" customFormat="1" ht="15.75">
      <c r="M23205" s="172"/>
      <c r="N23205" s="172"/>
      <c r="O23205" s="172"/>
      <c r="U23205" s="173"/>
    </row>
    <row r="23206" spans="13:21" s="104" customFormat="1" ht="15.75">
      <c r="M23206" s="172"/>
      <c r="N23206" s="172"/>
      <c r="O23206" s="172"/>
      <c r="U23206" s="173"/>
    </row>
    <row r="23207" spans="13:21" s="104" customFormat="1" ht="15.75">
      <c r="M23207" s="172"/>
      <c r="N23207" s="172"/>
      <c r="O23207" s="172"/>
      <c r="U23207" s="173"/>
    </row>
    <row r="23208" spans="13:21" s="104" customFormat="1" ht="15.75">
      <c r="M23208" s="172"/>
      <c r="N23208" s="172"/>
      <c r="O23208" s="172"/>
      <c r="U23208" s="173"/>
    </row>
    <row r="23209" spans="13:21" s="104" customFormat="1" ht="15.75">
      <c r="M23209" s="172"/>
      <c r="N23209" s="172"/>
      <c r="O23209" s="172"/>
      <c r="U23209" s="173"/>
    </row>
    <row r="23210" spans="13:21" s="104" customFormat="1" ht="15.75">
      <c r="M23210" s="172"/>
      <c r="N23210" s="172"/>
      <c r="O23210" s="172"/>
      <c r="U23210" s="173"/>
    </row>
    <row r="23211" spans="13:21" s="104" customFormat="1" ht="15.75">
      <c r="M23211" s="172"/>
      <c r="N23211" s="172"/>
      <c r="O23211" s="172"/>
      <c r="U23211" s="173"/>
    </row>
    <row r="23212" spans="13:21" s="104" customFormat="1" ht="15.75">
      <c r="M23212" s="172"/>
      <c r="N23212" s="172"/>
      <c r="O23212" s="172"/>
      <c r="U23212" s="173"/>
    </row>
    <row r="23213" spans="13:21" s="104" customFormat="1" ht="15.75">
      <c r="M23213" s="172"/>
      <c r="N23213" s="172"/>
      <c r="O23213" s="172"/>
      <c r="U23213" s="173"/>
    </row>
    <row r="23214" spans="13:21" s="104" customFormat="1" ht="15.75">
      <c r="M23214" s="172"/>
      <c r="N23214" s="172"/>
      <c r="O23214" s="172"/>
      <c r="U23214" s="173"/>
    </row>
    <row r="23215" spans="13:21" s="104" customFormat="1" ht="15.75">
      <c r="M23215" s="172"/>
      <c r="N23215" s="172"/>
      <c r="O23215" s="172"/>
      <c r="U23215" s="173"/>
    </row>
    <row r="23216" spans="13:21" s="104" customFormat="1" ht="15.75">
      <c r="M23216" s="172"/>
      <c r="N23216" s="172"/>
      <c r="O23216" s="172"/>
      <c r="U23216" s="173"/>
    </row>
    <row r="23217" spans="13:21" s="104" customFormat="1" ht="15.75">
      <c r="M23217" s="172"/>
      <c r="N23217" s="172"/>
      <c r="O23217" s="172"/>
      <c r="U23217" s="173"/>
    </row>
    <row r="23218" spans="13:21" s="104" customFormat="1" ht="15.75">
      <c r="M23218" s="172"/>
      <c r="N23218" s="172"/>
      <c r="O23218" s="172"/>
      <c r="U23218" s="173"/>
    </row>
    <row r="23219" spans="13:21" s="104" customFormat="1" ht="15.75">
      <c r="M23219" s="172"/>
      <c r="N23219" s="172"/>
      <c r="O23219" s="172"/>
      <c r="U23219" s="173"/>
    </row>
    <row r="23220" spans="13:21" s="104" customFormat="1" ht="15.75">
      <c r="M23220" s="172"/>
      <c r="N23220" s="172"/>
      <c r="O23220" s="172"/>
      <c r="U23220" s="173"/>
    </row>
    <row r="23221" spans="13:21" s="104" customFormat="1" ht="15.75">
      <c r="M23221" s="172"/>
      <c r="N23221" s="172"/>
      <c r="O23221" s="172"/>
      <c r="U23221" s="173"/>
    </row>
    <row r="23222" spans="13:21" s="104" customFormat="1" ht="15.75">
      <c r="M23222" s="172"/>
      <c r="N23222" s="172"/>
      <c r="O23222" s="172"/>
      <c r="U23222" s="173"/>
    </row>
    <row r="23223" spans="13:21" s="104" customFormat="1" ht="15.75">
      <c r="M23223" s="172"/>
      <c r="N23223" s="172"/>
      <c r="O23223" s="172"/>
      <c r="U23223" s="173"/>
    </row>
    <row r="23224" spans="13:21" s="104" customFormat="1" ht="15.75">
      <c r="M23224" s="172"/>
      <c r="N23224" s="172"/>
      <c r="O23224" s="172"/>
      <c r="U23224" s="173"/>
    </row>
    <row r="23225" spans="13:21" s="104" customFormat="1" ht="15.75">
      <c r="M23225" s="172"/>
      <c r="N23225" s="172"/>
      <c r="O23225" s="172"/>
      <c r="U23225" s="173"/>
    </row>
    <row r="23226" spans="13:21" s="104" customFormat="1" ht="15.75">
      <c r="M23226" s="172"/>
      <c r="N23226" s="172"/>
      <c r="O23226" s="172"/>
      <c r="U23226" s="173"/>
    </row>
    <row r="23227" spans="13:21" s="104" customFormat="1" ht="15.75">
      <c r="M23227" s="172"/>
      <c r="N23227" s="172"/>
      <c r="O23227" s="172"/>
      <c r="U23227" s="173"/>
    </row>
    <row r="23228" spans="13:21" s="104" customFormat="1" ht="15.75">
      <c r="M23228" s="172"/>
      <c r="N23228" s="172"/>
      <c r="O23228" s="172"/>
      <c r="U23228" s="173"/>
    </row>
    <row r="23229" spans="13:21" s="104" customFormat="1" ht="15.75">
      <c r="M23229" s="172"/>
      <c r="N23229" s="172"/>
      <c r="O23229" s="172"/>
      <c r="U23229" s="173"/>
    </row>
    <row r="23230" spans="13:21" s="104" customFormat="1" ht="15.75">
      <c r="M23230" s="172"/>
      <c r="N23230" s="172"/>
      <c r="O23230" s="172"/>
      <c r="U23230" s="173"/>
    </row>
    <row r="23231" spans="13:21" s="104" customFormat="1" ht="15.75">
      <c r="M23231" s="172"/>
      <c r="N23231" s="172"/>
      <c r="O23231" s="172"/>
      <c r="U23231" s="173"/>
    </row>
    <row r="23232" spans="13:21" s="104" customFormat="1" ht="15.75">
      <c r="M23232" s="172"/>
      <c r="N23232" s="172"/>
      <c r="O23232" s="172"/>
      <c r="U23232" s="173"/>
    </row>
    <row r="23233" spans="13:21" s="104" customFormat="1" ht="15.75">
      <c r="M23233" s="172"/>
      <c r="N23233" s="172"/>
      <c r="O23233" s="172"/>
      <c r="U23233" s="173"/>
    </row>
    <row r="23234" spans="13:21" s="104" customFormat="1" ht="15.75">
      <c r="M23234" s="172"/>
      <c r="N23234" s="172"/>
      <c r="O23234" s="172"/>
      <c r="U23234" s="173"/>
    </row>
    <row r="23235" spans="13:21" s="104" customFormat="1" ht="15.75">
      <c r="M23235" s="172"/>
      <c r="N23235" s="172"/>
      <c r="O23235" s="172"/>
      <c r="U23235" s="173"/>
    </row>
    <row r="23236" spans="13:21" s="104" customFormat="1" ht="15.75">
      <c r="M23236" s="172"/>
      <c r="N23236" s="172"/>
      <c r="O23236" s="172"/>
      <c r="U23236" s="173"/>
    </row>
    <row r="23237" spans="13:21" s="104" customFormat="1" ht="15.75">
      <c r="M23237" s="172"/>
      <c r="N23237" s="172"/>
      <c r="O23237" s="172"/>
      <c r="U23237" s="173"/>
    </row>
    <row r="23238" spans="13:21" s="104" customFormat="1" ht="15.75">
      <c r="M23238" s="172"/>
      <c r="N23238" s="172"/>
      <c r="O23238" s="172"/>
      <c r="U23238" s="173"/>
    </row>
    <row r="23239" spans="13:21" s="104" customFormat="1" ht="15.75">
      <c r="M23239" s="172"/>
      <c r="N23239" s="172"/>
      <c r="O23239" s="172"/>
      <c r="U23239" s="173"/>
    </row>
    <row r="23240" spans="13:21" s="104" customFormat="1" ht="15.75">
      <c r="M23240" s="172"/>
      <c r="N23240" s="172"/>
      <c r="O23240" s="172"/>
      <c r="U23240" s="173"/>
    </row>
    <row r="23241" spans="13:21" s="104" customFormat="1" ht="15.75">
      <c r="M23241" s="172"/>
      <c r="N23241" s="172"/>
      <c r="O23241" s="172"/>
      <c r="U23241" s="173"/>
    </row>
    <row r="23242" spans="13:21" s="104" customFormat="1" ht="15.75">
      <c r="M23242" s="172"/>
      <c r="N23242" s="172"/>
      <c r="O23242" s="172"/>
      <c r="U23242" s="173"/>
    </row>
    <row r="23243" spans="13:21" s="104" customFormat="1" ht="15.75">
      <c r="M23243" s="172"/>
      <c r="N23243" s="172"/>
      <c r="O23243" s="172"/>
      <c r="U23243" s="173"/>
    </row>
    <row r="23244" spans="13:21" s="104" customFormat="1" ht="15.75">
      <c r="M23244" s="172"/>
      <c r="N23244" s="172"/>
      <c r="O23244" s="172"/>
      <c r="U23244" s="173"/>
    </row>
    <row r="23245" spans="13:21" s="104" customFormat="1" ht="15.75">
      <c r="M23245" s="172"/>
      <c r="N23245" s="172"/>
      <c r="O23245" s="172"/>
      <c r="U23245" s="173"/>
    </row>
    <row r="23246" spans="13:21" s="104" customFormat="1" ht="15.75">
      <c r="M23246" s="172"/>
      <c r="N23246" s="172"/>
      <c r="O23246" s="172"/>
      <c r="U23246" s="173"/>
    </row>
    <row r="23247" spans="13:21" s="104" customFormat="1" ht="15.75">
      <c r="M23247" s="172"/>
      <c r="N23247" s="172"/>
      <c r="O23247" s="172"/>
      <c r="U23247" s="173"/>
    </row>
    <row r="23248" spans="13:21" s="104" customFormat="1" ht="15.75">
      <c r="M23248" s="172"/>
      <c r="N23248" s="172"/>
      <c r="O23248" s="172"/>
      <c r="U23248" s="173"/>
    </row>
    <row r="23249" spans="13:21" s="104" customFormat="1" ht="15.75">
      <c r="M23249" s="172"/>
      <c r="N23249" s="172"/>
      <c r="O23249" s="172"/>
      <c r="U23249" s="173"/>
    </row>
    <row r="23250" spans="13:21" s="104" customFormat="1" ht="15.75">
      <c r="M23250" s="172"/>
      <c r="N23250" s="172"/>
      <c r="O23250" s="172"/>
      <c r="U23250" s="173"/>
    </row>
    <row r="23251" spans="13:21" s="104" customFormat="1" ht="15.75">
      <c r="M23251" s="172"/>
      <c r="N23251" s="172"/>
      <c r="O23251" s="172"/>
      <c r="U23251" s="173"/>
    </row>
    <row r="23252" spans="13:21" s="104" customFormat="1" ht="15.75">
      <c r="M23252" s="172"/>
      <c r="N23252" s="172"/>
      <c r="O23252" s="172"/>
      <c r="U23252" s="173"/>
    </row>
    <row r="23253" spans="13:21" s="104" customFormat="1" ht="15.75">
      <c r="M23253" s="172"/>
      <c r="N23253" s="172"/>
      <c r="O23253" s="172"/>
      <c r="U23253" s="173"/>
    </row>
    <row r="23254" spans="13:21" s="104" customFormat="1" ht="15.75">
      <c r="M23254" s="172"/>
      <c r="N23254" s="172"/>
      <c r="O23254" s="172"/>
      <c r="U23254" s="173"/>
    </row>
    <row r="23255" spans="13:21" s="104" customFormat="1" ht="15.75">
      <c r="M23255" s="172"/>
      <c r="N23255" s="172"/>
      <c r="O23255" s="172"/>
      <c r="U23255" s="173"/>
    </row>
    <row r="23256" spans="13:21" s="104" customFormat="1" ht="15.75">
      <c r="M23256" s="172"/>
      <c r="N23256" s="172"/>
      <c r="O23256" s="172"/>
      <c r="U23256" s="173"/>
    </row>
    <row r="23257" spans="13:21" s="104" customFormat="1" ht="15.75">
      <c r="M23257" s="172"/>
      <c r="N23257" s="172"/>
      <c r="O23257" s="172"/>
      <c r="U23257" s="173"/>
    </row>
    <row r="23258" spans="13:21" s="104" customFormat="1" ht="15.75">
      <c r="M23258" s="172"/>
      <c r="N23258" s="172"/>
      <c r="O23258" s="172"/>
      <c r="U23258" s="173"/>
    </row>
    <row r="23259" spans="13:21" s="104" customFormat="1" ht="15.75">
      <c r="M23259" s="172"/>
      <c r="N23259" s="172"/>
      <c r="O23259" s="172"/>
      <c r="U23259" s="173"/>
    </row>
    <row r="23260" spans="13:21" s="104" customFormat="1" ht="15.75">
      <c r="M23260" s="172"/>
      <c r="N23260" s="172"/>
      <c r="O23260" s="172"/>
      <c r="U23260" s="173"/>
    </row>
    <row r="23261" spans="13:21" s="104" customFormat="1" ht="15.75">
      <c r="M23261" s="172"/>
      <c r="N23261" s="172"/>
      <c r="O23261" s="172"/>
      <c r="U23261" s="173"/>
    </row>
    <row r="23262" spans="13:21" s="104" customFormat="1" ht="15.75">
      <c r="M23262" s="172"/>
      <c r="N23262" s="172"/>
      <c r="O23262" s="172"/>
      <c r="U23262" s="173"/>
    </row>
    <row r="23263" spans="13:21" s="104" customFormat="1" ht="15.75">
      <c r="M23263" s="172"/>
      <c r="N23263" s="172"/>
      <c r="O23263" s="172"/>
      <c r="U23263" s="173"/>
    </row>
    <row r="23264" spans="13:21" s="104" customFormat="1" ht="15.75">
      <c r="M23264" s="172"/>
      <c r="N23264" s="172"/>
      <c r="O23264" s="172"/>
      <c r="U23264" s="173"/>
    </row>
    <row r="23265" spans="13:21" s="104" customFormat="1" ht="15.75">
      <c r="M23265" s="172"/>
      <c r="N23265" s="172"/>
      <c r="O23265" s="172"/>
      <c r="U23265" s="173"/>
    </row>
    <row r="23266" spans="13:21" s="104" customFormat="1" ht="15.75">
      <c r="M23266" s="172"/>
      <c r="N23266" s="172"/>
      <c r="O23266" s="172"/>
      <c r="U23266" s="173"/>
    </row>
    <row r="23267" spans="13:21" s="104" customFormat="1" ht="15.75">
      <c r="M23267" s="172"/>
      <c r="N23267" s="172"/>
      <c r="O23267" s="172"/>
      <c r="U23267" s="173"/>
    </row>
    <row r="23268" spans="13:21" s="104" customFormat="1" ht="15.75">
      <c r="M23268" s="172"/>
      <c r="N23268" s="172"/>
      <c r="O23268" s="172"/>
      <c r="U23268" s="173"/>
    </row>
    <row r="23269" spans="13:21" s="104" customFormat="1" ht="15.75">
      <c r="M23269" s="172"/>
      <c r="N23269" s="172"/>
      <c r="O23269" s="172"/>
      <c r="U23269" s="173"/>
    </row>
    <row r="23270" spans="13:21" s="104" customFormat="1" ht="15.75">
      <c r="M23270" s="172"/>
      <c r="N23270" s="172"/>
      <c r="O23270" s="172"/>
      <c r="U23270" s="173"/>
    </row>
    <row r="23271" spans="13:21" s="104" customFormat="1" ht="15.75">
      <c r="M23271" s="172"/>
      <c r="N23271" s="172"/>
      <c r="O23271" s="172"/>
      <c r="U23271" s="173"/>
    </row>
    <row r="23272" spans="13:21" s="104" customFormat="1" ht="15.75">
      <c r="M23272" s="172"/>
      <c r="N23272" s="172"/>
      <c r="O23272" s="172"/>
      <c r="U23272" s="173"/>
    </row>
    <row r="23273" spans="13:21" s="104" customFormat="1" ht="15.75">
      <c r="M23273" s="172"/>
      <c r="N23273" s="172"/>
      <c r="O23273" s="172"/>
      <c r="U23273" s="173"/>
    </row>
    <row r="23274" spans="13:21" s="104" customFormat="1" ht="15.75">
      <c r="M23274" s="172"/>
      <c r="N23274" s="172"/>
      <c r="O23274" s="172"/>
      <c r="U23274" s="173"/>
    </row>
    <row r="23275" spans="13:21" s="104" customFormat="1" ht="15.75">
      <c r="M23275" s="172"/>
      <c r="N23275" s="172"/>
      <c r="O23275" s="172"/>
      <c r="U23275" s="173"/>
    </row>
    <row r="23276" spans="13:21" s="104" customFormat="1" ht="15.75">
      <c r="M23276" s="172"/>
      <c r="N23276" s="172"/>
      <c r="O23276" s="172"/>
      <c r="U23276" s="173"/>
    </row>
    <row r="23277" spans="13:21" s="104" customFormat="1" ht="15.75">
      <c r="M23277" s="172"/>
      <c r="N23277" s="172"/>
      <c r="O23277" s="172"/>
      <c r="U23277" s="173"/>
    </row>
    <row r="23278" spans="13:21" s="104" customFormat="1" ht="15.75">
      <c r="M23278" s="172"/>
      <c r="N23278" s="172"/>
      <c r="O23278" s="172"/>
      <c r="U23278" s="173"/>
    </row>
    <row r="23279" spans="13:21" s="104" customFormat="1" ht="15.75">
      <c r="M23279" s="172"/>
      <c r="N23279" s="172"/>
      <c r="O23279" s="172"/>
      <c r="U23279" s="173"/>
    </row>
    <row r="23280" spans="13:21" s="104" customFormat="1" ht="15.75">
      <c r="M23280" s="172"/>
      <c r="N23280" s="172"/>
      <c r="O23280" s="172"/>
      <c r="U23280" s="173"/>
    </row>
    <row r="23281" spans="13:21" s="104" customFormat="1" ht="15.75">
      <c r="M23281" s="172"/>
      <c r="N23281" s="172"/>
      <c r="O23281" s="172"/>
      <c r="U23281" s="173"/>
    </row>
    <row r="23282" spans="13:21" s="104" customFormat="1" ht="15.75">
      <c r="M23282" s="172"/>
      <c r="N23282" s="172"/>
      <c r="O23282" s="172"/>
      <c r="U23282" s="173"/>
    </row>
    <row r="23283" spans="13:21" s="104" customFormat="1" ht="15.75">
      <c r="M23283" s="172"/>
      <c r="N23283" s="172"/>
      <c r="O23283" s="172"/>
      <c r="U23283" s="173"/>
    </row>
    <row r="23284" spans="13:21" s="104" customFormat="1" ht="15.75">
      <c r="M23284" s="172"/>
      <c r="N23284" s="172"/>
      <c r="O23284" s="172"/>
      <c r="U23284" s="173"/>
    </row>
    <row r="23285" spans="13:21" s="104" customFormat="1" ht="15.75">
      <c r="M23285" s="172"/>
      <c r="N23285" s="172"/>
      <c r="O23285" s="172"/>
      <c r="U23285" s="173"/>
    </row>
    <row r="23286" spans="13:21" s="104" customFormat="1" ht="15.75">
      <c r="M23286" s="172"/>
      <c r="N23286" s="172"/>
      <c r="O23286" s="172"/>
      <c r="U23286" s="173"/>
    </row>
    <row r="23287" spans="13:21" s="104" customFormat="1" ht="15.75">
      <c r="M23287" s="172"/>
      <c r="N23287" s="172"/>
      <c r="O23287" s="172"/>
      <c r="U23287" s="173"/>
    </row>
    <row r="23288" spans="13:21" s="104" customFormat="1" ht="15.75">
      <c r="M23288" s="172"/>
      <c r="N23288" s="172"/>
      <c r="O23288" s="172"/>
      <c r="U23288" s="173"/>
    </row>
    <row r="23289" spans="13:21" s="104" customFormat="1" ht="15.75">
      <c r="M23289" s="172"/>
      <c r="N23289" s="172"/>
      <c r="O23289" s="172"/>
      <c r="U23289" s="173"/>
    </row>
    <row r="23290" spans="13:21" s="104" customFormat="1" ht="15.75">
      <c r="M23290" s="172"/>
      <c r="N23290" s="172"/>
      <c r="O23290" s="172"/>
      <c r="U23290" s="173"/>
    </row>
    <row r="23291" spans="13:21" s="104" customFormat="1" ht="15.75">
      <c r="M23291" s="172"/>
      <c r="N23291" s="172"/>
      <c r="O23291" s="172"/>
      <c r="U23291" s="173"/>
    </row>
    <row r="23292" spans="13:21" s="104" customFormat="1" ht="15.75">
      <c r="M23292" s="172"/>
      <c r="N23292" s="172"/>
      <c r="O23292" s="172"/>
      <c r="U23292" s="173"/>
    </row>
    <row r="23293" spans="13:21" s="104" customFormat="1" ht="15.75">
      <c r="M23293" s="172"/>
      <c r="N23293" s="172"/>
      <c r="O23293" s="172"/>
      <c r="U23293" s="173"/>
    </row>
    <row r="23294" spans="13:21" s="104" customFormat="1" ht="15.75">
      <c r="M23294" s="172"/>
      <c r="N23294" s="172"/>
      <c r="O23294" s="172"/>
      <c r="U23294" s="173"/>
    </row>
    <row r="23295" spans="13:21" s="104" customFormat="1" ht="15.75">
      <c r="M23295" s="172"/>
      <c r="N23295" s="172"/>
      <c r="O23295" s="172"/>
      <c r="U23295" s="173"/>
    </row>
    <row r="23296" spans="13:21" s="104" customFormat="1" ht="15.75">
      <c r="M23296" s="172"/>
      <c r="N23296" s="172"/>
      <c r="O23296" s="172"/>
      <c r="U23296" s="173"/>
    </row>
    <row r="23297" spans="13:21" s="104" customFormat="1" ht="15.75">
      <c r="M23297" s="172"/>
      <c r="N23297" s="172"/>
      <c r="O23297" s="172"/>
      <c r="U23297" s="173"/>
    </row>
    <row r="23298" spans="13:21" s="104" customFormat="1" ht="15.75">
      <c r="M23298" s="172"/>
      <c r="N23298" s="172"/>
      <c r="O23298" s="172"/>
      <c r="U23298" s="173"/>
    </row>
    <row r="23299" spans="13:21" s="104" customFormat="1" ht="15.75">
      <c r="M23299" s="172"/>
      <c r="N23299" s="172"/>
      <c r="O23299" s="172"/>
      <c r="U23299" s="173"/>
    </row>
    <row r="23300" spans="13:21" s="104" customFormat="1" ht="15.75">
      <c r="M23300" s="172"/>
      <c r="N23300" s="172"/>
      <c r="O23300" s="172"/>
      <c r="U23300" s="173"/>
    </row>
    <row r="23301" spans="13:21" s="104" customFormat="1" ht="15.75">
      <c r="M23301" s="172"/>
      <c r="N23301" s="172"/>
      <c r="O23301" s="172"/>
      <c r="U23301" s="173"/>
    </row>
    <row r="23302" spans="13:21" s="104" customFormat="1" ht="15.75">
      <c r="M23302" s="172"/>
      <c r="N23302" s="172"/>
      <c r="O23302" s="172"/>
      <c r="U23302" s="173"/>
    </row>
    <row r="23303" spans="13:21" s="104" customFormat="1" ht="15.75">
      <c r="M23303" s="172"/>
      <c r="N23303" s="172"/>
      <c r="O23303" s="172"/>
      <c r="U23303" s="173"/>
    </row>
    <row r="23304" spans="13:21" s="104" customFormat="1" ht="15.75">
      <c r="M23304" s="172"/>
      <c r="N23304" s="172"/>
      <c r="O23304" s="172"/>
      <c r="U23304" s="173"/>
    </row>
    <row r="23305" spans="13:21" s="104" customFormat="1" ht="15.75">
      <c r="M23305" s="172"/>
      <c r="N23305" s="172"/>
      <c r="O23305" s="172"/>
      <c r="U23305" s="173"/>
    </row>
    <row r="23306" spans="13:21" s="104" customFormat="1" ht="15.75">
      <c r="M23306" s="172"/>
      <c r="N23306" s="172"/>
      <c r="O23306" s="172"/>
      <c r="U23306" s="173"/>
    </row>
    <row r="23307" spans="13:21" s="104" customFormat="1" ht="15.75">
      <c r="M23307" s="172"/>
      <c r="N23307" s="172"/>
      <c r="O23307" s="172"/>
      <c r="U23307" s="173"/>
    </row>
    <row r="23308" spans="13:21" s="104" customFormat="1" ht="15.75">
      <c r="M23308" s="172"/>
      <c r="N23308" s="172"/>
      <c r="O23308" s="172"/>
      <c r="U23308" s="173"/>
    </row>
    <row r="23309" spans="13:21" s="104" customFormat="1" ht="15.75">
      <c r="M23309" s="172"/>
      <c r="N23309" s="172"/>
      <c r="O23309" s="172"/>
      <c r="U23309" s="173"/>
    </row>
    <row r="23310" spans="13:21" s="104" customFormat="1" ht="15.75">
      <c r="M23310" s="172"/>
      <c r="N23310" s="172"/>
      <c r="O23310" s="172"/>
      <c r="U23310" s="173"/>
    </row>
    <row r="23311" spans="13:21" s="104" customFormat="1" ht="15.75">
      <c r="M23311" s="172"/>
      <c r="N23311" s="172"/>
      <c r="O23311" s="172"/>
      <c r="U23311" s="173"/>
    </row>
    <row r="23312" spans="13:21" s="104" customFormat="1" ht="15.75">
      <c r="M23312" s="172"/>
      <c r="N23312" s="172"/>
      <c r="O23312" s="172"/>
      <c r="U23312" s="173"/>
    </row>
    <row r="23313" spans="13:21" s="104" customFormat="1" ht="15.75">
      <c r="M23313" s="172"/>
      <c r="N23313" s="172"/>
      <c r="O23313" s="172"/>
      <c r="U23313" s="173"/>
    </row>
    <row r="23314" spans="13:21" s="104" customFormat="1" ht="15.75">
      <c r="M23314" s="172"/>
      <c r="N23314" s="172"/>
      <c r="O23314" s="172"/>
      <c r="U23314" s="173"/>
    </row>
    <row r="23315" spans="13:21" s="104" customFormat="1" ht="15.75">
      <c r="M23315" s="172"/>
      <c r="N23315" s="172"/>
      <c r="O23315" s="172"/>
      <c r="U23315" s="173"/>
    </row>
    <row r="23316" spans="13:21" s="104" customFormat="1" ht="15.75">
      <c r="M23316" s="172"/>
      <c r="N23316" s="172"/>
      <c r="O23316" s="172"/>
      <c r="U23316" s="173"/>
    </row>
    <row r="23317" spans="13:21" s="104" customFormat="1" ht="15.75">
      <c r="M23317" s="172"/>
      <c r="N23317" s="172"/>
      <c r="O23317" s="172"/>
      <c r="U23317" s="173"/>
    </row>
    <row r="23318" spans="13:21" s="104" customFormat="1" ht="15.75">
      <c r="M23318" s="172"/>
      <c r="N23318" s="172"/>
      <c r="O23318" s="172"/>
      <c r="U23318" s="173"/>
    </row>
    <row r="23319" spans="13:21" s="104" customFormat="1" ht="15.75">
      <c r="M23319" s="172"/>
      <c r="N23319" s="172"/>
      <c r="O23319" s="172"/>
      <c r="U23319" s="173"/>
    </row>
    <row r="23320" spans="13:21" s="104" customFormat="1" ht="15.75">
      <c r="M23320" s="172"/>
      <c r="N23320" s="172"/>
      <c r="O23320" s="172"/>
      <c r="U23320" s="173"/>
    </row>
    <row r="23321" spans="13:21" s="104" customFormat="1" ht="15.75">
      <c r="M23321" s="172"/>
      <c r="N23321" s="172"/>
      <c r="O23321" s="172"/>
      <c r="U23321" s="173"/>
    </row>
    <row r="23322" spans="13:21" s="104" customFormat="1" ht="15.75">
      <c r="M23322" s="172"/>
      <c r="N23322" s="172"/>
      <c r="O23322" s="172"/>
      <c r="U23322" s="173"/>
    </row>
    <row r="23323" spans="13:21" s="104" customFormat="1" ht="15.75">
      <c r="M23323" s="172"/>
      <c r="N23323" s="172"/>
      <c r="O23323" s="172"/>
      <c r="U23323" s="173"/>
    </row>
    <row r="23324" spans="13:21" s="104" customFormat="1" ht="15.75">
      <c r="M23324" s="172"/>
      <c r="N23324" s="172"/>
      <c r="O23324" s="172"/>
      <c r="U23324" s="173"/>
    </row>
    <row r="23325" spans="13:21" s="104" customFormat="1" ht="15.75">
      <c r="M23325" s="172"/>
      <c r="N23325" s="172"/>
      <c r="O23325" s="172"/>
      <c r="U23325" s="173"/>
    </row>
    <row r="23326" spans="13:21" s="104" customFormat="1" ht="15.75">
      <c r="M23326" s="172"/>
      <c r="N23326" s="172"/>
      <c r="O23326" s="172"/>
      <c r="U23326" s="173"/>
    </row>
    <row r="23327" spans="13:21" s="104" customFormat="1" ht="15.75">
      <c r="M23327" s="172"/>
      <c r="N23327" s="172"/>
      <c r="O23327" s="172"/>
      <c r="U23327" s="173"/>
    </row>
    <row r="23328" spans="13:21" s="104" customFormat="1" ht="15.75">
      <c r="M23328" s="172"/>
      <c r="N23328" s="172"/>
      <c r="O23328" s="172"/>
      <c r="U23328" s="173"/>
    </row>
    <row r="23329" spans="13:21" s="104" customFormat="1" ht="15.75">
      <c r="M23329" s="172"/>
      <c r="N23329" s="172"/>
      <c r="O23329" s="172"/>
      <c r="U23329" s="173"/>
    </row>
    <row r="23330" spans="13:21" s="104" customFormat="1" ht="15.75">
      <c r="M23330" s="172"/>
      <c r="N23330" s="172"/>
      <c r="O23330" s="172"/>
      <c r="U23330" s="173"/>
    </row>
    <row r="23331" spans="13:21" s="104" customFormat="1" ht="15.75">
      <c r="M23331" s="172"/>
      <c r="N23331" s="172"/>
      <c r="O23331" s="172"/>
      <c r="U23331" s="173"/>
    </row>
    <row r="23332" spans="13:21" s="104" customFormat="1" ht="15.75">
      <c r="M23332" s="172"/>
      <c r="N23332" s="172"/>
      <c r="O23332" s="172"/>
      <c r="U23332" s="173"/>
    </row>
    <row r="23333" spans="13:21" s="104" customFormat="1" ht="15.75">
      <c r="M23333" s="172"/>
      <c r="N23333" s="172"/>
      <c r="O23333" s="172"/>
      <c r="U23333" s="173"/>
    </row>
    <row r="23334" spans="13:21" s="104" customFormat="1" ht="15.75">
      <c r="M23334" s="172"/>
      <c r="N23334" s="172"/>
      <c r="O23334" s="172"/>
      <c r="U23334" s="173"/>
    </row>
    <row r="23335" spans="13:21" s="104" customFormat="1" ht="15.75">
      <c r="M23335" s="172"/>
      <c r="N23335" s="172"/>
      <c r="O23335" s="172"/>
      <c r="U23335" s="173"/>
    </row>
    <row r="23336" spans="13:21" s="104" customFormat="1" ht="15.75">
      <c r="M23336" s="172"/>
      <c r="N23336" s="172"/>
      <c r="O23336" s="172"/>
      <c r="U23336" s="173"/>
    </row>
    <row r="23337" spans="13:21" s="104" customFormat="1" ht="15.75">
      <c r="M23337" s="172"/>
      <c r="N23337" s="172"/>
      <c r="O23337" s="172"/>
      <c r="U23337" s="173"/>
    </row>
    <row r="23338" spans="13:21" s="104" customFormat="1" ht="15.75">
      <c r="M23338" s="172"/>
      <c r="N23338" s="172"/>
      <c r="O23338" s="172"/>
      <c r="U23338" s="173"/>
    </row>
    <row r="23339" spans="13:21" s="104" customFormat="1" ht="15.75">
      <c r="M23339" s="172"/>
      <c r="N23339" s="172"/>
      <c r="O23339" s="172"/>
      <c r="U23339" s="173"/>
    </row>
    <row r="23340" spans="13:21" s="104" customFormat="1" ht="15.75">
      <c r="M23340" s="172"/>
      <c r="N23340" s="172"/>
      <c r="O23340" s="172"/>
      <c r="U23340" s="173"/>
    </row>
    <row r="23341" spans="13:21" s="104" customFormat="1" ht="15.75">
      <c r="M23341" s="172"/>
      <c r="N23341" s="172"/>
      <c r="O23341" s="172"/>
      <c r="U23341" s="173"/>
    </row>
    <row r="23342" spans="13:21" s="104" customFormat="1" ht="15.75">
      <c r="M23342" s="172"/>
      <c r="N23342" s="172"/>
      <c r="O23342" s="172"/>
      <c r="U23342" s="173"/>
    </row>
    <row r="23343" spans="13:21" s="104" customFormat="1" ht="15.75">
      <c r="M23343" s="172"/>
      <c r="N23343" s="172"/>
      <c r="O23343" s="172"/>
      <c r="U23343" s="173"/>
    </row>
    <row r="23344" spans="13:21" s="104" customFormat="1" ht="15.75">
      <c r="M23344" s="172"/>
      <c r="N23344" s="172"/>
      <c r="O23344" s="172"/>
      <c r="U23344" s="173"/>
    </row>
    <row r="23345" spans="13:21" s="104" customFormat="1" ht="15.75">
      <c r="M23345" s="172"/>
      <c r="N23345" s="172"/>
      <c r="O23345" s="172"/>
      <c r="U23345" s="173"/>
    </row>
    <row r="23346" spans="13:21" s="104" customFormat="1" ht="15.75">
      <c r="M23346" s="172"/>
      <c r="N23346" s="172"/>
      <c r="O23346" s="172"/>
      <c r="U23346" s="173"/>
    </row>
    <row r="23347" spans="13:21" s="104" customFormat="1" ht="15.75">
      <c r="M23347" s="172"/>
      <c r="N23347" s="172"/>
      <c r="O23347" s="172"/>
      <c r="U23347" s="173"/>
    </row>
    <row r="23348" spans="13:21" s="104" customFormat="1" ht="15.75">
      <c r="M23348" s="172"/>
      <c r="N23348" s="172"/>
      <c r="O23348" s="172"/>
      <c r="U23348" s="173"/>
    </row>
    <row r="23349" spans="13:21" s="104" customFormat="1" ht="15.75">
      <c r="M23349" s="172"/>
      <c r="N23349" s="172"/>
      <c r="O23349" s="172"/>
      <c r="U23349" s="173"/>
    </row>
    <row r="23350" spans="13:21" s="104" customFormat="1" ht="15.75">
      <c r="M23350" s="172"/>
      <c r="N23350" s="172"/>
      <c r="O23350" s="172"/>
      <c r="U23350" s="173"/>
    </row>
    <row r="23351" spans="13:21" s="104" customFormat="1" ht="15.75">
      <c r="M23351" s="172"/>
      <c r="N23351" s="172"/>
      <c r="O23351" s="172"/>
      <c r="U23351" s="173"/>
    </row>
    <row r="23352" spans="13:21" s="104" customFormat="1" ht="15.75">
      <c r="M23352" s="172"/>
      <c r="N23352" s="172"/>
      <c r="O23352" s="172"/>
      <c r="U23352" s="173"/>
    </row>
    <row r="23353" spans="13:21" s="104" customFormat="1" ht="15.75">
      <c r="M23353" s="172"/>
      <c r="N23353" s="172"/>
      <c r="O23353" s="172"/>
      <c r="U23353" s="173"/>
    </row>
    <row r="23354" spans="13:21" s="104" customFormat="1" ht="15.75">
      <c r="M23354" s="172"/>
      <c r="N23354" s="172"/>
      <c r="O23354" s="172"/>
      <c r="U23354" s="173"/>
    </row>
    <row r="23355" spans="13:21" s="104" customFormat="1" ht="15.75">
      <c r="M23355" s="172"/>
      <c r="N23355" s="172"/>
      <c r="O23355" s="172"/>
      <c r="U23355" s="173"/>
    </row>
    <row r="23356" spans="13:21" s="104" customFormat="1" ht="15.75">
      <c r="M23356" s="172"/>
      <c r="N23356" s="172"/>
      <c r="O23356" s="172"/>
      <c r="U23356" s="173"/>
    </row>
    <row r="23357" spans="13:21" s="104" customFormat="1" ht="15.75">
      <c r="M23357" s="172"/>
      <c r="N23357" s="172"/>
      <c r="O23357" s="172"/>
      <c r="U23357" s="173"/>
    </row>
    <row r="23358" spans="13:21" s="104" customFormat="1" ht="15.75">
      <c r="M23358" s="172"/>
      <c r="N23358" s="172"/>
      <c r="O23358" s="172"/>
      <c r="U23358" s="173"/>
    </row>
    <row r="23359" spans="13:21" s="104" customFormat="1" ht="15.75">
      <c r="M23359" s="172"/>
      <c r="N23359" s="172"/>
      <c r="O23359" s="172"/>
      <c r="U23359" s="173"/>
    </row>
    <row r="23360" spans="13:21" s="104" customFormat="1" ht="15.75">
      <c r="M23360" s="172"/>
      <c r="N23360" s="172"/>
      <c r="O23360" s="172"/>
      <c r="U23360" s="173"/>
    </row>
    <row r="23361" spans="13:21" s="104" customFormat="1" ht="15.75">
      <c r="M23361" s="172"/>
      <c r="N23361" s="172"/>
      <c r="O23361" s="172"/>
      <c r="U23361" s="173"/>
    </row>
    <row r="23362" spans="13:21" s="104" customFormat="1" ht="15.75">
      <c r="M23362" s="172"/>
      <c r="N23362" s="172"/>
      <c r="O23362" s="172"/>
      <c r="U23362" s="173"/>
    </row>
    <row r="23363" spans="13:21" s="104" customFormat="1" ht="15.75">
      <c r="M23363" s="172"/>
      <c r="N23363" s="172"/>
      <c r="O23363" s="172"/>
      <c r="U23363" s="173"/>
    </row>
    <row r="23364" spans="13:21" s="104" customFormat="1" ht="15.75">
      <c r="M23364" s="172"/>
      <c r="N23364" s="172"/>
      <c r="O23364" s="172"/>
      <c r="U23364" s="173"/>
    </row>
    <row r="23365" spans="13:21" s="104" customFormat="1" ht="15.75">
      <c r="M23365" s="172"/>
      <c r="N23365" s="172"/>
      <c r="O23365" s="172"/>
      <c r="U23365" s="173"/>
    </row>
    <row r="23366" spans="13:21" s="104" customFormat="1" ht="15.75">
      <c r="M23366" s="172"/>
      <c r="N23366" s="172"/>
      <c r="O23366" s="172"/>
      <c r="U23366" s="173"/>
    </row>
    <row r="23367" spans="13:21" s="104" customFormat="1" ht="15.75">
      <c r="M23367" s="172"/>
      <c r="N23367" s="172"/>
      <c r="O23367" s="172"/>
      <c r="U23367" s="173"/>
    </row>
    <row r="23368" spans="13:21" s="104" customFormat="1" ht="15.75">
      <c r="M23368" s="172"/>
      <c r="N23368" s="172"/>
      <c r="O23368" s="172"/>
      <c r="U23368" s="173"/>
    </row>
    <row r="23369" spans="13:21" s="104" customFormat="1" ht="15.75">
      <c r="M23369" s="172"/>
      <c r="N23369" s="172"/>
      <c r="O23369" s="172"/>
      <c r="U23369" s="173"/>
    </row>
    <row r="23370" spans="13:21" s="104" customFormat="1" ht="15.75">
      <c r="M23370" s="172"/>
      <c r="N23370" s="172"/>
      <c r="O23370" s="172"/>
      <c r="U23370" s="173"/>
    </row>
    <row r="23371" spans="13:21" s="104" customFormat="1" ht="15.75">
      <c r="M23371" s="172"/>
      <c r="N23371" s="172"/>
      <c r="O23371" s="172"/>
      <c r="U23371" s="173"/>
    </row>
    <row r="23372" spans="13:21" s="104" customFormat="1" ht="15.75">
      <c r="M23372" s="172"/>
      <c r="N23372" s="172"/>
      <c r="O23372" s="172"/>
      <c r="U23372" s="173"/>
    </row>
    <row r="23373" spans="13:21" s="104" customFormat="1" ht="15.75">
      <c r="M23373" s="172"/>
      <c r="N23373" s="172"/>
      <c r="O23373" s="172"/>
      <c r="U23373" s="173"/>
    </row>
    <row r="23374" spans="13:21" s="104" customFormat="1" ht="15.75">
      <c r="M23374" s="172"/>
      <c r="N23374" s="172"/>
      <c r="O23374" s="172"/>
      <c r="U23374" s="173"/>
    </row>
    <row r="23375" spans="13:21" s="104" customFormat="1" ht="15.75">
      <c r="M23375" s="172"/>
      <c r="N23375" s="172"/>
      <c r="O23375" s="172"/>
      <c r="U23375" s="173"/>
    </row>
    <row r="23376" spans="13:21" s="104" customFormat="1" ht="15.75">
      <c r="M23376" s="172"/>
      <c r="N23376" s="172"/>
      <c r="O23376" s="172"/>
      <c r="U23376" s="173"/>
    </row>
    <row r="23377" spans="13:21" s="104" customFormat="1" ht="15.75">
      <c r="M23377" s="172"/>
      <c r="N23377" s="172"/>
      <c r="O23377" s="172"/>
      <c r="U23377" s="173"/>
    </row>
    <row r="23378" spans="13:21" s="104" customFormat="1" ht="15.75">
      <c r="M23378" s="172"/>
      <c r="N23378" s="172"/>
      <c r="O23378" s="172"/>
      <c r="U23378" s="173"/>
    </row>
    <row r="23379" spans="13:21" s="104" customFormat="1" ht="15.75">
      <c r="M23379" s="172"/>
      <c r="N23379" s="172"/>
      <c r="O23379" s="172"/>
      <c r="U23379" s="173"/>
    </row>
    <row r="23380" spans="13:21" s="104" customFormat="1" ht="15.75">
      <c r="M23380" s="172"/>
      <c r="N23380" s="172"/>
      <c r="O23380" s="172"/>
      <c r="U23380" s="173"/>
    </row>
    <row r="23381" spans="13:21" s="104" customFormat="1" ht="15.75">
      <c r="M23381" s="172"/>
      <c r="N23381" s="172"/>
      <c r="O23381" s="172"/>
      <c r="U23381" s="173"/>
    </row>
    <row r="23382" spans="13:21" s="104" customFormat="1" ht="15.75">
      <c r="M23382" s="172"/>
      <c r="N23382" s="172"/>
      <c r="O23382" s="172"/>
      <c r="U23382" s="173"/>
    </row>
    <row r="23383" spans="13:21" s="104" customFormat="1" ht="15.75">
      <c r="M23383" s="172"/>
      <c r="N23383" s="172"/>
      <c r="O23383" s="172"/>
      <c r="U23383" s="173"/>
    </row>
    <row r="23384" spans="13:21" s="104" customFormat="1" ht="15.75">
      <c r="M23384" s="172"/>
      <c r="N23384" s="172"/>
      <c r="O23384" s="172"/>
      <c r="U23384" s="173"/>
    </row>
    <row r="23385" spans="13:21" s="104" customFormat="1" ht="15.75">
      <c r="M23385" s="172"/>
      <c r="N23385" s="172"/>
      <c r="O23385" s="172"/>
      <c r="U23385" s="173"/>
    </row>
    <row r="23386" spans="13:21" s="104" customFormat="1" ht="15.75">
      <c r="M23386" s="172"/>
      <c r="N23386" s="172"/>
      <c r="O23386" s="172"/>
      <c r="U23386" s="173"/>
    </row>
    <row r="23387" spans="13:21" s="104" customFormat="1" ht="15.75">
      <c r="M23387" s="172"/>
      <c r="N23387" s="172"/>
      <c r="O23387" s="172"/>
      <c r="U23387" s="173"/>
    </row>
    <row r="23388" spans="13:21" s="104" customFormat="1" ht="15.75">
      <c r="M23388" s="172"/>
      <c r="N23388" s="172"/>
      <c r="O23388" s="172"/>
      <c r="U23388" s="173"/>
    </row>
    <row r="23389" spans="13:21" s="104" customFormat="1" ht="15.75">
      <c r="M23389" s="172"/>
      <c r="N23389" s="172"/>
      <c r="O23389" s="172"/>
      <c r="U23389" s="173"/>
    </row>
    <row r="23390" spans="13:21" s="104" customFormat="1" ht="15.75">
      <c r="M23390" s="172"/>
      <c r="N23390" s="172"/>
      <c r="O23390" s="172"/>
      <c r="U23390" s="173"/>
    </row>
    <row r="23391" spans="13:21" s="104" customFormat="1" ht="15.75">
      <c r="M23391" s="172"/>
      <c r="N23391" s="172"/>
      <c r="O23391" s="172"/>
      <c r="U23391" s="173"/>
    </row>
    <row r="23392" spans="13:21" s="104" customFormat="1" ht="15.75">
      <c r="M23392" s="172"/>
      <c r="N23392" s="172"/>
      <c r="O23392" s="172"/>
      <c r="U23392" s="173"/>
    </row>
    <row r="23393" spans="13:21" s="104" customFormat="1" ht="15.75">
      <c r="M23393" s="172"/>
      <c r="N23393" s="172"/>
      <c r="O23393" s="172"/>
      <c r="U23393" s="173"/>
    </row>
    <row r="23394" spans="13:21" s="104" customFormat="1" ht="15.75">
      <c r="M23394" s="172"/>
      <c r="N23394" s="172"/>
      <c r="O23394" s="172"/>
      <c r="U23394" s="173"/>
    </row>
    <row r="23395" spans="13:21" s="104" customFormat="1" ht="15.75">
      <c r="M23395" s="172"/>
      <c r="N23395" s="172"/>
      <c r="O23395" s="172"/>
      <c r="U23395" s="173"/>
    </row>
    <row r="23396" spans="13:21" s="104" customFormat="1" ht="15.75">
      <c r="M23396" s="172"/>
      <c r="N23396" s="172"/>
      <c r="O23396" s="172"/>
      <c r="U23396" s="173"/>
    </row>
    <row r="23397" spans="13:21" s="104" customFormat="1" ht="15.75">
      <c r="M23397" s="172"/>
      <c r="N23397" s="172"/>
      <c r="O23397" s="172"/>
      <c r="U23397" s="173"/>
    </row>
    <row r="23398" spans="13:21" s="104" customFormat="1" ht="15.75">
      <c r="M23398" s="172"/>
      <c r="N23398" s="172"/>
      <c r="O23398" s="172"/>
      <c r="U23398" s="173"/>
    </row>
    <row r="23399" spans="13:21" s="104" customFormat="1" ht="15.75">
      <c r="M23399" s="172"/>
      <c r="N23399" s="172"/>
      <c r="O23399" s="172"/>
      <c r="U23399" s="173"/>
    </row>
    <row r="23400" spans="13:21" s="104" customFormat="1" ht="15.75">
      <c r="M23400" s="172"/>
      <c r="N23400" s="172"/>
      <c r="O23400" s="172"/>
      <c r="U23400" s="173"/>
    </row>
    <row r="23401" spans="13:21" s="104" customFormat="1" ht="15.75">
      <c r="M23401" s="172"/>
      <c r="N23401" s="172"/>
      <c r="O23401" s="172"/>
      <c r="U23401" s="173"/>
    </row>
    <row r="23402" spans="13:21" s="104" customFormat="1" ht="15.75">
      <c r="M23402" s="172"/>
      <c r="N23402" s="172"/>
      <c r="O23402" s="172"/>
      <c r="U23402" s="173"/>
    </row>
    <row r="23403" spans="13:21" s="104" customFormat="1" ht="15.75">
      <c r="M23403" s="172"/>
      <c r="N23403" s="172"/>
      <c r="O23403" s="172"/>
      <c r="U23403" s="173"/>
    </row>
    <row r="23404" spans="13:21" s="104" customFormat="1" ht="15.75">
      <c r="M23404" s="172"/>
      <c r="N23404" s="172"/>
      <c r="O23404" s="172"/>
      <c r="U23404" s="173"/>
    </row>
    <row r="23405" spans="13:21" s="104" customFormat="1" ht="15.75">
      <c r="M23405" s="172"/>
      <c r="N23405" s="172"/>
      <c r="O23405" s="172"/>
      <c r="U23405" s="173"/>
    </row>
    <row r="23406" spans="13:21" s="104" customFormat="1" ht="15.75">
      <c r="M23406" s="172"/>
      <c r="N23406" s="172"/>
      <c r="O23406" s="172"/>
      <c r="U23406" s="173"/>
    </row>
    <row r="23407" spans="13:21" s="104" customFormat="1" ht="15.75">
      <c r="M23407" s="172"/>
      <c r="N23407" s="172"/>
      <c r="O23407" s="172"/>
      <c r="U23407" s="173"/>
    </row>
    <row r="23408" spans="13:21" s="104" customFormat="1" ht="15.75">
      <c r="M23408" s="172"/>
      <c r="N23408" s="172"/>
      <c r="O23408" s="172"/>
      <c r="U23408" s="173"/>
    </row>
    <row r="23409" spans="13:21" s="104" customFormat="1" ht="15.75">
      <c r="M23409" s="172"/>
      <c r="N23409" s="172"/>
      <c r="O23409" s="172"/>
      <c r="U23409" s="173"/>
    </row>
    <row r="23410" spans="13:21" s="104" customFormat="1" ht="15.75">
      <c r="M23410" s="172"/>
      <c r="N23410" s="172"/>
      <c r="O23410" s="172"/>
      <c r="U23410" s="173"/>
    </row>
    <row r="23411" spans="13:21" s="104" customFormat="1" ht="15.75">
      <c r="M23411" s="172"/>
      <c r="N23411" s="172"/>
      <c r="O23411" s="172"/>
      <c r="U23411" s="173"/>
    </row>
    <row r="23412" spans="13:21" s="104" customFormat="1" ht="15.75">
      <c r="M23412" s="172"/>
      <c r="N23412" s="172"/>
      <c r="O23412" s="172"/>
      <c r="U23412" s="173"/>
    </row>
    <row r="23413" spans="13:21" s="104" customFormat="1" ht="15.75">
      <c r="M23413" s="172"/>
      <c r="N23413" s="172"/>
      <c r="O23413" s="172"/>
      <c r="U23413" s="173"/>
    </row>
    <row r="23414" spans="13:21" s="104" customFormat="1" ht="15.75">
      <c r="M23414" s="172"/>
      <c r="N23414" s="172"/>
      <c r="O23414" s="172"/>
      <c r="U23414" s="173"/>
    </row>
    <row r="23415" spans="13:21" s="104" customFormat="1" ht="15.75">
      <c r="M23415" s="172"/>
      <c r="N23415" s="172"/>
      <c r="O23415" s="172"/>
      <c r="U23415" s="173"/>
    </row>
    <row r="23416" spans="13:21" s="104" customFormat="1" ht="15.75">
      <c r="M23416" s="172"/>
      <c r="N23416" s="172"/>
      <c r="O23416" s="172"/>
      <c r="U23416" s="173"/>
    </row>
    <row r="23417" spans="13:21" s="104" customFormat="1" ht="15.75">
      <c r="M23417" s="172"/>
      <c r="N23417" s="172"/>
      <c r="O23417" s="172"/>
      <c r="U23417" s="173"/>
    </row>
    <row r="23418" spans="13:21" s="104" customFormat="1" ht="15.75">
      <c r="M23418" s="172"/>
      <c r="N23418" s="172"/>
      <c r="O23418" s="172"/>
      <c r="U23418" s="173"/>
    </row>
    <row r="23419" spans="13:21" s="104" customFormat="1" ht="15.75">
      <c r="M23419" s="172"/>
      <c r="N23419" s="172"/>
      <c r="O23419" s="172"/>
      <c r="U23419" s="173"/>
    </row>
    <row r="23420" spans="13:21" s="104" customFormat="1" ht="15.75">
      <c r="M23420" s="172"/>
      <c r="N23420" s="172"/>
      <c r="O23420" s="172"/>
      <c r="U23420" s="173"/>
    </row>
    <row r="23421" spans="13:21" s="104" customFormat="1" ht="15.75">
      <c r="M23421" s="172"/>
      <c r="N23421" s="172"/>
      <c r="O23421" s="172"/>
      <c r="U23421" s="173"/>
    </row>
    <row r="23422" spans="13:21" s="104" customFormat="1" ht="15.75">
      <c r="M23422" s="172"/>
      <c r="N23422" s="172"/>
      <c r="O23422" s="172"/>
      <c r="U23422" s="173"/>
    </row>
    <row r="23423" spans="13:21" s="104" customFormat="1" ht="15.75">
      <c r="M23423" s="172"/>
      <c r="N23423" s="172"/>
      <c r="O23423" s="172"/>
      <c r="U23423" s="173"/>
    </row>
    <row r="23424" spans="13:21" s="104" customFormat="1" ht="15.75">
      <c r="M23424" s="172"/>
      <c r="N23424" s="172"/>
      <c r="O23424" s="172"/>
      <c r="U23424" s="173"/>
    </row>
    <row r="23425" spans="13:21" s="104" customFormat="1" ht="15.75">
      <c r="M23425" s="172"/>
      <c r="N23425" s="172"/>
      <c r="O23425" s="172"/>
      <c r="U23425" s="173"/>
    </row>
    <row r="23426" spans="13:21" s="104" customFormat="1" ht="15.75">
      <c r="M23426" s="172"/>
      <c r="N23426" s="172"/>
      <c r="O23426" s="172"/>
      <c r="U23426" s="173"/>
    </row>
    <row r="23427" spans="13:21" s="104" customFormat="1" ht="15.75">
      <c r="M23427" s="172"/>
      <c r="N23427" s="172"/>
      <c r="O23427" s="172"/>
      <c r="U23427" s="173"/>
    </row>
    <row r="23428" spans="13:21" s="104" customFormat="1" ht="15.75">
      <c r="M23428" s="172"/>
      <c r="N23428" s="172"/>
      <c r="O23428" s="172"/>
      <c r="U23428" s="173"/>
    </row>
    <row r="23429" spans="13:21" s="104" customFormat="1" ht="15.75">
      <c r="M23429" s="172"/>
      <c r="N23429" s="172"/>
      <c r="O23429" s="172"/>
      <c r="U23429" s="173"/>
    </row>
    <row r="23430" spans="13:21" s="104" customFormat="1" ht="15.75">
      <c r="M23430" s="172"/>
      <c r="N23430" s="172"/>
      <c r="O23430" s="172"/>
      <c r="U23430" s="173"/>
    </row>
    <row r="23431" spans="13:21" s="104" customFormat="1" ht="15.75">
      <c r="M23431" s="172"/>
      <c r="N23431" s="172"/>
      <c r="O23431" s="172"/>
      <c r="U23431" s="173"/>
    </row>
    <row r="23432" spans="13:21" s="104" customFormat="1" ht="15.75">
      <c r="M23432" s="172"/>
      <c r="N23432" s="172"/>
      <c r="O23432" s="172"/>
      <c r="U23432" s="173"/>
    </row>
    <row r="23433" spans="13:21" s="104" customFormat="1" ht="15.75">
      <c r="M23433" s="172"/>
      <c r="N23433" s="172"/>
      <c r="O23433" s="172"/>
      <c r="U23433" s="173"/>
    </row>
    <row r="23434" spans="13:21" s="104" customFormat="1" ht="15.75">
      <c r="M23434" s="172"/>
      <c r="N23434" s="172"/>
      <c r="O23434" s="172"/>
      <c r="U23434" s="173"/>
    </row>
    <row r="23435" spans="13:21" s="104" customFormat="1" ht="15.75">
      <c r="M23435" s="172"/>
      <c r="N23435" s="172"/>
      <c r="O23435" s="172"/>
      <c r="U23435" s="173"/>
    </row>
    <row r="23436" spans="13:21" s="104" customFormat="1" ht="15.75">
      <c r="M23436" s="172"/>
      <c r="N23436" s="172"/>
      <c r="O23436" s="172"/>
      <c r="U23436" s="173"/>
    </row>
    <row r="23437" spans="13:21" s="104" customFormat="1" ht="15.75">
      <c r="M23437" s="172"/>
      <c r="N23437" s="172"/>
      <c r="O23437" s="172"/>
      <c r="U23437" s="173"/>
    </row>
    <row r="23438" spans="13:21" s="104" customFormat="1" ht="15.75">
      <c r="M23438" s="172"/>
      <c r="N23438" s="172"/>
      <c r="O23438" s="172"/>
      <c r="U23438" s="173"/>
    </row>
    <row r="23439" spans="13:21" s="104" customFormat="1" ht="15.75">
      <c r="M23439" s="172"/>
      <c r="N23439" s="172"/>
      <c r="O23439" s="172"/>
      <c r="U23439" s="173"/>
    </row>
    <row r="23440" spans="13:21" s="104" customFormat="1" ht="15.75">
      <c r="M23440" s="172"/>
      <c r="N23440" s="172"/>
      <c r="O23440" s="172"/>
      <c r="U23440" s="173"/>
    </row>
    <row r="23441" spans="13:21" s="104" customFormat="1" ht="15.75">
      <c r="M23441" s="172"/>
      <c r="N23441" s="172"/>
      <c r="O23441" s="172"/>
      <c r="U23441" s="173"/>
    </row>
    <row r="23442" spans="13:21" s="104" customFormat="1" ht="15.75">
      <c r="M23442" s="172"/>
      <c r="N23442" s="172"/>
      <c r="O23442" s="172"/>
      <c r="U23442" s="173"/>
    </row>
    <row r="23443" spans="13:21" s="104" customFormat="1" ht="15.75">
      <c r="M23443" s="172"/>
      <c r="N23443" s="172"/>
      <c r="O23443" s="172"/>
      <c r="U23443" s="173"/>
    </row>
    <row r="23444" spans="13:21" s="104" customFormat="1" ht="15.75">
      <c r="M23444" s="172"/>
      <c r="N23444" s="172"/>
      <c r="O23444" s="172"/>
      <c r="U23444" s="173"/>
    </row>
    <row r="23445" spans="13:21" s="104" customFormat="1" ht="15.75">
      <c r="M23445" s="172"/>
      <c r="N23445" s="172"/>
      <c r="O23445" s="172"/>
      <c r="U23445" s="173"/>
    </row>
    <row r="23446" spans="13:21" s="104" customFormat="1" ht="15.75">
      <c r="M23446" s="172"/>
      <c r="N23446" s="172"/>
      <c r="O23446" s="172"/>
      <c r="U23446" s="173"/>
    </row>
    <row r="23447" spans="13:21" s="104" customFormat="1" ht="15.75">
      <c r="M23447" s="172"/>
      <c r="N23447" s="172"/>
      <c r="O23447" s="172"/>
      <c r="U23447" s="173"/>
    </row>
    <row r="23448" spans="13:21" s="104" customFormat="1" ht="15.75">
      <c r="M23448" s="172"/>
      <c r="N23448" s="172"/>
      <c r="O23448" s="172"/>
      <c r="U23448" s="173"/>
    </row>
    <row r="23449" spans="13:21" s="104" customFormat="1" ht="15.75">
      <c r="M23449" s="172"/>
      <c r="N23449" s="172"/>
      <c r="O23449" s="172"/>
      <c r="U23449" s="173"/>
    </row>
    <row r="23450" spans="13:21" s="104" customFormat="1" ht="15.75">
      <c r="M23450" s="172"/>
      <c r="N23450" s="172"/>
      <c r="O23450" s="172"/>
      <c r="U23450" s="173"/>
    </row>
    <row r="23451" spans="13:21" s="104" customFormat="1" ht="15.75">
      <c r="M23451" s="172"/>
      <c r="N23451" s="172"/>
      <c r="O23451" s="172"/>
      <c r="U23451" s="173"/>
    </row>
    <row r="23452" spans="13:21" s="104" customFormat="1" ht="15.75">
      <c r="M23452" s="172"/>
      <c r="N23452" s="172"/>
      <c r="O23452" s="172"/>
      <c r="U23452" s="173"/>
    </row>
    <row r="23453" spans="13:21" s="104" customFormat="1" ht="15.75">
      <c r="M23453" s="172"/>
      <c r="N23453" s="172"/>
      <c r="O23453" s="172"/>
      <c r="U23453" s="173"/>
    </row>
    <row r="23454" spans="13:21" s="104" customFormat="1" ht="15.75">
      <c r="M23454" s="172"/>
      <c r="N23454" s="172"/>
      <c r="O23454" s="172"/>
      <c r="U23454" s="173"/>
    </row>
    <row r="23455" spans="13:21" s="104" customFormat="1" ht="15.75">
      <c r="M23455" s="172"/>
      <c r="N23455" s="172"/>
      <c r="O23455" s="172"/>
      <c r="U23455" s="173"/>
    </row>
    <row r="23456" spans="13:21" s="104" customFormat="1" ht="15.75">
      <c r="M23456" s="172"/>
      <c r="N23456" s="172"/>
      <c r="O23456" s="172"/>
      <c r="U23456" s="173"/>
    </row>
    <row r="23457" spans="13:21" s="104" customFormat="1" ht="15.75">
      <c r="M23457" s="172"/>
      <c r="N23457" s="172"/>
      <c r="O23457" s="172"/>
      <c r="U23457" s="173"/>
    </row>
    <row r="23458" spans="13:21" s="104" customFormat="1" ht="15.75">
      <c r="M23458" s="172"/>
      <c r="N23458" s="172"/>
      <c r="O23458" s="172"/>
      <c r="U23458" s="173"/>
    </row>
    <row r="23459" spans="13:21" s="104" customFormat="1" ht="15.75">
      <c r="M23459" s="172"/>
      <c r="N23459" s="172"/>
      <c r="O23459" s="172"/>
      <c r="U23459" s="173"/>
    </row>
    <row r="23460" spans="13:21" s="104" customFormat="1" ht="15.75">
      <c r="M23460" s="172"/>
      <c r="N23460" s="172"/>
      <c r="O23460" s="172"/>
      <c r="U23460" s="173"/>
    </row>
    <row r="23461" spans="13:21" s="104" customFormat="1" ht="15.75">
      <c r="M23461" s="172"/>
      <c r="N23461" s="172"/>
      <c r="O23461" s="172"/>
      <c r="U23461" s="173"/>
    </row>
    <row r="23462" spans="13:21" s="104" customFormat="1" ht="15.75">
      <c r="M23462" s="172"/>
      <c r="N23462" s="172"/>
      <c r="O23462" s="172"/>
      <c r="U23462" s="173"/>
    </row>
    <row r="23463" spans="13:21" s="104" customFormat="1" ht="15.75">
      <c r="M23463" s="172"/>
      <c r="N23463" s="172"/>
      <c r="O23463" s="172"/>
      <c r="U23463" s="173"/>
    </row>
    <row r="23464" spans="13:21" s="104" customFormat="1" ht="15.75">
      <c r="M23464" s="172"/>
      <c r="N23464" s="172"/>
      <c r="O23464" s="172"/>
      <c r="U23464" s="173"/>
    </row>
    <row r="23465" spans="13:21" s="104" customFormat="1" ht="15.75">
      <c r="M23465" s="172"/>
      <c r="N23465" s="172"/>
      <c r="O23465" s="172"/>
      <c r="U23465" s="173"/>
    </row>
    <row r="23466" spans="13:21" s="104" customFormat="1" ht="15.75">
      <c r="M23466" s="172"/>
      <c r="N23466" s="172"/>
      <c r="O23466" s="172"/>
      <c r="U23466" s="173"/>
    </row>
    <row r="23467" spans="13:21" s="104" customFormat="1" ht="15.75">
      <c r="M23467" s="172"/>
      <c r="N23467" s="172"/>
      <c r="O23467" s="172"/>
      <c r="U23467" s="173"/>
    </row>
    <row r="23468" spans="13:21" s="104" customFormat="1" ht="15.75">
      <c r="M23468" s="172"/>
      <c r="N23468" s="172"/>
      <c r="O23468" s="172"/>
      <c r="U23468" s="173"/>
    </row>
    <row r="23469" spans="13:21" s="104" customFormat="1" ht="15.75">
      <c r="M23469" s="172"/>
      <c r="N23469" s="172"/>
      <c r="O23469" s="172"/>
      <c r="U23469" s="173"/>
    </row>
    <row r="23470" spans="13:21" s="104" customFormat="1" ht="15.75">
      <c r="M23470" s="172"/>
      <c r="N23470" s="172"/>
      <c r="O23470" s="172"/>
      <c r="U23470" s="173"/>
    </row>
    <row r="23471" spans="13:21" s="104" customFormat="1" ht="15.75">
      <c r="M23471" s="172"/>
      <c r="N23471" s="172"/>
      <c r="O23471" s="172"/>
      <c r="U23471" s="173"/>
    </row>
    <row r="23472" spans="13:21" s="104" customFormat="1" ht="15.75">
      <c r="M23472" s="172"/>
      <c r="N23472" s="172"/>
      <c r="O23472" s="172"/>
      <c r="U23472" s="173"/>
    </row>
    <row r="23473" spans="13:21" s="104" customFormat="1" ht="15.75">
      <c r="M23473" s="172"/>
      <c r="N23473" s="172"/>
      <c r="O23473" s="172"/>
      <c r="U23473" s="173"/>
    </row>
    <row r="23474" spans="13:21" s="104" customFormat="1" ht="15.75">
      <c r="M23474" s="172"/>
      <c r="N23474" s="172"/>
      <c r="O23474" s="172"/>
      <c r="U23474" s="173"/>
    </row>
    <row r="23475" spans="13:21" s="104" customFormat="1" ht="15.75">
      <c r="M23475" s="172"/>
      <c r="N23475" s="172"/>
      <c r="O23475" s="172"/>
      <c r="U23475" s="173"/>
    </row>
    <row r="23476" spans="13:21" s="104" customFormat="1" ht="15.75">
      <c r="M23476" s="172"/>
      <c r="N23476" s="172"/>
      <c r="O23476" s="172"/>
      <c r="U23476" s="173"/>
    </row>
    <row r="23477" spans="13:21" s="104" customFormat="1" ht="15.75">
      <c r="M23477" s="172"/>
      <c r="N23477" s="172"/>
      <c r="O23477" s="172"/>
      <c r="U23477" s="173"/>
    </row>
    <row r="23478" spans="13:21" s="104" customFormat="1" ht="15.75">
      <c r="M23478" s="172"/>
      <c r="N23478" s="172"/>
      <c r="O23478" s="172"/>
      <c r="U23478" s="173"/>
    </row>
    <row r="23479" spans="13:21" s="104" customFormat="1" ht="15.75">
      <c r="M23479" s="172"/>
      <c r="N23479" s="172"/>
      <c r="O23479" s="172"/>
      <c r="U23479" s="173"/>
    </row>
    <row r="23480" spans="13:21" s="104" customFormat="1" ht="15.75">
      <c r="M23480" s="172"/>
      <c r="N23480" s="172"/>
      <c r="O23480" s="172"/>
      <c r="U23480" s="173"/>
    </row>
    <row r="23481" spans="13:21" s="104" customFormat="1" ht="15.75">
      <c r="M23481" s="172"/>
      <c r="N23481" s="172"/>
      <c r="O23481" s="172"/>
      <c r="U23481" s="173"/>
    </row>
    <row r="23482" spans="13:21" s="104" customFormat="1" ht="15.75">
      <c r="M23482" s="172"/>
      <c r="N23482" s="172"/>
      <c r="O23482" s="172"/>
      <c r="U23482" s="173"/>
    </row>
    <row r="23483" spans="13:21" s="104" customFormat="1" ht="15.75">
      <c r="M23483" s="172"/>
      <c r="N23483" s="172"/>
      <c r="O23483" s="172"/>
      <c r="U23483" s="173"/>
    </row>
    <row r="23484" spans="13:21" s="104" customFormat="1" ht="15.75">
      <c r="M23484" s="172"/>
      <c r="N23484" s="172"/>
      <c r="O23484" s="172"/>
      <c r="U23484" s="173"/>
    </row>
    <row r="23485" spans="13:21" s="104" customFormat="1" ht="15.75">
      <c r="M23485" s="172"/>
      <c r="N23485" s="172"/>
      <c r="O23485" s="172"/>
      <c r="U23485" s="173"/>
    </row>
    <row r="23486" spans="13:21" s="104" customFormat="1" ht="15.75">
      <c r="M23486" s="172"/>
      <c r="N23486" s="172"/>
      <c r="O23486" s="172"/>
      <c r="U23486" s="173"/>
    </row>
    <row r="23487" spans="13:21" s="104" customFormat="1" ht="15.75">
      <c r="M23487" s="172"/>
      <c r="N23487" s="172"/>
      <c r="O23487" s="172"/>
      <c r="U23487" s="173"/>
    </row>
    <row r="23488" spans="13:21" s="104" customFormat="1" ht="15.75">
      <c r="M23488" s="172"/>
      <c r="N23488" s="172"/>
      <c r="O23488" s="172"/>
      <c r="U23488" s="173"/>
    </row>
    <row r="23489" spans="13:21" s="104" customFormat="1" ht="15.75">
      <c r="M23489" s="172"/>
      <c r="N23489" s="172"/>
      <c r="O23489" s="172"/>
      <c r="U23489" s="173"/>
    </row>
    <row r="23490" spans="13:21" s="104" customFormat="1" ht="15.75">
      <c r="M23490" s="172"/>
      <c r="N23490" s="172"/>
      <c r="O23490" s="172"/>
      <c r="U23490" s="173"/>
    </row>
    <row r="23491" spans="13:21" s="104" customFormat="1" ht="15.75">
      <c r="M23491" s="172"/>
      <c r="N23491" s="172"/>
      <c r="O23491" s="172"/>
      <c r="U23491" s="173"/>
    </row>
    <row r="23492" spans="13:21" s="104" customFormat="1" ht="15.75">
      <c r="M23492" s="172"/>
      <c r="N23492" s="172"/>
      <c r="O23492" s="172"/>
      <c r="U23492" s="173"/>
    </row>
    <row r="23493" spans="13:21" s="104" customFormat="1" ht="15.75">
      <c r="M23493" s="172"/>
      <c r="N23493" s="172"/>
      <c r="O23493" s="172"/>
      <c r="U23493" s="173"/>
    </row>
    <row r="23494" spans="13:21" s="104" customFormat="1" ht="15.75">
      <c r="M23494" s="172"/>
      <c r="N23494" s="172"/>
      <c r="O23494" s="172"/>
      <c r="U23494" s="173"/>
    </row>
    <row r="23495" spans="13:21" s="104" customFormat="1" ht="15.75">
      <c r="M23495" s="172"/>
      <c r="N23495" s="172"/>
      <c r="O23495" s="172"/>
      <c r="U23495" s="173"/>
    </row>
    <row r="23496" spans="13:21" s="104" customFormat="1" ht="15.75">
      <c r="M23496" s="172"/>
      <c r="N23496" s="172"/>
      <c r="O23496" s="172"/>
      <c r="U23496" s="173"/>
    </row>
    <row r="23497" spans="13:21" s="104" customFormat="1" ht="15.75">
      <c r="M23497" s="172"/>
      <c r="N23497" s="172"/>
      <c r="O23497" s="172"/>
      <c r="U23497" s="173"/>
    </row>
    <row r="23498" spans="13:21" s="104" customFormat="1" ht="15.75">
      <c r="M23498" s="172"/>
      <c r="N23498" s="172"/>
      <c r="O23498" s="172"/>
      <c r="U23498" s="173"/>
    </row>
    <row r="23499" spans="13:21" s="104" customFormat="1" ht="15.75">
      <c r="M23499" s="172"/>
      <c r="N23499" s="172"/>
      <c r="O23499" s="172"/>
      <c r="U23499" s="173"/>
    </row>
    <row r="23500" spans="13:21" s="104" customFormat="1" ht="15.75">
      <c r="M23500" s="172"/>
      <c r="N23500" s="172"/>
      <c r="O23500" s="172"/>
      <c r="U23500" s="173"/>
    </row>
    <row r="23501" spans="13:21" s="104" customFormat="1" ht="15.75">
      <c r="M23501" s="172"/>
      <c r="N23501" s="172"/>
      <c r="O23501" s="172"/>
      <c r="U23501" s="173"/>
    </row>
    <row r="23502" spans="13:21" s="104" customFormat="1" ht="15.75">
      <c r="M23502" s="172"/>
      <c r="N23502" s="172"/>
      <c r="O23502" s="172"/>
      <c r="U23502" s="173"/>
    </row>
    <row r="23503" spans="13:21" s="104" customFormat="1" ht="15.75">
      <c r="M23503" s="172"/>
      <c r="N23503" s="172"/>
      <c r="O23503" s="172"/>
      <c r="U23503" s="173"/>
    </row>
    <row r="23504" spans="13:21" s="104" customFormat="1" ht="15.75">
      <c r="M23504" s="172"/>
      <c r="N23504" s="172"/>
      <c r="O23504" s="172"/>
      <c r="U23504" s="173"/>
    </row>
    <row r="23505" spans="13:21" s="104" customFormat="1" ht="15.75">
      <c r="M23505" s="172"/>
      <c r="N23505" s="172"/>
      <c r="O23505" s="172"/>
      <c r="U23505" s="173"/>
    </row>
    <row r="23506" spans="13:21" s="104" customFormat="1" ht="15.75">
      <c r="M23506" s="172"/>
      <c r="N23506" s="172"/>
      <c r="O23506" s="172"/>
      <c r="U23506" s="173"/>
    </row>
    <row r="23507" spans="13:21" s="104" customFormat="1" ht="15.75">
      <c r="M23507" s="172"/>
      <c r="N23507" s="172"/>
      <c r="O23507" s="172"/>
      <c r="U23507" s="173"/>
    </row>
    <row r="23508" spans="13:21" s="104" customFormat="1" ht="15.75">
      <c r="M23508" s="172"/>
      <c r="N23508" s="172"/>
      <c r="O23508" s="172"/>
      <c r="U23508" s="173"/>
    </row>
    <row r="23509" spans="13:21" s="104" customFormat="1" ht="15.75">
      <c r="M23509" s="172"/>
      <c r="N23509" s="172"/>
      <c r="O23509" s="172"/>
      <c r="U23509" s="173"/>
    </row>
    <row r="23510" spans="13:21" s="104" customFormat="1" ht="15.75">
      <c r="M23510" s="172"/>
      <c r="N23510" s="172"/>
      <c r="O23510" s="172"/>
      <c r="U23510" s="173"/>
    </row>
    <row r="23511" spans="13:21" s="104" customFormat="1" ht="15.75">
      <c r="M23511" s="172"/>
      <c r="N23511" s="172"/>
      <c r="O23511" s="172"/>
      <c r="U23511" s="173"/>
    </row>
    <row r="23512" spans="13:21" s="104" customFormat="1" ht="15.75">
      <c r="M23512" s="172"/>
      <c r="N23512" s="172"/>
      <c r="O23512" s="172"/>
      <c r="U23512" s="173"/>
    </row>
    <row r="23513" spans="13:21" s="104" customFormat="1" ht="15.75">
      <c r="M23513" s="172"/>
      <c r="N23513" s="172"/>
      <c r="O23513" s="172"/>
      <c r="U23513" s="173"/>
    </row>
    <row r="23514" spans="13:21" s="104" customFormat="1" ht="15.75">
      <c r="M23514" s="172"/>
      <c r="N23514" s="172"/>
      <c r="O23514" s="172"/>
      <c r="U23514" s="173"/>
    </row>
    <row r="23515" spans="13:21" s="104" customFormat="1" ht="15.75">
      <c r="M23515" s="172"/>
      <c r="N23515" s="172"/>
      <c r="O23515" s="172"/>
      <c r="U23515" s="173"/>
    </row>
    <row r="23516" spans="13:21" s="104" customFormat="1" ht="15.75">
      <c r="M23516" s="172"/>
      <c r="N23516" s="172"/>
      <c r="O23516" s="172"/>
      <c r="U23516" s="173"/>
    </row>
    <row r="23517" spans="13:21" s="104" customFormat="1" ht="15.75">
      <c r="M23517" s="172"/>
      <c r="N23517" s="172"/>
      <c r="O23517" s="172"/>
      <c r="U23517" s="173"/>
    </row>
    <row r="23518" spans="13:21" s="104" customFormat="1" ht="15.75">
      <c r="M23518" s="172"/>
      <c r="N23518" s="172"/>
      <c r="O23518" s="172"/>
      <c r="U23518" s="173"/>
    </row>
    <row r="23519" spans="13:21" s="104" customFormat="1" ht="15.75">
      <c r="M23519" s="172"/>
      <c r="N23519" s="172"/>
      <c r="O23519" s="172"/>
      <c r="U23519" s="173"/>
    </row>
    <row r="23520" spans="13:21" s="104" customFormat="1" ht="15.75">
      <c r="M23520" s="172"/>
      <c r="N23520" s="172"/>
      <c r="O23520" s="172"/>
      <c r="U23520" s="173"/>
    </row>
    <row r="23521" spans="13:21" s="104" customFormat="1" ht="15.75">
      <c r="M23521" s="172"/>
      <c r="N23521" s="172"/>
      <c r="O23521" s="172"/>
      <c r="U23521" s="173"/>
    </row>
    <row r="23522" spans="13:21" s="104" customFormat="1" ht="15.75">
      <c r="M23522" s="172"/>
      <c r="N23522" s="172"/>
      <c r="O23522" s="172"/>
      <c r="U23522" s="173"/>
    </row>
    <row r="23523" spans="13:21" s="104" customFormat="1" ht="15.75">
      <c r="M23523" s="172"/>
      <c r="N23523" s="172"/>
      <c r="O23523" s="172"/>
      <c r="U23523" s="173"/>
    </row>
    <row r="23524" spans="13:21" s="104" customFormat="1" ht="15.75">
      <c r="M23524" s="172"/>
      <c r="N23524" s="172"/>
      <c r="O23524" s="172"/>
      <c r="U23524" s="173"/>
    </row>
    <row r="23525" spans="13:21" s="104" customFormat="1" ht="15.75">
      <c r="M23525" s="172"/>
      <c r="N23525" s="172"/>
      <c r="O23525" s="172"/>
      <c r="U23525" s="173"/>
    </row>
    <row r="23526" spans="13:21" s="104" customFormat="1" ht="15.75">
      <c r="M23526" s="172"/>
      <c r="N23526" s="172"/>
      <c r="O23526" s="172"/>
      <c r="U23526" s="173"/>
    </row>
    <row r="23527" spans="13:21" s="104" customFormat="1" ht="15.75">
      <c r="M23527" s="172"/>
      <c r="N23527" s="172"/>
      <c r="O23527" s="172"/>
      <c r="U23527" s="173"/>
    </row>
    <row r="23528" spans="13:21" s="104" customFormat="1" ht="15.75">
      <c r="M23528" s="172"/>
      <c r="N23528" s="172"/>
      <c r="O23528" s="172"/>
      <c r="U23528" s="173"/>
    </row>
    <row r="23529" spans="13:21" s="104" customFormat="1" ht="15.75">
      <c r="M23529" s="172"/>
      <c r="N23529" s="172"/>
      <c r="O23529" s="172"/>
      <c r="U23529" s="173"/>
    </row>
    <row r="23530" spans="13:21" s="104" customFormat="1" ht="15.75">
      <c r="M23530" s="172"/>
      <c r="N23530" s="172"/>
      <c r="O23530" s="172"/>
      <c r="U23530" s="173"/>
    </row>
    <row r="23531" spans="13:21" s="104" customFormat="1" ht="15.75">
      <c r="M23531" s="172"/>
      <c r="N23531" s="172"/>
      <c r="O23531" s="172"/>
      <c r="U23531" s="173"/>
    </row>
    <row r="23532" spans="13:21" s="104" customFormat="1" ht="15.75">
      <c r="M23532" s="172"/>
      <c r="N23532" s="172"/>
      <c r="O23532" s="172"/>
      <c r="U23532" s="173"/>
    </row>
    <row r="23533" spans="13:21" s="104" customFormat="1" ht="15.75">
      <c r="M23533" s="172"/>
      <c r="N23533" s="172"/>
      <c r="O23533" s="172"/>
      <c r="U23533" s="173"/>
    </row>
    <row r="23534" spans="13:21" s="104" customFormat="1" ht="15.75">
      <c r="M23534" s="172"/>
      <c r="N23534" s="172"/>
      <c r="O23534" s="172"/>
      <c r="U23534" s="173"/>
    </row>
    <row r="23535" spans="13:21" s="104" customFormat="1" ht="15.75">
      <c r="M23535" s="172"/>
      <c r="N23535" s="172"/>
      <c r="O23535" s="172"/>
      <c r="U23535" s="173"/>
    </row>
    <row r="23536" spans="13:21" s="104" customFormat="1" ht="15.75">
      <c r="M23536" s="172"/>
      <c r="N23536" s="172"/>
      <c r="O23536" s="172"/>
      <c r="U23536" s="173"/>
    </row>
    <row r="23537" spans="13:21" s="104" customFormat="1" ht="15.75">
      <c r="M23537" s="172"/>
      <c r="N23537" s="172"/>
      <c r="O23537" s="172"/>
      <c r="U23537" s="173"/>
    </row>
    <row r="23538" spans="13:21" s="104" customFormat="1" ht="15.75">
      <c r="M23538" s="172"/>
      <c r="N23538" s="172"/>
      <c r="O23538" s="172"/>
      <c r="U23538" s="173"/>
    </row>
    <row r="23539" spans="13:21" s="104" customFormat="1" ht="15.75">
      <c r="M23539" s="172"/>
      <c r="N23539" s="172"/>
      <c r="O23539" s="172"/>
      <c r="U23539" s="173"/>
    </row>
    <row r="23540" spans="13:21" s="104" customFormat="1" ht="15.75">
      <c r="M23540" s="172"/>
      <c r="N23540" s="172"/>
      <c r="O23540" s="172"/>
      <c r="U23540" s="173"/>
    </row>
    <row r="23541" spans="13:21" s="104" customFormat="1" ht="15.75">
      <c r="M23541" s="172"/>
      <c r="N23541" s="172"/>
      <c r="O23541" s="172"/>
      <c r="U23541" s="173"/>
    </row>
    <row r="23542" spans="13:21" s="104" customFormat="1" ht="15.75">
      <c r="M23542" s="172"/>
      <c r="N23542" s="172"/>
      <c r="O23542" s="172"/>
      <c r="U23542" s="173"/>
    </row>
    <row r="23543" spans="13:21" s="104" customFormat="1" ht="15.75">
      <c r="M23543" s="172"/>
      <c r="N23543" s="172"/>
      <c r="O23543" s="172"/>
      <c r="U23543" s="173"/>
    </row>
    <row r="23544" spans="13:21" s="104" customFormat="1" ht="15.75">
      <c r="M23544" s="172"/>
      <c r="N23544" s="172"/>
      <c r="O23544" s="172"/>
      <c r="U23544" s="173"/>
    </row>
    <row r="23545" spans="13:21" s="104" customFormat="1" ht="15.75">
      <c r="M23545" s="172"/>
      <c r="N23545" s="172"/>
      <c r="O23545" s="172"/>
      <c r="U23545" s="173"/>
    </row>
    <row r="23546" spans="13:21" s="104" customFormat="1" ht="15.75">
      <c r="M23546" s="172"/>
      <c r="N23546" s="172"/>
      <c r="O23546" s="172"/>
      <c r="U23546" s="173"/>
    </row>
    <row r="23547" spans="13:21" s="104" customFormat="1" ht="15.75">
      <c r="M23547" s="172"/>
      <c r="N23547" s="172"/>
      <c r="O23547" s="172"/>
      <c r="U23547" s="173"/>
    </row>
    <row r="23548" spans="13:21" s="104" customFormat="1" ht="15.75">
      <c r="M23548" s="172"/>
      <c r="N23548" s="172"/>
      <c r="O23548" s="172"/>
      <c r="U23548" s="173"/>
    </row>
    <row r="23549" spans="13:21" s="104" customFormat="1" ht="15.75">
      <c r="M23549" s="172"/>
      <c r="N23549" s="172"/>
      <c r="O23549" s="172"/>
      <c r="U23549" s="173"/>
    </row>
    <row r="23550" spans="13:21" s="104" customFormat="1" ht="15.75">
      <c r="M23550" s="172"/>
      <c r="N23550" s="172"/>
      <c r="O23550" s="172"/>
      <c r="U23550" s="173"/>
    </row>
    <row r="23551" spans="13:21" s="104" customFormat="1" ht="15.75">
      <c r="M23551" s="172"/>
      <c r="N23551" s="172"/>
      <c r="O23551" s="172"/>
      <c r="U23551" s="173"/>
    </row>
    <row r="23552" spans="13:21" s="104" customFormat="1" ht="15.75">
      <c r="M23552" s="172"/>
      <c r="N23552" s="172"/>
      <c r="O23552" s="172"/>
      <c r="U23552" s="173"/>
    </row>
    <row r="23553" spans="13:21" s="104" customFormat="1" ht="15.75">
      <c r="M23553" s="172"/>
      <c r="N23553" s="172"/>
      <c r="O23553" s="172"/>
      <c r="U23553" s="173"/>
    </row>
    <row r="23554" spans="13:21" s="104" customFormat="1" ht="15.75">
      <c r="M23554" s="172"/>
      <c r="N23554" s="172"/>
      <c r="O23554" s="172"/>
      <c r="U23554" s="173"/>
    </row>
    <row r="23555" spans="13:21" s="104" customFormat="1" ht="15.75">
      <c r="M23555" s="172"/>
      <c r="N23555" s="172"/>
      <c r="O23555" s="172"/>
      <c r="U23555" s="173"/>
    </row>
    <row r="23556" spans="13:21" s="104" customFormat="1" ht="15.75">
      <c r="M23556" s="172"/>
      <c r="N23556" s="172"/>
      <c r="O23556" s="172"/>
      <c r="U23556" s="173"/>
    </row>
    <row r="23557" spans="13:21" s="104" customFormat="1" ht="15.75">
      <c r="M23557" s="172"/>
      <c r="N23557" s="172"/>
      <c r="O23557" s="172"/>
      <c r="U23557" s="173"/>
    </row>
    <row r="23558" spans="13:21" s="104" customFormat="1" ht="15.75">
      <c r="M23558" s="172"/>
      <c r="N23558" s="172"/>
      <c r="O23558" s="172"/>
      <c r="U23558" s="173"/>
    </row>
    <row r="23559" spans="13:21" s="104" customFormat="1" ht="15.75">
      <c r="M23559" s="172"/>
      <c r="N23559" s="172"/>
      <c r="O23559" s="172"/>
      <c r="U23559" s="173"/>
    </row>
    <row r="23560" spans="13:21" s="104" customFormat="1" ht="15.75">
      <c r="M23560" s="172"/>
      <c r="N23560" s="172"/>
      <c r="O23560" s="172"/>
      <c r="U23560" s="173"/>
    </row>
    <row r="23561" spans="13:21" s="104" customFormat="1" ht="15.75">
      <c r="M23561" s="172"/>
      <c r="N23561" s="172"/>
      <c r="O23561" s="172"/>
      <c r="U23561" s="173"/>
    </row>
    <row r="23562" spans="13:21" s="104" customFormat="1" ht="15.75">
      <c r="M23562" s="172"/>
      <c r="N23562" s="172"/>
      <c r="O23562" s="172"/>
      <c r="U23562" s="173"/>
    </row>
    <row r="23563" spans="13:21" s="104" customFormat="1" ht="15.75">
      <c r="M23563" s="172"/>
      <c r="N23563" s="172"/>
      <c r="O23563" s="172"/>
      <c r="U23563" s="173"/>
    </row>
    <row r="23564" spans="13:21" s="104" customFormat="1" ht="15.75">
      <c r="M23564" s="172"/>
      <c r="N23564" s="172"/>
      <c r="O23564" s="172"/>
      <c r="U23564" s="173"/>
    </row>
    <row r="23565" spans="13:21" s="104" customFormat="1" ht="15.75">
      <c r="M23565" s="172"/>
      <c r="N23565" s="172"/>
      <c r="O23565" s="172"/>
      <c r="U23565" s="173"/>
    </row>
    <row r="23566" spans="13:21" s="104" customFormat="1" ht="15.75">
      <c r="M23566" s="172"/>
      <c r="N23566" s="172"/>
      <c r="O23566" s="172"/>
      <c r="U23566" s="173"/>
    </row>
    <row r="23567" spans="13:21" s="104" customFormat="1" ht="15.75">
      <c r="M23567" s="172"/>
      <c r="N23567" s="172"/>
      <c r="O23567" s="172"/>
      <c r="U23567" s="173"/>
    </row>
    <row r="23568" spans="13:21" s="104" customFormat="1" ht="15.75">
      <c r="M23568" s="172"/>
      <c r="N23568" s="172"/>
      <c r="O23568" s="172"/>
      <c r="U23568" s="173"/>
    </row>
    <row r="23569" spans="13:21" s="104" customFormat="1" ht="15.75">
      <c r="M23569" s="172"/>
      <c r="N23569" s="172"/>
      <c r="O23569" s="172"/>
      <c r="U23569" s="173"/>
    </row>
    <row r="23570" spans="13:21" s="104" customFormat="1" ht="15.75">
      <c r="M23570" s="172"/>
      <c r="N23570" s="172"/>
      <c r="O23570" s="172"/>
      <c r="U23570" s="173"/>
    </row>
    <row r="23571" spans="13:21" s="104" customFormat="1" ht="15.75">
      <c r="M23571" s="172"/>
      <c r="N23571" s="172"/>
      <c r="O23571" s="172"/>
      <c r="U23571" s="173"/>
    </row>
    <row r="23572" spans="13:21" s="104" customFormat="1" ht="15.75">
      <c r="M23572" s="172"/>
      <c r="N23572" s="172"/>
      <c r="O23572" s="172"/>
      <c r="U23572" s="173"/>
    </row>
    <row r="23573" spans="13:21" s="104" customFormat="1" ht="15.75">
      <c r="M23573" s="172"/>
      <c r="N23573" s="172"/>
      <c r="O23573" s="172"/>
      <c r="U23573" s="173"/>
    </row>
    <row r="23574" spans="13:21" s="104" customFormat="1" ht="15.75">
      <c r="M23574" s="172"/>
      <c r="N23574" s="172"/>
      <c r="O23574" s="172"/>
      <c r="U23574" s="173"/>
    </row>
    <row r="23575" spans="13:21" s="104" customFormat="1" ht="15.75">
      <c r="M23575" s="172"/>
      <c r="N23575" s="172"/>
      <c r="O23575" s="172"/>
      <c r="U23575" s="173"/>
    </row>
    <row r="23576" spans="13:21" s="104" customFormat="1" ht="15.75">
      <c r="M23576" s="172"/>
      <c r="N23576" s="172"/>
      <c r="O23576" s="172"/>
      <c r="U23576" s="173"/>
    </row>
    <row r="23577" spans="13:21" s="104" customFormat="1" ht="15.75">
      <c r="M23577" s="172"/>
      <c r="N23577" s="172"/>
      <c r="O23577" s="172"/>
      <c r="U23577" s="173"/>
    </row>
    <row r="23578" spans="13:21" s="104" customFormat="1" ht="15.75">
      <c r="M23578" s="172"/>
      <c r="N23578" s="172"/>
      <c r="O23578" s="172"/>
      <c r="U23578" s="173"/>
    </row>
    <row r="23579" spans="13:21" s="104" customFormat="1" ht="15.75">
      <c r="M23579" s="172"/>
      <c r="N23579" s="172"/>
      <c r="O23579" s="172"/>
      <c r="U23579" s="173"/>
    </row>
    <row r="23580" spans="13:21" s="104" customFormat="1" ht="15.75">
      <c r="M23580" s="172"/>
      <c r="N23580" s="172"/>
      <c r="O23580" s="172"/>
      <c r="U23580" s="173"/>
    </row>
    <row r="23581" spans="13:21" s="104" customFormat="1" ht="15.75">
      <c r="M23581" s="172"/>
      <c r="N23581" s="172"/>
      <c r="O23581" s="172"/>
      <c r="U23581" s="173"/>
    </row>
    <row r="23582" spans="13:21" s="104" customFormat="1" ht="15.75">
      <c r="M23582" s="172"/>
      <c r="N23582" s="172"/>
      <c r="O23582" s="172"/>
      <c r="U23582" s="173"/>
    </row>
    <row r="23583" spans="13:21" s="104" customFormat="1" ht="15.75">
      <c r="M23583" s="172"/>
      <c r="N23583" s="172"/>
      <c r="O23583" s="172"/>
      <c r="U23583" s="173"/>
    </row>
    <row r="23584" spans="13:21" s="104" customFormat="1" ht="15.75">
      <c r="M23584" s="172"/>
      <c r="N23584" s="172"/>
      <c r="O23584" s="172"/>
      <c r="U23584" s="173"/>
    </row>
    <row r="23585" spans="13:21" s="104" customFormat="1" ht="15.75">
      <c r="M23585" s="172"/>
      <c r="N23585" s="172"/>
      <c r="O23585" s="172"/>
      <c r="U23585" s="173"/>
    </row>
    <row r="23586" spans="13:21" s="104" customFormat="1" ht="15.75">
      <c r="M23586" s="172"/>
      <c r="N23586" s="172"/>
      <c r="O23586" s="172"/>
      <c r="U23586" s="173"/>
    </row>
    <row r="23587" spans="13:21" s="104" customFormat="1" ht="15.75">
      <c r="M23587" s="172"/>
      <c r="N23587" s="172"/>
      <c r="O23587" s="172"/>
      <c r="U23587" s="173"/>
    </row>
    <row r="23588" spans="13:21" s="104" customFormat="1" ht="15.75">
      <c r="M23588" s="172"/>
      <c r="N23588" s="172"/>
      <c r="O23588" s="172"/>
      <c r="U23588" s="173"/>
    </row>
    <row r="23589" spans="13:21" s="104" customFormat="1" ht="15.75">
      <c r="M23589" s="172"/>
      <c r="N23589" s="172"/>
      <c r="O23589" s="172"/>
      <c r="U23589" s="173"/>
    </row>
    <row r="23590" spans="13:21" s="104" customFormat="1" ht="15.75">
      <c r="M23590" s="172"/>
      <c r="N23590" s="172"/>
      <c r="O23590" s="172"/>
      <c r="U23590" s="173"/>
    </row>
    <row r="23591" spans="13:21" s="104" customFormat="1" ht="15.75">
      <c r="M23591" s="172"/>
      <c r="N23591" s="172"/>
      <c r="O23591" s="172"/>
      <c r="U23591" s="173"/>
    </row>
    <row r="23592" spans="13:21" s="104" customFormat="1" ht="15.75">
      <c r="M23592" s="172"/>
      <c r="N23592" s="172"/>
      <c r="O23592" s="172"/>
      <c r="U23592" s="173"/>
    </row>
    <row r="23593" spans="13:21" s="104" customFormat="1" ht="15.75">
      <c r="M23593" s="172"/>
      <c r="N23593" s="172"/>
      <c r="O23593" s="172"/>
      <c r="U23593" s="173"/>
    </row>
    <row r="23594" spans="13:21" s="104" customFormat="1" ht="15.75">
      <c r="M23594" s="172"/>
      <c r="N23594" s="172"/>
      <c r="O23594" s="172"/>
      <c r="U23594" s="173"/>
    </row>
    <row r="23595" spans="13:21" s="104" customFormat="1" ht="15.75">
      <c r="M23595" s="172"/>
      <c r="N23595" s="172"/>
      <c r="O23595" s="172"/>
      <c r="U23595" s="173"/>
    </row>
    <row r="23596" spans="13:21" s="104" customFormat="1" ht="15.75">
      <c r="M23596" s="172"/>
      <c r="N23596" s="172"/>
      <c r="O23596" s="172"/>
      <c r="U23596" s="173"/>
    </row>
    <row r="23597" spans="13:21" s="104" customFormat="1" ht="15.75">
      <c r="M23597" s="172"/>
      <c r="N23597" s="172"/>
      <c r="O23597" s="172"/>
      <c r="U23597" s="173"/>
    </row>
    <row r="23598" spans="13:21" s="104" customFormat="1" ht="15.75">
      <c r="M23598" s="172"/>
      <c r="N23598" s="172"/>
      <c r="O23598" s="172"/>
      <c r="U23598" s="173"/>
    </row>
    <row r="23599" spans="13:21" s="104" customFormat="1" ht="15.75">
      <c r="M23599" s="172"/>
      <c r="N23599" s="172"/>
      <c r="O23599" s="172"/>
      <c r="U23599" s="173"/>
    </row>
    <row r="23600" spans="13:21" s="104" customFormat="1" ht="15.75">
      <c r="M23600" s="172"/>
      <c r="N23600" s="172"/>
      <c r="O23600" s="172"/>
      <c r="U23600" s="173"/>
    </row>
    <row r="23601" spans="13:21" s="104" customFormat="1" ht="15.75">
      <c r="M23601" s="172"/>
      <c r="N23601" s="172"/>
      <c r="O23601" s="172"/>
      <c r="U23601" s="173"/>
    </row>
    <row r="23602" spans="13:21" s="104" customFormat="1" ht="15.75">
      <c r="M23602" s="172"/>
      <c r="N23602" s="172"/>
      <c r="O23602" s="172"/>
      <c r="U23602" s="173"/>
    </row>
    <row r="23603" spans="13:21" s="104" customFormat="1" ht="15.75">
      <c r="M23603" s="172"/>
      <c r="N23603" s="172"/>
      <c r="O23603" s="172"/>
      <c r="U23603" s="173"/>
    </row>
    <row r="23604" spans="13:21" s="104" customFormat="1" ht="15.75">
      <c r="M23604" s="172"/>
      <c r="N23604" s="172"/>
      <c r="O23604" s="172"/>
      <c r="U23604" s="173"/>
    </row>
    <row r="23605" spans="13:21" s="104" customFormat="1" ht="15.75">
      <c r="M23605" s="172"/>
      <c r="N23605" s="172"/>
      <c r="O23605" s="172"/>
      <c r="U23605" s="173"/>
    </row>
    <row r="23606" spans="13:21" s="104" customFormat="1" ht="15.75">
      <c r="M23606" s="172"/>
      <c r="N23606" s="172"/>
      <c r="O23606" s="172"/>
      <c r="U23606" s="173"/>
    </row>
    <row r="23607" spans="13:21" s="104" customFormat="1" ht="15.75">
      <c r="M23607" s="172"/>
      <c r="N23607" s="172"/>
      <c r="O23607" s="172"/>
      <c r="U23607" s="173"/>
    </row>
    <row r="23608" spans="13:21" s="104" customFormat="1" ht="15.75">
      <c r="M23608" s="172"/>
      <c r="N23608" s="172"/>
      <c r="O23608" s="172"/>
      <c r="U23608" s="173"/>
    </row>
    <row r="23609" spans="13:21" s="104" customFormat="1" ht="15.75">
      <c r="M23609" s="172"/>
      <c r="N23609" s="172"/>
      <c r="O23609" s="172"/>
      <c r="U23609" s="173"/>
    </row>
    <row r="23610" spans="13:21" s="104" customFormat="1" ht="15.75">
      <c r="M23610" s="172"/>
      <c r="N23610" s="172"/>
      <c r="O23610" s="172"/>
      <c r="U23610" s="173"/>
    </row>
    <row r="23611" spans="13:21" s="104" customFormat="1" ht="15.75">
      <c r="M23611" s="172"/>
      <c r="N23611" s="172"/>
      <c r="O23611" s="172"/>
      <c r="U23611" s="173"/>
    </row>
    <row r="23612" spans="13:21" s="104" customFormat="1" ht="15.75">
      <c r="M23612" s="172"/>
      <c r="N23612" s="172"/>
      <c r="O23612" s="172"/>
      <c r="U23612" s="173"/>
    </row>
    <row r="23613" spans="13:21" s="104" customFormat="1" ht="15.75">
      <c r="M23613" s="172"/>
      <c r="N23613" s="172"/>
      <c r="O23613" s="172"/>
      <c r="U23613" s="173"/>
    </row>
    <row r="23614" spans="13:21" s="104" customFormat="1" ht="15.75">
      <c r="M23614" s="172"/>
      <c r="N23614" s="172"/>
      <c r="O23614" s="172"/>
      <c r="U23614" s="173"/>
    </row>
    <row r="23615" spans="13:21" s="104" customFormat="1" ht="15.75">
      <c r="M23615" s="172"/>
      <c r="N23615" s="172"/>
      <c r="O23615" s="172"/>
      <c r="U23615" s="173"/>
    </row>
    <row r="23616" spans="13:21" s="104" customFormat="1" ht="15.75">
      <c r="M23616" s="172"/>
      <c r="N23616" s="172"/>
      <c r="O23616" s="172"/>
      <c r="U23616" s="173"/>
    </row>
    <row r="23617" spans="13:21" s="104" customFormat="1" ht="15.75">
      <c r="M23617" s="172"/>
      <c r="N23617" s="172"/>
      <c r="O23617" s="172"/>
      <c r="U23617" s="173"/>
    </row>
    <row r="23618" spans="13:21" s="104" customFormat="1" ht="15.75">
      <c r="M23618" s="172"/>
      <c r="N23618" s="172"/>
      <c r="O23618" s="172"/>
      <c r="U23618" s="173"/>
    </row>
    <row r="23619" spans="13:21" s="104" customFormat="1" ht="15.75">
      <c r="M23619" s="172"/>
      <c r="N23619" s="172"/>
      <c r="O23619" s="172"/>
      <c r="U23619" s="173"/>
    </row>
    <row r="23620" spans="13:21" s="104" customFormat="1" ht="15.75">
      <c r="M23620" s="172"/>
      <c r="N23620" s="172"/>
      <c r="O23620" s="172"/>
      <c r="U23620" s="173"/>
    </row>
    <row r="23621" spans="13:21" s="104" customFormat="1" ht="15.75">
      <c r="M23621" s="172"/>
      <c r="N23621" s="172"/>
      <c r="O23621" s="172"/>
      <c r="U23621" s="173"/>
    </row>
    <row r="23622" spans="13:21" s="104" customFormat="1" ht="15.75">
      <c r="M23622" s="172"/>
      <c r="N23622" s="172"/>
      <c r="O23622" s="172"/>
      <c r="U23622" s="173"/>
    </row>
    <row r="23623" spans="13:21" s="104" customFormat="1" ht="15.75">
      <c r="M23623" s="172"/>
      <c r="N23623" s="172"/>
      <c r="O23623" s="172"/>
      <c r="U23623" s="173"/>
    </row>
    <row r="23624" spans="13:21" s="104" customFormat="1" ht="15.75">
      <c r="M23624" s="172"/>
      <c r="N23624" s="172"/>
      <c r="O23624" s="172"/>
      <c r="U23624" s="173"/>
    </row>
    <row r="23625" spans="13:21" s="104" customFormat="1" ht="15.75">
      <c r="M23625" s="172"/>
      <c r="N23625" s="172"/>
      <c r="O23625" s="172"/>
      <c r="U23625" s="173"/>
    </row>
    <row r="23626" spans="13:21" s="104" customFormat="1" ht="15.75">
      <c r="M23626" s="172"/>
      <c r="N23626" s="172"/>
      <c r="O23626" s="172"/>
      <c r="U23626" s="173"/>
    </row>
    <row r="23627" spans="13:21" s="104" customFormat="1" ht="15.75">
      <c r="M23627" s="172"/>
      <c r="N23627" s="172"/>
      <c r="O23627" s="172"/>
      <c r="U23627" s="173"/>
    </row>
    <row r="23628" spans="13:21" s="104" customFormat="1" ht="15.75">
      <c r="M23628" s="172"/>
      <c r="N23628" s="172"/>
      <c r="O23628" s="172"/>
      <c r="U23628" s="173"/>
    </row>
    <row r="23629" spans="13:21" s="104" customFormat="1" ht="15.75">
      <c r="M23629" s="172"/>
      <c r="N23629" s="172"/>
      <c r="O23629" s="172"/>
      <c r="U23629" s="173"/>
    </row>
    <row r="23630" spans="13:21" s="104" customFormat="1" ht="15.75">
      <c r="M23630" s="172"/>
      <c r="N23630" s="172"/>
      <c r="O23630" s="172"/>
      <c r="U23630" s="173"/>
    </row>
    <row r="23631" spans="13:21" s="104" customFormat="1" ht="15.75">
      <c r="M23631" s="172"/>
      <c r="N23631" s="172"/>
      <c r="O23631" s="172"/>
      <c r="U23631" s="173"/>
    </row>
    <row r="23632" spans="13:21" s="104" customFormat="1" ht="15.75">
      <c r="M23632" s="172"/>
      <c r="N23632" s="172"/>
      <c r="O23632" s="172"/>
      <c r="U23632" s="173"/>
    </row>
    <row r="23633" spans="13:21" s="104" customFormat="1" ht="15.75">
      <c r="M23633" s="172"/>
      <c r="N23633" s="172"/>
      <c r="O23633" s="172"/>
      <c r="U23633" s="173"/>
    </row>
    <row r="23634" spans="13:21" s="104" customFormat="1" ht="15.75">
      <c r="M23634" s="172"/>
      <c r="N23634" s="172"/>
      <c r="O23634" s="172"/>
      <c r="U23634" s="173"/>
    </row>
    <row r="23635" spans="13:21" s="104" customFormat="1" ht="15.75">
      <c r="M23635" s="172"/>
      <c r="N23635" s="172"/>
      <c r="O23635" s="172"/>
      <c r="U23635" s="173"/>
    </row>
    <row r="23636" spans="13:21" s="104" customFormat="1" ht="15.75">
      <c r="M23636" s="172"/>
      <c r="N23636" s="172"/>
      <c r="O23636" s="172"/>
      <c r="U23636" s="173"/>
    </row>
    <row r="23637" spans="13:21" s="104" customFormat="1" ht="15.75">
      <c r="M23637" s="172"/>
      <c r="N23637" s="172"/>
      <c r="O23637" s="172"/>
      <c r="U23637" s="173"/>
    </row>
    <row r="23638" spans="13:21" s="104" customFormat="1" ht="15.75">
      <c r="M23638" s="172"/>
      <c r="N23638" s="172"/>
      <c r="O23638" s="172"/>
      <c r="U23638" s="173"/>
    </row>
    <row r="23639" spans="13:21" s="104" customFormat="1" ht="15.75">
      <c r="M23639" s="172"/>
      <c r="N23639" s="172"/>
      <c r="O23639" s="172"/>
      <c r="U23639" s="173"/>
    </row>
    <row r="23640" spans="13:21" s="104" customFormat="1" ht="15.75">
      <c r="M23640" s="172"/>
      <c r="N23640" s="172"/>
      <c r="O23640" s="172"/>
      <c r="U23640" s="173"/>
    </row>
    <row r="23641" spans="13:21" s="104" customFormat="1" ht="15.75">
      <c r="M23641" s="172"/>
      <c r="N23641" s="172"/>
      <c r="O23641" s="172"/>
      <c r="U23641" s="173"/>
    </row>
    <row r="23642" spans="13:21" s="104" customFormat="1" ht="15.75">
      <c r="M23642" s="172"/>
      <c r="N23642" s="172"/>
      <c r="O23642" s="172"/>
      <c r="U23642" s="173"/>
    </row>
    <row r="23643" spans="13:21" s="104" customFormat="1" ht="15.75">
      <c r="M23643" s="172"/>
      <c r="N23643" s="172"/>
      <c r="O23643" s="172"/>
      <c r="U23643" s="173"/>
    </row>
    <row r="23644" spans="13:21" s="104" customFormat="1" ht="15.75">
      <c r="M23644" s="172"/>
      <c r="N23644" s="172"/>
      <c r="O23644" s="172"/>
      <c r="U23644" s="173"/>
    </row>
    <row r="23645" spans="13:21" s="104" customFormat="1" ht="15.75">
      <c r="M23645" s="172"/>
      <c r="N23645" s="172"/>
      <c r="O23645" s="172"/>
      <c r="U23645" s="173"/>
    </row>
    <row r="23646" spans="13:21" s="104" customFormat="1" ht="15.75">
      <c r="M23646" s="172"/>
      <c r="N23646" s="172"/>
      <c r="O23646" s="172"/>
      <c r="U23646" s="173"/>
    </row>
    <row r="23647" spans="13:21" s="104" customFormat="1" ht="15.75">
      <c r="M23647" s="172"/>
      <c r="N23647" s="172"/>
      <c r="O23647" s="172"/>
      <c r="U23647" s="173"/>
    </row>
    <row r="23648" spans="13:21" s="104" customFormat="1" ht="15.75">
      <c r="M23648" s="172"/>
      <c r="N23648" s="172"/>
      <c r="O23648" s="172"/>
      <c r="U23648" s="173"/>
    </row>
    <row r="23649" spans="13:21" s="104" customFormat="1" ht="15.75">
      <c r="M23649" s="172"/>
      <c r="N23649" s="172"/>
      <c r="O23649" s="172"/>
      <c r="U23649" s="173"/>
    </row>
    <row r="23650" spans="13:21" s="104" customFormat="1" ht="15.75">
      <c r="M23650" s="172"/>
      <c r="N23650" s="172"/>
      <c r="O23650" s="172"/>
      <c r="U23650" s="173"/>
    </row>
    <row r="23651" spans="13:21" s="104" customFormat="1" ht="15.75">
      <c r="M23651" s="172"/>
      <c r="N23651" s="172"/>
      <c r="O23651" s="172"/>
      <c r="U23651" s="173"/>
    </row>
    <row r="23652" spans="13:21" s="104" customFormat="1" ht="15.75">
      <c r="M23652" s="172"/>
      <c r="N23652" s="172"/>
      <c r="O23652" s="172"/>
      <c r="U23652" s="173"/>
    </row>
    <row r="23653" spans="13:21" s="104" customFormat="1" ht="15.75">
      <c r="M23653" s="172"/>
      <c r="N23653" s="172"/>
      <c r="O23653" s="172"/>
      <c r="U23653" s="173"/>
    </row>
    <row r="23654" spans="13:21" s="104" customFormat="1" ht="15.75">
      <c r="M23654" s="172"/>
      <c r="N23654" s="172"/>
      <c r="O23654" s="172"/>
      <c r="U23654" s="173"/>
    </row>
    <row r="23655" spans="13:21" s="104" customFormat="1" ht="15.75">
      <c r="M23655" s="172"/>
      <c r="N23655" s="172"/>
      <c r="O23655" s="172"/>
      <c r="U23655" s="173"/>
    </row>
    <row r="23656" spans="13:21" s="104" customFormat="1" ht="15.75">
      <c r="M23656" s="172"/>
      <c r="N23656" s="172"/>
      <c r="O23656" s="172"/>
      <c r="U23656" s="173"/>
    </row>
    <row r="23657" spans="13:21" s="104" customFormat="1" ht="15.75">
      <c r="M23657" s="172"/>
      <c r="N23657" s="172"/>
      <c r="O23657" s="172"/>
      <c r="U23657" s="173"/>
    </row>
    <row r="23658" spans="13:21" s="104" customFormat="1" ht="15.75">
      <c r="M23658" s="172"/>
      <c r="N23658" s="172"/>
      <c r="O23658" s="172"/>
      <c r="U23658" s="173"/>
    </row>
    <row r="23659" spans="13:21" s="104" customFormat="1" ht="15.75">
      <c r="M23659" s="172"/>
      <c r="N23659" s="172"/>
      <c r="O23659" s="172"/>
      <c r="U23659" s="173"/>
    </row>
    <row r="23660" spans="13:21" s="104" customFormat="1" ht="15.75">
      <c r="M23660" s="172"/>
      <c r="N23660" s="172"/>
      <c r="O23660" s="172"/>
      <c r="U23660" s="173"/>
    </row>
    <row r="23661" spans="13:21" s="104" customFormat="1" ht="15.75">
      <c r="M23661" s="172"/>
      <c r="N23661" s="172"/>
      <c r="O23661" s="172"/>
      <c r="U23661" s="173"/>
    </row>
    <row r="23662" spans="13:21" s="104" customFormat="1" ht="15.75">
      <c r="M23662" s="172"/>
      <c r="N23662" s="172"/>
      <c r="O23662" s="172"/>
      <c r="U23662" s="173"/>
    </row>
    <row r="23663" spans="13:21" s="104" customFormat="1" ht="15.75">
      <c r="M23663" s="172"/>
      <c r="N23663" s="172"/>
      <c r="O23663" s="172"/>
      <c r="U23663" s="173"/>
    </row>
    <row r="23664" spans="13:21" s="104" customFormat="1" ht="15.75">
      <c r="M23664" s="172"/>
      <c r="N23664" s="172"/>
      <c r="O23664" s="172"/>
      <c r="U23664" s="173"/>
    </row>
    <row r="23665" spans="13:21" s="104" customFormat="1" ht="15.75">
      <c r="M23665" s="172"/>
      <c r="N23665" s="172"/>
      <c r="O23665" s="172"/>
      <c r="U23665" s="173"/>
    </row>
    <row r="23666" spans="13:21" s="104" customFormat="1" ht="15.75">
      <c r="M23666" s="172"/>
      <c r="N23666" s="172"/>
      <c r="O23666" s="172"/>
      <c r="U23666" s="173"/>
    </row>
    <row r="23667" spans="13:21" s="104" customFormat="1" ht="15.75">
      <c r="M23667" s="172"/>
      <c r="N23667" s="172"/>
      <c r="O23667" s="172"/>
      <c r="U23667" s="173"/>
    </row>
    <row r="23668" spans="13:21" s="104" customFormat="1" ht="15.75">
      <c r="M23668" s="172"/>
      <c r="N23668" s="172"/>
      <c r="O23668" s="172"/>
      <c r="U23668" s="173"/>
    </row>
    <row r="23669" spans="13:21" s="104" customFormat="1" ht="15.75">
      <c r="M23669" s="172"/>
      <c r="N23669" s="172"/>
      <c r="O23669" s="172"/>
      <c r="U23669" s="173"/>
    </row>
    <row r="23670" spans="13:21" s="104" customFormat="1" ht="15.75">
      <c r="M23670" s="172"/>
      <c r="N23670" s="172"/>
      <c r="O23670" s="172"/>
      <c r="U23670" s="173"/>
    </row>
    <row r="23671" spans="13:21" s="104" customFormat="1" ht="15.75">
      <c r="M23671" s="172"/>
      <c r="N23671" s="172"/>
      <c r="O23671" s="172"/>
      <c r="U23671" s="173"/>
    </row>
    <row r="23672" spans="13:21" s="104" customFormat="1" ht="15.75">
      <c r="M23672" s="172"/>
      <c r="N23672" s="172"/>
      <c r="O23672" s="172"/>
      <c r="U23672" s="173"/>
    </row>
    <row r="23673" spans="13:21" s="104" customFormat="1" ht="15.75">
      <c r="M23673" s="172"/>
      <c r="N23673" s="172"/>
      <c r="O23673" s="172"/>
      <c r="U23673" s="173"/>
    </row>
    <row r="23674" spans="13:21" s="104" customFormat="1" ht="15.75">
      <c r="M23674" s="172"/>
      <c r="N23674" s="172"/>
      <c r="O23674" s="172"/>
      <c r="U23674" s="173"/>
    </row>
    <row r="23675" spans="13:21" s="104" customFormat="1" ht="15.75">
      <c r="M23675" s="172"/>
      <c r="N23675" s="172"/>
      <c r="O23675" s="172"/>
      <c r="U23675" s="173"/>
    </row>
    <row r="23676" spans="13:21" s="104" customFormat="1" ht="15.75">
      <c r="M23676" s="172"/>
      <c r="N23676" s="172"/>
      <c r="O23676" s="172"/>
      <c r="U23676" s="173"/>
    </row>
    <row r="23677" spans="13:21" s="104" customFormat="1" ht="15.75">
      <c r="M23677" s="172"/>
      <c r="N23677" s="172"/>
      <c r="O23677" s="172"/>
      <c r="U23677" s="173"/>
    </row>
    <row r="23678" spans="13:21" s="104" customFormat="1" ht="15.75">
      <c r="M23678" s="172"/>
      <c r="N23678" s="172"/>
      <c r="O23678" s="172"/>
      <c r="U23678" s="173"/>
    </row>
    <row r="23679" spans="13:21" s="104" customFormat="1" ht="15.75">
      <c r="M23679" s="172"/>
      <c r="N23679" s="172"/>
      <c r="O23679" s="172"/>
      <c r="U23679" s="173"/>
    </row>
    <row r="23680" spans="13:21" s="104" customFormat="1" ht="15.75">
      <c r="M23680" s="172"/>
      <c r="N23680" s="172"/>
      <c r="O23680" s="172"/>
      <c r="U23680" s="173"/>
    </row>
    <row r="23681" spans="13:21" s="104" customFormat="1" ht="15.75">
      <c r="M23681" s="172"/>
      <c r="N23681" s="172"/>
      <c r="O23681" s="172"/>
      <c r="U23681" s="173"/>
    </row>
    <row r="23682" spans="13:21" s="104" customFormat="1" ht="15.75">
      <c r="M23682" s="172"/>
      <c r="N23682" s="172"/>
      <c r="O23682" s="172"/>
      <c r="U23682" s="173"/>
    </row>
    <row r="23683" spans="13:21" s="104" customFormat="1" ht="15.75">
      <c r="M23683" s="172"/>
      <c r="N23683" s="172"/>
      <c r="O23683" s="172"/>
      <c r="U23683" s="173"/>
    </row>
    <row r="23684" spans="13:21" s="104" customFormat="1" ht="15.75">
      <c r="M23684" s="172"/>
      <c r="N23684" s="172"/>
      <c r="O23684" s="172"/>
      <c r="U23684" s="173"/>
    </row>
    <row r="23685" spans="13:21" s="104" customFormat="1" ht="15.75">
      <c r="M23685" s="172"/>
      <c r="N23685" s="172"/>
      <c r="O23685" s="172"/>
      <c r="U23685" s="173"/>
    </row>
    <row r="23686" spans="13:21" s="104" customFormat="1" ht="15.75">
      <c r="M23686" s="172"/>
      <c r="N23686" s="172"/>
      <c r="O23686" s="172"/>
      <c r="U23686" s="173"/>
    </row>
    <row r="23687" spans="13:21" s="104" customFormat="1" ht="15.75">
      <c r="M23687" s="172"/>
      <c r="N23687" s="172"/>
      <c r="O23687" s="172"/>
      <c r="U23687" s="173"/>
    </row>
    <row r="23688" spans="13:21" s="104" customFormat="1" ht="15.75">
      <c r="M23688" s="172"/>
      <c r="N23688" s="172"/>
      <c r="O23688" s="172"/>
      <c r="U23688" s="173"/>
    </row>
    <row r="23689" spans="13:21" s="104" customFormat="1" ht="15.75">
      <c r="M23689" s="172"/>
      <c r="N23689" s="172"/>
      <c r="O23689" s="172"/>
      <c r="U23689" s="173"/>
    </row>
    <row r="23690" spans="13:21" s="104" customFormat="1" ht="15.75">
      <c r="M23690" s="172"/>
      <c r="N23690" s="172"/>
      <c r="O23690" s="172"/>
      <c r="U23690" s="173"/>
    </row>
    <row r="23691" spans="13:21" s="104" customFormat="1" ht="15.75">
      <c r="M23691" s="172"/>
      <c r="N23691" s="172"/>
      <c r="O23691" s="172"/>
      <c r="U23691" s="173"/>
    </row>
    <row r="23692" spans="13:21" s="104" customFormat="1" ht="15.75">
      <c r="M23692" s="172"/>
      <c r="N23692" s="172"/>
      <c r="O23692" s="172"/>
      <c r="U23692" s="173"/>
    </row>
    <row r="23693" spans="13:21" s="104" customFormat="1" ht="15.75">
      <c r="M23693" s="172"/>
      <c r="N23693" s="172"/>
      <c r="O23693" s="172"/>
      <c r="U23693" s="173"/>
    </row>
    <row r="23694" spans="13:21" s="104" customFormat="1" ht="15.75">
      <c r="M23694" s="172"/>
      <c r="N23694" s="172"/>
      <c r="O23694" s="172"/>
      <c r="U23694" s="173"/>
    </row>
    <row r="23695" spans="13:21" s="104" customFormat="1" ht="15.75">
      <c r="M23695" s="172"/>
      <c r="N23695" s="172"/>
      <c r="O23695" s="172"/>
      <c r="U23695" s="173"/>
    </row>
    <row r="23696" spans="13:21" s="104" customFormat="1" ht="15.75">
      <c r="M23696" s="172"/>
      <c r="N23696" s="172"/>
      <c r="O23696" s="172"/>
      <c r="U23696" s="173"/>
    </row>
    <row r="23697" spans="13:21" s="104" customFormat="1" ht="15.75">
      <c r="M23697" s="172"/>
      <c r="N23697" s="172"/>
      <c r="O23697" s="172"/>
      <c r="U23697" s="173"/>
    </row>
    <row r="23698" spans="13:21" s="104" customFormat="1" ht="15.75">
      <c r="M23698" s="172"/>
      <c r="N23698" s="172"/>
      <c r="O23698" s="172"/>
      <c r="U23698" s="173"/>
    </row>
    <row r="23699" spans="13:21" s="104" customFormat="1" ht="15.75">
      <c r="M23699" s="172"/>
      <c r="N23699" s="172"/>
      <c r="O23699" s="172"/>
      <c r="U23699" s="173"/>
    </row>
    <row r="23700" spans="13:21" s="104" customFormat="1" ht="15.75">
      <c r="M23700" s="172"/>
      <c r="N23700" s="172"/>
      <c r="O23700" s="172"/>
      <c r="U23700" s="173"/>
    </row>
    <row r="23701" spans="13:21" s="104" customFormat="1" ht="15.75">
      <c r="M23701" s="172"/>
      <c r="N23701" s="172"/>
      <c r="O23701" s="172"/>
      <c r="U23701" s="173"/>
    </row>
    <row r="23702" spans="13:21" s="104" customFormat="1" ht="15.75">
      <c r="M23702" s="172"/>
      <c r="N23702" s="172"/>
      <c r="O23702" s="172"/>
      <c r="U23702" s="173"/>
    </row>
    <row r="23703" spans="13:21" s="104" customFormat="1" ht="15.75">
      <c r="M23703" s="172"/>
      <c r="N23703" s="172"/>
      <c r="O23703" s="172"/>
      <c r="U23703" s="173"/>
    </row>
    <row r="23704" spans="13:21" s="104" customFormat="1" ht="15.75">
      <c r="M23704" s="172"/>
      <c r="N23704" s="172"/>
      <c r="O23704" s="172"/>
      <c r="U23704" s="173"/>
    </row>
    <row r="23705" spans="13:21" s="104" customFormat="1" ht="15.75">
      <c r="M23705" s="172"/>
      <c r="N23705" s="172"/>
      <c r="O23705" s="172"/>
      <c r="U23705" s="173"/>
    </row>
    <row r="23706" spans="13:21" s="104" customFormat="1" ht="15.75">
      <c r="M23706" s="172"/>
      <c r="N23706" s="172"/>
      <c r="O23706" s="172"/>
      <c r="U23706" s="173"/>
    </row>
    <row r="23707" spans="13:21" s="104" customFormat="1" ht="15.75">
      <c r="M23707" s="172"/>
      <c r="N23707" s="172"/>
      <c r="O23707" s="172"/>
      <c r="U23707" s="173"/>
    </row>
    <row r="23708" spans="13:21" s="104" customFormat="1" ht="15.75">
      <c r="M23708" s="172"/>
      <c r="N23708" s="172"/>
      <c r="O23708" s="172"/>
      <c r="U23708" s="173"/>
    </row>
    <row r="23709" spans="13:21" s="104" customFormat="1" ht="15.75">
      <c r="M23709" s="172"/>
      <c r="N23709" s="172"/>
      <c r="O23709" s="172"/>
      <c r="U23709" s="173"/>
    </row>
    <row r="23710" spans="13:21" s="104" customFormat="1" ht="15.75">
      <c r="M23710" s="172"/>
      <c r="N23710" s="172"/>
      <c r="O23710" s="172"/>
      <c r="U23710" s="173"/>
    </row>
    <row r="23711" spans="13:21" s="104" customFormat="1" ht="15.75">
      <c r="M23711" s="172"/>
      <c r="N23711" s="172"/>
      <c r="O23711" s="172"/>
      <c r="U23711" s="173"/>
    </row>
    <row r="23712" spans="13:21" s="104" customFormat="1" ht="15.75">
      <c r="M23712" s="172"/>
      <c r="N23712" s="172"/>
      <c r="O23712" s="172"/>
      <c r="U23712" s="173"/>
    </row>
    <row r="23713" spans="13:21" s="104" customFormat="1" ht="15.75">
      <c r="M23713" s="172"/>
      <c r="N23713" s="172"/>
      <c r="O23713" s="172"/>
      <c r="U23713" s="173"/>
    </row>
    <row r="23714" spans="13:21" s="104" customFormat="1" ht="15.75">
      <c r="M23714" s="172"/>
      <c r="N23714" s="172"/>
      <c r="O23714" s="172"/>
      <c r="U23714" s="173"/>
    </row>
    <row r="23715" spans="13:21" s="104" customFormat="1" ht="15.75">
      <c r="M23715" s="172"/>
      <c r="N23715" s="172"/>
      <c r="O23715" s="172"/>
      <c r="U23715" s="173"/>
    </row>
    <row r="23716" spans="13:21" s="104" customFormat="1" ht="15.75">
      <c r="M23716" s="172"/>
      <c r="N23716" s="172"/>
      <c r="O23716" s="172"/>
      <c r="U23716" s="173"/>
    </row>
    <row r="23717" spans="13:21" s="104" customFormat="1" ht="15.75">
      <c r="M23717" s="172"/>
      <c r="N23717" s="172"/>
      <c r="O23717" s="172"/>
      <c r="U23717" s="173"/>
    </row>
    <row r="23718" spans="13:21" s="104" customFormat="1" ht="15.75">
      <c r="M23718" s="172"/>
      <c r="N23718" s="172"/>
      <c r="O23718" s="172"/>
      <c r="U23718" s="173"/>
    </row>
    <row r="23719" spans="13:21" s="104" customFormat="1" ht="15.75">
      <c r="M23719" s="172"/>
      <c r="N23719" s="172"/>
      <c r="O23719" s="172"/>
      <c r="U23719" s="173"/>
    </row>
    <row r="23720" spans="13:21" s="104" customFormat="1" ht="15.75">
      <c r="M23720" s="172"/>
      <c r="N23720" s="172"/>
      <c r="O23720" s="172"/>
      <c r="U23720" s="173"/>
    </row>
    <row r="23721" spans="13:21" s="104" customFormat="1" ht="15.75">
      <c r="M23721" s="172"/>
      <c r="N23721" s="172"/>
      <c r="O23721" s="172"/>
      <c r="U23721" s="173"/>
    </row>
    <row r="23722" spans="13:21" s="104" customFormat="1" ht="15.75">
      <c r="M23722" s="172"/>
      <c r="N23722" s="172"/>
      <c r="O23722" s="172"/>
      <c r="U23722" s="173"/>
    </row>
    <row r="23723" spans="13:21" s="104" customFormat="1" ht="15.75">
      <c r="M23723" s="172"/>
      <c r="N23723" s="172"/>
      <c r="O23723" s="172"/>
      <c r="U23723" s="173"/>
    </row>
    <row r="23724" spans="13:21" s="104" customFormat="1" ht="15.75">
      <c r="M23724" s="172"/>
      <c r="N23724" s="172"/>
      <c r="O23724" s="172"/>
      <c r="U23724" s="173"/>
    </row>
    <row r="23725" spans="13:21" s="104" customFormat="1" ht="15.75">
      <c r="M23725" s="172"/>
      <c r="N23725" s="172"/>
      <c r="O23725" s="172"/>
      <c r="U23725" s="173"/>
    </row>
    <row r="23726" spans="13:21" s="104" customFormat="1" ht="15.75">
      <c r="M23726" s="172"/>
      <c r="N23726" s="172"/>
      <c r="O23726" s="172"/>
      <c r="U23726" s="173"/>
    </row>
    <row r="23727" spans="13:21" s="104" customFormat="1" ht="15.75">
      <c r="M23727" s="172"/>
      <c r="N23727" s="172"/>
      <c r="O23727" s="172"/>
      <c r="U23727" s="173"/>
    </row>
    <row r="23728" spans="13:21" s="104" customFormat="1" ht="15.75">
      <c r="M23728" s="172"/>
      <c r="N23728" s="172"/>
      <c r="O23728" s="172"/>
      <c r="U23728" s="173"/>
    </row>
    <row r="23729" spans="13:21" s="104" customFormat="1" ht="15.75">
      <c r="M23729" s="172"/>
      <c r="N23729" s="172"/>
      <c r="O23729" s="172"/>
      <c r="U23729" s="173"/>
    </row>
    <row r="23730" spans="13:21" s="104" customFormat="1" ht="15.75">
      <c r="M23730" s="172"/>
      <c r="N23730" s="172"/>
      <c r="O23730" s="172"/>
      <c r="U23730" s="173"/>
    </row>
    <row r="23731" spans="13:21" s="104" customFormat="1" ht="15.75">
      <c r="M23731" s="172"/>
      <c r="N23731" s="172"/>
      <c r="O23731" s="172"/>
      <c r="U23731" s="173"/>
    </row>
    <row r="23732" spans="13:21" s="104" customFormat="1" ht="15.75">
      <c r="M23732" s="172"/>
      <c r="N23732" s="172"/>
      <c r="O23732" s="172"/>
      <c r="U23732" s="173"/>
    </row>
    <row r="23733" spans="13:21" s="104" customFormat="1" ht="15.75">
      <c r="M23733" s="172"/>
      <c r="N23733" s="172"/>
      <c r="O23733" s="172"/>
      <c r="U23733" s="173"/>
    </row>
    <row r="23734" spans="13:21" s="104" customFormat="1" ht="15.75">
      <c r="M23734" s="172"/>
      <c r="N23734" s="172"/>
      <c r="O23734" s="172"/>
      <c r="U23734" s="173"/>
    </row>
    <row r="23735" spans="13:21" s="104" customFormat="1" ht="15.75">
      <c r="M23735" s="172"/>
      <c r="N23735" s="172"/>
      <c r="O23735" s="172"/>
      <c r="U23735" s="173"/>
    </row>
    <row r="23736" spans="13:21" s="104" customFormat="1" ht="15.75">
      <c r="M23736" s="172"/>
      <c r="N23736" s="172"/>
      <c r="O23736" s="172"/>
      <c r="U23736" s="173"/>
    </row>
    <row r="23737" spans="13:21" s="104" customFormat="1" ht="15.75">
      <c r="M23737" s="172"/>
      <c r="N23737" s="172"/>
      <c r="O23737" s="172"/>
      <c r="U23737" s="173"/>
    </row>
    <row r="23738" spans="13:21" s="104" customFormat="1" ht="15.75">
      <c r="M23738" s="172"/>
      <c r="N23738" s="172"/>
      <c r="O23738" s="172"/>
      <c r="U23738" s="173"/>
    </row>
    <row r="23739" spans="13:21" s="104" customFormat="1" ht="15.75">
      <c r="M23739" s="172"/>
      <c r="N23739" s="172"/>
      <c r="O23739" s="172"/>
      <c r="U23739" s="173"/>
    </row>
    <row r="23740" spans="13:21" s="104" customFormat="1" ht="15.75">
      <c r="M23740" s="172"/>
      <c r="N23740" s="172"/>
      <c r="O23740" s="172"/>
      <c r="U23740" s="173"/>
    </row>
    <row r="23741" spans="13:21" s="104" customFormat="1" ht="15.75">
      <c r="M23741" s="172"/>
      <c r="N23741" s="172"/>
      <c r="O23741" s="172"/>
      <c r="U23741" s="173"/>
    </row>
    <row r="23742" spans="13:21" s="104" customFormat="1" ht="15.75">
      <c r="M23742" s="172"/>
      <c r="N23742" s="172"/>
      <c r="O23742" s="172"/>
      <c r="U23742" s="173"/>
    </row>
    <row r="23743" spans="13:21" s="104" customFormat="1" ht="15.75">
      <c r="M23743" s="172"/>
      <c r="N23743" s="172"/>
      <c r="O23743" s="172"/>
      <c r="U23743" s="173"/>
    </row>
    <row r="23744" spans="13:21" s="104" customFormat="1" ht="15.75">
      <c r="M23744" s="172"/>
      <c r="N23744" s="172"/>
      <c r="O23744" s="172"/>
      <c r="U23744" s="173"/>
    </row>
    <row r="23745" spans="13:21" s="104" customFormat="1" ht="15.75">
      <c r="M23745" s="172"/>
      <c r="N23745" s="172"/>
      <c r="O23745" s="172"/>
      <c r="U23745" s="173"/>
    </row>
    <row r="23746" spans="13:21" s="104" customFormat="1" ht="15.75">
      <c r="M23746" s="172"/>
      <c r="N23746" s="172"/>
      <c r="O23746" s="172"/>
      <c r="U23746" s="173"/>
    </row>
    <row r="23747" spans="13:21" s="104" customFormat="1" ht="15.75">
      <c r="M23747" s="172"/>
      <c r="N23747" s="172"/>
      <c r="O23747" s="172"/>
      <c r="U23747" s="173"/>
    </row>
    <row r="23748" spans="13:21" s="104" customFormat="1" ht="15.75">
      <c r="M23748" s="172"/>
      <c r="N23748" s="172"/>
      <c r="O23748" s="172"/>
      <c r="U23748" s="173"/>
    </row>
    <row r="23749" spans="13:21" s="104" customFormat="1" ht="15.75">
      <c r="M23749" s="172"/>
      <c r="N23749" s="172"/>
      <c r="O23749" s="172"/>
      <c r="U23749" s="173"/>
    </row>
    <row r="23750" spans="13:21" s="104" customFormat="1" ht="15.75">
      <c r="M23750" s="172"/>
      <c r="N23750" s="172"/>
      <c r="O23750" s="172"/>
      <c r="U23750" s="173"/>
    </row>
    <row r="23751" spans="13:21" s="104" customFormat="1" ht="15.75">
      <c r="M23751" s="172"/>
      <c r="N23751" s="172"/>
      <c r="O23751" s="172"/>
      <c r="U23751" s="173"/>
    </row>
    <row r="23752" spans="13:21" s="104" customFormat="1" ht="15.75">
      <c r="M23752" s="172"/>
      <c r="N23752" s="172"/>
      <c r="O23752" s="172"/>
      <c r="U23752" s="173"/>
    </row>
    <row r="23753" spans="13:21" s="104" customFormat="1" ht="15.75">
      <c r="M23753" s="172"/>
      <c r="N23753" s="172"/>
      <c r="O23753" s="172"/>
      <c r="U23753" s="173"/>
    </row>
    <row r="23754" spans="13:21" s="104" customFormat="1" ht="15.75">
      <c r="M23754" s="172"/>
      <c r="N23754" s="172"/>
      <c r="O23754" s="172"/>
      <c r="U23754" s="173"/>
    </row>
    <row r="23755" spans="13:21" s="104" customFormat="1" ht="15.75">
      <c r="M23755" s="172"/>
      <c r="N23755" s="172"/>
      <c r="O23755" s="172"/>
      <c r="U23755" s="173"/>
    </row>
    <row r="23756" spans="13:21" s="104" customFormat="1" ht="15.75">
      <c r="M23756" s="172"/>
      <c r="N23756" s="172"/>
      <c r="O23756" s="172"/>
      <c r="U23756" s="173"/>
    </row>
    <row r="23757" spans="13:21" s="104" customFormat="1" ht="15.75">
      <c r="M23757" s="172"/>
      <c r="N23757" s="172"/>
      <c r="O23757" s="172"/>
      <c r="U23757" s="173"/>
    </row>
    <row r="23758" spans="13:21" s="104" customFormat="1" ht="15.75">
      <c r="M23758" s="172"/>
      <c r="N23758" s="172"/>
      <c r="O23758" s="172"/>
      <c r="U23758" s="173"/>
    </row>
    <row r="23759" spans="13:21" s="104" customFormat="1" ht="15.75">
      <c r="M23759" s="172"/>
      <c r="N23759" s="172"/>
      <c r="O23759" s="172"/>
      <c r="U23759" s="173"/>
    </row>
    <row r="23760" spans="13:21" s="104" customFormat="1" ht="15.75">
      <c r="M23760" s="172"/>
      <c r="N23760" s="172"/>
      <c r="O23760" s="172"/>
      <c r="U23760" s="173"/>
    </row>
    <row r="23761" spans="13:21" s="104" customFormat="1" ht="15.75">
      <c r="M23761" s="172"/>
      <c r="N23761" s="172"/>
      <c r="O23761" s="172"/>
      <c r="U23761" s="173"/>
    </row>
    <row r="23762" spans="13:21" s="104" customFormat="1" ht="15.75">
      <c r="M23762" s="172"/>
      <c r="N23762" s="172"/>
      <c r="O23762" s="172"/>
      <c r="U23762" s="173"/>
    </row>
    <row r="23763" spans="13:21" s="104" customFormat="1" ht="15.75">
      <c r="M23763" s="172"/>
      <c r="N23763" s="172"/>
      <c r="O23763" s="172"/>
      <c r="U23763" s="173"/>
    </row>
    <row r="23764" spans="13:21" s="104" customFormat="1" ht="15.75">
      <c r="M23764" s="172"/>
      <c r="N23764" s="172"/>
      <c r="O23764" s="172"/>
      <c r="U23764" s="173"/>
    </row>
    <row r="23765" spans="13:21" s="104" customFormat="1" ht="15.75">
      <c r="M23765" s="172"/>
      <c r="N23765" s="172"/>
      <c r="O23765" s="172"/>
      <c r="U23765" s="173"/>
    </row>
    <row r="23766" spans="13:21" s="104" customFormat="1" ht="15.75">
      <c r="M23766" s="172"/>
      <c r="N23766" s="172"/>
      <c r="O23766" s="172"/>
      <c r="U23766" s="173"/>
    </row>
    <row r="23767" spans="13:21" s="104" customFormat="1" ht="15.75">
      <c r="M23767" s="172"/>
      <c r="N23767" s="172"/>
      <c r="O23767" s="172"/>
      <c r="U23767" s="173"/>
    </row>
    <row r="23768" spans="13:21" s="104" customFormat="1" ht="15.75">
      <c r="M23768" s="172"/>
      <c r="N23768" s="172"/>
      <c r="O23768" s="172"/>
      <c r="U23768" s="173"/>
    </row>
    <row r="23769" spans="13:21" s="104" customFormat="1" ht="15.75">
      <c r="M23769" s="172"/>
      <c r="N23769" s="172"/>
      <c r="O23769" s="172"/>
      <c r="U23769" s="173"/>
    </row>
    <row r="23770" spans="13:21" s="104" customFormat="1" ht="15.75">
      <c r="M23770" s="172"/>
      <c r="N23770" s="172"/>
      <c r="O23770" s="172"/>
      <c r="U23770" s="173"/>
    </row>
    <row r="23771" spans="13:21" s="104" customFormat="1" ht="15.75">
      <c r="M23771" s="172"/>
      <c r="N23771" s="172"/>
      <c r="O23771" s="172"/>
      <c r="U23771" s="173"/>
    </row>
    <row r="23772" spans="13:21" s="104" customFormat="1" ht="15.75">
      <c r="M23772" s="172"/>
      <c r="N23772" s="172"/>
      <c r="O23772" s="172"/>
      <c r="U23772" s="173"/>
    </row>
    <row r="23773" spans="13:21" s="104" customFormat="1" ht="15.75">
      <c r="M23773" s="172"/>
      <c r="N23773" s="172"/>
      <c r="O23773" s="172"/>
      <c r="U23773" s="173"/>
    </row>
    <row r="23774" spans="13:21" s="104" customFormat="1" ht="15.75">
      <c r="M23774" s="172"/>
      <c r="N23774" s="172"/>
      <c r="O23774" s="172"/>
      <c r="U23774" s="173"/>
    </row>
    <row r="23775" spans="13:21" s="104" customFormat="1" ht="15.75">
      <c r="M23775" s="172"/>
      <c r="N23775" s="172"/>
      <c r="O23775" s="172"/>
      <c r="U23775" s="173"/>
    </row>
    <row r="23776" spans="13:21" s="104" customFormat="1" ht="15.75">
      <c r="M23776" s="172"/>
      <c r="N23776" s="172"/>
      <c r="O23776" s="172"/>
      <c r="U23776" s="173"/>
    </row>
    <row r="23777" spans="13:21" s="104" customFormat="1" ht="15.75">
      <c r="M23777" s="172"/>
      <c r="N23777" s="172"/>
      <c r="O23777" s="172"/>
      <c r="U23777" s="173"/>
    </row>
    <row r="23778" spans="13:21" s="104" customFormat="1" ht="15.75">
      <c r="M23778" s="172"/>
      <c r="N23778" s="172"/>
      <c r="O23778" s="172"/>
      <c r="U23778" s="173"/>
    </row>
    <row r="23779" spans="13:21" s="104" customFormat="1" ht="15.75">
      <c r="M23779" s="172"/>
      <c r="N23779" s="172"/>
      <c r="O23779" s="172"/>
      <c r="U23779" s="173"/>
    </row>
    <row r="23780" spans="13:21" s="104" customFormat="1" ht="15.75">
      <c r="M23780" s="172"/>
      <c r="N23780" s="172"/>
      <c r="O23780" s="172"/>
      <c r="U23780" s="173"/>
    </row>
    <row r="23781" spans="13:21" s="104" customFormat="1" ht="15.75">
      <c r="M23781" s="172"/>
      <c r="N23781" s="172"/>
      <c r="O23781" s="172"/>
      <c r="U23781" s="173"/>
    </row>
    <row r="23782" spans="13:21" s="104" customFormat="1" ht="15.75">
      <c r="M23782" s="172"/>
      <c r="N23782" s="172"/>
      <c r="O23782" s="172"/>
      <c r="U23782" s="173"/>
    </row>
    <row r="23783" spans="13:21" s="104" customFormat="1" ht="15.75">
      <c r="M23783" s="172"/>
      <c r="N23783" s="172"/>
      <c r="O23783" s="172"/>
      <c r="U23783" s="173"/>
    </row>
    <row r="23784" spans="13:21" s="104" customFormat="1" ht="15.75">
      <c r="M23784" s="172"/>
      <c r="N23784" s="172"/>
      <c r="O23784" s="172"/>
      <c r="U23784" s="173"/>
    </row>
    <row r="23785" spans="13:21" s="104" customFormat="1" ht="15.75">
      <c r="M23785" s="172"/>
      <c r="N23785" s="172"/>
      <c r="O23785" s="172"/>
      <c r="U23785" s="173"/>
    </row>
    <row r="23786" spans="13:21" s="104" customFormat="1" ht="15.75">
      <c r="M23786" s="172"/>
      <c r="N23786" s="172"/>
      <c r="O23786" s="172"/>
      <c r="U23786" s="173"/>
    </row>
    <row r="23787" spans="13:21" s="104" customFormat="1" ht="15.75">
      <c r="M23787" s="172"/>
      <c r="N23787" s="172"/>
      <c r="O23787" s="172"/>
      <c r="U23787" s="173"/>
    </row>
    <row r="23788" spans="13:21" s="104" customFormat="1" ht="15.75">
      <c r="M23788" s="172"/>
      <c r="N23788" s="172"/>
      <c r="O23788" s="172"/>
      <c r="U23788" s="173"/>
    </row>
    <row r="23789" spans="13:21" s="104" customFormat="1" ht="15.75">
      <c r="M23789" s="172"/>
      <c r="N23789" s="172"/>
      <c r="O23789" s="172"/>
      <c r="U23789" s="173"/>
    </row>
    <row r="23790" spans="13:21" s="104" customFormat="1" ht="15.75">
      <c r="M23790" s="172"/>
      <c r="N23790" s="172"/>
      <c r="O23790" s="172"/>
      <c r="U23790" s="173"/>
    </row>
    <row r="23791" spans="13:21" s="104" customFormat="1" ht="15.75">
      <c r="M23791" s="172"/>
      <c r="N23791" s="172"/>
      <c r="O23791" s="172"/>
      <c r="U23791" s="173"/>
    </row>
    <row r="23792" spans="13:21" s="104" customFormat="1" ht="15.75">
      <c r="M23792" s="172"/>
      <c r="N23792" s="172"/>
      <c r="O23792" s="172"/>
      <c r="U23792" s="173"/>
    </row>
    <row r="23793" spans="13:21" s="104" customFormat="1" ht="15.75">
      <c r="M23793" s="172"/>
      <c r="N23793" s="172"/>
      <c r="O23793" s="172"/>
      <c r="U23793" s="173"/>
    </row>
    <row r="23794" spans="13:21" s="104" customFormat="1" ht="15.75">
      <c r="M23794" s="172"/>
      <c r="N23794" s="172"/>
      <c r="O23794" s="172"/>
      <c r="U23794" s="173"/>
    </row>
    <row r="23795" spans="13:21" s="104" customFormat="1" ht="15.75">
      <c r="M23795" s="172"/>
      <c r="N23795" s="172"/>
      <c r="O23795" s="172"/>
      <c r="U23795" s="173"/>
    </row>
    <row r="23796" spans="13:21" s="104" customFormat="1" ht="15.75">
      <c r="M23796" s="172"/>
      <c r="N23796" s="172"/>
      <c r="O23796" s="172"/>
      <c r="U23796" s="173"/>
    </row>
    <row r="23797" spans="13:21" s="104" customFormat="1" ht="15.75">
      <c r="M23797" s="172"/>
      <c r="N23797" s="172"/>
      <c r="O23797" s="172"/>
      <c r="U23797" s="173"/>
    </row>
    <row r="23798" spans="13:21" s="104" customFormat="1" ht="15.75">
      <c r="M23798" s="172"/>
      <c r="N23798" s="172"/>
      <c r="O23798" s="172"/>
      <c r="U23798" s="173"/>
    </row>
    <row r="23799" spans="13:21" s="104" customFormat="1" ht="15.75">
      <c r="M23799" s="172"/>
      <c r="N23799" s="172"/>
      <c r="O23799" s="172"/>
      <c r="U23799" s="173"/>
    </row>
    <row r="23800" spans="13:21" s="104" customFormat="1" ht="15.75">
      <c r="M23800" s="172"/>
      <c r="N23800" s="172"/>
      <c r="O23800" s="172"/>
      <c r="U23800" s="173"/>
    </row>
    <row r="23801" spans="13:21" s="104" customFormat="1" ht="15.75">
      <c r="M23801" s="172"/>
      <c r="N23801" s="172"/>
      <c r="O23801" s="172"/>
      <c r="U23801" s="173"/>
    </row>
    <row r="23802" spans="13:21" s="104" customFormat="1" ht="15.75">
      <c r="M23802" s="172"/>
      <c r="N23802" s="172"/>
      <c r="O23802" s="172"/>
      <c r="U23802" s="173"/>
    </row>
    <row r="23803" spans="13:21" s="104" customFormat="1" ht="15.75">
      <c r="M23803" s="172"/>
      <c r="N23803" s="172"/>
      <c r="O23803" s="172"/>
      <c r="U23803" s="173"/>
    </row>
    <row r="23804" spans="13:21" s="104" customFormat="1" ht="15.75">
      <c r="M23804" s="172"/>
      <c r="N23804" s="172"/>
      <c r="O23804" s="172"/>
      <c r="U23804" s="173"/>
    </row>
    <row r="23805" spans="13:21" s="104" customFormat="1" ht="15.75">
      <c r="M23805" s="172"/>
      <c r="N23805" s="172"/>
      <c r="O23805" s="172"/>
      <c r="U23805" s="173"/>
    </row>
    <row r="23806" spans="13:21" s="104" customFormat="1" ht="15.75">
      <c r="M23806" s="172"/>
      <c r="N23806" s="172"/>
      <c r="O23806" s="172"/>
      <c r="U23806" s="173"/>
    </row>
    <row r="23807" spans="13:21" s="104" customFormat="1" ht="15.75">
      <c r="M23807" s="172"/>
      <c r="N23807" s="172"/>
      <c r="O23807" s="172"/>
      <c r="U23807" s="173"/>
    </row>
    <row r="23808" spans="13:21" s="104" customFormat="1" ht="15.75">
      <c r="M23808" s="172"/>
      <c r="N23808" s="172"/>
      <c r="O23808" s="172"/>
      <c r="U23808" s="173"/>
    </row>
    <row r="23809" spans="13:21" s="104" customFormat="1" ht="15.75">
      <c r="M23809" s="172"/>
      <c r="N23809" s="172"/>
      <c r="O23809" s="172"/>
      <c r="U23809" s="173"/>
    </row>
    <row r="23810" spans="13:21" s="104" customFormat="1" ht="15.75">
      <c r="M23810" s="172"/>
      <c r="N23810" s="172"/>
      <c r="O23810" s="172"/>
      <c r="U23810" s="173"/>
    </row>
    <row r="23811" spans="13:21" s="104" customFormat="1" ht="15.75">
      <c r="M23811" s="172"/>
      <c r="N23811" s="172"/>
      <c r="O23811" s="172"/>
      <c r="U23811" s="173"/>
    </row>
    <row r="23812" spans="13:21" s="104" customFormat="1" ht="15.75">
      <c r="M23812" s="172"/>
      <c r="N23812" s="172"/>
      <c r="O23812" s="172"/>
      <c r="U23812" s="173"/>
    </row>
    <row r="23813" spans="13:21" s="104" customFormat="1" ht="15.75">
      <c r="M23813" s="172"/>
      <c r="N23813" s="172"/>
      <c r="O23813" s="172"/>
      <c r="U23813" s="173"/>
    </row>
    <row r="23814" spans="13:21" s="104" customFormat="1" ht="15.75">
      <c r="M23814" s="172"/>
      <c r="N23814" s="172"/>
      <c r="O23814" s="172"/>
      <c r="U23814" s="173"/>
    </row>
    <row r="23815" spans="13:21" s="104" customFormat="1" ht="15.75">
      <c r="M23815" s="172"/>
      <c r="N23815" s="172"/>
      <c r="O23815" s="172"/>
      <c r="U23815" s="173"/>
    </row>
    <row r="23816" spans="13:21" s="104" customFormat="1" ht="15.75">
      <c r="M23816" s="172"/>
      <c r="N23816" s="172"/>
      <c r="O23816" s="172"/>
      <c r="U23816" s="173"/>
    </row>
    <row r="23817" spans="13:21" s="104" customFormat="1" ht="15.75">
      <c r="M23817" s="172"/>
      <c r="N23817" s="172"/>
      <c r="O23817" s="172"/>
      <c r="U23817" s="173"/>
    </row>
    <row r="23818" spans="13:21" s="104" customFormat="1" ht="15.75">
      <c r="M23818" s="172"/>
      <c r="N23818" s="172"/>
      <c r="O23818" s="172"/>
      <c r="U23818" s="173"/>
    </row>
    <row r="23819" spans="13:21" s="104" customFormat="1" ht="15.75">
      <c r="M23819" s="172"/>
      <c r="N23819" s="172"/>
      <c r="O23819" s="172"/>
      <c r="U23819" s="173"/>
    </row>
    <row r="23820" spans="13:21" s="104" customFormat="1" ht="15.75">
      <c r="M23820" s="172"/>
      <c r="N23820" s="172"/>
      <c r="O23820" s="172"/>
      <c r="U23820" s="173"/>
    </row>
    <row r="23821" spans="13:21" s="104" customFormat="1" ht="15.75">
      <c r="M23821" s="172"/>
      <c r="N23821" s="172"/>
      <c r="O23821" s="172"/>
      <c r="U23821" s="173"/>
    </row>
    <row r="23822" spans="13:21" s="104" customFormat="1" ht="15.75">
      <c r="M23822" s="172"/>
      <c r="N23822" s="172"/>
      <c r="O23822" s="172"/>
      <c r="U23822" s="173"/>
    </row>
    <row r="23823" spans="13:21" s="104" customFormat="1" ht="15.75">
      <c r="M23823" s="172"/>
      <c r="N23823" s="172"/>
      <c r="O23823" s="172"/>
      <c r="U23823" s="173"/>
    </row>
    <row r="23824" spans="13:21" s="104" customFormat="1" ht="15.75">
      <c r="M23824" s="172"/>
      <c r="N23824" s="172"/>
      <c r="O23824" s="172"/>
      <c r="U23824" s="173"/>
    </row>
    <row r="23825" spans="13:21" s="104" customFormat="1" ht="15.75">
      <c r="M23825" s="172"/>
      <c r="N23825" s="172"/>
      <c r="O23825" s="172"/>
      <c r="U23825" s="173"/>
    </row>
    <row r="23826" spans="13:21" s="104" customFormat="1" ht="15.75">
      <c r="M23826" s="172"/>
      <c r="N23826" s="172"/>
      <c r="O23826" s="172"/>
      <c r="U23826" s="173"/>
    </row>
    <row r="23827" spans="13:21" s="104" customFormat="1" ht="15.75">
      <c r="M23827" s="172"/>
      <c r="N23827" s="172"/>
      <c r="O23827" s="172"/>
      <c r="U23827" s="173"/>
    </row>
    <row r="23828" spans="13:21" s="104" customFormat="1" ht="15.75">
      <c r="M23828" s="172"/>
      <c r="N23828" s="172"/>
      <c r="O23828" s="172"/>
      <c r="U23828" s="173"/>
    </row>
    <row r="23829" spans="13:21" s="104" customFormat="1" ht="15.75">
      <c r="M23829" s="172"/>
      <c r="N23829" s="172"/>
      <c r="O23829" s="172"/>
      <c r="U23829" s="173"/>
    </row>
    <row r="23830" spans="13:21" s="104" customFormat="1" ht="15.75">
      <c r="M23830" s="172"/>
      <c r="N23830" s="172"/>
      <c r="O23830" s="172"/>
      <c r="U23830" s="173"/>
    </row>
    <row r="23831" spans="13:21" s="104" customFormat="1" ht="15.75">
      <c r="M23831" s="172"/>
      <c r="N23831" s="172"/>
      <c r="O23831" s="172"/>
      <c r="U23831" s="173"/>
    </row>
    <row r="23832" spans="13:21" s="104" customFormat="1" ht="15.75">
      <c r="M23832" s="172"/>
      <c r="N23832" s="172"/>
      <c r="O23832" s="172"/>
      <c r="U23832" s="173"/>
    </row>
    <row r="23833" spans="13:21" s="104" customFormat="1" ht="15.75">
      <c r="M23833" s="172"/>
      <c r="N23833" s="172"/>
      <c r="O23833" s="172"/>
      <c r="U23833" s="173"/>
    </row>
    <row r="23834" spans="13:21" s="104" customFormat="1" ht="15.75">
      <c r="M23834" s="172"/>
      <c r="N23834" s="172"/>
      <c r="O23834" s="172"/>
      <c r="U23834" s="173"/>
    </row>
    <row r="23835" spans="13:21" s="104" customFormat="1" ht="15.75">
      <c r="M23835" s="172"/>
      <c r="N23835" s="172"/>
      <c r="O23835" s="172"/>
      <c r="U23835" s="173"/>
    </row>
    <row r="23836" spans="13:21" s="104" customFormat="1" ht="15.75">
      <c r="M23836" s="172"/>
      <c r="N23836" s="172"/>
      <c r="O23836" s="172"/>
      <c r="U23836" s="173"/>
    </row>
    <row r="23837" spans="13:21" s="104" customFormat="1" ht="15.75">
      <c r="M23837" s="172"/>
      <c r="N23837" s="172"/>
      <c r="O23837" s="172"/>
      <c r="U23837" s="173"/>
    </row>
    <row r="23838" spans="13:21" s="104" customFormat="1" ht="15.75">
      <c r="M23838" s="172"/>
      <c r="N23838" s="172"/>
      <c r="O23838" s="172"/>
      <c r="U23838" s="173"/>
    </row>
    <row r="23839" spans="13:21" s="104" customFormat="1" ht="15.75">
      <c r="M23839" s="172"/>
      <c r="N23839" s="172"/>
      <c r="O23839" s="172"/>
      <c r="U23839" s="173"/>
    </row>
    <row r="23840" spans="13:21" s="104" customFormat="1" ht="15.75">
      <c r="M23840" s="172"/>
      <c r="N23840" s="172"/>
      <c r="O23840" s="172"/>
      <c r="U23840" s="173"/>
    </row>
    <row r="23841" spans="13:21" s="104" customFormat="1" ht="15.75">
      <c r="M23841" s="172"/>
      <c r="N23841" s="172"/>
      <c r="O23841" s="172"/>
      <c r="U23841" s="173"/>
    </row>
    <row r="23842" spans="13:21" s="104" customFormat="1" ht="15.75">
      <c r="M23842" s="172"/>
      <c r="N23842" s="172"/>
      <c r="O23842" s="172"/>
      <c r="U23842" s="173"/>
    </row>
    <row r="23843" spans="13:21" s="104" customFormat="1" ht="15.75">
      <c r="M23843" s="172"/>
      <c r="N23843" s="172"/>
      <c r="O23843" s="172"/>
      <c r="U23843" s="173"/>
    </row>
    <row r="23844" spans="13:21" s="104" customFormat="1" ht="15.75">
      <c r="M23844" s="172"/>
      <c r="N23844" s="172"/>
      <c r="O23844" s="172"/>
      <c r="U23844" s="173"/>
    </row>
    <row r="23845" spans="13:21" s="104" customFormat="1" ht="15.75">
      <c r="M23845" s="172"/>
      <c r="N23845" s="172"/>
      <c r="O23845" s="172"/>
      <c r="U23845" s="173"/>
    </row>
    <row r="23846" spans="13:21" s="104" customFormat="1" ht="15.75">
      <c r="M23846" s="172"/>
      <c r="N23846" s="172"/>
      <c r="O23846" s="172"/>
      <c r="U23846" s="173"/>
    </row>
    <row r="23847" spans="13:21" s="104" customFormat="1" ht="15.75">
      <c r="M23847" s="172"/>
      <c r="N23847" s="172"/>
      <c r="O23847" s="172"/>
      <c r="U23847" s="173"/>
    </row>
    <row r="23848" spans="13:21" s="104" customFormat="1" ht="15.75">
      <c r="M23848" s="172"/>
      <c r="N23848" s="172"/>
      <c r="O23848" s="172"/>
      <c r="U23848" s="173"/>
    </row>
    <row r="23849" spans="13:21" s="104" customFormat="1" ht="15.75">
      <c r="M23849" s="172"/>
      <c r="N23849" s="172"/>
      <c r="O23849" s="172"/>
      <c r="U23849" s="173"/>
    </row>
    <row r="23850" spans="13:21" s="104" customFormat="1" ht="15.75">
      <c r="M23850" s="172"/>
      <c r="N23850" s="172"/>
      <c r="O23850" s="172"/>
      <c r="U23850" s="173"/>
    </row>
    <row r="23851" spans="13:21" s="104" customFormat="1" ht="15.75">
      <c r="M23851" s="172"/>
      <c r="N23851" s="172"/>
      <c r="O23851" s="172"/>
      <c r="U23851" s="173"/>
    </row>
    <row r="23852" spans="13:21" s="104" customFormat="1" ht="15.75">
      <c r="M23852" s="172"/>
      <c r="N23852" s="172"/>
      <c r="O23852" s="172"/>
      <c r="U23852" s="173"/>
    </row>
    <row r="23853" spans="13:21" s="104" customFormat="1" ht="15.75">
      <c r="M23853" s="172"/>
      <c r="N23853" s="172"/>
      <c r="O23853" s="172"/>
      <c r="U23853" s="173"/>
    </row>
    <row r="23854" spans="13:21" s="104" customFormat="1" ht="15.75">
      <c r="M23854" s="172"/>
      <c r="N23854" s="172"/>
      <c r="O23854" s="172"/>
      <c r="U23854" s="173"/>
    </row>
    <row r="23855" spans="13:21" s="104" customFormat="1" ht="15.75">
      <c r="M23855" s="172"/>
      <c r="N23855" s="172"/>
      <c r="O23855" s="172"/>
      <c r="U23855" s="173"/>
    </row>
    <row r="23856" spans="13:21" s="104" customFormat="1" ht="15.75">
      <c r="M23856" s="172"/>
      <c r="N23856" s="172"/>
      <c r="O23856" s="172"/>
      <c r="U23856" s="173"/>
    </row>
    <row r="23857" spans="13:21" s="104" customFormat="1" ht="15.75">
      <c r="M23857" s="172"/>
      <c r="N23857" s="172"/>
      <c r="O23857" s="172"/>
      <c r="U23857" s="173"/>
    </row>
    <row r="23858" spans="13:21" s="104" customFormat="1" ht="15.75">
      <c r="M23858" s="172"/>
      <c r="N23858" s="172"/>
      <c r="O23858" s="172"/>
      <c r="U23858" s="173"/>
    </row>
    <row r="23859" spans="13:21" s="104" customFormat="1" ht="15.75">
      <c r="M23859" s="172"/>
      <c r="N23859" s="172"/>
      <c r="O23859" s="172"/>
      <c r="U23859" s="173"/>
    </row>
    <row r="23860" spans="13:21" s="104" customFormat="1" ht="15.75">
      <c r="M23860" s="172"/>
      <c r="N23860" s="172"/>
      <c r="O23860" s="172"/>
      <c r="U23860" s="173"/>
    </row>
    <row r="23861" spans="13:21" s="104" customFormat="1" ht="15.75">
      <c r="M23861" s="172"/>
      <c r="N23861" s="172"/>
      <c r="O23861" s="172"/>
      <c r="U23861" s="173"/>
    </row>
    <row r="23862" spans="13:21" s="104" customFormat="1" ht="15.75">
      <c r="M23862" s="172"/>
      <c r="N23862" s="172"/>
      <c r="O23862" s="172"/>
      <c r="U23862" s="173"/>
    </row>
    <row r="23863" spans="13:21" s="104" customFormat="1" ht="15.75">
      <c r="M23863" s="172"/>
      <c r="N23863" s="172"/>
      <c r="O23863" s="172"/>
      <c r="U23863" s="173"/>
    </row>
    <row r="23864" spans="13:21" s="104" customFormat="1" ht="15.75">
      <c r="M23864" s="172"/>
      <c r="N23864" s="172"/>
      <c r="O23864" s="172"/>
      <c r="U23864" s="173"/>
    </row>
    <row r="23865" spans="13:21" s="104" customFormat="1" ht="15.75">
      <c r="M23865" s="172"/>
      <c r="N23865" s="172"/>
      <c r="O23865" s="172"/>
      <c r="U23865" s="173"/>
    </row>
    <row r="23866" spans="13:21" s="104" customFormat="1" ht="15.75">
      <c r="M23866" s="172"/>
      <c r="N23866" s="172"/>
      <c r="O23866" s="172"/>
      <c r="U23866" s="173"/>
    </row>
    <row r="23867" spans="13:21" s="104" customFormat="1" ht="15.75">
      <c r="M23867" s="172"/>
      <c r="N23867" s="172"/>
      <c r="O23867" s="172"/>
      <c r="U23867" s="173"/>
    </row>
    <row r="23868" spans="13:21" s="104" customFormat="1" ht="15.75">
      <c r="M23868" s="172"/>
      <c r="N23868" s="172"/>
      <c r="O23868" s="172"/>
      <c r="U23868" s="173"/>
    </row>
    <row r="23869" spans="13:21" s="104" customFormat="1" ht="15.75">
      <c r="M23869" s="172"/>
      <c r="N23869" s="172"/>
      <c r="O23869" s="172"/>
      <c r="U23869" s="173"/>
    </row>
    <row r="23870" spans="13:21" s="104" customFormat="1" ht="15.75">
      <c r="M23870" s="172"/>
      <c r="N23870" s="172"/>
      <c r="O23870" s="172"/>
      <c r="U23870" s="173"/>
    </row>
    <row r="23871" spans="13:21" s="104" customFormat="1" ht="15.75">
      <c r="M23871" s="172"/>
      <c r="N23871" s="172"/>
      <c r="O23871" s="172"/>
      <c r="U23871" s="173"/>
    </row>
    <row r="23872" spans="13:21" s="104" customFormat="1" ht="15.75">
      <c r="M23872" s="172"/>
      <c r="N23872" s="172"/>
      <c r="O23872" s="172"/>
      <c r="U23872" s="173"/>
    </row>
    <row r="23873" spans="13:21" s="104" customFormat="1" ht="15.75">
      <c r="M23873" s="172"/>
      <c r="N23873" s="172"/>
      <c r="O23873" s="172"/>
      <c r="U23873" s="173"/>
    </row>
    <row r="23874" spans="13:21" s="104" customFormat="1" ht="15.75">
      <c r="M23874" s="172"/>
      <c r="N23874" s="172"/>
      <c r="O23874" s="172"/>
      <c r="U23874" s="173"/>
    </row>
    <row r="23875" spans="13:21" s="104" customFormat="1" ht="15.75">
      <c r="M23875" s="172"/>
      <c r="N23875" s="172"/>
      <c r="O23875" s="172"/>
      <c r="U23875" s="173"/>
    </row>
    <row r="23876" spans="13:21" s="104" customFormat="1" ht="15.75">
      <c r="M23876" s="172"/>
      <c r="N23876" s="172"/>
      <c r="O23876" s="172"/>
      <c r="U23876" s="173"/>
    </row>
    <row r="23877" spans="13:21" s="104" customFormat="1" ht="15.75">
      <c r="M23877" s="172"/>
      <c r="N23877" s="172"/>
      <c r="O23877" s="172"/>
      <c r="U23877" s="173"/>
    </row>
    <row r="23878" spans="13:21" s="104" customFormat="1" ht="15.75">
      <c r="M23878" s="172"/>
      <c r="N23878" s="172"/>
      <c r="O23878" s="172"/>
      <c r="U23878" s="173"/>
    </row>
    <row r="23879" spans="13:21" s="104" customFormat="1" ht="15.75">
      <c r="M23879" s="172"/>
      <c r="N23879" s="172"/>
      <c r="O23879" s="172"/>
      <c r="U23879" s="173"/>
    </row>
    <row r="23880" spans="13:21" s="104" customFormat="1" ht="15.75">
      <c r="M23880" s="172"/>
      <c r="N23880" s="172"/>
      <c r="O23880" s="172"/>
      <c r="U23880" s="173"/>
    </row>
    <row r="23881" spans="13:21" s="104" customFormat="1" ht="15.75">
      <c r="M23881" s="172"/>
      <c r="N23881" s="172"/>
      <c r="O23881" s="172"/>
      <c r="U23881" s="173"/>
    </row>
    <row r="23882" spans="13:21" s="104" customFormat="1" ht="15.75">
      <c r="M23882" s="172"/>
      <c r="N23882" s="172"/>
      <c r="O23882" s="172"/>
      <c r="U23882" s="173"/>
    </row>
    <row r="23883" spans="13:21" s="104" customFormat="1" ht="15.75">
      <c r="M23883" s="172"/>
      <c r="N23883" s="172"/>
      <c r="O23883" s="172"/>
      <c r="U23883" s="173"/>
    </row>
    <row r="23884" spans="13:21" s="104" customFormat="1" ht="15.75">
      <c r="M23884" s="172"/>
      <c r="N23884" s="172"/>
      <c r="O23884" s="172"/>
      <c r="U23884" s="173"/>
    </row>
    <row r="23885" spans="13:21" s="104" customFormat="1" ht="15.75">
      <c r="M23885" s="172"/>
      <c r="N23885" s="172"/>
      <c r="O23885" s="172"/>
      <c r="U23885" s="173"/>
    </row>
    <row r="23886" spans="13:21" s="104" customFormat="1" ht="15.75">
      <c r="M23886" s="172"/>
      <c r="N23886" s="172"/>
      <c r="O23886" s="172"/>
      <c r="U23886" s="173"/>
    </row>
    <row r="23887" spans="13:21" s="104" customFormat="1" ht="15.75">
      <c r="M23887" s="172"/>
      <c r="N23887" s="172"/>
      <c r="O23887" s="172"/>
      <c r="U23887" s="173"/>
    </row>
    <row r="23888" spans="13:21" s="104" customFormat="1" ht="15.75">
      <c r="M23888" s="172"/>
      <c r="N23888" s="172"/>
      <c r="O23888" s="172"/>
      <c r="U23888" s="173"/>
    </row>
    <row r="23889" spans="13:21" s="104" customFormat="1" ht="15.75">
      <c r="M23889" s="172"/>
      <c r="N23889" s="172"/>
      <c r="O23889" s="172"/>
      <c r="U23889" s="173"/>
    </row>
    <row r="23890" spans="13:21" s="104" customFormat="1" ht="15.75">
      <c r="M23890" s="172"/>
      <c r="N23890" s="172"/>
      <c r="O23890" s="172"/>
      <c r="U23890" s="173"/>
    </row>
    <row r="23891" spans="13:21" s="104" customFormat="1" ht="15.75">
      <c r="M23891" s="172"/>
      <c r="N23891" s="172"/>
      <c r="O23891" s="172"/>
      <c r="U23891" s="173"/>
    </row>
    <row r="23892" spans="13:21" s="104" customFormat="1" ht="15.75">
      <c r="M23892" s="172"/>
      <c r="N23892" s="172"/>
      <c r="O23892" s="172"/>
      <c r="U23892" s="173"/>
    </row>
    <row r="23893" spans="13:21" s="104" customFormat="1" ht="15.75">
      <c r="M23893" s="172"/>
      <c r="N23893" s="172"/>
      <c r="O23893" s="172"/>
      <c r="U23893" s="173"/>
    </row>
    <row r="23894" spans="13:21" s="104" customFormat="1" ht="15.75">
      <c r="M23894" s="172"/>
      <c r="N23894" s="172"/>
      <c r="O23894" s="172"/>
      <c r="U23894" s="173"/>
    </row>
    <row r="23895" spans="13:21" s="104" customFormat="1" ht="15.75">
      <c r="M23895" s="172"/>
      <c r="N23895" s="172"/>
      <c r="O23895" s="172"/>
      <c r="U23895" s="173"/>
    </row>
    <row r="23896" spans="13:21" s="104" customFormat="1" ht="15.75">
      <c r="M23896" s="172"/>
      <c r="N23896" s="172"/>
      <c r="O23896" s="172"/>
      <c r="U23896" s="173"/>
    </row>
    <row r="23897" spans="13:21" s="104" customFormat="1" ht="15.75">
      <c r="M23897" s="172"/>
      <c r="N23897" s="172"/>
      <c r="O23897" s="172"/>
      <c r="U23897" s="173"/>
    </row>
    <row r="23898" spans="13:21" s="104" customFormat="1" ht="15.75">
      <c r="M23898" s="172"/>
      <c r="N23898" s="172"/>
      <c r="O23898" s="172"/>
      <c r="U23898" s="173"/>
    </row>
    <row r="23899" spans="13:21" s="104" customFormat="1" ht="15.75">
      <c r="M23899" s="172"/>
      <c r="N23899" s="172"/>
      <c r="O23899" s="172"/>
      <c r="U23899" s="173"/>
    </row>
    <row r="23900" spans="13:21" s="104" customFormat="1" ht="15.75">
      <c r="M23900" s="172"/>
      <c r="N23900" s="172"/>
      <c r="O23900" s="172"/>
      <c r="U23900" s="173"/>
    </row>
    <row r="23901" spans="13:21" s="104" customFormat="1" ht="15.75">
      <c r="M23901" s="172"/>
      <c r="N23901" s="172"/>
      <c r="O23901" s="172"/>
      <c r="U23901" s="173"/>
    </row>
    <row r="23902" spans="13:21" s="104" customFormat="1" ht="15.75">
      <c r="M23902" s="172"/>
      <c r="N23902" s="172"/>
      <c r="O23902" s="172"/>
      <c r="U23902" s="173"/>
    </row>
    <row r="23903" spans="13:21" s="104" customFormat="1" ht="15.75">
      <c r="M23903" s="172"/>
      <c r="N23903" s="172"/>
      <c r="O23903" s="172"/>
      <c r="U23903" s="173"/>
    </row>
    <row r="23904" spans="13:21" s="104" customFormat="1" ht="15.75">
      <c r="M23904" s="172"/>
      <c r="N23904" s="172"/>
      <c r="O23904" s="172"/>
      <c r="U23904" s="173"/>
    </row>
    <row r="23905" spans="13:21" s="104" customFormat="1" ht="15.75">
      <c r="M23905" s="172"/>
      <c r="N23905" s="172"/>
      <c r="O23905" s="172"/>
      <c r="U23905" s="173"/>
    </row>
    <row r="23906" spans="13:21" s="104" customFormat="1" ht="15.75">
      <c r="M23906" s="172"/>
      <c r="N23906" s="172"/>
      <c r="O23906" s="172"/>
      <c r="U23906" s="173"/>
    </row>
    <row r="23907" spans="13:21" s="104" customFormat="1" ht="15.75">
      <c r="M23907" s="172"/>
      <c r="N23907" s="172"/>
      <c r="O23907" s="172"/>
      <c r="U23907" s="173"/>
    </row>
    <row r="23908" spans="13:21" s="104" customFormat="1" ht="15.75">
      <c r="M23908" s="172"/>
      <c r="N23908" s="172"/>
      <c r="O23908" s="172"/>
      <c r="U23908" s="173"/>
    </row>
    <row r="23909" spans="13:21" s="104" customFormat="1" ht="15.75">
      <c r="M23909" s="172"/>
      <c r="N23909" s="172"/>
      <c r="O23909" s="172"/>
      <c r="U23909" s="173"/>
    </row>
    <row r="23910" spans="13:21" s="104" customFormat="1" ht="15.75">
      <c r="M23910" s="172"/>
      <c r="N23910" s="172"/>
      <c r="O23910" s="172"/>
      <c r="U23910" s="173"/>
    </row>
    <row r="23911" spans="13:21" s="104" customFormat="1" ht="15.75">
      <c r="M23911" s="172"/>
      <c r="N23911" s="172"/>
      <c r="O23911" s="172"/>
      <c r="U23911" s="173"/>
    </row>
    <row r="23912" spans="13:21" s="104" customFormat="1" ht="15.75">
      <c r="M23912" s="172"/>
      <c r="N23912" s="172"/>
      <c r="O23912" s="172"/>
      <c r="U23912" s="173"/>
    </row>
    <row r="23913" spans="13:21" s="104" customFormat="1" ht="15.75">
      <c r="M23913" s="172"/>
      <c r="N23913" s="172"/>
      <c r="O23913" s="172"/>
      <c r="U23913" s="173"/>
    </row>
    <row r="23914" spans="13:21" s="104" customFormat="1" ht="15.75">
      <c r="M23914" s="172"/>
      <c r="N23914" s="172"/>
      <c r="O23914" s="172"/>
      <c r="U23914" s="173"/>
    </row>
    <row r="23915" spans="13:21" s="104" customFormat="1" ht="15.75">
      <c r="M23915" s="172"/>
      <c r="N23915" s="172"/>
      <c r="O23915" s="172"/>
      <c r="U23915" s="173"/>
    </row>
    <row r="23916" spans="13:21" s="104" customFormat="1" ht="15.75">
      <c r="M23916" s="172"/>
      <c r="N23916" s="172"/>
      <c r="O23916" s="172"/>
      <c r="U23916" s="173"/>
    </row>
    <row r="23917" spans="13:21" s="104" customFormat="1" ht="15.75">
      <c r="M23917" s="172"/>
      <c r="N23917" s="172"/>
      <c r="O23917" s="172"/>
      <c r="U23917" s="173"/>
    </row>
    <row r="23918" spans="13:21" s="104" customFormat="1" ht="15.75">
      <c r="M23918" s="172"/>
      <c r="N23918" s="172"/>
      <c r="O23918" s="172"/>
      <c r="U23918" s="173"/>
    </row>
    <row r="23919" spans="13:21" s="104" customFormat="1" ht="15.75">
      <c r="M23919" s="172"/>
      <c r="N23919" s="172"/>
      <c r="O23919" s="172"/>
      <c r="U23919" s="173"/>
    </row>
    <row r="23920" spans="13:21" s="104" customFormat="1" ht="15.75">
      <c r="M23920" s="172"/>
      <c r="N23920" s="172"/>
      <c r="O23920" s="172"/>
      <c r="U23920" s="173"/>
    </row>
    <row r="23921" spans="13:21" s="104" customFormat="1" ht="15.75">
      <c r="M23921" s="172"/>
      <c r="N23921" s="172"/>
      <c r="O23921" s="172"/>
      <c r="U23921" s="173"/>
    </row>
    <row r="23922" spans="13:21" s="104" customFormat="1" ht="15.75">
      <c r="M23922" s="172"/>
      <c r="N23922" s="172"/>
      <c r="O23922" s="172"/>
      <c r="U23922" s="173"/>
    </row>
    <row r="23923" spans="13:21" s="104" customFormat="1" ht="15.75">
      <c r="M23923" s="172"/>
      <c r="N23923" s="172"/>
      <c r="O23923" s="172"/>
      <c r="U23923" s="173"/>
    </row>
    <row r="23924" spans="13:21" s="104" customFormat="1" ht="15.75">
      <c r="M23924" s="172"/>
      <c r="N23924" s="172"/>
      <c r="O23924" s="172"/>
      <c r="U23924" s="173"/>
    </row>
    <row r="23925" spans="13:21" s="104" customFormat="1" ht="15.75">
      <c r="M23925" s="172"/>
      <c r="N23925" s="172"/>
      <c r="O23925" s="172"/>
      <c r="U23925" s="173"/>
    </row>
    <row r="23926" spans="13:21" s="104" customFormat="1" ht="15.75">
      <c r="M23926" s="172"/>
      <c r="N23926" s="172"/>
      <c r="O23926" s="172"/>
      <c r="U23926" s="173"/>
    </row>
    <row r="23927" spans="13:21" s="104" customFormat="1" ht="15.75">
      <c r="M23927" s="172"/>
      <c r="N23927" s="172"/>
      <c r="O23927" s="172"/>
      <c r="U23927" s="173"/>
    </row>
    <row r="23928" spans="13:21" s="104" customFormat="1" ht="15.75">
      <c r="M23928" s="172"/>
      <c r="N23928" s="172"/>
      <c r="O23928" s="172"/>
      <c r="U23928" s="173"/>
    </row>
    <row r="23929" spans="13:21" s="104" customFormat="1" ht="15.75">
      <c r="M23929" s="172"/>
      <c r="N23929" s="172"/>
      <c r="O23929" s="172"/>
      <c r="U23929" s="173"/>
    </row>
    <row r="23930" spans="13:21" s="104" customFormat="1" ht="15.75">
      <c r="M23930" s="172"/>
      <c r="N23930" s="172"/>
      <c r="O23930" s="172"/>
      <c r="U23930" s="173"/>
    </row>
    <row r="23931" spans="13:21" s="104" customFormat="1" ht="15.75">
      <c r="M23931" s="172"/>
      <c r="N23931" s="172"/>
      <c r="O23931" s="172"/>
      <c r="U23931" s="173"/>
    </row>
    <row r="23932" spans="13:21" s="104" customFormat="1" ht="15.75">
      <c r="M23932" s="172"/>
      <c r="N23932" s="172"/>
      <c r="O23932" s="172"/>
      <c r="U23932" s="173"/>
    </row>
    <row r="23933" spans="13:21" s="104" customFormat="1" ht="15.75">
      <c r="M23933" s="172"/>
      <c r="N23933" s="172"/>
      <c r="O23933" s="172"/>
      <c r="U23933" s="173"/>
    </row>
    <row r="23934" spans="13:21" s="104" customFormat="1" ht="15.75">
      <c r="M23934" s="172"/>
      <c r="N23934" s="172"/>
      <c r="O23934" s="172"/>
      <c r="U23934" s="173"/>
    </row>
    <row r="23935" spans="13:21" s="104" customFormat="1" ht="15.75">
      <c r="M23935" s="172"/>
      <c r="N23935" s="172"/>
      <c r="O23935" s="172"/>
      <c r="U23935" s="173"/>
    </row>
    <row r="23936" spans="13:21" s="104" customFormat="1" ht="15.75">
      <c r="M23936" s="172"/>
      <c r="N23936" s="172"/>
      <c r="O23936" s="172"/>
      <c r="U23936" s="173"/>
    </row>
    <row r="23937" spans="13:21" s="104" customFormat="1" ht="15.75">
      <c r="M23937" s="172"/>
      <c r="N23937" s="172"/>
      <c r="O23937" s="172"/>
      <c r="U23937" s="173"/>
    </row>
    <row r="23938" spans="13:21" s="104" customFormat="1" ht="15.75">
      <c r="M23938" s="172"/>
      <c r="N23938" s="172"/>
      <c r="O23938" s="172"/>
      <c r="U23938" s="173"/>
    </row>
    <row r="23939" spans="13:21" s="104" customFormat="1" ht="15.75">
      <c r="M23939" s="172"/>
      <c r="N23939" s="172"/>
      <c r="O23939" s="172"/>
      <c r="U23939" s="173"/>
    </row>
    <row r="23940" spans="13:21" s="104" customFormat="1" ht="15.75">
      <c r="M23940" s="172"/>
      <c r="N23940" s="172"/>
      <c r="O23940" s="172"/>
      <c r="U23940" s="173"/>
    </row>
    <row r="23941" spans="13:21" s="104" customFormat="1" ht="15.75">
      <c r="M23941" s="172"/>
      <c r="N23941" s="172"/>
      <c r="O23941" s="172"/>
      <c r="U23941" s="173"/>
    </row>
    <row r="23942" spans="13:21" s="104" customFormat="1" ht="15.75">
      <c r="M23942" s="172"/>
      <c r="N23942" s="172"/>
      <c r="O23942" s="172"/>
      <c r="U23942" s="173"/>
    </row>
    <row r="23943" spans="13:21" s="104" customFormat="1" ht="15.75">
      <c r="M23943" s="172"/>
      <c r="N23943" s="172"/>
      <c r="O23943" s="172"/>
      <c r="U23943" s="173"/>
    </row>
    <row r="23944" spans="13:21" s="104" customFormat="1" ht="15.75">
      <c r="M23944" s="172"/>
      <c r="N23944" s="172"/>
      <c r="O23944" s="172"/>
      <c r="U23944" s="173"/>
    </row>
    <row r="23945" spans="13:21" s="104" customFormat="1" ht="15.75">
      <c r="M23945" s="172"/>
      <c r="N23945" s="172"/>
      <c r="O23945" s="172"/>
      <c r="U23945" s="173"/>
    </row>
    <row r="23946" spans="13:21" s="104" customFormat="1" ht="15.75">
      <c r="M23946" s="172"/>
      <c r="N23946" s="172"/>
      <c r="O23946" s="172"/>
      <c r="U23946" s="173"/>
    </row>
    <row r="23947" spans="13:21" s="104" customFormat="1" ht="15.75">
      <c r="M23947" s="172"/>
      <c r="N23947" s="172"/>
      <c r="O23947" s="172"/>
      <c r="U23947" s="173"/>
    </row>
    <row r="23948" spans="13:21" s="104" customFormat="1" ht="15.75">
      <c r="M23948" s="172"/>
      <c r="N23948" s="172"/>
      <c r="O23948" s="172"/>
      <c r="U23948" s="173"/>
    </row>
    <row r="23949" spans="13:21" s="104" customFormat="1" ht="15.75">
      <c r="M23949" s="172"/>
      <c r="N23949" s="172"/>
      <c r="O23949" s="172"/>
      <c r="U23949" s="173"/>
    </row>
    <row r="23950" spans="13:21" s="104" customFormat="1" ht="15.75">
      <c r="M23950" s="172"/>
      <c r="N23950" s="172"/>
      <c r="O23950" s="172"/>
      <c r="U23950" s="173"/>
    </row>
    <row r="23951" spans="13:21" s="104" customFormat="1" ht="15.75">
      <c r="M23951" s="172"/>
      <c r="N23951" s="172"/>
      <c r="O23951" s="172"/>
      <c r="U23951" s="173"/>
    </row>
    <row r="23952" spans="13:21" s="104" customFormat="1" ht="15.75">
      <c r="M23952" s="172"/>
      <c r="N23952" s="172"/>
      <c r="O23952" s="172"/>
      <c r="U23952" s="173"/>
    </row>
    <row r="23953" spans="13:21" s="104" customFormat="1" ht="15.75">
      <c r="M23953" s="172"/>
      <c r="N23953" s="172"/>
      <c r="O23953" s="172"/>
      <c r="U23953" s="173"/>
    </row>
    <row r="23954" spans="13:21" s="104" customFormat="1" ht="15.75">
      <c r="M23954" s="172"/>
      <c r="N23954" s="172"/>
      <c r="O23954" s="172"/>
      <c r="U23954" s="173"/>
    </row>
    <row r="23955" spans="13:21" s="104" customFormat="1" ht="15.75">
      <c r="M23955" s="172"/>
      <c r="N23955" s="172"/>
      <c r="O23955" s="172"/>
      <c r="U23955" s="173"/>
    </row>
    <row r="23956" spans="13:21" s="104" customFormat="1" ht="15.75">
      <c r="M23956" s="172"/>
      <c r="N23956" s="172"/>
      <c r="O23956" s="172"/>
      <c r="U23956" s="173"/>
    </row>
    <row r="23957" spans="13:21" s="104" customFormat="1" ht="15.75">
      <c r="M23957" s="172"/>
      <c r="N23957" s="172"/>
      <c r="O23957" s="172"/>
      <c r="U23957" s="173"/>
    </row>
    <row r="23958" spans="13:21" s="104" customFormat="1" ht="15.75">
      <c r="M23958" s="172"/>
      <c r="N23958" s="172"/>
      <c r="O23958" s="172"/>
      <c r="U23958" s="173"/>
    </row>
    <row r="23959" spans="13:21" s="104" customFormat="1" ht="15.75">
      <c r="M23959" s="172"/>
      <c r="N23959" s="172"/>
      <c r="O23959" s="172"/>
      <c r="U23959" s="173"/>
    </row>
    <row r="23960" spans="13:21" s="104" customFormat="1" ht="15.75">
      <c r="M23960" s="172"/>
      <c r="N23960" s="172"/>
      <c r="O23960" s="172"/>
      <c r="U23960" s="173"/>
    </row>
    <row r="23961" spans="13:21" s="104" customFormat="1" ht="15.75">
      <c r="M23961" s="172"/>
      <c r="N23961" s="172"/>
      <c r="O23961" s="172"/>
      <c r="U23961" s="173"/>
    </row>
    <row r="23962" spans="13:21" s="104" customFormat="1" ht="15.75">
      <c r="M23962" s="172"/>
      <c r="N23962" s="172"/>
      <c r="O23962" s="172"/>
      <c r="U23962" s="173"/>
    </row>
    <row r="23963" spans="13:21" s="104" customFormat="1" ht="15.75">
      <c r="M23963" s="172"/>
      <c r="N23963" s="172"/>
      <c r="O23963" s="172"/>
      <c r="U23963" s="173"/>
    </row>
    <row r="23964" spans="13:21" s="104" customFormat="1" ht="15.75">
      <c r="M23964" s="172"/>
      <c r="N23964" s="172"/>
      <c r="O23964" s="172"/>
      <c r="U23964" s="173"/>
    </row>
    <row r="23965" spans="13:21" s="104" customFormat="1" ht="15.75">
      <c r="M23965" s="172"/>
      <c r="N23965" s="172"/>
      <c r="O23965" s="172"/>
      <c r="U23965" s="173"/>
    </row>
    <row r="23966" spans="13:21" s="104" customFormat="1" ht="15.75">
      <c r="M23966" s="172"/>
      <c r="N23966" s="172"/>
      <c r="O23966" s="172"/>
      <c r="U23966" s="173"/>
    </row>
    <row r="23967" spans="13:21" s="104" customFormat="1" ht="15.75">
      <c r="M23967" s="172"/>
      <c r="N23967" s="172"/>
      <c r="O23967" s="172"/>
      <c r="U23967" s="173"/>
    </row>
    <row r="23968" spans="13:21" s="104" customFormat="1" ht="15.75">
      <c r="M23968" s="172"/>
      <c r="N23968" s="172"/>
      <c r="O23968" s="172"/>
      <c r="U23968" s="173"/>
    </row>
    <row r="23969" spans="13:21" s="104" customFormat="1" ht="15.75">
      <c r="M23969" s="172"/>
      <c r="N23969" s="172"/>
      <c r="O23969" s="172"/>
      <c r="U23969" s="173"/>
    </row>
    <row r="23970" spans="13:21" s="104" customFormat="1" ht="15.75">
      <c r="M23970" s="172"/>
      <c r="N23970" s="172"/>
      <c r="O23970" s="172"/>
      <c r="U23970" s="173"/>
    </row>
    <row r="23971" spans="13:21" s="104" customFormat="1" ht="15.75">
      <c r="M23971" s="172"/>
      <c r="N23971" s="172"/>
      <c r="O23971" s="172"/>
      <c r="U23971" s="173"/>
    </row>
    <row r="23972" spans="13:21" s="104" customFormat="1" ht="15.75">
      <c r="M23972" s="172"/>
      <c r="N23972" s="172"/>
      <c r="O23972" s="172"/>
      <c r="U23972" s="173"/>
    </row>
    <row r="23973" spans="13:21" s="104" customFormat="1" ht="15.75">
      <c r="M23973" s="172"/>
      <c r="N23973" s="172"/>
      <c r="O23973" s="172"/>
      <c r="U23973" s="173"/>
    </row>
    <row r="23974" spans="13:21" s="104" customFormat="1" ht="15.75">
      <c r="M23974" s="172"/>
      <c r="N23974" s="172"/>
      <c r="O23974" s="172"/>
      <c r="U23974" s="173"/>
    </row>
    <row r="23975" spans="13:21" s="104" customFormat="1" ht="15.75">
      <c r="M23975" s="172"/>
      <c r="N23975" s="172"/>
      <c r="O23975" s="172"/>
      <c r="U23975" s="173"/>
    </row>
    <row r="23976" spans="13:21" s="104" customFormat="1" ht="15.75">
      <c r="M23976" s="172"/>
      <c r="N23976" s="172"/>
      <c r="O23976" s="172"/>
      <c r="U23976" s="173"/>
    </row>
    <row r="23977" spans="13:21" s="104" customFormat="1" ht="15.75">
      <c r="M23977" s="172"/>
      <c r="N23977" s="172"/>
      <c r="O23977" s="172"/>
      <c r="U23977" s="173"/>
    </row>
    <row r="23978" spans="13:21" s="104" customFormat="1" ht="15.75">
      <c r="M23978" s="172"/>
      <c r="N23978" s="172"/>
      <c r="O23978" s="172"/>
      <c r="U23978" s="173"/>
    </row>
    <row r="23979" spans="13:21" s="104" customFormat="1" ht="15.75">
      <c r="M23979" s="172"/>
      <c r="N23979" s="172"/>
      <c r="O23979" s="172"/>
      <c r="U23979" s="173"/>
    </row>
    <row r="23980" spans="13:21" s="104" customFormat="1" ht="15.75">
      <c r="M23980" s="172"/>
      <c r="N23980" s="172"/>
      <c r="O23980" s="172"/>
      <c r="U23980" s="173"/>
    </row>
    <row r="23981" spans="13:21" s="104" customFormat="1" ht="15.75">
      <c r="M23981" s="172"/>
      <c r="N23981" s="172"/>
      <c r="O23981" s="172"/>
      <c r="U23981" s="173"/>
    </row>
    <row r="23982" spans="13:21" s="104" customFormat="1" ht="15.75">
      <c r="M23982" s="172"/>
      <c r="N23982" s="172"/>
      <c r="O23982" s="172"/>
      <c r="U23982" s="173"/>
    </row>
    <row r="23983" spans="13:21" s="104" customFormat="1" ht="15.75">
      <c r="M23983" s="172"/>
      <c r="N23983" s="172"/>
      <c r="O23983" s="172"/>
      <c r="U23983" s="173"/>
    </row>
    <row r="23984" spans="13:21" s="104" customFormat="1" ht="15.75">
      <c r="M23984" s="172"/>
      <c r="N23984" s="172"/>
      <c r="O23984" s="172"/>
      <c r="U23984" s="173"/>
    </row>
    <row r="23985" spans="13:21" s="104" customFormat="1" ht="15.75">
      <c r="M23985" s="172"/>
      <c r="N23985" s="172"/>
      <c r="O23985" s="172"/>
      <c r="U23985" s="173"/>
    </row>
    <row r="23986" spans="13:21" s="104" customFormat="1" ht="15.75">
      <c r="M23986" s="172"/>
      <c r="N23986" s="172"/>
      <c r="O23986" s="172"/>
      <c r="U23986" s="173"/>
    </row>
    <row r="23987" spans="13:21" s="104" customFormat="1" ht="15.75">
      <c r="M23987" s="172"/>
      <c r="N23987" s="172"/>
      <c r="O23987" s="172"/>
      <c r="U23987" s="173"/>
    </row>
    <row r="23988" spans="13:21" s="104" customFormat="1" ht="15.75">
      <c r="M23988" s="172"/>
      <c r="N23988" s="172"/>
      <c r="O23988" s="172"/>
      <c r="U23988" s="173"/>
    </row>
    <row r="23989" spans="13:21" s="104" customFormat="1" ht="15.75">
      <c r="M23989" s="172"/>
      <c r="N23989" s="172"/>
      <c r="O23989" s="172"/>
      <c r="U23989" s="173"/>
    </row>
    <row r="23990" spans="13:21" s="104" customFormat="1" ht="15.75">
      <c r="M23990" s="172"/>
      <c r="N23990" s="172"/>
      <c r="O23990" s="172"/>
      <c r="U23990" s="173"/>
    </row>
    <row r="23991" spans="13:21" s="104" customFormat="1" ht="15.75">
      <c r="M23991" s="172"/>
      <c r="N23991" s="172"/>
      <c r="O23991" s="172"/>
      <c r="U23991" s="173"/>
    </row>
    <row r="23992" spans="13:21" s="104" customFormat="1" ht="15.75">
      <c r="M23992" s="172"/>
      <c r="N23992" s="172"/>
      <c r="O23992" s="172"/>
      <c r="U23992" s="173"/>
    </row>
    <row r="23993" spans="13:21" s="104" customFormat="1" ht="15.75">
      <c r="M23993" s="172"/>
      <c r="N23993" s="172"/>
      <c r="O23993" s="172"/>
      <c r="U23993" s="173"/>
    </row>
    <row r="23994" spans="13:21" s="104" customFormat="1" ht="15.75">
      <c r="M23994" s="172"/>
      <c r="N23994" s="172"/>
      <c r="O23994" s="172"/>
      <c r="U23994" s="173"/>
    </row>
    <row r="23995" spans="13:21" s="104" customFormat="1" ht="15.75">
      <c r="M23995" s="172"/>
      <c r="N23995" s="172"/>
      <c r="O23995" s="172"/>
      <c r="U23995" s="173"/>
    </row>
    <row r="23996" spans="13:21" s="104" customFormat="1" ht="15.75">
      <c r="M23996" s="172"/>
      <c r="N23996" s="172"/>
      <c r="O23996" s="172"/>
      <c r="U23996" s="173"/>
    </row>
    <row r="23997" spans="13:21" s="104" customFormat="1" ht="15.75">
      <c r="M23997" s="172"/>
      <c r="N23997" s="172"/>
      <c r="O23997" s="172"/>
      <c r="U23997" s="173"/>
    </row>
    <row r="23998" spans="13:21" s="104" customFormat="1" ht="15.75">
      <c r="M23998" s="172"/>
      <c r="N23998" s="172"/>
      <c r="O23998" s="172"/>
      <c r="U23998" s="173"/>
    </row>
    <row r="23999" spans="13:21" s="104" customFormat="1" ht="15.75">
      <c r="M23999" s="172"/>
      <c r="N23999" s="172"/>
      <c r="O23999" s="172"/>
      <c r="U23999" s="173"/>
    </row>
    <row r="24000" spans="13:21" s="104" customFormat="1" ht="15.75">
      <c r="M24000" s="172"/>
      <c r="N24000" s="172"/>
      <c r="O24000" s="172"/>
      <c r="U24000" s="173"/>
    </row>
    <row r="24001" spans="13:21" s="104" customFormat="1" ht="15.75">
      <c r="M24001" s="172"/>
      <c r="N24001" s="172"/>
      <c r="O24001" s="172"/>
      <c r="U24001" s="173"/>
    </row>
    <row r="24002" spans="13:21" s="104" customFormat="1" ht="15.75">
      <c r="M24002" s="172"/>
      <c r="N24002" s="172"/>
      <c r="O24002" s="172"/>
      <c r="U24002" s="173"/>
    </row>
    <row r="24003" spans="13:21" s="104" customFormat="1" ht="15.75">
      <c r="M24003" s="172"/>
      <c r="N24003" s="172"/>
      <c r="O24003" s="172"/>
      <c r="U24003" s="173"/>
    </row>
    <row r="24004" spans="13:21" s="104" customFormat="1" ht="15.75">
      <c r="M24004" s="172"/>
      <c r="N24004" s="172"/>
      <c r="O24004" s="172"/>
      <c r="U24004" s="173"/>
    </row>
    <row r="24005" spans="13:21" s="104" customFormat="1" ht="15.75">
      <c r="M24005" s="172"/>
      <c r="N24005" s="172"/>
      <c r="O24005" s="172"/>
      <c r="U24005" s="173"/>
    </row>
    <row r="24006" spans="13:21" s="104" customFormat="1" ht="15.75">
      <c r="M24006" s="172"/>
      <c r="N24006" s="172"/>
      <c r="O24006" s="172"/>
      <c r="U24006" s="173"/>
    </row>
    <row r="24007" spans="13:21" s="104" customFormat="1" ht="15.75">
      <c r="M24007" s="172"/>
      <c r="N24007" s="172"/>
      <c r="O24007" s="172"/>
      <c r="U24007" s="173"/>
    </row>
    <row r="24008" spans="13:21" s="104" customFormat="1" ht="15.75">
      <c r="M24008" s="172"/>
      <c r="N24008" s="172"/>
      <c r="O24008" s="172"/>
      <c r="U24008" s="173"/>
    </row>
    <row r="24009" spans="13:21" s="104" customFormat="1" ht="15.75">
      <c r="M24009" s="172"/>
      <c r="N24009" s="172"/>
      <c r="O24009" s="172"/>
      <c r="U24009" s="173"/>
    </row>
    <row r="24010" spans="13:21" s="104" customFormat="1" ht="15.75">
      <c r="M24010" s="172"/>
      <c r="N24010" s="172"/>
      <c r="O24010" s="172"/>
      <c r="U24010" s="173"/>
    </row>
    <row r="24011" spans="13:21" s="104" customFormat="1" ht="15.75">
      <c r="M24011" s="172"/>
      <c r="N24011" s="172"/>
      <c r="O24011" s="172"/>
      <c r="U24011" s="173"/>
    </row>
    <row r="24012" spans="13:21" s="104" customFormat="1" ht="15.75">
      <c r="M24012" s="172"/>
      <c r="N24012" s="172"/>
      <c r="O24012" s="172"/>
      <c r="U24012" s="173"/>
    </row>
    <row r="24013" spans="13:21" s="104" customFormat="1" ht="15.75">
      <c r="M24013" s="172"/>
      <c r="N24013" s="172"/>
      <c r="O24013" s="172"/>
      <c r="U24013" s="173"/>
    </row>
    <row r="24014" spans="13:21" s="104" customFormat="1" ht="15.75">
      <c r="M24014" s="172"/>
      <c r="N24014" s="172"/>
      <c r="O24014" s="172"/>
      <c r="U24014" s="173"/>
    </row>
    <row r="24015" spans="13:21" s="104" customFormat="1" ht="15.75">
      <c r="M24015" s="172"/>
      <c r="N24015" s="172"/>
      <c r="O24015" s="172"/>
      <c r="U24015" s="173"/>
    </row>
    <row r="24016" spans="13:21" s="104" customFormat="1" ht="15.75">
      <c r="M24016" s="172"/>
      <c r="N24016" s="172"/>
      <c r="O24016" s="172"/>
      <c r="U24016" s="173"/>
    </row>
    <row r="24017" spans="13:21" s="104" customFormat="1" ht="15.75">
      <c r="M24017" s="172"/>
      <c r="N24017" s="172"/>
      <c r="O24017" s="172"/>
      <c r="U24017" s="173"/>
    </row>
    <row r="24018" spans="13:21" s="104" customFormat="1" ht="15.75">
      <c r="M24018" s="172"/>
      <c r="N24018" s="172"/>
      <c r="O24018" s="172"/>
      <c r="U24018" s="173"/>
    </row>
    <row r="24019" spans="13:21" s="104" customFormat="1" ht="15.75">
      <c r="M24019" s="172"/>
      <c r="N24019" s="172"/>
      <c r="O24019" s="172"/>
      <c r="U24019" s="173"/>
    </row>
    <row r="24020" spans="13:21" s="104" customFormat="1" ht="15.75">
      <c r="M24020" s="172"/>
      <c r="N24020" s="172"/>
      <c r="O24020" s="172"/>
      <c r="U24020" s="173"/>
    </row>
    <row r="24021" spans="13:21" s="104" customFormat="1" ht="15.75">
      <c r="M24021" s="172"/>
      <c r="N24021" s="172"/>
      <c r="O24021" s="172"/>
      <c r="U24021" s="173"/>
    </row>
    <row r="24022" spans="13:21" s="104" customFormat="1" ht="15.75">
      <c r="M24022" s="172"/>
      <c r="N24022" s="172"/>
      <c r="O24022" s="172"/>
      <c r="U24022" s="173"/>
    </row>
    <row r="24023" spans="13:21" s="104" customFormat="1" ht="15.75">
      <c r="M24023" s="172"/>
      <c r="N24023" s="172"/>
      <c r="O24023" s="172"/>
      <c r="U24023" s="173"/>
    </row>
    <row r="24024" spans="13:21" s="104" customFormat="1" ht="15.75">
      <c r="M24024" s="172"/>
      <c r="N24024" s="172"/>
      <c r="O24024" s="172"/>
      <c r="U24024" s="173"/>
    </row>
    <row r="24025" spans="13:21" s="104" customFormat="1" ht="15.75">
      <c r="M24025" s="172"/>
      <c r="N24025" s="172"/>
      <c r="O24025" s="172"/>
      <c r="U24025" s="173"/>
    </row>
    <row r="24026" spans="13:21" s="104" customFormat="1" ht="15.75">
      <c r="M24026" s="172"/>
      <c r="N24026" s="172"/>
      <c r="O24026" s="172"/>
      <c r="U24026" s="173"/>
    </row>
    <row r="24027" spans="13:21" s="104" customFormat="1" ht="15.75">
      <c r="M24027" s="172"/>
      <c r="N24027" s="172"/>
      <c r="O24027" s="172"/>
      <c r="U24027" s="173"/>
    </row>
    <row r="24028" spans="13:21" s="104" customFormat="1" ht="15.75">
      <c r="M24028" s="172"/>
      <c r="N24028" s="172"/>
      <c r="O24028" s="172"/>
      <c r="U24028" s="173"/>
    </row>
    <row r="24029" spans="13:21" s="104" customFormat="1" ht="15.75">
      <c r="M24029" s="172"/>
      <c r="N24029" s="172"/>
      <c r="O24029" s="172"/>
      <c r="U24029" s="173"/>
    </row>
    <row r="24030" spans="13:21" s="104" customFormat="1" ht="15.75">
      <c r="M24030" s="172"/>
      <c r="N24030" s="172"/>
      <c r="O24030" s="172"/>
      <c r="U24030" s="173"/>
    </row>
    <row r="24031" spans="13:21" s="104" customFormat="1" ht="15.75">
      <c r="M24031" s="172"/>
      <c r="N24031" s="172"/>
      <c r="O24031" s="172"/>
      <c r="U24031" s="173"/>
    </row>
    <row r="24032" spans="13:21" s="104" customFormat="1" ht="15.75">
      <c r="M24032" s="172"/>
      <c r="N24032" s="172"/>
      <c r="O24032" s="172"/>
      <c r="U24032" s="173"/>
    </row>
    <row r="24033" spans="13:21" s="104" customFormat="1" ht="15.75">
      <c r="M24033" s="172"/>
      <c r="N24033" s="172"/>
      <c r="O24033" s="172"/>
      <c r="U24033" s="173"/>
    </row>
    <row r="24034" spans="13:21" s="104" customFormat="1" ht="15.75">
      <c r="M24034" s="172"/>
      <c r="N24034" s="172"/>
      <c r="O24034" s="172"/>
      <c r="U24034" s="173"/>
    </row>
    <row r="24035" spans="13:21" s="104" customFormat="1" ht="15.75">
      <c r="M24035" s="172"/>
      <c r="N24035" s="172"/>
      <c r="O24035" s="172"/>
      <c r="U24035" s="173"/>
    </row>
    <row r="24036" spans="13:21" s="104" customFormat="1" ht="15.75">
      <c r="M24036" s="172"/>
      <c r="N24036" s="172"/>
      <c r="O24036" s="172"/>
      <c r="U24036" s="173"/>
    </row>
    <row r="24037" spans="13:21" s="104" customFormat="1" ht="15.75">
      <c r="M24037" s="172"/>
      <c r="N24037" s="172"/>
      <c r="O24037" s="172"/>
      <c r="U24037" s="173"/>
    </row>
    <row r="24038" spans="13:21" s="104" customFormat="1" ht="15.75">
      <c r="M24038" s="172"/>
      <c r="N24038" s="172"/>
      <c r="O24038" s="172"/>
      <c r="U24038" s="173"/>
    </row>
    <row r="24039" spans="13:21" s="104" customFormat="1" ht="15.75">
      <c r="M24039" s="172"/>
      <c r="N24039" s="172"/>
      <c r="O24039" s="172"/>
      <c r="U24039" s="173"/>
    </row>
    <row r="24040" spans="13:21" s="104" customFormat="1" ht="15.75">
      <c r="M24040" s="172"/>
      <c r="N24040" s="172"/>
      <c r="O24040" s="172"/>
      <c r="U24040" s="173"/>
    </row>
    <row r="24041" spans="13:21" s="104" customFormat="1" ht="15.75">
      <c r="M24041" s="172"/>
      <c r="N24041" s="172"/>
      <c r="O24041" s="172"/>
      <c r="U24041" s="173"/>
    </row>
    <row r="24042" spans="13:21" s="104" customFormat="1" ht="15.75">
      <c r="M24042" s="172"/>
      <c r="N24042" s="172"/>
      <c r="O24042" s="172"/>
      <c r="U24042" s="173"/>
    </row>
    <row r="24043" spans="13:21" s="104" customFormat="1" ht="15.75">
      <c r="M24043" s="172"/>
      <c r="N24043" s="172"/>
      <c r="O24043" s="172"/>
      <c r="U24043" s="173"/>
    </row>
    <row r="24044" spans="13:21" s="104" customFormat="1" ht="15.75">
      <c r="M24044" s="172"/>
      <c r="N24044" s="172"/>
      <c r="O24044" s="172"/>
      <c r="U24044" s="173"/>
    </row>
    <row r="24045" spans="13:21" s="104" customFormat="1" ht="15.75">
      <c r="M24045" s="172"/>
      <c r="N24045" s="172"/>
      <c r="O24045" s="172"/>
      <c r="U24045" s="173"/>
    </row>
    <row r="24046" spans="13:21" s="104" customFormat="1" ht="15.75">
      <c r="M24046" s="172"/>
      <c r="N24046" s="172"/>
      <c r="O24046" s="172"/>
      <c r="U24046" s="173"/>
    </row>
    <row r="24047" spans="13:21" s="104" customFormat="1" ht="15.75">
      <c r="M24047" s="172"/>
      <c r="N24047" s="172"/>
      <c r="O24047" s="172"/>
      <c r="U24047" s="173"/>
    </row>
    <row r="24048" spans="13:21" s="104" customFormat="1" ht="15.75">
      <c r="M24048" s="172"/>
      <c r="N24048" s="172"/>
      <c r="O24048" s="172"/>
      <c r="U24048" s="173"/>
    </row>
    <row r="24049" spans="13:21" s="104" customFormat="1" ht="15.75">
      <c r="M24049" s="172"/>
      <c r="N24049" s="172"/>
      <c r="O24049" s="172"/>
      <c r="U24049" s="173"/>
    </row>
    <row r="24050" spans="13:21" s="104" customFormat="1" ht="15.75">
      <c r="M24050" s="172"/>
      <c r="N24050" s="172"/>
      <c r="O24050" s="172"/>
      <c r="U24050" s="173"/>
    </row>
    <row r="24051" spans="13:21" s="104" customFormat="1" ht="15.75">
      <c r="M24051" s="172"/>
      <c r="N24051" s="172"/>
      <c r="O24051" s="172"/>
      <c r="U24051" s="173"/>
    </row>
    <row r="24052" spans="13:21" s="104" customFormat="1" ht="15.75">
      <c r="M24052" s="172"/>
      <c r="N24052" s="172"/>
      <c r="O24052" s="172"/>
      <c r="U24052" s="173"/>
    </row>
    <row r="24053" spans="13:21" s="104" customFormat="1" ht="15.75">
      <c r="M24053" s="172"/>
      <c r="N24053" s="172"/>
      <c r="O24053" s="172"/>
      <c r="U24053" s="173"/>
    </row>
    <row r="24054" spans="13:21" s="104" customFormat="1" ht="15.75">
      <c r="M24054" s="172"/>
      <c r="N24054" s="172"/>
      <c r="O24054" s="172"/>
      <c r="U24054" s="173"/>
    </row>
    <row r="24055" spans="13:21" s="104" customFormat="1" ht="15.75">
      <c r="M24055" s="172"/>
      <c r="N24055" s="172"/>
      <c r="O24055" s="172"/>
      <c r="U24055" s="173"/>
    </row>
    <row r="24056" spans="13:21" s="104" customFormat="1" ht="15.75">
      <c r="M24056" s="172"/>
      <c r="N24056" s="172"/>
      <c r="O24056" s="172"/>
      <c r="U24056" s="173"/>
    </row>
    <row r="24057" spans="13:21" s="104" customFormat="1" ht="15.75">
      <c r="M24057" s="172"/>
      <c r="N24057" s="172"/>
      <c r="O24057" s="172"/>
      <c r="U24057" s="173"/>
    </row>
    <row r="24058" spans="13:21" s="104" customFormat="1" ht="15.75">
      <c r="M24058" s="172"/>
      <c r="N24058" s="172"/>
      <c r="O24058" s="172"/>
      <c r="U24058" s="173"/>
    </row>
    <row r="24059" spans="13:21" s="104" customFormat="1" ht="15.75">
      <c r="M24059" s="172"/>
      <c r="N24059" s="172"/>
      <c r="O24059" s="172"/>
      <c r="U24059" s="173"/>
    </row>
    <row r="24060" spans="13:21" s="104" customFormat="1" ht="15.75">
      <c r="M24060" s="172"/>
      <c r="N24060" s="172"/>
      <c r="O24060" s="172"/>
      <c r="U24060" s="173"/>
    </row>
    <row r="24061" spans="13:21" s="104" customFormat="1" ht="15.75">
      <c r="M24061" s="172"/>
      <c r="N24061" s="172"/>
      <c r="O24061" s="172"/>
      <c r="U24061" s="173"/>
    </row>
    <row r="24062" spans="13:21" s="104" customFormat="1" ht="15.75">
      <c r="M24062" s="172"/>
      <c r="N24062" s="172"/>
      <c r="O24062" s="172"/>
      <c r="U24062" s="173"/>
    </row>
    <row r="24063" spans="13:21" s="104" customFormat="1" ht="15.75">
      <c r="M24063" s="172"/>
      <c r="N24063" s="172"/>
      <c r="O24063" s="172"/>
      <c r="U24063" s="173"/>
    </row>
    <row r="24064" spans="13:21" s="104" customFormat="1" ht="15.75">
      <c r="M24064" s="172"/>
      <c r="N24064" s="172"/>
      <c r="O24064" s="172"/>
      <c r="U24064" s="173"/>
    </row>
    <row r="24065" spans="13:21" s="104" customFormat="1" ht="15.75">
      <c r="M24065" s="172"/>
      <c r="N24065" s="172"/>
      <c r="O24065" s="172"/>
      <c r="U24065" s="173"/>
    </row>
    <row r="24066" spans="13:21" s="104" customFormat="1" ht="15.75">
      <c r="M24066" s="172"/>
      <c r="N24066" s="172"/>
      <c r="O24066" s="172"/>
      <c r="U24066" s="173"/>
    </row>
    <row r="24067" spans="13:21" s="104" customFormat="1" ht="15.75">
      <c r="M24067" s="172"/>
      <c r="N24067" s="172"/>
      <c r="O24067" s="172"/>
      <c r="U24067" s="173"/>
    </row>
    <row r="24068" spans="13:21" s="104" customFormat="1" ht="15.75">
      <c r="M24068" s="172"/>
      <c r="N24068" s="172"/>
      <c r="O24068" s="172"/>
      <c r="U24068" s="173"/>
    </row>
    <row r="24069" spans="13:21" s="104" customFormat="1" ht="15.75">
      <c r="M24069" s="172"/>
      <c r="N24069" s="172"/>
      <c r="O24069" s="172"/>
      <c r="U24069" s="173"/>
    </row>
    <row r="24070" spans="13:21" s="104" customFormat="1" ht="15.75">
      <c r="M24070" s="172"/>
      <c r="N24070" s="172"/>
      <c r="O24070" s="172"/>
      <c r="U24070" s="173"/>
    </row>
    <row r="24071" spans="13:21" s="104" customFormat="1" ht="15.75">
      <c r="M24071" s="172"/>
      <c r="N24071" s="172"/>
      <c r="O24071" s="172"/>
      <c r="U24071" s="173"/>
    </row>
    <row r="24072" spans="13:21" s="104" customFormat="1" ht="15.75">
      <c r="M24072" s="172"/>
      <c r="N24072" s="172"/>
      <c r="O24072" s="172"/>
      <c r="U24072" s="173"/>
    </row>
    <row r="24073" spans="13:21" s="104" customFormat="1" ht="15.75">
      <c r="M24073" s="172"/>
      <c r="N24073" s="172"/>
      <c r="O24073" s="172"/>
      <c r="U24073" s="173"/>
    </row>
    <row r="24074" spans="13:21" s="104" customFormat="1" ht="15.75">
      <c r="M24074" s="172"/>
      <c r="N24074" s="172"/>
      <c r="O24074" s="172"/>
      <c r="U24074" s="173"/>
    </row>
    <row r="24075" spans="13:21" s="104" customFormat="1" ht="15.75">
      <c r="M24075" s="172"/>
      <c r="N24075" s="172"/>
      <c r="O24075" s="172"/>
      <c r="U24075" s="173"/>
    </row>
    <row r="24076" spans="13:21" s="104" customFormat="1" ht="15.75">
      <c r="M24076" s="172"/>
      <c r="N24076" s="172"/>
      <c r="O24076" s="172"/>
      <c r="U24076" s="173"/>
    </row>
    <row r="24077" spans="13:21" s="104" customFormat="1" ht="15.75">
      <c r="M24077" s="172"/>
      <c r="N24077" s="172"/>
      <c r="O24077" s="172"/>
      <c r="U24077" s="173"/>
    </row>
    <row r="24078" spans="13:21" s="104" customFormat="1" ht="15.75">
      <c r="M24078" s="172"/>
      <c r="N24078" s="172"/>
      <c r="O24078" s="172"/>
      <c r="U24078" s="173"/>
    </row>
    <row r="24079" spans="13:21" s="104" customFormat="1" ht="15.75">
      <c r="M24079" s="172"/>
      <c r="N24079" s="172"/>
      <c r="O24079" s="172"/>
      <c r="U24079" s="173"/>
    </row>
    <row r="24080" spans="13:21" s="104" customFormat="1" ht="15.75">
      <c r="M24080" s="172"/>
      <c r="N24080" s="172"/>
      <c r="O24080" s="172"/>
      <c r="U24080" s="173"/>
    </row>
    <row r="24081" spans="13:21" s="104" customFormat="1" ht="15.75">
      <c r="M24081" s="172"/>
      <c r="N24081" s="172"/>
      <c r="O24081" s="172"/>
      <c r="U24081" s="173"/>
    </row>
    <row r="24082" spans="13:21" s="104" customFormat="1" ht="15.75">
      <c r="M24082" s="172"/>
      <c r="N24082" s="172"/>
      <c r="O24082" s="172"/>
      <c r="U24082" s="173"/>
    </row>
    <row r="24083" spans="13:21" s="104" customFormat="1" ht="15.75">
      <c r="M24083" s="172"/>
      <c r="N24083" s="172"/>
      <c r="O24083" s="172"/>
      <c r="U24083" s="173"/>
    </row>
    <row r="24084" spans="13:21" s="104" customFormat="1" ht="15.75">
      <c r="M24084" s="172"/>
      <c r="N24084" s="172"/>
      <c r="O24084" s="172"/>
      <c r="U24084" s="173"/>
    </row>
    <row r="24085" spans="13:21" s="104" customFormat="1" ht="15.75">
      <c r="M24085" s="172"/>
      <c r="N24085" s="172"/>
      <c r="O24085" s="172"/>
      <c r="U24085" s="173"/>
    </row>
    <row r="24086" spans="13:21" s="104" customFormat="1" ht="15.75">
      <c r="M24086" s="172"/>
      <c r="N24086" s="172"/>
      <c r="O24086" s="172"/>
      <c r="U24086" s="173"/>
    </row>
    <row r="24087" spans="13:21" s="104" customFormat="1" ht="15.75">
      <c r="M24087" s="172"/>
      <c r="N24087" s="172"/>
      <c r="O24087" s="172"/>
      <c r="U24087" s="173"/>
    </row>
    <row r="24088" spans="13:21" s="104" customFormat="1" ht="15.75">
      <c r="M24088" s="172"/>
      <c r="N24088" s="172"/>
      <c r="O24088" s="172"/>
      <c r="U24088" s="173"/>
    </row>
    <row r="24089" spans="13:21" s="104" customFormat="1" ht="15.75">
      <c r="M24089" s="172"/>
      <c r="N24089" s="172"/>
      <c r="O24089" s="172"/>
      <c r="U24089" s="173"/>
    </row>
    <row r="24090" spans="13:21" s="104" customFormat="1" ht="15.75">
      <c r="M24090" s="172"/>
      <c r="N24090" s="172"/>
      <c r="O24090" s="172"/>
      <c r="U24090" s="173"/>
    </row>
    <row r="24091" spans="13:21" s="104" customFormat="1" ht="15.75">
      <c r="M24091" s="172"/>
      <c r="N24091" s="172"/>
      <c r="O24091" s="172"/>
      <c r="U24091" s="173"/>
    </row>
    <row r="24092" spans="13:21" s="104" customFormat="1" ht="15.75">
      <c r="M24092" s="172"/>
      <c r="N24092" s="172"/>
      <c r="O24092" s="172"/>
      <c r="U24092" s="173"/>
    </row>
    <row r="24093" spans="13:21" s="104" customFormat="1" ht="15.75">
      <c r="M24093" s="172"/>
      <c r="N24093" s="172"/>
      <c r="O24093" s="172"/>
      <c r="U24093" s="173"/>
    </row>
    <row r="24094" spans="13:21" s="104" customFormat="1" ht="15.75">
      <c r="M24094" s="172"/>
      <c r="N24094" s="172"/>
      <c r="O24094" s="172"/>
      <c r="U24094" s="173"/>
    </row>
    <row r="24095" spans="13:21" s="104" customFormat="1" ht="15.75">
      <c r="M24095" s="172"/>
      <c r="N24095" s="172"/>
      <c r="O24095" s="172"/>
      <c r="U24095" s="173"/>
    </row>
    <row r="24096" spans="13:21" s="104" customFormat="1" ht="15.75">
      <c r="M24096" s="172"/>
      <c r="N24096" s="172"/>
      <c r="O24096" s="172"/>
      <c r="U24096" s="173"/>
    </row>
    <row r="24097" spans="13:21" s="104" customFormat="1" ht="15.75">
      <c r="M24097" s="172"/>
      <c r="N24097" s="172"/>
      <c r="O24097" s="172"/>
      <c r="U24097" s="173"/>
    </row>
    <row r="24098" spans="13:21" s="104" customFormat="1" ht="15.75">
      <c r="M24098" s="172"/>
      <c r="N24098" s="172"/>
      <c r="O24098" s="172"/>
      <c r="U24098" s="173"/>
    </row>
    <row r="24099" spans="13:21" s="104" customFormat="1" ht="15.75">
      <c r="M24099" s="172"/>
      <c r="N24099" s="172"/>
      <c r="O24099" s="172"/>
      <c r="U24099" s="173"/>
    </row>
    <row r="24100" spans="13:21" s="104" customFormat="1" ht="15.75">
      <c r="M24100" s="172"/>
      <c r="N24100" s="172"/>
      <c r="O24100" s="172"/>
      <c r="U24100" s="173"/>
    </row>
    <row r="24101" spans="13:21" s="104" customFormat="1" ht="15.75">
      <c r="M24101" s="172"/>
      <c r="N24101" s="172"/>
      <c r="O24101" s="172"/>
      <c r="U24101" s="173"/>
    </row>
    <row r="24102" spans="13:21" s="104" customFormat="1" ht="15.75">
      <c r="M24102" s="172"/>
      <c r="N24102" s="172"/>
      <c r="O24102" s="172"/>
      <c r="U24102" s="173"/>
    </row>
    <row r="24103" spans="13:21" s="104" customFormat="1" ht="15.75">
      <c r="M24103" s="172"/>
      <c r="N24103" s="172"/>
      <c r="O24103" s="172"/>
      <c r="U24103" s="173"/>
    </row>
    <row r="24104" spans="13:21" s="104" customFormat="1" ht="15.75">
      <c r="M24104" s="172"/>
      <c r="N24104" s="172"/>
      <c r="O24104" s="172"/>
      <c r="U24104" s="173"/>
    </row>
    <row r="24105" spans="13:21" s="104" customFormat="1" ht="15.75">
      <c r="M24105" s="172"/>
      <c r="N24105" s="172"/>
      <c r="O24105" s="172"/>
      <c r="U24105" s="173"/>
    </row>
    <row r="24106" spans="13:21" s="104" customFormat="1" ht="15.75">
      <c r="M24106" s="172"/>
      <c r="N24106" s="172"/>
      <c r="O24106" s="172"/>
      <c r="U24106" s="173"/>
    </row>
    <row r="24107" spans="13:21" s="104" customFormat="1" ht="15.75">
      <c r="M24107" s="172"/>
      <c r="N24107" s="172"/>
      <c r="O24107" s="172"/>
      <c r="U24107" s="173"/>
    </row>
    <row r="24108" spans="13:21" s="104" customFormat="1" ht="15.75">
      <c r="M24108" s="172"/>
      <c r="N24108" s="172"/>
      <c r="O24108" s="172"/>
      <c r="U24108" s="173"/>
    </row>
    <row r="24109" spans="13:21" s="104" customFormat="1" ht="15.75">
      <c r="M24109" s="172"/>
      <c r="N24109" s="172"/>
      <c r="O24109" s="172"/>
      <c r="U24109" s="173"/>
    </row>
    <row r="24110" spans="13:21" s="104" customFormat="1" ht="15.75">
      <c r="M24110" s="172"/>
      <c r="N24110" s="172"/>
      <c r="O24110" s="172"/>
      <c r="U24110" s="173"/>
    </row>
    <row r="24111" spans="13:21" s="104" customFormat="1" ht="15.75">
      <c r="M24111" s="172"/>
      <c r="N24111" s="172"/>
      <c r="O24111" s="172"/>
      <c r="U24111" s="173"/>
    </row>
    <row r="24112" spans="13:21" s="104" customFormat="1" ht="15.75">
      <c r="M24112" s="172"/>
      <c r="N24112" s="172"/>
      <c r="O24112" s="172"/>
      <c r="U24112" s="173"/>
    </row>
    <row r="24113" spans="13:21" s="104" customFormat="1" ht="15.75">
      <c r="M24113" s="172"/>
      <c r="N24113" s="172"/>
      <c r="O24113" s="172"/>
      <c r="U24113" s="173"/>
    </row>
    <row r="24114" spans="13:21" s="104" customFormat="1" ht="15.75">
      <c r="M24114" s="172"/>
      <c r="N24114" s="172"/>
      <c r="O24114" s="172"/>
      <c r="U24114" s="173"/>
    </row>
    <row r="24115" spans="13:21" s="104" customFormat="1" ht="15.75">
      <c r="M24115" s="172"/>
      <c r="N24115" s="172"/>
      <c r="O24115" s="172"/>
      <c r="U24115" s="173"/>
    </row>
    <row r="24116" spans="13:21" s="104" customFormat="1" ht="15.75">
      <c r="M24116" s="172"/>
      <c r="N24116" s="172"/>
      <c r="O24116" s="172"/>
      <c r="U24116" s="173"/>
    </row>
    <row r="24117" spans="13:21" s="104" customFormat="1" ht="15.75">
      <c r="M24117" s="172"/>
      <c r="N24117" s="172"/>
      <c r="O24117" s="172"/>
      <c r="U24117" s="173"/>
    </row>
    <row r="24118" spans="13:21" s="104" customFormat="1" ht="15.75">
      <c r="M24118" s="172"/>
      <c r="N24118" s="172"/>
      <c r="O24118" s="172"/>
      <c r="U24118" s="173"/>
    </row>
    <row r="24119" spans="13:21" s="104" customFormat="1" ht="15.75">
      <c r="M24119" s="172"/>
      <c r="N24119" s="172"/>
      <c r="O24119" s="172"/>
      <c r="U24119" s="173"/>
    </row>
    <row r="24120" spans="13:21" s="104" customFormat="1" ht="15.75">
      <c r="M24120" s="172"/>
      <c r="N24120" s="172"/>
      <c r="O24120" s="172"/>
      <c r="U24120" s="173"/>
    </row>
    <row r="24121" spans="13:21" s="104" customFormat="1" ht="15.75">
      <c r="M24121" s="172"/>
      <c r="N24121" s="172"/>
      <c r="O24121" s="172"/>
      <c r="U24121" s="173"/>
    </row>
    <row r="24122" spans="13:21" s="104" customFormat="1" ht="15.75">
      <c r="M24122" s="172"/>
      <c r="N24122" s="172"/>
      <c r="O24122" s="172"/>
      <c r="U24122" s="173"/>
    </row>
    <row r="24123" spans="13:21" s="104" customFormat="1" ht="15.75">
      <c r="M24123" s="172"/>
      <c r="N24123" s="172"/>
      <c r="O24123" s="172"/>
      <c r="U24123" s="173"/>
    </row>
    <row r="24124" spans="13:21" s="104" customFormat="1" ht="15.75">
      <c r="M24124" s="172"/>
      <c r="N24124" s="172"/>
      <c r="O24124" s="172"/>
      <c r="U24124" s="173"/>
    </row>
    <row r="24125" spans="13:21" s="104" customFormat="1" ht="15.75">
      <c r="M24125" s="172"/>
      <c r="N24125" s="172"/>
      <c r="O24125" s="172"/>
      <c r="U24125" s="173"/>
    </row>
    <row r="24126" spans="13:21" s="104" customFormat="1" ht="15.75">
      <c r="M24126" s="172"/>
      <c r="N24126" s="172"/>
      <c r="O24126" s="172"/>
      <c r="U24126" s="173"/>
    </row>
    <row r="24127" spans="13:21" s="104" customFormat="1" ht="15.75">
      <c r="M24127" s="172"/>
      <c r="N24127" s="172"/>
      <c r="O24127" s="172"/>
      <c r="U24127" s="173"/>
    </row>
    <row r="24128" spans="13:21" s="104" customFormat="1" ht="15.75">
      <c r="M24128" s="172"/>
      <c r="N24128" s="172"/>
      <c r="O24128" s="172"/>
      <c r="U24128" s="173"/>
    </row>
    <row r="24129" spans="13:21" s="104" customFormat="1" ht="15.75">
      <c r="M24129" s="172"/>
      <c r="N24129" s="172"/>
      <c r="O24129" s="172"/>
      <c r="U24129" s="173"/>
    </row>
    <row r="24130" spans="13:21" s="104" customFormat="1" ht="15.75">
      <c r="M24130" s="172"/>
      <c r="N24130" s="172"/>
      <c r="O24130" s="172"/>
      <c r="U24130" s="173"/>
    </row>
    <row r="24131" spans="13:21" s="104" customFormat="1" ht="15.75">
      <c r="M24131" s="172"/>
      <c r="N24131" s="172"/>
      <c r="O24131" s="172"/>
      <c r="U24131" s="173"/>
    </row>
    <row r="24132" spans="13:21" s="104" customFormat="1" ht="15.75">
      <c r="M24132" s="172"/>
      <c r="N24132" s="172"/>
      <c r="O24132" s="172"/>
      <c r="U24132" s="173"/>
    </row>
    <row r="24133" spans="13:21" s="104" customFormat="1" ht="15.75">
      <c r="M24133" s="172"/>
      <c r="N24133" s="172"/>
      <c r="O24133" s="172"/>
      <c r="U24133" s="173"/>
    </row>
    <row r="24134" spans="13:21" s="104" customFormat="1" ht="15.75">
      <c r="M24134" s="172"/>
      <c r="N24134" s="172"/>
      <c r="O24134" s="172"/>
      <c r="U24134" s="173"/>
    </row>
    <row r="24135" spans="13:21" s="104" customFormat="1" ht="15.75">
      <c r="M24135" s="172"/>
      <c r="N24135" s="172"/>
      <c r="O24135" s="172"/>
      <c r="U24135" s="173"/>
    </row>
    <row r="24136" spans="13:21" s="104" customFormat="1" ht="15.75">
      <c r="M24136" s="172"/>
      <c r="N24136" s="172"/>
      <c r="O24136" s="172"/>
      <c r="U24136" s="173"/>
    </row>
    <row r="24137" spans="13:21" s="104" customFormat="1" ht="15.75">
      <c r="M24137" s="172"/>
      <c r="N24137" s="172"/>
      <c r="O24137" s="172"/>
      <c r="U24137" s="173"/>
    </row>
    <row r="24138" spans="13:21" s="104" customFormat="1" ht="15.75">
      <c r="M24138" s="172"/>
      <c r="N24138" s="172"/>
      <c r="O24138" s="172"/>
      <c r="U24138" s="173"/>
    </row>
    <row r="24139" spans="13:21" s="104" customFormat="1" ht="15.75">
      <c r="M24139" s="172"/>
      <c r="N24139" s="172"/>
      <c r="O24139" s="172"/>
      <c r="U24139" s="173"/>
    </row>
    <row r="24140" spans="13:21" s="104" customFormat="1" ht="15.75">
      <c r="M24140" s="172"/>
      <c r="N24140" s="172"/>
      <c r="O24140" s="172"/>
      <c r="U24140" s="173"/>
    </row>
    <row r="24141" spans="13:21" s="104" customFormat="1" ht="15.75">
      <c r="M24141" s="172"/>
      <c r="N24141" s="172"/>
      <c r="O24141" s="172"/>
      <c r="U24141" s="173"/>
    </row>
    <row r="24142" spans="13:21" s="104" customFormat="1" ht="15.75">
      <c r="M24142" s="172"/>
      <c r="N24142" s="172"/>
      <c r="O24142" s="172"/>
      <c r="U24142" s="173"/>
    </row>
    <row r="24143" spans="13:21" s="104" customFormat="1" ht="15.75">
      <c r="M24143" s="172"/>
      <c r="N24143" s="172"/>
      <c r="O24143" s="172"/>
      <c r="U24143" s="173"/>
    </row>
    <row r="24144" spans="13:21" s="104" customFormat="1" ht="15.75">
      <c r="M24144" s="172"/>
      <c r="N24144" s="172"/>
      <c r="O24144" s="172"/>
      <c r="U24144" s="173"/>
    </row>
    <row r="24145" spans="13:21" s="104" customFormat="1" ht="15.75">
      <c r="M24145" s="172"/>
      <c r="N24145" s="172"/>
      <c r="O24145" s="172"/>
      <c r="U24145" s="173"/>
    </row>
    <row r="24146" spans="13:21" s="104" customFormat="1" ht="15.75">
      <c r="M24146" s="172"/>
      <c r="N24146" s="172"/>
      <c r="O24146" s="172"/>
      <c r="U24146" s="173"/>
    </row>
    <row r="24147" spans="13:21" s="104" customFormat="1" ht="15.75">
      <c r="M24147" s="172"/>
      <c r="N24147" s="172"/>
      <c r="O24147" s="172"/>
      <c r="U24147" s="173"/>
    </row>
    <row r="24148" spans="13:21" s="104" customFormat="1" ht="15.75">
      <c r="M24148" s="172"/>
      <c r="N24148" s="172"/>
      <c r="O24148" s="172"/>
      <c r="U24148" s="173"/>
    </row>
    <row r="24149" spans="13:21" s="104" customFormat="1" ht="15.75">
      <c r="M24149" s="172"/>
      <c r="N24149" s="172"/>
      <c r="O24149" s="172"/>
      <c r="U24149" s="173"/>
    </row>
    <row r="24150" spans="13:21" s="104" customFormat="1" ht="15.75">
      <c r="M24150" s="172"/>
      <c r="N24150" s="172"/>
      <c r="O24150" s="172"/>
      <c r="U24150" s="173"/>
    </row>
    <row r="24151" spans="13:21" s="104" customFormat="1" ht="15.75">
      <c r="M24151" s="172"/>
      <c r="N24151" s="172"/>
      <c r="O24151" s="172"/>
      <c r="U24151" s="173"/>
    </row>
    <row r="24152" spans="13:21" s="104" customFormat="1" ht="15.75">
      <c r="M24152" s="172"/>
      <c r="N24152" s="172"/>
      <c r="O24152" s="172"/>
      <c r="U24152" s="173"/>
    </row>
    <row r="24153" spans="13:21" s="104" customFormat="1" ht="15.75">
      <c r="M24153" s="172"/>
      <c r="N24153" s="172"/>
      <c r="O24153" s="172"/>
      <c r="U24153" s="173"/>
    </row>
    <row r="24154" spans="13:21" s="104" customFormat="1" ht="15.75">
      <c r="M24154" s="172"/>
      <c r="N24154" s="172"/>
      <c r="O24154" s="172"/>
      <c r="U24154" s="173"/>
    </row>
    <row r="24155" spans="13:21" s="104" customFormat="1" ht="15.75">
      <c r="M24155" s="172"/>
      <c r="N24155" s="172"/>
      <c r="O24155" s="172"/>
      <c r="U24155" s="173"/>
    </row>
    <row r="24156" spans="13:21" s="104" customFormat="1" ht="15.75">
      <c r="M24156" s="172"/>
      <c r="N24156" s="172"/>
      <c r="O24156" s="172"/>
      <c r="U24156" s="173"/>
    </row>
    <row r="24157" spans="13:21" s="104" customFormat="1" ht="15.75">
      <c r="M24157" s="172"/>
      <c r="N24157" s="172"/>
      <c r="O24157" s="172"/>
      <c r="U24157" s="173"/>
    </row>
    <row r="24158" spans="13:21" s="104" customFormat="1" ht="15.75">
      <c r="M24158" s="172"/>
      <c r="N24158" s="172"/>
      <c r="O24158" s="172"/>
      <c r="U24158" s="173"/>
    </row>
    <row r="24159" spans="13:21" s="104" customFormat="1" ht="15.75">
      <c r="M24159" s="172"/>
      <c r="N24159" s="172"/>
      <c r="O24159" s="172"/>
      <c r="U24159" s="173"/>
    </row>
    <row r="24160" spans="13:21" s="104" customFormat="1" ht="15.75">
      <c r="M24160" s="172"/>
      <c r="N24160" s="172"/>
      <c r="O24160" s="172"/>
      <c r="U24160" s="173"/>
    </row>
    <row r="24161" spans="13:21" s="104" customFormat="1" ht="15.75">
      <c r="M24161" s="172"/>
      <c r="N24161" s="172"/>
      <c r="O24161" s="172"/>
      <c r="U24161" s="173"/>
    </row>
    <row r="24162" spans="13:21" s="104" customFormat="1" ht="15.75">
      <c r="M24162" s="172"/>
      <c r="N24162" s="172"/>
      <c r="O24162" s="172"/>
      <c r="U24162" s="173"/>
    </row>
    <row r="24163" spans="13:21" s="104" customFormat="1" ht="15.75">
      <c r="M24163" s="172"/>
      <c r="N24163" s="172"/>
      <c r="O24163" s="172"/>
      <c r="U24163" s="173"/>
    </row>
    <row r="24164" spans="13:21" s="104" customFormat="1" ht="15.75">
      <c r="M24164" s="172"/>
      <c r="N24164" s="172"/>
      <c r="O24164" s="172"/>
      <c r="U24164" s="173"/>
    </row>
    <row r="24165" spans="13:21" s="104" customFormat="1" ht="15.75">
      <c r="M24165" s="172"/>
      <c r="N24165" s="172"/>
      <c r="O24165" s="172"/>
      <c r="U24165" s="173"/>
    </row>
    <row r="24166" spans="13:21" s="104" customFormat="1" ht="15.75">
      <c r="M24166" s="172"/>
      <c r="N24166" s="172"/>
      <c r="O24166" s="172"/>
      <c r="U24166" s="173"/>
    </row>
    <row r="24167" spans="13:21" s="104" customFormat="1" ht="15.75">
      <c r="M24167" s="172"/>
      <c r="N24167" s="172"/>
      <c r="O24167" s="172"/>
      <c r="U24167" s="173"/>
    </row>
    <row r="24168" spans="13:21" s="104" customFormat="1" ht="15.75">
      <c r="M24168" s="172"/>
      <c r="N24168" s="172"/>
      <c r="O24168" s="172"/>
      <c r="U24168" s="173"/>
    </row>
    <row r="24169" spans="13:21" s="104" customFormat="1" ht="15.75">
      <c r="M24169" s="172"/>
      <c r="N24169" s="172"/>
      <c r="O24169" s="172"/>
      <c r="U24169" s="173"/>
    </row>
    <row r="24170" spans="13:21" s="104" customFormat="1" ht="15.75">
      <c r="M24170" s="172"/>
      <c r="N24170" s="172"/>
      <c r="O24170" s="172"/>
      <c r="U24170" s="173"/>
    </row>
    <row r="24171" spans="13:21" s="104" customFormat="1" ht="15.75">
      <c r="M24171" s="172"/>
      <c r="N24171" s="172"/>
      <c r="O24171" s="172"/>
      <c r="U24171" s="173"/>
    </row>
    <row r="24172" spans="13:21" s="104" customFormat="1" ht="15.75">
      <c r="M24172" s="172"/>
      <c r="N24172" s="172"/>
      <c r="O24172" s="172"/>
      <c r="U24172" s="173"/>
    </row>
    <row r="24173" spans="13:21" s="104" customFormat="1" ht="15.75">
      <c r="M24173" s="172"/>
      <c r="N24173" s="172"/>
      <c r="O24173" s="172"/>
      <c r="U24173" s="173"/>
    </row>
    <row r="24174" spans="13:21" s="104" customFormat="1" ht="15.75">
      <c r="M24174" s="172"/>
      <c r="N24174" s="172"/>
      <c r="O24174" s="172"/>
      <c r="U24174" s="173"/>
    </row>
    <row r="24175" spans="13:21" s="104" customFormat="1" ht="15.75">
      <c r="M24175" s="172"/>
      <c r="N24175" s="172"/>
      <c r="O24175" s="172"/>
      <c r="U24175" s="173"/>
    </row>
    <row r="24176" spans="13:21" s="104" customFormat="1" ht="15.75">
      <c r="M24176" s="172"/>
      <c r="N24176" s="172"/>
      <c r="O24176" s="172"/>
      <c r="U24176" s="173"/>
    </row>
    <row r="24177" spans="13:21" s="104" customFormat="1" ht="15.75">
      <c r="M24177" s="172"/>
      <c r="N24177" s="172"/>
      <c r="O24177" s="172"/>
      <c r="U24177" s="173"/>
    </row>
    <row r="24178" spans="13:21" s="104" customFormat="1" ht="15.75">
      <c r="M24178" s="172"/>
      <c r="N24178" s="172"/>
      <c r="O24178" s="172"/>
      <c r="U24178" s="173"/>
    </row>
    <row r="24179" spans="13:21" s="104" customFormat="1" ht="15.75">
      <c r="M24179" s="172"/>
      <c r="N24179" s="172"/>
      <c r="O24179" s="172"/>
      <c r="U24179" s="173"/>
    </row>
    <row r="24180" spans="13:21" s="104" customFormat="1" ht="15.75">
      <c r="M24180" s="172"/>
      <c r="N24180" s="172"/>
      <c r="O24180" s="172"/>
      <c r="U24180" s="173"/>
    </row>
    <row r="24181" spans="13:21" s="104" customFormat="1" ht="15.75">
      <c r="M24181" s="172"/>
      <c r="N24181" s="172"/>
      <c r="O24181" s="172"/>
      <c r="U24181" s="173"/>
    </row>
    <row r="24182" spans="13:21" s="104" customFormat="1" ht="15.75">
      <c r="M24182" s="172"/>
      <c r="N24182" s="172"/>
      <c r="O24182" s="172"/>
      <c r="U24182" s="173"/>
    </row>
    <row r="24183" spans="13:21" s="104" customFormat="1" ht="15.75">
      <c r="M24183" s="172"/>
      <c r="N24183" s="172"/>
      <c r="O24183" s="172"/>
      <c r="U24183" s="173"/>
    </row>
    <row r="24184" spans="13:21" s="104" customFormat="1" ht="15.75">
      <c r="M24184" s="172"/>
      <c r="N24184" s="172"/>
      <c r="O24184" s="172"/>
      <c r="U24184" s="173"/>
    </row>
    <row r="24185" spans="13:21" s="104" customFormat="1" ht="15.75">
      <c r="M24185" s="172"/>
      <c r="N24185" s="172"/>
      <c r="O24185" s="172"/>
      <c r="U24185" s="173"/>
    </row>
    <row r="24186" spans="13:21" s="104" customFormat="1" ht="15.75">
      <c r="M24186" s="172"/>
      <c r="N24186" s="172"/>
      <c r="O24186" s="172"/>
      <c r="U24186" s="173"/>
    </row>
    <row r="24187" spans="13:21" s="104" customFormat="1" ht="15.75">
      <c r="M24187" s="172"/>
      <c r="N24187" s="172"/>
      <c r="O24187" s="172"/>
      <c r="U24187" s="173"/>
    </row>
    <row r="24188" spans="13:21" s="104" customFormat="1" ht="15.75">
      <c r="M24188" s="172"/>
      <c r="N24188" s="172"/>
      <c r="O24188" s="172"/>
      <c r="U24188" s="173"/>
    </row>
    <row r="24189" spans="13:21" s="104" customFormat="1" ht="15.75">
      <c r="M24189" s="172"/>
      <c r="N24189" s="172"/>
      <c r="O24189" s="172"/>
      <c r="U24189" s="173"/>
    </row>
    <row r="24190" spans="13:21" s="104" customFormat="1" ht="15.75">
      <c r="M24190" s="172"/>
      <c r="N24190" s="172"/>
      <c r="O24190" s="172"/>
      <c r="U24190" s="173"/>
    </row>
    <row r="24191" spans="13:21" s="104" customFormat="1" ht="15.75">
      <c r="M24191" s="172"/>
      <c r="N24191" s="172"/>
      <c r="O24191" s="172"/>
      <c r="U24191" s="173"/>
    </row>
    <row r="24192" spans="13:21" s="104" customFormat="1" ht="15.75">
      <c r="M24192" s="172"/>
      <c r="N24192" s="172"/>
      <c r="O24192" s="172"/>
      <c r="U24192" s="173"/>
    </row>
    <row r="24193" spans="13:21" s="104" customFormat="1" ht="15.75">
      <c r="M24193" s="172"/>
      <c r="N24193" s="172"/>
      <c r="O24193" s="172"/>
      <c r="U24193" s="173"/>
    </row>
    <row r="24194" spans="13:21" s="104" customFormat="1" ht="15.75">
      <c r="M24194" s="172"/>
      <c r="N24194" s="172"/>
      <c r="O24194" s="172"/>
      <c r="U24194" s="173"/>
    </row>
    <row r="24195" spans="13:21" s="104" customFormat="1" ht="15.75">
      <c r="M24195" s="172"/>
      <c r="N24195" s="172"/>
      <c r="O24195" s="172"/>
      <c r="U24195" s="173"/>
    </row>
    <row r="24196" spans="13:21" s="104" customFormat="1" ht="15.75">
      <c r="M24196" s="172"/>
      <c r="N24196" s="172"/>
      <c r="O24196" s="172"/>
      <c r="U24196" s="173"/>
    </row>
    <row r="24197" spans="13:21" s="104" customFormat="1" ht="15.75">
      <c r="M24197" s="172"/>
      <c r="N24197" s="172"/>
      <c r="O24197" s="172"/>
      <c r="U24197" s="173"/>
    </row>
    <row r="24198" spans="13:21" s="104" customFormat="1" ht="15.75">
      <c r="M24198" s="172"/>
      <c r="N24198" s="172"/>
      <c r="O24198" s="172"/>
      <c r="U24198" s="173"/>
    </row>
    <row r="24199" spans="13:21" s="104" customFormat="1" ht="15.75">
      <c r="M24199" s="172"/>
      <c r="N24199" s="172"/>
      <c r="O24199" s="172"/>
      <c r="U24199" s="173"/>
    </row>
    <row r="24200" spans="13:21" s="104" customFormat="1" ht="15.75">
      <c r="M24200" s="172"/>
      <c r="N24200" s="172"/>
      <c r="O24200" s="172"/>
      <c r="U24200" s="173"/>
    </row>
    <row r="24201" spans="13:21" s="104" customFormat="1" ht="15.75">
      <c r="M24201" s="172"/>
      <c r="N24201" s="172"/>
      <c r="O24201" s="172"/>
      <c r="U24201" s="173"/>
    </row>
    <row r="24202" spans="13:21" s="104" customFormat="1" ht="15.75">
      <c r="M24202" s="172"/>
      <c r="N24202" s="172"/>
      <c r="O24202" s="172"/>
      <c r="U24202" s="173"/>
    </row>
    <row r="24203" spans="13:21" s="104" customFormat="1" ht="15.75">
      <c r="M24203" s="172"/>
      <c r="N24203" s="172"/>
      <c r="O24203" s="172"/>
      <c r="U24203" s="173"/>
    </row>
    <row r="24204" spans="13:21" s="104" customFormat="1" ht="15.75">
      <c r="M24204" s="172"/>
      <c r="N24204" s="172"/>
      <c r="O24204" s="172"/>
      <c r="U24204" s="173"/>
    </row>
    <row r="24205" spans="13:21" s="104" customFormat="1" ht="15.75">
      <c r="M24205" s="172"/>
      <c r="N24205" s="172"/>
      <c r="O24205" s="172"/>
      <c r="U24205" s="173"/>
    </row>
    <row r="24206" spans="13:21" s="104" customFormat="1" ht="15.75">
      <c r="M24206" s="172"/>
      <c r="N24206" s="172"/>
      <c r="O24206" s="172"/>
      <c r="U24206" s="173"/>
    </row>
    <row r="24207" spans="13:21" s="104" customFormat="1" ht="15.75">
      <c r="M24207" s="172"/>
      <c r="N24207" s="172"/>
      <c r="O24207" s="172"/>
      <c r="U24207" s="173"/>
    </row>
    <row r="24208" spans="13:21" s="104" customFormat="1" ht="15.75">
      <c r="M24208" s="172"/>
      <c r="N24208" s="172"/>
      <c r="O24208" s="172"/>
      <c r="U24208" s="173"/>
    </row>
    <row r="24209" spans="13:21" s="104" customFormat="1" ht="15.75">
      <c r="M24209" s="172"/>
      <c r="N24209" s="172"/>
      <c r="O24209" s="172"/>
      <c r="U24209" s="173"/>
    </row>
    <row r="24210" spans="13:21" s="104" customFormat="1" ht="15.75">
      <c r="M24210" s="172"/>
      <c r="N24210" s="172"/>
      <c r="O24210" s="172"/>
      <c r="U24210" s="173"/>
    </row>
    <row r="24211" spans="13:21" s="104" customFormat="1" ht="15.75">
      <c r="M24211" s="172"/>
      <c r="N24211" s="172"/>
      <c r="O24211" s="172"/>
      <c r="U24211" s="173"/>
    </row>
    <row r="24212" spans="13:21" s="104" customFormat="1" ht="15.75">
      <c r="M24212" s="172"/>
      <c r="N24212" s="172"/>
      <c r="O24212" s="172"/>
      <c r="U24212" s="173"/>
    </row>
    <row r="24213" spans="13:21" s="104" customFormat="1" ht="15.75">
      <c r="M24213" s="172"/>
      <c r="N24213" s="172"/>
      <c r="O24213" s="172"/>
      <c r="U24213" s="173"/>
    </row>
    <row r="24214" spans="13:21" s="104" customFormat="1" ht="15.75">
      <c r="M24214" s="172"/>
      <c r="N24214" s="172"/>
      <c r="O24214" s="172"/>
      <c r="U24214" s="173"/>
    </row>
    <row r="24215" spans="13:21" s="104" customFormat="1" ht="15.75">
      <c r="M24215" s="172"/>
      <c r="N24215" s="172"/>
      <c r="O24215" s="172"/>
      <c r="U24215" s="173"/>
    </row>
    <row r="24216" spans="13:21" s="104" customFormat="1" ht="15.75">
      <c r="M24216" s="172"/>
      <c r="N24216" s="172"/>
      <c r="O24216" s="172"/>
      <c r="U24216" s="173"/>
    </row>
    <row r="24217" spans="13:21" s="104" customFormat="1" ht="15.75">
      <c r="M24217" s="172"/>
      <c r="N24217" s="172"/>
      <c r="O24217" s="172"/>
      <c r="U24217" s="173"/>
    </row>
    <row r="24218" spans="13:21" s="104" customFormat="1" ht="15.75">
      <c r="M24218" s="172"/>
      <c r="N24218" s="172"/>
      <c r="O24218" s="172"/>
      <c r="U24218" s="173"/>
    </row>
    <row r="24219" spans="13:21" s="104" customFormat="1" ht="15.75">
      <c r="M24219" s="172"/>
      <c r="N24219" s="172"/>
      <c r="O24219" s="172"/>
      <c r="U24219" s="173"/>
    </row>
    <row r="24220" spans="13:21" s="104" customFormat="1" ht="15.75">
      <c r="M24220" s="172"/>
      <c r="N24220" s="172"/>
      <c r="O24220" s="172"/>
      <c r="U24220" s="173"/>
    </row>
    <row r="24221" spans="13:21" s="104" customFormat="1" ht="15.75">
      <c r="M24221" s="172"/>
      <c r="N24221" s="172"/>
      <c r="O24221" s="172"/>
      <c r="U24221" s="173"/>
    </row>
    <row r="24222" spans="13:21" s="104" customFormat="1" ht="15.75">
      <c r="M24222" s="172"/>
      <c r="N24222" s="172"/>
      <c r="O24222" s="172"/>
      <c r="U24222" s="173"/>
    </row>
    <row r="24223" spans="13:21" s="104" customFormat="1" ht="15.75">
      <c r="M24223" s="172"/>
      <c r="N24223" s="172"/>
      <c r="O24223" s="172"/>
      <c r="U24223" s="173"/>
    </row>
    <row r="24224" spans="13:21" s="104" customFormat="1" ht="15.75">
      <c r="M24224" s="172"/>
      <c r="N24224" s="172"/>
      <c r="O24224" s="172"/>
      <c r="U24224" s="173"/>
    </row>
    <row r="24225" spans="13:21" s="104" customFormat="1" ht="15.75">
      <c r="M24225" s="172"/>
      <c r="N24225" s="172"/>
      <c r="O24225" s="172"/>
      <c r="U24225" s="173"/>
    </row>
    <row r="24226" spans="13:21" s="104" customFormat="1" ht="15.75">
      <c r="M24226" s="172"/>
      <c r="N24226" s="172"/>
      <c r="O24226" s="172"/>
      <c r="U24226" s="173"/>
    </row>
    <row r="24227" spans="13:21" s="104" customFormat="1" ht="15.75">
      <c r="M24227" s="172"/>
      <c r="N24227" s="172"/>
      <c r="O24227" s="172"/>
      <c r="U24227" s="173"/>
    </row>
    <row r="24228" spans="13:21" s="104" customFormat="1" ht="15.75">
      <c r="M24228" s="172"/>
      <c r="N24228" s="172"/>
      <c r="O24228" s="172"/>
      <c r="U24228" s="173"/>
    </row>
    <row r="24229" spans="13:21" s="104" customFormat="1" ht="15.75">
      <c r="M24229" s="172"/>
      <c r="N24229" s="172"/>
      <c r="O24229" s="172"/>
      <c r="U24229" s="173"/>
    </row>
    <row r="24230" spans="13:21" s="104" customFormat="1" ht="15.75">
      <c r="M24230" s="172"/>
      <c r="N24230" s="172"/>
      <c r="O24230" s="172"/>
      <c r="U24230" s="173"/>
    </row>
    <row r="24231" spans="13:21" s="104" customFormat="1" ht="15.75">
      <c r="M24231" s="172"/>
      <c r="N24231" s="172"/>
      <c r="O24231" s="172"/>
      <c r="U24231" s="173"/>
    </row>
    <row r="24232" spans="13:21" s="104" customFormat="1" ht="15.75">
      <c r="M24232" s="172"/>
      <c r="N24232" s="172"/>
      <c r="O24232" s="172"/>
      <c r="U24232" s="173"/>
    </row>
    <row r="24233" spans="13:21" s="104" customFormat="1" ht="15.75">
      <c r="M24233" s="172"/>
      <c r="N24233" s="172"/>
      <c r="O24233" s="172"/>
      <c r="U24233" s="173"/>
    </row>
    <row r="24234" spans="13:21" s="104" customFormat="1" ht="15.75">
      <c r="M24234" s="172"/>
      <c r="N24234" s="172"/>
      <c r="O24234" s="172"/>
      <c r="U24234" s="173"/>
    </row>
    <row r="24235" spans="13:21" s="104" customFormat="1" ht="15.75">
      <c r="M24235" s="172"/>
      <c r="N24235" s="172"/>
      <c r="O24235" s="172"/>
      <c r="U24235" s="173"/>
    </row>
    <row r="24236" spans="13:21" s="104" customFormat="1" ht="15.75">
      <c r="M24236" s="172"/>
      <c r="N24236" s="172"/>
      <c r="O24236" s="172"/>
      <c r="U24236" s="173"/>
    </row>
    <row r="24237" spans="13:21" s="104" customFormat="1" ht="15.75">
      <c r="M24237" s="172"/>
      <c r="N24237" s="172"/>
      <c r="O24237" s="172"/>
      <c r="U24237" s="173"/>
    </row>
    <row r="24238" spans="13:21" s="104" customFormat="1" ht="15.75">
      <c r="M24238" s="172"/>
      <c r="N24238" s="172"/>
      <c r="O24238" s="172"/>
      <c r="U24238" s="173"/>
    </row>
    <row r="24239" spans="13:21" s="104" customFormat="1" ht="15.75">
      <c r="M24239" s="172"/>
      <c r="N24239" s="172"/>
      <c r="O24239" s="172"/>
      <c r="U24239" s="173"/>
    </row>
    <row r="24240" spans="13:21" s="104" customFormat="1" ht="15.75">
      <c r="M24240" s="172"/>
      <c r="N24240" s="172"/>
      <c r="O24240" s="172"/>
      <c r="U24240" s="173"/>
    </row>
    <row r="24241" spans="13:21" s="104" customFormat="1" ht="15.75">
      <c r="M24241" s="172"/>
      <c r="N24241" s="172"/>
      <c r="O24241" s="172"/>
      <c r="U24241" s="173"/>
    </row>
    <row r="24242" spans="13:21" s="104" customFormat="1" ht="15.75">
      <c r="M24242" s="172"/>
      <c r="N24242" s="172"/>
      <c r="O24242" s="172"/>
      <c r="U24242" s="173"/>
    </row>
    <row r="24243" spans="13:21" s="104" customFormat="1" ht="15.75">
      <c r="M24243" s="172"/>
      <c r="N24243" s="172"/>
      <c r="O24243" s="172"/>
      <c r="U24243" s="173"/>
    </row>
    <row r="24244" spans="13:21" s="104" customFormat="1" ht="15.75">
      <c r="M24244" s="172"/>
      <c r="N24244" s="172"/>
      <c r="O24244" s="172"/>
      <c r="U24244" s="173"/>
    </row>
    <row r="24245" spans="13:21" s="104" customFormat="1" ht="15.75">
      <c r="M24245" s="172"/>
      <c r="N24245" s="172"/>
      <c r="O24245" s="172"/>
      <c r="U24245" s="173"/>
    </row>
    <row r="24246" spans="13:21" s="104" customFormat="1" ht="15.75">
      <c r="M24246" s="172"/>
      <c r="N24246" s="172"/>
      <c r="O24246" s="172"/>
      <c r="U24246" s="173"/>
    </row>
    <row r="24247" spans="13:21" s="104" customFormat="1" ht="15.75">
      <c r="M24247" s="172"/>
      <c r="N24247" s="172"/>
      <c r="O24247" s="172"/>
      <c r="U24247" s="173"/>
    </row>
    <row r="24248" spans="13:21" s="104" customFormat="1" ht="15.75">
      <c r="M24248" s="172"/>
      <c r="N24248" s="172"/>
      <c r="O24248" s="172"/>
      <c r="U24248" s="173"/>
    </row>
    <row r="24249" spans="13:21" s="104" customFormat="1" ht="15.75">
      <c r="M24249" s="172"/>
      <c r="N24249" s="172"/>
      <c r="O24249" s="172"/>
      <c r="U24249" s="173"/>
    </row>
    <row r="24250" spans="13:21" s="104" customFormat="1" ht="15.75">
      <c r="M24250" s="172"/>
      <c r="N24250" s="172"/>
      <c r="O24250" s="172"/>
      <c r="U24250" s="173"/>
    </row>
    <row r="24251" spans="13:21" s="104" customFormat="1" ht="15.75">
      <c r="M24251" s="172"/>
      <c r="N24251" s="172"/>
      <c r="O24251" s="172"/>
      <c r="U24251" s="173"/>
    </row>
    <row r="24252" spans="13:21" s="104" customFormat="1" ht="15.75">
      <c r="M24252" s="172"/>
      <c r="N24252" s="172"/>
      <c r="O24252" s="172"/>
      <c r="U24252" s="173"/>
    </row>
    <row r="24253" spans="13:21" s="104" customFormat="1" ht="15.75">
      <c r="M24253" s="172"/>
      <c r="N24253" s="172"/>
      <c r="O24253" s="172"/>
      <c r="U24253" s="173"/>
    </row>
    <row r="24254" spans="13:21" s="104" customFormat="1" ht="15.75">
      <c r="M24254" s="172"/>
      <c r="N24254" s="172"/>
      <c r="O24254" s="172"/>
      <c r="U24254" s="173"/>
    </row>
    <row r="24255" spans="13:21" s="104" customFormat="1" ht="15.75">
      <c r="M24255" s="172"/>
      <c r="N24255" s="172"/>
      <c r="O24255" s="172"/>
      <c r="U24255" s="173"/>
    </row>
    <row r="24256" spans="13:21" s="104" customFormat="1" ht="15.75">
      <c r="M24256" s="172"/>
      <c r="N24256" s="172"/>
      <c r="O24256" s="172"/>
      <c r="U24256" s="173"/>
    </row>
    <row r="24257" spans="13:21" s="104" customFormat="1" ht="15.75">
      <c r="M24257" s="172"/>
      <c r="N24257" s="172"/>
      <c r="O24257" s="172"/>
      <c r="U24257" s="173"/>
    </row>
    <row r="24258" spans="13:21" s="104" customFormat="1" ht="15.75">
      <c r="M24258" s="172"/>
      <c r="N24258" s="172"/>
      <c r="O24258" s="172"/>
      <c r="U24258" s="173"/>
    </row>
    <row r="24259" spans="13:21" s="104" customFormat="1" ht="15.75">
      <c r="M24259" s="172"/>
      <c r="N24259" s="172"/>
      <c r="O24259" s="172"/>
      <c r="U24259" s="173"/>
    </row>
    <row r="24260" spans="13:21" s="104" customFormat="1" ht="15.75">
      <c r="M24260" s="172"/>
      <c r="N24260" s="172"/>
      <c r="O24260" s="172"/>
      <c r="U24260" s="173"/>
    </row>
    <row r="24261" spans="13:21" s="104" customFormat="1" ht="15.75">
      <c r="M24261" s="172"/>
      <c r="N24261" s="172"/>
      <c r="O24261" s="172"/>
      <c r="U24261" s="173"/>
    </row>
    <row r="24262" spans="13:21" s="104" customFormat="1" ht="15.75">
      <c r="M24262" s="172"/>
      <c r="N24262" s="172"/>
      <c r="O24262" s="172"/>
      <c r="U24262" s="173"/>
    </row>
    <row r="24263" spans="13:21" s="104" customFormat="1" ht="15.75">
      <c r="M24263" s="172"/>
      <c r="N24263" s="172"/>
      <c r="O24263" s="172"/>
      <c r="U24263" s="173"/>
    </row>
    <row r="24264" spans="13:21" s="104" customFormat="1" ht="15.75">
      <c r="M24264" s="172"/>
      <c r="N24264" s="172"/>
      <c r="O24264" s="172"/>
      <c r="U24264" s="173"/>
    </row>
    <row r="24265" spans="13:21" s="104" customFormat="1" ht="15.75">
      <c r="M24265" s="172"/>
      <c r="N24265" s="172"/>
      <c r="O24265" s="172"/>
      <c r="U24265" s="173"/>
    </row>
    <row r="24266" spans="13:21" s="104" customFormat="1" ht="15.75">
      <c r="M24266" s="172"/>
      <c r="N24266" s="172"/>
      <c r="O24266" s="172"/>
      <c r="U24266" s="173"/>
    </row>
    <row r="24267" spans="13:21" s="104" customFormat="1" ht="15.75">
      <c r="M24267" s="172"/>
      <c r="N24267" s="172"/>
      <c r="O24267" s="172"/>
      <c r="U24267" s="173"/>
    </row>
    <row r="24268" spans="13:21" s="104" customFormat="1" ht="15.75">
      <c r="M24268" s="172"/>
      <c r="N24268" s="172"/>
      <c r="O24268" s="172"/>
      <c r="U24268" s="173"/>
    </row>
    <row r="24269" spans="13:21" s="104" customFormat="1" ht="15.75">
      <c r="M24269" s="172"/>
      <c r="N24269" s="172"/>
      <c r="O24269" s="172"/>
      <c r="U24269" s="173"/>
    </row>
    <row r="24270" spans="13:21" s="104" customFormat="1" ht="15.75">
      <c r="M24270" s="172"/>
      <c r="N24270" s="172"/>
      <c r="O24270" s="172"/>
      <c r="U24270" s="173"/>
    </row>
    <row r="24271" spans="13:21" s="104" customFormat="1" ht="15.75">
      <c r="M24271" s="172"/>
      <c r="N24271" s="172"/>
      <c r="O24271" s="172"/>
      <c r="U24271" s="173"/>
    </row>
    <row r="24272" spans="13:21" s="104" customFormat="1" ht="15.75">
      <c r="M24272" s="172"/>
      <c r="N24272" s="172"/>
      <c r="O24272" s="172"/>
      <c r="U24272" s="173"/>
    </row>
    <row r="24273" spans="13:21" s="104" customFormat="1" ht="15.75">
      <c r="M24273" s="172"/>
      <c r="N24273" s="172"/>
      <c r="O24273" s="172"/>
      <c r="U24273" s="173"/>
    </row>
    <row r="24274" spans="13:21" s="104" customFormat="1" ht="15.75">
      <c r="M24274" s="172"/>
      <c r="N24274" s="172"/>
      <c r="O24274" s="172"/>
      <c r="U24274" s="173"/>
    </row>
    <row r="24275" spans="13:21" s="104" customFormat="1" ht="15.75">
      <c r="M24275" s="172"/>
      <c r="N24275" s="172"/>
      <c r="O24275" s="172"/>
      <c r="U24275" s="173"/>
    </row>
    <row r="24276" spans="13:21" s="104" customFormat="1" ht="15.75">
      <c r="M24276" s="172"/>
      <c r="N24276" s="172"/>
      <c r="O24276" s="172"/>
      <c r="U24276" s="173"/>
    </row>
    <row r="24277" spans="13:21" s="104" customFormat="1" ht="15.75">
      <c r="M24277" s="172"/>
      <c r="N24277" s="172"/>
      <c r="O24277" s="172"/>
      <c r="U24277" s="173"/>
    </row>
    <row r="24278" spans="13:21" s="104" customFormat="1" ht="15.75">
      <c r="M24278" s="172"/>
      <c r="N24278" s="172"/>
      <c r="O24278" s="172"/>
      <c r="U24278" s="173"/>
    </row>
    <row r="24279" spans="13:21" s="104" customFormat="1" ht="15.75">
      <c r="M24279" s="172"/>
      <c r="N24279" s="172"/>
      <c r="O24279" s="172"/>
      <c r="U24279" s="173"/>
    </row>
    <row r="24280" spans="13:21" s="104" customFormat="1" ht="15.75">
      <c r="M24280" s="172"/>
      <c r="N24280" s="172"/>
      <c r="O24280" s="172"/>
      <c r="U24280" s="173"/>
    </row>
    <row r="24281" spans="13:21" s="104" customFormat="1" ht="15.75">
      <c r="M24281" s="172"/>
      <c r="N24281" s="172"/>
      <c r="O24281" s="172"/>
      <c r="U24281" s="173"/>
    </row>
    <row r="24282" spans="13:21" s="104" customFormat="1" ht="15.75">
      <c r="M24282" s="172"/>
      <c r="N24282" s="172"/>
      <c r="O24282" s="172"/>
      <c r="U24282" s="173"/>
    </row>
    <row r="24283" spans="13:21" s="104" customFormat="1" ht="15.75">
      <c r="M24283" s="172"/>
      <c r="N24283" s="172"/>
      <c r="O24283" s="172"/>
      <c r="U24283" s="173"/>
    </row>
    <row r="24284" spans="13:21" s="104" customFormat="1" ht="15.75">
      <c r="M24284" s="172"/>
      <c r="N24284" s="172"/>
      <c r="O24284" s="172"/>
      <c r="U24284" s="173"/>
    </row>
    <row r="24285" spans="13:21" s="104" customFormat="1" ht="15.75">
      <c r="M24285" s="172"/>
      <c r="N24285" s="172"/>
      <c r="O24285" s="172"/>
      <c r="U24285" s="173"/>
    </row>
    <row r="24286" spans="13:21" s="104" customFormat="1" ht="15.75">
      <c r="M24286" s="172"/>
      <c r="N24286" s="172"/>
      <c r="O24286" s="172"/>
      <c r="U24286" s="173"/>
    </row>
    <row r="24287" spans="13:21" s="104" customFormat="1" ht="15.75">
      <c r="M24287" s="172"/>
      <c r="N24287" s="172"/>
      <c r="O24287" s="172"/>
      <c r="U24287" s="173"/>
    </row>
    <row r="24288" spans="13:21" s="104" customFormat="1" ht="15.75">
      <c r="M24288" s="172"/>
      <c r="N24288" s="172"/>
      <c r="O24288" s="172"/>
      <c r="U24288" s="173"/>
    </row>
    <row r="24289" spans="13:21" s="104" customFormat="1" ht="15.75">
      <c r="M24289" s="172"/>
      <c r="N24289" s="172"/>
      <c r="O24289" s="172"/>
      <c r="U24289" s="173"/>
    </row>
    <row r="24290" spans="13:21" s="104" customFormat="1" ht="15.75">
      <c r="M24290" s="172"/>
      <c r="N24290" s="172"/>
      <c r="O24290" s="172"/>
      <c r="U24290" s="173"/>
    </row>
    <row r="24291" spans="13:21" s="104" customFormat="1" ht="15.75">
      <c r="M24291" s="172"/>
      <c r="N24291" s="172"/>
      <c r="O24291" s="172"/>
      <c r="U24291" s="173"/>
    </row>
    <row r="24292" spans="13:21" s="104" customFormat="1" ht="15.75">
      <c r="M24292" s="172"/>
      <c r="N24292" s="172"/>
      <c r="O24292" s="172"/>
      <c r="U24292" s="173"/>
    </row>
    <row r="24293" spans="13:21" s="104" customFormat="1" ht="15.75">
      <c r="M24293" s="172"/>
      <c r="N24293" s="172"/>
      <c r="O24293" s="172"/>
      <c r="U24293" s="173"/>
    </row>
    <row r="24294" spans="13:21" s="104" customFormat="1" ht="15.75">
      <c r="M24294" s="172"/>
      <c r="N24294" s="172"/>
      <c r="O24294" s="172"/>
      <c r="U24294" s="173"/>
    </row>
    <row r="24295" spans="13:21" s="104" customFormat="1" ht="15.75">
      <c r="M24295" s="172"/>
      <c r="N24295" s="172"/>
      <c r="O24295" s="172"/>
      <c r="U24295" s="173"/>
    </row>
    <row r="24296" spans="13:21" s="104" customFormat="1" ht="15.75">
      <c r="M24296" s="172"/>
      <c r="N24296" s="172"/>
      <c r="O24296" s="172"/>
      <c r="U24296" s="173"/>
    </row>
    <row r="24297" spans="13:21" s="104" customFormat="1" ht="15.75">
      <c r="M24297" s="172"/>
      <c r="N24297" s="172"/>
      <c r="O24297" s="172"/>
      <c r="U24297" s="173"/>
    </row>
    <row r="24298" spans="13:21" s="104" customFormat="1" ht="15.75">
      <c r="M24298" s="172"/>
      <c r="N24298" s="172"/>
      <c r="O24298" s="172"/>
      <c r="U24298" s="173"/>
    </row>
    <row r="24299" spans="13:21" s="104" customFormat="1" ht="15.75">
      <c r="M24299" s="172"/>
      <c r="N24299" s="172"/>
      <c r="O24299" s="172"/>
      <c r="U24299" s="173"/>
    </row>
    <row r="24300" spans="13:21" s="104" customFormat="1" ht="15.75">
      <c r="M24300" s="172"/>
      <c r="N24300" s="172"/>
      <c r="O24300" s="172"/>
      <c r="U24300" s="173"/>
    </row>
    <row r="24301" spans="13:21" s="104" customFormat="1" ht="15.75">
      <c r="M24301" s="172"/>
      <c r="N24301" s="172"/>
      <c r="O24301" s="172"/>
      <c r="U24301" s="173"/>
    </row>
    <row r="24302" spans="13:21" s="104" customFormat="1" ht="15.75">
      <c r="M24302" s="172"/>
      <c r="N24302" s="172"/>
      <c r="O24302" s="172"/>
      <c r="U24302" s="173"/>
    </row>
    <row r="24303" spans="13:21" s="104" customFormat="1" ht="15.75">
      <c r="M24303" s="172"/>
      <c r="N24303" s="172"/>
      <c r="O24303" s="172"/>
      <c r="U24303" s="173"/>
    </row>
    <row r="24304" spans="13:21" s="104" customFormat="1" ht="15.75">
      <c r="M24304" s="172"/>
      <c r="N24304" s="172"/>
      <c r="O24304" s="172"/>
      <c r="U24304" s="173"/>
    </row>
    <row r="24305" spans="13:21" s="104" customFormat="1" ht="15.75">
      <c r="M24305" s="172"/>
      <c r="N24305" s="172"/>
      <c r="O24305" s="172"/>
      <c r="U24305" s="173"/>
    </row>
    <row r="24306" spans="13:21" s="104" customFormat="1" ht="15.75">
      <c r="M24306" s="172"/>
      <c r="N24306" s="172"/>
      <c r="O24306" s="172"/>
      <c r="U24306" s="173"/>
    </row>
    <row r="24307" spans="13:21" s="104" customFormat="1" ht="15.75">
      <c r="M24307" s="172"/>
      <c r="N24307" s="172"/>
      <c r="O24307" s="172"/>
      <c r="U24307" s="173"/>
    </row>
    <row r="24308" spans="13:21" s="104" customFormat="1" ht="15.75">
      <c r="M24308" s="172"/>
      <c r="N24308" s="172"/>
      <c r="O24308" s="172"/>
      <c r="U24308" s="173"/>
    </row>
    <row r="24309" spans="13:21" s="104" customFormat="1" ht="15.75">
      <c r="M24309" s="172"/>
      <c r="N24309" s="172"/>
      <c r="O24309" s="172"/>
      <c r="U24309" s="173"/>
    </row>
    <row r="24310" spans="13:21" s="104" customFormat="1" ht="15.75">
      <c r="M24310" s="172"/>
      <c r="N24310" s="172"/>
      <c r="O24310" s="172"/>
      <c r="U24310" s="173"/>
    </row>
    <row r="24311" spans="13:21" s="104" customFormat="1" ht="15.75">
      <c r="M24311" s="172"/>
      <c r="N24311" s="172"/>
      <c r="O24311" s="172"/>
      <c r="U24311" s="173"/>
    </row>
    <row r="24312" spans="13:21" s="104" customFormat="1" ht="15.75">
      <c r="M24312" s="172"/>
      <c r="N24312" s="172"/>
      <c r="O24312" s="172"/>
      <c r="U24312" s="173"/>
    </row>
    <row r="24313" spans="13:21" s="104" customFormat="1" ht="15.75">
      <c r="M24313" s="172"/>
      <c r="N24313" s="172"/>
      <c r="O24313" s="172"/>
      <c r="U24313" s="173"/>
    </row>
    <row r="24314" spans="13:21" s="104" customFormat="1" ht="15.75">
      <c r="M24314" s="172"/>
      <c r="N24314" s="172"/>
      <c r="O24314" s="172"/>
      <c r="U24314" s="173"/>
    </row>
    <row r="24315" spans="13:21" s="104" customFormat="1" ht="15.75">
      <c r="M24315" s="172"/>
      <c r="N24315" s="172"/>
      <c r="O24315" s="172"/>
      <c r="U24315" s="173"/>
    </row>
    <row r="24316" spans="13:21" s="104" customFormat="1" ht="15.75">
      <c r="M24316" s="172"/>
      <c r="N24316" s="172"/>
      <c r="O24316" s="172"/>
      <c r="U24316" s="173"/>
    </row>
    <row r="24317" spans="13:21" s="104" customFormat="1" ht="15.75">
      <c r="M24317" s="172"/>
      <c r="N24317" s="172"/>
      <c r="O24317" s="172"/>
      <c r="U24317" s="173"/>
    </row>
    <row r="24318" spans="13:21" s="104" customFormat="1" ht="15.75">
      <c r="M24318" s="172"/>
      <c r="N24318" s="172"/>
      <c r="O24318" s="172"/>
      <c r="U24318" s="173"/>
    </row>
    <row r="24319" spans="13:21" s="104" customFormat="1" ht="15.75">
      <c r="M24319" s="172"/>
      <c r="N24319" s="172"/>
      <c r="O24319" s="172"/>
      <c r="U24319" s="173"/>
    </row>
    <row r="24320" spans="13:21" s="104" customFormat="1" ht="15.75">
      <c r="M24320" s="172"/>
      <c r="N24320" s="172"/>
      <c r="O24320" s="172"/>
      <c r="U24320" s="173"/>
    </row>
    <row r="24321" spans="13:21" s="104" customFormat="1" ht="15.75">
      <c r="M24321" s="172"/>
      <c r="N24321" s="172"/>
      <c r="O24321" s="172"/>
      <c r="U24321" s="173"/>
    </row>
    <row r="24322" spans="13:21" s="104" customFormat="1" ht="15.75">
      <c r="M24322" s="172"/>
      <c r="N24322" s="172"/>
      <c r="O24322" s="172"/>
      <c r="U24322" s="173"/>
    </row>
    <row r="24323" spans="13:21" s="104" customFormat="1" ht="15.75">
      <c r="M24323" s="172"/>
      <c r="N24323" s="172"/>
      <c r="O24323" s="172"/>
      <c r="U24323" s="173"/>
    </row>
    <row r="24324" spans="13:21" s="104" customFormat="1" ht="15.75">
      <c r="M24324" s="172"/>
      <c r="N24324" s="172"/>
      <c r="O24324" s="172"/>
      <c r="U24324" s="173"/>
    </row>
    <row r="24325" spans="13:21" s="104" customFormat="1" ht="15.75">
      <c r="M24325" s="172"/>
      <c r="N24325" s="172"/>
      <c r="O24325" s="172"/>
      <c r="U24325" s="173"/>
    </row>
    <row r="24326" spans="13:21" s="104" customFormat="1" ht="15.75">
      <c r="M24326" s="172"/>
      <c r="N24326" s="172"/>
      <c r="O24326" s="172"/>
      <c r="U24326" s="173"/>
    </row>
    <row r="24327" spans="13:21" s="104" customFormat="1" ht="15.75">
      <c r="M24327" s="172"/>
      <c r="N24327" s="172"/>
      <c r="O24327" s="172"/>
      <c r="U24327" s="173"/>
    </row>
    <row r="24328" spans="13:21" s="104" customFormat="1" ht="15.75">
      <c r="M24328" s="172"/>
      <c r="N24328" s="172"/>
      <c r="O24328" s="172"/>
      <c r="U24328" s="173"/>
    </row>
    <row r="24329" spans="13:21" s="104" customFormat="1" ht="15.75">
      <c r="M24329" s="172"/>
      <c r="N24329" s="172"/>
      <c r="O24329" s="172"/>
      <c r="U24329" s="173"/>
    </row>
    <row r="24330" spans="13:21" s="104" customFormat="1" ht="15.75">
      <c r="M24330" s="172"/>
      <c r="N24330" s="172"/>
      <c r="O24330" s="172"/>
      <c r="U24330" s="173"/>
    </row>
    <row r="24331" spans="13:21" s="104" customFormat="1" ht="15.75">
      <c r="M24331" s="172"/>
      <c r="N24331" s="172"/>
      <c r="O24331" s="172"/>
      <c r="U24331" s="173"/>
    </row>
    <row r="24332" spans="13:21" s="104" customFormat="1" ht="15.75">
      <c r="M24332" s="172"/>
      <c r="N24332" s="172"/>
      <c r="O24332" s="172"/>
      <c r="U24332" s="173"/>
    </row>
    <row r="24333" spans="13:21" s="104" customFormat="1" ht="15.75">
      <c r="M24333" s="172"/>
      <c r="N24333" s="172"/>
      <c r="O24333" s="172"/>
      <c r="U24333" s="173"/>
    </row>
    <row r="24334" spans="13:21" s="104" customFormat="1" ht="15.75">
      <c r="M24334" s="172"/>
      <c r="N24334" s="172"/>
      <c r="O24334" s="172"/>
      <c r="U24334" s="173"/>
    </row>
    <row r="24335" spans="13:21" s="104" customFormat="1" ht="15.75">
      <c r="M24335" s="172"/>
      <c r="N24335" s="172"/>
      <c r="O24335" s="172"/>
      <c r="U24335" s="173"/>
    </row>
    <row r="24336" spans="13:21" s="104" customFormat="1" ht="15.75">
      <c r="M24336" s="172"/>
      <c r="N24336" s="172"/>
      <c r="O24336" s="172"/>
      <c r="U24336" s="173"/>
    </row>
    <row r="24337" spans="13:21" s="104" customFormat="1" ht="15.75">
      <c r="M24337" s="172"/>
      <c r="N24337" s="172"/>
      <c r="O24337" s="172"/>
      <c r="U24337" s="173"/>
    </row>
    <row r="24338" spans="13:21" s="104" customFormat="1" ht="15.75">
      <c r="M24338" s="172"/>
      <c r="N24338" s="172"/>
      <c r="O24338" s="172"/>
      <c r="U24338" s="173"/>
    </row>
    <row r="24339" spans="13:21" s="104" customFormat="1" ht="15.75">
      <c r="M24339" s="172"/>
      <c r="N24339" s="172"/>
      <c r="O24339" s="172"/>
      <c r="U24339" s="173"/>
    </row>
    <row r="24340" spans="13:21" s="104" customFormat="1" ht="15.75">
      <c r="M24340" s="172"/>
      <c r="N24340" s="172"/>
      <c r="O24340" s="172"/>
      <c r="U24340" s="173"/>
    </row>
    <row r="24341" spans="13:21" s="104" customFormat="1" ht="15.75">
      <c r="M24341" s="172"/>
      <c r="N24341" s="172"/>
      <c r="O24341" s="172"/>
      <c r="U24341" s="173"/>
    </row>
    <row r="24342" spans="13:21" s="104" customFormat="1" ht="15.75">
      <c r="M24342" s="172"/>
      <c r="N24342" s="172"/>
      <c r="O24342" s="172"/>
      <c r="U24342" s="173"/>
    </row>
    <row r="24343" spans="13:21" s="104" customFormat="1" ht="15.75">
      <c r="M24343" s="172"/>
      <c r="N24343" s="172"/>
      <c r="O24343" s="172"/>
      <c r="U24343" s="173"/>
    </row>
    <row r="24344" spans="13:21" s="104" customFormat="1" ht="15.75">
      <c r="M24344" s="172"/>
      <c r="N24344" s="172"/>
      <c r="O24344" s="172"/>
      <c r="U24344" s="173"/>
    </row>
    <row r="24345" spans="13:21" s="104" customFormat="1" ht="15.75">
      <c r="M24345" s="172"/>
      <c r="N24345" s="172"/>
      <c r="O24345" s="172"/>
      <c r="U24345" s="173"/>
    </row>
    <row r="24346" spans="13:21" s="104" customFormat="1" ht="15.75">
      <c r="M24346" s="172"/>
      <c r="N24346" s="172"/>
      <c r="O24346" s="172"/>
      <c r="U24346" s="173"/>
    </row>
    <row r="24347" spans="13:21" s="104" customFormat="1" ht="15.75">
      <c r="M24347" s="172"/>
      <c r="N24347" s="172"/>
      <c r="O24347" s="172"/>
      <c r="U24347" s="173"/>
    </row>
    <row r="24348" spans="13:21" s="104" customFormat="1" ht="15.75">
      <c r="M24348" s="172"/>
      <c r="N24348" s="172"/>
      <c r="O24348" s="172"/>
      <c r="U24348" s="173"/>
    </row>
    <row r="24349" spans="13:21" s="104" customFormat="1" ht="15.75">
      <c r="M24349" s="172"/>
      <c r="N24349" s="172"/>
      <c r="O24349" s="172"/>
      <c r="U24349" s="173"/>
    </row>
    <row r="24350" spans="13:21" s="104" customFormat="1" ht="15.75">
      <c r="M24350" s="172"/>
      <c r="N24350" s="172"/>
      <c r="O24350" s="172"/>
      <c r="U24350" s="173"/>
    </row>
    <row r="24351" spans="13:21" s="104" customFormat="1" ht="15.75">
      <c r="M24351" s="172"/>
      <c r="N24351" s="172"/>
      <c r="O24351" s="172"/>
      <c r="U24351" s="173"/>
    </row>
    <row r="24352" spans="13:21" s="104" customFormat="1" ht="15.75">
      <c r="M24352" s="172"/>
      <c r="N24352" s="172"/>
      <c r="O24352" s="172"/>
      <c r="U24352" s="173"/>
    </row>
    <row r="24353" spans="13:21" s="104" customFormat="1" ht="15.75">
      <c r="M24353" s="172"/>
      <c r="N24353" s="172"/>
      <c r="O24353" s="172"/>
      <c r="U24353" s="173"/>
    </row>
    <row r="24354" spans="13:21" s="104" customFormat="1" ht="15.75">
      <c r="M24354" s="172"/>
      <c r="N24354" s="172"/>
      <c r="O24354" s="172"/>
      <c r="U24354" s="173"/>
    </row>
    <row r="24355" spans="13:21" s="104" customFormat="1" ht="15.75">
      <c r="M24355" s="172"/>
      <c r="N24355" s="172"/>
      <c r="O24355" s="172"/>
      <c r="U24355" s="173"/>
    </row>
    <row r="24356" spans="13:21" s="104" customFormat="1" ht="15.75">
      <c r="M24356" s="172"/>
      <c r="N24356" s="172"/>
      <c r="O24356" s="172"/>
      <c r="U24356" s="173"/>
    </row>
    <row r="24357" spans="13:21" s="104" customFormat="1" ht="15.75">
      <c r="M24357" s="172"/>
      <c r="N24357" s="172"/>
      <c r="O24357" s="172"/>
      <c r="U24357" s="173"/>
    </row>
    <row r="24358" spans="13:21" s="104" customFormat="1" ht="15.75">
      <c r="M24358" s="172"/>
      <c r="N24358" s="172"/>
      <c r="O24358" s="172"/>
      <c r="U24358" s="173"/>
    </row>
    <row r="24359" spans="13:21" s="104" customFormat="1" ht="15.75">
      <c r="M24359" s="172"/>
      <c r="N24359" s="172"/>
      <c r="O24359" s="172"/>
      <c r="U24359" s="173"/>
    </row>
    <row r="24360" spans="13:21" s="104" customFormat="1" ht="15.75">
      <c r="M24360" s="172"/>
      <c r="N24360" s="172"/>
      <c r="O24360" s="172"/>
      <c r="U24360" s="173"/>
    </row>
    <row r="24361" spans="13:21" s="104" customFormat="1" ht="15.75">
      <c r="M24361" s="172"/>
      <c r="N24361" s="172"/>
      <c r="O24361" s="172"/>
      <c r="U24361" s="173"/>
    </row>
    <row r="24362" spans="13:21" s="104" customFormat="1" ht="15.75">
      <c r="M24362" s="172"/>
      <c r="N24362" s="172"/>
      <c r="O24362" s="172"/>
      <c r="U24362" s="173"/>
    </row>
    <row r="24363" spans="13:21" s="104" customFormat="1" ht="15.75">
      <c r="M24363" s="172"/>
      <c r="N24363" s="172"/>
      <c r="O24363" s="172"/>
      <c r="U24363" s="173"/>
    </row>
    <row r="24364" spans="13:21" s="104" customFormat="1" ht="15.75">
      <c r="M24364" s="172"/>
      <c r="N24364" s="172"/>
      <c r="O24364" s="172"/>
      <c r="U24364" s="173"/>
    </row>
    <row r="24365" spans="13:21" s="104" customFormat="1" ht="15.75">
      <c r="M24365" s="172"/>
      <c r="N24365" s="172"/>
      <c r="O24365" s="172"/>
      <c r="U24365" s="173"/>
    </row>
    <row r="24366" spans="13:21" s="104" customFormat="1" ht="15.75">
      <c r="M24366" s="172"/>
      <c r="N24366" s="172"/>
      <c r="O24366" s="172"/>
      <c r="U24366" s="173"/>
    </row>
    <row r="24367" spans="13:21" s="104" customFormat="1" ht="15.75">
      <c r="M24367" s="172"/>
      <c r="N24367" s="172"/>
      <c r="O24367" s="172"/>
      <c r="U24367" s="173"/>
    </row>
    <row r="24368" spans="13:21" s="104" customFormat="1" ht="15.75">
      <c r="M24368" s="172"/>
      <c r="N24368" s="172"/>
      <c r="O24368" s="172"/>
      <c r="U24368" s="173"/>
    </row>
    <row r="24369" spans="13:21" s="104" customFormat="1" ht="15.75">
      <c r="M24369" s="172"/>
      <c r="N24369" s="172"/>
      <c r="O24369" s="172"/>
      <c r="U24369" s="173"/>
    </row>
    <row r="24370" spans="13:21" s="104" customFormat="1" ht="15.75">
      <c r="M24370" s="172"/>
      <c r="N24370" s="172"/>
      <c r="O24370" s="172"/>
      <c r="U24370" s="173"/>
    </row>
    <row r="24371" spans="13:21" s="104" customFormat="1" ht="15.75">
      <c r="M24371" s="172"/>
      <c r="N24371" s="172"/>
      <c r="O24371" s="172"/>
      <c r="U24371" s="173"/>
    </row>
    <row r="24372" spans="13:21" s="104" customFormat="1" ht="15.75">
      <c r="M24372" s="172"/>
      <c r="N24372" s="172"/>
      <c r="O24372" s="172"/>
      <c r="U24372" s="173"/>
    </row>
    <row r="24373" spans="13:21" s="104" customFormat="1" ht="15.75">
      <c r="M24373" s="172"/>
      <c r="N24373" s="172"/>
      <c r="O24373" s="172"/>
      <c r="U24373" s="173"/>
    </row>
    <row r="24374" spans="13:21" s="104" customFormat="1" ht="15.75">
      <c r="M24374" s="172"/>
      <c r="N24374" s="172"/>
      <c r="O24374" s="172"/>
      <c r="U24374" s="173"/>
    </row>
    <row r="24375" spans="13:21" s="104" customFormat="1" ht="15.75">
      <c r="M24375" s="172"/>
      <c r="N24375" s="172"/>
      <c r="O24375" s="172"/>
      <c r="U24375" s="173"/>
    </row>
    <row r="24376" spans="13:21" s="104" customFormat="1" ht="15.75">
      <c r="M24376" s="172"/>
      <c r="N24376" s="172"/>
      <c r="O24376" s="172"/>
      <c r="U24376" s="173"/>
    </row>
    <row r="24377" spans="13:21" s="104" customFormat="1" ht="15.75">
      <c r="M24377" s="172"/>
      <c r="N24377" s="172"/>
      <c r="O24377" s="172"/>
      <c r="U24377" s="173"/>
    </row>
    <row r="24378" spans="13:21" s="104" customFormat="1" ht="15.75">
      <c r="M24378" s="172"/>
      <c r="N24378" s="172"/>
      <c r="O24378" s="172"/>
      <c r="U24378" s="173"/>
    </row>
    <row r="24379" spans="13:21" s="104" customFormat="1" ht="15.75">
      <c r="M24379" s="172"/>
      <c r="N24379" s="172"/>
      <c r="O24379" s="172"/>
      <c r="U24379" s="173"/>
    </row>
    <row r="24380" spans="13:21" s="104" customFormat="1" ht="15.75">
      <c r="M24380" s="172"/>
      <c r="N24380" s="172"/>
      <c r="O24380" s="172"/>
      <c r="U24380" s="173"/>
    </row>
    <row r="24381" spans="13:21" s="104" customFormat="1" ht="15.75">
      <c r="M24381" s="172"/>
      <c r="N24381" s="172"/>
      <c r="O24381" s="172"/>
      <c r="U24381" s="173"/>
    </row>
    <row r="24382" spans="13:21" s="104" customFormat="1" ht="15.75">
      <c r="M24382" s="172"/>
      <c r="N24382" s="172"/>
      <c r="O24382" s="172"/>
      <c r="U24382" s="173"/>
    </row>
    <row r="24383" spans="13:21" s="104" customFormat="1" ht="15.75">
      <c r="M24383" s="172"/>
      <c r="N24383" s="172"/>
      <c r="O24383" s="172"/>
      <c r="U24383" s="173"/>
    </row>
    <row r="24384" spans="13:21" s="104" customFormat="1" ht="15.75">
      <c r="M24384" s="172"/>
      <c r="N24384" s="172"/>
      <c r="O24384" s="172"/>
      <c r="U24384" s="173"/>
    </row>
    <row r="24385" spans="13:21" s="104" customFormat="1" ht="15.75">
      <c r="M24385" s="172"/>
      <c r="N24385" s="172"/>
      <c r="O24385" s="172"/>
      <c r="U24385" s="173"/>
    </row>
    <row r="24386" spans="13:21" s="104" customFormat="1" ht="15.75">
      <c r="M24386" s="172"/>
      <c r="N24386" s="172"/>
      <c r="O24386" s="172"/>
      <c r="U24386" s="173"/>
    </row>
    <row r="24387" spans="13:21" s="104" customFormat="1" ht="15.75">
      <c r="M24387" s="172"/>
      <c r="N24387" s="172"/>
      <c r="O24387" s="172"/>
      <c r="U24387" s="173"/>
    </row>
    <row r="24388" spans="13:21" s="104" customFormat="1" ht="15.75">
      <c r="M24388" s="172"/>
      <c r="N24388" s="172"/>
      <c r="O24388" s="172"/>
      <c r="U24388" s="173"/>
    </row>
    <row r="24389" spans="13:21" s="104" customFormat="1" ht="15.75">
      <c r="M24389" s="172"/>
      <c r="N24389" s="172"/>
      <c r="O24389" s="172"/>
      <c r="U24389" s="173"/>
    </row>
    <row r="24390" spans="13:21" s="104" customFormat="1" ht="15.75">
      <c r="M24390" s="172"/>
      <c r="N24390" s="172"/>
      <c r="O24390" s="172"/>
      <c r="U24390" s="173"/>
    </row>
    <row r="24391" spans="13:21" s="104" customFormat="1" ht="15.75">
      <c r="M24391" s="172"/>
      <c r="N24391" s="172"/>
      <c r="O24391" s="172"/>
      <c r="U24391" s="173"/>
    </row>
    <row r="24392" spans="13:21" s="104" customFormat="1" ht="15.75">
      <c r="M24392" s="172"/>
      <c r="N24392" s="172"/>
      <c r="O24392" s="172"/>
      <c r="U24392" s="173"/>
    </row>
    <row r="24393" spans="13:21" s="104" customFormat="1" ht="15.75">
      <c r="M24393" s="172"/>
      <c r="N24393" s="172"/>
      <c r="O24393" s="172"/>
      <c r="U24393" s="173"/>
    </row>
    <row r="24394" spans="13:21" s="104" customFormat="1" ht="15.75">
      <c r="M24394" s="172"/>
      <c r="N24394" s="172"/>
      <c r="O24394" s="172"/>
      <c r="U24394" s="173"/>
    </row>
    <row r="24395" spans="13:21" s="104" customFormat="1" ht="15.75">
      <c r="M24395" s="172"/>
      <c r="N24395" s="172"/>
      <c r="O24395" s="172"/>
      <c r="U24395" s="173"/>
    </row>
    <row r="24396" spans="13:21" s="104" customFormat="1" ht="15.75">
      <c r="M24396" s="172"/>
      <c r="N24396" s="172"/>
      <c r="O24396" s="172"/>
      <c r="U24396" s="173"/>
    </row>
    <row r="24397" spans="13:21" s="104" customFormat="1" ht="15.75">
      <c r="M24397" s="172"/>
      <c r="N24397" s="172"/>
      <c r="O24397" s="172"/>
      <c r="U24397" s="173"/>
    </row>
    <row r="24398" spans="13:21" s="104" customFormat="1" ht="15.75">
      <c r="M24398" s="172"/>
      <c r="N24398" s="172"/>
      <c r="O24398" s="172"/>
      <c r="U24398" s="173"/>
    </row>
    <row r="24399" spans="13:21" s="104" customFormat="1" ht="15.75">
      <c r="M24399" s="172"/>
      <c r="N24399" s="172"/>
      <c r="O24399" s="172"/>
      <c r="U24399" s="173"/>
    </row>
    <row r="24400" spans="13:21" s="104" customFormat="1" ht="15.75">
      <c r="M24400" s="172"/>
      <c r="N24400" s="172"/>
      <c r="O24400" s="172"/>
      <c r="U24400" s="173"/>
    </row>
    <row r="24401" spans="13:21" s="104" customFormat="1" ht="15.75">
      <c r="M24401" s="172"/>
      <c r="N24401" s="172"/>
      <c r="O24401" s="172"/>
      <c r="U24401" s="173"/>
    </row>
    <row r="24402" spans="13:21" s="104" customFormat="1" ht="15.75">
      <c r="M24402" s="172"/>
      <c r="N24402" s="172"/>
      <c r="O24402" s="172"/>
      <c r="U24402" s="173"/>
    </row>
    <row r="24403" spans="13:21" s="104" customFormat="1" ht="15.75">
      <c r="M24403" s="172"/>
      <c r="N24403" s="172"/>
      <c r="O24403" s="172"/>
      <c r="U24403" s="173"/>
    </row>
    <row r="24404" spans="13:21" s="104" customFormat="1" ht="15.75">
      <c r="M24404" s="172"/>
      <c r="N24404" s="172"/>
      <c r="O24404" s="172"/>
      <c r="U24404" s="173"/>
    </row>
    <row r="24405" spans="13:21" s="104" customFormat="1" ht="15.75">
      <c r="M24405" s="172"/>
      <c r="N24405" s="172"/>
      <c r="O24405" s="172"/>
      <c r="U24405" s="173"/>
    </row>
    <row r="24406" spans="13:21" s="104" customFormat="1" ht="15.75">
      <c r="M24406" s="172"/>
      <c r="N24406" s="172"/>
      <c r="O24406" s="172"/>
      <c r="U24406" s="173"/>
    </row>
    <row r="24407" spans="13:21" s="104" customFormat="1" ht="15.75">
      <c r="M24407" s="172"/>
      <c r="N24407" s="172"/>
      <c r="O24407" s="172"/>
      <c r="U24407" s="173"/>
    </row>
    <row r="24408" spans="13:21" s="104" customFormat="1" ht="15.75">
      <c r="M24408" s="172"/>
      <c r="N24408" s="172"/>
      <c r="O24408" s="172"/>
      <c r="U24408" s="173"/>
    </row>
    <row r="24409" spans="13:21" s="104" customFormat="1" ht="15.75">
      <c r="M24409" s="172"/>
      <c r="N24409" s="172"/>
      <c r="O24409" s="172"/>
      <c r="U24409" s="173"/>
    </row>
    <row r="24410" spans="13:21" s="104" customFormat="1" ht="15.75">
      <c r="M24410" s="172"/>
      <c r="N24410" s="172"/>
      <c r="O24410" s="172"/>
      <c r="U24410" s="173"/>
    </row>
    <row r="24411" spans="13:21" s="104" customFormat="1" ht="15.75">
      <c r="M24411" s="172"/>
      <c r="N24411" s="172"/>
      <c r="O24411" s="172"/>
      <c r="U24411" s="173"/>
    </row>
    <row r="24412" spans="13:21" s="104" customFormat="1" ht="15.75">
      <c r="M24412" s="172"/>
      <c r="N24412" s="172"/>
      <c r="O24412" s="172"/>
      <c r="U24412" s="173"/>
    </row>
    <row r="24413" spans="13:21" s="104" customFormat="1" ht="15.75">
      <c r="M24413" s="172"/>
      <c r="N24413" s="172"/>
      <c r="O24413" s="172"/>
      <c r="U24413" s="173"/>
    </row>
    <row r="24414" spans="13:21" s="104" customFormat="1" ht="15.75">
      <c r="M24414" s="172"/>
      <c r="N24414" s="172"/>
      <c r="O24414" s="172"/>
      <c r="U24414" s="173"/>
    </row>
    <row r="24415" spans="13:21" s="104" customFormat="1" ht="15.75">
      <c r="M24415" s="172"/>
      <c r="N24415" s="172"/>
      <c r="O24415" s="172"/>
      <c r="U24415" s="173"/>
    </row>
    <row r="24416" spans="13:21" s="104" customFormat="1" ht="15.75">
      <c r="M24416" s="172"/>
      <c r="N24416" s="172"/>
      <c r="O24416" s="172"/>
      <c r="U24416" s="173"/>
    </row>
    <row r="24417" spans="13:21" s="104" customFormat="1" ht="15.75">
      <c r="M24417" s="172"/>
      <c r="N24417" s="172"/>
      <c r="O24417" s="172"/>
      <c r="U24417" s="173"/>
    </row>
    <row r="24418" spans="13:21" s="104" customFormat="1" ht="15.75">
      <c r="M24418" s="172"/>
      <c r="N24418" s="172"/>
      <c r="O24418" s="172"/>
      <c r="U24418" s="173"/>
    </row>
    <row r="24419" spans="13:21" s="104" customFormat="1" ht="15.75">
      <c r="M24419" s="172"/>
      <c r="N24419" s="172"/>
      <c r="O24419" s="172"/>
      <c r="U24419" s="173"/>
    </row>
    <row r="24420" spans="13:21" s="104" customFormat="1" ht="15.75">
      <c r="M24420" s="172"/>
      <c r="N24420" s="172"/>
      <c r="O24420" s="172"/>
      <c r="U24420" s="173"/>
    </row>
    <row r="24421" spans="13:21" s="104" customFormat="1" ht="15.75">
      <c r="M24421" s="172"/>
      <c r="N24421" s="172"/>
      <c r="O24421" s="172"/>
      <c r="U24421" s="173"/>
    </row>
    <row r="24422" spans="13:21" s="104" customFormat="1" ht="15.75">
      <c r="M24422" s="172"/>
      <c r="N24422" s="172"/>
      <c r="O24422" s="172"/>
      <c r="U24422" s="173"/>
    </row>
    <row r="24423" spans="13:21" s="104" customFormat="1" ht="15.75">
      <c r="M24423" s="172"/>
      <c r="N24423" s="172"/>
      <c r="O24423" s="172"/>
      <c r="U24423" s="173"/>
    </row>
    <row r="24424" spans="13:21" s="104" customFormat="1" ht="15.75">
      <c r="M24424" s="172"/>
      <c r="N24424" s="172"/>
      <c r="O24424" s="172"/>
      <c r="U24424" s="173"/>
    </row>
    <row r="24425" spans="13:21" s="104" customFormat="1" ht="15.75">
      <c r="M24425" s="172"/>
      <c r="N24425" s="172"/>
      <c r="O24425" s="172"/>
      <c r="U24425" s="173"/>
    </row>
    <row r="24426" spans="13:21" s="104" customFormat="1" ht="15.75">
      <c r="M24426" s="172"/>
      <c r="N24426" s="172"/>
      <c r="O24426" s="172"/>
      <c r="U24426" s="173"/>
    </row>
    <row r="24427" spans="13:21" s="104" customFormat="1" ht="15.75">
      <c r="M24427" s="172"/>
      <c r="N24427" s="172"/>
      <c r="O24427" s="172"/>
      <c r="U24427" s="173"/>
    </row>
    <row r="24428" spans="13:21" s="104" customFormat="1" ht="15.75">
      <c r="M24428" s="172"/>
      <c r="N24428" s="172"/>
      <c r="O24428" s="172"/>
      <c r="U24428" s="173"/>
    </row>
    <row r="24429" spans="13:21" s="104" customFormat="1" ht="15.75">
      <c r="M24429" s="172"/>
      <c r="N24429" s="172"/>
      <c r="O24429" s="172"/>
      <c r="U24429" s="173"/>
    </row>
    <row r="24430" spans="13:21" s="104" customFormat="1" ht="15.75">
      <c r="M24430" s="172"/>
      <c r="N24430" s="172"/>
      <c r="O24430" s="172"/>
      <c r="U24430" s="173"/>
    </row>
    <row r="24431" spans="13:21" s="104" customFormat="1" ht="15.75">
      <c r="M24431" s="172"/>
      <c r="N24431" s="172"/>
      <c r="O24431" s="172"/>
      <c r="U24431" s="173"/>
    </row>
    <row r="24432" spans="13:21" s="104" customFormat="1" ht="15.75">
      <c r="M24432" s="172"/>
      <c r="N24432" s="172"/>
      <c r="O24432" s="172"/>
      <c r="U24432" s="173"/>
    </row>
    <row r="24433" spans="13:21" s="104" customFormat="1" ht="15.75">
      <c r="M24433" s="172"/>
      <c r="N24433" s="172"/>
      <c r="O24433" s="172"/>
      <c r="U24433" s="173"/>
    </row>
    <row r="24434" spans="13:21" s="104" customFormat="1" ht="15.75">
      <c r="M24434" s="172"/>
      <c r="N24434" s="172"/>
      <c r="O24434" s="172"/>
      <c r="U24434" s="173"/>
    </row>
    <row r="24435" spans="13:21" s="104" customFormat="1" ht="15.75">
      <c r="M24435" s="172"/>
      <c r="N24435" s="172"/>
      <c r="O24435" s="172"/>
      <c r="U24435" s="173"/>
    </row>
    <row r="24436" spans="13:21" s="104" customFormat="1" ht="15.75">
      <c r="M24436" s="172"/>
      <c r="N24436" s="172"/>
      <c r="O24436" s="172"/>
      <c r="U24436" s="173"/>
    </row>
    <row r="24437" spans="13:21" s="104" customFormat="1" ht="15.75">
      <c r="M24437" s="172"/>
      <c r="N24437" s="172"/>
      <c r="O24437" s="172"/>
      <c r="U24437" s="173"/>
    </row>
    <row r="24438" spans="13:21" s="104" customFormat="1" ht="15.75">
      <c r="M24438" s="172"/>
      <c r="N24438" s="172"/>
      <c r="O24438" s="172"/>
      <c r="U24438" s="173"/>
    </row>
    <row r="24439" spans="13:21" s="104" customFormat="1" ht="15.75">
      <c r="M24439" s="172"/>
      <c r="N24439" s="172"/>
      <c r="O24439" s="172"/>
      <c r="U24439" s="173"/>
    </row>
    <row r="24440" spans="13:21" s="104" customFormat="1" ht="15.75">
      <c r="M24440" s="172"/>
      <c r="N24440" s="172"/>
      <c r="O24440" s="172"/>
      <c r="U24440" s="173"/>
    </row>
    <row r="24441" spans="13:21" s="104" customFormat="1" ht="15.75">
      <c r="M24441" s="172"/>
      <c r="N24441" s="172"/>
      <c r="O24441" s="172"/>
      <c r="U24441" s="173"/>
    </row>
    <row r="24442" spans="13:21" s="104" customFormat="1" ht="15.75">
      <c r="M24442" s="172"/>
      <c r="N24442" s="172"/>
      <c r="O24442" s="172"/>
      <c r="U24442" s="173"/>
    </row>
    <row r="24443" spans="13:21" s="104" customFormat="1" ht="15.75">
      <c r="M24443" s="172"/>
      <c r="N24443" s="172"/>
      <c r="O24443" s="172"/>
      <c r="U24443" s="173"/>
    </row>
    <row r="24444" spans="13:21" s="104" customFormat="1" ht="15.75">
      <c r="M24444" s="172"/>
      <c r="N24444" s="172"/>
      <c r="O24444" s="172"/>
      <c r="U24444" s="173"/>
    </row>
    <row r="24445" spans="13:21" s="104" customFormat="1" ht="15.75">
      <c r="M24445" s="172"/>
      <c r="N24445" s="172"/>
      <c r="O24445" s="172"/>
      <c r="U24445" s="173"/>
    </row>
    <row r="24446" spans="13:21" s="104" customFormat="1" ht="15.75">
      <c r="M24446" s="172"/>
      <c r="N24446" s="172"/>
      <c r="O24446" s="172"/>
      <c r="U24446" s="173"/>
    </row>
    <row r="24447" spans="13:21" s="104" customFormat="1" ht="15.75">
      <c r="M24447" s="172"/>
      <c r="N24447" s="172"/>
      <c r="O24447" s="172"/>
      <c r="U24447" s="173"/>
    </row>
    <row r="24448" spans="13:21" s="104" customFormat="1" ht="15.75">
      <c r="M24448" s="172"/>
      <c r="N24448" s="172"/>
      <c r="O24448" s="172"/>
      <c r="U24448" s="173"/>
    </row>
    <row r="24449" spans="13:21" s="104" customFormat="1" ht="15.75">
      <c r="M24449" s="172"/>
      <c r="N24449" s="172"/>
      <c r="O24449" s="172"/>
      <c r="U24449" s="173"/>
    </row>
    <row r="24450" spans="13:21" s="104" customFormat="1" ht="15.75">
      <c r="M24450" s="172"/>
      <c r="N24450" s="172"/>
      <c r="O24450" s="172"/>
      <c r="U24450" s="173"/>
    </row>
    <row r="24451" spans="13:21" s="104" customFormat="1" ht="15.75">
      <c r="M24451" s="172"/>
      <c r="N24451" s="172"/>
      <c r="O24451" s="172"/>
      <c r="U24451" s="173"/>
    </row>
    <row r="24452" spans="13:21" s="104" customFormat="1" ht="15.75">
      <c r="M24452" s="172"/>
      <c r="N24452" s="172"/>
      <c r="O24452" s="172"/>
      <c r="U24452" s="173"/>
    </row>
    <row r="24453" spans="13:21" s="104" customFormat="1" ht="15.75">
      <c r="M24453" s="172"/>
      <c r="N24453" s="172"/>
      <c r="O24453" s="172"/>
      <c r="U24453" s="173"/>
    </row>
    <row r="24454" spans="13:21" s="104" customFormat="1" ht="15.75">
      <c r="M24454" s="172"/>
      <c r="N24454" s="172"/>
      <c r="O24454" s="172"/>
      <c r="U24454" s="173"/>
    </row>
    <row r="24455" spans="13:21" s="104" customFormat="1" ht="15.75">
      <c r="M24455" s="172"/>
      <c r="N24455" s="172"/>
      <c r="O24455" s="172"/>
      <c r="U24455" s="173"/>
    </row>
    <row r="24456" spans="13:21" s="104" customFormat="1" ht="15.75">
      <c r="M24456" s="172"/>
      <c r="N24456" s="172"/>
      <c r="O24456" s="172"/>
      <c r="U24456" s="173"/>
    </row>
    <row r="24457" spans="13:21" s="104" customFormat="1" ht="15.75">
      <c r="M24457" s="172"/>
      <c r="N24457" s="172"/>
      <c r="O24457" s="172"/>
      <c r="U24457" s="173"/>
    </row>
    <row r="24458" spans="13:21" s="104" customFormat="1" ht="15.75">
      <c r="M24458" s="172"/>
      <c r="N24458" s="172"/>
      <c r="O24458" s="172"/>
      <c r="U24458" s="173"/>
    </row>
    <row r="24459" spans="13:21" s="104" customFormat="1" ht="15.75">
      <c r="M24459" s="172"/>
      <c r="N24459" s="172"/>
      <c r="O24459" s="172"/>
      <c r="U24459" s="173"/>
    </row>
    <row r="24460" spans="13:21" s="104" customFormat="1" ht="15.75">
      <c r="M24460" s="172"/>
      <c r="N24460" s="172"/>
      <c r="O24460" s="172"/>
      <c r="U24460" s="173"/>
    </row>
    <row r="24461" spans="13:21" s="104" customFormat="1" ht="15.75">
      <c r="M24461" s="172"/>
      <c r="N24461" s="172"/>
      <c r="O24461" s="172"/>
      <c r="U24461" s="173"/>
    </row>
    <row r="24462" spans="13:21" s="104" customFormat="1" ht="15.75">
      <c r="M24462" s="172"/>
      <c r="N24462" s="172"/>
      <c r="O24462" s="172"/>
      <c r="U24462" s="173"/>
    </row>
    <row r="24463" spans="13:21" s="104" customFormat="1" ht="15.75">
      <c r="M24463" s="172"/>
      <c r="N24463" s="172"/>
      <c r="O24463" s="172"/>
      <c r="U24463" s="173"/>
    </row>
    <row r="24464" spans="13:21" s="104" customFormat="1" ht="15.75">
      <c r="M24464" s="172"/>
      <c r="N24464" s="172"/>
      <c r="O24464" s="172"/>
      <c r="U24464" s="173"/>
    </row>
    <row r="24465" spans="13:21" s="104" customFormat="1" ht="15.75">
      <c r="M24465" s="172"/>
      <c r="N24465" s="172"/>
      <c r="O24465" s="172"/>
      <c r="U24465" s="173"/>
    </row>
    <row r="24466" spans="13:21" s="104" customFormat="1" ht="15.75">
      <c r="M24466" s="172"/>
      <c r="N24466" s="172"/>
      <c r="O24466" s="172"/>
      <c r="U24466" s="173"/>
    </row>
    <row r="24467" spans="13:21" s="104" customFormat="1" ht="15.75">
      <c r="M24467" s="172"/>
      <c r="N24467" s="172"/>
      <c r="O24467" s="172"/>
      <c r="U24467" s="173"/>
    </row>
    <row r="24468" spans="13:21" s="104" customFormat="1" ht="15.75">
      <c r="M24468" s="172"/>
      <c r="N24468" s="172"/>
      <c r="O24468" s="172"/>
      <c r="U24468" s="173"/>
    </row>
    <row r="24469" spans="13:21" s="104" customFormat="1" ht="15.75">
      <c r="M24469" s="172"/>
      <c r="N24469" s="172"/>
      <c r="O24469" s="172"/>
      <c r="U24469" s="173"/>
    </row>
    <row r="24470" spans="13:21" s="104" customFormat="1" ht="15.75">
      <c r="M24470" s="172"/>
      <c r="N24470" s="172"/>
      <c r="O24470" s="172"/>
      <c r="U24470" s="173"/>
    </row>
    <row r="24471" spans="13:21" s="104" customFormat="1" ht="15.75">
      <c r="M24471" s="172"/>
      <c r="N24471" s="172"/>
      <c r="O24471" s="172"/>
      <c r="U24471" s="173"/>
    </row>
    <row r="24472" spans="13:21" s="104" customFormat="1" ht="15.75">
      <c r="M24472" s="172"/>
      <c r="N24472" s="172"/>
      <c r="O24472" s="172"/>
      <c r="U24472" s="173"/>
    </row>
    <row r="24473" spans="13:21" s="104" customFormat="1" ht="15.75">
      <c r="M24473" s="172"/>
      <c r="N24473" s="172"/>
      <c r="O24473" s="172"/>
      <c r="U24473" s="173"/>
    </row>
    <row r="24474" spans="13:21" s="104" customFormat="1" ht="15.75">
      <c r="M24474" s="172"/>
      <c r="N24474" s="172"/>
      <c r="O24474" s="172"/>
      <c r="U24474" s="173"/>
    </row>
    <row r="24475" spans="13:21" s="104" customFormat="1" ht="15.75">
      <c r="M24475" s="172"/>
      <c r="N24475" s="172"/>
      <c r="O24475" s="172"/>
      <c r="U24475" s="173"/>
    </row>
    <row r="24476" spans="13:21" s="104" customFormat="1" ht="15.75">
      <c r="M24476" s="172"/>
      <c r="N24476" s="172"/>
      <c r="O24476" s="172"/>
      <c r="U24476" s="173"/>
    </row>
    <row r="24477" spans="13:21" s="104" customFormat="1" ht="15.75">
      <c r="M24477" s="172"/>
      <c r="N24477" s="172"/>
      <c r="O24477" s="172"/>
      <c r="U24477" s="173"/>
    </row>
    <row r="24478" spans="13:21" s="104" customFormat="1" ht="15.75">
      <c r="M24478" s="172"/>
      <c r="N24478" s="172"/>
      <c r="O24478" s="172"/>
      <c r="U24478" s="173"/>
    </row>
    <row r="24479" spans="13:21" s="104" customFormat="1" ht="15.75">
      <c r="M24479" s="172"/>
      <c r="N24479" s="172"/>
      <c r="O24479" s="172"/>
      <c r="U24479" s="173"/>
    </row>
    <row r="24480" spans="13:21" s="104" customFormat="1" ht="15.75">
      <c r="M24480" s="172"/>
      <c r="N24480" s="172"/>
      <c r="O24480" s="172"/>
      <c r="U24480" s="173"/>
    </row>
    <row r="24481" spans="13:21" s="104" customFormat="1" ht="15.75">
      <c r="M24481" s="172"/>
      <c r="N24481" s="172"/>
      <c r="O24481" s="172"/>
      <c r="U24481" s="173"/>
    </row>
    <row r="24482" spans="13:21" s="104" customFormat="1" ht="15.75">
      <c r="M24482" s="172"/>
      <c r="N24482" s="172"/>
      <c r="O24482" s="172"/>
      <c r="U24482" s="173"/>
    </row>
    <row r="24483" spans="13:21" s="104" customFormat="1" ht="15.75">
      <c r="M24483" s="172"/>
      <c r="N24483" s="172"/>
      <c r="O24483" s="172"/>
      <c r="U24483" s="173"/>
    </row>
    <row r="24484" spans="13:21" s="104" customFormat="1" ht="15.75">
      <c r="M24484" s="172"/>
      <c r="N24484" s="172"/>
      <c r="O24484" s="172"/>
      <c r="U24484" s="173"/>
    </row>
    <row r="24485" spans="13:21" s="104" customFormat="1" ht="15.75">
      <c r="M24485" s="172"/>
      <c r="N24485" s="172"/>
      <c r="O24485" s="172"/>
      <c r="U24485" s="173"/>
    </row>
    <row r="24486" spans="13:21" s="104" customFormat="1" ht="15.75">
      <c r="M24486" s="172"/>
      <c r="N24486" s="172"/>
      <c r="O24486" s="172"/>
      <c r="U24486" s="173"/>
    </row>
    <row r="24487" spans="13:21" s="104" customFormat="1" ht="15.75">
      <c r="M24487" s="172"/>
      <c r="N24487" s="172"/>
      <c r="O24487" s="172"/>
      <c r="U24487" s="173"/>
    </row>
    <row r="24488" spans="13:21" s="104" customFormat="1" ht="15.75">
      <c r="M24488" s="172"/>
      <c r="N24488" s="172"/>
      <c r="O24488" s="172"/>
      <c r="U24488" s="173"/>
    </row>
    <row r="24489" spans="13:21" s="104" customFormat="1" ht="15.75">
      <c r="M24489" s="172"/>
      <c r="N24489" s="172"/>
      <c r="O24489" s="172"/>
      <c r="U24489" s="173"/>
    </row>
    <row r="24490" spans="13:21" s="104" customFormat="1" ht="15.75">
      <c r="M24490" s="172"/>
      <c r="N24490" s="172"/>
      <c r="O24490" s="172"/>
      <c r="U24490" s="173"/>
    </row>
    <row r="24491" spans="13:21" s="104" customFormat="1" ht="15.75">
      <c r="M24491" s="172"/>
      <c r="N24491" s="172"/>
      <c r="O24491" s="172"/>
      <c r="U24491" s="173"/>
    </row>
    <row r="24492" spans="13:21" s="104" customFormat="1" ht="15.75">
      <c r="M24492" s="172"/>
      <c r="N24492" s="172"/>
      <c r="O24492" s="172"/>
      <c r="U24492" s="173"/>
    </row>
    <row r="24493" spans="13:21" s="104" customFormat="1" ht="15.75">
      <c r="M24493" s="172"/>
      <c r="N24493" s="172"/>
      <c r="O24493" s="172"/>
      <c r="U24493" s="173"/>
    </row>
    <row r="24494" spans="13:21" s="104" customFormat="1" ht="15.75">
      <c r="M24494" s="172"/>
      <c r="N24494" s="172"/>
      <c r="O24494" s="172"/>
      <c r="U24494" s="173"/>
    </row>
    <row r="24495" spans="13:21" s="104" customFormat="1" ht="15.75">
      <c r="M24495" s="172"/>
      <c r="N24495" s="172"/>
      <c r="O24495" s="172"/>
      <c r="U24495" s="173"/>
    </row>
    <row r="24496" spans="13:21" s="104" customFormat="1" ht="15.75">
      <c r="M24496" s="172"/>
      <c r="N24496" s="172"/>
      <c r="O24496" s="172"/>
      <c r="U24496" s="173"/>
    </row>
    <row r="24497" spans="13:21" s="104" customFormat="1" ht="15.75">
      <c r="M24497" s="172"/>
      <c r="N24497" s="172"/>
      <c r="O24497" s="172"/>
      <c r="U24497" s="173"/>
    </row>
    <row r="24498" spans="13:21" s="104" customFormat="1" ht="15.75">
      <c r="M24498" s="172"/>
      <c r="N24498" s="172"/>
      <c r="O24498" s="172"/>
      <c r="U24498" s="173"/>
    </row>
    <row r="24499" spans="13:21" s="104" customFormat="1" ht="15.75">
      <c r="M24499" s="172"/>
      <c r="N24499" s="172"/>
      <c r="O24499" s="172"/>
      <c r="U24499" s="173"/>
    </row>
    <row r="24500" spans="13:21" s="104" customFormat="1" ht="15.75">
      <c r="M24500" s="172"/>
      <c r="N24500" s="172"/>
      <c r="O24500" s="172"/>
      <c r="U24500" s="173"/>
    </row>
    <row r="24501" spans="13:21" s="104" customFormat="1" ht="15.75">
      <c r="M24501" s="172"/>
      <c r="N24501" s="172"/>
      <c r="O24501" s="172"/>
      <c r="U24501" s="173"/>
    </row>
    <row r="24502" spans="13:21" s="104" customFormat="1" ht="15.75">
      <c r="M24502" s="172"/>
      <c r="N24502" s="172"/>
      <c r="O24502" s="172"/>
      <c r="U24502" s="173"/>
    </row>
    <row r="24503" spans="13:21" s="104" customFormat="1" ht="15.75">
      <c r="M24503" s="172"/>
      <c r="N24503" s="172"/>
      <c r="O24503" s="172"/>
      <c r="U24503" s="173"/>
    </row>
    <row r="24504" spans="13:21" s="104" customFormat="1" ht="15.75">
      <c r="M24504" s="172"/>
      <c r="N24504" s="172"/>
      <c r="O24504" s="172"/>
      <c r="U24504" s="173"/>
    </row>
    <row r="24505" spans="13:21" s="104" customFormat="1" ht="15.75">
      <c r="M24505" s="172"/>
      <c r="N24505" s="172"/>
      <c r="O24505" s="172"/>
      <c r="U24505" s="173"/>
    </row>
    <row r="24506" spans="13:21" s="104" customFormat="1" ht="15.75">
      <c r="M24506" s="172"/>
      <c r="N24506" s="172"/>
      <c r="O24506" s="172"/>
      <c r="U24506" s="173"/>
    </row>
    <row r="24507" spans="13:21" s="104" customFormat="1" ht="15.75">
      <c r="M24507" s="172"/>
      <c r="N24507" s="172"/>
      <c r="O24507" s="172"/>
      <c r="U24507" s="173"/>
    </row>
    <row r="24508" spans="13:21" s="104" customFormat="1" ht="15.75">
      <c r="M24508" s="172"/>
      <c r="N24508" s="172"/>
      <c r="O24508" s="172"/>
      <c r="U24508" s="173"/>
    </row>
    <row r="24509" spans="13:21" s="104" customFormat="1" ht="15.75">
      <c r="M24509" s="172"/>
      <c r="N24509" s="172"/>
      <c r="O24509" s="172"/>
      <c r="U24509" s="173"/>
    </row>
    <row r="24510" spans="13:21" s="104" customFormat="1" ht="15.75">
      <c r="M24510" s="172"/>
      <c r="N24510" s="172"/>
      <c r="O24510" s="172"/>
      <c r="U24510" s="173"/>
    </row>
    <row r="24511" spans="13:21" s="104" customFormat="1" ht="15.75">
      <c r="M24511" s="172"/>
      <c r="N24511" s="172"/>
      <c r="O24511" s="172"/>
      <c r="U24511" s="173"/>
    </row>
    <row r="24512" spans="13:21" s="104" customFormat="1" ht="15.75">
      <c r="M24512" s="172"/>
      <c r="N24512" s="172"/>
      <c r="O24512" s="172"/>
      <c r="U24512" s="173"/>
    </row>
    <row r="24513" spans="13:21" s="104" customFormat="1" ht="15.75">
      <c r="M24513" s="172"/>
      <c r="N24513" s="172"/>
      <c r="O24513" s="172"/>
      <c r="U24513" s="173"/>
    </row>
    <row r="24514" spans="13:21" s="104" customFormat="1" ht="15.75">
      <c r="M24514" s="172"/>
      <c r="N24514" s="172"/>
      <c r="O24514" s="172"/>
      <c r="U24514" s="173"/>
    </row>
    <row r="24515" spans="13:21" s="104" customFormat="1" ht="15.75">
      <c r="M24515" s="172"/>
      <c r="N24515" s="172"/>
      <c r="O24515" s="172"/>
      <c r="U24515" s="173"/>
    </row>
    <row r="24516" spans="13:21" s="104" customFormat="1" ht="15.75">
      <c r="M24516" s="172"/>
      <c r="N24516" s="172"/>
      <c r="O24516" s="172"/>
      <c r="U24516" s="173"/>
    </row>
    <row r="24517" spans="13:21" s="104" customFormat="1" ht="15.75">
      <c r="M24517" s="172"/>
      <c r="N24517" s="172"/>
      <c r="O24517" s="172"/>
      <c r="U24517" s="173"/>
    </row>
    <row r="24518" spans="13:21" s="104" customFormat="1" ht="15.75">
      <c r="M24518" s="172"/>
      <c r="N24518" s="172"/>
      <c r="O24518" s="172"/>
      <c r="U24518" s="173"/>
    </row>
    <row r="24519" spans="13:21" s="104" customFormat="1" ht="15.75">
      <c r="M24519" s="172"/>
      <c r="N24519" s="172"/>
      <c r="O24519" s="172"/>
      <c r="U24519" s="173"/>
    </row>
    <row r="24520" spans="13:21" s="104" customFormat="1" ht="15.75">
      <c r="M24520" s="172"/>
      <c r="N24520" s="172"/>
      <c r="O24520" s="172"/>
      <c r="U24520" s="173"/>
    </row>
    <row r="24521" spans="13:21" s="104" customFormat="1" ht="15.75">
      <c r="M24521" s="172"/>
      <c r="N24521" s="172"/>
      <c r="O24521" s="172"/>
      <c r="U24521" s="173"/>
    </row>
    <row r="24522" spans="13:21" s="104" customFormat="1" ht="15.75">
      <c r="M24522" s="172"/>
      <c r="N24522" s="172"/>
      <c r="O24522" s="172"/>
      <c r="U24522" s="173"/>
    </row>
    <row r="24523" spans="13:21" s="104" customFormat="1" ht="15.75">
      <c r="M24523" s="172"/>
      <c r="N24523" s="172"/>
      <c r="O24523" s="172"/>
      <c r="U24523" s="173"/>
    </row>
    <row r="24524" spans="13:21" s="104" customFormat="1" ht="15.75">
      <c r="M24524" s="172"/>
      <c r="N24524" s="172"/>
      <c r="O24524" s="172"/>
      <c r="U24524" s="173"/>
    </row>
    <row r="24525" spans="13:21" s="104" customFormat="1" ht="15.75">
      <c r="M24525" s="172"/>
      <c r="N24525" s="172"/>
      <c r="O24525" s="172"/>
      <c r="U24525" s="173"/>
    </row>
    <row r="24526" spans="13:21" s="104" customFormat="1" ht="15.75">
      <c r="M24526" s="172"/>
      <c r="N24526" s="172"/>
      <c r="O24526" s="172"/>
      <c r="U24526" s="173"/>
    </row>
    <row r="24527" spans="13:21" s="104" customFormat="1" ht="15.75">
      <c r="M24527" s="172"/>
      <c r="N24527" s="172"/>
      <c r="O24527" s="172"/>
      <c r="U24527" s="173"/>
    </row>
    <row r="24528" spans="13:21" s="104" customFormat="1" ht="15.75">
      <c r="M24528" s="172"/>
      <c r="N24528" s="172"/>
      <c r="O24528" s="172"/>
      <c r="U24528" s="173"/>
    </row>
    <row r="24529" spans="13:21" s="104" customFormat="1" ht="15.75">
      <c r="M24529" s="172"/>
      <c r="N24529" s="172"/>
      <c r="O24529" s="172"/>
      <c r="U24529" s="173"/>
    </row>
    <row r="24530" spans="13:21" s="104" customFormat="1" ht="15.75">
      <c r="M24530" s="172"/>
      <c r="N24530" s="172"/>
      <c r="O24530" s="172"/>
      <c r="U24530" s="173"/>
    </row>
    <row r="24531" spans="13:21" s="104" customFormat="1" ht="15.75">
      <c r="M24531" s="172"/>
      <c r="N24531" s="172"/>
      <c r="O24531" s="172"/>
      <c r="U24531" s="173"/>
    </row>
    <row r="24532" spans="13:21" s="104" customFormat="1" ht="15.75">
      <c r="M24532" s="172"/>
      <c r="N24532" s="172"/>
      <c r="O24532" s="172"/>
      <c r="U24532" s="173"/>
    </row>
    <row r="24533" spans="13:21" s="104" customFormat="1" ht="15.75">
      <c r="M24533" s="172"/>
      <c r="N24533" s="172"/>
      <c r="O24533" s="172"/>
      <c r="U24533" s="173"/>
    </row>
    <row r="24534" spans="13:21" s="104" customFormat="1" ht="15.75">
      <c r="M24534" s="172"/>
      <c r="N24534" s="172"/>
      <c r="O24534" s="172"/>
      <c r="U24534" s="173"/>
    </row>
    <row r="24535" spans="13:21" s="104" customFormat="1" ht="15.75">
      <c r="M24535" s="172"/>
      <c r="N24535" s="172"/>
      <c r="O24535" s="172"/>
      <c r="U24535" s="173"/>
    </row>
    <row r="24536" spans="13:21" s="104" customFormat="1" ht="15.75">
      <c r="M24536" s="172"/>
      <c r="N24536" s="172"/>
      <c r="O24536" s="172"/>
      <c r="U24536" s="173"/>
    </row>
    <row r="24537" spans="13:21" s="104" customFormat="1" ht="15.75">
      <c r="M24537" s="172"/>
      <c r="N24537" s="172"/>
      <c r="O24537" s="172"/>
      <c r="U24537" s="173"/>
    </row>
    <row r="24538" spans="13:21" s="104" customFormat="1" ht="15.75">
      <c r="M24538" s="172"/>
      <c r="N24538" s="172"/>
      <c r="O24538" s="172"/>
      <c r="U24538" s="173"/>
    </row>
    <row r="24539" spans="13:21" s="104" customFormat="1" ht="15.75">
      <c r="M24539" s="172"/>
      <c r="N24539" s="172"/>
      <c r="O24539" s="172"/>
      <c r="U24539" s="173"/>
    </row>
    <row r="24540" spans="13:21" s="104" customFormat="1" ht="15.75">
      <c r="M24540" s="172"/>
      <c r="N24540" s="172"/>
      <c r="O24540" s="172"/>
      <c r="U24540" s="173"/>
    </row>
    <row r="24541" spans="13:21" s="104" customFormat="1" ht="15.75">
      <c r="M24541" s="172"/>
      <c r="N24541" s="172"/>
      <c r="O24541" s="172"/>
      <c r="U24541" s="173"/>
    </row>
    <row r="24542" spans="13:21" s="104" customFormat="1" ht="15.75">
      <c r="M24542" s="172"/>
      <c r="N24542" s="172"/>
      <c r="O24542" s="172"/>
      <c r="U24542" s="173"/>
    </row>
    <row r="24543" spans="13:21" s="104" customFormat="1" ht="15.75">
      <c r="M24543" s="172"/>
      <c r="N24543" s="172"/>
      <c r="O24543" s="172"/>
      <c r="U24543" s="173"/>
    </row>
    <row r="24544" spans="13:21" s="104" customFormat="1" ht="15.75">
      <c r="M24544" s="172"/>
      <c r="N24544" s="172"/>
      <c r="O24544" s="172"/>
      <c r="U24544" s="173"/>
    </row>
    <row r="24545" spans="13:21" s="104" customFormat="1" ht="15.75">
      <c r="M24545" s="172"/>
      <c r="N24545" s="172"/>
      <c r="O24545" s="172"/>
      <c r="U24545" s="173"/>
    </row>
    <row r="24546" spans="13:21" s="104" customFormat="1" ht="15.75">
      <c r="M24546" s="172"/>
      <c r="N24546" s="172"/>
      <c r="O24546" s="172"/>
      <c r="U24546" s="173"/>
    </row>
    <row r="24547" spans="13:21" s="104" customFormat="1" ht="15.75">
      <c r="M24547" s="172"/>
      <c r="N24547" s="172"/>
      <c r="O24547" s="172"/>
      <c r="U24547" s="173"/>
    </row>
    <row r="24548" spans="13:21" s="104" customFormat="1" ht="15.75">
      <c r="M24548" s="172"/>
      <c r="N24548" s="172"/>
      <c r="O24548" s="172"/>
      <c r="U24548" s="173"/>
    </row>
    <row r="24549" spans="13:21" s="104" customFormat="1" ht="15.75">
      <c r="M24549" s="172"/>
      <c r="N24549" s="172"/>
      <c r="O24549" s="172"/>
      <c r="U24549" s="173"/>
    </row>
    <row r="24550" spans="13:21" s="104" customFormat="1" ht="15.75">
      <c r="M24550" s="172"/>
      <c r="N24550" s="172"/>
      <c r="O24550" s="172"/>
      <c r="U24550" s="173"/>
    </row>
    <row r="24551" spans="13:21" s="104" customFormat="1" ht="15.75">
      <c r="M24551" s="172"/>
      <c r="N24551" s="172"/>
      <c r="O24551" s="172"/>
      <c r="U24551" s="173"/>
    </row>
    <row r="24552" spans="13:21" s="104" customFormat="1" ht="15.75">
      <c r="M24552" s="172"/>
      <c r="N24552" s="172"/>
      <c r="O24552" s="172"/>
      <c r="U24552" s="173"/>
    </row>
    <row r="24553" spans="13:21" s="104" customFormat="1" ht="15.75">
      <c r="M24553" s="172"/>
      <c r="N24553" s="172"/>
      <c r="O24553" s="172"/>
      <c r="U24553" s="173"/>
    </row>
    <row r="24554" spans="13:21" s="104" customFormat="1" ht="15.75">
      <c r="M24554" s="172"/>
      <c r="N24554" s="172"/>
      <c r="O24554" s="172"/>
      <c r="U24554" s="173"/>
    </row>
    <row r="24555" spans="13:21" s="104" customFormat="1" ht="15.75">
      <c r="M24555" s="172"/>
      <c r="N24555" s="172"/>
      <c r="O24555" s="172"/>
      <c r="U24555" s="173"/>
    </row>
    <row r="24556" spans="13:21" s="104" customFormat="1" ht="15.75">
      <c r="M24556" s="172"/>
      <c r="N24556" s="172"/>
      <c r="O24556" s="172"/>
      <c r="U24556" s="173"/>
    </row>
    <row r="24557" spans="13:21" s="104" customFormat="1" ht="15.75">
      <c r="M24557" s="172"/>
      <c r="N24557" s="172"/>
      <c r="O24557" s="172"/>
      <c r="U24557" s="173"/>
    </row>
    <row r="24558" spans="13:21" s="104" customFormat="1" ht="15.75">
      <c r="M24558" s="172"/>
      <c r="N24558" s="172"/>
      <c r="O24558" s="172"/>
      <c r="U24558" s="173"/>
    </row>
    <row r="24559" spans="13:21" s="104" customFormat="1" ht="15.75">
      <c r="M24559" s="172"/>
      <c r="N24559" s="172"/>
      <c r="O24559" s="172"/>
      <c r="U24559" s="173"/>
    </row>
    <row r="24560" spans="13:21" s="104" customFormat="1" ht="15.75">
      <c r="M24560" s="172"/>
      <c r="N24560" s="172"/>
      <c r="O24560" s="172"/>
      <c r="U24560" s="173"/>
    </row>
    <row r="24561" spans="13:21" s="104" customFormat="1" ht="15.75">
      <c r="M24561" s="172"/>
      <c r="N24561" s="172"/>
      <c r="O24561" s="172"/>
      <c r="U24561" s="173"/>
    </row>
    <row r="24562" spans="13:21" s="104" customFormat="1" ht="15.75">
      <c r="M24562" s="172"/>
      <c r="N24562" s="172"/>
      <c r="O24562" s="172"/>
      <c r="U24562" s="173"/>
    </row>
    <row r="24563" spans="13:21" s="104" customFormat="1" ht="15.75">
      <c r="M24563" s="172"/>
      <c r="N24563" s="172"/>
      <c r="O24563" s="172"/>
      <c r="U24563" s="173"/>
    </row>
    <row r="24564" spans="13:21" s="104" customFormat="1" ht="15.75">
      <c r="M24564" s="172"/>
      <c r="N24564" s="172"/>
      <c r="O24564" s="172"/>
      <c r="U24564" s="173"/>
    </row>
    <row r="24565" spans="13:21" s="104" customFormat="1" ht="15.75">
      <c r="M24565" s="172"/>
      <c r="N24565" s="172"/>
      <c r="O24565" s="172"/>
      <c r="U24565" s="173"/>
    </row>
    <row r="24566" spans="13:21" s="104" customFormat="1" ht="15.75">
      <c r="M24566" s="172"/>
      <c r="N24566" s="172"/>
      <c r="O24566" s="172"/>
      <c r="U24566" s="173"/>
    </row>
    <row r="24567" spans="13:21" s="104" customFormat="1" ht="15.75">
      <c r="M24567" s="172"/>
      <c r="N24567" s="172"/>
      <c r="O24567" s="172"/>
      <c r="U24567" s="173"/>
    </row>
    <row r="24568" spans="13:21" s="104" customFormat="1" ht="15.75">
      <c r="M24568" s="172"/>
      <c r="N24568" s="172"/>
      <c r="O24568" s="172"/>
      <c r="U24568" s="173"/>
    </row>
    <row r="24569" spans="13:21" s="104" customFormat="1" ht="15.75">
      <c r="M24569" s="172"/>
      <c r="N24569" s="172"/>
      <c r="O24569" s="172"/>
      <c r="U24569" s="173"/>
    </row>
    <row r="24570" spans="13:21" s="104" customFormat="1" ht="15.75">
      <c r="M24570" s="172"/>
      <c r="N24570" s="172"/>
      <c r="O24570" s="172"/>
      <c r="U24570" s="173"/>
    </row>
    <row r="24571" spans="13:21" s="104" customFormat="1" ht="15.75">
      <c r="M24571" s="172"/>
      <c r="N24571" s="172"/>
      <c r="O24571" s="172"/>
      <c r="U24571" s="173"/>
    </row>
    <row r="24572" spans="13:21" s="104" customFormat="1" ht="15.75">
      <c r="M24572" s="172"/>
      <c r="N24572" s="172"/>
      <c r="O24572" s="172"/>
      <c r="U24572" s="173"/>
    </row>
    <row r="24573" spans="13:21" s="104" customFormat="1" ht="15.75">
      <c r="M24573" s="172"/>
      <c r="N24573" s="172"/>
      <c r="O24573" s="172"/>
      <c r="U24573" s="173"/>
    </row>
    <row r="24574" spans="13:21" s="104" customFormat="1" ht="15.75">
      <c r="M24574" s="172"/>
      <c r="N24574" s="172"/>
      <c r="O24574" s="172"/>
      <c r="U24574" s="173"/>
    </row>
    <row r="24575" spans="13:21" s="104" customFormat="1" ht="15.75">
      <c r="M24575" s="172"/>
      <c r="N24575" s="172"/>
      <c r="O24575" s="172"/>
      <c r="U24575" s="173"/>
    </row>
    <row r="24576" spans="13:21" s="104" customFormat="1" ht="15.75">
      <c r="M24576" s="172"/>
      <c r="N24576" s="172"/>
      <c r="O24576" s="172"/>
      <c r="U24576" s="173"/>
    </row>
    <row r="24577" spans="13:21" s="104" customFormat="1" ht="15.75">
      <c r="M24577" s="172"/>
      <c r="N24577" s="172"/>
      <c r="O24577" s="172"/>
      <c r="U24577" s="173"/>
    </row>
    <row r="24578" spans="13:21" s="104" customFormat="1" ht="15.75">
      <c r="M24578" s="172"/>
      <c r="N24578" s="172"/>
      <c r="O24578" s="172"/>
      <c r="U24578" s="173"/>
    </row>
    <row r="24579" spans="13:21" s="104" customFormat="1" ht="15.75">
      <c r="M24579" s="172"/>
      <c r="N24579" s="172"/>
      <c r="O24579" s="172"/>
      <c r="U24579" s="173"/>
    </row>
    <row r="24580" spans="13:21" s="104" customFormat="1" ht="15.75">
      <c r="M24580" s="172"/>
      <c r="N24580" s="172"/>
      <c r="O24580" s="172"/>
      <c r="U24580" s="173"/>
    </row>
    <row r="24581" spans="13:21" s="104" customFormat="1" ht="15.75">
      <c r="M24581" s="172"/>
      <c r="N24581" s="172"/>
      <c r="O24581" s="172"/>
      <c r="U24581" s="173"/>
    </row>
    <row r="24582" spans="13:21" s="104" customFormat="1" ht="15.75">
      <c r="M24582" s="172"/>
      <c r="N24582" s="172"/>
      <c r="O24582" s="172"/>
      <c r="U24582" s="173"/>
    </row>
    <row r="24583" spans="13:21" s="104" customFormat="1" ht="15.75">
      <c r="M24583" s="172"/>
      <c r="N24583" s="172"/>
      <c r="O24583" s="172"/>
      <c r="U24583" s="173"/>
    </row>
    <row r="24584" spans="13:21" s="104" customFormat="1" ht="15.75">
      <c r="M24584" s="172"/>
      <c r="N24584" s="172"/>
      <c r="O24584" s="172"/>
      <c r="U24584" s="173"/>
    </row>
    <row r="24585" spans="13:21" s="104" customFormat="1" ht="15.75">
      <c r="M24585" s="172"/>
      <c r="N24585" s="172"/>
      <c r="O24585" s="172"/>
      <c r="U24585" s="173"/>
    </row>
    <row r="24586" spans="13:21" s="104" customFormat="1" ht="15.75">
      <c r="M24586" s="172"/>
      <c r="N24586" s="172"/>
      <c r="O24586" s="172"/>
      <c r="U24586" s="173"/>
    </row>
    <row r="24587" spans="13:21" s="104" customFormat="1" ht="15.75">
      <c r="M24587" s="172"/>
      <c r="N24587" s="172"/>
      <c r="O24587" s="172"/>
      <c r="U24587" s="173"/>
    </row>
    <row r="24588" spans="13:21" s="104" customFormat="1" ht="15.75">
      <c r="M24588" s="172"/>
      <c r="N24588" s="172"/>
      <c r="O24588" s="172"/>
      <c r="U24588" s="173"/>
    </row>
    <row r="24589" spans="13:21" s="104" customFormat="1" ht="15.75">
      <c r="M24589" s="172"/>
      <c r="N24589" s="172"/>
      <c r="O24589" s="172"/>
      <c r="U24589" s="173"/>
    </row>
    <row r="24590" spans="13:21" s="104" customFormat="1" ht="15.75">
      <c r="M24590" s="172"/>
      <c r="N24590" s="172"/>
      <c r="O24590" s="172"/>
      <c r="U24590" s="173"/>
    </row>
    <row r="24591" spans="13:21" s="104" customFormat="1" ht="15.75">
      <c r="M24591" s="172"/>
      <c r="N24591" s="172"/>
      <c r="O24591" s="172"/>
      <c r="U24591" s="173"/>
    </row>
    <row r="24592" spans="13:21" s="104" customFormat="1" ht="15.75">
      <c r="M24592" s="172"/>
      <c r="N24592" s="172"/>
      <c r="O24592" s="172"/>
      <c r="U24592" s="173"/>
    </row>
    <row r="24593" spans="13:21" s="104" customFormat="1" ht="15.75">
      <c r="M24593" s="172"/>
      <c r="N24593" s="172"/>
      <c r="O24593" s="172"/>
      <c r="U24593" s="173"/>
    </row>
    <row r="24594" spans="13:21" s="104" customFormat="1" ht="15.75">
      <c r="M24594" s="172"/>
      <c r="N24594" s="172"/>
      <c r="O24594" s="172"/>
      <c r="U24594" s="173"/>
    </row>
    <row r="24595" spans="13:21" s="104" customFormat="1" ht="15.75">
      <c r="M24595" s="172"/>
      <c r="N24595" s="172"/>
      <c r="O24595" s="172"/>
      <c r="U24595" s="173"/>
    </row>
    <row r="24596" spans="13:21" s="104" customFormat="1" ht="15.75">
      <c r="M24596" s="172"/>
      <c r="N24596" s="172"/>
      <c r="O24596" s="172"/>
      <c r="U24596" s="173"/>
    </row>
    <row r="24597" spans="13:21" s="104" customFormat="1" ht="15.75">
      <c r="M24597" s="172"/>
      <c r="N24597" s="172"/>
      <c r="O24597" s="172"/>
      <c r="U24597" s="173"/>
    </row>
    <row r="24598" spans="13:21" s="104" customFormat="1" ht="15.75">
      <c r="M24598" s="172"/>
      <c r="N24598" s="172"/>
      <c r="O24598" s="172"/>
      <c r="U24598" s="173"/>
    </row>
    <row r="24599" spans="13:21" s="104" customFormat="1" ht="15.75">
      <c r="M24599" s="172"/>
      <c r="N24599" s="172"/>
      <c r="O24599" s="172"/>
      <c r="U24599" s="173"/>
    </row>
    <row r="24600" spans="13:21" s="104" customFormat="1" ht="15.75">
      <c r="M24600" s="172"/>
      <c r="N24600" s="172"/>
      <c r="O24600" s="172"/>
      <c r="U24600" s="173"/>
    </row>
    <row r="24601" spans="13:21" s="104" customFormat="1" ht="15.75">
      <c r="M24601" s="172"/>
      <c r="N24601" s="172"/>
      <c r="O24601" s="172"/>
      <c r="U24601" s="173"/>
    </row>
    <row r="24602" spans="13:21" s="104" customFormat="1" ht="15.75">
      <c r="M24602" s="172"/>
      <c r="N24602" s="172"/>
      <c r="O24602" s="172"/>
      <c r="U24602" s="173"/>
    </row>
    <row r="24603" spans="13:21" s="104" customFormat="1" ht="15.75">
      <c r="M24603" s="172"/>
      <c r="N24603" s="172"/>
      <c r="O24603" s="172"/>
      <c r="U24603" s="173"/>
    </row>
    <row r="24604" spans="13:21" s="104" customFormat="1" ht="15.75">
      <c r="M24604" s="172"/>
      <c r="N24604" s="172"/>
      <c r="O24604" s="172"/>
      <c r="U24604" s="173"/>
    </row>
    <row r="24605" spans="13:21" s="104" customFormat="1" ht="15.75">
      <c r="M24605" s="172"/>
      <c r="N24605" s="172"/>
      <c r="O24605" s="172"/>
      <c r="U24605" s="173"/>
    </row>
    <row r="24606" spans="13:21" s="104" customFormat="1" ht="15.75">
      <c r="M24606" s="172"/>
      <c r="N24606" s="172"/>
      <c r="O24606" s="172"/>
      <c r="U24606" s="173"/>
    </row>
    <row r="24607" spans="13:21" s="104" customFormat="1" ht="15.75">
      <c r="M24607" s="172"/>
      <c r="N24607" s="172"/>
      <c r="O24607" s="172"/>
      <c r="U24607" s="173"/>
    </row>
    <row r="24608" spans="13:21" s="104" customFormat="1" ht="15.75">
      <c r="M24608" s="172"/>
      <c r="N24608" s="172"/>
      <c r="O24608" s="172"/>
      <c r="U24608" s="173"/>
    </row>
    <row r="24609" spans="13:21" s="104" customFormat="1" ht="15.75">
      <c r="M24609" s="172"/>
      <c r="N24609" s="172"/>
      <c r="O24609" s="172"/>
      <c r="U24609" s="173"/>
    </row>
    <row r="24610" spans="13:21" s="104" customFormat="1" ht="15.75">
      <c r="M24610" s="172"/>
      <c r="N24610" s="172"/>
      <c r="O24610" s="172"/>
      <c r="U24610" s="173"/>
    </row>
    <row r="24611" spans="13:21" s="104" customFormat="1" ht="15.75">
      <c r="M24611" s="172"/>
      <c r="N24611" s="172"/>
      <c r="O24611" s="172"/>
      <c r="U24611" s="173"/>
    </row>
    <row r="24612" spans="13:21" s="104" customFormat="1" ht="15.75">
      <c r="M24612" s="172"/>
      <c r="N24612" s="172"/>
      <c r="O24612" s="172"/>
      <c r="U24612" s="173"/>
    </row>
    <row r="24613" spans="13:21" s="104" customFormat="1" ht="15.75">
      <c r="M24613" s="172"/>
      <c r="N24613" s="172"/>
      <c r="O24613" s="172"/>
      <c r="U24613" s="173"/>
    </row>
    <row r="24614" spans="13:21" s="104" customFormat="1" ht="15.75">
      <c r="M24614" s="172"/>
      <c r="N24614" s="172"/>
      <c r="O24614" s="172"/>
      <c r="U24614" s="173"/>
    </row>
    <row r="24615" spans="13:21" s="104" customFormat="1" ht="15.75">
      <c r="M24615" s="172"/>
      <c r="N24615" s="172"/>
      <c r="O24615" s="172"/>
      <c r="U24615" s="173"/>
    </row>
    <row r="24616" spans="13:21" s="104" customFormat="1" ht="15.75">
      <c r="M24616" s="172"/>
      <c r="N24616" s="172"/>
      <c r="O24616" s="172"/>
      <c r="U24616" s="173"/>
    </row>
    <row r="24617" spans="13:21" s="104" customFormat="1" ht="15.75">
      <c r="M24617" s="172"/>
      <c r="N24617" s="172"/>
      <c r="O24617" s="172"/>
      <c r="U24617" s="173"/>
    </row>
    <row r="24618" spans="13:21" s="104" customFormat="1" ht="15.75">
      <c r="M24618" s="172"/>
      <c r="N24618" s="172"/>
      <c r="O24618" s="172"/>
      <c r="U24618" s="173"/>
    </row>
    <row r="24619" spans="13:21" s="104" customFormat="1" ht="15.75">
      <c r="M24619" s="172"/>
      <c r="N24619" s="172"/>
      <c r="O24619" s="172"/>
      <c r="U24619" s="173"/>
    </row>
    <row r="24620" spans="13:21" s="104" customFormat="1" ht="15.75">
      <c r="M24620" s="172"/>
      <c r="N24620" s="172"/>
      <c r="O24620" s="172"/>
      <c r="U24620" s="173"/>
    </row>
    <row r="24621" spans="13:21" s="104" customFormat="1" ht="15.75">
      <c r="M24621" s="172"/>
      <c r="N24621" s="172"/>
      <c r="O24621" s="172"/>
      <c r="U24621" s="173"/>
    </row>
    <row r="24622" spans="13:21" s="104" customFormat="1" ht="15.75">
      <c r="M24622" s="172"/>
      <c r="N24622" s="172"/>
      <c r="O24622" s="172"/>
      <c r="U24622" s="173"/>
    </row>
    <row r="24623" spans="13:21" s="104" customFormat="1" ht="15.75">
      <c r="M24623" s="172"/>
      <c r="N24623" s="172"/>
      <c r="O24623" s="172"/>
      <c r="U24623" s="173"/>
    </row>
    <row r="24624" spans="13:21" s="104" customFormat="1" ht="15.75">
      <c r="M24624" s="172"/>
      <c r="N24624" s="172"/>
      <c r="O24624" s="172"/>
      <c r="U24624" s="173"/>
    </row>
    <row r="24625" spans="13:21" s="104" customFormat="1" ht="15.75">
      <c r="M24625" s="172"/>
      <c r="N24625" s="172"/>
      <c r="O24625" s="172"/>
      <c r="U24625" s="173"/>
    </row>
    <row r="24626" spans="13:21" s="104" customFormat="1" ht="15.75">
      <c r="M24626" s="172"/>
      <c r="N24626" s="172"/>
      <c r="O24626" s="172"/>
      <c r="U24626" s="173"/>
    </row>
    <row r="24627" spans="13:21" s="104" customFormat="1" ht="15.75">
      <c r="M24627" s="172"/>
      <c r="N24627" s="172"/>
      <c r="O24627" s="172"/>
      <c r="U24627" s="173"/>
    </row>
    <row r="24628" spans="13:21" s="104" customFormat="1" ht="15.75">
      <c r="M24628" s="172"/>
      <c r="N24628" s="172"/>
      <c r="O24628" s="172"/>
      <c r="U24628" s="173"/>
    </row>
    <row r="24629" spans="13:21" s="104" customFormat="1" ht="15.75">
      <c r="M24629" s="172"/>
      <c r="N24629" s="172"/>
      <c r="O24629" s="172"/>
      <c r="U24629" s="173"/>
    </row>
    <row r="24630" spans="13:21" s="104" customFormat="1" ht="15.75">
      <c r="M24630" s="172"/>
      <c r="N24630" s="172"/>
      <c r="O24630" s="172"/>
      <c r="U24630" s="173"/>
    </row>
    <row r="24631" spans="13:21" s="104" customFormat="1" ht="15.75">
      <c r="M24631" s="172"/>
      <c r="N24631" s="172"/>
      <c r="O24631" s="172"/>
      <c r="U24631" s="173"/>
    </row>
    <row r="24632" spans="13:21" s="104" customFormat="1" ht="15.75">
      <c r="M24632" s="172"/>
      <c r="N24632" s="172"/>
      <c r="O24632" s="172"/>
      <c r="U24632" s="173"/>
    </row>
    <row r="24633" spans="13:21" s="104" customFormat="1" ht="15.75">
      <c r="M24633" s="172"/>
      <c r="N24633" s="172"/>
      <c r="O24633" s="172"/>
      <c r="U24633" s="173"/>
    </row>
    <row r="24634" spans="13:21" s="104" customFormat="1" ht="15.75">
      <c r="M24634" s="172"/>
      <c r="N24634" s="172"/>
      <c r="O24634" s="172"/>
      <c r="U24634" s="173"/>
    </row>
    <row r="24635" spans="13:21" s="104" customFormat="1" ht="15.75">
      <c r="M24635" s="172"/>
      <c r="N24635" s="172"/>
      <c r="O24635" s="172"/>
      <c r="U24635" s="173"/>
    </row>
    <row r="24636" spans="13:21" s="104" customFormat="1" ht="15.75">
      <c r="M24636" s="172"/>
      <c r="N24636" s="172"/>
      <c r="O24636" s="172"/>
      <c r="U24636" s="173"/>
    </row>
    <row r="24637" spans="13:21" s="104" customFormat="1" ht="15.75">
      <c r="M24637" s="172"/>
      <c r="N24637" s="172"/>
      <c r="O24637" s="172"/>
      <c r="U24637" s="173"/>
    </row>
    <row r="24638" spans="13:21" s="104" customFormat="1" ht="15.75">
      <c r="M24638" s="172"/>
      <c r="N24638" s="172"/>
      <c r="O24638" s="172"/>
      <c r="U24638" s="173"/>
    </row>
    <row r="24639" spans="13:21" s="104" customFormat="1" ht="15.75">
      <c r="M24639" s="172"/>
      <c r="N24639" s="172"/>
      <c r="O24639" s="172"/>
      <c r="U24639" s="173"/>
    </row>
    <row r="24640" spans="13:21" s="104" customFormat="1" ht="15.75">
      <c r="M24640" s="172"/>
      <c r="N24640" s="172"/>
      <c r="O24640" s="172"/>
      <c r="U24640" s="173"/>
    </row>
    <row r="24641" spans="13:21" s="104" customFormat="1" ht="15.75">
      <c r="M24641" s="172"/>
      <c r="N24641" s="172"/>
      <c r="O24641" s="172"/>
      <c r="U24641" s="173"/>
    </row>
    <row r="24642" spans="13:21" s="104" customFormat="1" ht="15.75">
      <c r="M24642" s="172"/>
      <c r="N24642" s="172"/>
      <c r="O24642" s="172"/>
      <c r="U24642" s="173"/>
    </row>
    <row r="24643" spans="13:21" s="104" customFormat="1" ht="15.75">
      <c r="M24643" s="172"/>
      <c r="N24643" s="172"/>
      <c r="O24643" s="172"/>
      <c r="U24643" s="173"/>
    </row>
    <row r="24644" spans="13:21" s="104" customFormat="1" ht="15.75">
      <c r="M24644" s="172"/>
      <c r="N24644" s="172"/>
      <c r="O24644" s="172"/>
      <c r="U24644" s="173"/>
    </row>
    <row r="24645" spans="13:21" s="104" customFormat="1" ht="15.75">
      <c r="M24645" s="172"/>
      <c r="N24645" s="172"/>
      <c r="O24645" s="172"/>
      <c r="U24645" s="173"/>
    </row>
    <row r="24646" spans="13:21" s="104" customFormat="1" ht="15.75">
      <c r="M24646" s="172"/>
      <c r="N24646" s="172"/>
      <c r="O24646" s="172"/>
      <c r="U24646" s="173"/>
    </row>
    <row r="24647" spans="13:21" s="104" customFormat="1" ht="15.75">
      <c r="M24647" s="172"/>
      <c r="N24647" s="172"/>
      <c r="O24647" s="172"/>
      <c r="U24647" s="173"/>
    </row>
    <row r="24648" spans="13:21" s="104" customFormat="1" ht="15.75">
      <c r="M24648" s="172"/>
      <c r="N24648" s="172"/>
      <c r="O24648" s="172"/>
      <c r="U24648" s="173"/>
    </row>
    <row r="24649" spans="13:21" s="104" customFormat="1" ht="15.75">
      <c r="M24649" s="172"/>
      <c r="N24649" s="172"/>
      <c r="O24649" s="172"/>
      <c r="U24649" s="173"/>
    </row>
    <row r="24650" spans="13:21" s="104" customFormat="1" ht="15.75">
      <c r="M24650" s="172"/>
      <c r="N24650" s="172"/>
      <c r="O24650" s="172"/>
      <c r="U24650" s="173"/>
    </row>
    <row r="24651" spans="13:21" s="104" customFormat="1" ht="15.75">
      <c r="M24651" s="172"/>
      <c r="N24651" s="172"/>
      <c r="O24651" s="172"/>
      <c r="U24651" s="173"/>
    </row>
    <row r="24652" spans="13:21" s="104" customFormat="1" ht="15.75">
      <c r="M24652" s="172"/>
      <c r="N24652" s="172"/>
      <c r="O24652" s="172"/>
      <c r="U24652" s="173"/>
    </row>
    <row r="24653" spans="13:21" s="104" customFormat="1" ht="15.75">
      <c r="M24653" s="172"/>
      <c r="N24653" s="172"/>
      <c r="O24653" s="172"/>
      <c r="U24653" s="173"/>
    </row>
    <row r="24654" spans="13:21" s="104" customFormat="1" ht="15.75">
      <c r="M24654" s="172"/>
      <c r="N24654" s="172"/>
      <c r="O24654" s="172"/>
      <c r="U24654" s="173"/>
    </row>
    <row r="24655" spans="13:21" s="104" customFormat="1" ht="15.75">
      <c r="M24655" s="172"/>
      <c r="N24655" s="172"/>
      <c r="O24655" s="172"/>
      <c r="U24655" s="173"/>
    </row>
    <row r="24656" spans="13:21" s="104" customFormat="1" ht="15.75">
      <c r="M24656" s="172"/>
      <c r="N24656" s="172"/>
      <c r="O24656" s="172"/>
      <c r="U24656" s="173"/>
    </row>
    <row r="24657" spans="13:21" s="104" customFormat="1" ht="15.75">
      <c r="M24657" s="172"/>
      <c r="N24657" s="172"/>
      <c r="O24657" s="172"/>
      <c r="U24657" s="173"/>
    </row>
    <row r="24658" spans="13:21" s="104" customFormat="1" ht="15.75">
      <c r="M24658" s="172"/>
      <c r="N24658" s="172"/>
      <c r="O24658" s="172"/>
      <c r="U24658" s="173"/>
    </row>
    <row r="24659" spans="13:21" s="104" customFormat="1" ht="15.75">
      <c r="M24659" s="172"/>
      <c r="N24659" s="172"/>
      <c r="O24659" s="172"/>
      <c r="U24659" s="173"/>
    </row>
    <row r="24660" spans="13:21" s="104" customFormat="1" ht="15.75">
      <c r="M24660" s="172"/>
      <c r="N24660" s="172"/>
      <c r="O24660" s="172"/>
      <c r="U24660" s="173"/>
    </row>
    <row r="24661" spans="13:21" s="104" customFormat="1" ht="15.75">
      <c r="M24661" s="172"/>
      <c r="N24661" s="172"/>
      <c r="O24661" s="172"/>
      <c r="U24661" s="173"/>
    </row>
    <row r="24662" spans="13:21" s="104" customFormat="1" ht="15.75">
      <c r="M24662" s="172"/>
      <c r="N24662" s="172"/>
      <c r="O24662" s="172"/>
      <c r="U24662" s="173"/>
    </row>
    <row r="24663" spans="13:21" s="104" customFormat="1" ht="15.75">
      <c r="M24663" s="172"/>
      <c r="N24663" s="172"/>
      <c r="O24663" s="172"/>
      <c r="U24663" s="173"/>
    </row>
    <row r="24664" spans="13:21" s="104" customFormat="1" ht="15.75">
      <c r="M24664" s="172"/>
      <c r="N24664" s="172"/>
      <c r="O24664" s="172"/>
      <c r="U24664" s="173"/>
    </row>
    <row r="24665" spans="13:21" s="104" customFormat="1" ht="15.75">
      <c r="M24665" s="172"/>
      <c r="N24665" s="172"/>
      <c r="O24665" s="172"/>
      <c r="U24665" s="173"/>
    </row>
    <row r="24666" spans="13:21" s="104" customFormat="1" ht="15.75">
      <c r="M24666" s="172"/>
      <c r="N24666" s="172"/>
      <c r="O24666" s="172"/>
      <c r="U24666" s="173"/>
    </row>
    <row r="24667" spans="13:21" s="104" customFormat="1" ht="15.75">
      <c r="M24667" s="172"/>
      <c r="N24667" s="172"/>
      <c r="O24667" s="172"/>
      <c r="U24667" s="173"/>
    </row>
    <row r="24668" spans="13:21" s="104" customFormat="1" ht="15.75">
      <c r="M24668" s="172"/>
      <c r="N24668" s="172"/>
      <c r="O24668" s="172"/>
      <c r="U24668" s="173"/>
    </row>
    <row r="24669" spans="13:21" s="104" customFormat="1" ht="15.75">
      <c r="M24669" s="172"/>
      <c r="N24669" s="172"/>
      <c r="O24669" s="172"/>
      <c r="U24669" s="173"/>
    </row>
    <row r="24670" spans="13:21" s="104" customFormat="1" ht="15.75">
      <c r="M24670" s="172"/>
      <c r="N24670" s="172"/>
      <c r="O24670" s="172"/>
      <c r="U24670" s="173"/>
    </row>
    <row r="24671" spans="13:21" s="104" customFormat="1" ht="15.75">
      <c r="M24671" s="172"/>
      <c r="N24671" s="172"/>
      <c r="O24671" s="172"/>
      <c r="U24671" s="173"/>
    </row>
    <row r="24672" spans="13:21" s="104" customFormat="1" ht="15.75">
      <c r="M24672" s="172"/>
      <c r="N24672" s="172"/>
      <c r="O24672" s="172"/>
      <c r="U24672" s="173"/>
    </row>
    <row r="24673" spans="13:21" s="104" customFormat="1" ht="15.75">
      <c r="M24673" s="172"/>
      <c r="N24673" s="172"/>
      <c r="O24673" s="172"/>
      <c r="U24673" s="173"/>
    </row>
    <row r="24674" spans="13:21" s="104" customFormat="1" ht="15.75">
      <c r="M24674" s="172"/>
      <c r="N24674" s="172"/>
      <c r="O24674" s="172"/>
      <c r="U24674" s="173"/>
    </row>
    <row r="24675" spans="13:21" s="104" customFormat="1" ht="15.75">
      <c r="M24675" s="172"/>
      <c r="N24675" s="172"/>
      <c r="O24675" s="172"/>
      <c r="U24675" s="173"/>
    </row>
    <row r="24676" spans="13:21" s="104" customFormat="1" ht="15.75">
      <c r="M24676" s="172"/>
      <c r="N24676" s="172"/>
      <c r="O24676" s="172"/>
      <c r="U24676" s="173"/>
    </row>
    <row r="24677" spans="13:21" s="104" customFormat="1" ht="15.75">
      <c r="M24677" s="172"/>
      <c r="N24677" s="172"/>
      <c r="O24677" s="172"/>
      <c r="U24677" s="173"/>
    </row>
    <row r="24678" spans="13:21" s="104" customFormat="1" ht="15.75">
      <c r="M24678" s="172"/>
      <c r="N24678" s="172"/>
      <c r="O24678" s="172"/>
      <c r="U24678" s="173"/>
    </row>
    <row r="24679" spans="13:21" s="104" customFormat="1" ht="15.75">
      <c r="M24679" s="172"/>
      <c r="N24679" s="172"/>
      <c r="O24679" s="172"/>
      <c r="U24679" s="173"/>
    </row>
    <row r="24680" spans="13:21" s="104" customFormat="1" ht="15.75">
      <c r="M24680" s="172"/>
      <c r="N24680" s="172"/>
      <c r="O24680" s="172"/>
      <c r="U24680" s="173"/>
    </row>
    <row r="24681" spans="13:21" s="104" customFormat="1" ht="15.75">
      <c r="M24681" s="172"/>
      <c r="N24681" s="172"/>
      <c r="O24681" s="172"/>
      <c r="U24681" s="173"/>
    </row>
    <row r="24682" spans="13:21" s="104" customFormat="1" ht="15.75">
      <c r="M24682" s="172"/>
      <c r="N24682" s="172"/>
      <c r="O24682" s="172"/>
      <c r="U24682" s="173"/>
    </row>
    <row r="24683" spans="13:21" s="104" customFormat="1" ht="15.75">
      <c r="M24683" s="172"/>
      <c r="N24683" s="172"/>
      <c r="O24683" s="172"/>
      <c r="U24683" s="173"/>
    </row>
    <row r="24684" spans="13:21" s="104" customFormat="1" ht="15.75">
      <c r="M24684" s="172"/>
      <c r="N24684" s="172"/>
      <c r="O24684" s="172"/>
      <c r="U24684" s="173"/>
    </row>
    <row r="24685" spans="13:21" s="104" customFormat="1" ht="15.75">
      <c r="M24685" s="172"/>
      <c r="N24685" s="172"/>
      <c r="O24685" s="172"/>
      <c r="U24685" s="173"/>
    </row>
    <row r="24686" spans="13:21" s="104" customFormat="1" ht="15.75">
      <c r="M24686" s="172"/>
      <c r="N24686" s="172"/>
      <c r="O24686" s="172"/>
      <c r="U24686" s="173"/>
    </row>
    <row r="24687" spans="13:21" s="104" customFormat="1" ht="15.75">
      <c r="M24687" s="172"/>
      <c r="N24687" s="172"/>
      <c r="O24687" s="172"/>
      <c r="U24687" s="173"/>
    </row>
    <row r="24688" spans="13:21" s="104" customFormat="1" ht="15.75">
      <c r="M24688" s="172"/>
      <c r="N24688" s="172"/>
      <c r="O24688" s="172"/>
      <c r="U24688" s="173"/>
    </row>
    <row r="24689" spans="13:21" s="104" customFormat="1" ht="15.75">
      <c r="M24689" s="172"/>
      <c r="N24689" s="172"/>
      <c r="O24689" s="172"/>
      <c r="U24689" s="173"/>
    </row>
    <row r="24690" spans="13:21" s="104" customFormat="1" ht="15.75">
      <c r="M24690" s="172"/>
      <c r="N24690" s="172"/>
      <c r="O24690" s="172"/>
      <c r="U24690" s="173"/>
    </row>
    <row r="24691" spans="13:21" s="104" customFormat="1" ht="15.75">
      <c r="M24691" s="172"/>
      <c r="N24691" s="172"/>
      <c r="O24691" s="172"/>
      <c r="U24691" s="173"/>
    </row>
    <row r="24692" spans="13:21" s="104" customFormat="1" ht="15.75">
      <c r="M24692" s="172"/>
      <c r="N24692" s="172"/>
      <c r="O24692" s="172"/>
      <c r="U24692" s="173"/>
    </row>
    <row r="24693" spans="13:21" s="104" customFormat="1" ht="15.75">
      <c r="M24693" s="172"/>
      <c r="N24693" s="172"/>
      <c r="O24693" s="172"/>
      <c r="U24693" s="173"/>
    </row>
    <row r="24694" spans="13:21" s="104" customFormat="1" ht="15.75">
      <c r="M24694" s="172"/>
      <c r="N24694" s="172"/>
      <c r="O24694" s="172"/>
      <c r="U24694" s="173"/>
    </row>
    <row r="24695" spans="13:21" s="104" customFormat="1" ht="15.75">
      <c r="M24695" s="172"/>
      <c r="N24695" s="172"/>
      <c r="O24695" s="172"/>
      <c r="U24695" s="173"/>
    </row>
    <row r="24696" spans="13:21" s="104" customFormat="1" ht="15.75">
      <c r="M24696" s="172"/>
      <c r="N24696" s="172"/>
      <c r="O24696" s="172"/>
      <c r="U24696" s="173"/>
    </row>
    <row r="24697" spans="13:21" s="104" customFormat="1" ht="15.75">
      <c r="M24697" s="172"/>
      <c r="N24697" s="172"/>
      <c r="O24697" s="172"/>
      <c r="U24697" s="173"/>
    </row>
    <row r="24698" spans="13:21" s="104" customFormat="1" ht="15.75">
      <c r="M24698" s="172"/>
      <c r="N24698" s="172"/>
      <c r="O24698" s="172"/>
      <c r="U24698" s="173"/>
    </row>
    <row r="24699" spans="13:21" s="104" customFormat="1" ht="15.75">
      <c r="M24699" s="172"/>
      <c r="N24699" s="172"/>
      <c r="O24699" s="172"/>
      <c r="U24699" s="173"/>
    </row>
    <row r="24700" spans="13:21" s="104" customFormat="1" ht="15.75">
      <c r="M24700" s="172"/>
      <c r="N24700" s="172"/>
      <c r="O24700" s="172"/>
      <c r="U24700" s="173"/>
    </row>
    <row r="24701" spans="13:21" s="104" customFormat="1" ht="15.75">
      <c r="M24701" s="172"/>
      <c r="N24701" s="172"/>
      <c r="O24701" s="172"/>
      <c r="U24701" s="173"/>
    </row>
    <row r="24702" spans="13:21" s="104" customFormat="1" ht="15.75">
      <c r="M24702" s="172"/>
      <c r="N24702" s="172"/>
      <c r="O24702" s="172"/>
      <c r="U24702" s="173"/>
    </row>
    <row r="24703" spans="13:21" s="104" customFormat="1" ht="15.75">
      <c r="M24703" s="172"/>
      <c r="N24703" s="172"/>
      <c r="O24703" s="172"/>
      <c r="U24703" s="173"/>
    </row>
    <row r="24704" spans="13:21" s="104" customFormat="1" ht="15.75">
      <c r="M24704" s="172"/>
      <c r="N24704" s="172"/>
      <c r="O24704" s="172"/>
      <c r="U24704" s="173"/>
    </row>
    <row r="24705" spans="13:21" s="104" customFormat="1" ht="15.75">
      <c r="M24705" s="172"/>
      <c r="N24705" s="172"/>
      <c r="O24705" s="172"/>
      <c r="U24705" s="173"/>
    </row>
    <row r="24706" spans="13:21" s="104" customFormat="1" ht="15.75">
      <c r="M24706" s="172"/>
      <c r="N24706" s="172"/>
      <c r="O24706" s="172"/>
      <c r="U24706" s="173"/>
    </row>
    <row r="24707" spans="13:21" s="104" customFormat="1" ht="15.75">
      <c r="M24707" s="172"/>
      <c r="N24707" s="172"/>
      <c r="O24707" s="172"/>
      <c r="U24707" s="173"/>
    </row>
    <row r="24708" spans="13:21" s="104" customFormat="1" ht="15.75">
      <c r="M24708" s="172"/>
      <c r="N24708" s="172"/>
      <c r="O24708" s="172"/>
      <c r="U24708" s="173"/>
    </row>
    <row r="24709" spans="13:21" s="104" customFormat="1" ht="15.75">
      <c r="M24709" s="172"/>
      <c r="N24709" s="172"/>
      <c r="O24709" s="172"/>
      <c r="U24709" s="173"/>
    </row>
    <row r="24710" spans="13:21" s="104" customFormat="1" ht="15.75">
      <c r="M24710" s="172"/>
      <c r="N24710" s="172"/>
      <c r="O24710" s="172"/>
      <c r="U24710" s="173"/>
    </row>
    <row r="24711" spans="13:21" s="104" customFormat="1" ht="15.75">
      <c r="M24711" s="172"/>
      <c r="N24711" s="172"/>
      <c r="O24711" s="172"/>
      <c r="U24711" s="173"/>
    </row>
    <row r="24712" spans="13:21" s="104" customFormat="1" ht="15.75">
      <c r="M24712" s="172"/>
      <c r="N24712" s="172"/>
      <c r="O24712" s="172"/>
      <c r="U24712" s="173"/>
    </row>
    <row r="24713" spans="13:21" s="104" customFormat="1" ht="15.75">
      <c r="M24713" s="172"/>
      <c r="N24713" s="172"/>
      <c r="O24713" s="172"/>
      <c r="U24713" s="173"/>
    </row>
    <row r="24714" spans="13:21" s="104" customFormat="1" ht="15.75">
      <c r="M24714" s="172"/>
      <c r="N24714" s="172"/>
      <c r="O24714" s="172"/>
      <c r="U24714" s="173"/>
    </row>
    <row r="24715" spans="13:21" s="104" customFormat="1" ht="15.75">
      <c r="M24715" s="172"/>
      <c r="N24715" s="172"/>
      <c r="O24715" s="172"/>
      <c r="U24715" s="173"/>
    </row>
    <row r="24716" spans="13:21" s="104" customFormat="1" ht="15.75">
      <c r="M24716" s="172"/>
      <c r="N24716" s="172"/>
      <c r="O24716" s="172"/>
      <c r="U24716" s="173"/>
    </row>
    <row r="24717" spans="13:21" s="104" customFormat="1" ht="15.75">
      <c r="M24717" s="172"/>
      <c r="N24717" s="172"/>
      <c r="O24717" s="172"/>
      <c r="U24717" s="173"/>
    </row>
    <row r="24718" spans="13:21" s="104" customFormat="1" ht="15.75">
      <c r="M24718" s="172"/>
      <c r="N24718" s="172"/>
      <c r="O24718" s="172"/>
      <c r="U24718" s="173"/>
    </row>
    <row r="24719" spans="13:21" s="104" customFormat="1" ht="15.75">
      <c r="M24719" s="172"/>
      <c r="N24719" s="172"/>
      <c r="O24719" s="172"/>
      <c r="U24719" s="173"/>
    </row>
    <row r="24720" spans="13:21" s="104" customFormat="1" ht="15.75">
      <c r="M24720" s="172"/>
      <c r="N24720" s="172"/>
      <c r="O24720" s="172"/>
      <c r="U24720" s="173"/>
    </row>
    <row r="24721" spans="13:21" s="104" customFormat="1" ht="15.75">
      <c r="M24721" s="172"/>
      <c r="N24721" s="172"/>
      <c r="O24721" s="172"/>
      <c r="U24721" s="173"/>
    </row>
    <row r="24722" spans="13:21" s="104" customFormat="1" ht="15.75">
      <c r="M24722" s="172"/>
      <c r="N24722" s="172"/>
      <c r="O24722" s="172"/>
      <c r="U24722" s="173"/>
    </row>
    <row r="24723" spans="13:21" s="104" customFormat="1" ht="15.75">
      <c r="M24723" s="172"/>
      <c r="N24723" s="172"/>
      <c r="O24723" s="172"/>
      <c r="U24723" s="173"/>
    </row>
    <row r="24724" spans="13:21" s="104" customFormat="1" ht="15.75">
      <c r="M24724" s="172"/>
      <c r="N24724" s="172"/>
      <c r="O24724" s="172"/>
      <c r="U24724" s="173"/>
    </row>
    <row r="24725" spans="13:21" s="104" customFormat="1" ht="15.75">
      <c r="M24725" s="172"/>
      <c r="N24725" s="172"/>
      <c r="O24725" s="172"/>
      <c r="U24725" s="173"/>
    </row>
    <row r="24726" spans="13:21" s="104" customFormat="1" ht="15.75">
      <c r="M24726" s="172"/>
      <c r="N24726" s="172"/>
      <c r="O24726" s="172"/>
      <c r="U24726" s="173"/>
    </row>
    <row r="24727" spans="13:21" s="104" customFormat="1" ht="15.75">
      <c r="M24727" s="172"/>
      <c r="N24727" s="172"/>
      <c r="O24727" s="172"/>
      <c r="U24727" s="173"/>
    </row>
    <row r="24728" spans="13:21" s="104" customFormat="1" ht="15.75">
      <c r="M24728" s="172"/>
      <c r="N24728" s="172"/>
      <c r="O24728" s="172"/>
      <c r="U24728" s="173"/>
    </row>
    <row r="24729" spans="13:21" s="104" customFormat="1" ht="15.75">
      <c r="M24729" s="172"/>
      <c r="N24729" s="172"/>
      <c r="O24729" s="172"/>
      <c r="U24729" s="173"/>
    </row>
    <row r="24730" spans="13:21" s="104" customFormat="1" ht="15.75">
      <c r="M24730" s="172"/>
      <c r="N24730" s="172"/>
      <c r="O24730" s="172"/>
      <c r="U24730" s="173"/>
    </row>
    <row r="24731" spans="13:21" s="104" customFormat="1" ht="15.75">
      <c r="M24731" s="172"/>
      <c r="N24731" s="172"/>
      <c r="O24731" s="172"/>
      <c r="U24731" s="173"/>
    </row>
    <row r="24732" spans="13:21" s="104" customFormat="1" ht="15.75">
      <c r="M24732" s="172"/>
      <c r="N24732" s="172"/>
      <c r="O24732" s="172"/>
      <c r="U24732" s="173"/>
    </row>
    <row r="24733" spans="13:21" s="104" customFormat="1" ht="15.75">
      <c r="M24733" s="172"/>
      <c r="N24733" s="172"/>
      <c r="O24733" s="172"/>
      <c r="U24733" s="173"/>
    </row>
    <row r="24734" spans="13:21" s="104" customFormat="1" ht="15.75">
      <c r="M24734" s="172"/>
      <c r="N24734" s="172"/>
      <c r="O24734" s="172"/>
      <c r="U24734" s="173"/>
    </row>
    <row r="24735" spans="13:21" s="104" customFormat="1" ht="15.75">
      <c r="M24735" s="172"/>
      <c r="N24735" s="172"/>
      <c r="O24735" s="172"/>
      <c r="U24735" s="173"/>
    </row>
    <row r="24736" spans="13:21" s="104" customFormat="1" ht="15.75">
      <c r="M24736" s="172"/>
      <c r="N24736" s="172"/>
      <c r="O24736" s="172"/>
      <c r="U24736" s="173"/>
    </row>
    <row r="24737" spans="13:21" s="104" customFormat="1" ht="15.75">
      <c r="M24737" s="172"/>
      <c r="N24737" s="172"/>
      <c r="O24737" s="172"/>
      <c r="U24737" s="173"/>
    </row>
    <row r="24738" spans="13:21" s="104" customFormat="1" ht="15.75">
      <c r="M24738" s="172"/>
      <c r="N24738" s="172"/>
      <c r="O24738" s="172"/>
      <c r="U24738" s="173"/>
    </row>
    <row r="24739" spans="13:21" s="104" customFormat="1" ht="15.75">
      <c r="M24739" s="172"/>
      <c r="N24739" s="172"/>
      <c r="O24739" s="172"/>
      <c r="U24739" s="173"/>
    </row>
    <row r="24740" spans="13:21" s="104" customFormat="1" ht="15.75">
      <c r="M24740" s="172"/>
      <c r="N24740" s="172"/>
      <c r="O24740" s="172"/>
      <c r="U24740" s="173"/>
    </row>
    <row r="24741" spans="13:21" s="104" customFormat="1" ht="15.75">
      <c r="M24741" s="172"/>
      <c r="N24741" s="172"/>
      <c r="O24741" s="172"/>
      <c r="U24741" s="173"/>
    </row>
    <row r="24742" spans="13:21" s="104" customFormat="1" ht="15.75">
      <c r="M24742" s="172"/>
      <c r="N24742" s="172"/>
      <c r="O24742" s="172"/>
      <c r="U24742" s="173"/>
    </row>
    <row r="24743" spans="13:21" s="104" customFormat="1" ht="15.75">
      <c r="M24743" s="172"/>
      <c r="N24743" s="172"/>
      <c r="O24743" s="172"/>
      <c r="U24743" s="173"/>
    </row>
    <row r="24744" spans="13:21" s="104" customFormat="1" ht="15.75">
      <c r="M24744" s="172"/>
      <c r="N24744" s="172"/>
      <c r="O24744" s="172"/>
      <c r="U24744" s="173"/>
    </row>
    <row r="24745" spans="13:21" s="104" customFormat="1" ht="15.75">
      <c r="M24745" s="172"/>
      <c r="N24745" s="172"/>
      <c r="O24745" s="172"/>
      <c r="U24745" s="173"/>
    </row>
    <row r="24746" spans="13:21" s="104" customFormat="1" ht="15.75">
      <c r="M24746" s="172"/>
      <c r="N24746" s="172"/>
      <c r="O24746" s="172"/>
      <c r="U24746" s="173"/>
    </row>
    <row r="24747" spans="13:21" s="104" customFormat="1" ht="15.75">
      <c r="M24747" s="172"/>
      <c r="N24747" s="172"/>
      <c r="O24747" s="172"/>
      <c r="U24747" s="173"/>
    </row>
    <row r="24748" spans="13:21" s="104" customFormat="1" ht="15.75">
      <c r="M24748" s="172"/>
      <c r="N24748" s="172"/>
      <c r="O24748" s="172"/>
      <c r="U24748" s="173"/>
    </row>
    <row r="24749" spans="13:21" s="104" customFormat="1" ht="15.75">
      <c r="M24749" s="172"/>
      <c r="N24749" s="172"/>
      <c r="O24749" s="172"/>
      <c r="U24749" s="173"/>
    </row>
    <row r="24750" spans="13:21" s="104" customFormat="1" ht="15.75">
      <c r="M24750" s="172"/>
      <c r="N24750" s="172"/>
      <c r="O24750" s="172"/>
      <c r="U24750" s="173"/>
    </row>
    <row r="24751" spans="13:21" s="104" customFormat="1" ht="15.75">
      <c r="M24751" s="172"/>
      <c r="N24751" s="172"/>
      <c r="O24751" s="172"/>
      <c r="U24751" s="173"/>
    </row>
    <row r="24752" spans="13:21" s="104" customFormat="1" ht="15.75">
      <c r="M24752" s="172"/>
      <c r="N24752" s="172"/>
      <c r="O24752" s="172"/>
      <c r="U24752" s="173"/>
    </row>
    <row r="24753" spans="13:21" s="104" customFormat="1" ht="15.75">
      <c r="M24753" s="172"/>
      <c r="N24753" s="172"/>
      <c r="O24753" s="172"/>
      <c r="U24753" s="173"/>
    </row>
    <row r="24754" spans="13:21" s="104" customFormat="1" ht="15.75">
      <c r="M24754" s="172"/>
      <c r="N24754" s="172"/>
      <c r="O24754" s="172"/>
      <c r="U24754" s="173"/>
    </row>
    <row r="24755" spans="13:21" s="104" customFormat="1" ht="15.75">
      <c r="M24755" s="172"/>
      <c r="N24755" s="172"/>
      <c r="O24755" s="172"/>
      <c r="U24755" s="173"/>
    </row>
    <row r="24756" spans="13:21" s="104" customFormat="1" ht="15.75">
      <c r="M24756" s="172"/>
      <c r="N24756" s="172"/>
      <c r="O24756" s="172"/>
      <c r="U24756" s="173"/>
    </row>
    <row r="24757" spans="13:21" s="104" customFormat="1" ht="15.75">
      <c r="M24757" s="172"/>
      <c r="N24757" s="172"/>
      <c r="O24757" s="172"/>
      <c r="U24757" s="173"/>
    </row>
    <row r="24758" spans="13:21" s="104" customFormat="1" ht="15.75">
      <c r="M24758" s="172"/>
      <c r="N24758" s="172"/>
      <c r="O24758" s="172"/>
      <c r="U24758" s="173"/>
    </row>
    <row r="24759" spans="13:21" s="104" customFormat="1" ht="15.75">
      <c r="M24759" s="172"/>
      <c r="N24759" s="172"/>
      <c r="O24759" s="172"/>
      <c r="U24759" s="173"/>
    </row>
    <row r="24760" spans="13:21" s="104" customFormat="1" ht="15.75">
      <c r="M24760" s="172"/>
      <c r="N24760" s="172"/>
      <c r="O24760" s="172"/>
      <c r="U24760" s="173"/>
    </row>
    <row r="24761" spans="13:21" s="104" customFormat="1" ht="15.75">
      <c r="M24761" s="172"/>
      <c r="N24761" s="172"/>
      <c r="O24761" s="172"/>
      <c r="U24761" s="173"/>
    </row>
    <row r="24762" spans="13:21" s="104" customFormat="1" ht="15.75">
      <c r="M24762" s="172"/>
      <c r="N24762" s="172"/>
      <c r="O24762" s="172"/>
      <c r="U24762" s="173"/>
    </row>
    <row r="24763" spans="13:21" s="104" customFormat="1" ht="15.75">
      <c r="M24763" s="172"/>
      <c r="N24763" s="172"/>
      <c r="O24763" s="172"/>
      <c r="U24763" s="173"/>
    </row>
    <row r="24764" spans="13:21" s="104" customFormat="1" ht="15.75">
      <c r="M24764" s="172"/>
      <c r="N24764" s="172"/>
      <c r="O24764" s="172"/>
      <c r="U24764" s="173"/>
    </row>
    <row r="24765" spans="13:21" s="104" customFormat="1" ht="15.75">
      <c r="M24765" s="172"/>
      <c r="N24765" s="172"/>
      <c r="O24765" s="172"/>
      <c r="U24765" s="173"/>
    </row>
    <row r="24766" spans="13:21" s="104" customFormat="1" ht="15.75">
      <c r="M24766" s="172"/>
      <c r="N24766" s="172"/>
      <c r="O24766" s="172"/>
      <c r="U24766" s="173"/>
    </row>
    <row r="24767" spans="13:21" s="104" customFormat="1" ht="15.75">
      <c r="M24767" s="172"/>
      <c r="N24767" s="172"/>
      <c r="O24767" s="172"/>
      <c r="U24767" s="173"/>
    </row>
    <row r="24768" spans="13:21" s="104" customFormat="1" ht="15.75">
      <c r="M24768" s="172"/>
      <c r="N24768" s="172"/>
      <c r="O24768" s="172"/>
      <c r="U24768" s="173"/>
    </row>
    <row r="24769" spans="13:21" s="104" customFormat="1" ht="15.75">
      <c r="M24769" s="172"/>
      <c r="N24769" s="172"/>
      <c r="O24769" s="172"/>
      <c r="U24769" s="173"/>
    </row>
    <row r="24770" spans="13:21" s="104" customFormat="1" ht="15.75">
      <c r="M24770" s="172"/>
      <c r="N24770" s="172"/>
      <c r="O24770" s="172"/>
      <c r="U24770" s="173"/>
    </row>
    <row r="24771" spans="13:21" s="104" customFormat="1" ht="15.75">
      <c r="M24771" s="172"/>
      <c r="N24771" s="172"/>
      <c r="O24771" s="172"/>
      <c r="U24771" s="173"/>
    </row>
    <row r="24772" spans="13:21" s="104" customFormat="1" ht="15.75">
      <c r="M24772" s="172"/>
      <c r="N24772" s="172"/>
      <c r="O24772" s="172"/>
      <c r="U24772" s="173"/>
    </row>
    <row r="24773" spans="13:21" s="104" customFormat="1" ht="15.75">
      <c r="M24773" s="172"/>
      <c r="N24773" s="172"/>
      <c r="O24773" s="172"/>
      <c r="U24773" s="173"/>
    </row>
    <row r="24774" spans="13:21" s="104" customFormat="1" ht="15.75">
      <c r="M24774" s="172"/>
      <c r="N24774" s="172"/>
      <c r="O24774" s="172"/>
      <c r="U24774" s="173"/>
    </row>
    <row r="24775" spans="13:21" s="104" customFormat="1" ht="15.75">
      <c r="M24775" s="172"/>
      <c r="N24775" s="172"/>
      <c r="O24775" s="172"/>
      <c r="U24775" s="173"/>
    </row>
    <row r="24776" spans="13:21" s="104" customFormat="1" ht="15.75">
      <c r="M24776" s="172"/>
      <c r="N24776" s="172"/>
      <c r="O24776" s="172"/>
      <c r="U24776" s="173"/>
    </row>
    <row r="24777" spans="13:21" s="104" customFormat="1" ht="15.75">
      <c r="M24777" s="172"/>
      <c r="N24777" s="172"/>
      <c r="O24777" s="172"/>
      <c r="U24777" s="173"/>
    </row>
    <row r="24778" spans="13:21" s="104" customFormat="1" ht="15.75">
      <c r="M24778" s="172"/>
      <c r="N24778" s="172"/>
      <c r="O24778" s="172"/>
      <c r="U24778" s="173"/>
    </row>
    <row r="24779" spans="13:21" s="104" customFormat="1" ht="15.75">
      <c r="M24779" s="172"/>
      <c r="N24779" s="172"/>
      <c r="O24779" s="172"/>
      <c r="U24779" s="173"/>
    </row>
    <row r="24780" spans="13:21" s="104" customFormat="1" ht="15.75">
      <c r="M24780" s="172"/>
      <c r="N24780" s="172"/>
      <c r="O24780" s="172"/>
      <c r="U24780" s="173"/>
    </row>
    <row r="24781" spans="13:21" s="104" customFormat="1" ht="15.75">
      <c r="M24781" s="172"/>
      <c r="N24781" s="172"/>
      <c r="O24781" s="172"/>
      <c r="U24781" s="173"/>
    </row>
    <row r="24782" spans="13:21" s="104" customFormat="1" ht="15.75">
      <c r="M24782" s="172"/>
      <c r="N24782" s="172"/>
      <c r="O24782" s="172"/>
      <c r="U24782" s="173"/>
    </row>
    <row r="24783" spans="13:21" s="104" customFormat="1" ht="15.75">
      <c r="M24783" s="172"/>
      <c r="N24783" s="172"/>
      <c r="O24783" s="172"/>
      <c r="U24783" s="173"/>
    </row>
    <row r="24784" spans="13:21" s="104" customFormat="1" ht="15.75">
      <c r="M24784" s="172"/>
      <c r="N24784" s="172"/>
      <c r="O24784" s="172"/>
      <c r="U24784" s="173"/>
    </row>
    <row r="24785" spans="13:21" s="104" customFormat="1" ht="15.75">
      <c r="M24785" s="172"/>
      <c r="N24785" s="172"/>
      <c r="O24785" s="172"/>
      <c r="U24785" s="173"/>
    </row>
    <row r="24786" spans="13:21" s="104" customFormat="1" ht="15.75">
      <c r="M24786" s="172"/>
      <c r="N24786" s="172"/>
      <c r="O24786" s="172"/>
      <c r="U24786" s="173"/>
    </row>
    <row r="24787" spans="13:21" s="104" customFormat="1" ht="15.75">
      <c r="M24787" s="172"/>
      <c r="N24787" s="172"/>
      <c r="O24787" s="172"/>
      <c r="U24787" s="173"/>
    </row>
    <row r="24788" spans="13:21" s="104" customFormat="1" ht="15.75">
      <c r="M24788" s="172"/>
      <c r="N24788" s="172"/>
      <c r="O24788" s="172"/>
      <c r="U24788" s="173"/>
    </row>
    <row r="24789" spans="13:21" s="104" customFormat="1" ht="15.75">
      <c r="M24789" s="172"/>
      <c r="N24789" s="172"/>
      <c r="O24789" s="172"/>
      <c r="U24789" s="173"/>
    </row>
    <row r="24790" spans="13:21" s="104" customFormat="1" ht="15.75">
      <c r="M24790" s="172"/>
      <c r="N24790" s="172"/>
      <c r="O24790" s="172"/>
      <c r="U24790" s="173"/>
    </row>
    <row r="24791" spans="13:21" s="104" customFormat="1" ht="15.75">
      <c r="M24791" s="172"/>
      <c r="N24791" s="172"/>
      <c r="O24791" s="172"/>
      <c r="U24791" s="173"/>
    </row>
    <row r="24792" spans="13:21" s="104" customFormat="1" ht="15.75">
      <c r="M24792" s="172"/>
      <c r="N24792" s="172"/>
      <c r="O24792" s="172"/>
      <c r="U24792" s="173"/>
    </row>
    <row r="24793" spans="13:21" s="104" customFormat="1" ht="15.75">
      <c r="M24793" s="172"/>
      <c r="N24793" s="172"/>
      <c r="O24793" s="172"/>
      <c r="U24793" s="173"/>
    </row>
    <row r="24794" spans="13:21" s="104" customFormat="1" ht="15.75">
      <c r="M24794" s="172"/>
      <c r="N24794" s="172"/>
      <c r="O24794" s="172"/>
      <c r="U24794" s="173"/>
    </row>
    <row r="24795" spans="13:21" s="104" customFormat="1" ht="15.75">
      <c r="M24795" s="172"/>
      <c r="N24795" s="172"/>
      <c r="O24795" s="172"/>
      <c r="U24795" s="173"/>
    </row>
    <row r="24796" spans="13:21" s="104" customFormat="1" ht="15.75">
      <c r="M24796" s="172"/>
      <c r="N24796" s="172"/>
      <c r="O24796" s="172"/>
      <c r="U24796" s="173"/>
    </row>
    <row r="24797" spans="13:21" s="104" customFormat="1" ht="15.75">
      <c r="M24797" s="172"/>
      <c r="N24797" s="172"/>
      <c r="O24797" s="172"/>
      <c r="U24797" s="173"/>
    </row>
    <row r="24798" spans="13:21" s="104" customFormat="1" ht="15.75">
      <c r="M24798" s="172"/>
      <c r="N24798" s="172"/>
      <c r="O24798" s="172"/>
      <c r="U24798" s="173"/>
    </row>
    <row r="24799" spans="13:21" s="104" customFormat="1" ht="15.75">
      <c r="M24799" s="172"/>
      <c r="N24799" s="172"/>
      <c r="O24799" s="172"/>
      <c r="U24799" s="173"/>
    </row>
    <row r="24800" spans="13:21" s="104" customFormat="1" ht="15.75">
      <c r="M24800" s="172"/>
      <c r="N24800" s="172"/>
      <c r="O24800" s="172"/>
      <c r="U24800" s="173"/>
    </row>
    <row r="24801" spans="13:21" s="104" customFormat="1" ht="15.75">
      <c r="M24801" s="172"/>
      <c r="N24801" s="172"/>
      <c r="O24801" s="172"/>
      <c r="U24801" s="173"/>
    </row>
    <row r="24802" spans="13:21" s="104" customFormat="1" ht="15.75">
      <c r="M24802" s="172"/>
      <c r="N24802" s="172"/>
      <c r="O24802" s="172"/>
      <c r="U24802" s="173"/>
    </row>
    <row r="24803" spans="13:21" s="104" customFormat="1" ht="15.75">
      <c r="M24803" s="172"/>
      <c r="N24803" s="172"/>
      <c r="O24803" s="172"/>
      <c r="U24803" s="173"/>
    </row>
    <row r="24804" spans="13:21" s="104" customFormat="1" ht="15.75">
      <c r="M24804" s="172"/>
      <c r="N24804" s="172"/>
      <c r="O24804" s="172"/>
      <c r="U24804" s="173"/>
    </row>
    <row r="24805" spans="13:21" s="104" customFormat="1" ht="15.75">
      <c r="M24805" s="172"/>
      <c r="N24805" s="172"/>
      <c r="O24805" s="172"/>
      <c r="U24805" s="173"/>
    </row>
    <row r="24806" spans="13:21" s="104" customFormat="1" ht="15.75">
      <c r="M24806" s="172"/>
      <c r="N24806" s="172"/>
      <c r="O24806" s="172"/>
      <c r="U24806" s="173"/>
    </row>
    <row r="24807" spans="13:21" s="104" customFormat="1" ht="15.75">
      <c r="M24807" s="172"/>
      <c r="N24807" s="172"/>
      <c r="O24807" s="172"/>
      <c r="U24807" s="173"/>
    </row>
    <row r="24808" spans="13:21" s="104" customFormat="1" ht="15.75">
      <c r="M24808" s="172"/>
      <c r="N24808" s="172"/>
      <c r="O24808" s="172"/>
      <c r="U24808" s="173"/>
    </row>
    <row r="24809" spans="13:21" s="104" customFormat="1" ht="15.75">
      <c r="M24809" s="172"/>
      <c r="N24809" s="172"/>
      <c r="O24809" s="172"/>
      <c r="U24809" s="173"/>
    </row>
    <row r="24810" spans="13:21" s="104" customFormat="1" ht="15.75">
      <c r="M24810" s="172"/>
      <c r="N24810" s="172"/>
      <c r="O24810" s="172"/>
      <c r="U24810" s="173"/>
    </row>
    <row r="24811" spans="13:21" s="104" customFormat="1" ht="15.75">
      <c r="M24811" s="172"/>
      <c r="N24811" s="172"/>
      <c r="O24811" s="172"/>
      <c r="U24811" s="173"/>
    </row>
    <row r="24812" spans="13:21" s="104" customFormat="1" ht="15.75">
      <c r="M24812" s="172"/>
      <c r="N24812" s="172"/>
      <c r="O24812" s="172"/>
      <c r="U24812" s="173"/>
    </row>
    <row r="24813" spans="13:21" s="104" customFormat="1" ht="15.75">
      <c r="M24813" s="172"/>
      <c r="N24813" s="172"/>
      <c r="O24813" s="172"/>
      <c r="U24813" s="173"/>
    </row>
    <row r="24814" spans="13:21" s="104" customFormat="1" ht="15.75">
      <c r="M24814" s="172"/>
      <c r="N24814" s="172"/>
      <c r="O24814" s="172"/>
      <c r="U24814" s="173"/>
    </row>
    <row r="24815" spans="13:21" s="104" customFormat="1" ht="15.75">
      <c r="M24815" s="172"/>
      <c r="N24815" s="172"/>
      <c r="O24815" s="172"/>
      <c r="U24815" s="173"/>
    </row>
    <row r="24816" spans="13:21" s="104" customFormat="1" ht="15.75">
      <c r="M24816" s="172"/>
      <c r="N24816" s="172"/>
      <c r="O24816" s="172"/>
      <c r="U24816" s="173"/>
    </row>
    <row r="24817" spans="13:21" s="104" customFormat="1" ht="15.75">
      <c r="M24817" s="172"/>
      <c r="N24817" s="172"/>
      <c r="O24817" s="172"/>
      <c r="U24817" s="173"/>
    </row>
    <row r="24818" spans="13:21" s="104" customFormat="1" ht="15.75">
      <c r="M24818" s="172"/>
      <c r="N24818" s="172"/>
      <c r="O24818" s="172"/>
      <c r="U24818" s="173"/>
    </row>
    <row r="24819" spans="13:21" s="104" customFormat="1" ht="15.75">
      <c r="M24819" s="172"/>
      <c r="N24819" s="172"/>
      <c r="O24819" s="172"/>
      <c r="U24819" s="173"/>
    </row>
    <row r="24820" spans="13:21" s="104" customFormat="1" ht="15.75">
      <c r="M24820" s="172"/>
      <c r="N24820" s="172"/>
      <c r="O24820" s="172"/>
      <c r="U24820" s="173"/>
    </row>
    <row r="24821" spans="13:21" s="104" customFormat="1" ht="15.75">
      <c r="M24821" s="172"/>
      <c r="N24821" s="172"/>
      <c r="O24821" s="172"/>
      <c r="U24821" s="173"/>
    </row>
    <row r="24822" spans="13:21" s="104" customFormat="1" ht="15.75">
      <c r="M24822" s="172"/>
      <c r="N24822" s="172"/>
      <c r="O24822" s="172"/>
      <c r="U24822" s="173"/>
    </row>
    <row r="24823" spans="13:21" s="104" customFormat="1" ht="15.75">
      <c r="M24823" s="172"/>
      <c r="N24823" s="172"/>
      <c r="O24823" s="172"/>
      <c r="U24823" s="173"/>
    </row>
    <row r="24824" spans="13:21" s="104" customFormat="1" ht="15.75">
      <c r="M24824" s="172"/>
      <c r="N24824" s="172"/>
      <c r="O24824" s="172"/>
      <c r="U24824" s="173"/>
    </row>
    <row r="24825" spans="13:21" s="104" customFormat="1" ht="15.75">
      <c r="M24825" s="172"/>
      <c r="N24825" s="172"/>
      <c r="O24825" s="172"/>
      <c r="U24825" s="173"/>
    </row>
    <row r="24826" spans="13:21" s="104" customFormat="1" ht="15.75">
      <c r="M24826" s="172"/>
      <c r="N24826" s="172"/>
      <c r="O24826" s="172"/>
      <c r="U24826" s="173"/>
    </row>
    <row r="24827" spans="13:21" s="104" customFormat="1" ht="15.75">
      <c r="M24827" s="172"/>
      <c r="N24827" s="172"/>
      <c r="O24827" s="172"/>
      <c r="U24827" s="173"/>
    </row>
    <row r="24828" spans="13:21" s="104" customFormat="1" ht="15.75">
      <c r="M24828" s="172"/>
      <c r="N24828" s="172"/>
      <c r="O24828" s="172"/>
      <c r="U24828" s="173"/>
    </row>
    <row r="24829" spans="13:21" s="104" customFormat="1" ht="15.75">
      <c r="M24829" s="172"/>
      <c r="N24829" s="172"/>
      <c r="O24829" s="172"/>
      <c r="U24829" s="173"/>
    </row>
    <row r="24830" spans="13:21" s="104" customFormat="1" ht="15.75">
      <c r="M24830" s="172"/>
      <c r="N24830" s="172"/>
      <c r="O24830" s="172"/>
      <c r="U24830" s="173"/>
    </row>
    <row r="24831" spans="13:21" s="104" customFormat="1" ht="15.75">
      <c r="M24831" s="172"/>
      <c r="N24831" s="172"/>
      <c r="O24831" s="172"/>
      <c r="U24831" s="173"/>
    </row>
    <row r="24832" spans="13:21" s="104" customFormat="1" ht="15.75">
      <c r="M24832" s="172"/>
      <c r="N24832" s="172"/>
      <c r="O24832" s="172"/>
      <c r="U24832" s="173"/>
    </row>
    <row r="24833" spans="13:21" s="104" customFormat="1" ht="15.75">
      <c r="M24833" s="172"/>
      <c r="N24833" s="172"/>
      <c r="O24833" s="172"/>
      <c r="U24833" s="173"/>
    </row>
    <row r="24834" spans="13:21" s="104" customFormat="1" ht="15.75">
      <c r="M24834" s="172"/>
      <c r="N24834" s="172"/>
      <c r="O24834" s="172"/>
      <c r="U24834" s="173"/>
    </row>
    <row r="24835" spans="13:21" s="104" customFormat="1" ht="15.75">
      <c r="M24835" s="172"/>
      <c r="N24835" s="172"/>
      <c r="O24835" s="172"/>
      <c r="U24835" s="173"/>
    </row>
    <row r="24836" spans="13:21" s="104" customFormat="1" ht="15.75">
      <c r="M24836" s="172"/>
      <c r="N24836" s="172"/>
      <c r="O24836" s="172"/>
      <c r="U24836" s="173"/>
    </row>
    <row r="24837" spans="13:21" s="104" customFormat="1" ht="15.75">
      <c r="M24837" s="172"/>
      <c r="N24837" s="172"/>
      <c r="O24837" s="172"/>
      <c r="U24837" s="173"/>
    </row>
    <row r="24838" spans="13:21" s="104" customFormat="1" ht="15.75">
      <c r="M24838" s="172"/>
      <c r="N24838" s="172"/>
      <c r="O24838" s="172"/>
      <c r="U24838" s="173"/>
    </row>
    <row r="24839" spans="13:21" s="104" customFormat="1" ht="15.75">
      <c r="M24839" s="172"/>
      <c r="N24839" s="172"/>
      <c r="O24839" s="172"/>
      <c r="U24839" s="173"/>
    </row>
    <row r="24840" spans="13:21" s="104" customFormat="1" ht="15.75">
      <c r="M24840" s="172"/>
      <c r="N24840" s="172"/>
      <c r="O24840" s="172"/>
      <c r="U24840" s="173"/>
    </row>
    <row r="24841" spans="13:21" s="104" customFormat="1" ht="15.75">
      <c r="M24841" s="172"/>
      <c r="N24841" s="172"/>
      <c r="O24841" s="172"/>
      <c r="U24841" s="173"/>
    </row>
    <row r="24842" spans="13:21" s="104" customFormat="1" ht="15.75">
      <c r="M24842" s="172"/>
      <c r="N24842" s="172"/>
      <c r="O24842" s="172"/>
      <c r="U24842" s="173"/>
    </row>
    <row r="24843" spans="13:21" s="104" customFormat="1" ht="15.75">
      <c r="M24843" s="172"/>
      <c r="N24843" s="172"/>
      <c r="O24843" s="172"/>
      <c r="U24843" s="173"/>
    </row>
    <row r="24844" spans="13:21" s="104" customFormat="1" ht="15.75">
      <c r="M24844" s="172"/>
      <c r="N24844" s="172"/>
      <c r="O24844" s="172"/>
      <c r="U24844" s="173"/>
    </row>
    <row r="24845" spans="13:21" s="104" customFormat="1" ht="15.75">
      <c r="M24845" s="172"/>
      <c r="N24845" s="172"/>
      <c r="O24845" s="172"/>
      <c r="U24845" s="173"/>
    </row>
    <row r="24846" spans="13:21" s="104" customFormat="1" ht="15.75">
      <c r="M24846" s="172"/>
      <c r="N24846" s="172"/>
      <c r="O24846" s="172"/>
      <c r="U24846" s="173"/>
    </row>
    <row r="24847" spans="13:21" s="104" customFormat="1" ht="15.75">
      <c r="M24847" s="172"/>
      <c r="N24847" s="172"/>
      <c r="O24847" s="172"/>
      <c r="U24847" s="173"/>
    </row>
    <row r="24848" spans="13:21" s="104" customFormat="1" ht="15.75">
      <c r="M24848" s="172"/>
      <c r="N24848" s="172"/>
      <c r="O24848" s="172"/>
      <c r="U24848" s="173"/>
    </row>
    <row r="24849" spans="13:21" s="104" customFormat="1" ht="15.75">
      <c r="M24849" s="172"/>
      <c r="N24849" s="172"/>
      <c r="O24849" s="172"/>
      <c r="U24849" s="173"/>
    </row>
    <row r="24850" spans="13:21" s="104" customFormat="1" ht="15.75">
      <c r="M24850" s="172"/>
      <c r="N24850" s="172"/>
      <c r="O24850" s="172"/>
      <c r="U24850" s="173"/>
    </row>
    <row r="24851" spans="13:21" s="104" customFormat="1" ht="15.75">
      <c r="M24851" s="172"/>
      <c r="N24851" s="172"/>
      <c r="O24851" s="172"/>
      <c r="U24851" s="173"/>
    </row>
    <row r="24852" spans="13:21" s="104" customFormat="1" ht="15.75">
      <c r="M24852" s="172"/>
      <c r="N24852" s="172"/>
      <c r="O24852" s="172"/>
      <c r="U24852" s="173"/>
    </row>
    <row r="24853" spans="13:21" s="104" customFormat="1" ht="15.75">
      <c r="M24853" s="172"/>
      <c r="N24853" s="172"/>
      <c r="O24853" s="172"/>
      <c r="U24853" s="173"/>
    </row>
    <row r="24854" spans="13:21" s="104" customFormat="1" ht="15.75">
      <c r="M24854" s="172"/>
      <c r="N24854" s="172"/>
      <c r="O24854" s="172"/>
      <c r="U24854" s="173"/>
    </row>
    <row r="24855" spans="13:21" s="104" customFormat="1" ht="15.75">
      <c r="M24855" s="172"/>
      <c r="N24855" s="172"/>
      <c r="O24855" s="172"/>
      <c r="U24855" s="173"/>
    </row>
    <row r="24856" spans="13:21" s="104" customFormat="1" ht="15.75">
      <c r="M24856" s="172"/>
      <c r="N24856" s="172"/>
      <c r="O24856" s="172"/>
      <c r="U24856" s="173"/>
    </row>
    <row r="24857" spans="13:21" s="104" customFormat="1" ht="15.75">
      <c r="M24857" s="172"/>
      <c r="N24857" s="172"/>
      <c r="O24857" s="172"/>
      <c r="U24857" s="173"/>
    </row>
    <row r="24858" spans="13:21" s="104" customFormat="1" ht="15.75">
      <c r="M24858" s="172"/>
      <c r="N24858" s="172"/>
      <c r="O24858" s="172"/>
      <c r="U24858" s="173"/>
    </row>
    <row r="24859" spans="13:21" s="104" customFormat="1" ht="15.75">
      <c r="M24859" s="172"/>
      <c r="N24859" s="172"/>
      <c r="O24859" s="172"/>
      <c r="U24859" s="173"/>
    </row>
    <row r="24860" spans="13:21" s="104" customFormat="1" ht="15.75">
      <c r="M24860" s="172"/>
      <c r="N24860" s="172"/>
      <c r="O24860" s="172"/>
      <c r="U24860" s="173"/>
    </row>
    <row r="24861" spans="13:21" s="104" customFormat="1" ht="15.75">
      <c r="M24861" s="172"/>
      <c r="N24861" s="172"/>
      <c r="O24861" s="172"/>
      <c r="U24861" s="173"/>
    </row>
    <row r="24862" spans="13:21" s="104" customFormat="1" ht="15.75">
      <c r="M24862" s="172"/>
      <c r="N24862" s="172"/>
      <c r="O24862" s="172"/>
      <c r="U24862" s="173"/>
    </row>
    <row r="24863" spans="13:21" s="104" customFormat="1" ht="15.75">
      <c r="M24863" s="172"/>
      <c r="N24863" s="172"/>
      <c r="O24863" s="172"/>
      <c r="U24863" s="173"/>
    </row>
    <row r="24864" spans="13:21" s="104" customFormat="1" ht="15.75">
      <c r="M24864" s="172"/>
      <c r="N24864" s="172"/>
      <c r="O24864" s="172"/>
      <c r="U24864" s="173"/>
    </row>
    <row r="24865" spans="13:21" s="104" customFormat="1" ht="15.75">
      <c r="M24865" s="172"/>
      <c r="N24865" s="172"/>
      <c r="O24865" s="172"/>
      <c r="U24865" s="173"/>
    </row>
    <row r="24866" spans="13:21" s="104" customFormat="1" ht="15.75">
      <c r="M24866" s="172"/>
      <c r="N24866" s="172"/>
      <c r="O24866" s="172"/>
      <c r="U24866" s="173"/>
    </row>
    <row r="24867" spans="13:21" s="104" customFormat="1" ht="15.75">
      <c r="M24867" s="172"/>
      <c r="N24867" s="172"/>
      <c r="O24867" s="172"/>
      <c r="U24867" s="173"/>
    </row>
    <row r="24868" spans="13:21" s="104" customFormat="1" ht="15.75">
      <c r="M24868" s="172"/>
      <c r="N24868" s="172"/>
      <c r="O24868" s="172"/>
      <c r="U24868" s="173"/>
    </row>
    <row r="24869" spans="13:21" s="104" customFormat="1" ht="15.75">
      <c r="M24869" s="172"/>
      <c r="N24869" s="172"/>
      <c r="O24869" s="172"/>
      <c r="U24869" s="173"/>
    </row>
    <row r="24870" spans="13:21" s="104" customFormat="1" ht="15.75">
      <c r="M24870" s="172"/>
      <c r="N24870" s="172"/>
      <c r="O24870" s="172"/>
      <c r="U24870" s="173"/>
    </row>
    <row r="24871" spans="13:21" s="104" customFormat="1" ht="15.75">
      <c r="M24871" s="172"/>
      <c r="N24871" s="172"/>
      <c r="O24871" s="172"/>
      <c r="U24871" s="173"/>
    </row>
    <row r="24872" spans="13:21" s="104" customFormat="1" ht="15.75">
      <c r="M24872" s="172"/>
      <c r="N24872" s="172"/>
      <c r="O24872" s="172"/>
      <c r="U24872" s="173"/>
    </row>
    <row r="24873" spans="13:21" s="104" customFormat="1" ht="15.75">
      <c r="M24873" s="172"/>
      <c r="N24873" s="172"/>
      <c r="O24873" s="172"/>
      <c r="U24873" s="173"/>
    </row>
    <row r="24874" spans="13:21" s="104" customFormat="1" ht="15.75">
      <c r="M24874" s="172"/>
      <c r="N24874" s="172"/>
      <c r="O24874" s="172"/>
      <c r="U24874" s="173"/>
    </row>
    <row r="24875" spans="13:21" s="104" customFormat="1" ht="15.75">
      <c r="M24875" s="172"/>
      <c r="N24875" s="172"/>
      <c r="O24875" s="172"/>
      <c r="U24875" s="173"/>
    </row>
    <row r="24876" spans="13:21" s="104" customFormat="1" ht="15.75">
      <c r="M24876" s="172"/>
      <c r="N24876" s="172"/>
      <c r="O24876" s="172"/>
      <c r="U24876" s="173"/>
    </row>
    <row r="24877" spans="13:21" s="104" customFormat="1" ht="15.75">
      <c r="M24877" s="172"/>
      <c r="N24877" s="172"/>
      <c r="O24877" s="172"/>
      <c r="U24877" s="173"/>
    </row>
    <row r="24878" spans="13:21" s="104" customFormat="1" ht="15.75">
      <c r="M24878" s="172"/>
      <c r="N24878" s="172"/>
      <c r="O24878" s="172"/>
      <c r="U24878" s="173"/>
    </row>
    <row r="24879" spans="13:21" s="104" customFormat="1" ht="15.75">
      <c r="M24879" s="172"/>
      <c r="N24879" s="172"/>
      <c r="O24879" s="172"/>
      <c r="U24879" s="173"/>
    </row>
    <row r="24880" spans="13:21" s="104" customFormat="1" ht="15.75">
      <c r="M24880" s="172"/>
      <c r="N24880" s="172"/>
      <c r="O24880" s="172"/>
      <c r="U24880" s="173"/>
    </row>
    <row r="24881" spans="13:21" s="104" customFormat="1" ht="15.75">
      <c r="M24881" s="172"/>
      <c r="N24881" s="172"/>
      <c r="O24881" s="172"/>
      <c r="U24881" s="173"/>
    </row>
    <row r="24882" spans="13:21" s="104" customFormat="1" ht="15.75">
      <c r="M24882" s="172"/>
      <c r="N24882" s="172"/>
      <c r="O24882" s="172"/>
      <c r="U24882" s="173"/>
    </row>
    <row r="24883" spans="13:21" s="104" customFormat="1" ht="15.75">
      <c r="M24883" s="172"/>
      <c r="N24883" s="172"/>
      <c r="O24883" s="172"/>
      <c r="U24883" s="173"/>
    </row>
    <row r="24884" spans="13:21" s="104" customFormat="1" ht="15.75">
      <c r="M24884" s="172"/>
      <c r="N24884" s="172"/>
      <c r="O24884" s="172"/>
      <c r="U24884" s="173"/>
    </row>
    <row r="24885" spans="13:21" s="104" customFormat="1" ht="15.75">
      <c r="M24885" s="172"/>
      <c r="N24885" s="172"/>
      <c r="O24885" s="172"/>
      <c r="U24885" s="173"/>
    </row>
    <row r="24886" spans="13:21" s="104" customFormat="1" ht="15.75">
      <c r="M24886" s="172"/>
      <c r="N24886" s="172"/>
      <c r="O24886" s="172"/>
      <c r="U24886" s="173"/>
    </row>
    <row r="24887" spans="13:21" s="104" customFormat="1" ht="15.75">
      <c r="M24887" s="172"/>
      <c r="N24887" s="172"/>
      <c r="O24887" s="172"/>
      <c r="U24887" s="173"/>
    </row>
    <row r="24888" spans="13:21" s="104" customFormat="1" ht="15.75">
      <c r="M24888" s="172"/>
      <c r="N24888" s="172"/>
      <c r="O24888" s="172"/>
      <c r="U24888" s="173"/>
    </row>
    <row r="24889" spans="13:21" s="104" customFormat="1" ht="15.75">
      <c r="M24889" s="172"/>
      <c r="N24889" s="172"/>
      <c r="O24889" s="172"/>
      <c r="U24889" s="173"/>
    </row>
    <row r="24890" spans="13:21" s="104" customFormat="1" ht="15.75">
      <c r="M24890" s="172"/>
      <c r="N24890" s="172"/>
      <c r="O24890" s="172"/>
      <c r="U24890" s="173"/>
    </row>
    <row r="24891" spans="13:21" s="104" customFormat="1" ht="15.75">
      <c r="M24891" s="172"/>
      <c r="N24891" s="172"/>
      <c r="O24891" s="172"/>
      <c r="U24891" s="173"/>
    </row>
    <row r="24892" spans="13:21" s="104" customFormat="1" ht="15.75">
      <c r="M24892" s="172"/>
      <c r="N24892" s="172"/>
      <c r="O24892" s="172"/>
      <c r="U24892" s="173"/>
    </row>
    <row r="24893" spans="13:21" s="104" customFormat="1" ht="15.75">
      <c r="M24893" s="172"/>
      <c r="N24893" s="172"/>
      <c r="O24893" s="172"/>
      <c r="U24893" s="173"/>
    </row>
    <row r="24894" spans="13:21" s="104" customFormat="1" ht="15.75">
      <c r="M24894" s="172"/>
      <c r="N24894" s="172"/>
      <c r="O24894" s="172"/>
      <c r="U24894" s="173"/>
    </row>
    <row r="24895" spans="13:21" s="104" customFormat="1" ht="15.75">
      <c r="M24895" s="172"/>
      <c r="N24895" s="172"/>
      <c r="O24895" s="172"/>
      <c r="U24895" s="173"/>
    </row>
    <row r="24896" spans="13:21" s="104" customFormat="1" ht="15.75">
      <c r="M24896" s="172"/>
      <c r="N24896" s="172"/>
      <c r="O24896" s="172"/>
      <c r="U24896" s="173"/>
    </row>
    <row r="24897" spans="13:21" s="104" customFormat="1" ht="15.75">
      <c r="M24897" s="172"/>
      <c r="N24897" s="172"/>
      <c r="O24897" s="172"/>
      <c r="U24897" s="173"/>
    </row>
    <row r="24898" spans="13:21" s="104" customFormat="1" ht="15.75">
      <c r="M24898" s="172"/>
      <c r="N24898" s="172"/>
      <c r="O24898" s="172"/>
      <c r="U24898" s="173"/>
    </row>
    <row r="24899" spans="13:21" s="104" customFormat="1" ht="15.75">
      <c r="M24899" s="172"/>
      <c r="N24899" s="172"/>
      <c r="O24899" s="172"/>
      <c r="U24899" s="173"/>
    </row>
    <row r="24900" spans="13:21" s="104" customFormat="1" ht="15.75">
      <c r="M24900" s="172"/>
      <c r="N24900" s="172"/>
      <c r="O24900" s="172"/>
      <c r="U24900" s="173"/>
    </row>
    <row r="24901" spans="13:21" s="104" customFormat="1" ht="15.75">
      <c r="M24901" s="172"/>
      <c r="N24901" s="172"/>
      <c r="O24901" s="172"/>
      <c r="U24901" s="173"/>
    </row>
    <row r="24902" spans="13:21" s="104" customFormat="1" ht="15.75">
      <c r="M24902" s="172"/>
      <c r="N24902" s="172"/>
      <c r="O24902" s="172"/>
      <c r="U24902" s="173"/>
    </row>
    <row r="24903" spans="13:21" s="104" customFormat="1" ht="15.75">
      <c r="M24903" s="172"/>
      <c r="N24903" s="172"/>
      <c r="O24903" s="172"/>
      <c r="U24903" s="173"/>
    </row>
    <row r="24904" spans="13:21" s="104" customFormat="1" ht="15.75">
      <c r="M24904" s="172"/>
      <c r="N24904" s="172"/>
      <c r="O24904" s="172"/>
      <c r="U24904" s="173"/>
    </row>
    <row r="24905" spans="13:21" s="104" customFormat="1" ht="15.75">
      <c r="M24905" s="172"/>
      <c r="N24905" s="172"/>
      <c r="O24905" s="172"/>
      <c r="U24905" s="173"/>
    </row>
    <row r="24906" spans="13:21" s="104" customFormat="1" ht="15.75">
      <c r="M24906" s="172"/>
      <c r="N24906" s="172"/>
      <c r="O24906" s="172"/>
      <c r="U24906" s="173"/>
    </row>
    <row r="24907" spans="13:21" s="104" customFormat="1" ht="15.75">
      <c r="M24907" s="172"/>
      <c r="N24907" s="172"/>
      <c r="O24907" s="172"/>
      <c r="U24907" s="173"/>
    </row>
    <row r="24908" spans="13:21" s="104" customFormat="1" ht="15.75">
      <c r="M24908" s="172"/>
      <c r="N24908" s="172"/>
      <c r="O24908" s="172"/>
      <c r="U24908" s="173"/>
    </row>
    <row r="24909" spans="13:21" s="104" customFormat="1" ht="15.75">
      <c r="M24909" s="172"/>
      <c r="N24909" s="172"/>
      <c r="O24909" s="172"/>
      <c r="U24909" s="173"/>
    </row>
    <row r="24910" spans="13:21" s="104" customFormat="1" ht="15.75">
      <c r="M24910" s="172"/>
      <c r="N24910" s="172"/>
      <c r="O24910" s="172"/>
      <c r="U24910" s="173"/>
    </row>
    <row r="24911" spans="13:21" s="104" customFormat="1" ht="15.75">
      <c r="M24911" s="172"/>
      <c r="N24911" s="172"/>
      <c r="O24911" s="172"/>
      <c r="U24911" s="173"/>
    </row>
    <row r="24912" spans="13:21" s="104" customFormat="1" ht="15.75">
      <c r="M24912" s="172"/>
      <c r="N24912" s="172"/>
      <c r="O24912" s="172"/>
      <c r="U24912" s="173"/>
    </row>
    <row r="24913" spans="13:21" s="104" customFormat="1" ht="15.75">
      <c r="M24913" s="172"/>
      <c r="N24913" s="172"/>
      <c r="O24913" s="172"/>
      <c r="U24913" s="173"/>
    </row>
    <row r="24914" spans="13:21" s="104" customFormat="1" ht="15.75">
      <c r="M24914" s="172"/>
      <c r="N24914" s="172"/>
      <c r="O24914" s="172"/>
      <c r="U24914" s="173"/>
    </row>
    <row r="24915" spans="13:21" s="104" customFormat="1" ht="15.75">
      <c r="M24915" s="172"/>
      <c r="N24915" s="172"/>
      <c r="O24915" s="172"/>
      <c r="U24915" s="173"/>
    </row>
    <row r="24916" spans="13:21" s="104" customFormat="1" ht="15.75">
      <c r="M24916" s="172"/>
      <c r="N24916" s="172"/>
      <c r="O24916" s="172"/>
      <c r="U24916" s="173"/>
    </row>
    <row r="24917" spans="13:21" s="104" customFormat="1" ht="15.75">
      <c r="M24917" s="172"/>
      <c r="N24917" s="172"/>
      <c r="O24917" s="172"/>
      <c r="U24917" s="173"/>
    </row>
    <row r="24918" spans="13:21" s="104" customFormat="1" ht="15.75">
      <c r="M24918" s="172"/>
      <c r="N24918" s="172"/>
      <c r="O24918" s="172"/>
      <c r="U24918" s="173"/>
    </row>
    <row r="24919" spans="13:21" s="104" customFormat="1" ht="15.75">
      <c r="M24919" s="172"/>
      <c r="N24919" s="172"/>
      <c r="O24919" s="172"/>
      <c r="U24919" s="173"/>
    </row>
    <row r="24920" spans="13:21" s="104" customFormat="1" ht="15.75">
      <c r="M24920" s="172"/>
      <c r="N24920" s="172"/>
      <c r="O24920" s="172"/>
      <c r="U24920" s="173"/>
    </row>
    <row r="24921" spans="13:21" s="104" customFormat="1" ht="15.75">
      <c r="M24921" s="172"/>
      <c r="N24921" s="172"/>
      <c r="O24921" s="172"/>
      <c r="U24921" s="173"/>
    </row>
    <row r="24922" spans="13:21" s="104" customFormat="1" ht="15.75">
      <c r="M24922" s="172"/>
      <c r="N24922" s="172"/>
      <c r="O24922" s="172"/>
      <c r="U24922" s="173"/>
    </row>
    <row r="24923" spans="13:21" s="104" customFormat="1" ht="15.75">
      <c r="M24923" s="172"/>
      <c r="N24923" s="172"/>
      <c r="O24923" s="172"/>
      <c r="U24923" s="173"/>
    </row>
    <row r="24924" spans="13:21" s="104" customFormat="1" ht="15.75">
      <c r="M24924" s="172"/>
      <c r="N24924" s="172"/>
      <c r="O24924" s="172"/>
      <c r="U24924" s="173"/>
    </row>
    <row r="24925" spans="13:21" s="104" customFormat="1" ht="15.75">
      <c r="M24925" s="172"/>
      <c r="N24925" s="172"/>
      <c r="O24925" s="172"/>
      <c r="U24925" s="173"/>
    </row>
    <row r="24926" spans="13:21" s="104" customFormat="1" ht="15.75">
      <c r="M24926" s="172"/>
      <c r="N24926" s="172"/>
      <c r="O24926" s="172"/>
      <c r="U24926" s="173"/>
    </row>
    <row r="24927" spans="13:21" s="104" customFormat="1" ht="15.75">
      <c r="M24927" s="172"/>
      <c r="N24927" s="172"/>
      <c r="O24927" s="172"/>
      <c r="U24927" s="173"/>
    </row>
    <row r="24928" spans="13:21" s="104" customFormat="1" ht="15.75">
      <c r="M24928" s="172"/>
      <c r="N24928" s="172"/>
      <c r="O24928" s="172"/>
      <c r="U24928" s="173"/>
    </row>
    <row r="24929" spans="13:21" s="104" customFormat="1" ht="15.75">
      <c r="M24929" s="172"/>
      <c r="N24929" s="172"/>
      <c r="O24929" s="172"/>
      <c r="U24929" s="173"/>
    </row>
    <row r="24930" spans="13:21" s="104" customFormat="1" ht="15.75">
      <c r="M24930" s="172"/>
      <c r="N24930" s="172"/>
      <c r="O24930" s="172"/>
      <c r="U24930" s="173"/>
    </row>
    <row r="24931" spans="13:21" s="104" customFormat="1" ht="15.75">
      <c r="M24931" s="172"/>
      <c r="N24931" s="172"/>
      <c r="O24931" s="172"/>
      <c r="U24931" s="173"/>
    </row>
    <row r="24932" spans="13:21" s="104" customFormat="1" ht="15.75">
      <c r="M24932" s="172"/>
      <c r="N24932" s="172"/>
      <c r="O24932" s="172"/>
      <c r="U24932" s="173"/>
    </row>
    <row r="24933" spans="13:21" s="104" customFormat="1" ht="15.75">
      <c r="M24933" s="172"/>
      <c r="N24933" s="172"/>
      <c r="O24933" s="172"/>
      <c r="U24933" s="173"/>
    </row>
    <row r="24934" spans="13:21" s="104" customFormat="1" ht="15.75">
      <c r="M24934" s="172"/>
      <c r="N24934" s="172"/>
      <c r="O24934" s="172"/>
      <c r="U24934" s="173"/>
    </row>
    <row r="24935" spans="13:21" s="104" customFormat="1" ht="15.75">
      <c r="M24935" s="172"/>
      <c r="N24935" s="172"/>
      <c r="O24935" s="172"/>
      <c r="U24935" s="173"/>
    </row>
    <row r="24936" spans="13:21" s="104" customFormat="1" ht="15.75">
      <c r="M24936" s="172"/>
      <c r="N24936" s="172"/>
      <c r="O24936" s="172"/>
      <c r="U24936" s="173"/>
    </row>
    <row r="24937" spans="13:21" s="104" customFormat="1" ht="15.75">
      <c r="M24937" s="172"/>
      <c r="N24937" s="172"/>
      <c r="O24937" s="172"/>
      <c r="U24937" s="173"/>
    </row>
    <row r="24938" spans="13:21" s="104" customFormat="1" ht="15.75">
      <c r="M24938" s="172"/>
      <c r="N24938" s="172"/>
      <c r="O24938" s="172"/>
      <c r="U24938" s="173"/>
    </row>
    <row r="24939" spans="13:21" s="104" customFormat="1" ht="15.75">
      <c r="M24939" s="172"/>
      <c r="N24939" s="172"/>
      <c r="O24939" s="172"/>
      <c r="U24939" s="173"/>
    </row>
    <row r="24940" spans="13:21" s="104" customFormat="1" ht="15.75">
      <c r="M24940" s="172"/>
      <c r="N24940" s="172"/>
      <c r="O24940" s="172"/>
      <c r="U24940" s="173"/>
    </row>
    <row r="24941" spans="13:21" s="104" customFormat="1" ht="15.75">
      <c r="M24941" s="172"/>
      <c r="N24941" s="172"/>
      <c r="O24941" s="172"/>
      <c r="U24941" s="173"/>
    </row>
    <row r="24942" spans="13:21" s="104" customFormat="1" ht="15.75">
      <c r="M24942" s="172"/>
      <c r="N24942" s="172"/>
      <c r="O24942" s="172"/>
      <c r="U24942" s="173"/>
    </row>
    <row r="24943" spans="13:21" s="104" customFormat="1" ht="15.75">
      <c r="M24943" s="172"/>
      <c r="N24943" s="172"/>
      <c r="O24943" s="172"/>
      <c r="U24943" s="173"/>
    </row>
    <row r="24944" spans="13:21" s="104" customFormat="1" ht="15.75">
      <c r="M24944" s="172"/>
      <c r="N24944" s="172"/>
      <c r="O24944" s="172"/>
      <c r="U24944" s="173"/>
    </row>
    <row r="24945" spans="13:21" s="104" customFormat="1" ht="15.75">
      <c r="M24945" s="172"/>
      <c r="N24945" s="172"/>
      <c r="O24945" s="172"/>
      <c r="U24945" s="173"/>
    </row>
    <row r="24946" spans="13:21" s="104" customFormat="1" ht="15.75">
      <c r="M24946" s="172"/>
      <c r="N24946" s="172"/>
      <c r="O24946" s="172"/>
      <c r="U24946" s="173"/>
    </row>
    <row r="24947" spans="13:21" s="104" customFormat="1" ht="15.75">
      <c r="M24947" s="172"/>
      <c r="N24947" s="172"/>
      <c r="O24947" s="172"/>
      <c r="U24947" s="173"/>
    </row>
    <row r="24948" spans="13:21" s="104" customFormat="1" ht="15.75">
      <c r="M24948" s="172"/>
      <c r="N24948" s="172"/>
      <c r="O24948" s="172"/>
      <c r="U24948" s="173"/>
    </row>
    <row r="24949" spans="13:21" s="104" customFormat="1" ht="15.75">
      <c r="M24949" s="172"/>
      <c r="N24949" s="172"/>
      <c r="O24949" s="172"/>
      <c r="U24949" s="173"/>
    </row>
    <row r="24950" spans="13:21" s="104" customFormat="1" ht="15.75">
      <c r="M24950" s="172"/>
      <c r="N24950" s="172"/>
      <c r="O24950" s="172"/>
      <c r="U24950" s="173"/>
    </row>
    <row r="24951" spans="13:21" s="104" customFormat="1" ht="15.75">
      <c r="M24951" s="172"/>
      <c r="N24951" s="172"/>
      <c r="O24951" s="172"/>
      <c r="U24951" s="173"/>
    </row>
    <row r="24952" spans="13:21" s="104" customFormat="1" ht="15.75">
      <c r="M24952" s="172"/>
      <c r="N24952" s="172"/>
      <c r="O24952" s="172"/>
      <c r="U24952" s="173"/>
    </row>
    <row r="24953" spans="13:21" s="104" customFormat="1" ht="15.75">
      <c r="M24953" s="172"/>
      <c r="N24953" s="172"/>
      <c r="O24953" s="172"/>
      <c r="U24953" s="173"/>
    </row>
    <row r="24954" spans="13:21" s="104" customFormat="1" ht="15.75">
      <c r="M24954" s="172"/>
      <c r="N24954" s="172"/>
      <c r="O24954" s="172"/>
      <c r="U24954" s="173"/>
    </row>
    <row r="24955" spans="13:21" s="104" customFormat="1" ht="15.75">
      <c r="M24955" s="172"/>
      <c r="N24955" s="172"/>
      <c r="O24955" s="172"/>
      <c r="U24955" s="173"/>
    </row>
    <row r="24956" spans="13:21" s="104" customFormat="1" ht="15.75">
      <c r="M24956" s="172"/>
      <c r="N24956" s="172"/>
      <c r="O24956" s="172"/>
      <c r="U24956" s="173"/>
    </row>
    <row r="24957" spans="13:21" s="104" customFormat="1" ht="15.75">
      <c r="M24957" s="172"/>
      <c r="N24957" s="172"/>
      <c r="O24957" s="172"/>
      <c r="U24957" s="173"/>
    </row>
    <row r="24958" spans="13:21" s="104" customFormat="1" ht="15.75">
      <c r="M24958" s="172"/>
      <c r="N24958" s="172"/>
      <c r="O24958" s="172"/>
      <c r="U24958" s="173"/>
    </row>
    <row r="24959" spans="13:21" s="104" customFormat="1" ht="15.75">
      <c r="M24959" s="172"/>
      <c r="N24959" s="172"/>
      <c r="O24959" s="172"/>
      <c r="U24959" s="173"/>
    </row>
    <row r="24960" spans="13:21" s="104" customFormat="1" ht="15.75">
      <c r="M24960" s="172"/>
      <c r="N24960" s="172"/>
      <c r="O24960" s="172"/>
      <c r="U24960" s="173"/>
    </row>
    <row r="24961" spans="13:21" s="104" customFormat="1" ht="15.75">
      <c r="M24961" s="172"/>
      <c r="N24961" s="172"/>
      <c r="O24961" s="172"/>
      <c r="U24961" s="173"/>
    </row>
    <row r="24962" spans="13:21" s="104" customFormat="1" ht="15.75">
      <c r="M24962" s="172"/>
      <c r="N24962" s="172"/>
      <c r="O24962" s="172"/>
      <c r="U24962" s="173"/>
    </row>
    <row r="24963" spans="13:21" s="104" customFormat="1" ht="15.75">
      <c r="M24963" s="172"/>
      <c r="N24963" s="172"/>
      <c r="O24963" s="172"/>
      <c r="U24963" s="173"/>
    </row>
    <row r="24964" spans="13:21" s="104" customFormat="1" ht="15.75">
      <c r="M24964" s="172"/>
      <c r="N24964" s="172"/>
      <c r="O24964" s="172"/>
      <c r="U24964" s="173"/>
    </row>
    <row r="24965" spans="13:21" s="104" customFormat="1" ht="15.75">
      <c r="M24965" s="172"/>
      <c r="N24965" s="172"/>
      <c r="O24965" s="172"/>
      <c r="U24965" s="173"/>
    </row>
    <row r="24966" spans="13:21" s="104" customFormat="1" ht="15.75">
      <c r="M24966" s="172"/>
      <c r="N24966" s="172"/>
      <c r="O24966" s="172"/>
      <c r="U24966" s="173"/>
    </row>
    <row r="24967" spans="13:21" s="104" customFormat="1" ht="15.75">
      <c r="M24967" s="172"/>
      <c r="N24967" s="172"/>
      <c r="O24967" s="172"/>
      <c r="U24967" s="173"/>
    </row>
    <row r="24968" spans="13:21" s="104" customFormat="1" ht="15.75">
      <c r="M24968" s="172"/>
      <c r="N24968" s="172"/>
      <c r="O24968" s="172"/>
      <c r="U24968" s="173"/>
    </row>
    <row r="24969" spans="13:21" s="104" customFormat="1" ht="15.75">
      <c r="M24969" s="172"/>
      <c r="N24969" s="172"/>
      <c r="O24969" s="172"/>
      <c r="U24969" s="173"/>
    </row>
    <row r="24970" spans="13:21" s="104" customFormat="1" ht="15.75">
      <c r="M24970" s="172"/>
      <c r="N24970" s="172"/>
      <c r="O24970" s="172"/>
      <c r="U24970" s="173"/>
    </row>
    <row r="24971" spans="13:21" s="104" customFormat="1" ht="15.75">
      <c r="M24971" s="172"/>
      <c r="N24971" s="172"/>
      <c r="O24971" s="172"/>
      <c r="U24971" s="173"/>
    </row>
    <row r="24972" spans="13:21" s="104" customFormat="1" ht="15.75">
      <c r="M24972" s="172"/>
      <c r="N24972" s="172"/>
      <c r="O24972" s="172"/>
      <c r="U24972" s="173"/>
    </row>
    <row r="24973" spans="13:21" s="104" customFormat="1" ht="15.75">
      <c r="M24973" s="172"/>
      <c r="N24973" s="172"/>
      <c r="O24973" s="172"/>
      <c r="U24973" s="173"/>
    </row>
    <row r="24974" spans="13:21" s="104" customFormat="1" ht="15.75">
      <c r="M24974" s="172"/>
      <c r="N24974" s="172"/>
      <c r="O24974" s="172"/>
      <c r="U24974" s="173"/>
    </row>
    <row r="24975" spans="13:21" s="104" customFormat="1" ht="15.75">
      <c r="M24975" s="172"/>
      <c r="N24975" s="172"/>
      <c r="O24975" s="172"/>
      <c r="U24975" s="173"/>
    </row>
    <row r="24976" spans="13:21" s="104" customFormat="1" ht="15.75">
      <c r="M24976" s="172"/>
      <c r="N24976" s="172"/>
      <c r="O24976" s="172"/>
      <c r="U24976" s="173"/>
    </row>
    <row r="24977" spans="13:21" s="104" customFormat="1" ht="15.75">
      <c r="M24977" s="172"/>
      <c r="N24977" s="172"/>
      <c r="O24977" s="172"/>
      <c r="U24977" s="173"/>
    </row>
    <row r="24978" spans="13:21" s="104" customFormat="1" ht="15.75">
      <c r="M24978" s="172"/>
      <c r="N24978" s="172"/>
      <c r="O24978" s="172"/>
      <c r="U24978" s="173"/>
    </row>
    <row r="24979" spans="13:21" s="104" customFormat="1" ht="15.75">
      <c r="M24979" s="172"/>
      <c r="N24979" s="172"/>
      <c r="O24979" s="172"/>
      <c r="U24979" s="173"/>
    </row>
    <row r="24980" spans="13:21" s="104" customFormat="1" ht="15.75">
      <c r="M24980" s="172"/>
      <c r="N24980" s="172"/>
      <c r="O24980" s="172"/>
      <c r="U24980" s="173"/>
    </row>
    <row r="24981" spans="13:21" s="104" customFormat="1" ht="15.75">
      <c r="M24981" s="172"/>
      <c r="N24981" s="172"/>
      <c r="O24981" s="172"/>
      <c r="U24981" s="173"/>
    </row>
    <row r="24982" spans="13:21" s="104" customFormat="1" ht="15.75">
      <c r="M24982" s="172"/>
      <c r="N24982" s="172"/>
      <c r="O24982" s="172"/>
      <c r="U24982" s="173"/>
    </row>
    <row r="24983" spans="13:21" s="104" customFormat="1" ht="15.75">
      <c r="M24983" s="172"/>
      <c r="N24983" s="172"/>
      <c r="O24983" s="172"/>
      <c r="U24983" s="173"/>
    </row>
    <row r="24984" spans="13:21" s="104" customFormat="1" ht="15.75">
      <c r="M24984" s="172"/>
      <c r="N24984" s="172"/>
      <c r="O24984" s="172"/>
      <c r="U24984" s="173"/>
    </row>
    <row r="24985" spans="13:21" s="104" customFormat="1" ht="15.75">
      <c r="M24985" s="172"/>
      <c r="N24985" s="172"/>
      <c r="O24985" s="172"/>
      <c r="U24985" s="173"/>
    </row>
    <row r="24986" spans="13:21" s="104" customFormat="1" ht="15.75">
      <c r="M24986" s="172"/>
      <c r="N24986" s="172"/>
      <c r="O24986" s="172"/>
      <c r="U24986" s="173"/>
    </row>
    <row r="24987" spans="13:21" s="104" customFormat="1" ht="15.75">
      <c r="M24987" s="172"/>
      <c r="N24987" s="172"/>
      <c r="O24987" s="172"/>
      <c r="U24987" s="173"/>
    </row>
    <row r="24988" spans="13:21" s="104" customFormat="1" ht="15.75">
      <c r="M24988" s="172"/>
      <c r="N24988" s="172"/>
      <c r="O24988" s="172"/>
      <c r="U24988" s="173"/>
    </row>
    <row r="24989" spans="13:21" s="104" customFormat="1" ht="15.75">
      <c r="M24989" s="172"/>
      <c r="N24989" s="172"/>
      <c r="O24989" s="172"/>
      <c r="U24989" s="173"/>
    </row>
    <row r="24990" spans="13:21" s="104" customFormat="1" ht="15.75">
      <c r="M24990" s="172"/>
      <c r="N24990" s="172"/>
      <c r="O24990" s="172"/>
      <c r="U24990" s="173"/>
    </row>
    <row r="24991" spans="13:21" s="104" customFormat="1" ht="15.75">
      <c r="M24991" s="172"/>
      <c r="N24991" s="172"/>
      <c r="O24991" s="172"/>
      <c r="U24991" s="173"/>
    </row>
    <row r="24992" spans="13:21" s="104" customFormat="1" ht="15.75">
      <c r="M24992" s="172"/>
      <c r="N24992" s="172"/>
      <c r="O24992" s="172"/>
      <c r="U24992" s="173"/>
    </row>
    <row r="24993" spans="13:21" s="104" customFormat="1" ht="15.75">
      <c r="M24993" s="172"/>
      <c r="N24993" s="172"/>
      <c r="O24993" s="172"/>
      <c r="U24993" s="173"/>
    </row>
    <row r="24994" spans="13:21" s="104" customFormat="1" ht="15.75">
      <c r="M24994" s="172"/>
      <c r="N24994" s="172"/>
      <c r="O24994" s="172"/>
      <c r="U24994" s="173"/>
    </row>
    <row r="24995" spans="13:21" s="104" customFormat="1" ht="15.75">
      <c r="M24995" s="172"/>
      <c r="N24995" s="172"/>
      <c r="O24995" s="172"/>
      <c r="U24995" s="173"/>
    </row>
    <row r="24996" spans="13:21" s="104" customFormat="1" ht="15.75">
      <c r="M24996" s="172"/>
      <c r="N24996" s="172"/>
      <c r="O24996" s="172"/>
      <c r="U24996" s="173"/>
    </row>
    <row r="24997" spans="13:21" s="104" customFormat="1" ht="15.75">
      <c r="M24997" s="172"/>
      <c r="N24997" s="172"/>
      <c r="O24997" s="172"/>
      <c r="U24997" s="173"/>
    </row>
    <row r="24998" spans="13:21" s="104" customFormat="1" ht="15.75">
      <c r="M24998" s="172"/>
      <c r="N24998" s="172"/>
      <c r="O24998" s="172"/>
      <c r="U24998" s="173"/>
    </row>
    <row r="24999" spans="13:21" s="104" customFormat="1" ht="15.75">
      <c r="M24999" s="172"/>
      <c r="N24999" s="172"/>
      <c r="O24999" s="172"/>
      <c r="U24999" s="173"/>
    </row>
    <row r="25000" spans="13:21" s="104" customFormat="1" ht="15.75">
      <c r="M25000" s="172"/>
      <c r="N25000" s="172"/>
      <c r="O25000" s="172"/>
      <c r="U25000" s="173"/>
    </row>
    <row r="25001" spans="13:21" s="104" customFormat="1" ht="15.75">
      <c r="M25001" s="172"/>
      <c r="N25001" s="172"/>
      <c r="O25001" s="172"/>
      <c r="U25001" s="173"/>
    </row>
    <row r="25002" spans="13:21" s="104" customFormat="1" ht="15.75">
      <c r="M25002" s="172"/>
      <c r="N25002" s="172"/>
      <c r="O25002" s="172"/>
      <c r="U25002" s="173"/>
    </row>
    <row r="25003" spans="13:21" s="104" customFormat="1" ht="15.75">
      <c r="M25003" s="172"/>
      <c r="N25003" s="172"/>
      <c r="O25003" s="172"/>
      <c r="U25003" s="173"/>
    </row>
    <row r="25004" spans="13:21" s="104" customFormat="1" ht="15.75">
      <c r="M25004" s="172"/>
      <c r="N25004" s="172"/>
      <c r="O25004" s="172"/>
      <c r="U25004" s="173"/>
    </row>
    <row r="25005" spans="13:21" s="104" customFormat="1" ht="15.75">
      <c r="M25005" s="172"/>
      <c r="N25005" s="172"/>
      <c r="O25005" s="172"/>
      <c r="U25005" s="173"/>
    </row>
    <row r="25006" spans="13:21" s="104" customFormat="1" ht="15.75">
      <c r="M25006" s="172"/>
      <c r="N25006" s="172"/>
      <c r="O25006" s="172"/>
      <c r="U25006" s="173"/>
    </row>
    <row r="25007" spans="13:21" s="104" customFormat="1" ht="15.75">
      <c r="M25007" s="172"/>
      <c r="N25007" s="172"/>
      <c r="O25007" s="172"/>
      <c r="U25007" s="173"/>
    </row>
    <row r="25008" spans="13:21" s="104" customFormat="1" ht="15.75">
      <c r="M25008" s="172"/>
      <c r="N25008" s="172"/>
      <c r="O25008" s="172"/>
      <c r="U25008" s="173"/>
    </row>
    <row r="25009" spans="13:21" s="104" customFormat="1" ht="15.75">
      <c r="M25009" s="172"/>
      <c r="N25009" s="172"/>
      <c r="O25009" s="172"/>
      <c r="U25009" s="173"/>
    </row>
    <row r="25010" spans="13:21" s="104" customFormat="1" ht="15.75">
      <c r="M25010" s="172"/>
      <c r="N25010" s="172"/>
      <c r="O25010" s="172"/>
      <c r="U25010" s="173"/>
    </row>
    <row r="25011" spans="13:21" s="104" customFormat="1" ht="15.75">
      <c r="M25011" s="172"/>
      <c r="N25011" s="172"/>
      <c r="O25011" s="172"/>
      <c r="U25011" s="173"/>
    </row>
    <row r="25012" spans="13:21" s="104" customFormat="1" ht="15.75">
      <c r="M25012" s="172"/>
      <c r="N25012" s="172"/>
      <c r="O25012" s="172"/>
      <c r="U25012" s="173"/>
    </row>
    <row r="25013" spans="13:21" s="104" customFormat="1" ht="15.75">
      <c r="M25013" s="172"/>
      <c r="N25013" s="172"/>
      <c r="O25013" s="172"/>
      <c r="U25013" s="173"/>
    </row>
    <row r="25014" spans="13:21" s="104" customFormat="1" ht="15.75">
      <c r="M25014" s="172"/>
      <c r="N25014" s="172"/>
      <c r="O25014" s="172"/>
      <c r="U25014" s="173"/>
    </row>
    <row r="25015" spans="13:21" s="104" customFormat="1" ht="15.75">
      <c r="M25015" s="172"/>
      <c r="N25015" s="172"/>
      <c r="O25015" s="172"/>
      <c r="U25015" s="173"/>
    </row>
    <row r="25016" spans="13:21" s="104" customFormat="1" ht="15.75">
      <c r="M25016" s="172"/>
      <c r="N25016" s="172"/>
      <c r="O25016" s="172"/>
      <c r="U25016" s="173"/>
    </row>
    <row r="25017" spans="13:21" s="104" customFormat="1" ht="15.75">
      <c r="M25017" s="172"/>
      <c r="N25017" s="172"/>
      <c r="O25017" s="172"/>
      <c r="U25017" s="173"/>
    </row>
    <row r="25018" spans="13:21" s="104" customFormat="1" ht="15.75">
      <c r="M25018" s="172"/>
      <c r="N25018" s="172"/>
      <c r="O25018" s="172"/>
      <c r="U25018" s="173"/>
    </row>
    <row r="25019" spans="13:21" s="104" customFormat="1" ht="15.75">
      <c r="M25019" s="172"/>
      <c r="N25019" s="172"/>
      <c r="O25019" s="172"/>
      <c r="U25019" s="173"/>
    </row>
    <row r="25020" spans="13:21" s="104" customFormat="1" ht="15.75">
      <c r="M25020" s="172"/>
      <c r="N25020" s="172"/>
      <c r="O25020" s="172"/>
      <c r="U25020" s="173"/>
    </row>
    <row r="25021" spans="13:21" s="104" customFormat="1" ht="15.75">
      <c r="M25021" s="172"/>
      <c r="N25021" s="172"/>
      <c r="O25021" s="172"/>
      <c r="U25021" s="173"/>
    </row>
    <row r="25022" spans="13:21" s="104" customFormat="1" ht="15.75">
      <c r="M25022" s="172"/>
      <c r="N25022" s="172"/>
      <c r="O25022" s="172"/>
      <c r="U25022" s="173"/>
    </row>
    <row r="25023" spans="13:21" s="104" customFormat="1" ht="15.75">
      <c r="M25023" s="172"/>
      <c r="N25023" s="172"/>
      <c r="O25023" s="172"/>
      <c r="U25023" s="173"/>
    </row>
    <row r="25024" spans="13:21" s="104" customFormat="1" ht="15.75">
      <c r="M25024" s="172"/>
      <c r="N25024" s="172"/>
      <c r="O25024" s="172"/>
      <c r="U25024" s="173"/>
    </row>
    <row r="25025" spans="13:21" s="104" customFormat="1" ht="15.75">
      <c r="M25025" s="172"/>
      <c r="N25025" s="172"/>
      <c r="O25025" s="172"/>
      <c r="U25025" s="173"/>
    </row>
    <row r="25026" spans="13:21" s="104" customFormat="1" ht="15.75">
      <c r="M25026" s="172"/>
      <c r="N25026" s="172"/>
      <c r="O25026" s="172"/>
      <c r="U25026" s="173"/>
    </row>
    <row r="25027" spans="13:21" s="104" customFormat="1" ht="15.75">
      <c r="M25027" s="172"/>
      <c r="N25027" s="172"/>
      <c r="O25027" s="172"/>
      <c r="U25027" s="173"/>
    </row>
    <row r="25028" spans="13:21" s="104" customFormat="1" ht="15.75">
      <c r="M25028" s="172"/>
      <c r="N25028" s="172"/>
      <c r="O25028" s="172"/>
      <c r="U25028" s="173"/>
    </row>
    <row r="25029" spans="13:21" s="104" customFormat="1" ht="15.75">
      <c r="M25029" s="172"/>
      <c r="N25029" s="172"/>
      <c r="O25029" s="172"/>
      <c r="U25029" s="173"/>
    </row>
    <row r="25030" spans="13:21" s="104" customFormat="1" ht="15.75">
      <c r="M25030" s="172"/>
      <c r="N25030" s="172"/>
      <c r="O25030" s="172"/>
      <c r="U25030" s="173"/>
    </row>
    <row r="25031" spans="13:21" s="104" customFormat="1" ht="15.75">
      <c r="M25031" s="172"/>
      <c r="N25031" s="172"/>
      <c r="O25031" s="172"/>
      <c r="U25031" s="173"/>
    </row>
    <row r="25032" spans="13:21" s="104" customFormat="1" ht="15.75">
      <c r="M25032" s="172"/>
      <c r="N25032" s="172"/>
      <c r="O25032" s="172"/>
      <c r="U25032" s="173"/>
    </row>
    <row r="25033" spans="13:21" s="104" customFormat="1" ht="15.75">
      <c r="M25033" s="172"/>
      <c r="N25033" s="172"/>
      <c r="O25033" s="172"/>
      <c r="U25033" s="173"/>
    </row>
    <row r="25034" spans="13:21" s="104" customFormat="1" ht="15.75">
      <c r="M25034" s="172"/>
      <c r="N25034" s="172"/>
      <c r="O25034" s="172"/>
      <c r="U25034" s="173"/>
    </row>
    <row r="25035" spans="13:21" s="104" customFormat="1" ht="15.75">
      <c r="M25035" s="172"/>
      <c r="N25035" s="172"/>
      <c r="O25035" s="172"/>
      <c r="U25035" s="173"/>
    </row>
    <row r="25036" spans="13:21" s="104" customFormat="1" ht="15.75">
      <c r="M25036" s="172"/>
      <c r="N25036" s="172"/>
      <c r="O25036" s="172"/>
      <c r="U25036" s="173"/>
    </row>
    <row r="25037" spans="13:21" s="104" customFormat="1" ht="15.75">
      <c r="M25037" s="172"/>
      <c r="N25037" s="172"/>
      <c r="O25037" s="172"/>
      <c r="U25037" s="173"/>
    </row>
    <row r="25038" spans="13:21" s="104" customFormat="1" ht="15.75">
      <c r="M25038" s="172"/>
      <c r="N25038" s="172"/>
      <c r="O25038" s="172"/>
      <c r="U25038" s="173"/>
    </row>
    <row r="25039" spans="13:21" s="104" customFormat="1" ht="15.75">
      <c r="M25039" s="172"/>
      <c r="N25039" s="172"/>
      <c r="O25039" s="172"/>
      <c r="U25039" s="173"/>
    </row>
    <row r="25040" spans="13:21" s="104" customFormat="1" ht="15.75">
      <c r="M25040" s="172"/>
      <c r="N25040" s="172"/>
      <c r="O25040" s="172"/>
      <c r="U25040" s="173"/>
    </row>
    <row r="25041" spans="13:21" s="104" customFormat="1" ht="15.75">
      <c r="M25041" s="172"/>
      <c r="N25041" s="172"/>
      <c r="O25041" s="172"/>
      <c r="U25041" s="173"/>
    </row>
    <row r="25042" spans="13:21" s="104" customFormat="1" ht="15.75">
      <c r="M25042" s="172"/>
      <c r="N25042" s="172"/>
      <c r="O25042" s="172"/>
      <c r="U25042" s="173"/>
    </row>
    <row r="25043" spans="13:21" s="104" customFormat="1" ht="15.75">
      <c r="M25043" s="172"/>
      <c r="N25043" s="172"/>
      <c r="O25043" s="172"/>
      <c r="U25043" s="173"/>
    </row>
    <row r="25044" spans="13:21" s="104" customFormat="1" ht="15.75">
      <c r="M25044" s="172"/>
      <c r="N25044" s="172"/>
      <c r="O25044" s="172"/>
      <c r="U25044" s="173"/>
    </row>
    <row r="25045" spans="13:21" s="104" customFormat="1" ht="15.75">
      <c r="M25045" s="172"/>
      <c r="N25045" s="172"/>
      <c r="O25045" s="172"/>
      <c r="U25045" s="173"/>
    </row>
    <row r="25046" spans="13:21" s="104" customFormat="1" ht="15.75">
      <c r="M25046" s="172"/>
      <c r="N25046" s="172"/>
      <c r="O25046" s="172"/>
      <c r="U25046" s="173"/>
    </row>
    <row r="25047" spans="13:21" s="104" customFormat="1" ht="15.75">
      <c r="M25047" s="172"/>
      <c r="N25047" s="172"/>
      <c r="O25047" s="172"/>
      <c r="U25047" s="173"/>
    </row>
    <row r="25048" spans="13:21" s="104" customFormat="1" ht="15.75">
      <c r="M25048" s="172"/>
      <c r="N25048" s="172"/>
      <c r="O25048" s="172"/>
      <c r="U25048" s="173"/>
    </row>
    <row r="25049" spans="13:21" s="104" customFormat="1" ht="15.75">
      <c r="M25049" s="172"/>
      <c r="N25049" s="172"/>
      <c r="O25049" s="172"/>
      <c r="U25049" s="173"/>
    </row>
    <row r="25050" spans="13:21" s="104" customFormat="1" ht="15.75">
      <c r="M25050" s="172"/>
      <c r="N25050" s="172"/>
      <c r="O25050" s="172"/>
      <c r="U25050" s="173"/>
    </row>
    <row r="25051" spans="13:21" s="104" customFormat="1" ht="15.75">
      <c r="M25051" s="172"/>
      <c r="N25051" s="172"/>
      <c r="O25051" s="172"/>
      <c r="U25051" s="173"/>
    </row>
    <row r="25052" spans="13:21" s="104" customFormat="1" ht="15.75">
      <c r="M25052" s="172"/>
      <c r="N25052" s="172"/>
      <c r="O25052" s="172"/>
      <c r="U25052" s="173"/>
    </row>
    <row r="25053" spans="13:21" s="104" customFormat="1" ht="15.75">
      <c r="M25053" s="172"/>
      <c r="N25053" s="172"/>
      <c r="O25053" s="172"/>
      <c r="U25053" s="173"/>
    </row>
    <row r="25054" spans="13:21" s="104" customFormat="1" ht="15.75">
      <c r="M25054" s="172"/>
      <c r="N25054" s="172"/>
      <c r="O25054" s="172"/>
      <c r="U25054" s="173"/>
    </row>
    <row r="25055" spans="13:21" s="104" customFormat="1" ht="15.75">
      <c r="M25055" s="172"/>
      <c r="N25055" s="172"/>
      <c r="O25055" s="172"/>
      <c r="U25055" s="173"/>
    </row>
    <row r="25056" spans="13:21" s="104" customFormat="1" ht="15.75">
      <c r="M25056" s="172"/>
      <c r="N25056" s="172"/>
      <c r="O25056" s="172"/>
      <c r="U25056" s="173"/>
    </row>
    <row r="25057" spans="13:21" s="104" customFormat="1" ht="15.75">
      <c r="M25057" s="172"/>
      <c r="N25057" s="172"/>
      <c r="O25057" s="172"/>
      <c r="U25057" s="173"/>
    </row>
    <row r="25058" spans="13:21" s="104" customFormat="1" ht="15.75">
      <c r="M25058" s="172"/>
      <c r="N25058" s="172"/>
      <c r="O25058" s="172"/>
      <c r="U25058" s="173"/>
    </row>
    <row r="25059" spans="13:21" s="104" customFormat="1" ht="15.75">
      <c r="M25059" s="172"/>
      <c r="N25059" s="172"/>
      <c r="O25059" s="172"/>
      <c r="U25059" s="173"/>
    </row>
    <row r="25060" spans="13:21" s="104" customFormat="1" ht="15.75">
      <c r="M25060" s="172"/>
      <c r="N25060" s="172"/>
      <c r="O25060" s="172"/>
      <c r="U25060" s="173"/>
    </row>
    <row r="25061" spans="13:21" s="104" customFormat="1" ht="15.75">
      <c r="M25061" s="172"/>
      <c r="N25061" s="172"/>
      <c r="O25061" s="172"/>
      <c r="U25061" s="173"/>
    </row>
    <row r="25062" spans="13:21" s="104" customFormat="1" ht="15.75">
      <c r="M25062" s="172"/>
      <c r="N25062" s="172"/>
      <c r="O25062" s="172"/>
      <c r="U25062" s="173"/>
    </row>
    <row r="25063" spans="13:21" s="104" customFormat="1" ht="15.75">
      <c r="M25063" s="172"/>
      <c r="N25063" s="172"/>
      <c r="O25063" s="172"/>
      <c r="U25063" s="173"/>
    </row>
    <row r="25064" spans="13:21" s="104" customFormat="1" ht="15.75">
      <c r="M25064" s="172"/>
      <c r="N25064" s="172"/>
      <c r="O25064" s="172"/>
      <c r="U25064" s="173"/>
    </row>
    <row r="25065" spans="13:21" s="104" customFormat="1" ht="15.75">
      <c r="M25065" s="172"/>
      <c r="N25065" s="172"/>
      <c r="O25065" s="172"/>
      <c r="U25065" s="173"/>
    </row>
    <row r="25066" spans="13:21" s="104" customFormat="1" ht="15.75">
      <c r="M25066" s="172"/>
      <c r="N25066" s="172"/>
      <c r="O25066" s="172"/>
      <c r="U25066" s="173"/>
    </row>
    <row r="25067" spans="13:21" s="104" customFormat="1" ht="15.75">
      <c r="M25067" s="172"/>
      <c r="N25067" s="172"/>
      <c r="O25067" s="172"/>
      <c r="U25067" s="173"/>
    </row>
    <row r="25068" spans="13:21" s="104" customFormat="1" ht="15.75">
      <c r="M25068" s="172"/>
      <c r="N25068" s="172"/>
      <c r="O25068" s="172"/>
      <c r="U25068" s="173"/>
    </row>
    <row r="25069" spans="13:21" s="104" customFormat="1" ht="15.75">
      <c r="M25069" s="172"/>
      <c r="N25069" s="172"/>
      <c r="O25069" s="172"/>
      <c r="U25069" s="173"/>
    </row>
    <row r="25070" spans="13:21" s="104" customFormat="1" ht="15.75">
      <c r="M25070" s="172"/>
      <c r="N25070" s="172"/>
      <c r="O25070" s="172"/>
      <c r="U25070" s="173"/>
    </row>
    <row r="25071" spans="13:21" s="104" customFormat="1" ht="15.75">
      <c r="M25071" s="172"/>
      <c r="N25071" s="172"/>
      <c r="O25071" s="172"/>
      <c r="U25071" s="173"/>
    </row>
    <row r="25072" spans="13:21" s="104" customFormat="1" ht="15.75">
      <c r="M25072" s="172"/>
      <c r="N25072" s="172"/>
      <c r="O25072" s="172"/>
      <c r="U25072" s="173"/>
    </row>
    <row r="25073" spans="13:21" s="104" customFormat="1" ht="15.75">
      <c r="M25073" s="172"/>
      <c r="N25073" s="172"/>
      <c r="O25073" s="172"/>
      <c r="U25073" s="173"/>
    </row>
    <row r="25074" spans="13:21" s="104" customFormat="1" ht="15.75">
      <c r="M25074" s="172"/>
      <c r="N25074" s="172"/>
      <c r="O25074" s="172"/>
      <c r="U25074" s="173"/>
    </row>
    <row r="25075" spans="13:21" s="104" customFormat="1" ht="15.75">
      <c r="M25075" s="172"/>
      <c r="N25075" s="172"/>
      <c r="O25075" s="172"/>
      <c r="U25075" s="173"/>
    </row>
    <row r="25076" spans="13:21" s="104" customFormat="1" ht="15.75">
      <c r="M25076" s="172"/>
      <c r="N25076" s="172"/>
      <c r="O25076" s="172"/>
      <c r="U25076" s="173"/>
    </row>
    <row r="25077" spans="13:21" s="104" customFormat="1" ht="15.75">
      <c r="M25077" s="172"/>
      <c r="N25077" s="172"/>
      <c r="O25077" s="172"/>
      <c r="U25077" s="173"/>
    </row>
    <row r="25078" spans="13:21" s="104" customFormat="1" ht="15.75">
      <c r="M25078" s="172"/>
      <c r="N25078" s="172"/>
      <c r="O25078" s="172"/>
      <c r="U25078" s="173"/>
    </row>
    <row r="25079" spans="13:21" s="104" customFormat="1" ht="15.75">
      <c r="M25079" s="172"/>
      <c r="N25079" s="172"/>
      <c r="O25079" s="172"/>
      <c r="U25079" s="173"/>
    </row>
    <row r="25080" spans="13:21" s="104" customFormat="1" ht="15.75">
      <c r="M25080" s="172"/>
      <c r="N25080" s="172"/>
      <c r="O25080" s="172"/>
      <c r="U25080" s="173"/>
    </row>
    <row r="25081" spans="13:21" s="104" customFormat="1" ht="15.75">
      <c r="M25081" s="172"/>
      <c r="N25081" s="172"/>
      <c r="O25081" s="172"/>
      <c r="U25081" s="173"/>
    </row>
    <row r="25082" spans="13:21" s="104" customFormat="1" ht="15.75">
      <c r="M25082" s="172"/>
      <c r="N25082" s="172"/>
      <c r="O25082" s="172"/>
      <c r="U25082" s="173"/>
    </row>
    <row r="25083" spans="13:21" s="104" customFormat="1" ht="15.75">
      <c r="M25083" s="172"/>
      <c r="N25083" s="172"/>
      <c r="O25083" s="172"/>
      <c r="U25083" s="173"/>
    </row>
    <row r="25084" spans="13:21" s="104" customFormat="1" ht="15.75">
      <c r="M25084" s="172"/>
      <c r="N25084" s="172"/>
      <c r="O25084" s="172"/>
      <c r="U25084" s="173"/>
    </row>
    <row r="25085" spans="13:21" s="104" customFormat="1" ht="15.75">
      <c r="M25085" s="172"/>
      <c r="N25085" s="172"/>
      <c r="O25085" s="172"/>
      <c r="U25085" s="173"/>
    </row>
    <row r="25086" spans="13:21" s="104" customFormat="1" ht="15.75">
      <c r="M25086" s="172"/>
      <c r="N25086" s="172"/>
      <c r="O25086" s="172"/>
      <c r="U25086" s="173"/>
    </row>
    <row r="25087" spans="13:21" s="104" customFormat="1" ht="15.75">
      <c r="M25087" s="172"/>
      <c r="N25087" s="172"/>
      <c r="O25087" s="172"/>
      <c r="U25087" s="173"/>
    </row>
    <row r="25088" spans="13:21" s="104" customFormat="1" ht="15.75">
      <c r="M25088" s="172"/>
      <c r="N25088" s="172"/>
      <c r="O25088" s="172"/>
      <c r="U25088" s="173"/>
    </row>
    <row r="25089" spans="13:21" s="104" customFormat="1" ht="15.75">
      <c r="M25089" s="172"/>
      <c r="N25089" s="172"/>
      <c r="O25089" s="172"/>
      <c r="U25089" s="173"/>
    </row>
    <row r="25090" spans="13:21" s="104" customFormat="1" ht="15.75">
      <c r="M25090" s="172"/>
      <c r="N25090" s="172"/>
      <c r="O25090" s="172"/>
      <c r="U25090" s="173"/>
    </row>
    <row r="25091" spans="13:21" s="104" customFormat="1" ht="15.75">
      <c r="M25091" s="172"/>
      <c r="N25091" s="172"/>
      <c r="O25091" s="172"/>
      <c r="U25091" s="173"/>
    </row>
    <row r="25092" spans="13:21" s="104" customFormat="1" ht="15.75">
      <c r="M25092" s="172"/>
      <c r="N25092" s="172"/>
      <c r="O25092" s="172"/>
      <c r="U25092" s="173"/>
    </row>
    <row r="25093" spans="13:21" s="104" customFormat="1" ht="15.75">
      <c r="M25093" s="172"/>
      <c r="N25093" s="172"/>
      <c r="O25093" s="172"/>
      <c r="U25093" s="173"/>
    </row>
    <row r="25094" spans="13:21" s="104" customFormat="1" ht="15.75">
      <c r="M25094" s="172"/>
      <c r="N25094" s="172"/>
      <c r="O25094" s="172"/>
      <c r="U25094" s="173"/>
    </row>
    <row r="25095" spans="13:21" s="104" customFormat="1" ht="15.75">
      <c r="M25095" s="172"/>
      <c r="N25095" s="172"/>
      <c r="O25095" s="172"/>
      <c r="U25095" s="173"/>
    </row>
    <row r="25096" spans="13:21" s="104" customFormat="1" ht="15.75">
      <c r="M25096" s="172"/>
      <c r="N25096" s="172"/>
      <c r="O25096" s="172"/>
      <c r="U25096" s="173"/>
    </row>
    <row r="25097" spans="13:21" s="104" customFormat="1" ht="15.75">
      <c r="M25097" s="172"/>
      <c r="N25097" s="172"/>
      <c r="O25097" s="172"/>
      <c r="U25097" s="173"/>
    </row>
    <row r="25098" spans="13:21" s="104" customFormat="1" ht="15.75">
      <c r="M25098" s="172"/>
      <c r="N25098" s="172"/>
      <c r="O25098" s="172"/>
      <c r="U25098" s="173"/>
    </row>
    <row r="25099" spans="13:21" s="104" customFormat="1" ht="15.75">
      <c r="M25099" s="172"/>
      <c r="N25099" s="172"/>
      <c r="O25099" s="172"/>
      <c r="U25099" s="173"/>
    </row>
    <row r="25100" spans="13:21" s="104" customFormat="1" ht="15.75">
      <c r="M25100" s="172"/>
      <c r="N25100" s="172"/>
      <c r="O25100" s="172"/>
      <c r="U25100" s="173"/>
    </row>
    <row r="25101" spans="13:21" s="104" customFormat="1" ht="15.75">
      <c r="M25101" s="172"/>
      <c r="N25101" s="172"/>
      <c r="O25101" s="172"/>
      <c r="U25101" s="173"/>
    </row>
    <row r="25102" spans="13:21" s="104" customFormat="1" ht="15.75">
      <c r="M25102" s="172"/>
      <c r="N25102" s="172"/>
      <c r="O25102" s="172"/>
      <c r="U25102" s="173"/>
    </row>
    <row r="25103" spans="13:21" s="104" customFormat="1" ht="15.75">
      <c r="M25103" s="172"/>
      <c r="N25103" s="172"/>
      <c r="O25103" s="172"/>
      <c r="U25103" s="173"/>
    </row>
    <row r="25104" spans="13:21" s="104" customFormat="1" ht="15.75">
      <c r="M25104" s="172"/>
      <c r="N25104" s="172"/>
      <c r="O25104" s="172"/>
      <c r="U25104" s="173"/>
    </row>
    <row r="25105" spans="13:21" s="104" customFormat="1" ht="15.75">
      <c r="M25105" s="172"/>
      <c r="N25105" s="172"/>
      <c r="O25105" s="172"/>
      <c r="U25105" s="173"/>
    </row>
    <row r="25106" spans="13:21" s="104" customFormat="1" ht="15.75">
      <c r="M25106" s="172"/>
      <c r="N25106" s="172"/>
      <c r="O25106" s="172"/>
      <c r="U25106" s="173"/>
    </row>
    <row r="25107" spans="13:21" s="104" customFormat="1" ht="15.75">
      <c r="M25107" s="172"/>
      <c r="N25107" s="172"/>
      <c r="O25107" s="172"/>
      <c r="U25107" s="173"/>
    </row>
    <row r="25108" spans="13:21" s="104" customFormat="1" ht="15.75">
      <c r="M25108" s="172"/>
      <c r="N25108" s="172"/>
      <c r="O25108" s="172"/>
      <c r="U25108" s="173"/>
    </row>
    <row r="25109" spans="13:21" s="104" customFormat="1" ht="15.75">
      <c r="M25109" s="172"/>
      <c r="N25109" s="172"/>
      <c r="O25109" s="172"/>
      <c r="U25109" s="173"/>
    </row>
    <row r="25110" spans="13:21" s="104" customFormat="1" ht="15.75">
      <c r="M25110" s="172"/>
      <c r="N25110" s="172"/>
      <c r="O25110" s="172"/>
      <c r="U25110" s="173"/>
    </row>
    <row r="25111" spans="13:21" s="104" customFormat="1" ht="15.75">
      <c r="M25111" s="172"/>
      <c r="N25111" s="172"/>
      <c r="O25111" s="172"/>
      <c r="U25111" s="173"/>
    </row>
    <row r="25112" spans="13:21" s="104" customFormat="1" ht="15.75">
      <c r="M25112" s="172"/>
      <c r="N25112" s="172"/>
      <c r="O25112" s="172"/>
      <c r="U25112" s="173"/>
    </row>
    <row r="25113" spans="13:21" s="104" customFormat="1" ht="15.75">
      <c r="M25113" s="172"/>
      <c r="N25113" s="172"/>
      <c r="O25113" s="172"/>
      <c r="U25113" s="173"/>
    </row>
    <row r="25114" spans="13:21" s="104" customFormat="1" ht="15.75">
      <c r="M25114" s="172"/>
      <c r="N25114" s="172"/>
      <c r="O25114" s="172"/>
      <c r="U25114" s="173"/>
    </row>
    <row r="25115" spans="13:21" s="104" customFormat="1" ht="15.75">
      <c r="M25115" s="172"/>
      <c r="N25115" s="172"/>
      <c r="O25115" s="172"/>
      <c r="U25115" s="173"/>
    </row>
    <row r="25116" spans="13:21" s="104" customFormat="1" ht="15.75">
      <c r="M25116" s="172"/>
      <c r="N25116" s="172"/>
      <c r="O25116" s="172"/>
      <c r="U25116" s="173"/>
    </row>
    <row r="25117" spans="13:21" s="104" customFormat="1" ht="15.75">
      <c r="M25117" s="172"/>
      <c r="N25117" s="172"/>
      <c r="O25117" s="172"/>
      <c r="U25117" s="173"/>
    </row>
    <row r="25118" spans="13:21" s="104" customFormat="1" ht="15.75">
      <c r="M25118" s="172"/>
      <c r="N25118" s="172"/>
      <c r="O25118" s="172"/>
      <c r="U25118" s="173"/>
    </row>
    <row r="25119" spans="13:21" s="104" customFormat="1" ht="15.75">
      <c r="M25119" s="172"/>
      <c r="N25119" s="172"/>
      <c r="O25119" s="172"/>
      <c r="U25119" s="173"/>
    </row>
    <row r="25120" spans="13:21" s="104" customFormat="1" ht="15.75">
      <c r="M25120" s="172"/>
      <c r="N25120" s="172"/>
      <c r="O25120" s="172"/>
      <c r="U25120" s="173"/>
    </row>
    <row r="25121" spans="13:21" s="104" customFormat="1" ht="15.75">
      <c r="M25121" s="172"/>
      <c r="N25121" s="172"/>
      <c r="O25121" s="172"/>
      <c r="U25121" s="173"/>
    </row>
    <row r="25122" spans="13:21" s="104" customFormat="1" ht="15.75">
      <c r="M25122" s="172"/>
      <c r="N25122" s="172"/>
      <c r="O25122" s="172"/>
      <c r="U25122" s="173"/>
    </row>
    <row r="25123" spans="13:21" s="104" customFormat="1" ht="15.75">
      <c r="M25123" s="172"/>
      <c r="N25123" s="172"/>
      <c r="O25123" s="172"/>
      <c r="U25123" s="173"/>
    </row>
    <row r="25124" spans="13:21" s="104" customFormat="1" ht="15.75">
      <c r="M25124" s="172"/>
      <c r="N25124" s="172"/>
      <c r="O25124" s="172"/>
      <c r="U25124" s="173"/>
    </row>
    <row r="25125" spans="13:21" s="104" customFormat="1" ht="15.75">
      <c r="M25125" s="172"/>
      <c r="N25125" s="172"/>
      <c r="O25125" s="172"/>
      <c r="U25125" s="173"/>
    </row>
    <row r="25126" spans="13:21" s="104" customFormat="1" ht="15.75">
      <c r="M25126" s="172"/>
      <c r="N25126" s="172"/>
      <c r="O25126" s="172"/>
      <c r="U25126" s="173"/>
    </row>
    <row r="25127" spans="13:21" s="104" customFormat="1" ht="15.75">
      <c r="M25127" s="172"/>
      <c r="N25127" s="172"/>
      <c r="O25127" s="172"/>
      <c r="U25127" s="173"/>
    </row>
    <row r="25128" spans="13:21" s="104" customFormat="1" ht="15.75">
      <c r="M25128" s="172"/>
      <c r="N25128" s="172"/>
      <c r="O25128" s="172"/>
      <c r="U25128" s="173"/>
    </row>
    <row r="25129" spans="13:21" s="104" customFormat="1" ht="15.75">
      <c r="M25129" s="172"/>
      <c r="N25129" s="172"/>
      <c r="O25129" s="172"/>
      <c r="U25129" s="173"/>
    </row>
    <row r="25130" spans="13:21" s="104" customFormat="1" ht="15.75">
      <c r="M25130" s="172"/>
      <c r="N25130" s="172"/>
      <c r="O25130" s="172"/>
      <c r="U25130" s="173"/>
    </row>
    <row r="25131" spans="13:21" s="104" customFormat="1" ht="15.75">
      <c r="M25131" s="172"/>
      <c r="N25131" s="172"/>
      <c r="O25131" s="172"/>
      <c r="U25131" s="173"/>
    </row>
    <row r="25132" spans="13:21" s="104" customFormat="1" ht="15.75">
      <c r="M25132" s="172"/>
      <c r="N25132" s="172"/>
      <c r="O25132" s="172"/>
      <c r="U25132" s="173"/>
    </row>
    <row r="25133" spans="13:21" s="104" customFormat="1" ht="15.75">
      <c r="M25133" s="172"/>
      <c r="N25133" s="172"/>
      <c r="O25133" s="172"/>
      <c r="U25133" s="173"/>
    </row>
    <row r="25134" spans="13:21" s="104" customFormat="1" ht="15.75">
      <c r="M25134" s="172"/>
      <c r="N25134" s="172"/>
      <c r="O25134" s="172"/>
      <c r="U25134" s="173"/>
    </row>
    <row r="25135" spans="13:21" s="104" customFormat="1" ht="15.75">
      <c r="M25135" s="172"/>
      <c r="N25135" s="172"/>
      <c r="O25135" s="172"/>
      <c r="U25135" s="173"/>
    </row>
    <row r="25136" spans="13:21" s="104" customFormat="1" ht="15.75">
      <c r="M25136" s="172"/>
      <c r="N25136" s="172"/>
      <c r="O25136" s="172"/>
      <c r="U25136" s="173"/>
    </row>
    <row r="25137" spans="13:21" s="104" customFormat="1" ht="15.75">
      <c r="M25137" s="172"/>
      <c r="N25137" s="172"/>
      <c r="O25137" s="172"/>
      <c r="U25137" s="173"/>
    </row>
    <row r="25138" spans="13:21" s="104" customFormat="1" ht="15.75">
      <c r="M25138" s="172"/>
      <c r="N25138" s="172"/>
      <c r="O25138" s="172"/>
      <c r="U25138" s="173"/>
    </row>
    <row r="25139" spans="13:21" s="104" customFormat="1" ht="15.75">
      <c r="M25139" s="172"/>
      <c r="N25139" s="172"/>
      <c r="O25139" s="172"/>
      <c r="U25139" s="173"/>
    </row>
    <row r="25140" spans="13:21" s="104" customFormat="1" ht="15.75">
      <c r="M25140" s="172"/>
      <c r="N25140" s="172"/>
      <c r="O25140" s="172"/>
      <c r="U25140" s="173"/>
    </row>
    <row r="25141" spans="13:21" s="104" customFormat="1" ht="15.75">
      <c r="M25141" s="172"/>
      <c r="N25141" s="172"/>
      <c r="O25141" s="172"/>
      <c r="U25141" s="173"/>
    </row>
    <row r="25142" spans="13:21" s="104" customFormat="1" ht="15.75">
      <c r="M25142" s="172"/>
      <c r="N25142" s="172"/>
      <c r="O25142" s="172"/>
      <c r="U25142" s="173"/>
    </row>
    <row r="25143" spans="13:21" s="104" customFormat="1" ht="15.75">
      <c r="M25143" s="172"/>
      <c r="N25143" s="172"/>
      <c r="O25143" s="172"/>
      <c r="U25143" s="173"/>
    </row>
    <row r="25144" spans="13:21" s="104" customFormat="1" ht="15.75">
      <c r="M25144" s="172"/>
      <c r="N25144" s="172"/>
      <c r="O25144" s="172"/>
      <c r="U25144" s="173"/>
    </row>
    <row r="25145" spans="13:21" s="104" customFormat="1" ht="15.75">
      <c r="M25145" s="172"/>
      <c r="N25145" s="172"/>
      <c r="O25145" s="172"/>
      <c r="U25145" s="173"/>
    </row>
    <row r="25146" spans="13:21" s="104" customFormat="1" ht="15.75">
      <c r="M25146" s="172"/>
      <c r="N25146" s="172"/>
      <c r="O25146" s="172"/>
      <c r="U25146" s="173"/>
    </row>
    <row r="25147" spans="13:21" s="104" customFormat="1" ht="15.75">
      <c r="M25147" s="172"/>
      <c r="N25147" s="172"/>
      <c r="O25147" s="172"/>
      <c r="U25147" s="173"/>
    </row>
    <row r="25148" spans="13:21" s="104" customFormat="1" ht="15.75">
      <c r="M25148" s="172"/>
      <c r="N25148" s="172"/>
      <c r="O25148" s="172"/>
      <c r="U25148" s="173"/>
    </row>
    <row r="25149" spans="13:21" s="104" customFormat="1" ht="15.75">
      <c r="M25149" s="172"/>
      <c r="N25149" s="172"/>
      <c r="O25149" s="172"/>
      <c r="U25149" s="173"/>
    </row>
    <row r="25150" spans="13:21" s="104" customFormat="1" ht="15.75">
      <c r="M25150" s="172"/>
      <c r="N25150" s="172"/>
      <c r="O25150" s="172"/>
      <c r="U25150" s="173"/>
    </row>
    <row r="25151" spans="13:21" s="104" customFormat="1" ht="15.75">
      <c r="M25151" s="172"/>
      <c r="N25151" s="172"/>
      <c r="O25151" s="172"/>
      <c r="U25151" s="173"/>
    </row>
    <row r="25152" spans="13:21" s="104" customFormat="1" ht="15.75">
      <c r="M25152" s="172"/>
      <c r="N25152" s="172"/>
      <c r="O25152" s="172"/>
      <c r="U25152" s="173"/>
    </row>
    <row r="25153" spans="13:21" s="104" customFormat="1" ht="15.75">
      <c r="M25153" s="172"/>
      <c r="N25153" s="172"/>
      <c r="O25153" s="172"/>
      <c r="U25153" s="173"/>
    </row>
    <row r="25154" spans="13:21" s="104" customFormat="1" ht="15.75">
      <c r="M25154" s="172"/>
      <c r="N25154" s="172"/>
      <c r="O25154" s="172"/>
      <c r="U25154" s="173"/>
    </row>
    <row r="25155" spans="13:21" s="104" customFormat="1" ht="15.75">
      <c r="M25155" s="172"/>
      <c r="N25155" s="172"/>
      <c r="O25155" s="172"/>
      <c r="U25155" s="173"/>
    </row>
    <row r="25156" spans="13:21" s="104" customFormat="1" ht="15.75">
      <c r="M25156" s="172"/>
      <c r="N25156" s="172"/>
      <c r="O25156" s="172"/>
      <c r="U25156" s="173"/>
    </row>
    <row r="25157" spans="13:21" s="104" customFormat="1" ht="15.75">
      <c r="M25157" s="172"/>
      <c r="N25157" s="172"/>
      <c r="O25157" s="172"/>
      <c r="U25157" s="173"/>
    </row>
    <row r="25158" spans="13:21" s="104" customFormat="1" ht="15.75">
      <c r="M25158" s="172"/>
      <c r="N25158" s="172"/>
      <c r="O25158" s="172"/>
      <c r="U25158" s="173"/>
    </row>
    <row r="25159" spans="13:21" s="104" customFormat="1" ht="15.75">
      <c r="M25159" s="172"/>
      <c r="N25159" s="172"/>
      <c r="O25159" s="172"/>
      <c r="U25159" s="173"/>
    </row>
    <row r="25160" spans="13:21" s="104" customFormat="1" ht="15.75">
      <c r="M25160" s="172"/>
      <c r="N25160" s="172"/>
      <c r="O25160" s="172"/>
      <c r="U25160" s="173"/>
    </row>
    <row r="25161" spans="13:21" s="104" customFormat="1" ht="15.75">
      <c r="M25161" s="172"/>
      <c r="N25161" s="172"/>
      <c r="O25161" s="172"/>
      <c r="U25161" s="173"/>
    </row>
    <row r="25162" spans="13:21" s="104" customFormat="1" ht="15.75">
      <c r="M25162" s="172"/>
      <c r="N25162" s="172"/>
      <c r="O25162" s="172"/>
      <c r="U25162" s="173"/>
    </row>
    <row r="25163" spans="13:21" s="104" customFormat="1" ht="15.75">
      <c r="M25163" s="172"/>
      <c r="N25163" s="172"/>
      <c r="O25163" s="172"/>
      <c r="U25163" s="173"/>
    </row>
    <row r="25164" spans="13:21" s="104" customFormat="1" ht="15.75">
      <c r="M25164" s="172"/>
      <c r="N25164" s="172"/>
      <c r="O25164" s="172"/>
      <c r="U25164" s="173"/>
    </row>
    <row r="25165" spans="13:21" s="104" customFormat="1" ht="15.75">
      <c r="M25165" s="172"/>
      <c r="N25165" s="172"/>
      <c r="O25165" s="172"/>
      <c r="U25165" s="173"/>
    </row>
    <row r="25166" spans="13:21" s="104" customFormat="1" ht="15.75">
      <c r="M25166" s="172"/>
      <c r="N25166" s="172"/>
      <c r="O25166" s="172"/>
      <c r="U25166" s="173"/>
    </row>
    <row r="25167" spans="13:21" s="104" customFormat="1" ht="15.75">
      <c r="M25167" s="172"/>
      <c r="N25167" s="172"/>
      <c r="O25167" s="172"/>
      <c r="U25167" s="173"/>
    </row>
    <row r="25168" spans="13:21" s="104" customFormat="1" ht="15.75">
      <c r="M25168" s="172"/>
      <c r="N25168" s="172"/>
      <c r="O25168" s="172"/>
      <c r="U25168" s="173"/>
    </row>
    <row r="25169" spans="13:21" s="104" customFormat="1" ht="15.75">
      <c r="M25169" s="172"/>
      <c r="N25169" s="172"/>
      <c r="O25169" s="172"/>
      <c r="U25169" s="173"/>
    </row>
    <row r="25170" spans="13:21" s="104" customFormat="1" ht="15.75">
      <c r="M25170" s="172"/>
      <c r="N25170" s="172"/>
      <c r="O25170" s="172"/>
      <c r="U25170" s="173"/>
    </row>
    <row r="25171" spans="13:21" s="104" customFormat="1" ht="15.75">
      <c r="M25171" s="172"/>
      <c r="N25171" s="172"/>
      <c r="O25171" s="172"/>
      <c r="U25171" s="173"/>
    </row>
    <row r="25172" spans="13:21" s="104" customFormat="1" ht="15.75">
      <c r="M25172" s="172"/>
      <c r="N25172" s="172"/>
      <c r="O25172" s="172"/>
      <c r="U25172" s="173"/>
    </row>
    <row r="25173" spans="13:21" s="104" customFormat="1" ht="15.75">
      <c r="M25173" s="172"/>
      <c r="N25173" s="172"/>
      <c r="O25173" s="172"/>
      <c r="U25173" s="173"/>
    </row>
    <row r="25174" spans="13:21" s="104" customFormat="1" ht="15.75">
      <c r="M25174" s="172"/>
      <c r="N25174" s="172"/>
      <c r="O25174" s="172"/>
      <c r="U25174" s="173"/>
    </row>
    <row r="25175" spans="13:21" s="104" customFormat="1" ht="15.75">
      <c r="M25175" s="172"/>
      <c r="N25175" s="172"/>
      <c r="O25175" s="172"/>
      <c r="U25175" s="173"/>
    </row>
    <row r="25176" spans="13:21" s="104" customFormat="1" ht="15.75">
      <c r="M25176" s="172"/>
      <c r="N25176" s="172"/>
      <c r="O25176" s="172"/>
      <c r="U25176" s="173"/>
    </row>
    <row r="25177" spans="13:21" s="104" customFormat="1" ht="15.75">
      <c r="M25177" s="172"/>
      <c r="N25177" s="172"/>
      <c r="O25177" s="172"/>
      <c r="U25177" s="173"/>
    </row>
    <row r="25178" spans="13:21" s="104" customFormat="1" ht="15.75">
      <c r="M25178" s="172"/>
      <c r="N25178" s="172"/>
      <c r="O25178" s="172"/>
      <c r="U25178" s="173"/>
    </row>
    <row r="25179" spans="13:21" s="104" customFormat="1" ht="15.75">
      <c r="M25179" s="172"/>
      <c r="N25179" s="172"/>
      <c r="O25179" s="172"/>
      <c r="U25179" s="173"/>
    </row>
    <row r="25180" spans="13:21" s="104" customFormat="1" ht="15.75">
      <c r="M25180" s="172"/>
      <c r="N25180" s="172"/>
      <c r="O25180" s="172"/>
      <c r="U25180" s="173"/>
    </row>
    <row r="25181" spans="13:21" s="104" customFormat="1" ht="15.75">
      <c r="M25181" s="172"/>
      <c r="N25181" s="172"/>
      <c r="O25181" s="172"/>
      <c r="U25181" s="173"/>
    </row>
    <row r="25182" spans="13:21" s="104" customFormat="1" ht="15.75">
      <c r="M25182" s="172"/>
      <c r="N25182" s="172"/>
      <c r="O25182" s="172"/>
      <c r="U25182" s="173"/>
    </row>
    <row r="25183" spans="13:21" s="104" customFormat="1" ht="15.75">
      <c r="M25183" s="172"/>
      <c r="N25183" s="172"/>
      <c r="O25183" s="172"/>
      <c r="U25183" s="173"/>
    </row>
    <row r="25184" spans="13:21" s="104" customFormat="1" ht="15.75">
      <c r="M25184" s="172"/>
      <c r="N25184" s="172"/>
      <c r="O25184" s="172"/>
      <c r="U25184" s="173"/>
    </row>
    <row r="25185" spans="13:21" s="104" customFormat="1" ht="15.75">
      <c r="M25185" s="172"/>
      <c r="N25185" s="172"/>
      <c r="O25185" s="172"/>
      <c r="U25185" s="173"/>
    </row>
    <row r="25186" spans="13:21" s="104" customFormat="1" ht="15.75">
      <c r="M25186" s="172"/>
      <c r="N25186" s="172"/>
      <c r="O25186" s="172"/>
      <c r="U25186" s="173"/>
    </row>
    <row r="25187" spans="13:21" s="104" customFormat="1" ht="15.75">
      <c r="M25187" s="172"/>
      <c r="N25187" s="172"/>
      <c r="O25187" s="172"/>
      <c r="U25187" s="173"/>
    </row>
    <row r="25188" spans="13:21" s="104" customFormat="1" ht="15.75">
      <c r="M25188" s="172"/>
      <c r="N25188" s="172"/>
      <c r="O25188" s="172"/>
      <c r="U25188" s="173"/>
    </row>
    <row r="25189" spans="13:21" s="104" customFormat="1" ht="15.75">
      <c r="M25189" s="172"/>
      <c r="N25189" s="172"/>
      <c r="O25189" s="172"/>
      <c r="U25189" s="173"/>
    </row>
    <row r="25190" spans="13:21" s="104" customFormat="1" ht="15.75">
      <c r="M25190" s="172"/>
      <c r="N25190" s="172"/>
      <c r="O25190" s="172"/>
      <c r="U25190" s="173"/>
    </row>
    <row r="25191" spans="13:21" s="104" customFormat="1" ht="15.75">
      <c r="M25191" s="172"/>
      <c r="N25191" s="172"/>
      <c r="O25191" s="172"/>
      <c r="U25191" s="173"/>
    </row>
    <row r="25192" spans="13:21" s="104" customFormat="1" ht="15.75">
      <c r="M25192" s="172"/>
      <c r="N25192" s="172"/>
      <c r="O25192" s="172"/>
      <c r="U25192" s="173"/>
    </row>
    <row r="25193" spans="13:21" s="104" customFormat="1" ht="15.75">
      <c r="M25193" s="172"/>
      <c r="N25193" s="172"/>
      <c r="O25193" s="172"/>
      <c r="U25193" s="173"/>
    </row>
    <row r="25194" spans="13:21" s="104" customFormat="1" ht="15.75">
      <c r="M25194" s="172"/>
      <c r="N25194" s="172"/>
      <c r="O25194" s="172"/>
      <c r="U25194" s="173"/>
    </row>
    <row r="25195" spans="13:21" s="104" customFormat="1" ht="15.75">
      <c r="M25195" s="172"/>
      <c r="N25195" s="172"/>
      <c r="O25195" s="172"/>
      <c r="U25195" s="173"/>
    </row>
    <row r="25196" spans="13:21" s="104" customFormat="1" ht="15.75">
      <c r="M25196" s="172"/>
      <c r="N25196" s="172"/>
      <c r="O25196" s="172"/>
      <c r="U25196" s="173"/>
    </row>
    <row r="25197" spans="13:21" s="104" customFormat="1" ht="15.75">
      <c r="M25197" s="172"/>
      <c r="N25197" s="172"/>
      <c r="O25197" s="172"/>
      <c r="U25197" s="173"/>
    </row>
    <row r="25198" spans="13:21" s="104" customFormat="1" ht="15.75">
      <c r="M25198" s="172"/>
      <c r="N25198" s="172"/>
      <c r="O25198" s="172"/>
      <c r="U25198" s="173"/>
    </row>
    <row r="25199" spans="13:21" s="104" customFormat="1" ht="15.75">
      <c r="M25199" s="172"/>
      <c r="N25199" s="172"/>
      <c r="O25199" s="172"/>
      <c r="U25199" s="173"/>
    </row>
    <row r="25200" spans="13:21" s="104" customFormat="1" ht="15.75">
      <c r="M25200" s="172"/>
      <c r="N25200" s="172"/>
      <c r="O25200" s="172"/>
      <c r="U25200" s="173"/>
    </row>
    <row r="25201" spans="13:21" s="104" customFormat="1" ht="15.75">
      <c r="M25201" s="172"/>
      <c r="N25201" s="172"/>
      <c r="O25201" s="172"/>
      <c r="U25201" s="173"/>
    </row>
    <row r="25202" spans="13:21" s="104" customFormat="1" ht="15.75">
      <c r="M25202" s="172"/>
      <c r="N25202" s="172"/>
      <c r="O25202" s="172"/>
      <c r="U25202" s="173"/>
    </row>
    <row r="25203" spans="13:21" s="104" customFormat="1" ht="15.75">
      <c r="M25203" s="172"/>
      <c r="N25203" s="172"/>
      <c r="O25203" s="172"/>
      <c r="U25203" s="173"/>
    </row>
    <row r="25204" spans="13:21" s="104" customFormat="1" ht="15.75">
      <c r="M25204" s="172"/>
      <c r="N25204" s="172"/>
      <c r="O25204" s="172"/>
      <c r="U25204" s="173"/>
    </row>
    <row r="25205" spans="13:21" s="104" customFormat="1" ht="15.75">
      <c r="M25205" s="172"/>
      <c r="N25205" s="172"/>
      <c r="O25205" s="172"/>
      <c r="U25205" s="173"/>
    </row>
    <row r="25206" spans="13:21" s="104" customFormat="1" ht="15.75">
      <c r="M25206" s="172"/>
      <c r="N25206" s="172"/>
      <c r="O25206" s="172"/>
      <c r="U25206" s="173"/>
    </row>
    <row r="25207" spans="13:21" s="104" customFormat="1" ht="15.75">
      <c r="M25207" s="172"/>
      <c r="N25207" s="172"/>
      <c r="O25207" s="172"/>
      <c r="U25207" s="173"/>
    </row>
    <row r="25208" spans="13:21" s="104" customFormat="1" ht="15.75">
      <c r="M25208" s="172"/>
      <c r="N25208" s="172"/>
      <c r="O25208" s="172"/>
      <c r="U25208" s="173"/>
    </row>
    <row r="25209" spans="13:21" s="104" customFormat="1" ht="15.75">
      <c r="M25209" s="172"/>
      <c r="N25209" s="172"/>
      <c r="O25209" s="172"/>
      <c r="U25209" s="173"/>
    </row>
    <row r="25210" spans="13:21" s="104" customFormat="1" ht="15.75">
      <c r="M25210" s="172"/>
      <c r="N25210" s="172"/>
      <c r="O25210" s="172"/>
      <c r="U25210" s="173"/>
    </row>
    <row r="25211" spans="13:21" s="104" customFormat="1" ht="15.75">
      <c r="M25211" s="172"/>
      <c r="N25211" s="172"/>
      <c r="O25211" s="172"/>
      <c r="U25211" s="173"/>
    </row>
    <row r="25212" spans="13:21" s="104" customFormat="1" ht="15.75">
      <c r="M25212" s="172"/>
      <c r="N25212" s="172"/>
      <c r="O25212" s="172"/>
      <c r="U25212" s="173"/>
    </row>
    <row r="25213" spans="13:21" s="104" customFormat="1" ht="15.75">
      <c r="M25213" s="172"/>
      <c r="N25213" s="172"/>
      <c r="O25213" s="172"/>
      <c r="U25213" s="173"/>
    </row>
    <row r="25214" spans="13:21" s="104" customFormat="1" ht="15.75">
      <c r="M25214" s="172"/>
      <c r="N25214" s="172"/>
      <c r="O25214" s="172"/>
      <c r="U25214" s="173"/>
    </row>
    <row r="25215" spans="13:21" s="104" customFormat="1" ht="15.75">
      <c r="M25215" s="172"/>
      <c r="N25215" s="172"/>
      <c r="O25215" s="172"/>
      <c r="U25215" s="173"/>
    </row>
    <row r="25216" spans="13:21" s="104" customFormat="1" ht="15.75">
      <c r="M25216" s="172"/>
      <c r="N25216" s="172"/>
      <c r="O25216" s="172"/>
      <c r="U25216" s="173"/>
    </row>
    <row r="25217" spans="13:21" s="104" customFormat="1" ht="15.75">
      <c r="M25217" s="172"/>
      <c r="N25217" s="172"/>
      <c r="O25217" s="172"/>
      <c r="U25217" s="173"/>
    </row>
    <row r="25218" spans="13:21" s="104" customFormat="1" ht="15.75">
      <c r="M25218" s="172"/>
      <c r="N25218" s="172"/>
      <c r="O25218" s="172"/>
      <c r="U25218" s="173"/>
    </row>
    <row r="25219" spans="13:21" s="104" customFormat="1" ht="15.75">
      <c r="M25219" s="172"/>
      <c r="N25219" s="172"/>
      <c r="O25219" s="172"/>
      <c r="U25219" s="173"/>
    </row>
    <row r="25220" spans="13:21" s="104" customFormat="1" ht="15.75">
      <c r="M25220" s="172"/>
      <c r="N25220" s="172"/>
      <c r="O25220" s="172"/>
      <c r="U25220" s="173"/>
    </row>
    <row r="25221" spans="13:21" s="104" customFormat="1" ht="15.75">
      <c r="M25221" s="172"/>
      <c r="N25221" s="172"/>
      <c r="O25221" s="172"/>
      <c r="U25221" s="173"/>
    </row>
    <row r="25222" spans="13:21" s="104" customFormat="1" ht="15.75">
      <c r="M25222" s="172"/>
      <c r="N25222" s="172"/>
      <c r="O25222" s="172"/>
      <c r="U25222" s="173"/>
    </row>
    <row r="25223" spans="13:21" s="104" customFormat="1" ht="15.75">
      <c r="M25223" s="172"/>
      <c r="N25223" s="172"/>
      <c r="O25223" s="172"/>
      <c r="U25223" s="173"/>
    </row>
    <row r="25224" spans="13:21" s="104" customFormat="1" ht="15.75">
      <c r="M25224" s="172"/>
      <c r="N25224" s="172"/>
      <c r="O25224" s="172"/>
      <c r="U25224" s="173"/>
    </row>
    <row r="25225" spans="13:21" s="104" customFormat="1" ht="15.75">
      <c r="M25225" s="172"/>
      <c r="N25225" s="172"/>
      <c r="O25225" s="172"/>
      <c r="U25225" s="173"/>
    </row>
    <row r="25226" spans="13:21" s="104" customFormat="1" ht="15.75">
      <c r="M25226" s="172"/>
      <c r="N25226" s="172"/>
      <c r="O25226" s="172"/>
      <c r="U25226" s="173"/>
    </row>
    <row r="25227" spans="13:21" s="104" customFormat="1" ht="15.75">
      <c r="M25227" s="172"/>
      <c r="N25227" s="172"/>
      <c r="O25227" s="172"/>
      <c r="U25227" s="173"/>
    </row>
    <row r="25228" spans="13:21" s="104" customFormat="1" ht="15.75">
      <c r="M25228" s="172"/>
      <c r="N25228" s="172"/>
      <c r="O25228" s="172"/>
      <c r="U25228" s="173"/>
    </row>
    <row r="25229" spans="13:21" s="104" customFormat="1" ht="15.75">
      <c r="M25229" s="172"/>
      <c r="N25229" s="172"/>
      <c r="O25229" s="172"/>
      <c r="U25229" s="173"/>
    </row>
    <row r="25230" spans="13:21" s="104" customFormat="1" ht="15.75">
      <c r="M25230" s="172"/>
      <c r="N25230" s="172"/>
      <c r="O25230" s="172"/>
      <c r="U25230" s="173"/>
    </row>
    <row r="25231" spans="13:21" s="104" customFormat="1" ht="15.75">
      <c r="M25231" s="172"/>
      <c r="N25231" s="172"/>
      <c r="O25231" s="172"/>
      <c r="U25231" s="173"/>
    </row>
    <row r="25232" spans="13:21" s="104" customFormat="1" ht="15.75">
      <c r="M25232" s="172"/>
      <c r="N25232" s="172"/>
      <c r="O25232" s="172"/>
      <c r="U25232" s="173"/>
    </row>
    <row r="25233" spans="13:21" s="104" customFormat="1" ht="15.75">
      <c r="M25233" s="172"/>
      <c r="N25233" s="172"/>
      <c r="O25233" s="172"/>
      <c r="U25233" s="173"/>
    </row>
    <row r="25234" spans="13:21" s="104" customFormat="1" ht="15.75">
      <c r="M25234" s="172"/>
      <c r="N25234" s="172"/>
      <c r="O25234" s="172"/>
      <c r="U25234" s="173"/>
    </row>
    <row r="25235" spans="13:21" s="104" customFormat="1" ht="15.75">
      <c r="M25235" s="172"/>
      <c r="N25235" s="172"/>
      <c r="O25235" s="172"/>
      <c r="U25235" s="173"/>
    </row>
    <row r="25236" spans="13:21" s="104" customFormat="1" ht="15.75">
      <c r="M25236" s="172"/>
      <c r="N25236" s="172"/>
      <c r="O25236" s="172"/>
      <c r="U25236" s="173"/>
    </row>
    <row r="25237" spans="13:21" s="104" customFormat="1" ht="15.75">
      <c r="M25237" s="172"/>
      <c r="N25237" s="172"/>
      <c r="O25237" s="172"/>
      <c r="U25237" s="173"/>
    </row>
    <row r="25238" spans="13:21" s="104" customFormat="1" ht="15.75">
      <c r="M25238" s="172"/>
      <c r="N25238" s="172"/>
      <c r="O25238" s="172"/>
      <c r="U25238" s="173"/>
    </row>
    <row r="25239" spans="13:21" s="104" customFormat="1" ht="15.75">
      <c r="M25239" s="172"/>
      <c r="N25239" s="172"/>
      <c r="O25239" s="172"/>
      <c r="U25239" s="173"/>
    </row>
    <row r="25240" spans="13:21" s="104" customFormat="1" ht="15.75">
      <c r="M25240" s="172"/>
      <c r="N25240" s="172"/>
      <c r="O25240" s="172"/>
      <c r="U25240" s="173"/>
    </row>
    <row r="25241" spans="13:21" s="104" customFormat="1" ht="15.75">
      <c r="M25241" s="172"/>
      <c r="N25241" s="172"/>
      <c r="O25241" s="172"/>
      <c r="U25241" s="173"/>
    </row>
    <row r="25242" spans="13:21" s="104" customFormat="1" ht="15.75">
      <c r="M25242" s="172"/>
      <c r="N25242" s="172"/>
      <c r="O25242" s="172"/>
      <c r="U25242" s="173"/>
    </row>
    <row r="25243" spans="13:21" s="104" customFormat="1" ht="15.75">
      <c r="M25243" s="172"/>
      <c r="N25243" s="172"/>
      <c r="O25243" s="172"/>
      <c r="U25243" s="173"/>
    </row>
    <row r="25244" spans="13:21" s="104" customFormat="1" ht="15.75">
      <c r="M25244" s="172"/>
      <c r="N25244" s="172"/>
      <c r="O25244" s="172"/>
      <c r="U25244" s="173"/>
    </row>
    <row r="25245" spans="13:21" s="104" customFormat="1" ht="15.75">
      <c r="M25245" s="172"/>
      <c r="N25245" s="172"/>
      <c r="O25245" s="172"/>
      <c r="U25245" s="173"/>
    </row>
    <row r="25246" spans="13:21" s="104" customFormat="1" ht="15.75">
      <c r="M25246" s="172"/>
      <c r="N25246" s="172"/>
      <c r="O25246" s="172"/>
      <c r="U25246" s="173"/>
    </row>
    <row r="25247" spans="13:21" s="104" customFormat="1" ht="15.75">
      <c r="M25247" s="172"/>
      <c r="N25247" s="172"/>
      <c r="O25247" s="172"/>
      <c r="U25247" s="173"/>
    </row>
    <row r="25248" spans="13:21" s="104" customFormat="1" ht="15.75">
      <c r="M25248" s="172"/>
      <c r="N25248" s="172"/>
      <c r="O25248" s="172"/>
      <c r="U25248" s="173"/>
    </row>
    <row r="25249" spans="13:21" s="104" customFormat="1" ht="15.75">
      <c r="M25249" s="172"/>
      <c r="N25249" s="172"/>
      <c r="O25249" s="172"/>
      <c r="U25249" s="173"/>
    </row>
    <row r="25250" spans="13:21" s="104" customFormat="1" ht="15.75">
      <c r="M25250" s="172"/>
      <c r="N25250" s="172"/>
      <c r="O25250" s="172"/>
      <c r="U25250" s="173"/>
    </row>
    <row r="25251" spans="13:21" s="104" customFormat="1" ht="15.75">
      <c r="M25251" s="172"/>
      <c r="N25251" s="172"/>
      <c r="O25251" s="172"/>
      <c r="U25251" s="173"/>
    </row>
    <row r="25252" spans="13:21" s="104" customFormat="1" ht="15.75">
      <c r="M25252" s="172"/>
      <c r="N25252" s="172"/>
      <c r="O25252" s="172"/>
      <c r="U25252" s="173"/>
    </row>
    <row r="25253" spans="13:21" s="104" customFormat="1" ht="15.75">
      <c r="M25253" s="172"/>
      <c r="N25253" s="172"/>
      <c r="O25253" s="172"/>
      <c r="U25253" s="173"/>
    </row>
    <row r="25254" spans="13:21" s="104" customFormat="1" ht="15.75">
      <c r="M25254" s="172"/>
      <c r="N25254" s="172"/>
      <c r="O25254" s="172"/>
      <c r="U25254" s="173"/>
    </row>
    <row r="25255" spans="13:21" s="104" customFormat="1" ht="15.75">
      <c r="M25255" s="172"/>
      <c r="N25255" s="172"/>
      <c r="O25255" s="172"/>
      <c r="U25255" s="173"/>
    </row>
    <row r="25256" spans="13:21" s="104" customFormat="1" ht="15.75">
      <c r="M25256" s="172"/>
      <c r="N25256" s="172"/>
      <c r="O25256" s="172"/>
      <c r="U25256" s="173"/>
    </row>
    <row r="25257" spans="13:21" s="104" customFormat="1" ht="15.75">
      <c r="M25257" s="172"/>
      <c r="N25257" s="172"/>
      <c r="O25257" s="172"/>
      <c r="U25257" s="173"/>
    </row>
    <row r="25258" spans="13:21" s="104" customFormat="1" ht="15.75">
      <c r="M25258" s="172"/>
      <c r="N25258" s="172"/>
      <c r="O25258" s="172"/>
      <c r="U25258" s="173"/>
    </row>
    <row r="25259" spans="13:21" s="104" customFormat="1" ht="15.75">
      <c r="M25259" s="172"/>
      <c r="N25259" s="172"/>
      <c r="O25259" s="172"/>
      <c r="U25259" s="173"/>
    </row>
    <row r="25260" spans="13:21" s="104" customFormat="1" ht="15.75">
      <c r="M25260" s="172"/>
      <c r="N25260" s="172"/>
      <c r="O25260" s="172"/>
      <c r="U25260" s="173"/>
    </row>
    <row r="25261" spans="13:21" s="104" customFormat="1" ht="15.75">
      <c r="M25261" s="172"/>
      <c r="N25261" s="172"/>
      <c r="O25261" s="172"/>
      <c r="U25261" s="173"/>
    </row>
    <row r="25262" spans="13:21" s="104" customFormat="1" ht="15.75">
      <c r="M25262" s="172"/>
      <c r="N25262" s="172"/>
      <c r="O25262" s="172"/>
      <c r="U25262" s="173"/>
    </row>
    <row r="25263" spans="13:21" s="104" customFormat="1" ht="15.75">
      <c r="M25263" s="172"/>
      <c r="N25263" s="172"/>
      <c r="O25263" s="172"/>
      <c r="U25263" s="173"/>
    </row>
    <row r="25264" spans="13:21" s="104" customFormat="1" ht="15.75">
      <c r="M25264" s="172"/>
      <c r="N25264" s="172"/>
      <c r="O25264" s="172"/>
      <c r="U25264" s="173"/>
    </row>
    <row r="25265" spans="13:21" s="104" customFormat="1" ht="15.75">
      <c r="M25265" s="172"/>
      <c r="N25265" s="172"/>
      <c r="O25265" s="172"/>
      <c r="U25265" s="173"/>
    </row>
    <row r="25266" spans="13:21" s="104" customFormat="1" ht="15.75">
      <c r="M25266" s="172"/>
      <c r="N25266" s="172"/>
      <c r="O25266" s="172"/>
      <c r="U25266" s="173"/>
    </row>
    <row r="25267" spans="13:21" s="104" customFormat="1" ht="15.75">
      <c r="M25267" s="172"/>
      <c r="N25267" s="172"/>
      <c r="O25267" s="172"/>
      <c r="U25267" s="173"/>
    </row>
    <row r="25268" spans="13:21" s="104" customFormat="1" ht="15.75">
      <c r="M25268" s="172"/>
      <c r="N25268" s="172"/>
      <c r="O25268" s="172"/>
      <c r="U25268" s="173"/>
    </row>
    <row r="25269" spans="13:21" s="104" customFormat="1" ht="15.75">
      <c r="M25269" s="172"/>
      <c r="N25269" s="172"/>
      <c r="O25269" s="172"/>
      <c r="U25269" s="173"/>
    </row>
    <row r="25270" spans="13:21" s="104" customFormat="1" ht="15.75">
      <c r="M25270" s="172"/>
      <c r="N25270" s="172"/>
      <c r="O25270" s="172"/>
      <c r="U25270" s="173"/>
    </row>
    <row r="25271" spans="13:21" s="104" customFormat="1" ht="15.75">
      <c r="M25271" s="172"/>
      <c r="N25271" s="172"/>
      <c r="O25271" s="172"/>
      <c r="U25271" s="173"/>
    </row>
    <row r="25272" spans="13:21" s="104" customFormat="1" ht="15.75">
      <c r="M25272" s="172"/>
      <c r="N25272" s="172"/>
      <c r="O25272" s="172"/>
      <c r="U25272" s="173"/>
    </row>
    <row r="25273" spans="13:21" s="104" customFormat="1" ht="15.75">
      <c r="M25273" s="172"/>
      <c r="N25273" s="172"/>
      <c r="O25273" s="172"/>
      <c r="U25273" s="173"/>
    </row>
    <row r="25274" spans="13:21" s="104" customFormat="1" ht="15.75">
      <c r="M25274" s="172"/>
      <c r="N25274" s="172"/>
      <c r="O25274" s="172"/>
      <c r="U25274" s="173"/>
    </row>
    <row r="25275" spans="13:21" s="104" customFormat="1" ht="15.75">
      <c r="M25275" s="172"/>
      <c r="N25275" s="172"/>
      <c r="O25275" s="172"/>
      <c r="U25275" s="173"/>
    </row>
    <row r="25276" spans="13:21" s="104" customFormat="1" ht="15.75">
      <c r="M25276" s="172"/>
      <c r="N25276" s="172"/>
      <c r="O25276" s="172"/>
      <c r="U25276" s="173"/>
    </row>
    <row r="25277" spans="13:21" s="104" customFormat="1" ht="15.75">
      <c r="M25277" s="172"/>
      <c r="N25277" s="172"/>
      <c r="O25277" s="172"/>
      <c r="U25277" s="173"/>
    </row>
    <row r="25278" spans="13:21" s="104" customFormat="1" ht="15.75">
      <c r="M25278" s="172"/>
      <c r="N25278" s="172"/>
      <c r="O25278" s="172"/>
      <c r="U25278" s="173"/>
    </row>
    <row r="25279" spans="13:21" s="104" customFormat="1" ht="15.75">
      <c r="M25279" s="172"/>
      <c r="N25279" s="172"/>
      <c r="O25279" s="172"/>
      <c r="U25279" s="173"/>
    </row>
    <row r="25280" spans="13:21" s="104" customFormat="1" ht="15.75">
      <c r="M25280" s="172"/>
      <c r="N25280" s="172"/>
      <c r="O25280" s="172"/>
      <c r="U25280" s="173"/>
    </row>
    <row r="25281" spans="13:21" s="104" customFormat="1" ht="15.75">
      <c r="M25281" s="172"/>
      <c r="N25281" s="172"/>
      <c r="O25281" s="172"/>
      <c r="U25281" s="173"/>
    </row>
    <row r="25282" spans="13:21" s="104" customFormat="1" ht="15.75">
      <c r="M25282" s="172"/>
      <c r="N25282" s="172"/>
      <c r="O25282" s="172"/>
      <c r="U25282" s="173"/>
    </row>
    <row r="25283" spans="13:21" s="104" customFormat="1" ht="15.75">
      <c r="M25283" s="172"/>
      <c r="N25283" s="172"/>
      <c r="O25283" s="172"/>
      <c r="U25283" s="173"/>
    </row>
    <row r="25284" spans="13:21" s="104" customFormat="1" ht="15.75">
      <c r="M25284" s="172"/>
      <c r="N25284" s="172"/>
      <c r="O25284" s="172"/>
      <c r="U25284" s="173"/>
    </row>
    <row r="25285" spans="13:21" s="104" customFormat="1" ht="15.75">
      <c r="M25285" s="172"/>
      <c r="N25285" s="172"/>
      <c r="O25285" s="172"/>
      <c r="U25285" s="173"/>
    </row>
    <row r="25286" spans="13:21" s="104" customFormat="1" ht="15.75">
      <c r="M25286" s="172"/>
      <c r="N25286" s="172"/>
      <c r="O25286" s="172"/>
      <c r="U25286" s="173"/>
    </row>
    <row r="25287" spans="13:21" s="104" customFormat="1" ht="15.75">
      <c r="M25287" s="172"/>
      <c r="N25287" s="172"/>
      <c r="O25287" s="172"/>
      <c r="U25287" s="173"/>
    </row>
    <row r="25288" spans="13:21" s="104" customFormat="1" ht="15.75">
      <c r="M25288" s="172"/>
      <c r="N25288" s="172"/>
      <c r="O25288" s="172"/>
      <c r="U25288" s="173"/>
    </row>
    <row r="25289" spans="13:21" s="104" customFormat="1" ht="15.75">
      <c r="M25289" s="172"/>
      <c r="N25289" s="172"/>
      <c r="O25289" s="172"/>
      <c r="U25289" s="173"/>
    </row>
    <row r="25290" spans="13:21" s="104" customFormat="1" ht="15.75">
      <c r="M25290" s="172"/>
      <c r="N25290" s="172"/>
      <c r="O25290" s="172"/>
      <c r="U25290" s="173"/>
    </row>
    <row r="25291" spans="13:21" s="104" customFormat="1" ht="15.75">
      <c r="M25291" s="172"/>
      <c r="N25291" s="172"/>
      <c r="O25291" s="172"/>
      <c r="U25291" s="173"/>
    </row>
    <row r="25292" spans="13:21" s="104" customFormat="1" ht="15.75">
      <c r="M25292" s="172"/>
      <c r="N25292" s="172"/>
      <c r="O25292" s="172"/>
      <c r="U25292" s="173"/>
    </row>
    <row r="25293" spans="13:21" s="104" customFormat="1" ht="15.75">
      <c r="M25293" s="172"/>
      <c r="N25293" s="172"/>
      <c r="O25293" s="172"/>
      <c r="U25293" s="173"/>
    </row>
    <row r="25294" spans="13:21" s="104" customFormat="1" ht="15.75">
      <c r="M25294" s="172"/>
      <c r="N25294" s="172"/>
      <c r="O25294" s="172"/>
      <c r="U25294" s="173"/>
    </row>
    <row r="25295" spans="13:21" s="104" customFormat="1" ht="15.75">
      <c r="M25295" s="172"/>
      <c r="N25295" s="172"/>
      <c r="O25295" s="172"/>
      <c r="U25295" s="173"/>
    </row>
    <row r="25296" spans="13:21" s="104" customFormat="1" ht="15.75">
      <c r="M25296" s="172"/>
      <c r="N25296" s="172"/>
      <c r="O25296" s="172"/>
      <c r="U25296" s="173"/>
    </row>
    <row r="25297" spans="13:21" s="104" customFormat="1" ht="15.75">
      <c r="M25297" s="172"/>
      <c r="N25297" s="172"/>
      <c r="O25297" s="172"/>
      <c r="U25297" s="173"/>
    </row>
    <row r="25298" spans="13:21" s="104" customFormat="1" ht="15.75">
      <c r="M25298" s="172"/>
      <c r="N25298" s="172"/>
      <c r="O25298" s="172"/>
      <c r="U25298" s="173"/>
    </row>
    <row r="25299" spans="13:21" s="104" customFormat="1" ht="15.75">
      <c r="M25299" s="172"/>
      <c r="N25299" s="172"/>
      <c r="O25299" s="172"/>
      <c r="U25299" s="173"/>
    </row>
    <row r="25300" spans="13:21" s="104" customFormat="1" ht="15.75">
      <c r="M25300" s="172"/>
      <c r="N25300" s="172"/>
      <c r="O25300" s="172"/>
      <c r="U25300" s="173"/>
    </row>
    <row r="25301" spans="13:21" s="104" customFormat="1" ht="15.75">
      <c r="M25301" s="172"/>
      <c r="N25301" s="172"/>
      <c r="O25301" s="172"/>
      <c r="U25301" s="173"/>
    </row>
    <row r="25302" spans="13:21" s="104" customFormat="1" ht="15.75">
      <c r="M25302" s="172"/>
      <c r="N25302" s="172"/>
      <c r="O25302" s="172"/>
      <c r="U25302" s="173"/>
    </row>
    <row r="25303" spans="13:21" s="104" customFormat="1" ht="15.75">
      <c r="M25303" s="172"/>
      <c r="N25303" s="172"/>
      <c r="O25303" s="172"/>
      <c r="U25303" s="173"/>
    </row>
    <row r="25304" spans="13:21" s="104" customFormat="1" ht="15.75">
      <c r="M25304" s="172"/>
      <c r="N25304" s="172"/>
      <c r="O25304" s="172"/>
      <c r="U25304" s="173"/>
    </row>
    <row r="25305" spans="13:21" s="104" customFormat="1" ht="15.75">
      <c r="M25305" s="172"/>
      <c r="N25305" s="172"/>
      <c r="O25305" s="172"/>
      <c r="U25305" s="173"/>
    </row>
    <row r="25306" spans="13:21" s="104" customFormat="1" ht="15.75">
      <c r="M25306" s="172"/>
      <c r="N25306" s="172"/>
      <c r="O25306" s="172"/>
      <c r="U25306" s="173"/>
    </row>
    <row r="25307" spans="13:21" s="104" customFormat="1" ht="15.75">
      <c r="M25307" s="172"/>
      <c r="N25307" s="172"/>
      <c r="O25307" s="172"/>
      <c r="U25307" s="173"/>
    </row>
    <row r="25308" spans="13:21" s="104" customFormat="1" ht="15.75">
      <c r="M25308" s="172"/>
      <c r="N25308" s="172"/>
      <c r="O25308" s="172"/>
      <c r="U25308" s="173"/>
    </row>
    <row r="25309" spans="13:21" s="104" customFormat="1" ht="15.75">
      <c r="M25309" s="172"/>
      <c r="N25309" s="172"/>
      <c r="O25309" s="172"/>
      <c r="U25309" s="173"/>
    </row>
    <row r="25310" spans="13:21" s="104" customFormat="1" ht="15.75">
      <c r="M25310" s="172"/>
      <c r="N25310" s="172"/>
      <c r="O25310" s="172"/>
      <c r="U25310" s="173"/>
    </row>
    <row r="25311" spans="13:21" s="104" customFormat="1" ht="15.75">
      <c r="M25311" s="172"/>
      <c r="N25311" s="172"/>
      <c r="O25311" s="172"/>
      <c r="U25311" s="173"/>
    </row>
    <row r="25312" spans="13:21" s="104" customFormat="1" ht="15.75">
      <c r="M25312" s="172"/>
      <c r="N25312" s="172"/>
      <c r="O25312" s="172"/>
      <c r="U25312" s="173"/>
    </row>
    <row r="25313" spans="13:21" s="104" customFormat="1" ht="15.75">
      <c r="M25313" s="172"/>
      <c r="N25313" s="172"/>
      <c r="O25313" s="172"/>
      <c r="U25313" s="173"/>
    </row>
    <row r="25314" spans="13:21" s="104" customFormat="1" ht="15.75">
      <c r="M25314" s="172"/>
      <c r="N25314" s="172"/>
      <c r="O25314" s="172"/>
      <c r="U25314" s="173"/>
    </row>
    <row r="25315" spans="13:21" s="104" customFormat="1" ht="15.75">
      <c r="M25315" s="172"/>
      <c r="N25315" s="172"/>
      <c r="O25315" s="172"/>
      <c r="U25315" s="173"/>
    </row>
    <row r="25316" spans="13:21" s="104" customFormat="1" ht="15.75">
      <c r="M25316" s="172"/>
      <c r="N25316" s="172"/>
      <c r="O25316" s="172"/>
      <c r="U25316" s="173"/>
    </row>
    <row r="25317" spans="13:21" s="104" customFormat="1" ht="15.75">
      <c r="M25317" s="172"/>
      <c r="N25317" s="172"/>
      <c r="O25317" s="172"/>
      <c r="U25317" s="173"/>
    </row>
    <row r="25318" spans="13:21" s="104" customFormat="1" ht="15.75">
      <c r="M25318" s="172"/>
      <c r="N25318" s="172"/>
      <c r="O25318" s="172"/>
      <c r="U25318" s="173"/>
    </row>
    <row r="25319" spans="13:21" s="104" customFormat="1" ht="15.75">
      <c r="M25319" s="172"/>
      <c r="N25319" s="172"/>
      <c r="O25319" s="172"/>
      <c r="U25319" s="173"/>
    </row>
    <row r="25320" spans="13:21" s="104" customFormat="1" ht="15.75">
      <c r="M25320" s="172"/>
      <c r="N25320" s="172"/>
      <c r="O25320" s="172"/>
      <c r="U25320" s="173"/>
    </row>
    <row r="25321" spans="13:21" s="104" customFormat="1" ht="15.75">
      <c r="M25321" s="172"/>
      <c r="N25321" s="172"/>
      <c r="O25321" s="172"/>
      <c r="U25321" s="173"/>
    </row>
    <row r="25322" spans="13:21" s="104" customFormat="1" ht="15.75">
      <c r="M25322" s="172"/>
      <c r="N25322" s="172"/>
      <c r="O25322" s="172"/>
      <c r="U25322" s="173"/>
    </row>
    <row r="25323" spans="13:21" s="104" customFormat="1" ht="15.75">
      <c r="M25323" s="172"/>
      <c r="N25323" s="172"/>
      <c r="O25323" s="172"/>
      <c r="U25323" s="173"/>
    </row>
    <row r="25324" spans="13:21" s="104" customFormat="1" ht="15.75">
      <c r="M25324" s="172"/>
      <c r="N25324" s="172"/>
      <c r="O25324" s="172"/>
      <c r="U25324" s="173"/>
    </row>
    <row r="25325" spans="13:21" s="104" customFormat="1" ht="15.75">
      <c r="M25325" s="172"/>
      <c r="N25325" s="172"/>
      <c r="O25325" s="172"/>
      <c r="U25325" s="173"/>
    </row>
    <row r="25326" spans="13:21" s="104" customFormat="1" ht="15.75">
      <c r="M25326" s="172"/>
      <c r="N25326" s="172"/>
      <c r="O25326" s="172"/>
      <c r="U25326" s="173"/>
    </row>
    <row r="25327" spans="13:21" s="104" customFormat="1" ht="15.75">
      <c r="M25327" s="172"/>
      <c r="N25327" s="172"/>
      <c r="O25327" s="172"/>
      <c r="U25327" s="173"/>
    </row>
    <row r="25328" spans="13:21" s="104" customFormat="1" ht="15.75">
      <c r="M25328" s="172"/>
      <c r="N25328" s="172"/>
      <c r="O25328" s="172"/>
      <c r="U25328" s="173"/>
    </row>
    <row r="25329" spans="13:21" s="104" customFormat="1" ht="15.75">
      <c r="M25329" s="172"/>
      <c r="N25329" s="172"/>
      <c r="O25329" s="172"/>
      <c r="U25329" s="173"/>
    </row>
    <row r="25330" spans="13:21" s="104" customFormat="1" ht="15.75">
      <c r="M25330" s="172"/>
      <c r="N25330" s="172"/>
      <c r="O25330" s="172"/>
      <c r="U25330" s="173"/>
    </row>
    <row r="25331" spans="13:21" s="104" customFormat="1" ht="15.75">
      <c r="M25331" s="172"/>
      <c r="N25331" s="172"/>
      <c r="O25331" s="172"/>
      <c r="U25331" s="173"/>
    </row>
    <row r="25332" spans="13:21" s="104" customFormat="1" ht="15.75">
      <c r="M25332" s="172"/>
      <c r="N25332" s="172"/>
      <c r="O25332" s="172"/>
      <c r="U25332" s="173"/>
    </row>
    <row r="25333" spans="13:21" s="104" customFormat="1" ht="15.75">
      <c r="M25333" s="172"/>
      <c r="N25333" s="172"/>
      <c r="O25333" s="172"/>
      <c r="U25333" s="173"/>
    </row>
    <row r="25334" spans="13:21" s="104" customFormat="1" ht="15.75">
      <c r="M25334" s="172"/>
      <c r="N25334" s="172"/>
      <c r="O25334" s="172"/>
      <c r="U25334" s="173"/>
    </row>
    <row r="25335" spans="13:21" s="104" customFormat="1" ht="15.75">
      <c r="M25335" s="172"/>
      <c r="N25335" s="172"/>
      <c r="O25335" s="172"/>
      <c r="U25335" s="173"/>
    </row>
    <row r="25336" spans="13:21" s="104" customFormat="1" ht="15.75">
      <c r="M25336" s="172"/>
      <c r="N25336" s="172"/>
      <c r="O25336" s="172"/>
      <c r="U25336" s="173"/>
    </row>
    <row r="25337" spans="13:21" s="104" customFormat="1" ht="15.75">
      <c r="M25337" s="172"/>
      <c r="N25337" s="172"/>
      <c r="O25337" s="172"/>
      <c r="U25337" s="173"/>
    </row>
    <row r="25338" spans="13:21" s="104" customFormat="1" ht="15.75">
      <c r="M25338" s="172"/>
      <c r="N25338" s="172"/>
      <c r="O25338" s="172"/>
      <c r="U25338" s="173"/>
    </row>
    <row r="25339" spans="13:21" s="104" customFormat="1" ht="15.75">
      <c r="M25339" s="172"/>
      <c r="N25339" s="172"/>
      <c r="O25339" s="172"/>
      <c r="U25339" s="173"/>
    </row>
    <row r="25340" spans="13:21" s="104" customFormat="1" ht="15.75">
      <c r="M25340" s="172"/>
      <c r="N25340" s="172"/>
      <c r="O25340" s="172"/>
      <c r="U25340" s="173"/>
    </row>
    <row r="25341" spans="13:21" s="104" customFormat="1" ht="15.75">
      <c r="M25341" s="172"/>
      <c r="N25341" s="172"/>
      <c r="O25341" s="172"/>
      <c r="U25341" s="173"/>
    </row>
    <row r="25342" spans="13:21" s="104" customFormat="1" ht="15.75">
      <c r="M25342" s="172"/>
      <c r="N25342" s="172"/>
      <c r="O25342" s="172"/>
      <c r="U25342" s="173"/>
    </row>
    <row r="25343" spans="13:21" s="104" customFormat="1" ht="15.75">
      <c r="M25343" s="172"/>
      <c r="N25343" s="172"/>
      <c r="O25343" s="172"/>
      <c r="U25343" s="173"/>
    </row>
    <row r="25344" spans="13:21" s="104" customFormat="1" ht="15.75">
      <c r="M25344" s="172"/>
      <c r="N25344" s="172"/>
      <c r="O25344" s="172"/>
      <c r="U25344" s="173"/>
    </row>
    <row r="25345" spans="13:21" s="104" customFormat="1" ht="15.75">
      <c r="M25345" s="172"/>
      <c r="N25345" s="172"/>
      <c r="O25345" s="172"/>
      <c r="U25345" s="173"/>
    </row>
    <row r="25346" spans="13:21" s="104" customFormat="1" ht="15.75">
      <c r="M25346" s="172"/>
      <c r="N25346" s="172"/>
      <c r="O25346" s="172"/>
      <c r="U25346" s="173"/>
    </row>
    <row r="25347" spans="13:21" s="104" customFormat="1" ht="15.75">
      <c r="M25347" s="172"/>
      <c r="N25347" s="172"/>
      <c r="O25347" s="172"/>
      <c r="U25347" s="173"/>
    </row>
    <row r="25348" spans="13:21" s="104" customFormat="1" ht="15.75">
      <c r="M25348" s="172"/>
      <c r="N25348" s="172"/>
      <c r="O25348" s="172"/>
      <c r="U25348" s="173"/>
    </row>
    <row r="25349" spans="13:21" s="104" customFormat="1" ht="15.75">
      <c r="M25349" s="172"/>
      <c r="N25349" s="172"/>
      <c r="O25349" s="172"/>
      <c r="U25349" s="173"/>
    </row>
    <row r="25350" spans="13:21" s="104" customFormat="1" ht="15.75">
      <c r="M25350" s="172"/>
      <c r="N25350" s="172"/>
      <c r="O25350" s="172"/>
      <c r="U25350" s="173"/>
    </row>
    <row r="25351" spans="13:21" s="104" customFormat="1" ht="15.75">
      <c r="M25351" s="172"/>
      <c r="N25351" s="172"/>
      <c r="O25351" s="172"/>
      <c r="U25351" s="173"/>
    </row>
    <row r="25352" spans="13:21" s="104" customFormat="1" ht="15.75">
      <c r="M25352" s="172"/>
      <c r="N25352" s="172"/>
      <c r="O25352" s="172"/>
      <c r="U25352" s="173"/>
    </row>
    <row r="25353" spans="13:21" s="104" customFormat="1" ht="15.75">
      <c r="M25353" s="172"/>
      <c r="N25353" s="172"/>
      <c r="O25353" s="172"/>
      <c r="U25353" s="173"/>
    </row>
    <row r="25354" spans="13:21" s="104" customFormat="1" ht="15.75">
      <c r="M25354" s="172"/>
      <c r="N25354" s="172"/>
      <c r="O25354" s="172"/>
      <c r="U25354" s="173"/>
    </row>
    <row r="25355" spans="13:21" s="104" customFormat="1" ht="15.75">
      <c r="M25355" s="172"/>
      <c r="N25355" s="172"/>
      <c r="O25355" s="172"/>
      <c r="U25355" s="173"/>
    </row>
    <row r="25356" spans="13:21" s="104" customFormat="1" ht="15.75">
      <c r="M25356" s="172"/>
      <c r="N25356" s="172"/>
      <c r="O25356" s="172"/>
      <c r="U25356" s="173"/>
    </row>
    <row r="25357" spans="13:21" s="104" customFormat="1" ht="15.75">
      <c r="M25357" s="172"/>
      <c r="N25357" s="172"/>
      <c r="O25357" s="172"/>
      <c r="U25357" s="173"/>
    </row>
    <row r="25358" spans="13:21" s="104" customFormat="1" ht="15.75">
      <c r="M25358" s="172"/>
      <c r="N25358" s="172"/>
      <c r="O25358" s="172"/>
      <c r="U25358" s="173"/>
    </row>
    <row r="25359" spans="13:21" s="104" customFormat="1" ht="15.75">
      <c r="M25359" s="172"/>
      <c r="N25359" s="172"/>
      <c r="O25359" s="172"/>
      <c r="U25359" s="173"/>
    </row>
    <row r="25360" spans="13:21" s="104" customFormat="1" ht="15.75">
      <c r="M25360" s="172"/>
      <c r="N25360" s="172"/>
      <c r="O25360" s="172"/>
      <c r="U25360" s="173"/>
    </row>
    <row r="25361" spans="13:21" s="104" customFormat="1" ht="15.75">
      <c r="M25361" s="172"/>
      <c r="N25361" s="172"/>
      <c r="O25361" s="172"/>
      <c r="U25361" s="173"/>
    </row>
    <row r="25362" spans="13:21" s="104" customFormat="1" ht="15.75">
      <c r="M25362" s="172"/>
      <c r="N25362" s="172"/>
      <c r="O25362" s="172"/>
      <c r="U25362" s="173"/>
    </row>
    <row r="25363" spans="13:21" s="104" customFormat="1" ht="15.75">
      <c r="M25363" s="172"/>
      <c r="N25363" s="172"/>
      <c r="O25363" s="172"/>
      <c r="U25363" s="173"/>
    </row>
    <row r="25364" spans="13:21" s="104" customFormat="1" ht="15.75">
      <c r="M25364" s="172"/>
      <c r="N25364" s="172"/>
      <c r="O25364" s="172"/>
      <c r="U25364" s="173"/>
    </row>
    <row r="25365" spans="13:21" s="104" customFormat="1" ht="15.75">
      <c r="M25365" s="172"/>
      <c r="N25365" s="172"/>
      <c r="O25365" s="172"/>
      <c r="U25365" s="173"/>
    </row>
    <row r="25366" spans="13:21" s="104" customFormat="1" ht="15.75">
      <c r="M25366" s="172"/>
      <c r="N25366" s="172"/>
      <c r="O25366" s="172"/>
      <c r="U25366" s="173"/>
    </row>
    <row r="25367" spans="13:21" s="104" customFormat="1" ht="15.75">
      <c r="M25367" s="172"/>
      <c r="N25367" s="172"/>
      <c r="O25367" s="172"/>
      <c r="U25367" s="173"/>
    </row>
    <row r="25368" spans="13:21" s="104" customFormat="1" ht="15.75">
      <c r="M25368" s="172"/>
      <c r="N25368" s="172"/>
      <c r="O25368" s="172"/>
      <c r="U25368" s="173"/>
    </row>
    <row r="25369" spans="13:21" s="104" customFormat="1" ht="15.75">
      <c r="M25369" s="172"/>
      <c r="N25369" s="172"/>
      <c r="O25369" s="172"/>
      <c r="U25369" s="173"/>
    </row>
    <row r="25370" spans="13:21" s="104" customFormat="1" ht="15.75">
      <c r="M25370" s="172"/>
      <c r="N25370" s="172"/>
      <c r="O25370" s="172"/>
      <c r="U25370" s="173"/>
    </row>
    <row r="25371" spans="13:21" s="104" customFormat="1" ht="15.75">
      <c r="M25371" s="172"/>
      <c r="N25371" s="172"/>
      <c r="O25371" s="172"/>
      <c r="U25371" s="173"/>
    </row>
    <row r="25372" spans="13:21" s="104" customFormat="1" ht="15.75">
      <c r="M25372" s="172"/>
      <c r="N25372" s="172"/>
      <c r="O25372" s="172"/>
      <c r="U25372" s="173"/>
    </row>
    <row r="25373" spans="13:21" s="104" customFormat="1" ht="15.75">
      <c r="M25373" s="172"/>
      <c r="N25373" s="172"/>
      <c r="O25373" s="172"/>
      <c r="U25373" s="173"/>
    </row>
    <row r="25374" spans="13:21" s="104" customFormat="1" ht="15.75">
      <c r="M25374" s="172"/>
      <c r="N25374" s="172"/>
      <c r="O25374" s="172"/>
      <c r="U25374" s="173"/>
    </row>
    <row r="25375" spans="13:21" s="104" customFormat="1" ht="15.75">
      <c r="M25375" s="172"/>
      <c r="N25375" s="172"/>
      <c r="O25375" s="172"/>
      <c r="U25375" s="173"/>
    </row>
    <row r="25376" spans="13:21" s="104" customFormat="1" ht="15.75">
      <c r="M25376" s="172"/>
      <c r="N25376" s="172"/>
      <c r="O25376" s="172"/>
      <c r="U25376" s="173"/>
    </row>
    <row r="25377" spans="13:21" s="104" customFormat="1" ht="15.75">
      <c r="M25377" s="172"/>
      <c r="N25377" s="172"/>
      <c r="O25377" s="172"/>
      <c r="U25377" s="173"/>
    </row>
    <row r="25378" spans="13:21" s="104" customFormat="1" ht="15.75">
      <c r="M25378" s="172"/>
      <c r="N25378" s="172"/>
      <c r="O25378" s="172"/>
      <c r="U25378" s="173"/>
    </row>
    <row r="25379" spans="13:21" s="104" customFormat="1" ht="15.75">
      <c r="M25379" s="172"/>
      <c r="N25379" s="172"/>
      <c r="O25379" s="172"/>
      <c r="U25379" s="173"/>
    </row>
    <row r="25380" spans="13:21" s="104" customFormat="1" ht="15.75">
      <c r="M25380" s="172"/>
      <c r="N25380" s="172"/>
      <c r="O25380" s="172"/>
      <c r="U25380" s="173"/>
    </row>
    <row r="25381" spans="13:21" s="104" customFormat="1" ht="15.75">
      <c r="M25381" s="172"/>
      <c r="N25381" s="172"/>
      <c r="O25381" s="172"/>
      <c r="U25381" s="173"/>
    </row>
    <row r="25382" spans="13:21" s="104" customFormat="1" ht="15.75">
      <c r="M25382" s="172"/>
      <c r="N25382" s="172"/>
      <c r="O25382" s="172"/>
      <c r="U25382" s="173"/>
    </row>
    <row r="25383" spans="13:21" s="104" customFormat="1" ht="15.75">
      <c r="M25383" s="172"/>
      <c r="N25383" s="172"/>
      <c r="O25383" s="172"/>
      <c r="U25383" s="173"/>
    </row>
    <row r="25384" spans="13:21" s="104" customFormat="1" ht="15.75">
      <c r="M25384" s="172"/>
      <c r="N25384" s="172"/>
      <c r="O25384" s="172"/>
      <c r="U25384" s="173"/>
    </row>
    <row r="25385" spans="13:21" s="104" customFormat="1" ht="15.75">
      <c r="M25385" s="172"/>
      <c r="N25385" s="172"/>
      <c r="O25385" s="172"/>
      <c r="U25385" s="173"/>
    </row>
    <row r="25386" spans="13:21" s="104" customFormat="1" ht="15.75">
      <c r="M25386" s="172"/>
      <c r="N25386" s="172"/>
      <c r="O25386" s="172"/>
      <c r="U25386" s="173"/>
    </row>
    <row r="25387" spans="13:21" s="104" customFormat="1" ht="15.75">
      <c r="M25387" s="172"/>
      <c r="N25387" s="172"/>
      <c r="O25387" s="172"/>
      <c r="U25387" s="173"/>
    </row>
    <row r="25388" spans="13:21" s="104" customFormat="1" ht="15.75">
      <c r="M25388" s="172"/>
      <c r="N25388" s="172"/>
      <c r="O25388" s="172"/>
      <c r="U25388" s="173"/>
    </row>
    <row r="25389" spans="13:21" s="104" customFormat="1" ht="15.75">
      <c r="M25389" s="172"/>
      <c r="N25389" s="172"/>
      <c r="O25389" s="172"/>
      <c r="U25389" s="173"/>
    </row>
    <row r="25390" spans="13:21" s="104" customFormat="1" ht="15.75">
      <c r="M25390" s="172"/>
      <c r="N25390" s="172"/>
      <c r="O25390" s="172"/>
      <c r="U25390" s="173"/>
    </row>
    <row r="25391" spans="13:21" s="104" customFormat="1" ht="15.75">
      <c r="M25391" s="172"/>
      <c r="N25391" s="172"/>
      <c r="O25391" s="172"/>
      <c r="U25391" s="173"/>
    </row>
    <row r="25392" spans="13:21" s="104" customFormat="1" ht="15.75">
      <c r="M25392" s="172"/>
      <c r="N25392" s="172"/>
      <c r="O25392" s="172"/>
      <c r="U25392" s="173"/>
    </row>
    <row r="25393" spans="13:21" s="104" customFormat="1" ht="15.75">
      <c r="M25393" s="172"/>
      <c r="N25393" s="172"/>
      <c r="O25393" s="172"/>
      <c r="U25393" s="173"/>
    </row>
    <row r="25394" spans="13:21" s="104" customFormat="1" ht="15.75">
      <c r="M25394" s="172"/>
      <c r="N25394" s="172"/>
      <c r="O25394" s="172"/>
      <c r="U25394" s="173"/>
    </row>
    <row r="25395" spans="13:21" s="104" customFormat="1" ht="15.75">
      <c r="M25395" s="172"/>
      <c r="N25395" s="172"/>
      <c r="O25395" s="172"/>
      <c r="U25395" s="173"/>
    </row>
    <row r="25396" spans="13:21" s="104" customFormat="1" ht="15.75">
      <c r="M25396" s="172"/>
      <c r="N25396" s="172"/>
      <c r="O25396" s="172"/>
      <c r="U25396" s="173"/>
    </row>
    <row r="25397" spans="13:21" s="104" customFormat="1" ht="15.75">
      <c r="M25397" s="172"/>
      <c r="N25397" s="172"/>
      <c r="O25397" s="172"/>
      <c r="U25397" s="173"/>
    </row>
    <row r="25398" spans="13:21" s="104" customFormat="1" ht="15.75">
      <c r="M25398" s="172"/>
      <c r="N25398" s="172"/>
      <c r="O25398" s="172"/>
      <c r="U25398" s="173"/>
    </row>
    <row r="25399" spans="13:21" s="104" customFormat="1" ht="15.75">
      <c r="M25399" s="172"/>
      <c r="N25399" s="172"/>
      <c r="O25399" s="172"/>
      <c r="U25399" s="173"/>
    </row>
    <row r="25400" spans="13:21" s="104" customFormat="1" ht="15.75">
      <c r="M25400" s="172"/>
      <c r="N25400" s="172"/>
      <c r="O25400" s="172"/>
      <c r="U25400" s="173"/>
    </row>
    <row r="25401" spans="13:21" s="104" customFormat="1" ht="15.75">
      <c r="M25401" s="172"/>
      <c r="N25401" s="172"/>
      <c r="O25401" s="172"/>
      <c r="U25401" s="173"/>
    </row>
    <row r="25402" spans="13:21" s="104" customFormat="1" ht="15.75">
      <c r="M25402" s="172"/>
      <c r="N25402" s="172"/>
      <c r="O25402" s="172"/>
      <c r="U25402" s="173"/>
    </row>
    <row r="25403" spans="13:21" s="104" customFormat="1" ht="15.75">
      <c r="M25403" s="172"/>
      <c r="N25403" s="172"/>
      <c r="O25403" s="172"/>
      <c r="U25403" s="173"/>
    </row>
    <row r="25404" spans="13:21" s="104" customFormat="1" ht="15.75">
      <c r="M25404" s="172"/>
      <c r="N25404" s="172"/>
      <c r="O25404" s="172"/>
      <c r="U25404" s="173"/>
    </row>
    <row r="25405" spans="13:21" s="104" customFormat="1" ht="15.75">
      <c r="M25405" s="172"/>
      <c r="N25405" s="172"/>
      <c r="O25405" s="172"/>
      <c r="U25405" s="173"/>
    </row>
    <row r="25406" spans="13:21" s="104" customFormat="1" ht="15.75">
      <c r="M25406" s="172"/>
      <c r="N25406" s="172"/>
      <c r="O25406" s="172"/>
      <c r="U25406" s="173"/>
    </row>
    <row r="25407" spans="13:21" s="104" customFormat="1" ht="15.75">
      <c r="M25407" s="172"/>
      <c r="N25407" s="172"/>
      <c r="O25407" s="172"/>
      <c r="U25407" s="173"/>
    </row>
    <row r="25408" spans="13:21" s="104" customFormat="1" ht="15.75">
      <c r="M25408" s="172"/>
      <c r="N25408" s="172"/>
      <c r="O25408" s="172"/>
      <c r="U25408" s="173"/>
    </row>
    <row r="25409" spans="13:21" s="104" customFormat="1" ht="15.75">
      <c r="M25409" s="172"/>
      <c r="N25409" s="172"/>
      <c r="O25409" s="172"/>
      <c r="U25409" s="173"/>
    </row>
    <row r="25410" spans="13:21" s="104" customFormat="1" ht="15.75">
      <c r="M25410" s="172"/>
      <c r="N25410" s="172"/>
      <c r="O25410" s="172"/>
      <c r="U25410" s="173"/>
    </row>
    <row r="25411" spans="13:21" s="104" customFormat="1" ht="15.75">
      <c r="M25411" s="172"/>
      <c r="N25411" s="172"/>
      <c r="O25411" s="172"/>
      <c r="U25411" s="173"/>
    </row>
    <row r="25412" spans="13:21" s="104" customFormat="1" ht="15.75">
      <c r="M25412" s="172"/>
      <c r="N25412" s="172"/>
      <c r="O25412" s="172"/>
      <c r="U25412" s="173"/>
    </row>
    <row r="25413" spans="13:21" s="104" customFormat="1" ht="15.75">
      <c r="M25413" s="172"/>
      <c r="N25413" s="172"/>
      <c r="O25413" s="172"/>
      <c r="U25413" s="173"/>
    </row>
    <row r="25414" spans="13:21" s="104" customFormat="1" ht="15.75">
      <c r="M25414" s="172"/>
      <c r="N25414" s="172"/>
      <c r="O25414" s="172"/>
      <c r="U25414" s="173"/>
    </row>
    <row r="25415" spans="13:21" s="104" customFormat="1" ht="15.75">
      <c r="M25415" s="172"/>
      <c r="N25415" s="172"/>
      <c r="O25415" s="172"/>
      <c r="U25415" s="173"/>
    </row>
    <row r="25416" spans="13:21" s="104" customFormat="1" ht="15.75">
      <c r="M25416" s="172"/>
      <c r="N25416" s="172"/>
      <c r="O25416" s="172"/>
      <c r="U25416" s="173"/>
    </row>
    <row r="25417" spans="13:21" s="104" customFormat="1" ht="15.75">
      <c r="M25417" s="172"/>
      <c r="N25417" s="172"/>
      <c r="O25417" s="172"/>
      <c r="U25417" s="173"/>
    </row>
    <row r="25418" spans="13:21" s="104" customFormat="1" ht="15.75">
      <c r="M25418" s="172"/>
      <c r="N25418" s="172"/>
      <c r="O25418" s="172"/>
      <c r="U25418" s="173"/>
    </row>
    <row r="25419" spans="13:21" s="104" customFormat="1" ht="15.75">
      <c r="M25419" s="172"/>
      <c r="N25419" s="172"/>
      <c r="O25419" s="172"/>
      <c r="U25419" s="173"/>
    </row>
    <row r="25420" spans="13:21" s="104" customFormat="1" ht="15.75">
      <c r="M25420" s="172"/>
      <c r="N25420" s="172"/>
      <c r="O25420" s="172"/>
      <c r="U25420" s="173"/>
    </row>
    <row r="25421" spans="13:21" s="104" customFormat="1" ht="15.75">
      <c r="M25421" s="172"/>
      <c r="N25421" s="172"/>
      <c r="O25421" s="172"/>
      <c r="U25421" s="173"/>
    </row>
    <row r="25422" spans="13:21" s="104" customFormat="1" ht="15.75">
      <c r="M25422" s="172"/>
      <c r="N25422" s="172"/>
      <c r="O25422" s="172"/>
      <c r="U25422" s="173"/>
    </row>
    <row r="25423" spans="13:21" s="104" customFormat="1" ht="15.75">
      <c r="M25423" s="172"/>
      <c r="N25423" s="172"/>
      <c r="O25423" s="172"/>
      <c r="U25423" s="173"/>
    </row>
    <row r="25424" spans="13:21" s="104" customFormat="1" ht="15.75">
      <c r="M25424" s="172"/>
      <c r="N25424" s="172"/>
      <c r="O25424" s="172"/>
      <c r="U25424" s="173"/>
    </row>
    <row r="25425" spans="13:21" s="104" customFormat="1" ht="15.75">
      <c r="M25425" s="172"/>
      <c r="N25425" s="172"/>
      <c r="O25425" s="172"/>
      <c r="U25425" s="173"/>
    </row>
    <row r="25426" spans="13:21" s="104" customFormat="1" ht="15.75">
      <c r="M25426" s="172"/>
      <c r="N25426" s="172"/>
      <c r="O25426" s="172"/>
      <c r="U25426" s="173"/>
    </row>
    <row r="25427" spans="13:21" s="104" customFormat="1" ht="15.75">
      <c r="M25427" s="172"/>
      <c r="N25427" s="172"/>
      <c r="O25427" s="172"/>
      <c r="U25427" s="173"/>
    </row>
    <row r="25428" spans="13:21" s="104" customFormat="1" ht="15.75">
      <c r="M25428" s="172"/>
      <c r="N25428" s="172"/>
      <c r="O25428" s="172"/>
      <c r="U25428" s="173"/>
    </row>
    <row r="25429" spans="13:21" s="104" customFormat="1" ht="15.75">
      <c r="M25429" s="172"/>
      <c r="N25429" s="172"/>
      <c r="O25429" s="172"/>
      <c r="U25429" s="173"/>
    </row>
    <row r="25430" spans="13:21" s="104" customFormat="1" ht="15.75">
      <c r="M25430" s="172"/>
      <c r="N25430" s="172"/>
      <c r="O25430" s="172"/>
      <c r="U25430" s="173"/>
    </row>
    <row r="25431" spans="13:21" s="104" customFormat="1" ht="15.75">
      <c r="M25431" s="172"/>
      <c r="N25431" s="172"/>
      <c r="O25431" s="172"/>
      <c r="U25431" s="173"/>
    </row>
    <row r="25432" spans="13:21" s="104" customFormat="1" ht="15.75">
      <c r="M25432" s="172"/>
      <c r="N25432" s="172"/>
      <c r="O25432" s="172"/>
      <c r="U25432" s="173"/>
    </row>
    <row r="25433" spans="13:21" s="104" customFormat="1" ht="15.75">
      <c r="M25433" s="172"/>
      <c r="N25433" s="172"/>
      <c r="O25433" s="172"/>
      <c r="U25433" s="173"/>
    </row>
    <row r="25434" spans="13:21" s="104" customFormat="1" ht="15.75">
      <c r="M25434" s="172"/>
      <c r="N25434" s="172"/>
      <c r="O25434" s="172"/>
      <c r="U25434" s="173"/>
    </row>
    <row r="25435" spans="13:21" s="104" customFormat="1" ht="15.75">
      <c r="M25435" s="172"/>
      <c r="N25435" s="172"/>
      <c r="O25435" s="172"/>
      <c r="U25435" s="173"/>
    </row>
    <row r="25436" spans="13:21" s="104" customFormat="1" ht="15.75">
      <c r="M25436" s="172"/>
      <c r="N25436" s="172"/>
      <c r="O25436" s="172"/>
      <c r="U25436" s="173"/>
    </row>
    <row r="25437" spans="13:21" s="104" customFormat="1" ht="15.75">
      <c r="M25437" s="172"/>
      <c r="N25437" s="172"/>
      <c r="O25437" s="172"/>
      <c r="U25437" s="173"/>
    </row>
    <row r="25438" spans="13:21" s="104" customFormat="1" ht="15.75">
      <c r="M25438" s="172"/>
      <c r="N25438" s="172"/>
      <c r="O25438" s="172"/>
      <c r="U25438" s="173"/>
    </row>
    <row r="25439" spans="13:21" s="104" customFormat="1" ht="15.75">
      <c r="M25439" s="172"/>
      <c r="N25439" s="172"/>
      <c r="O25439" s="172"/>
      <c r="U25439" s="173"/>
    </row>
    <row r="25440" spans="13:21" s="104" customFormat="1" ht="15.75">
      <c r="M25440" s="172"/>
      <c r="N25440" s="172"/>
      <c r="O25440" s="172"/>
      <c r="U25440" s="173"/>
    </row>
    <row r="25441" spans="13:21" s="104" customFormat="1" ht="15.75">
      <c r="M25441" s="172"/>
      <c r="N25441" s="172"/>
      <c r="O25441" s="172"/>
      <c r="U25441" s="173"/>
    </row>
    <row r="25442" spans="13:21" s="104" customFormat="1" ht="15.75">
      <c r="M25442" s="172"/>
      <c r="N25442" s="172"/>
      <c r="O25442" s="172"/>
      <c r="U25442" s="173"/>
    </row>
    <row r="25443" spans="13:21" s="104" customFormat="1" ht="15.75">
      <c r="M25443" s="172"/>
      <c r="N25443" s="172"/>
      <c r="O25443" s="172"/>
      <c r="U25443" s="173"/>
    </row>
    <row r="25444" spans="13:21" s="104" customFormat="1" ht="15.75">
      <c r="M25444" s="172"/>
      <c r="N25444" s="172"/>
      <c r="O25444" s="172"/>
      <c r="U25444" s="173"/>
    </row>
    <row r="25445" spans="13:21" s="104" customFormat="1" ht="15.75">
      <c r="M25445" s="172"/>
      <c r="N25445" s="172"/>
      <c r="O25445" s="172"/>
      <c r="U25445" s="173"/>
    </row>
    <row r="25446" spans="13:21" s="104" customFormat="1" ht="15.75">
      <c r="M25446" s="172"/>
      <c r="N25446" s="172"/>
      <c r="O25446" s="172"/>
      <c r="U25446" s="173"/>
    </row>
    <row r="25447" spans="13:21" s="104" customFormat="1" ht="15.75">
      <c r="M25447" s="172"/>
      <c r="N25447" s="172"/>
      <c r="O25447" s="172"/>
      <c r="U25447" s="173"/>
    </row>
    <row r="25448" spans="13:21" s="104" customFormat="1" ht="15.75">
      <c r="M25448" s="172"/>
      <c r="N25448" s="172"/>
      <c r="O25448" s="172"/>
      <c r="U25448" s="173"/>
    </row>
    <row r="25449" spans="13:21" s="104" customFormat="1" ht="15.75">
      <c r="M25449" s="172"/>
      <c r="N25449" s="172"/>
      <c r="O25449" s="172"/>
      <c r="U25449" s="173"/>
    </row>
    <row r="25450" spans="13:21" s="104" customFormat="1" ht="15.75">
      <c r="M25450" s="172"/>
      <c r="N25450" s="172"/>
      <c r="O25450" s="172"/>
      <c r="U25450" s="173"/>
    </row>
    <row r="25451" spans="13:21" s="104" customFormat="1" ht="15.75">
      <c r="M25451" s="172"/>
      <c r="N25451" s="172"/>
      <c r="O25451" s="172"/>
      <c r="U25451" s="173"/>
    </row>
    <row r="25452" spans="13:21" s="104" customFormat="1" ht="15.75">
      <c r="M25452" s="172"/>
      <c r="N25452" s="172"/>
      <c r="O25452" s="172"/>
      <c r="U25452" s="173"/>
    </row>
    <row r="25453" spans="13:21" s="104" customFormat="1" ht="15.75">
      <c r="M25453" s="172"/>
      <c r="N25453" s="172"/>
      <c r="O25453" s="172"/>
      <c r="U25453" s="173"/>
    </row>
    <row r="25454" spans="13:21" s="104" customFormat="1" ht="15.75">
      <c r="M25454" s="172"/>
      <c r="N25454" s="172"/>
      <c r="O25454" s="172"/>
      <c r="U25454" s="173"/>
    </row>
    <row r="25455" spans="13:21" s="104" customFormat="1" ht="15.75">
      <c r="M25455" s="172"/>
      <c r="N25455" s="172"/>
      <c r="O25455" s="172"/>
      <c r="U25455" s="173"/>
    </row>
    <row r="25456" spans="13:21" s="104" customFormat="1" ht="15.75">
      <c r="M25456" s="172"/>
      <c r="N25456" s="172"/>
      <c r="O25456" s="172"/>
      <c r="U25456" s="173"/>
    </row>
    <row r="25457" spans="13:21" s="104" customFormat="1" ht="15.75">
      <c r="M25457" s="172"/>
      <c r="N25457" s="172"/>
      <c r="O25457" s="172"/>
      <c r="U25457" s="173"/>
    </row>
    <row r="25458" spans="13:21" s="104" customFormat="1" ht="15.75">
      <c r="M25458" s="172"/>
      <c r="N25458" s="172"/>
      <c r="O25458" s="172"/>
      <c r="U25458" s="173"/>
    </row>
    <row r="25459" spans="13:21" s="104" customFormat="1" ht="15.75">
      <c r="M25459" s="172"/>
      <c r="N25459" s="172"/>
      <c r="O25459" s="172"/>
      <c r="U25459" s="173"/>
    </row>
    <row r="25460" spans="13:21" s="104" customFormat="1" ht="15.75">
      <c r="M25460" s="172"/>
      <c r="N25460" s="172"/>
      <c r="O25460" s="172"/>
      <c r="U25460" s="173"/>
    </row>
    <row r="25461" spans="13:21" s="104" customFormat="1" ht="15.75">
      <c r="M25461" s="172"/>
      <c r="N25461" s="172"/>
      <c r="O25461" s="172"/>
      <c r="U25461" s="173"/>
    </row>
    <row r="25462" spans="13:21" s="104" customFormat="1" ht="15.75">
      <c r="M25462" s="172"/>
      <c r="N25462" s="172"/>
      <c r="O25462" s="172"/>
      <c r="U25462" s="173"/>
    </row>
    <row r="25463" spans="13:21" s="104" customFormat="1" ht="15.75">
      <c r="M25463" s="172"/>
      <c r="N25463" s="172"/>
      <c r="O25463" s="172"/>
      <c r="U25463" s="173"/>
    </row>
    <row r="25464" spans="13:21" s="104" customFormat="1" ht="15.75">
      <c r="M25464" s="172"/>
      <c r="N25464" s="172"/>
      <c r="O25464" s="172"/>
      <c r="U25464" s="173"/>
    </row>
    <row r="25465" spans="13:21" s="104" customFormat="1" ht="15.75">
      <c r="M25465" s="172"/>
      <c r="N25465" s="172"/>
      <c r="O25465" s="172"/>
      <c r="U25465" s="173"/>
    </row>
    <row r="25466" spans="13:21" s="104" customFormat="1" ht="15.75">
      <c r="M25466" s="172"/>
      <c r="N25466" s="172"/>
      <c r="O25466" s="172"/>
      <c r="U25466" s="173"/>
    </row>
    <row r="25467" spans="13:21" s="104" customFormat="1" ht="15.75">
      <c r="M25467" s="172"/>
      <c r="N25467" s="172"/>
      <c r="O25467" s="172"/>
      <c r="U25467" s="173"/>
    </row>
    <row r="25468" spans="13:21" s="104" customFormat="1" ht="15.75">
      <c r="M25468" s="172"/>
      <c r="N25468" s="172"/>
      <c r="O25468" s="172"/>
      <c r="U25468" s="173"/>
    </row>
    <row r="25469" spans="13:21" s="104" customFormat="1" ht="15.75">
      <c r="M25469" s="172"/>
      <c r="N25469" s="172"/>
      <c r="O25469" s="172"/>
      <c r="U25469" s="173"/>
    </row>
    <row r="25470" spans="13:21" s="104" customFormat="1" ht="15.75">
      <c r="M25470" s="172"/>
      <c r="N25470" s="172"/>
      <c r="O25470" s="172"/>
      <c r="U25470" s="173"/>
    </row>
    <row r="25471" spans="13:21" s="104" customFormat="1" ht="15.75">
      <c r="M25471" s="172"/>
      <c r="N25471" s="172"/>
      <c r="O25471" s="172"/>
      <c r="U25471" s="173"/>
    </row>
    <row r="25472" spans="13:21" s="104" customFormat="1" ht="15.75">
      <c r="M25472" s="172"/>
      <c r="N25472" s="172"/>
      <c r="O25472" s="172"/>
      <c r="U25472" s="173"/>
    </row>
    <row r="25473" spans="13:21" s="104" customFormat="1" ht="15.75">
      <c r="M25473" s="172"/>
      <c r="N25473" s="172"/>
      <c r="O25473" s="172"/>
      <c r="U25473" s="173"/>
    </row>
    <row r="25474" spans="13:21" s="104" customFormat="1" ht="15.75">
      <c r="M25474" s="172"/>
      <c r="N25474" s="172"/>
      <c r="O25474" s="172"/>
      <c r="U25474" s="173"/>
    </row>
    <row r="25475" spans="13:21" s="104" customFormat="1" ht="15.75">
      <c r="M25475" s="172"/>
      <c r="N25475" s="172"/>
      <c r="O25475" s="172"/>
      <c r="U25475" s="173"/>
    </row>
    <row r="25476" spans="13:21" s="104" customFormat="1" ht="15.75">
      <c r="M25476" s="172"/>
      <c r="N25476" s="172"/>
      <c r="O25476" s="172"/>
      <c r="U25476" s="173"/>
    </row>
    <row r="25477" spans="13:21" s="104" customFormat="1" ht="15.75">
      <c r="M25477" s="172"/>
      <c r="N25477" s="172"/>
      <c r="O25477" s="172"/>
      <c r="U25477" s="173"/>
    </row>
    <row r="25478" spans="13:21" s="104" customFormat="1" ht="15.75">
      <c r="M25478" s="172"/>
      <c r="N25478" s="172"/>
      <c r="O25478" s="172"/>
      <c r="U25478" s="173"/>
    </row>
    <row r="25479" spans="13:21" s="104" customFormat="1" ht="15.75">
      <c r="M25479" s="172"/>
      <c r="N25479" s="172"/>
      <c r="O25479" s="172"/>
      <c r="U25479" s="173"/>
    </row>
    <row r="25480" spans="13:21" s="104" customFormat="1" ht="15.75">
      <c r="M25480" s="172"/>
      <c r="N25480" s="172"/>
      <c r="O25480" s="172"/>
      <c r="U25480" s="173"/>
    </row>
    <row r="25481" spans="13:21" s="104" customFormat="1" ht="15.75">
      <c r="M25481" s="172"/>
      <c r="N25481" s="172"/>
      <c r="O25481" s="172"/>
      <c r="U25481" s="173"/>
    </row>
    <row r="25482" spans="13:21" s="104" customFormat="1" ht="15.75">
      <c r="M25482" s="172"/>
      <c r="N25482" s="172"/>
      <c r="O25482" s="172"/>
      <c r="U25482" s="173"/>
    </row>
    <row r="25483" spans="13:21" s="104" customFormat="1" ht="15.75">
      <c r="M25483" s="172"/>
      <c r="N25483" s="172"/>
      <c r="O25483" s="172"/>
      <c r="U25483" s="173"/>
    </row>
    <row r="25484" spans="13:21" s="104" customFormat="1" ht="15.75">
      <c r="M25484" s="172"/>
      <c r="N25484" s="172"/>
      <c r="O25484" s="172"/>
      <c r="U25484" s="173"/>
    </row>
    <row r="25485" spans="13:21" s="104" customFormat="1" ht="15.75">
      <c r="M25485" s="172"/>
      <c r="N25485" s="172"/>
      <c r="O25485" s="172"/>
      <c r="U25485" s="173"/>
    </row>
    <row r="25486" spans="13:21" s="104" customFormat="1" ht="15.75">
      <c r="M25486" s="172"/>
      <c r="N25486" s="172"/>
      <c r="O25486" s="172"/>
      <c r="U25486" s="173"/>
    </row>
    <row r="25487" spans="13:21" s="104" customFormat="1" ht="15.75">
      <c r="M25487" s="172"/>
      <c r="N25487" s="172"/>
      <c r="O25487" s="172"/>
      <c r="U25487" s="173"/>
    </row>
    <row r="25488" spans="13:21" s="104" customFormat="1" ht="15.75">
      <c r="M25488" s="172"/>
      <c r="N25488" s="172"/>
      <c r="O25488" s="172"/>
      <c r="U25488" s="173"/>
    </row>
    <row r="25489" spans="13:21" s="104" customFormat="1" ht="15.75">
      <c r="M25489" s="172"/>
      <c r="N25489" s="172"/>
      <c r="O25489" s="172"/>
      <c r="U25489" s="173"/>
    </row>
    <row r="25490" spans="13:21" s="104" customFormat="1" ht="15.75">
      <c r="M25490" s="172"/>
      <c r="N25490" s="172"/>
      <c r="O25490" s="172"/>
      <c r="U25490" s="173"/>
    </row>
    <row r="25491" spans="13:21" s="104" customFormat="1" ht="15.75">
      <c r="M25491" s="172"/>
      <c r="N25491" s="172"/>
      <c r="O25491" s="172"/>
      <c r="U25491" s="173"/>
    </row>
    <row r="25492" spans="13:21" s="104" customFormat="1" ht="15.75">
      <c r="M25492" s="172"/>
      <c r="N25492" s="172"/>
      <c r="O25492" s="172"/>
      <c r="U25492" s="173"/>
    </row>
    <row r="25493" spans="13:21" s="104" customFormat="1" ht="15.75">
      <c r="M25493" s="172"/>
      <c r="N25493" s="172"/>
      <c r="O25493" s="172"/>
      <c r="U25493" s="173"/>
    </row>
    <row r="25494" spans="13:21" s="104" customFormat="1" ht="15.75">
      <c r="M25494" s="172"/>
      <c r="N25494" s="172"/>
      <c r="O25494" s="172"/>
      <c r="U25494" s="173"/>
    </row>
    <row r="25495" spans="13:21" s="104" customFormat="1" ht="15.75">
      <c r="M25495" s="172"/>
      <c r="N25495" s="172"/>
      <c r="O25495" s="172"/>
      <c r="U25495" s="173"/>
    </row>
    <row r="25496" spans="13:21" s="104" customFormat="1" ht="15.75">
      <c r="M25496" s="172"/>
      <c r="N25496" s="172"/>
      <c r="O25496" s="172"/>
      <c r="U25496" s="173"/>
    </row>
    <row r="25497" spans="13:21" s="104" customFormat="1" ht="15.75">
      <c r="M25497" s="172"/>
      <c r="N25497" s="172"/>
      <c r="O25497" s="172"/>
      <c r="U25497" s="173"/>
    </row>
    <row r="25498" spans="13:21" s="104" customFormat="1" ht="15.75">
      <c r="M25498" s="172"/>
      <c r="N25498" s="172"/>
      <c r="O25498" s="172"/>
      <c r="U25498" s="173"/>
    </row>
    <row r="25499" spans="13:21" s="104" customFormat="1" ht="15.75">
      <c r="M25499" s="172"/>
      <c r="N25499" s="172"/>
      <c r="O25499" s="172"/>
      <c r="U25499" s="173"/>
    </row>
    <row r="25500" spans="13:21" s="104" customFormat="1" ht="15.75">
      <c r="M25500" s="172"/>
      <c r="N25500" s="172"/>
      <c r="O25500" s="172"/>
      <c r="U25500" s="173"/>
    </row>
    <row r="25501" spans="13:21" s="104" customFormat="1" ht="15.75">
      <c r="M25501" s="172"/>
      <c r="N25501" s="172"/>
      <c r="O25501" s="172"/>
      <c r="U25501" s="173"/>
    </row>
    <row r="25502" spans="13:21" s="104" customFormat="1" ht="15.75">
      <c r="M25502" s="172"/>
      <c r="N25502" s="172"/>
      <c r="O25502" s="172"/>
      <c r="U25502" s="173"/>
    </row>
    <row r="25503" spans="13:21" s="104" customFormat="1" ht="15.75">
      <c r="M25503" s="172"/>
      <c r="N25503" s="172"/>
      <c r="O25503" s="172"/>
      <c r="U25503" s="173"/>
    </row>
    <row r="25504" spans="13:21" s="104" customFormat="1" ht="15.75">
      <c r="M25504" s="172"/>
      <c r="N25504" s="172"/>
      <c r="O25504" s="172"/>
      <c r="U25504" s="173"/>
    </row>
    <row r="25505" spans="13:21" s="104" customFormat="1" ht="15.75">
      <c r="M25505" s="172"/>
      <c r="N25505" s="172"/>
      <c r="O25505" s="172"/>
      <c r="U25505" s="173"/>
    </row>
    <row r="25506" spans="13:21" s="104" customFormat="1" ht="15.75">
      <c r="M25506" s="172"/>
      <c r="N25506" s="172"/>
      <c r="O25506" s="172"/>
      <c r="U25506" s="173"/>
    </row>
    <row r="25507" spans="13:21" s="104" customFormat="1" ht="15.75">
      <c r="M25507" s="172"/>
      <c r="N25507" s="172"/>
      <c r="O25507" s="172"/>
      <c r="U25507" s="173"/>
    </row>
    <row r="25508" spans="13:21" s="104" customFormat="1" ht="15.75">
      <c r="M25508" s="172"/>
      <c r="N25508" s="172"/>
      <c r="O25508" s="172"/>
      <c r="U25508" s="173"/>
    </row>
    <row r="25509" spans="13:21" s="104" customFormat="1" ht="15.75">
      <c r="M25509" s="172"/>
      <c r="N25509" s="172"/>
      <c r="O25509" s="172"/>
      <c r="U25509" s="173"/>
    </row>
    <row r="25510" spans="13:21" s="104" customFormat="1" ht="15.75">
      <c r="M25510" s="172"/>
      <c r="N25510" s="172"/>
      <c r="O25510" s="172"/>
      <c r="U25510" s="173"/>
    </row>
    <row r="25511" spans="13:21" s="104" customFormat="1" ht="15.75">
      <c r="M25511" s="172"/>
      <c r="N25511" s="172"/>
      <c r="O25511" s="172"/>
      <c r="U25511" s="173"/>
    </row>
    <row r="25512" spans="13:21" s="104" customFormat="1" ht="15.75">
      <c r="M25512" s="172"/>
      <c r="N25512" s="172"/>
      <c r="O25512" s="172"/>
      <c r="U25512" s="173"/>
    </row>
    <row r="25513" spans="13:21" s="104" customFormat="1" ht="15.75">
      <c r="M25513" s="172"/>
      <c r="N25513" s="172"/>
      <c r="O25513" s="172"/>
      <c r="U25513" s="173"/>
    </row>
    <row r="25514" spans="13:21" s="104" customFormat="1" ht="15.75">
      <c r="M25514" s="172"/>
      <c r="N25514" s="172"/>
      <c r="O25514" s="172"/>
      <c r="U25514" s="173"/>
    </row>
    <row r="25515" spans="13:21" s="104" customFormat="1" ht="15.75">
      <c r="M25515" s="172"/>
      <c r="N25515" s="172"/>
      <c r="O25515" s="172"/>
      <c r="U25515" s="173"/>
    </row>
    <row r="25516" spans="13:21" s="104" customFormat="1" ht="15.75">
      <c r="M25516" s="172"/>
      <c r="N25516" s="172"/>
      <c r="O25516" s="172"/>
      <c r="U25516" s="173"/>
    </row>
    <row r="25517" spans="13:21" s="104" customFormat="1" ht="15.75">
      <c r="M25517" s="172"/>
      <c r="N25517" s="172"/>
      <c r="O25517" s="172"/>
      <c r="U25517" s="173"/>
    </row>
    <row r="25518" spans="13:21" s="104" customFormat="1" ht="15.75">
      <c r="M25518" s="172"/>
      <c r="N25518" s="172"/>
      <c r="O25518" s="172"/>
      <c r="U25518" s="173"/>
    </row>
    <row r="25519" spans="13:21" s="104" customFormat="1" ht="15.75">
      <c r="M25519" s="172"/>
      <c r="N25519" s="172"/>
      <c r="O25519" s="172"/>
      <c r="U25519" s="173"/>
    </row>
    <row r="25520" spans="13:21" s="104" customFormat="1" ht="15.75">
      <c r="M25520" s="172"/>
      <c r="N25520" s="172"/>
      <c r="O25520" s="172"/>
      <c r="U25520" s="173"/>
    </row>
    <row r="25521" spans="13:21" s="104" customFormat="1" ht="15.75">
      <c r="M25521" s="172"/>
      <c r="N25521" s="172"/>
      <c r="O25521" s="172"/>
      <c r="U25521" s="173"/>
    </row>
    <row r="25522" spans="13:21" s="104" customFormat="1" ht="15.75">
      <c r="M25522" s="172"/>
      <c r="N25522" s="172"/>
      <c r="O25522" s="172"/>
      <c r="U25522" s="173"/>
    </row>
    <row r="25523" spans="13:21" s="104" customFormat="1" ht="15.75">
      <c r="M25523" s="172"/>
      <c r="N25523" s="172"/>
      <c r="O25523" s="172"/>
      <c r="U25523" s="173"/>
    </row>
    <row r="25524" spans="13:21" s="104" customFormat="1" ht="15.75">
      <c r="M25524" s="172"/>
      <c r="N25524" s="172"/>
      <c r="O25524" s="172"/>
      <c r="U25524" s="173"/>
    </row>
    <row r="25525" spans="13:21" s="104" customFormat="1" ht="15.75">
      <c r="M25525" s="172"/>
      <c r="N25525" s="172"/>
      <c r="O25525" s="172"/>
      <c r="U25525" s="173"/>
    </row>
    <row r="25526" spans="13:21" s="104" customFormat="1" ht="15.75">
      <c r="M25526" s="172"/>
      <c r="N25526" s="172"/>
      <c r="O25526" s="172"/>
      <c r="U25526" s="173"/>
    </row>
    <row r="25527" spans="13:21" s="104" customFormat="1" ht="15.75">
      <c r="M25527" s="172"/>
      <c r="N25527" s="172"/>
      <c r="O25527" s="172"/>
      <c r="U25527" s="173"/>
    </row>
    <row r="25528" spans="13:21" s="104" customFormat="1" ht="15.75">
      <c r="M25528" s="172"/>
      <c r="N25528" s="172"/>
      <c r="O25528" s="172"/>
      <c r="U25528" s="173"/>
    </row>
    <row r="25529" spans="13:21" s="104" customFormat="1" ht="15.75">
      <c r="M25529" s="172"/>
      <c r="N25529" s="172"/>
      <c r="O25529" s="172"/>
      <c r="U25529" s="173"/>
    </row>
    <row r="25530" spans="13:21" s="104" customFormat="1" ht="15.75">
      <c r="M25530" s="172"/>
      <c r="N25530" s="172"/>
      <c r="O25530" s="172"/>
      <c r="U25530" s="173"/>
    </row>
    <row r="25531" spans="13:21" s="104" customFormat="1" ht="15.75">
      <c r="M25531" s="172"/>
      <c r="N25531" s="172"/>
      <c r="O25531" s="172"/>
      <c r="U25531" s="173"/>
    </row>
    <row r="25532" spans="13:21" s="104" customFormat="1" ht="15.75">
      <c r="M25532" s="172"/>
      <c r="N25532" s="172"/>
      <c r="O25532" s="172"/>
      <c r="U25532" s="173"/>
    </row>
    <row r="25533" spans="13:21" s="104" customFormat="1" ht="15.75">
      <c r="M25533" s="172"/>
      <c r="N25533" s="172"/>
      <c r="O25533" s="172"/>
      <c r="U25533" s="173"/>
    </row>
    <row r="25534" spans="13:21" s="104" customFormat="1" ht="15.75">
      <c r="M25534" s="172"/>
      <c r="N25534" s="172"/>
      <c r="O25534" s="172"/>
      <c r="U25534" s="173"/>
    </row>
    <row r="25535" spans="13:21" s="104" customFormat="1" ht="15.75">
      <c r="M25535" s="172"/>
      <c r="N25535" s="172"/>
      <c r="O25535" s="172"/>
      <c r="U25535" s="173"/>
    </row>
    <row r="25536" spans="13:21" s="104" customFormat="1" ht="15.75">
      <c r="M25536" s="172"/>
      <c r="N25536" s="172"/>
      <c r="O25536" s="172"/>
      <c r="U25536" s="173"/>
    </row>
    <row r="25537" spans="13:21" s="104" customFormat="1" ht="15.75">
      <c r="M25537" s="172"/>
      <c r="N25537" s="172"/>
      <c r="O25537" s="172"/>
      <c r="U25537" s="173"/>
    </row>
    <row r="25538" spans="13:21" s="104" customFormat="1" ht="15.75">
      <c r="M25538" s="172"/>
      <c r="N25538" s="172"/>
      <c r="O25538" s="172"/>
      <c r="U25538" s="173"/>
    </row>
    <row r="25539" spans="13:21" s="104" customFormat="1" ht="15.75">
      <c r="M25539" s="172"/>
      <c r="N25539" s="172"/>
      <c r="O25539" s="172"/>
      <c r="U25539" s="173"/>
    </row>
    <row r="25540" spans="13:21" s="104" customFormat="1" ht="15.75">
      <c r="M25540" s="172"/>
      <c r="N25540" s="172"/>
      <c r="O25540" s="172"/>
      <c r="U25540" s="173"/>
    </row>
    <row r="25541" spans="13:21" s="104" customFormat="1" ht="15.75">
      <c r="M25541" s="172"/>
      <c r="N25541" s="172"/>
      <c r="O25541" s="172"/>
      <c r="U25541" s="173"/>
    </row>
    <row r="25542" spans="13:21" s="104" customFormat="1" ht="15.75">
      <c r="M25542" s="172"/>
      <c r="N25542" s="172"/>
      <c r="O25542" s="172"/>
      <c r="U25542" s="173"/>
    </row>
    <row r="25543" spans="13:21" s="104" customFormat="1" ht="15.75">
      <c r="M25543" s="172"/>
      <c r="N25543" s="172"/>
      <c r="O25543" s="172"/>
      <c r="U25543" s="173"/>
    </row>
    <row r="25544" spans="13:21" s="104" customFormat="1" ht="15.75">
      <c r="M25544" s="172"/>
      <c r="N25544" s="172"/>
      <c r="O25544" s="172"/>
      <c r="U25544" s="173"/>
    </row>
    <row r="25545" spans="13:21" s="104" customFormat="1" ht="15.75">
      <c r="M25545" s="172"/>
      <c r="N25545" s="172"/>
      <c r="O25545" s="172"/>
      <c r="U25545" s="173"/>
    </row>
    <row r="25546" spans="13:21" s="104" customFormat="1" ht="15.75">
      <c r="M25546" s="172"/>
      <c r="N25546" s="172"/>
      <c r="O25546" s="172"/>
      <c r="U25546" s="173"/>
    </row>
    <row r="25547" spans="13:21" s="104" customFormat="1" ht="15.75">
      <c r="M25547" s="172"/>
      <c r="N25547" s="172"/>
      <c r="O25547" s="172"/>
      <c r="U25547" s="173"/>
    </row>
    <row r="25548" spans="13:21" s="104" customFormat="1" ht="15.75">
      <c r="M25548" s="172"/>
      <c r="N25548" s="172"/>
      <c r="O25548" s="172"/>
      <c r="U25548" s="173"/>
    </row>
    <row r="25549" spans="13:21" s="104" customFormat="1" ht="15.75">
      <c r="M25549" s="172"/>
      <c r="N25549" s="172"/>
      <c r="O25549" s="172"/>
      <c r="U25549" s="173"/>
    </row>
    <row r="25550" spans="13:21" s="104" customFormat="1" ht="15.75">
      <c r="M25550" s="172"/>
      <c r="N25550" s="172"/>
      <c r="O25550" s="172"/>
      <c r="U25550" s="173"/>
    </row>
    <row r="25551" spans="13:21" s="104" customFormat="1" ht="15.75">
      <c r="M25551" s="172"/>
      <c r="N25551" s="172"/>
      <c r="O25551" s="172"/>
      <c r="U25551" s="173"/>
    </row>
    <row r="25552" spans="13:21" s="104" customFormat="1" ht="15.75">
      <c r="M25552" s="172"/>
      <c r="N25552" s="172"/>
      <c r="O25552" s="172"/>
      <c r="U25552" s="173"/>
    </row>
    <row r="25553" spans="13:21" s="104" customFormat="1" ht="15.75">
      <c r="M25553" s="172"/>
      <c r="N25553" s="172"/>
      <c r="O25553" s="172"/>
      <c r="U25553" s="173"/>
    </row>
    <row r="25554" spans="13:21" s="104" customFormat="1" ht="15.75">
      <c r="M25554" s="172"/>
      <c r="N25554" s="172"/>
      <c r="O25554" s="172"/>
      <c r="U25554" s="173"/>
    </row>
    <row r="25555" spans="13:21" s="104" customFormat="1" ht="15.75">
      <c r="M25555" s="172"/>
      <c r="N25555" s="172"/>
      <c r="O25555" s="172"/>
      <c r="U25555" s="173"/>
    </row>
    <row r="25556" spans="13:21" s="104" customFormat="1" ht="15.75">
      <c r="M25556" s="172"/>
      <c r="N25556" s="172"/>
      <c r="O25556" s="172"/>
      <c r="U25556" s="173"/>
    </row>
    <row r="25557" spans="13:21" s="104" customFormat="1" ht="15.75">
      <c r="M25557" s="172"/>
      <c r="N25557" s="172"/>
      <c r="O25557" s="172"/>
      <c r="U25557" s="173"/>
    </row>
    <row r="25558" spans="13:21" s="104" customFormat="1" ht="15.75">
      <c r="M25558" s="172"/>
      <c r="N25558" s="172"/>
      <c r="O25558" s="172"/>
      <c r="U25558" s="173"/>
    </row>
    <row r="25559" spans="13:21" s="104" customFormat="1" ht="15.75">
      <c r="M25559" s="172"/>
      <c r="N25559" s="172"/>
      <c r="O25559" s="172"/>
      <c r="U25559" s="173"/>
    </row>
    <row r="25560" spans="13:21" s="104" customFormat="1" ht="15.75">
      <c r="M25560" s="172"/>
      <c r="N25560" s="172"/>
      <c r="O25560" s="172"/>
      <c r="U25560" s="173"/>
    </row>
    <row r="25561" spans="13:21" s="104" customFormat="1" ht="15.75">
      <c r="M25561" s="172"/>
      <c r="N25561" s="172"/>
      <c r="O25561" s="172"/>
      <c r="U25561" s="173"/>
    </row>
    <row r="25562" spans="13:21" s="104" customFormat="1" ht="15.75">
      <c r="M25562" s="172"/>
      <c r="N25562" s="172"/>
      <c r="O25562" s="172"/>
      <c r="U25562" s="173"/>
    </row>
    <row r="25563" spans="13:21" s="104" customFormat="1" ht="15.75">
      <c r="M25563" s="172"/>
      <c r="N25563" s="172"/>
      <c r="O25563" s="172"/>
      <c r="U25563" s="173"/>
    </row>
    <row r="25564" spans="13:21" s="104" customFormat="1" ht="15.75">
      <c r="M25564" s="172"/>
      <c r="N25564" s="172"/>
      <c r="O25564" s="172"/>
      <c r="U25564" s="173"/>
    </row>
    <row r="25565" spans="13:21" s="104" customFormat="1" ht="15.75">
      <c r="M25565" s="172"/>
      <c r="N25565" s="172"/>
      <c r="O25565" s="172"/>
      <c r="U25565" s="173"/>
    </row>
    <row r="25566" spans="13:21" s="104" customFormat="1" ht="15.75">
      <c r="M25566" s="172"/>
      <c r="N25566" s="172"/>
      <c r="O25566" s="172"/>
      <c r="U25566" s="173"/>
    </row>
    <row r="25567" spans="13:21" s="104" customFormat="1" ht="15.75">
      <c r="M25567" s="172"/>
      <c r="N25567" s="172"/>
      <c r="O25567" s="172"/>
      <c r="U25567" s="173"/>
    </row>
    <row r="25568" spans="13:21" s="104" customFormat="1" ht="15.75">
      <c r="M25568" s="172"/>
      <c r="N25568" s="172"/>
      <c r="O25568" s="172"/>
      <c r="U25568" s="173"/>
    </row>
    <row r="25569" spans="13:21" s="104" customFormat="1" ht="15.75">
      <c r="M25569" s="172"/>
      <c r="N25569" s="172"/>
      <c r="O25569" s="172"/>
      <c r="U25569" s="173"/>
    </row>
    <row r="25570" spans="13:21" s="104" customFormat="1" ht="15.75">
      <c r="M25570" s="172"/>
      <c r="N25570" s="172"/>
      <c r="O25570" s="172"/>
      <c r="U25570" s="173"/>
    </row>
    <row r="25571" spans="13:21" s="104" customFormat="1" ht="15.75">
      <c r="M25571" s="172"/>
      <c r="N25571" s="172"/>
      <c r="O25571" s="172"/>
      <c r="U25571" s="173"/>
    </row>
    <row r="25572" spans="13:21" s="104" customFormat="1" ht="15.75">
      <c r="M25572" s="172"/>
      <c r="N25572" s="172"/>
      <c r="O25572" s="172"/>
      <c r="U25572" s="173"/>
    </row>
    <row r="25573" spans="13:21" s="104" customFormat="1" ht="15.75">
      <c r="M25573" s="172"/>
      <c r="N25573" s="172"/>
      <c r="O25573" s="172"/>
      <c r="U25573" s="173"/>
    </row>
    <row r="25574" spans="13:21" s="104" customFormat="1" ht="15.75">
      <c r="M25574" s="172"/>
      <c r="N25574" s="172"/>
      <c r="O25574" s="172"/>
      <c r="U25574" s="173"/>
    </row>
    <row r="25575" spans="13:21" s="104" customFormat="1" ht="15.75">
      <c r="M25575" s="172"/>
      <c r="N25575" s="172"/>
      <c r="O25575" s="172"/>
      <c r="U25575" s="173"/>
    </row>
    <row r="25576" spans="13:21" s="104" customFormat="1" ht="15.75">
      <c r="M25576" s="172"/>
      <c r="N25576" s="172"/>
      <c r="O25576" s="172"/>
      <c r="U25576" s="173"/>
    </row>
    <row r="25577" spans="13:21" s="104" customFormat="1" ht="15.75">
      <c r="M25577" s="172"/>
      <c r="N25577" s="172"/>
      <c r="O25577" s="172"/>
      <c r="U25577" s="173"/>
    </row>
    <row r="25578" spans="13:21" s="104" customFormat="1" ht="15.75">
      <c r="M25578" s="172"/>
      <c r="N25578" s="172"/>
      <c r="O25578" s="172"/>
      <c r="U25578" s="173"/>
    </row>
    <row r="25579" spans="13:21" s="104" customFormat="1" ht="15.75">
      <c r="M25579" s="172"/>
      <c r="N25579" s="172"/>
      <c r="O25579" s="172"/>
      <c r="U25579" s="173"/>
    </row>
    <row r="25580" spans="13:21" s="104" customFormat="1" ht="15.75">
      <c r="M25580" s="172"/>
      <c r="N25580" s="172"/>
      <c r="O25580" s="172"/>
      <c r="U25580" s="173"/>
    </row>
    <row r="25581" spans="13:21" s="104" customFormat="1" ht="15.75">
      <c r="M25581" s="172"/>
      <c r="N25581" s="172"/>
      <c r="O25581" s="172"/>
      <c r="U25581" s="173"/>
    </row>
    <row r="25582" spans="13:21" s="104" customFormat="1" ht="15.75">
      <c r="M25582" s="172"/>
      <c r="N25582" s="172"/>
      <c r="O25582" s="172"/>
      <c r="U25582" s="173"/>
    </row>
    <row r="25583" spans="13:21" s="104" customFormat="1" ht="15.75">
      <c r="M25583" s="172"/>
      <c r="N25583" s="172"/>
      <c r="O25583" s="172"/>
      <c r="U25583" s="173"/>
    </row>
    <row r="25584" spans="13:21" s="104" customFormat="1" ht="15.75">
      <c r="M25584" s="172"/>
      <c r="N25584" s="172"/>
      <c r="O25584" s="172"/>
      <c r="U25584" s="173"/>
    </row>
    <row r="25585" spans="13:21" s="104" customFormat="1" ht="15.75">
      <c r="M25585" s="172"/>
      <c r="N25585" s="172"/>
      <c r="O25585" s="172"/>
      <c r="U25585" s="173"/>
    </row>
    <row r="25586" spans="13:21" s="104" customFormat="1" ht="15.75">
      <c r="M25586" s="172"/>
      <c r="N25586" s="172"/>
      <c r="O25586" s="172"/>
      <c r="U25586" s="173"/>
    </row>
    <row r="25587" spans="13:21" s="104" customFormat="1" ht="15.75">
      <c r="M25587" s="172"/>
      <c r="N25587" s="172"/>
      <c r="O25587" s="172"/>
      <c r="U25587" s="173"/>
    </row>
    <row r="25588" spans="13:21" s="104" customFormat="1" ht="15.75">
      <c r="M25588" s="172"/>
      <c r="N25588" s="172"/>
      <c r="O25588" s="172"/>
      <c r="U25588" s="173"/>
    </row>
    <row r="25589" spans="13:21" s="104" customFormat="1" ht="15.75">
      <c r="M25589" s="172"/>
      <c r="N25589" s="172"/>
      <c r="O25589" s="172"/>
      <c r="U25589" s="173"/>
    </row>
    <row r="25590" spans="13:21" s="104" customFormat="1" ht="15.75">
      <c r="M25590" s="172"/>
      <c r="N25590" s="172"/>
      <c r="O25590" s="172"/>
      <c r="U25590" s="173"/>
    </row>
    <row r="25591" spans="13:21" s="104" customFormat="1" ht="15.75">
      <c r="M25591" s="172"/>
      <c r="N25591" s="172"/>
      <c r="O25591" s="172"/>
      <c r="U25591" s="173"/>
    </row>
    <row r="25592" spans="13:21" s="104" customFormat="1" ht="15.75">
      <c r="M25592" s="172"/>
      <c r="N25592" s="172"/>
      <c r="O25592" s="172"/>
      <c r="U25592" s="173"/>
    </row>
    <row r="25593" spans="13:21" s="104" customFormat="1" ht="15.75">
      <c r="M25593" s="172"/>
      <c r="N25593" s="172"/>
      <c r="O25593" s="172"/>
      <c r="U25593" s="173"/>
    </row>
    <row r="25594" spans="13:21" s="104" customFormat="1" ht="15.75">
      <c r="M25594" s="172"/>
      <c r="N25594" s="172"/>
      <c r="O25594" s="172"/>
      <c r="U25594" s="173"/>
    </row>
    <row r="25595" spans="13:21" s="104" customFormat="1" ht="15.75">
      <c r="M25595" s="172"/>
      <c r="N25595" s="172"/>
      <c r="O25595" s="172"/>
      <c r="U25595" s="173"/>
    </row>
    <row r="25596" spans="13:21" s="104" customFormat="1" ht="15.75">
      <c r="M25596" s="172"/>
      <c r="N25596" s="172"/>
      <c r="O25596" s="172"/>
      <c r="U25596" s="173"/>
    </row>
    <row r="25597" spans="13:21" s="104" customFormat="1" ht="15.75">
      <c r="M25597" s="172"/>
      <c r="N25597" s="172"/>
      <c r="O25597" s="172"/>
      <c r="U25597" s="173"/>
    </row>
    <row r="25598" spans="13:21" s="104" customFormat="1" ht="15.75">
      <c r="M25598" s="172"/>
      <c r="N25598" s="172"/>
      <c r="O25598" s="172"/>
      <c r="U25598" s="173"/>
    </row>
    <row r="25599" spans="13:21" s="104" customFormat="1" ht="15.75">
      <c r="M25599" s="172"/>
      <c r="N25599" s="172"/>
      <c r="O25599" s="172"/>
      <c r="U25599" s="173"/>
    </row>
    <row r="25600" spans="13:21" s="104" customFormat="1" ht="15.75">
      <c r="M25600" s="172"/>
      <c r="N25600" s="172"/>
      <c r="O25600" s="172"/>
      <c r="U25600" s="173"/>
    </row>
    <row r="25601" spans="13:21" s="104" customFormat="1" ht="15.75">
      <c r="M25601" s="172"/>
      <c r="N25601" s="172"/>
      <c r="O25601" s="172"/>
      <c r="U25601" s="173"/>
    </row>
    <row r="25602" spans="13:21" s="104" customFormat="1" ht="15.75">
      <c r="M25602" s="172"/>
      <c r="N25602" s="172"/>
      <c r="O25602" s="172"/>
      <c r="U25602" s="173"/>
    </row>
    <row r="25603" spans="13:21" s="104" customFormat="1" ht="15.75">
      <c r="M25603" s="172"/>
      <c r="N25603" s="172"/>
      <c r="O25603" s="172"/>
      <c r="U25603" s="173"/>
    </row>
    <row r="25604" spans="13:21" s="104" customFormat="1" ht="15.75">
      <c r="M25604" s="172"/>
      <c r="N25604" s="172"/>
      <c r="O25604" s="172"/>
      <c r="U25604" s="173"/>
    </row>
    <row r="25605" spans="13:21" s="104" customFormat="1" ht="15.75">
      <c r="M25605" s="172"/>
      <c r="N25605" s="172"/>
      <c r="O25605" s="172"/>
      <c r="U25605" s="173"/>
    </row>
    <row r="25606" spans="13:21" s="104" customFormat="1" ht="15.75">
      <c r="M25606" s="172"/>
      <c r="N25606" s="172"/>
      <c r="O25606" s="172"/>
      <c r="U25606" s="173"/>
    </row>
    <row r="25607" spans="13:21" s="104" customFormat="1" ht="15.75">
      <c r="M25607" s="172"/>
      <c r="N25607" s="172"/>
      <c r="O25607" s="172"/>
      <c r="U25607" s="173"/>
    </row>
    <row r="25608" spans="13:21" s="104" customFormat="1" ht="15.75">
      <c r="M25608" s="172"/>
      <c r="N25608" s="172"/>
      <c r="O25608" s="172"/>
      <c r="U25608" s="173"/>
    </row>
    <row r="25609" spans="13:21" s="104" customFormat="1" ht="15.75">
      <c r="M25609" s="172"/>
      <c r="N25609" s="172"/>
      <c r="O25609" s="172"/>
      <c r="U25609" s="173"/>
    </row>
    <row r="25610" spans="13:21" s="104" customFormat="1" ht="15.75">
      <c r="M25610" s="172"/>
      <c r="N25610" s="172"/>
      <c r="O25610" s="172"/>
      <c r="U25610" s="173"/>
    </row>
    <row r="25611" spans="13:21" s="104" customFormat="1" ht="15.75">
      <c r="M25611" s="172"/>
      <c r="N25611" s="172"/>
      <c r="O25611" s="172"/>
      <c r="U25611" s="173"/>
    </row>
    <row r="25612" spans="13:21" s="104" customFormat="1" ht="15.75">
      <c r="M25612" s="172"/>
      <c r="N25612" s="172"/>
      <c r="O25612" s="172"/>
      <c r="U25612" s="173"/>
    </row>
    <row r="25613" spans="13:21" s="104" customFormat="1" ht="15.75">
      <c r="M25613" s="172"/>
      <c r="N25613" s="172"/>
      <c r="O25613" s="172"/>
      <c r="U25613" s="173"/>
    </row>
    <row r="25614" spans="13:21" s="104" customFormat="1" ht="15.75">
      <c r="M25614" s="172"/>
      <c r="N25614" s="172"/>
      <c r="O25614" s="172"/>
      <c r="U25614" s="173"/>
    </row>
    <row r="25615" spans="13:21" s="104" customFormat="1" ht="15.75">
      <c r="M25615" s="172"/>
      <c r="N25615" s="172"/>
      <c r="O25615" s="172"/>
      <c r="U25615" s="173"/>
    </row>
    <row r="25616" spans="13:21" s="104" customFormat="1" ht="15.75">
      <c r="M25616" s="172"/>
      <c r="N25616" s="172"/>
      <c r="O25616" s="172"/>
      <c r="U25616" s="173"/>
    </row>
    <row r="25617" spans="13:21" s="104" customFormat="1" ht="15.75">
      <c r="M25617" s="172"/>
      <c r="N25617" s="172"/>
      <c r="O25617" s="172"/>
      <c r="U25617" s="173"/>
    </row>
    <row r="25618" spans="13:21" s="104" customFormat="1" ht="15.75">
      <c r="M25618" s="172"/>
      <c r="N25618" s="172"/>
      <c r="O25618" s="172"/>
      <c r="U25618" s="173"/>
    </row>
    <row r="25619" spans="13:21" s="104" customFormat="1" ht="15.75">
      <c r="M25619" s="172"/>
      <c r="N25619" s="172"/>
      <c r="O25619" s="172"/>
      <c r="U25619" s="173"/>
    </row>
    <row r="25620" spans="13:21" s="104" customFormat="1" ht="15.75">
      <c r="M25620" s="172"/>
      <c r="N25620" s="172"/>
      <c r="O25620" s="172"/>
      <c r="U25620" s="173"/>
    </row>
    <row r="25621" spans="13:21" s="104" customFormat="1" ht="15.75">
      <c r="M25621" s="172"/>
      <c r="N25621" s="172"/>
      <c r="O25621" s="172"/>
      <c r="U25621" s="173"/>
    </row>
    <row r="25622" spans="13:21" s="104" customFormat="1" ht="15.75">
      <c r="M25622" s="172"/>
      <c r="N25622" s="172"/>
      <c r="O25622" s="172"/>
      <c r="U25622" s="173"/>
    </row>
    <row r="25623" spans="13:21" s="104" customFormat="1" ht="15.75">
      <c r="M25623" s="172"/>
      <c r="N25623" s="172"/>
      <c r="O25623" s="172"/>
      <c r="U25623" s="173"/>
    </row>
    <row r="25624" spans="13:21" s="104" customFormat="1" ht="15.75">
      <c r="M25624" s="172"/>
      <c r="N25624" s="172"/>
      <c r="O25624" s="172"/>
      <c r="U25624" s="173"/>
    </row>
    <row r="25625" spans="13:21" s="104" customFormat="1" ht="15.75">
      <c r="M25625" s="172"/>
      <c r="N25625" s="172"/>
      <c r="O25625" s="172"/>
      <c r="U25625" s="173"/>
    </row>
    <row r="25626" spans="13:21" s="104" customFormat="1" ht="15.75">
      <c r="M25626" s="172"/>
      <c r="N25626" s="172"/>
      <c r="O25626" s="172"/>
      <c r="U25626" s="173"/>
    </row>
    <row r="25627" spans="13:21" s="104" customFormat="1" ht="15.75">
      <c r="M25627" s="172"/>
      <c r="N25627" s="172"/>
      <c r="O25627" s="172"/>
      <c r="U25627" s="173"/>
    </row>
    <row r="25628" spans="13:21" s="104" customFormat="1" ht="15.75">
      <c r="M25628" s="172"/>
      <c r="N25628" s="172"/>
      <c r="O25628" s="172"/>
      <c r="U25628" s="173"/>
    </row>
    <row r="25629" spans="13:21" s="104" customFormat="1" ht="15.75">
      <c r="M25629" s="172"/>
      <c r="N25629" s="172"/>
      <c r="O25629" s="172"/>
      <c r="U25629" s="173"/>
    </row>
    <row r="25630" spans="13:21" s="104" customFormat="1" ht="15.75">
      <c r="M25630" s="172"/>
      <c r="N25630" s="172"/>
      <c r="O25630" s="172"/>
      <c r="U25630" s="173"/>
    </row>
    <row r="25631" spans="13:21" s="104" customFormat="1" ht="15.75">
      <c r="M25631" s="172"/>
      <c r="N25631" s="172"/>
      <c r="O25631" s="172"/>
      <c r="U25631" s="173"/>
    </row>
    <row r="25632" spans="13:21" s="104" customFormat="1" ht="15.75">
      <c r="M25632" s="172"/>
      <c r="N25632" s="172"/>
      <c r="O25632" s="172"/>
      <c r="U25632" s="173"/>
    </row>
    <row r="25633" spans="13:21" s="104" customFormat="1" ht="15.75">
      <c r="M25633" s="172"/>
      <c r="N25633" s="172"/>
      <c r="O25633" s="172"/>
      <c r="U25633" s="173"/>
    </row>
    <row r="25634" spans="13:21" s="104" customFormat="1" ht="15.75">
      <c r="M25634" s="172"/>
      <c r="N25634" s="172"/>
      <c r="O25634" s="172"/>
      <c r="U25634" s="173"/>
    </row>
    <row r="25635" spans="13:21" s="104" customFormat="1" ht="15.75">
      <c r="M25635" s="172"/>
      <c r="N25635" s="172"/>
      <c r="O25635" s="172"/>
      <c r="U25635" s="173"/>
    </row>
    <row r="25636" spans="13:21" s="104" customFormat="1" ht="15.75">
      <c r="M25636" s="172"/>
      <c r="N25636" s="172"/>
      <c r="O25636" s="172"/>
      <c r="U25636" s="173"/>
    </row>
    <row r="25637" spans="13:21" s="104" customFormat="1" ht="15.75">
      <c r="M25637" s="172"/>
      <c r="N25637" s="172"/>
      <c r="O25637" s="172"/>
      <c r="U25637" s="173"/>
    </row>
    <row r="25638" spans="13:21" s="104" customFormat="1" ht="15.75">
      <c r="M25638" s="172"/>
      <c r="N25638" s="172"/>
      <c r="O25638" s="172"/>
      <c r="U25638" s="173"/>
    </row>
    <row r="25639" spans="13:21" s="104" customFormat="1" ht="15.75">
      <c r="M25639" s="172"/>
      <c r="N25639" s="172"/>
      <c r="O25639" s="172"/>
      <c r="U25639" s="173"/>
    </row>
    <row r="25640" spans="13:21" s="104" customFormat="1" ht="15.75">
      <c r="M25640" s="172"/>
      <c r="N25640" s="172"/>
      <c r="O25640" s="172"/>
      <c r="U25640" s="173"/>
    </row>
    <row r="25641" spans="13:21" s="104" customFormat="1" ht="15.75">
      <c r="M25641" s="172"/>
      <c r="N25641" s="172"/>
      <c r="O25641" s="172"/>
      <c r="U25641" s="173"/>
    </row>
    <row r="25642" spans="13:21" s="104" customFormat="1" ht="15.75">
      <c r="M25642" s="172"/>
      <c r="N25642" s="172"/>
      <c r="O25642" s="172"/>
      <c r="U25642" s="173"/>
    </row>
    <row r="25643" spans="13:21" s="104" customFormat="1" ht="15.75">
      <c r="M25643" s="172"/>
      <c r="N25643" s="172"/>
      <c r="O25643" s="172"/>
      <c r="U25643" s="173"/>
    </row>
    <row r="25644" spans="13:21" s="104" customFormat="1" ht="15.75">
      <c r="M25644" s="172"/>
      <c r="N25644" s="172"/>
      <c r="O25644" s="172"/>
      <c r="U25644" s="173"/>
    </row>
    <row r="25645" spans="13:21" s="104" customFormat="1" ht="15.75">
      <c r="M25645" s="172"/>
      <c r="N25645" s="172"/>
      <c r="O25645" s="172"/>
      <c r="U25645" s="173"/>
    </row>
    <row r="25646" spans="13:21" s="104" customFormat="1" ht="15.75">
      <c r="M25646" s="172"/>
      <c r="N25646" s="172"/>
      <c r="O25646" s="172"/>
      <c r="U25646" s="173"/>
    </row>
    <row r="25647" spans="13:21" s="104" customFormat="1" ht="15.75">
      <c r="M25647" s="172"/>
      <c r="N25647" s="172"/>
      <c r="O25647" s="172"/>
      <c r="U25647" s="173"/>
    </row>
    <row r="25648" spans="13:21" s="104" customFormat="1" ht="15.75">
      <c r="M25648" s="172"/>
      <c r="N25648" s="172"/>
      <c r="O25648" s="172"/>
      <c r="U25648" s="173"/>
    </row>
    <row r="25649" spans="13:21" s="104" customFormat="1" ht="15.75">
      <c r="M25649" s="172"/>
      <c r="N25649" s="172"/>
      <c r="O25649" s="172"/>
      <c r="U25649" s="173"/>
    </row>
    <row r="25650" spans="13:21" s="104" customFormat="1" ht="15.75">
      <c r="M25650" s="172"/>
      <c r="N25650" s="172"/>
      <c r="O25650" s="172"/>
      <c r="U25650" s="173"/>
    </row>
    <row r="25651" spans="13:21" s="104" customFormat="1" ht="15.75">
      <c r="M25651" s="172"/>
      <c r="N25651" s="172"/>
      <c r="O25651" s="172"/>
      <c r="U25651" s="173"/>
    </row>
    <row r="25652" spans="13:21" s="104" customFormat="1" ht="15.75">
      <c r="M25652" s="172"/>
      <c r="N25652" s="172"/>
      <c r="O25652" s="172"/>
      <c r="U25652" s="173"/>
    </row>
    <row r="25653" spans="13:21" s="104" customFormat="1" ht="15.75">
      <c r="M25653" s="172"/>
      <c r="N25653" s="172"/>
      <c r="O25653" s="172"/>
      <c r="U25653" s="173"/>
    </row>
    <row r="25654" spans="13:21" s="104" customFormat="1" ht="15.75">
      <c r="M25654" s="172"/>
      <c r="N25654" s="172"/>
      <c r="O25654" s="172"/>
      <c r="U25654" s="173"/>
    </row>
    <row r="25655" spans="13:21" s="104" customFormat="1" ht="15.75">
      <c r="M25655" s="172"/>
      <c r="N25655" s="172"/>
      <c r="O25655" s="172"/>
      <c r="U25655" s="173"/>
    </row>
    <row r="25656" spans="13:21" s="104" customFormat="1" ht="15.75">
      <c r="M25656" s="172"/>
      <c r="N25656" s="172"/>
      <c r="O25656" s="172"/>
      <c r="U25656" s="173"/>
    </row>
    <row r="25657" spans="13:21" s="104" customFormat="1" ht="15.75">
      <c r="M25657" s="172"/>
      <c r="N25657" s="172"/>
      <c r="O25657" s="172"/>
      <c r="U25657" s="173"/>
    </row>
    <row r="25658" spans="13:21" s="104" customFormat="1" ht="15.75">
      <c r="M25658" s="172"/>
      <c r="N25658" s="172"/>
      <c r="O25658" s="172"/>
      <c r="U25658" s="173"/>
    </row>
    <row r="25659" spans="13:21" s="104" customFormat="1" ht="15.75">
      <c r="M25659" s="172"/>
      <c r="N25659" s="172"/>
      <c r="O25659" s="172"/>
      <c r="U25659" s="173"/>
    </row>
    <row r="25660" spans="13:21" s="104" customFormat="1" ht="15.75">
      <c r="M25660" s="172"/>
      <c r="N25660" s="172"/>
      <c r="O25660" s="172"/>
      <c r="U25660" s="173"/>
    </row>
    <row r="25661" spans="13:21" s="104" customFormat="1" ht="15.75">
      <c r="M25661" s="172"/>
      <c r="N25661" s="172"/>
      <c r="O25661" s="172"/>
      <c r="U25661" s="173"/>
    </row>
    <row r="25662" spans="13:21" s="104" customFormat="1" ht="15.75">
      <c r="M25662" s="172"/>
      <c r="N25662" s="172"/>
      <c r="O25662" s="172"/>
      <c r="U25662" s="173"/>
    </row>
    <row r="25663" spans="13:21" s="104" customFormat="1" ht="15.75">
      <c r="M25663" s="172"/>
      <c r="N25663" s="172"/>
      <c r="O25663" s="172"/>
      <c r="U25663" s="173"/>
    </row>
    <row r="25664" spans="13:21" s="104" customFormat="1" ht="15.75">
      <c r="M25664" s="172"/>
      <c r="N25664" s="172"/>
      <c r="O25664" s="172"/>
      <c r="U25664" s="173"/>
    </row>
    <row r="25665" spans="13:21" s="104" customFormat="1" ht="15.75">
      <c r="M25665" s="172"/>
      <c r="N25665" s="172"/>
      <c r="O25665" s="172"/>
      <c r="U25665" s="173"/>
    </row>
    <row r="25666" spans="13:21" s="104" customFormat="1" ht="15.75">
      <c r="M25666" s="172"/>
      <c r="N25666" s="172"/>
      <c r="O25666" s="172"/>
      <c r="U25666" s="173"/>
    </row>
    <row r="25667" spans="13:21" s="104" customFormat="1" ht="15.75">
      <c r="M25667" s="172"/>
      <c r="N25667" s="172"/>
      <c r="O25667" s="172"/>
      <c r="U25667" s="173"/>
    </row>
    <row r="25668" spans="13:21" s="104" customFormat="1" ht="15.75">
      <c r="M25668" s="172"/>
      <c r="N25668" s="172"/>
      <c r="O25668" s="172"/>
      <c r="U25668" s="173"/>
    </row>
    <row r="25669" spans="13:21" s="104" customFormat="1" ht="15.75">
      <c r="M25669" s="172"/>
      <c r="N25669" s="172"/>
      <c r="O25669" s="172"/>
      <c r="U25669" s="173"/>
    </row>
    <row r="25670" spans="13:21" s="104" customFormat="1" ht="15.75">
      <c r="M25670" s="172"/>
      <c r="N25670" s="172"/>
      <c r="O25670" s="172"/>
      <c r="U25670" s="173"/>
    </row>
    <row r="25671" spans="13:21" s="104" customFormat="1" ht="15.75">
      <c r="M25671" s="172"/>
      <c r="N25671" s="172"/>
      <c r="O25671" s="172"/>
      <c r="U25671" s="173"/>
    </row>
    <row r="25672" spans="13:21" s="104" customFormat="1" ht="15.75">
      <c r="M25672" s="172"/>
      <c r="N25672" s="172"/>
      <c r="O25672" s="172"/>
      <c r="U25672" s="173"/>
    </row>
    <row r="25673" spans="13:21" s="104" customFormat="1" ht="15.75">
      <c r="M25673" s="172"/>
      <c r="N25673" s="172"/>
      <c r="O25673" s="172"/>
      <c r="U25673" s="173"/>
    </row>
    <row r="25674" spans="13:21" s="104" customFormat="1" ht="15.75">
      <c r="M25674" s="172"/>
      <c r="N25674" s="172"/>
      <c r="O25674" s="172"/>
      <c r="U25674" s="173"/>
    </row>
    <row r="25675" spans="13:21" s="104" customFormat="1" ht="15.75">
      <c r="M25675" s="172"/>
      <c r="N25675" s="172"/>
      <c r="O25675" s="172"/>
      <c r="U25675" s="173"/>
    </row>
    <row r="25676" spans="13:21" s="104" customFormat="1" ht="15.75">
      <c r="M25676" s="172"/>
      <c r="N25676" s="172"/>
      <c r="O25676" s="172"/>
      <c r="U25676" s="173"/>
    </row>
    <row r="25677" spans="13:21" s="104" customFormat="1" ht="15.75">
      <c r="M25677" s="172"/>
      <c r="N25677" s="172"/>
      <c r="O25677" s="172"/>
      <c r="U25677" s="173"/>
    </row>
    <row r="25678" spans="13:21" s="104" customFormat="1" ht="15.75">
      <c r="M25678" s="172"/>
      <c r="N25678" s="172"/>
      <c r="O25678" s="172"/>
      <c r="U25678" s="173"/>
    </row>
    <row r="25679" spans="13:21" s="104" customFormat="1" ht="15.75">
      <c r="M25679" s="172"/>
      <c r="N25679" s="172"/>
      <c r="O25679" s="172"/>
      <c r="U25679" s="173"/>
    </row>
    <row r="25680" spans="13:21" s="104" customFormat="1" ht="15.75">
      <c r="M25680" s="172"/>
      <c r="N25680" s="172"/>
      <c r="O25680" s="172"/>
      <c r="U25680" s="173"/>
    </row>
    <row r="25681" spans="13:21" s="104" customFormat="1" ht="15.75">
      <c r="M25681" s="172"/>
      <c r="N25681" s="172"/>
      <c r="O25681" s="172"/>
      <c r="U25681" s="173"/>
    </row>
    <row r="25682" spans="13:21" s="104" customFormat="1" ht="15.75">
      <c r="M25682" s="172"/>
      <c r="N25682" s="172"/>
      <c r="O25682" s="172"/>
      <c r="U25682" s="173"/>
    </row>
    <row r="25683" spans="13:21" s="104" customFormat="1" ht="15.75">
      <c r="M25683" s="172"/>
      <c r="N25683" s="172"/>
      <c r="O25683" s="172"/>
      <c r="U25683" s="173"/>
    </row>
    <row r="25684" spans="13:21" s="104" customFormat="1" ht="15.75">
      <c r="M25684" s="172"/>
      <c r="N25684" s="172"/>
      <c r="O25684" s="172"/>
      <c r="U25684" s="173"/>
    </row>
    <row r="25685" spans="13:21" s="104" customFormat="1" ht="15.75">
      <c r="M25685" s="172"/>
      <c r="N25685" s="172"/>
      <c r="O25685" s="172"/>
      <c r="U25685" s="173"/>
    </row>
    <row r="25686" spans="13:21" s="104" customFormat="1" ht="15.75">
      <c r="M25686" s="172"/>
      <c r="N25686" s="172"/>
      <c r="O25686" s="172"/>
      <c r="U25686" s="173"/>
    </row>
    <row r="25687" spans="13:21" s="104" customFormat="1" ht="15.75">
      <c r="M25687" s="172"/>
      <c r="N25687" s="172"/>
      <c r="O25687" s="172"/>
      <c r="U25687" s="173"/>
    </row>
    <row r="25688" spans="13:21" s="104" customFormat="1" ht="15.75">
      <c r="M25688" s="172"/>
      <c r="N25688" s="172"/>
      <c r="O25688" s="172"/>
      <c r="U25688" s="173"/>
    </row>
    <row r="25689" spans="13:21" s="104" customFormat="1" ht="15.75">
      <c r="M25689" s="172"/>
      <c r="N25689" s="172"/>
      <c r="O25689" s="172"/>
      <c r="U25689" s="173"/>
    </row>
    <row r="25690" spans="13:21" s="104" customFormat="1" ht="15.75">
      <c r="M25690" s="172"/>
      <c r="N25690" s="172"/>
      <c r="O25690" s="172"/>
      <c r="U25690" s="173"/>
    </row>
    <row r="25691" spans="13:21" s="104" customFormat="1" ht="15.75">
      <c r="M25691" s="172"/>
      <c r="N25691" s="172"/>
      <c r="O25691" s="172"/>
      <c r="U25691" s="173"/>
    </row>
    <row r="25692" spans="13:21" s="104" customFormat="1" ht="15.75">
      <c r="M25692" s="172"/>
      <c r="N25692" s="172"/>
      <c r="O25692" s="172"/>
      <c r="U25692" s="173"/>
    </row>
    <row r="25693" spans="13:21" s="104" customFormat="1" ht="15.75">
      <c r="M25693" s="172"/>
      <c r="N25693" s="172"/>
      <c r="O25693" s="172"/>
      <c r="U25693" s="173"/>
    </row>
    <row r="25694" spans="13:21" s="104" customFormat="1" ht="15.75">
      <c r="M25694" s="172"/>
      <c r="N25694" s="172"/>
      <c r="O25694" s="172"/>
      <c r="U25694" s="173"/>
    </row>
    <row r="25695" spans="13:21" s="104" customFormat="1" ht="15.75">
      <c r="M25695" s="172"/>
      <c r="N25695" s="172"/>
      <c r="O25695" s="172"/>
      <c r="U25695" s="173"/>
    </row>
    <row r="25696" spans="13:21" s="104" customFormat="1" ht="15.75">
      <c r="M25696" s="172"/>
      <c r="N25696" s="172"/>
      <c r="O25696" s="172"/>
      <c r="U25696" s="173"/>
    </row>
    <row r="25697" spans="13:21" s="104" customFormat="1" ht="15.75">
      <c r="M25697" s="172"/>
      <c r="N25697" s="172"/>
      <c r="O25697" s="172"/>
      <c r="U25697" s="173"/>
    </row>
    <row r="25698" spans="13:21" s="104" customFormat="1" ht="15.75">
      <c r="M25698" s="172"/>
      <c r="N25698" s="172"/>
      <c r="O25698" s="172"/>
      <c r="U25698" s="173"/>
    </row>
    <row r="25699" spans="13:21" s="104" customFormat="1" ht="15.75">
      <c r="M25699" s="172"/>
      <c r="N25699" s="172"/>
      <c r="O25699" s="172"/>
      <c r="U25699" s="173"/>
    </row>
    <row r="25700" spans="13:21" s="104" customFormat="1" ht="15.75">
      <c r="M25700" s="172"/>
      <c r="N25700" s="172"/>
      <c r="O25700" s="172"/>
      <c r="U25700" s="173"/>
    </row>
    <row r="25701" spans="13:21" s="104" customFormat="1" ht="15.75">
      <c r="M25701" s="172"/>
      <c r="N25701" s="172"/>
      <c r="O25701" s="172"/>
      <c r="U25701" s="173"/>
    </row>
    <row r="25702" spans="13:21" s="104" customFormat="1" ht="15.75">
      <c r="M25702" s="172"/>
      <c r="N25702" s="172"/>
      <c r="O25702" s="172"/>
      <c r="U25702" s="173"/>
    </row>
    <row r="25703" spans="13:21" s="104" customFormat="1" ht="15.75">
      <c r="M25703" s="172"/>
      <c r="N25703" s="172"/>
      <c r="O25703" s="172"/>
      <c r="U25703" s="173"/>
    </row>
    <row r="25704" spans="13:21" s="104" customFormat="1" ht="15.75">
      <c r="M25704" s="172"/>
      <c r="N25704" s="172"/>
      <c r="O25704" s="172"/>
      <c r="U25704" s="173"/>
    </row>
    <row r="25705" spans="13:21" s="104" customFormat="1" ht="15.75">
      <c r="M25705" s="172"/>
      <c r="N25705" s="172"/>
      <c r="O25705" s="172"/>
      <c r="U25705" s="173"/>
    </row>
    <row r="25706" spans="13:21" s="104" customFormat="1" ht="15.75">
      <c r="M25706" s="172"/>
      <c r="N25706" s="172"/>
      <c r="O25706" s="172"/>
      <c r="U25706" s="173"/>
    </row>
    <row r="25707" spans="13:21" s="104" customFormat="1" ht="15.75">
      <c r="M25707" s="172"/>
      <c r="N25707" s="172"/>
      <c r="O25707" s="172"/>
      <c r="U25707" s="173"/>
    </row>
    <row r="25708" spans="13:21" s="104" customFormat="1" ht="15.75">
      <c r="M25708" s="172"/>
      <c r="N25708" s="172"/>
      <c r="O25708" s="172"/>
      <c r="U25708" s="173"/>
    </row>
    <row r="25709" spans="13:21" s="104" customFormat="1" ht="15.75">
      <c r="M25709" s="172"/>
      <c r="N25709" s="172"/>
      <c r="O25709" s="172"/>
      <c r="U25709" s="173"/>
    </row>
    <row r="25710" spans="13:21" s="104" customFormat="1" ht="15.75">
      <c r="M25710" s="172"/>
      <c r="N25710" s="172"/>
      <c r="O25710" s="172"/>
      <c r="U25710" s="173"/>
    </row>
    <row r="25711" spans="13:21" s="104" customFormat="1" ht="15.75">
      <c r="M25711" s="172"/>
      <c r="N25711" s="172"/>
      <c r="O25711" s="172"/>
      <c r="U25711" s="173"/>
    </row>
    <row r="25712" spans="13:21" s="104" customFormat="1" ht="15.75">
      <c r="M25712" s="172"/>
      <c r="N25712" s="172"/>
      <c r="O25712" s="172"/>
      <c r="U25712" s="173"/>
    </row>
    <row r="25713" spans="13:21" s="104" customFormat="1" ht="15.75">
      <c r="M25713" s="172"/>
      <c r="N25713" s="172"/>
      <c r="O25713" s="172"/>
      <c r="U25713" s="173"/>
    </row>
    <row r="25714" spans="13:21" s="104" customFormat="1" ht="15.75">
      <c r="M25714" s="172"/>
      <c r="N25714" s="172"/>
      <c r="O25714" s="172"/>
      <c r="U25714" s="173"/>
    </row>
    <row r="25715" spans="13:21" s="104" customFormat="1" ht="15.75">
      <c r="M25715" s="172"/>
      <c r="N25715" s="172"/>
      <c r="O25715" s="172"/>
      <c r="U25715" s="173"/>
    </row>
    <row r="25716" spans="13:21" s="104" customFormat="1" ht="15.75">
      <c r="M25716" s="172"/>
      <c r="N25716" s="172"/>
      <c r="O25716" s="172"/>
      <c r="U25716" s="173"/>
    </row>
    <row r="25717" spans="13:21" s="104" customFormat="1" ht="15.75">
      <c r="M25717" s="172"/>
      <c r="N25717" s="172"/>
      <c r="O25717" s="172"/>
      <c r="U25717" s="173"/>
    </row>
    <row r="25718" spans="13:21" s="104" customFormat="1" ht="15.75">
      <c r="M25718" s="172"/>
      <c r="N25718" s="172"/>
      <c r="O25718" s="172"/>
      <c r="U25718" s="173"/>
    </row>
    <row r="25719" spans="13:21" s="104" customFormat="1" ht="15.75">
      <c r="M25719" s="172"/>
      <c r="N25719" s="172"/>
      <c r="O25719" s="172"/>
      <c r="U25719" s="173"/>
    </row>
    <row r="25720" spans="13:21" s="104" customFormat="1" ht="15.75">
      <c r="M25720" s="172"/>
      <c r="N25720" s="172"/>
      <c r="O25720" s="172"/>
      <c r="U25720" s="173"/>
    </row>
    <row r="25721" spans="13:21" s="104" customFormat="1" ht="15.75">
      <c r="M25721" s="172"/>
      <c r="N25721" s="172"/>
      <c r="O25721" s="172"/>
      <c r="U25721" s="173"/>
    </row>
    <row r="25722" spans="13:21" s="104" customFormat="1" ht="15.75">
      <c r="M25722" s="172"/>
      <c r="N25722" s="172"/>
      <c r="O25722" s="172"/>
      <c r="U25722" s="173"/>
    </row>
    <row r="25723" spans="13:21" s="104" customFormat="1" ht="15.75">
      <c r="M25723" s="172"/>
      <c r="N25723" s="172"/>
      <c r="O25723" s="172"/>
      <c r="U25723" s="173"/>
    </row>
    <row r="25724" spans="13:21" s="104" customFormat="1" ht="15.75">
      <c r="M25724" s="172"/>
      <c r="N25724" s="172"/>
      <c r="O25724" s="172"/>
      <c r="U25724" s="173"/>
    </row>
    <row r="25725" spans="13:21" s="104" customFormat="1" ht="15.75">
      <c r="M25725" s="172"/>
      <c r="N25725" s="172"/>
      <c r="O25725" s="172"/>
      <c r="U25725" s="173"/>
    </row>
    <row r="25726" spans="13:21" s="104" customFormat="1" ht="15.75">
      <c r="M25726" s="172"/>
      <c r="N25726" s="172"/>
      <c r="O25726" s="172"/>
      <c r="U25726" s="173"/>
    </row>
    <row r="25727" spans="13:21" s="104" customFormat="1" ht="15.75">
      <c r="M25727" s="172"/>
      <c r="N25727" s="172"/>
      <c r="O25727" s="172"/>
      <c r="U25727" s="173"/>
    </row>
    <row r="25728" spans="13:21" s="104" customFormat="1" ht="15.75">
      <c r="M25728" s="172"/>
      <c r="N25728" s="172"/>
      <c r="O25728" s="172"/>
      <c r="U25728" s="173"/>
    </row>
    <row r="25729" spans="13:21" s="104" customFormat="1" ht="15.75">
      <c r="M25729" s="172"/>
      <c r="N25729" s="172"/>
      <c r="O25729" s="172"/>
      <c r="U25729" s="173"/>
    </row>
    <row r="25730" spans="13:21" s="104" customFormat="1" ht="15.75">
      <c r="M25730" s="172"/>
      <c r="N25730" s="172"/>
      <c r="O25730" s="172"/>
      <c r="U25730" s="173"/>
    </row>
    <row r="25731" spans="13:21" s="104" customFormat="1" ht="15.75">
      <c r="M25731" s="172"/>
      <c r="N25731" s="172"/>
      <c r="O25731" s="172"/>
      <c r="U25731" s="173"/>
    </row>
    <row r="25732" spans="13:21" s="104" customFormat="1" ht="15.75">
      <c r="M25732" s="172"/>
      <c r="N25732" s="172"/>
      <c r="O25732" s="172"/>
      <c r="U25732" s="173"/>
    </row>
    <row r="25733" spans="13:21" s="104" customFormat="1" ht="15.75">
      <c r="M25733" s="172"/>
      <c r="N25733" s="172"/>
      <c r="O25733" s="172"/>
      <c r="U25733" s="173"/>
    </row>
    <row r="25734" spans="13:21" s="104" customFormat="1" ht="15.75">
      <c r="M25734" s="172"/>
      <c r="N25734" s="172"/>
      <c r="O25734" s="172"/>
      <c r="U25734" s="173"/>
    </row>
    <row r="25735" spans="13:21" s="104" customFormat="1" ht="15.75">
      <c r="M25735" s="172"/>
      <c r="N25735" s="172"/>
      <c r="O25735" s="172"/>
      <c r="U25735" s="173"/>
    </row>
    <row r="25736" spans="13:21" s="104" customFormat="1" ht="15.75">
      <c r="M25736" s="172"/>
      <c r="N25736" s="172"/>
      <c r="O25736" s="172"/>
      <c r="U25736" s="173"/>
    </row>
    <row r="25737" spans="13:21" s="104" customFormat="1" ht="15.75">
      <c r="M25737" s="172"/>
      <c r="N25737" s="172"/>
      <c r="O25737" s="172"/>
      <c r="U25737" s="173"/>
    </row>
    <row r="25738" spans="13:21" s="104" customFormat="1" ht="15.75">
      <c r="M25738" s="172"/>
      <c r="N25738" s="172"/>
      <c r="O25738" s="172"/>
      <c r="U25738" s="173"/>
    </row>
    <row r="25739" spans="13:21" s="104" customFormat="1" ht="15.75">
      <c r="M25739" s="172"/>
      <c r="N25739" s="172"/>
      <c r="O25739" s="172"/>
      <c r="U25739" s="173"/>
    </row>
    <row r="25740" spans="13:21" s="104" customFormat="1" ht="15.75">
      <c r="M25740" s="172"/>
      <c r="N25740" s="172"/>
      <c r="O25740" s="172"/>
      <c r="U25740" s="173"/>
    </row>
    <row r="25741" spans="13:21" s="104" customFormat="1" ht="15.75">
      <c r="M25741" s="172"/>
      <c r="N25741" s="172"/>
      <c r="O25741" s="172"/>
      <c r="U25741" s="173"/>
    </row>
    <row r="25742" spans="13:21" s="104" customFormat="1" ht="15.75">
      <c r="M25742" s="172"/>
      <c r="N25742" s="172"/>
      <c r="O25742" s="172"/>
      <c r="U25742" s="173"/>
    </row>
    <row r="25743" spans="13:21" s="104" customFormat="1" ht="15.75">
      <c r="M25743" s="172"/>
      <c r="N25743" s="172"/>
      <c r="O25743" s="172"/>
      <c r="U25743" s="173"/>
    </row>
    <row r="25744" spans="13:21" s="104" customFormat="1" ht="15.75">
      <c r="M25744" s="172"/>
      <c r="N25744" s="172"/>
      <c r="O25744" s="172"/>
      <c r="U25744" s="173"/>
    </row>
    <row r="25745" spans="13:21" s="104" customFormat="1" ht="15.75">
      <c r="M25745" s="172"/>
      <c r="N25745" s="172"/>
      <c r="O25745" s="172"/>
      <c r="U25745" s="173"/>
    </row>
    <row r="25746" spans="13:21" s="104" customFormat="1" ht="15.75">
      <c r="M25746" s="172"/>
      <c r="N25746" s="172"/>
      <c r="O25746" s="172"/>
      <c r="U25746" s="173"/>
    </row>
    <row r="25747" spans="13:21" s="104" customFormat="1" ht="15.75">
      <c r="M25747" s="172"/>
      <c r="N25747" s="172"/>
      <c r="O25747" s="172"/>
      <c r="U25747" s="173"/>
    </row>
    <row r="25748" spans="13:21" s="104" customFormat="1" ht="15.75">
      <c r="M25748" s="172"/>
      <c r="N25748" s="172"/>
      <c r="O25748" s="172"/>
      <c r="U25748" s="173"/>
    </row>
    <row r="25749" spans="13:21" s="104" customFormat="1" ht="15.75">
      <c r="M25749" s="172"/>
      <c r="N25749" s="172"/>
      <c r="O25749" s="172"/>
      <c r="U25749" s="173"/>
    </row>
    <row r="25750" spans="13:21" s="104" customFormat="1" ht="15.75">
      <c r="M25750" s="172"/>
      <c r="N25750" s="172"/>
      <c r="O25750" s="172"/>
      <c r="U25750" s="173"/>
    </row>
    <row r="25751" spans="13:21" s="104" customFormat="1" ht="15.75">
      <c r="M25751" s="172"/>
      <c r="N25751" s="172"/>
      <c r="O25751" s="172"/>
      <c r="U25751" s="173"/>
    </row>
    <row r="25752" spans="13:21" s="104" customFormat="1" ht="15.75">
      <c r="M25752" s="172"/>
      <c r="N25752" s="172"/>
      <c r="O25752" s="172"/>
      <c r="U25752" s="173"/>
    </row>
    <row r="25753" spans="13:21" s="104" customFormat="1" ht="15.75">
      <c r="M25753" s="172"/>
      <c r="N25753" s="172"/>
      <c r="O25753" s="172"/>
      <c r="U25753" s="173"/>
    </row>
    <row r="25754" spans="13:21" s="104" customFormat="1" ht="15.75">
      <c r="M25754" s="172"/>
      <c r="N25754" s="172"/>
      <c r="O25754" s="172"/>
      <c r="U25754" s="173"/>
    </row>
    <row r="25755" spans="13:21" s="104" customFormat="1" ht="15.75">
      <c r="M25755" s="172"/>
      <c r="N25755" s="172"/>
      <c r="O25755" s="172"/>
      <c r="U25755" s="173"/>
    </row>
    <row r="25756" spans="13:21" s="104" customFormat="1" ht="15.75">
      <c r="M25756" s="172"/>
      <c r="N25756" s="172"/>
      <c r="O25756" s="172"/>
      <c r="U25756" s="173"/>
    </row>
    <row r="25757" spans="13:21" s="104" customFormat="1" ht="15.75">
      <c r="M25757" s="172"/>
      <c r="N25757" s="172"/>
      <c r="O25757" s="172"/>
      <c r="U25757" s="173"/>
    </row>
    <row r="25758" spans="13:21" s="104" customFormat="1" ht="15.75">
      <c r="M25758" s="172"/>
      <c r="N25758" s="172"/>
      <c r="O25758" s="172"/>
      <c r="U25758" s="173"/>
    </row>
    <row r="25759" spans="13:21" s="104" customFormat="1" ht="15.75">
      <c r="M25759" s="172"/>
      <c r="N25759" s="172"/>
      <c r="O25759" s="172"/>
      <c r="U25759" s="173"/>
    </row>
    <row r="25760" spans="13:21" s="104" customFormat="1" ht="15.75">
      <c r="M25760" s="172"/>
      <c r="N25760" s="172"/>
      <c r="O25760" s="172"/>
      <c r="U25760" s="173"/>
    </row>
    <row r="25761" spans="13:21" s="104" customFormat="1" ht="15.75">
      <c r="M25761" s="172"/>
      <c r="N25761" s="172"/>
      <c r="O25761" s="172"/>
      <c r="U25761" s="173"/>
    </row>
    <row r="25762" spans="13:21" s="104" customFormat="1" ht="15.75">
      <c r="M25762" s="172"/>
      <c r="N25762" s="172"/>
      <c r="O25762" s="172"/>
      <c r="U25762" s="173"/>
    </row>
    <row r="25763" spans="13:21" s="104" customFormat="1" ht="15.75">
      <c r="M25763" s="172"/>
      <c r="N25763" s="172"/>
      <c r="O25763" s="172"/>
      <c r="U25763" s="173"/>
    </row>
    <row r="25764" spans="13:21" s="104" customFormat="1" ht="15.75">
      <c r="M25764" s="172"/>
      <c r="N25764" s="172"/>
      <c r="O25764" s="172"/>
      <c r="U25764" s="173"/>
    </row>
    <row r="25765" spans="13:21" s="104" customFormat="1" ht="15.75">
      <c r="M25765" s="172"/>
      <c r="N25765" s="172"/>
      <c r="O25765" s="172"/>
      <c r="U25765" s="173"/>
    </row>
    <row r="25766" spans="13:21" s="104" customFormat="1" ht="15.75">
      <c r="M25766" s="172"/>
      <c r="N25766" s="172"/>
      <c r="O25766" s="172"/>
      <c r="U25766" s="173"/>
    </row>
    <row r="25767" spans="13:21" s="104" customFormat="1" ht="15.75">
      <c r="M25767" s="172"/>
      <c r="N25767" s="172"/>
      <c r="O25767" s="172"/>
      <c r="U25767" s="173"/>
    </row>
    <row r="25768" spans="13:21" s="104" customFormat="1" ht="15.75">
      <c r="M25768" s="172"/>
      <c r="N25768" s="172"/>
      <c r="O25768" s="172"/>
      <c r="U25768" s="173"/>
    </row>
    <row r="25769" spans="13:21" s="104" customFormat="1" ht="15.75">
      <c r="M25769" s="172"/>
      <c r="N25769" s="172"/>
      <c r="O25769" s="172"/>
      <c r="U25769" s="173"/>
    </row>
    <row r="25770" spans="13:21" s="104" customFormat="1" ht="15.75">
      <c r="M25770" s="172"/>
      <c r="N25770" s="172"/>
      <c r="O25770" s="172"/>
      <c r="U25770" s="173"/>
    </row>
    <row r="25771" spans="13:21" s="104" customFormat="1" ht="15.75">
      <c r="M25771" s="172"/>
      <c r="N25771" s="172"/>
      <c r="O25771" s="172"/>
      <c r="U25771" s="173"/>
    </row>
    <row r="25772" spans="13:21" s="104" customFormat="1" ht="15.75">
      <c r="M25772" s="172"/>
      <c r="N25772" s="172"/>
      <c r="O25772" s="172"/>
      <c r="U25772" s="173"/>
    </row>
    <row r="25773" spans="13:21" s="104" customFormat="1" ht="15.75">
      <c r="M25773" s="172"/>
      <c r="N25773" s="172"/>
      <c r="O25773" s="172"/>
      <c r="U25773" s="173"/>
    </row>
    <row r="25774" spans="13:21" s="104" customFormat="1" ht="15.75">
      <c r="M25774" s="172"/>
      <c r="N25774" s="172"/>
      <c r="O25774" s="172"/>
      <c r="U25774" s="173"/>
    </row>
    <row r="25775" spans="13:21" s="104" customFormat="1" ht="15.75">
      <c r="M25775" s="172"/>
      <c r="N25775" s="172"/>
      <c r="O25775" s="172"/>
      <c r="U25775" s="173"/>
    </row>
    <row r="25776" spans="13:21" s="104" customFormat="1" ht="15.75">
      <c r="M25776" s="172"/>
      <c r="N25776" s="172"/>
      <c r="O25776" s="172"/>
      <c r="U25776" s="173"/>
    </row>
    <row r="25777" spans="13:21" s="104" customFormat="1" ht="15.75">
      <c r="M25777" s="172"/>
      <c r="N25777" s="172"/>
      <c r="O25777" s="172"/>
      <c r="U25777" s="173"/>
    </row>
    <row r="25778" spans="13:21" s="104" customFormat="1" ht="15.75">
      <c r="M25778" s="172"/>
      <c r="N25778" s="172"/>
      <c r="O25778" s="172"/>
      <c r="U25778" s="173"/>
    </row>
    <row r="25779" spans="13:21" s="104" customFormat="1" ht="15.75">
      <c r="M25779" s="172"/>
      <c r="N25779" s="172"/>
      <c r="O25779" s="172"/>
      <c r="U25779" s="173"/>
    </row>
    <row r="25780" spans="13:21" s="104" customFormat="1" ht="15.75">
      <c r="M25780" s="172"/>
      <c r="N25780" s="172"/>
      <c r="O25780" s="172"/>
      <c r="U25780" s="173"/>
    </row>
    <row r="25781" spans="13:21" s="104" customFormat="1" ht="15.75">
      <c r="M25781" s="172"/>
      <c r="N25781" s="172"/>
      <c r="O25781" s="172"/>
      <c r="U25781" s="173"/>
    </row>
    <row r="25782" spans="13:21" s="104" customFormat="1" ht="15.75">
      <c r="M25782" s="172"/>
      <c r="N25782" s="172"/>
      <c r="O25782" s="172"/>
      <c r="U25782" s="173"/>
    </row>
    <row r="25783" spans="13:21" s="104" customFormat="1" ht="15.75">
      <c r="M25783" s="172"/>
      <c r="N25783" s="172"/>
      <c r="O25783" s="172"/>
      <c r="U25783" s="173"/>
    </row>
    <row r="25784" spans="13:21" s="104" customFormat="1" ht="15.75">
      <c r="M25784" s="172"/>
      <c r="N25784" s="172"/>
      <c r="O25784" s="172"/>
      <c r="U25784" s="173"/>
    </row>
    <row r="25785" spans="13:21" s="104" customFormat="1" ht="15.75">
      <c r="M25785" s="172"/>
      <c r="N25785" s="172"/>
      <c r="O25785" s="172"/>
      <c r="U25785" s="173"/>
    </row>
    <row r="25786" spans="13:21" s="104" customFormat="1" ht="15.75">
      <c r="M25786" s="172"/>
      <c r="N25786" s="172"/>
      <c r="O25786" s="172"/>
      <c r="U25786" s="173"/>
    </row>
    <row r="25787" spans="13:21" s="104" customFormat="1" ht="15.75">
      <c r="M25787" s="172"/>
      <c r="N25787" s="172"/>
      <c r="O25787" s="172"/>
      <c r="U25787" s="173"/>
    </row>
    <row r="25788" spans="13:21" s="104" customFormat="1" ht="15.75">
      <c r="M25788" s="172"/>
      <c r="N25788" s="172"/>
      <c r="O25788" s="172"/>
      <c r="U25788" s="173"/>
    </row>
    <row r="25789" spans="13:21" s="104" customFormat="1" ht="15.75">
      <c r="M25789" s="172"/>
      <c r="N25789" s="172"/>
      <c r="O25789" s="172"/>
      <c r="U25789" s="173"/>
    </row>
    <row r="25790" spans="13:21" s="104" customFormat="1" ht="15.75">
      <c r="M25790" s="172"/>
      <c r="N25790" s="172"/>
      <c r="O25790" s="172"/>
      <c r="U25790" s="173"/>
    </row>
    <row r="25791" spans="13:21" s="104" customFormat="1" ht="15.75">
      <c r="M25791" s="172"/>
      <c r="N25791" s="172"/>
      <c r="O25791" s="172"/>
      <c r="U25791" s="173"/>
    </row>
    <row r="25792" spans="13:21" s="104" customFormat="1" ht="15.75">
      <c r="M25792" s="172"/>
      <c r="N25792" s="172"/>
      <c r="O25792" s="172"/>
      <c r="U25792" s="173"/>
    </row>
    <row r="25793" spans="13:21" s="104" customFormat="1" ht="15.75">
      <c r="M25793" s="172"/>
      <c r="N25793" s="172"/>
      <c r="O25793" s="172"/>
      <c r="U25793" s="173"/>
    </row>
    <row r="25794" spans="13:21" s="104" customFormat="1" ht="15.75">
      <c r="M25794" s="172"/>
      <c r="N25794" s="172"/>
      <c r="O25794" s="172"/>
      <c r="U25794" s="173"/>
    </row>
    <row r="25795" spans="13:21" s="104" customFormat="1" ht="15.75">
      <c r="M25795" s="172"/>
      <c r="N25795" s="172"/>
      <c r="O25795" s="172"/>
      <c r="U25795" s="173"/>
    </row>
    <row r="25796" spans="13:21" s="104" customFormat="1" ht="15.75">
      <c r="M25796" s="172"/>
      <c r="N25796" s="172"/>
      <c r="O25796" s="172"/>
      <c r="U25796" s="173"/>
    </row>
    <row r="25797" spans="13:21" s="104" customFormat="1" ht="15.75">
      <c r="M25797" s="172"/>
      <c r="N25797" s="172"/>
      <c r="O25797" s="172"/>
      <c r="U25797" s="173"/>
    </row>
    <row r="25798" spans="13:21" s="104" customFormat="1" ht="15.75">
      <c r="M25798" s="172"/>
      <c r="N25798" s="172"/>
      <c r="O25798" s="172"/>
      <c r="U25798" s="173"/>
    </row>
    <row r="25799" spans="13:21" s="104" customFormat="1" ht="15.75">
      <c r="M25799" s="172"/>
      <c r="N25799" s="172"/>
      <c r="O25799" s="172"/>
      <c r="U25799" s="173"/>
    </row>
    <row r="25800" spans="13:21" s="104" customFormat="1" ht="15.75">
      <c r="M25800" s="172"/>
      <c r="N25800" s="172"/>
      <c r="O25800" s="172"/>
      <c r="U25800" s="173"/>
    </row>
    <row r="25801" spans="13:21" s="104" customFormat="1" ht="15.75">
      <c r="M25801" s="172"/>
      <c r="N25801" s="172"/>
      <c r="O25801" s="172"/>
      <c r="U25801" s="173"/>
    </row>
    <row r="25802" spans="13:21" s="104" customFormat="1" ht="15.75">
      <c r="M25802" s="172"/>
      <c r="N25802" s="172"/>
      <c r="O25802" s="172"/>
      <c r="U25802" s="173"/>
    </row>
    <row r="25803" spans="13:21" s="104" customFormat="1" ht="15.75">
      <c r="M25803" s="172"/>
      <c r="N25803" s="172"/>
      <c r="O25803" s="172"/>
      <c r="U25803" s="173"/>
    </row>
    <row r="25804" spans="13:21" s="104" customFormat="1" ht="15.75">
      <c r="M25804" s="172"/>
      <c r="N25804" s="172"/>
      <c r="O25804" s="172"/>
      <c r="U25804" s="173"/>
    </row>
    <row r="25805" spans="13:21" s="104" customFormat="1" ht="15.75">
      <c r="M25805" s="172"/>
      <c r="N25805" s="172"/>
      <c r="O25805" s="172"/>
      <c r="U25805" s="173"/>
    </row>
    <row r="25806" spans="13:21" s="104" customFormat="1" ht="15.75">
      <c r="M25806" s="172"/>
      <c r="N25806" s="172"/>
      <c r="O25806" s="172"/>
      <c r="U25806" s="173"/>
    </row>
    <row r="25807" spans="13:21" s="104" customFormat="1" ht="15.75">
      <c r="M25807" s="172"/>
      <c r="N25807" s="172"/>
      <c r="O25807" s="172"/>
      <c r="U25807" s="173"/>
    </row>
    <row r="25808" spans="13:21" s="104" customFormat="1" ht="15.75">
      <c r="M25808" s="172"/>
      <c r="N25808" s="172"/>
      <c r="O25808" s="172"/>
      <c r="U25808" s="173"/>
    </row>
    <row r="25809" spans="13:21" s="104" customFormat="1" ht="15.75">
      <c r="M25809" s="172"/>
      <c r="N25809" s="172"/>
      <c r="O25809" s="172"/>
      <c r="U25809" s="173"/>
    </row>
    <row r="25810" spans="13:21" s="104" customFormat="1" ht="15.75">
      <c r="M25810" s="172"/>
      <c r="N25810" s="172"/>
      <c r="O25810" s="172"/>
      <c r="U25810" s="173"/>
    </row>
    <row r="25811" spans="13:21" s="104" customFormat="1" ht="15.75">
      <c r="M25811" s="172"/>
      <c r="N25811" s="172"/>
      <c r="O25811" s="172"/>
      <c r="U25811" s="173"/>
    </row>
    <row r="25812" spans="13:21" s="104" customFormat="1" ht="15.75">
      <c r="M25812" s="172"/>
      <c r="N25812" s="172"/>
      <c r="O25812" s="172"/>
      <c r="U25812" s="173"/>
    </row>
    <row r="25813" spans="13:21" s="104" customFormat="1" ht="15.75">
      <c r="M25813" s="172"/>
      <c r="N25813" s="172"/>
      <c r="O25813" s="172"/>
      <c r="U25813" s="173"/>
    </row>
    <row r="25814" spans="13:21" s="104" customFormat="1" ht="15.75">
      <c r="M25814" s="172"/>
      <c r="N25814" s="172"/>
      <c r="O25814" s="172"/>
      <c r="U25814" s="173"/>
    </row>
    <row r="25815" spans="13:21" s="104" customFormat="1" ht="15.75">
      <c r="M25815" s="172"/>
      <c r="N25815" s="172"/>
      <c r="O25815" s="172"/>
      <c r="U25815" s="173"/>
    </row>
    <row r="25816" spans="13:21" s="104" customFormat="1" ht="15.75">
      <c r="M25816" s="172"/>
      <c r="N25816" s="172"/>
      <c r="O25816" s="172"/>
      <c r="U25816" s="173"/>
    </row>
    <row r="25817" spans="13:21" s="104" customFormat="1" ht="15.75">
      <c r="M25817" s="172"/>
      <c r="N25817" s="172"/>
      <c r="O25817" s="172"/>
      <c r="U25817" s="173"/>
    </row>
    <row r="25818" spans="13:21" s="104" customFormat="1" ht="15.75">
      <c r="M25818" s="172"/>
      <c r="N25818" s="172"/>
      <c r="O25818" s="172"/>
      <c r="U25818" s="173"/>
    </row>
    <row r="25819" spans="13:21" s="104" customFormat="1" ht="15.75">
      <c r="M25819" s="172"/>
      <c r="N25819" s="172"/>
      <c r="O25819" s="172"/>
      <c r="U25819" s="173"/>
    </row>
    <row r="25820" spans="13:21" s="104" customFormat="1" ht="15.75">
      <c r="M25820" s="172"/>
      <c r="N25820" s="172"/>
      <c r="O25820" s="172"/>
      <c r="U25820" s="173"/>
    </row>
    <row r="25821" spans="13:21" s="104" customFormat="1" ht="15.75">
      <c r="M25821" s="172"/>
      <c r="N25821" s="172"/>
      <c r="O25821" s="172"/>
      <c r="U25821" s="173"/>
    </row>
    <row r="25822" spans="13:21" s="104" customFormat="1" ht="15.75">
      <c r="M25822" s="172"/>
      <c r="N25822" s="172"/>
      <c r="O25822" s="172"/>
      <c r="U25822" s="173"/>
    </row>
    <row r="25823" spans="13:21" s="104" customFormat="1" ht="15.75">
      <c r="M25823" s="172"/>
      <c r="N25823" s="172"/>
      <c r="O25823" s="172"/>
      <c r="U25823" s="173"/>
    </row>
    <row r="25824" spans="13:21" s="104" customFormat="1" ht="15.75">
      <c r="M25824" s="172"/>
      <c r="N25824" s="172"/>
      <c r="O25824" s="172"/>
      <c r="U25824" s="173"/>
    </row>
    <row r="25825" spans="13:21" s="104" customFormat="1" ht="15.75">
      <c r="M25825" s="172"/>
      <c r="N25825" s="172"/>
      <c r="O25825" s="172"/>
      <c r="U25825" s="173"/>
    </row>
    <row r="25826" spans="13:21" s="104" customFormat="1" ht="15.75">
      <c r="M25826" s="172"/>
      <c r="N25826" s="172"/>
      <c r="O25826" s="172"/>
      <c r="U25826" s="173"/>
    </row>
    <row r="25827" spans="13:21" s="104" customFormat="1" ht="15.75">
      <c r="M25827" s="172"/>
      <c r="N25827" s="172"/>
      <c r="O25827" s="172"/>
      <c r="U25827" s="173"/>
    </row>
    <row r="25828" spans="13:21" s="104" customFormat="1" ht="15.75">
      <c r="M25828" s="172"/>
      <c r="N25828" s="172"/>
      <c r="O25828" s="172"/>
      <c r="U25828" s="173"/>
    </row>
    <row r="25829" spans="13:21" s="104" customFormat="1" ht="15.75">
      <c r="M25829" s="172"/>
      <c r="N25829" s="172"/>
      <c r="O25829" s="172"/>
      <c r="U25829" s="173"/>
    </row>
    <row r="25830" spans="13:21" s="104" customFormat="1" ht="15.75">
      <c r="M25830" s="172"/>
      <c r="N25830" s="172"/>
      <c r="O25830" s="172"/>
      <c r="U25830" s="173"/>
    </row>
    <row r="25831" spans="13:21" s="104" customFormat="1" ht="15.75">
      <c r="M25831" s="172"/>
      <c r="N25831" s="172"/>
      <c r="O25831" s="172"/>
      <c r="U25831" s="173"/>
    </row>
    <row r="25832" spans="13:21" s="104" customFormat="1" ht="15.75">
      <c r="M25832" s="172"/>
      <c r="N25832" s="172"/>
      <c r="O25832" s="172"/>
      <c r="U25832" s="173"/>
    </row>
    <row r="25833" spans="13:21" s="104" customFormat="1" ht="15.75">
      <c r="M25833" s="172"/>
      <c r="N25833" s="172"/>
      <c r="O25833" s="172"/>
      <c r="U25833" s="173"/>
    </row>
    <row r="25834" spans="13:21" s="104" customFormat="1" ht="15.75">
      <c r="M25834" s="172"/>
      <c r="N25834" s="172"/>
      <c r="O25834" s="172"/>
      <c r="U25834" s="173"/>
    </row>
    <row r="25835" spans="13:21" s="104" customFormat="1" ht="15.75">
      <c r="M25835" s="172"/>
      <c r="N25835" s="172"/>
      <c r="O25835" s="172"/>
      <c r="U25835" s="173"/>
    </row>
    <row r="25836" spans="13:21" s="104" customFormat="1" ht="15.75">
      <c r="M25836" s="172"/>
      <c r="N25836" s="172"/>
      <c r="O25836" s="172"/>
      <c r="U25836" s="173"/>
    </row>
    <row r="25837" spans="13:21" s="104" customFormat="1" ht="15.75">
      <c r="M25837" s="172"/>
      <c r="N25837" s="172"/>
      <c r="O25837" s="172"/>
      <c r="U25837" s="173"/>
    </row>
    <row r="25838" spans="13:21" s="104" customFormat="1" ht="15.75">
      <c r="M25838" s="172"/>
      <c r="N25838" s="172"/>
      <c r="O25838" s="172"/>
      <c r="U25838" s="173"/>
    </row>
    <row r="25839" spans="13:21" s="104" customFormat="1" ht="15.75">
      <c r="M25839" s="172"/>
      <c r="N25839" s="172"/>
      <c r="O25839" s="172"/>
      <c r="U25839" s="173"/>
    </row>
    <row r="25840" spans="13:21" s="104" customFormat="1" ht="15.75">
      <c r="M25840" s="172"/>
      <c r="N25840" s="172"/>
      <c r="O25840" s="172"/>
      <c r="U25840" s="173"/>
    </row>
    <row r="25841" spans="13:21" s="104" customFormat="1" ht="15.75">
      <c r="M25841" s="172"/>
      <c r="N25841" s="172"/>
      <c r="O25841" s="172"/>
      <c r="U25841" s="173"/>
    </row>
    <row r="25842" spans="13:21" s="104" customFormat="1" ht="15.75">
      <c r="M25842" s="172"/>
      <c r="N25842" s="172"/>
      <c r="O25842" s="172"/>
      <c r="U25842" s="173"/>
    </row>
    <row r="25843" spans="13:21" s="104" customFormat="1" ht="15.75">
      <c r="M25843" s="172"/>
      <c r="N25843" s="172"/>
      <c r="O25843" s="172"/>
      <c r="U25843" s="173"/>
    </row>
    <row r="25844" spans="13:21" s="104" customFormat="1" ht="15.75">
      <c r="M25844" s="172"/>
      <c r="N25844" s="172"/>
      <c r="O25844" s="172"/>
      <c r="U25844" s="173"/>
    </row>
    <row r="25845" spans="13:21" s="104" customFormat="1" ht="15.75">
      <c r="M25845" s="172"/>
      <c r="N25845" s="172"/>
      <c r="O25845" s="172"/>
      <c r="U25845" s="173"/>
    </row>
    <row r="25846" spans="13:21" s="104" customFormat="1" ht="15.75">
      <c r="M25846" s="172"/>
      <c r="N25846" s="172"/>
      <c r="O25846" s="172"/>
      <c r="U25846" s="173"/>
    </row>
    <row r="25847" spans="13:21" s="104" customFormat="1" ht="15.75">
      <c r="M25847" s="172"/>
      <c r="N25847" s="172"/>
      <c r="O25847" s="172"/>
      <c r="U25847" s="173"/>
    </row>
    <row r="25848" spans="13:21" s="104" customFormat="1" ht="15.75">
      <c r="M25848" s="172"/>
      <c r="N25848" s="172"/>
      <c r="O25848" s="172"/>
      <c r="U25848" s="173"/>
    </row>
    <row r="25849" spans="13:21" s="104" customFormat="1" ht="15.75">
      <c r="M25849" s="172"/>
      <c r="N25849" s="172"/>
      <c r="O25849" s="172"/>
      <c r="U25849" s="173"/>
    </row>
    <row r="25850" spans="13:21" s="104" customFormat="1" ht="15.75">
      <c r="M25850" s="172"/>
      <c r="N25850" s="172"/>
      <c r="O25850" s="172"/>
      <c r="U25850" s="173"/>
    </row>
    <row r="25851" spans="13:21" s="104" customFormat="1" ht="15.75">
      <c r="M25851" s="172"/>
      <c r="N25851" s="172"/>
      <c r="O25851" s="172"/>
      <c r="U25851" s="173"/>
    </row>
    <row r="25852" spans="13:21" s="104" customFormat="1" ht="15.75">
      <c r="M25852" s="172"/>
      <c r="N25852" s="172"/>
      <c r="O25852" s="172"/>
      <c r="U25852" s="173"/>
    </row>
    <row r="25853" spans="13:21" s="104" customFormat="1" ht="15.75">
      <c r="M25853" s="172"/>
      <c r="N25853" s="172"/>
      <c r="O25853" s="172"/>
      <c r="U25853" s="173"/>
    </row>
    <row r="25854" spans="13:21" s="104" customFormat="1" ht="15.75">
      <c r="M25854" s="172"/>
      <c r="N25854" s="172"/>
      <c r="O25854" s="172"/>
      <c r="U25854" s="173"/>
    </row>
    <row r="25855" spans="13:21" s="104" customFormat="1" ht="15.75">
      <c r="M25855" s="172"/>
      <c r="N25855" s="172"/>
      <c r="O25855" s="172"/>
      <c r="U25855" s="173"/>
    </row>
    <row r="25856" spans="13:21" s="104" customFormat="1" ht="15.75">
      <c r="M25856" s="172"/>
      <c r="N25856" s="172"/>
      <c r="O25856" s="172"/>
      <c r="U25856" s="173"/>
    </row>
    <row r="25857" spans="13:21" s="104" customFormat="1" ht="15.75">
      <c r="M25857" s="172"/>
      <c r="N25857" s="172"/>
      <c r="O25857" s="172"/>
      <c r="U25857" s="173"/>
    </row>
    <row r="25858" spans="13:21" s="104" customFormat="1" ht="15.75">
      <c r="M25858" s="172"/>
      <c r="N25858" s="172"/>
      <c r="O25858" s="172"/>
      <c r="U25858" s="173"/>
    </row>
    <row r="25859" spans="13:21" s="104" customFormat="1" ht="15.75">
      <c r="M25859" s="172"/>
      <c r="N25859" s="172"/>
      <c r="O25859" s="172"/>
      <c r="U25859" s="173"/>
    </row>
    <row r="25860" spans="13:21" s="104" customFormat="1" ht="15.75">
      <c r="M25860" s="172"/>
      <c r="N25860" s="172"/>
      <c r="O25860" s="172"/>
      <c r="U25860" s="173"/>
    </row>
    <row r="25861" spans="13:21" s="104" customFormat="1" ht="15.75">
      <c r="M25861" s="172"/>
      <c r="N25861" s="172"/>
      <c r="O25861" s="172"/>
      <c r="U25861" s="173"/>
    </row>
    <row r="25862" spans="13:21" s="104" customFormat="1" ht="15.75">
      <c r="M25862" s="172"/>
      <c r="N25862" s="172"/>
      <c r="O25862" s="172"/>
      <c r="U25862" s="173"/>
    </row>
    <row r="25863" spans="13:21" s="104" customFormat="1" ht="15.75">
      <c r="M25863" s="172"/>
      <c r="N25863" s="172"/>
      <c r="O25863" s="172"/>
      <c r="U25863" s="173"/>
    </row>
    <row r="25864" spans="13:21" s="104" customFormat="1" ht="15.75">
      <c r="M25864" s="172"/>
      <c r="N25864" s="172"/>
      <c r="O25864" s="172"/>
      <c r="U25864" s="173"/>
    </row>
    <row r="25865" spans="13:21" s="104" customFormat="1" ht="15.75">
      <c r="M25865" s="172"/>
      <c r="N25865" s="172"/>
      <c r="O25865" s="172"/>
      <c r="U25865" s="173"/>
    </row>
    <row r="25866" spans="13:21" s="104" customFormat="1" ht="15.75">
      <c r="M25866" s="172"/>
      <c r="N25866" s="172"/>
      <c r="O25866" s="172"/>
      <c r="U25866" s="173"/>
    </row>
    <row r="25867" spans="13:21" s="104" customFormat="1" ht="15.75">
      <c r="M25867" s="172"/>
      <c r="N25867" s="172"/>
      <c r="O25867" s="172"/>
      <c r="U25867" s="173"/>
    </row>
    <row r="25868" spans="13:21" s="104" customFormat="1" ht="15.75">
      <c r="M25868" s="172"/>
      <c r="N25868" s="172"/>
      <c r="O25868" s="172"/>
      <c r="U25868" s="173"/>
    </row>
    <row r="25869" spans="13:21" s="104" customFormat="1" ht="15.75">
      <c r="M25869" s="172"/>
      <c r="N25869" s="172"/>
      <c r="O25869" s="172"/>
      <c r="U25869" s="173"/>
    </row>
    <row r="25870" spans="13:21" s="104" customFormat="1" ht="15.75">
      <c r="M25870" s="172"/>
      <c r="N25870" s="172"/>
      <c r="O25870" s="172"/>
      <c r="U25870" s="173"/>
    </row>
    <row r="25871" spans="13:21" s="104" customFormat="1" ht="15.75">
      <c r="M25871" s="172"/>
      <c r="N25871" s="172"/>
      <c r="O25871" s="172"/>
      <c r="U25871" s="173"/>
    </row>
    <row r="25872" spans="13:21" s="104" customFormat="1" ht="15.75">
      <c r="M25872" s="172"/>
      <c r="N25872" s="172"/>
      <c r="O25872" s="172"/>
      <c r="U25872" s="173"/>
    </row>
    <row r="25873" spans="13:21" s="104" customFormat="1" ht="15.75">
      <c r="M25873" s="172"/>
      <c r="N25873" s="172"/>
      <c r="O25873" s="172"/>
      <c r="U25873" s="173"/>
    </row>
    <row r="25874" spans="13:21" s="104" customFormat="1" ht="15.75">
      <c r="M25874" s="172"/>
      <c r="N25874" s="172"/>
      <c r="O25874" s="172"/>
      <c r="U25874" s="173"/>
    </row>
    <row r="25875" spans="13:21" s="104" customFormat="1" ht="15.75">
      <c r="M25875" s="172"/>
      <c r="N25875" s="172"/>
      <c r="O25875" s="172"/>
      <c r="U25875" s="173"/>
    </row>
    <row r="25876" spans="13:21" s="104" customFormat="1" ht="15.75">
      <c r="M25876" s="172"/>
      <c r="N25876" s="172"/>
      <c r="O25876" s="172"/>
      <c r="U25876" s="173"/>
    </row>
    <row r="25877" spans="13:21" s="104" customFormat="1" ht="15.75">
      <c r="M25877" s="172"/>
      <c r="N25877" s="172"/>
      <c r="O25877" s="172"/>
      <c r="U25877" s="173"/>
    </row>
    <row r="25878" spans="13:21" s="104" customFormat="1" ht="15.75">
      <c r="M25878" s="172"/>
      <c r="N25878" s="172"/>
      <c r="O25878" s="172"/>
      <c r="U25878" s="173"/>
    </row>
    <row r="25879" spans="13:21" s="104" customFormat="1" ht="15.75">
      <c r="M25879" s="172"/>
      <c r="N25879" s="172"/>
      <c r="O25879" s="172"/>
      <c r="U25879" s="173"/>
    </row>
    <row r="25880" spans="13:21" s="104" customFormat="1" ht="15.75">
      <c r="M25880" s="172"/>
      <c r="N25880" s="172"/>
      <c r="O25880" s="172"/>
      <c r="U25880" s="173"/>
    </row>
    <row r="25881" spans="13:21" s="104" customFormat="1" ht="15.75">
      <c r="M25881" s="172"/>
      <c r="N25881" s="172"/>
      <c r="O25881" s="172"/>
      <c r="U25881" s="173"/>
    </row>
    <row r="25882" spans="13:21" s="104" customFormat="1" ht="15.75">
      <c r="M25882" s="172"/>
      <c r="N25882" s="172"/>
      <c r="O25882" s="172"/>
      <c r="U25882" s="173"/>
    </row>
    <row r="25883" spans="13:21" s="104" customFormat="1" ht="15.75">
      <c r="M25883" s="172"/>
      <c r="N25883" s="172"/>
      <c r="O25883" s="172"/>
      <c r="U25883" s="173"/>
    </row>
    <row r="25884" spans="13:21" s="104" customFormat="1" ht="15.75">
      <c r="M25884" s="172"/>
      <c r="N25884" s="172"/>
      <c r="O25884" s="172"/>
      <c r="U25884" s="173"/>
    </row>
    <row r="25885" spans="13:21" s="104" customFormat="1" ht="15.75">
      <c r="M25885" s="172"/>
      <c r="N25885" s="172"/>
      <c r="O25885" s="172"/>
      <c r="U25885" s="173"/>
    </row>
    <row r="25886" spans="13:21" s="104" customFormat="1" ht="15.75">
      <c r="M25886" s="172"/>
      <c r="N25886" s="172"/>
      <c r="O25886" s="172"/>
      <c r="U25886" s="173"/>
    </row>
    <row r="25887" spans="13:21" s="104" customFormat="1" ht="15.75">
      <c r="M25887" s="172"/>
      <c r="N25887" s="172"/>
      <c r="O25887" s="172"/>
      <c r="U25887" s="173"/>
    </row>
    <row r="25888" spans="13:21" s="104" customFormat="1" ht="15.75">
      <c r="M25888" s="172"/>
      <c r="N25888" s="172"/>
      <c r="O25888" s="172"/>
      <c r="U25888" s="173"/>
    </row>
    <row r="25889" spans="13:21" s="104" customFormat="1" ht="15.75">
      <c r="M25889" s="172"/>
      <c r="N25889" s="172"/>
      <c r="O25889" s="172"/>
      <c r="U25889" s="173"/>
    </row>
    <row r="25890" spans="13:21" s="104" customFormat="1" ht="15.75">
      <c r="M25890" s="172"/>
      <c r="N25890" s="172"/>
      <c r="O25890" s="172"/>
      <c r="U25890" s="173"/>
    </row>
    <row r="25891" spans="13:21" s="104" customFormat="1" ht="15.75">
      <c r="M25891" s="172"/>
      <c r="N25891" s="172"/>
      <c r="O25891" s="172"/>
      <c r="U25891" s="173"/>
    </row>
    <row r="25892" spans="13:21" s="104" customFormat="1" ht="15.75">
      <c r="M25892" s="172"/>
      <c r="N25892" s="172"/>
      <c r="O25892" s="172"/>
      <c r="U25892" s="173"/>
    </row>
    <row r="25893" spans="13:21" s="104" customFormat="1" ht="15.75">
      <c r="M25893" s="172"/>
      <c r="N25893" s="172"/>
      <c r="O25893" s="172"/>
      <c r="U25893" s="173"/>
    </row>
    <row r="25894" spans="13:21" s="104" customFormat="1" ht="15.75">
      <c r="M25894" s="172"/>
      <c r="N25894" s="172"/>
      <c r="O25894" s="172"/>
      <c r="U25894" s="173"/>
    </row>
    <row r="25895" spans="13:21" s="104" customFormat="1" ht="15.75">
      <c r="M25895" s="172"/>
      <c r="N25895" s="172"/>
      <c r="O25895" s="172"/>
      <c r="U25895" s="173"/>
    </row>
    <row r="25896" spans="13:21" s="104" customFormat="1" ht="15.75">
      <c r="M25896" s="172"/>
      <c r="N25896" s="172"/>
      <c r="O25896" s="172"/>
      <c r="U25896" s="173"/>
    </row>
    <row r="25897" spans="13:21" s="104" customFormat="1" ht="15.75">
      <c r="M25897" s="172"/>
      <c r="N25897" s="172"/>
      <c r="O25897" s="172"/>
      <c r="U25897" s="173"/>
    </row>
    <row r="25898" spans="13:21" s="104" customFormat="1" ht="15.75">
      <c r="M25898" s="172"/>
      <c r="N25898" s="172"/>
      <c r="O25898" s="172"/>
      <c r="U25898" s="173"/>
    </row>
    <row r="25899" spans="13:21" s="104" customFormat="1" ht="15.75">
      <c r="M25899" s="172"/>
      <c r="N25899" s="172"/>
      <c r="O25899" s="172"/>
      <c r="U25899" s="173"/>
    </row>
    <row r="25900" spans="13:21" s="104" customFormat="1" ht="15.75">
      <c r="M25900" s="172"/>
      <c r="N25900" s="172"/>
      <c r="O25900" s="172"/>
      <c r="U25900" s="173"/>
    </row>
    <row r="25901" spans="13:21" s="104" customFormat="1" ht="15.75">
      <c r="M25901" s="172"/>
      <c r="N25901" s="172"/>
      <c r="O25901" s="172"/>
      <c r="U25901" s="173"/>
    </row>
    <row r="25902" spans="13:21" s="104" customFormat="1" ht="15.75">
      <c r="M25902" s="172"/>
      <c r="N25902" s="172"/>
      <c r="O25902" s="172"/>
      <c r="U25902" s="173"/>
    </row>
    <row r="25903" spans="13:21" s="104" customFormat="1" ht="15.75">
      <c r="M25903" s="172"/>
      <c r="N25903" s="172"/>
      <c r="O25903" s="172"/>
      <c r="U25903" s="173"/>
    </row>
    <row r="25904" spans="13:21" s="104" customFormat="1" ht="15.75">
      <c r="M25904" s="172"/>
      <c r="N25904" s="172"/>
      <c r="O25904" s="172"/>
      <c r="U25904" s="173"/>
    </row>
    <row r="25905" spans="13:21" s="104" customFormat="1" ht="15.75">
      <c r="M25905" s="172"/>
      <c r="N25905" s="172"/>
      <c r="O25905" s="172"/>
      <c r="U25905" s="173"/>
    </row>
    <row r="25906" spans="13:21" s="104" customFormat="1" ht="15.75">
      <c r="M25906" s="172"/>
      <c r="N25906" s="172"/>
      <c r="O25906" s="172"/>
      <c r="U25906" s="173"/>
    </row>
    <row r="25907" spans="13:21" s="104" customFormat="1" ht="15.75">
      <c r="M25907" s="172"/>
      <c r="N25907" s="172"/>
      <c r="O25907" s="172"/>
      <c r="U25907" s="173"/>
    </row>
    <row r="25908" spans="13:21" s="104" customFormat="1" ht="15.75">
      <c r="M25908" s="172"/>
      <c r="N25908" s="172"/>
      <c r="O25908" s="172"/>
      <c r="U25908" s="173"/>
    </row>
    <row r="25909" spans="13:21" s="104" customFormat="1" ht="15.75">
      <c r="M25909" s="172"/>
      <c r="N25909" s="172"/>
      <c r="O25909" s="172"/>
      <c r="U25909" s="173"/>
    </row>
    <row r="25910" spans="13:21" s="104" customFormat="1" ht="15.75">
      <c r="M25910" s="172"/>
      <c r="N25910" s="172"/>
      <c r="O25910" s="172"/>
      <c r="U25910" s="173"/>
    </row>
    <row r="25911" spans="13:21" s="104" customFormat="1" ht="15.75">
      <c r="M25911" s="172"/>
      <c r="N25911" s="172"/>
      <c r="O25911" s="172"/>
      <c r="U25911" s="173"/>
    </row>
    <row r="25912" spans="13:21" s="104" customFormat="1" ht="15.75">
      <c r="M25912" s="172"/>
      <c r="N25912" s="172"/>
      <c r="O25912" s="172"/>
      <c r="U25912" s="173"/>
    </row>
    <row r="25913" spans="13:21" s="104" customFormat="1" ht="15.75">
      <c r="M25913" s="172"/>
      <c r="N25913" s="172"/>
      <c r="O25913" s="172"/>
      <c r="U25913" s="173"/>
    </row>
    <row r="25914" spans="13:21" s="104" customFormat="1" ht="15.75">
      <c r="M25914" s="172"/>
      <c r="N25914" s="172"/>
      <c r="O25914" s="172"/>
      <c r="U25914" s="173"/>
    </row>
    <row r="25915" spans="13:21" s="104" customFormat="1" ht="15.75">
      <c r="M25915" s="172"/>
      <c r="N25915" s="172"/>
      <c r="O25915" s="172"/>
      <c r="U25915" s="173"/>
    </row>
    <row r="25916" spans="13:21" s="104" customFormat="1" ht="15.75">
      <c r="M25916" s="172"/>
      <c r="N25916" s="172"/>
      <c r="O25916" s="172"/>
      <c r="U25916" s="173"/>
    </row>
    <row r="25917" spans="13:21" s="104" customFormat="1" ht="15.75">
      <c r="M25917" s="172"/>
      <c r="N25917" s="172"/>
      <c r="O25917" s="172"/>
      <c r="U25917" s="173"/>
    </row>
    <row r="25918" spans="13:21" s="104" customFormat="1" ht="15.75">
      <c r="M25918" s="172"/>
      <c r="N25918" s="172"/>
      <c r="O25918" s="172"/>
      <c r="U25918" s="173"/>
    </row>
    <row r="25919" spans="13:21" s="104" customFormat="1" ht="15.75">
      <c r="M25919" s="172"/>
      <c r="N25919" s="172"/>
      <c r="O25919" s="172"/>
      <c r="U25919" s="173"/>
    </row>
    <row r="25920" spans="13:21" s="104" customFormat="1" ht="15.75">
      <c r="M25920" s="172"/>
      <c r="N25920" s="172"/>
      <c r="O25920" s="172"/>
      <c r="U25920" s="173"/>
    </row>
    <row r="25921" spans="13:21" s="104" customFormat="1" ht="15.75">
      <c r="M25921" s="172"/>
      <c r="N25921" s="172"/>
      <c r="O25921" s="172"/>
      <c r="U25921" s="173"/>
    </row>
    <row r="25922" spans="13:21" s="104" customFormat="1" ht="15.75">
      <c r="M25922" s="172"/>
      <c r="N25922" s="172"/>
      <c r="O25922" s="172"/>
      <c r="U25922" s="173"/>
    </row>
    <row r="25923" spans="13:21" s="104" customFormat="1" ht="15.75">
      <c r="M25923" s="172"/>
      <c r="N25923" s="172"/>
      <c r="O25923" s="172"/>
      <c r="U25923" s="173"/>
    </row>
    <row r="25924" spans="13:21" s="104" customFormat="1" ht="15.75">
      <c r="M25924" s="172"/>
      <c r="N25924" s="172"/>
      <c r="O25924" s="172"/>
      <c r="U25924" s="173"/>
    </row>
    <row r="25925" spans="13:21" s="104" customFormat="1" ht="15.75">
      <c r="M25925" s="172"/>
      <c r="N25925" s="172"/>
      <c r="O25925" s="172"/>
      <c r="U25925" s="173"/>
    </row>
    <row r="25926" spans="13:21" s="104" customFormat="1" ht="15.75">
      <c r="M25926" s="172"/>
      <c r="N25926" s="172"/>
      <c r="O25926" s="172"/>
      <c r="U25926" s="173"/>
    </row>
    <row r="25927" spans="13:21" s="104" customFormat="1" ht="15.75">
      <c r="M25927" s="172"/>
      <c r="N25927" s="172"/>
      <c r="O25927" s="172"/>
      <c r="U25927" s="173"/>
    </row>
    <row r="25928" spans="13:21" s="104" customFormat="1" ht="15.75">
      <c r="M25928" s="172"/>
      <c r="N25928" s="172"/>
      <c r="O25928" s="172"/>
      <c r="U25928" s="173"/>
    </row>
    <row r="25929" spans="13:21" s="104" customFormat="1" ht="15.75">
      <c r="M25929" s="172"/>
      <c r="N25929" s="172"/>
      <c r="O25929" s="172"/>
      <c r="U25929" s="173"/>
    </row>
    <row r="25930" spans="13:21" s="104" customFormat="1" ht="15.75">
      <c r="M25930" s="172"/>
      <c r="N25930" s="172"/>
      <c r="O25930" s="172"/>
      <c r="U25930" s="173"/>
    </row>
    <row r="25931" spans="13:21" s="104" customFormat="1" ht="15.75">
      <c r="M25931" s="172"/>
      <c r="N25931" s="172"/>
      <c r="O25931" s="172"/>
      <c r="U25931" s="173"/>
    </row>
    <row r="25932" spans="13:21" s="104" customFormat="1" ht="15.75">
      <c r="M25932" s="172"/>
      <c r="N25932" s="172"/>
      <c r="O25932" s="172"/>
      <c r="U25932" s="173"/>
    </row>
    <row r="25933" spans="13:21" s="104" customFormat="1" ht="15.75">
      <c r="M25933" s="172"/>
      <c r="N25933" s="172"/>
      <c r="O25933" s="172"/>
      <c r="U25933" s="173"/>
    </row>
    <row r="25934" spans="13:21" s="104" customFormat="1" ht="15.75">
      <c r="M25934" s="172"/>
      <c r="N25934" s="172"/>
      <c r="O25934" s="172"/>
      <c r="U25934" s="173"/>
    </row>
    <row r="25935" spans="13:21" s="104" customFormat="1" ht="15.75">
      <c r="M25935" s="172"/>
      <c r="N25935" s="172"/>
      <c r="O25935" s="172"/>
      <c r="U25935" s="173"/>
    </row>
    <row r="25936" spans="13:21" s="104" customFormat="1" ht="15.75">
      <c r="M25936" s="172"/>
      <c r="N25936" s="172"/>
      <c r="O25936" s="172"/>
      <c r="U25936" s="173"/>
    </row>
    <row r="25937" spans="13:21" s="104" customFormat="1" ht="15.75">
      <c r="M25937" s="172"/>
      <c r="N25937" s="172"/>
      <c r="O25937" s="172"/>
      <c r="U25937" s="173"/>
    </row>
    <row r="25938" spans="13:21" s="104" customFormat="1" ht="15.75">
      <c r="M25938" s="172"/>
      <c r="N25938" s="172"/>
      <c r="O25938" s="172"/>
      <c r="U25938" s="173"/>
    </row>
    <row r="25939" spans="13:21" s="104" customFormat="1" ht="15.75">
      <c r="M25939" s="172"/>
      <c r="N25939" s="172"/>
      <c r="O25939" s="172"/>
      <c r="U25939" s="173"/>
    </row>
    <row r="25940" spans="13:21" s="104" customFormat="1" ht="15.75">
      <c r="M25940" s="172"/>
      <c r="N25940" s="172"/>
      <c r="O25940" s="172"/>
      <c r="U25940" s="173"/>
    </row>
    <row r="25941" spans="13:21" s="104" customFormat="1" ht="15.75">
      <c r="M25941" s="172"/>
      <c r="N25941" s="172"/>
      <c r="O25941" s="172"/>
      <c r="U25941" s="173"/>
    </row>
    <row r="25942" spans="13:21" s="104" customFormat="1" ht="15.75">
      <c r="M25942" s="172"/>
      <c r="N25942" s="172"/>
      <c r="O25942" s="172"/>
      <c r="U25942" s="173"/>
    </row>
    <row r="25943" spans="13:21" s="104" customFormat="1" ht="15.75">
      <c r="M25943" s="172"/>
      <c r="N25943" s="172"/>
      <c r="O25943" s="172"/>
      <c r="U25943" s="173"/>
    </row>
    <row r="25944" spans="13:21" s="104" customFormat="1" ht="15.75">
      <c r="M25944" s="172"/>
      <c r="N25944" s="172"/>
      <c r="O25944" s="172"/>
      <c r="U25944" s="173"/>
    </row>
    <row r="25945" spans="13:21" s="104" customFormat="1" ht="15.75">
      <c r="M25945" s="172"/>
      <c r="N25945" s="172"/>
      <c r="O25945" s="172"/>
      <c r="U25945" s="173"/>
    </row>
    <row r="25946" spans="13:21" s="104" customFormat="1" ht="15.75">
      <c r="M25946" s="172"/>
      <c r="N25946" s="172"/>
      <c r="O25946" s="172"/>
      <c r="U25946" s="173"/>
    </row>
    <row r="25947" spans="13:21" s="104" customFormat="1" ht="15.75">
      <c r="M25947" s="172"/>
      <c r="N25947" s="172"/>
      <c r="O25947" s="172"/>
      <c r="U25947" s="173"/>
    </row>
    <row r="25948" spans="13:21" s="104" customFormat="1" ht="15.75">
      <c r="M25948" s="172"/>
      <c r="N25948" s="172"/>
      <c r="O25948" s="172"/>
      <c r="U25948" s="173"/>
    </row>
    <row r="25949" spans="13:21" s="104" customFormat="1" ht="15.75">
      <c r="M25949" s="172"/>
      <c r="N25949" s="172"/>
      <c r="O25949" s="172"/>
      <c r="U25949" s="173"/>
    </row>
    <row r="25950" spans="13:21" s="104" customFormat="1" ht="15.75">
      <c r="M25950" s="172"/>
      <c r="N25950" s="172"/>
      <c r="O25950" s="172"/>
      <c r="U25950" s="173"/>
    </row>
    <row r="25951" spans="13:21" s="104" customFormat="1" ht="15.75">
      <c r="M25951" s="172"/>
      <c r="N25951" s="172"/>
      <c r="O25951" s="172"/>
      <c r="U25951" s="173"/>
    </row>
    <row r="25952" spans="13:21" s="104" customFormat="1" ht="15.75">
      <c r="M25952" s="172"/>
      <c r="N25952" s="172"/>
      <c r="O25952" s="172"/>
      <c r="U25952" s="173"/>
    </row>
    <row r="25953" spans="13:21" s="104" customFormat="1" ht="15.75">
      <c r="M25953" s="172"/>
      <c r="N25953" s="172"/>
      <c r="O25953" s="172"/>
      <c r="U25953" s="173"/>
    </row>
    <row r="25954" spans="13:21" s="104" customFormat="1" ht="15.75">
      <c r="M25954" s="172"/>
      <c r="N25954" s="172"/>
      <c r="O25954" s="172"/>
      <c r="U25954" s="173"/>
    </row>
    <row r="25955" spans="13:21" s="104" customFormat="1" ht="15.75">
      <c r="M25955" s="172"/>
      <c r="N25955" s="172"/>
      <c r="O25955" s="172"/>
      <c r="U25955" s="173"/>
    </row>
    <row r="25956" spans="13:21" s="104" customFormat="1" ht="15.75">
      <c r="M25956" s="172"/>
      <c r="N25956" s="172"/>
      <c r="O25956" s="172"/>
      <c r="U25956" s="173"/>
    </row>
    <row r="25957" spans="13:21" s="104" customFormat="1" ht="15.75">
      <c r="M25957" s="172"/>
      <c r="N25957" s="172"/>
      <c r="O25957" s="172"/>
      <c r="U25957" s="173"/>
    </row>
    <row r="25958" spans="13:21" s="104" customFormat="1" ht="15.75">
      <c r="M25958" s="172"/>
      <c r="N25958" s="172"/>
      <c r="O25958" s="172"/>
      <c r="U25958" s="173"/>
    </row>
    <row r="25959" spans="13:21" s="104" customFormat="1" ht="15.75">
      <c r="M25959" s="172"/>
      <c r="N25959" s="172"/>
      <c r="O25959" s="172"/>
      <c r="U25959" s="173"/>
    </row>
    <row r="25960" spans="13:21" s="104" customFormat="1" ht="15.75">
      <c r="M25960" s="172"/>
      <c r="N25960" s="172"/>
      <c r="O25960" s="172"/>
      <c r="U25960" s="173"/>
    </row>
    <row r="25961" spans="13:21" s="104" customFormat="1" ht="15.75">
      <c r="M25961" s="172"/>
      <c r="N25961" s="172"/>
      <c r="O25961" s="172"/>
      <c r="U25961" s="173"/>
    </row>
    <row r="25962" spans="13:21" s="104" customFormat="1" ht="15.75">
      <c r="M25962" s="172"/>
      <c r="N25962" s="172"/>
      <c r="O25962" s="172"/>
      <c r="U25962" s="173"/>
    </row>
    <row r="25963" spans="13:21" s="104" customFormat="1" ht="15.75">
      <c r="M25963" s="172"/>
      <c r="N25963" s="172"/>
      <c r="O25963" s="172"/>
      <c r="U25963" s="173"/>
    </row>
    <row r="25964" spans="13:21" s="104" customFormat="1" ht="15.75">
      <c r="M25964" s="172"/>
      <c r="N25964" s="172"/>
      <c r="O25964" s="172"/>
      <c r="U25964" s="173"/>
    </row>
    <row r="25965" spans="13:21" s="104" customFormat="1" ht="15.75">
      <c r="M25965" s="172"/>
      <c r="N25965" s="172"/>
      <c r="O25965" s="172"/>
      <c r="U25965" s="173"/>
    </row>
    <row r="25966" spans="13:21" s="104" customFormat="1" ht="15.75">
      <c r="M25966" s="172"/>
      <c r="N25966" s="172"/>
      <c r="O25966" s="172"/>
      <c r="U25966" s="173"/>
    </row>
    <row r="25967" spans="13:21" s="104" customFormat="1" ht="15.75">
      <c r="M25967" s="172"/>
      <c r="N25967" s="172"/>
      <c r="O25967" s="172"/>
      <c r="U25967" s="173"/>
    </row>
    <row r="25968" spans="13:21" s="104" customFormat="1" ht="15.75">
      <c r="M25968" s="172"/>
      <c r="N25968" s="172"/>
      <c r="O25968" s="172"/>
      <c r="U25968" s="173"/>
    </row>
    <row r="25969" spans="13:21" s="104" customFormat="1" ht="15.75">
      <c r="M25969" s="172"/>
      <c r="N25969" s="172"/>
      <c r="O25969" s="172"/>
      <c r="U25969" s="173"/>
    </row>
    <row r="25970" spans="13:21" s="104" customFormat="1" ht="15.75">
      <c r="M25970" s="172"/>
      <c r="N25970" s="172"/>
      <c r="O25970" s="172"/>
      <c r="U25970" s="173"/>
    </row>
    <row r="25971" spans="13:21" s="104" customFormat="1" ht="15.75">
      <c r="M25971" s="172"/>
      <c r="N25971" s="172"/>
      <c r="O25971" s="172"/>
      <c r="U25971" s="173"/>
    </row>
    <row r="25972" spans="13:21" s="104" customFormat="1" ht="15.75">
      <c r="M25972" s="172"/>
      <c r="N25972" s="172"/>
      <c r="O25972" s="172"/>
      <c r="U25972" s="173"/>
    </row>
    <row r="25973" spans="13:21" s="104" customFormat="1" ht="15.75">
      <c r="M25973" s="172"/>
      <c r="N25973" s="172"/>
      <c r="O25973" s="172"/>
      <c r="U25973" s="173"/>
    </row>
    <row r="25974" spans="13:21" s="104" customFormat="1" ht="15.75">
      <c r="M25974" s="172"/>
      <c r="N25974" s="172"/>
      <c r="O25974" s="172"/>
      <c r="U25974" s="173"/>
    </row>
    <row r="25975" spans="13:21" s="104" customFormat="1" ht="15.75">
      <c r="M25975" s="172"/>
      <c r="N25975" s="172"/>
      <c r="O25975" s="172"/>
      <c r="U25975" s="173"/>
    </row>
    <row r="25976" spans="13:21" s="104" customFormat="1" ht="15.75">
      <c r="M25976" s="172"/>
      <c r="N25976" s="172"/>
      <c r="O25976" s="172"/>
      <c r="U25976" s="173"/>
    </row>
    <row r="25977" spans="13:21" s="104" customFormat="1" ht="15.75">
      <c r="M25977" s="172"/>
      <c r="N25977" s="172"/>
      <c r="O25977" s="172"/>
      <c r="U25977" s="173"/>
    </row>
    <row r="25978" spans="13:21" s="104" customFormat="1" ht="15.75">
      <c r="M25978" s="172"/>
      <c r="N25978" s="172"/>
      <c r="O25978" s="172"/>
      <c r="U25978" s="173"/>
    </row>
    <row r="25979" spans="13:21" s="104" customFormat="1" ht="15.75">
      <c r="M25979" s="172"/>
      <c r="N25979" s="172"/>
      <c r="O25979" s="172"/>
      <c r="U25979" s="173"/>
    </row>
    <row r="25980" spans="13:21" s="104" customFormat="1" ht="15.75">
      <c r="M25980" s="172"/>
      <c r="N25980" s="172"/>
      <c r="O25980" s="172"/>
      <c r="U25980" s="173"/>
    </row>
    <row r="25981" spans="13:21" s="104" customFormat="1" ht="15.75">
      <c r="M25981" s="172"/>
      <c r="N25981" s="172"/>
      <c r="O25981" s="172"/>
      <c r="U25981" s="173"/>
    </row>
    <row r="25982" spans="13:21" s="104" customFormat="1" ht="15.75">
      <c r="M25982" s="172"/>
      <c r="N25982" s="172"/>
      <c r="O25982" s="172"/>
      <c r="U25982" s="173"/>
    </row>
    <row r="25983" spans="13:21" s="104" customFormat="1" ht="15.75">
      <c r="M25983" s="172"/>
      <c r="N25983" s="172"/>
      <c r="O25983" s="172"/>
      <c r="U25983" s="173"/>
    </row>
    <row r="25984" spans="13:21" s="104" customFormat="1" ht="15.75">
      <c r="M25984" s="172"/>
      <c r="N25984" s="172"/>
      <c r="O25984" s="172"/>
      <c r="U25984" s="173"/>
    </row>
    <row r="25985" spans="13:21" s="104" customFormat="1" ht="15.75">
      <c r="M25985" s="172"/>
      <c r="N25985" s="172"/>
      <c r="O25985" s="172"/>
      <c r="U25985" s="173"/>
    </row>
    <row r="25986" spans="13:21" s="104" customFormat="1" ht="15.75">
      <c r="M25986" s="172"/>
      <c r="N25986" s="172"/>
      <c r="O25986" s="172"/>
      <c r="U25986" s="173"/>
    </row>
    <row r="25987" spans="13:21" s="104" customFormat="1" ht="15.75">
      <c r="M25987" s="172"/>
      <c r="N25987" s="172"/>
      <c r="O25987" s="172"/>
      <c r="U25987" s="173"/>
    </row>
    <row r="25988" spans="13:21" s="104" customFormat="1" ht="15.75">
      <c r="M25988" s="172"/>
      <c r="N25988" s="172"/>
      <c r="O25988" s="172"/>
      <c r="U25988" s="173"/>
    </row>
    <row r="25989" spans="13:21" s="104" customFormat="1" ht="15.75">
      <c r="M25989" s="172"/>
      <c r="N25989" s="172"/>
      <c r="O25989" s="172"/>
      <c r="U25989" s="173"/>
    </row>
    <row r="25990" spans="13:21" s="104" customFormat="1" ht="15.75">
      <c r="M25990" s="172"/>
      <c r="N25990" s="172"/>
      <c r="O25990" s="172"/>
      <c r="U25990" s="173"/>
    </row>
    <row r="25991" spans="13:21" s="104" customFormat="1" ht="15.75">
      <c r="M25991" s="172"/>
      <c r="N25991" s="172"/>
      <c r="O25991" s="172"/>
      <c r="U25991" s="173"/>
    </row>
    <row r="25992" spans="13:21" s="104" customFormat="1" ht="15.75">
      <c r="M25992" s="172"/>
      <c r="N25992" s="172"/>
      <c r="O25992" s="172"/>
      <c r="U25992" s="173"/>
    </row>
    <row r="25993" spans="13:21" s="104" customFormat="1" ht="15.75">
      <c r="M25993" s="172"/>
      <c r="N25993" s="172"/>
      <c r="O25993" s="172"/>
      <c r="U25993" s="173"/>
    </row>
    <row r="25994" spans="13:21" s="104" customFormat="1" ht="15.75">
      <c r="M25994" s="172"/>
      <c r="N25994" s="172"/>
      <c r="O25994" s="172"/>
      <c r="U25994" s="173"/>
    </row>
    <row r="25995" spans="13:21" s="104" customFormat="1" ht="15.75">
      <c r="M25995" s="172"/>
      <c r="N25995" s="172"/>
      <c r="O25995" s="172"/>
      <c r="U25995" s="173"/>
    </row>
    <row r="25996" spans="13:21" s="104" customFormat="1" ht="15.75">
      <c r="M25996" s="172"/>
      <c r="N25996" s="172"/>
      <c r="O25996" s="172"/>
      <c r="U25996" s="173"/>
    </row>
    <row r="25997" spans="13:21" s="104" customFormat="1" ht="15.75">
      <c r="M25997" s="172"/>
      <c r="N25997" s="172"/>
      <c r="O25997" s="172"/>
      <c r="U25997" s="173"/>
    </row>
    <row r="25998" spans="13:21" s="104" customFormat="1" ht="15.75">
      <c r="M25998" s="172"/>
      <c r="N25998" s="172"/>
      <c r="O25998" s="172"/>
      <c r="U25998" s="173"/>
    </row>
    <row r="25999" spans="13:21" s="104" customFormat="1" ht="15.75">
      <c r="M25999" s="172"/>
      <c r="N25999" s="172"/>
      <c r="O25999" s="172"/>
      <c r="U25999" s="173"/>
    </row>
    <row r="26000" spans="13:21" s="104" customFormat="1" ht="15.75">
      <c r="M26000" s="172"/>
      <c r="N26000" s="172"/>
      <c r="O26000" s="172"/>
      <c r="U26000" s="173"/>
    </row>
    <row r="26001" spans="13:21" s="104" customFormat="1" ht="15.75">
      <c r="M26001" s="172"/>
      <c r="N26001" s="172"/>
      <c r="O26001" s="172"/>
      <c r="U26001" s="173"/>
    </row>
    <row r="26002" spans="13:21" s="104" customFormat="1" ht="15.75">
      <c r="M26002" s="172"/>
      <c r="N26002" s="172"/>
      <c r="O26002" s="172"/>
      <c r="U26002" s="173"/>
    </row>
    <row r="26003" spans="13:21" s="104" customFormat="1" ht="15.75">
      <c r="M26003" s="172"/>
      <c r="N26003" s="172"/>
      <c r="O26003" s="172"/>
      <c r="U26003" s="173"/>
    </row>
    <row r="26004" spans="13:21" s="104" customFormat="1" ht="15.75">
      <c r="M26004" s="172"/>
      <c r="N26004" s="172"/>
      <c r="O26004" s="172"/>
      <c r="U26004" s="173"/>
    </row>
    <row r="26005" spans="13:21" s="104" customFormat="1" ht="15.75">
      <c r="M26005" s="172"/>
      <c r="N26005" s="172"/>
      <c r="O26005" s="172"/>
      <c r="U26005" s="173"/>
    </row>
    <row r="26006" spans="13:21" s="104" customFormat="1" ht="15.75">
      <c r="M26006" s="172"/>
      <c r="N26006" s="172"/>
      <c r="O26006" s="172"/>
      <c r="U26006" s="173"/>
    </row>
    <row r="26007" spans="13:21" s="104" customFormat="1" ht="15.75">
      <c r="M26007" s="172"/>
      <c r="N26007" s="172"/>
      <c r="O26007" s="172"/>
      <c r="U26007" s="173"/>
    </row>
    <row r="26008" spans="13:21" s="104" customFormat="1" ht="15.75">
      <c r="M26008" s="172"/>
      <c r="N26008" s="172"/>
      <c r="O26008" s="172"/>
      <c r="U26008" s="173"/>
    </row>
    <row r="26009" spans="13:21" s="104" customFormat="1" ht="15.75">
      <c r="M26009" s="172"/>
      <c r="N26009" s="172"/>
      <c r="O26009" s="172"/>
      <c r="U26009" s="173"/>
    </row>
    <row r="26010" spans="13:21" s="104" customFormat="1" ht="15.75">
      <c r="M26010" s="172"/>
      <c r="N26010" s="172"/>
      <c r="O26010" s="172"/>
      <c r="U26010" s="173"/>
    </row>
    <row r="26011" spans="13:21" s="104" customFormat="1" ht="15.75">
      <c r="M26011" s="172"/>
      <c r="N26011" s="172"/>
      <c r="O26011" s="172"/>
      <c r="U26011" s="173"/>
    </row>
    <row r="26012" spans="13:21" s="104" customFormat="1" ht="15.75">
      <c r="M26012" s="172"/>
      <c r="N26012" s="172"/>
      <c r="O26012" s="172"/>
      <c r="U26012" s="173"/>
    </row>
    <row r="26013" spans="13:21" s="104" customFormat="1" ht="15.75">
      <c r="M26013" s="172"/>
      <c r="N26013" s="172"/>
      <c r="O26013" s="172"/>
      <c r="U26013" s="173"/>
    </row>
    <row r="26014" spans="13:21" s="104" customFormat="1" ht="15.75">
      <c r="M26014" s="172"/>
      <c r="N26014" s="172"/>
      <c r="O26014" s="172"/>
      <c r="U26014" s="173"/>
    </row>
    <row r="26015" spans="13:21" s="104" customFormat="1" ht="15.75">
      <c r="M26015" s="172"/>
      <c r="N26015" s="172"/>
      <c r="O26015" s="172"/>
      <c r="U26015" s="173"/>
    </row>
    <row r="26016" spans="13:21" s="104" customFormat="1" ht="15.75">
      <c r="M26016" s="172"/>
      <c r="N26016" s="172"/>
      <c r="O26016" s="172"/>
      <c r="U26016" s="173"/>
    </row>
    <row r="26017" spans="13:21" s="104" customFormat="1" ht="15.75">
      <c r="M26017" s="172"/>
      <c r="N26017" s="172"/>
      <c r="O26017" s="172"/>
      <c r="U26017" s="173"/>
    </row>
    <row r="26018" spans="13:21" s="104" customFormat="1" ht="15.75">
      <c r="M26018" s="172"/>
      <c r="N26018" s="172"/>
      <c r="O26018" s="172"/>
      <c r="U26018" s="173"/>
    </row>
    <row r="26019" spans="13:21" s="104" customFormat="1" ht="15.75">
      <c r="M26019" s="172"/>
      <c r="N26019" s="172"/>
      <c r="O26019" s="172"/>
      <c r="U26019" s="173"/>
    </row>
    <row r="26020" spans="13:21" s="104" customFormat="1" ht="15.75">
      <c r="M26020" s="172"/>
      <c r="N26020" s="172"/>
      <c r="O26020" s="172"/>
      <c r="U26020" s="173"/>
    </row>
    <row r="26021" spans="13:21" s="104" customFormat="1" ht="15.75">
      <c r="M26021" s="172"/>
      <c r="N26021" s="172"/>
      <c r="O26021" s="172"/>
      <c r="U26021" s="173"/>
    </row>
    <row r="26022" spans="13:21" s="104" customFormat="1" ht="15.75">
      <c r="M26022" s="172"/>
      <c r="N26022" s="172"/>
      <c r="O26022" s="172"/>
      <c r="U26022" s="173"/>
    </row>
    <row r="26023" spans="13:21" s="104" customFormat="1" ht="15.75">
      <c r="M26023" s="172"/>
      <c r="N26023" s="172"/>
      <c r="O26023" s="172"/>
      <c r="U26023" s="173"/>
    </row>
    <row r="26024" spans="13:21" s="104" customFormat="1" ht="15.75">
      <c r="M26024" s="172"/>
      <c r="N26024" s="172"/>
      <c r="O26024" s="172"/>
      <c r="U26024" s="173"/>
    </row>
    <row r="26025" spans="13:21" s="104" customFormat="1" ht="15.75">
      <c r="M26025" s="172"/>
      <c r="N26025" s="172"/>
      <c r="O26025" s="172"/>
      <c r="U26025" s="173"/>
    </row>
    <row r="26026" spans="13:21" s="104" customFormat="1" ht="15.75">
      <c r="M26026" s="172"/>
      <c r="N26026" s="172"/>
      <c r="O26026" s="172"/>
      <c r="U26026" s="173"/>
    </row>
    <row r="26027" spans="13:21" s="104" customFormat="1" ht="15.75">
      <c r="M26027" s="172"/>
      <c r="N26027" s="172"/>
      <c r="O26027" s="172"/>
      <c r="U26027" s="173"/>
    </row>
    <row r="26028" spans="13:21" s="104" customFormat="1" ht="15.75">
      <c r="M26028" s="172"/>
      <c r="N26028" s="172"/>
      <c r="O26028" s="172"/>
      <c r="U26028" s="173"/>
    </row>
    <row r="26029" spans="13:21" s="104" customFormat="1" ht="15.75">
      <c r="M26029" s="172"/>
      <c r="N26029" s="172"/>
      <c r="O26029" s="172"/>
      <c r="U26029" s="173"/>
    </row>
    <row r="26030" spans="13:21" s="104" customFormat="1" ht="15.75">
      <c r="M26030" s="172"/>
      <c r="N26030" s="172"/>
      <c r="O26030" s="172"/>
      <c r="U26030" s="173"/>
    </row>
    <row r="26031" spans="13:21" s="104" customFormat="1" ht="15.75">
      <c r="M26031" s="172"/>
      <c r="N26031" s="172"/>
      <c r="O26031" s="172"/>
      <c r="U26031" s="173"/>
    </row>
    <row r="26032" spans="13:21" s="104" customFormat="1" ht="15.75">
      <c r="M26032" s="172"/>
      <c r="N26032" s="172"/>
      <c r="O26032" s="172"/>
      <c r="U26032" s="173"/>
    </row>
    <row r="26033" spans="13:21" s="104" customFormat="1" ht="15.75">
      <c r="M26033" s="172"/>
      <c r="N26033" s="172"/>
      <c r="O26033" s="172"/>
      <c r="U26033" s="173"/>
    </row>
    <row r="26034" spans="13:21" s="104" customFormat="1" ht="15.75">
      <c r="M26034" s="172"/>
      <c r="N26034" s="172"/>
      <c r="O26034" s="172"/>
      <c r="U26034" s="173"/>
    </row>
    <row r="26035" spans="13:21" s="104" customFormat="1" ht="15.75">
      <c r="M26035" s="172"/>
      <c r="N26035" s="172"/>
      <c r="O26035" s="172"/>
      <c r="U26035" s="173"/>
    </row>
    <row r="26036" spans="13:21" s="104" customFormat="1" ht="15.75">
      <c r="M26036" s="172"/>
      <c r="N26036" s="172"/>
      <c r="O26036" s="172"/>
      <c r="U26036" s="173"/>
    </row>
    <row r="26037" spans="13:21" s="104" customFormat="1" ht="15.75">
      <c r="M26037" s="172"/>
      <c r="N26037" s="172"/>
      <c r="O26037" s="172"/>
      <c r="U26037" s="173"/>
    </row>
    <row r="26038" spans="13:21" s="104" customFormat="1" ht="15.75">
      <c r="M26038" s="172"/>
      <c r="N26038" s="172"/>
      <c r="O26038" s="172"/>
      <c r="U26038" s="173"/>
    </row>
    <row r="26039" spans="13:21" s="104" customFormat="1" ht="15.75">
      <c r="M26039" s="172"/>
      <c r="N26039" s="172"/>
      <c r="O26039" s="172"/>
      <c r="U26039" s="173"/>
    </row>
    <row r="26040" spans="13:21" s="104" customFormat="1" ht="15.75">
      <c r="M26040" s="172"/>
      <c r="N26040" s="172"/>
      <c r="O26040" s="172"/>
      <c r="U26040" s="173"/>
    </row>
    <row r="26041" spans="13:21" s="104" customFormat="1" ht="15.75">
      <c r="M26041" s="172"/>
      <c r="N26041" s="172"/>
      <c r="O26041" s="172"/>
      <c r="U26041" s="173"/>
    </row>
    <row r="26042" spans="13:21" s="104" customFormat="1" ht="15.75">
      <c r="M26042" s="172"/>
      <c r="N26042" s="172"/>
      <c r="O26042" s="172"/>
      <c r="U26042" s="173"/>
    </row>
    <row r="26043" spans="13:21" s="104" customFormat="1" ht="15.75">
      <c r="M26043" s="172"/>
      <c r="N26043" s="172"/>
      <c r="O26043" s="172"/>
      <c r="U26043" s="173"/>
    </row>
    <row r="26044" spans="13:21" s="104" customFormat="1" ht="15.75">
      <c r="M26044" s="172"/>
      <c r="N26044" s="172"/>
      <c r="O26044" s="172"/>
      <c r="U26044" s="173"/>
    </row>
    <row r="26045" spans="13:21" s="104" customFormat="1" ht="15.75">
      <c r="M26045" s="172"/>
      <c r="N26045" s="172"/>
      <c r="O26045" s="172"/>
      <c r="U26045" s="173"/>
    </row>
    <row r="26046" spans="13:21" s="104" customFormat="1" ht="15.75">
      <c r="M26046" s="172"/>
      <c r="N26046" s="172"/>
      <c r="O26046" s="172"/>
      <c r="U26046" s="173"/>
    </row>
    <row r="26047" spans="13:21" s="104" customFormat="1" ht="15.75">
      <c r="M26047" s="172"/>
      <c r="N26047" s="172"/>
      <c r="O26047" s="172"/>
      <c r="U26047" s="173"/>
    </row>
    <row r="26048" spans="13:21" s="104" customFormat="1" ht="15.75">
      <c r="M26048" s="172"/>
      <c r="N26048" s="172"/>
      <c r="O26048" s="172"/>
      <c r="U26048" s="173"/>
    </row>
    <row r="26049" spans="13:21" s="104" customFormat="1" ht="15.75">
      <c r="M26049" s="172"/>
      <c r="N26049" s="172"/>
      <c r="O26049" s="172"/>
      <c r="U26049" s="173"/>
    </row>
    <row r="26050" spans="13:21" s="104" customFormat="1" ht="15.75">
      <c r="M26050" s="172"/>
      <c r="N26050" s="172"/>
      <c r="O26050" s="172"/>
      <c r="U26050" s="173"/>
    </row>
    <row r="26051" spans="13:21" s="104" customFormat="1" ht="15.75">
      <c r="M26051" s="172"/>
      <c r="N26051" s="172"/>
      <c r="O26051" s="172"/>
      <c r="U26051" s="173"/>
    </row>
    <row r="26052" spans="13:21" s="104" customFormat="1" ht="15.75">
      <c r="M26052" s="172"/>
      <c r="N26052" s="172"/>
      <c r="O26052" s="172"/>
      <c r="U26052" s="173"/>
    </row>
    <row r="26053" spans="13:21" s="104" customFormat="1" ht="15.75">
      <c r="M26053" s="172"/>
      <c r="N26053" s="172"/>
      <c r="O26053" s="172"/>
      <c r="U26053" s="173"/>
    </row>
    <row r="26054" spans="13:21" s="104" customFormat="1" ht="15.75">
      <c r="M26054" s="172"/>
      <c r="N26054" s="172"/>
      <c r="O26054" s="172"/>
      <c r="U26054" s="173"/>
    </row>
    <row r="26055" spans="13:21" s="104" customFormat="1" ht="15.75">
      <c r="M26055" s="172"/>
      <c r="N26055" s="172"/>
      <c r="O26055" s="172"/>
      <c r="U26055" s="173"/>
    </row>
    <row r="26056" spans="13:21" s="104" customFormat="1" ht="15.75">
      <c r="M26056" s="172"/>
      <c r="N26056" s="172"/>
      <c r="O26056" s="172"/>
      <c r="U26056" s="173"/>
    </row>
    <row r="26057" spans="13:21" s="104" customFormat="1" ht="15.75">
      <c r="M26057" s="172"/>
      <c r="N26057" s="172"/>
      <c r="O26057" s="172"/>
      <c r="U26057" s="173"/>
    </row>
    <row r="26058" spans="13:21" s="104" customFormat="1" ht="15.75">
      <c r="M26058" s="172"/>
      <c r="N26058" s="172"/>
      <c r="O26058" s="172"/>
      <c r="U26058" s="173"/>
    </row>
    <row r="26059" spans="13:21" s="104" customFormat="1" ht="15.75">
      <c r="M26059" s="172"/>
      <c r="N26059" s="172"/>
      <c r="O26059" s="172"/>
      <c r="U26059" s="173"/>
    </row>
    <row r="26060" spans="13:21" s="104" customFormat="1" ht="15.75">
      <c r="M26060" s="172"/>
      <c r="N26060" s="172"/>
      <c r="O26060" s="172"/>
      <c r="U26060" s="173"/>
    </row>
    <row r="26061" spans="13:21" s="104" customFormat="1" ht="15.75">
      <c r="M26061" s="172"/>
      <c r="N26061" s="172"/>
      <c r="O26061" s="172"/>
      <c r="U26061" s="173"/>
    </row>
    <row r="26062" spans="13:21" s="104" customFormat="1" ht="15.75">
      <c r="M26062" s="172"/>
      <c r="N26062" s="172"/>
      <c r="O26062" s="172"/>
      <c r="U26062" s="173"/>
    </row>
    <row r="26063" spans="13:21" s="104" customFormat="1" ht="15.75">
      <c r="M26063" s="172"/>
      <c r="N26063" s="172"/>
      <c r="O26063" s="172"/>
      <c r="U26063" s="173"/>
    </row>
    <row r="26064" spans="13:21" s="104" customFormat="1" ht="15.75">
      <c r="M26064" s="172"/>
      <c r="N26064" s="172"/>
      <c r="O26064" s="172"/>
      <c r="U26064" s="173"/>
    </row>
    <row r="26065" spans="13:21" s="104" customFormat="1" ht="15.75">
      <c r="M26065" s="172"/>
      <c r="N26065" s="172"/>
      <c r="O26065" s="172"/>
      <c r="U26065" s="173"/>
    </row>
    <row r="26066" spans="13:21" s="104" customFormat="1" ht="15.75">
      <c r="M26066" s="172"/>
      <c r="N26066" s="172"/>
      <c r="O26066" s="172"/>
      <c r="U26066" s="173"/>
    </row>
    <row r="26067" spans="13:21" s="104" customFormat="1" ht="15.75">
      <c r="M26067" s="172"/>
      <c r="N26067" s="172"/>
      <c r="O26067" s="172"/>
      <c r="U26067" s="173"/>
    </row>
    <row r="26068" spans="13:21" s="104" customFormat="1" ht="15.75">
      <c r="M26068" s="172"/>
      <c r="N26068" s="172"/>
      <c r="O26068" s="172"/>
      <c r="U26068" s="173"/>
    </row>
    <row r="26069" spans="13:21" s="104" customFormat="1" ht="15.75">
      <c r="M26069" s="172"/>
      <c r="N26069" s="172"/>
      <c r="O26069" s="172"/>
      <c r="U26069" s="173"/>
    </row>
    <row r="26070" spans="13:21" s="104" customFormat="1" ht="15.75">
      <c r="M26070" s="172"/>
      <c r="N26070" s="172"/>
      <c r="O26070" s="172"/>
      <c r="U26070" s="173"/>
    </row>
    <row r="26071" spans="13:21" s="104" customFormat="1" ht="15.75">
      <c r="M26071" s="172"/>
      <c r="N26071" s="172"/>
      <c r="O26071" s="172"/>
      <c r="U26071" s="173"/>
    </row>
    <row r="26072" spans="13:21" s="104" customFormat="1" ht="15.75">
      <c r="M26072" s="172"/>
      <c r="N26072" s="172"/>
      <c r="O26072" s="172"/>
      <c r="U26072" s="173"/>
    </row>
    <row r="26073" spans="13:21" s="104" customFormat="1" ht="15.75">
      <c r="M26073" s="172"/>
      <c r="N26073" s="172"/>
      <c r="O26073" s="172"/>
      <c r="U26073" s="173"/>
    </row>
    <row r="26074" spans="13:21" s="104" customFormat="1" ht="15.75">
      <c r="M26074" s="172"/>
      <c r="N26074" s="172"/>
      <c r="O26074" s="172"/>
      <c r="U26074" s="173"/>
    </row>
    <row r="26075" spans="13:21" s="104" customFormat="1" ht="15.75">
      <c r="M26075" s="172"/>
      <c r="N26075" s="172"/>
      <c r="O26075" s="172"/>
      <c r="U26075" s="173"/>
    </row>
    <row r="26076" spans="13:21" s="104" customFormat="1" ht="15.75">
      <c r="M26076" s="172"/>
      <c r="N26076" s="172"/>
      <c r="O26076" s="172"/>
      <c r="U26076" s="173"/>
    </row>
    <row r="26077" spans="13:21" s="104" customFormat="1" ht="15.75">
      <c r="M26077" s="172"/>
      <c r="N26077" s="172"/>
      <c r="O26077" s="172"/>
      <c r="U26077" s="173"/>
    </row>
    <row r="26078" spans="13:21" s="104" customFormat="1" ht="15.75">
      <c r="M26078" s="172"/>
      <c r="N26078" s="172"/>
      <c r="O26078" s="172"/>
      <c r="U26078" s="173"/>
    </row>
    <row r="26079" spans="13:21" s="104" customFormat="1" ht="15.75">
      <c r="M26079" s="172"/>
      <c r="N26079" s="172"/>
      <c r="O26079" s="172"/>
      <c r="U26079" s="173"/>
    </row>
    <row r="26080" spans="13:21" s="104" customFormat="1" ht="15.75">
      <c r="M26080" s="172"/>
      <c r="N26080" s="172"/>
      <c r="O26080" s="172"/>
      <c r="U26080" s="173"/>
    </row>
    <row r="26081" spans="13:21" s="104" customFormat="1" ht="15.75">
      <c r="M26081" s="172"/>
      <c r="N26081" s="172"/>
      <c r="O26081" s="172"/>
      <c r="U26081" s="173"/>
    </row>
    <row r="26082" spans="13:21" s="104" customFormat="1" ht="15.75">
      <c r="M26082" s="172"/>
      <c r="N26082" s="172"/>
      <c r="O26082" s="172"/>
      <c r="U26082" s="173"/>
    </row>
    <row r="26083" spans="13:21" s="104" customFormat="1" ht="15.75">
      <c r="M26083" s="172"/>
      <c r="N26083" s="172"/>
      <c r="O26083" s="172"/>
      <c r="U26083" s="173"/>
    </row>
    <row r="26084" spans="13:21" s="104" customFormat="1" ht="15.75">
      <c r="M26084" s="172"/>
      <c r="N26084" s="172"/>
      <c r="O26084" s="172"/>
      <c r="U26084" s="173"/>
    </row>
    <row r="26085" spans="13:21" s="104" customFormat="1" ht="15.75">
      <c r="M26085" s="172"/>
      <c r="N26085" s="172"/>
      <c r="O26085" s="172"/>
      <c r="U26085" s="173"/>
    </row>
    <row r="26086" spans="13:21" s="104" customFormat="1" ht="15.75">
      <c r="M26086" s="172"/>
      <c r="N26086" s="172"/>
      <c r="O26086" s="172"/>
      <c r="U26086" s="173"/>
    </row>
    <row r="26087" spans="13:21" s="104" customFormat="1" ht="15.75">
      <c r="M26087" s="172"/>
      <c r="N26087" s="172"/>
      <c r="O26087" s="172"/>
      <c r="U26087" s="173"/>
    </row>
    <row r="26088" spans="13:21" s="104" customFormat="1" ht="15.75">
      <c r="M26088" s="172"/>
      <c r="N26088" s="172"/>
      <c r="O26088" s="172"/>
      <c r="U26088" s="173"/>
    </row>
    <row r="26089" spans="13:21" s="104" customFormat="1" ht="15.75">
      <c r="M26089" s="172"/>
      <c r="N26089" s="172"/>
      <c r="O26089" s="172"/>
      <c r="U26089" s="173"/>
    </row>
    <row r="26090" spans="13:21" s="104" customFormat="1" ht="15.75">
      <c r="M26090" s="172"/>
      <c r="N26090" s="172"/>
      <c r="O26090" s="172"/>
      <c r="U26090" s="173"/>
    </row>
    <row r="26091" spans="13:21" s="104" customFormat="1" ht="15.75">
      <c r="M26091" s="172"/>
      <c r="N26091" s="172"/>
      <c r="O26091" s="172"/>
      <c r="U26091" s="173"/>
    </row>
    <row r="26092" spans="13:21" s="104" customFormat="1" ht="15.75">
      <c r="M26092" s="172"/>
      <c r="N26092" s="172"/>
      <c r="O26092" s="172"/>
      <c r="U26092" s="173"/>
    </row>
    <row r="26093" spans="13:21" s="104" customFormat="1" ht="15.75">
      <c r="M26093" s="172"/>
      <c r="N26093" s="172"/>
      <c r="O26093" s="172"/>
      <c r="U26093" s="173"/>
    </row>
    <row r="26094" spans="13:21" s="104" customFormat="1" ht="15.75">
      <c r="M26094" s="172"/>
      <c r="N26094" s="172"/>
      <c r="O26094" s="172"/>
      <c r="U26094" s="173"/>
    </row>
    <row r="26095" spans="13:21" s="104" customFormat="1" ht="15.75">
      <c r="M26095" s="172"/>
      <c r="N26095" s="172"/>
      <c r="O26095" s="172"/>
      <c r="U26095" s="173"/>
    </row>
    <row r="26096" spans="13:21" s="104" customFormat="1" ht="15.75">
      <c r="M26096" s="172"/>
      <c r="N26096" s="172"/>
      <c r="O26096" s="172"/>
      <c r="U26096" s="173"/>
    </row>
    <row r="26097" spans="13:21" s="104" customFormat="1" ht="15.75">
      <c r="M26097" s="172"/>
      <c r="N26097" s="172"/>
      <c r="O26097" s="172"/>
      <c r="U26097" s="173"/>
    </row>
    <row r="26098" spans="13:21" s="104" customFormat="1" ht="15.75">
      <c r="M26098" s="172"/>
      <c r="N26098" s="172"/>
      <c r="O26098" s="172"/>
      <c r="U26098" s="173"/>
    </row>
    <row r="26099" spans="13:21" s="104" customFormat="1" ht="15.75">
      <c r="M26099" s="172"/>
      <c r="N26099" s="172"/>
      <c r="O26099" s="172"/>
      <c r="U26099" s="173"/>
    </row>
    <row r="26100" spans="13:21" s="104" customFormat="1" ht="15.75">
      <c r="M26100" s="172"/>
      <c r="N26100" s="172"/>
      <c r="O26100" s="172"/>
      <c r="U26100" s="173"/>
    </row>
    <row r="26101" spans="13:21" s="104" customFormat="1" ht="15.75">
      <c r="M26101" s="172"/>
      <c r="N26101" s="172"/>
      <c r="O26101" s="172"/>
      <c r="U26101" s="173"/>
    </row>
    <row r="26102" spans="13:21" s="104" customFormat="1" ht="15.75">
      <c r="M26102" s="172"/>
      <c r="N26102" s="172"/>
      <c r="O26102" s="172"/>
      <c r="U26102" s="173"/>
    </row>
    <row r="26103" spans="13:21" s="104" customFormat="1" ht="15.75">
      <c r="M26103" s="172"/>
      <c r="N26103" s="172"/>
      <c r="O26103" s="172"/>
      <c r="U26103" s="173"/>
    </row>
    <row r="26104" spans="13:21" s="104" customFormat="1" ht="15.75">
      <c r="M26104" s="172"/>
      <c r="N26104" s="172"/>
      <c r="O26104" s="172"/>
      <c r="U26104" s="173"/>
    </row>
    <row r="26105" spans="13:21" s="104" customFormat="1" ht="15.75">
      <c r="M26105" s="172"/>
      <c r="N26105" s="172"/>
      <c r="O26105" s="172"/>
      <c r="U26105" s="173"/>
    </row>
    <row r="26106" spans="13:21" s="104" customFormat="1" ht="15.75">
      <c r="M26106" s="172"/>
      <c r="N26106" s="172"/>
      <c r="O26106" s="172"/>
      <c r="U26106" s="173"/>
    </row>
    <row r="26107" spans="13:21" s="104" customFormat="1" ht="15.75">
      <c r="M26107" s="172"/>
      <c r="N26107" s="172"/>
      <c r="O26107" s="172"/>
      <c r="U26107" s="173"/>
    </row>
    <row r="26108" spans="13:21" s="104" customFormat="1" ht="15.75">
      <c r="M26108" s="172"/>
      <c r="N26108" s="172"/>
      <c r="O26108" s="172"/>
      <c r="U26108" s="173"/>
    </row>
    <row r="26109" spans="13:21" s="104" customFormat="1" ht="15.75">
      <c r="M26109" s="172"/>
      <c r="N26109" s="172"/>
      <c r="O26109" s="172"/>
      <c r="U26109" s="173"/>
    </row>
    <row r="26110" spans="13:21" s="104" customFormat="1" ht="15.75">
      <c r="M26110" s="172"/>
      <c r="N26110" s="172"/>
      <c r="O26110" s="172"/>
      <c r="U26110" s="173"/>
    </row>
    <row r="26111" spans="13:21" s="104" customFormat="1" ht="15.75">
      <c r="M26111" s="172"/>
      <c r="N26111" s="172"/>
      <c r="O26111" s="172"/>
      <c r="U26111" s="173"/>
    </row>
    <row r="26112" spans="13:21" s="104" customFormat="1" ht="15.75">
      <c r="M26112" s="172"/>
      <c r="N26112" s="172"/>
      <c r="O26112" s="172"/>
      <c r="U26112" s="173"/>
    </row>
    <row r="26113" spans="13:21" s="104" customFormat="1" ht="15.75">
      <c r="M26113" s="172"/>
      <c r="N26113" s="172"/>
      <c r="O26113" s="172"/>
      <c r="U26113" s="173"/>
    </row>
    <row r="26114" spans="13:21" s="104" customFormat="1" ht="15.75">
      <c r="M26114" s="172"/>
      <c r="N26114" s="172"/>
      <c r="O26114" s="172"/>
      <c r="U26114" s="173"/>
    </row>
    <row r="26115" spans="13:21" s="104" customFormat="1" ht="15.75">
      <c r="M26115" s="172"/>
      <c r="N26115" s="172"/>
      <c r="O26115" s="172"/>
      <c r="U26115" s="173"/>
    </row>
    <row r="26116" spans="13:21" s="104" customFormat="1" ht="15.75">
      <c r="M26116" s="172"/>
      <c r="N26116" s="172"/>
      <c r="O26116" s="172"/>
      <c r="U26116" s="173"/>
    </row>
    <row r="26117" spans="13:21" s="104" customFormat="1" ht="15.75">
      <c r="M26117" s="172"/>
      <c r="N26117" s="172"/>
      <c r="O26117" s="172"/>
      <c r="U26117" s="173"/>
    </row>
    <row r="26118" spans="13:21" s="104" customFormat="1" ht="15.75">
      <c r="M26118" s="172"/>
      <c r="N26118" s="172"/>
      <c r="O26118" s="172"/>
      <c r="U26118" s="173"/>
    </row>
    <row r="26119" spans="13:21" s="104" customFormat="1" ht="15.75">
      <c r="M26119" s="172"/>
      <c r="N26119" s="172"/>
      <c r="O26119" s="172"/>
      <c r="U26119" s="173"/>
    </row>
    <row r="26120" spans="13:21" s="104" customFormat="1" ht="15.75">
      <c r="M26120" s="172"/>
      <c r="N26120" s="172"/>
      <c r="O26120" s="172"/>
      <c r="U26120" s="173"/>
    </row>
    <row r="26121" spans="13:21" s="104" customFormat="1" ht="15.75">
      <c r="M26121" s="172"/>
      <c r="N26121" s="172"/>
      <c r="O26121" s="172"/>
      <c r="U26121" s="173"/>
    </row>
    <row r="26122" spans="13:21" s="104" customFormat="1" ht="15.75">
      <c r="M26122" s="172"/>
      <c r="N26122" s="172"/>
      <c r="O26122" s="172"/>
      <c r="U26122" s="173"/>
    </row>
    <row r="26123" spans="13:21" s="104" customFormat="1" ht="15.75">
      <c r="M26123" s="172"/>
      <c r="N26123" s="172"/>
      <c r="O26123" s="172"/>
      <c r="U26123" s="173"/>
    </row>
    <row r="26124" spans="13:21" s="104" customFormat="1" ht="15.75">
      <c r="M26124" s="172"/>
      <c r="N26124" s="172"/>
      <c r="O26124" s="172"/>
      <c r="U26124" s="173"/>
    </row>
    <row r="26125" spans="13:21" s="104" customFormat="1" ht="15.75">
      <c r="M26125" s="172"/>
      <c r="N26125" s="172"/>
      <c r="O26125" s="172"/>
      <c r="U26125" s="173"/>
    </row>
    <row r="26126" spans="13:21" s="104" customFormat="1" ht="15.75">
      <c r="M26126" s="172"/>
      <c r="N26126" s="172"/>
      <c r="O26126" s="172"/>
      <c r="U26126" s="173"/>
    </row>
    <row r="26127" spans="13:21" s="104" customFormat="1" ht="15.75">
      <c r="M26127" s="172"/>
      <c r="N26127" s="172"/>
      <c r="O26127" s="172"/>
      <c r="U26127" s="173"/>
    </row>
    <row r="26128" spans="13:21" s="104" customFormat="1" ht="15.75">
      <c r="M26128" s="172"/>
      <c r="N26128" s="172"/>
      <c r="O26128" s="172"/>
      <c r="U26128" s="173"/>
    </row>
    <row r="26129" spans="13:21" s="104" customFormat="1" ht="15.75">
      <c r="M26129" s="172"/>
      <c r="N26129" s="172"/>
      <c r="O26129" s="172"/>
      <c r="U26129" s="173"/>
    </row>
    <row r="26130" spans="13:21" s="104" customFormat="1" ht="15.75">
      <c r="M26130" s="172"/>
      <c r="N26130" s="172"/>
      <c r="O26130" s="172"/>
      <c r="U26130" s="173"/>
    </row>
    <row r="26131" spans="13:21" s="104" customFormat="1" ht="15.75">
      <c r="M26131" s="172"/>
      <c r="N26131" s="172"/>
      <c r="O26131" s="172"/>
      <c r="U26131" s="173"/>
    </row>
    <row r="26132" spans="13:21" s="104" customFormat="1" ht="15.75">
      <c r="M26132" s="172"/>
      <c r="N26132" s="172"/>
      <c r="O26132" s="172"/>
      <c r="U26132" s="173"/>
    </row>
    <row r="26133" spans="13:21" s="104" customFormat="1" ht="15.75">
      <c r="M26133" s="172"/>
      <c r="N26133" s="172"/>
      <c r="O26133" s="172"/>
      <c r="U26133" s="173"/>
    </row>
    <row r="26134" spans="13:21" s="104" customFormat="1" ht="15.75">
      <c r="M26134" s="172"/>
      <c r="N26134" s="172"/>
      <c r="O26134" s="172"/>
      <c r="U26134" s="173"/>
    </row>
    <row r="26135" spans="13:21" s="104" customFormat="1" ht="15.75">
      <c r="M26135" s="172"/>
      <c r="N26135" s="172"/>
      <c r="O26135" s="172"/>
      <c r="U26135" s="173"/>
    </row>
    <row r="26136" spans="13:21" s="104" customFormat="1" ht="15.75">
      <c r="M26136" s="172"/>
      <c r="N26136" s="172"/>
      <c r="O26136" s="172"/>
      <c r="U26136" s="173"/>
    </row>
    <row r="26137" spans="13:21" s="104" customFormat="1" ht="15.75">
      <c r="M26137" s="172"/>
      <c r="N26137" s="172"/>
      <c r="O26137" s="172"/>
      <c r="U26137" s="173"/>
    </row>
    <row r="26138" spans="13:21" s="104" customFormat="1" ht="15.75">
      <c r="M26138" s="172"/>
      <c r="N26138" s="172"/>
      <c r="O26138" s="172"/>
      <c r="U26138" s="173"/>
    </row>
    <row r="26139" spans="13:21" s="104" customFormat="1" ht="15.75">
      <c r="M26139" s="172"/>
      <c r="N26139" s="172"/>
      <c r="O26139" s="172"/>
      <c r="U26139" s="173"/>
    </row>
    <row r="26140" spans="13:21" s="104" customFormat="1" ht="15.75">
      <c r="M26140" s="172"/>
      <c r="N26140" s="172"/>
      <c r="O26140" s="172"/>
      <c r="U26140" s="173"/>
    </row>
    <row r="26141" spans="13:21" s="104" customFormat="1" ht="15.75">
      <c r="M26141" s="172"/>
      <c r="N26141" s="172"/>
      <c r="O26141" s="172"/>
      <c r="U26141" s="173"/>
    </row>
    <row r="26142" spans="13:21" s="104" customFormat="1" ht="15.75">
      <c r="M26142" s="172"/>
      <c r="N26142" s="172"/>
      <c r="O26142" s="172"/>
      <c r="U26142" s="173"/>
    </row>
    <row r="26143" spans="13:21" s="104" customFormat="1" ht="15.75">
      <c r="M26143" s="172"/>
      <c r="N26143" s="172"/>
      <c r="O26143" s="172"/>
      <c r="U26143" s="173"/>
    </row>
    <row r="26144" spans="13:21" s="104" customFormat="1" ht="15.75">
      <c r="M26144" s="172"/>
      <c r="N26144" s="172"/>
      <c r="O26144" s="172"/>
      <c r="U26144" s="173"/>
    </row>
    <row r="26145" spans="13:21" s="104" customFormat="1" ht="15.75">
      <c r="M26145" s="172"/>
      <c r="N26145" s="172"/>
      <c r="O26145" s="172"/>
      <c r="U26145" s="173"/>
    </row>
    <row r="26146" spans="13:21" s="104" customFormat="1" ht="15.75">
      <c r="M26146" s="172"/>
      <c r="N26146" s="172"/>
      <c r="O26146" s="172"/>
      <c r="U26146" s="173"/>
    </row>
    <row r="26147" spans="13:21" s="104" customFormat="1" ht="15.75">
      <c r="M26147" s="172"/>
      <c r="N26147" s="172"/>
      <c r="O26147" s="172"/>
      <c r="U26147" s="173"/>
    </row>
    <row r="26148" spans="13:21" s="104" customFormat="1" ht="15.75">
      <c r="M26148" s="172"/>
      <c r="N26148" s="172"/>
      <c r="O26148" s="172"/>
      <c r="U26148" s="173"/>
    </row>
    <row r="26149" spans="13:21" s="104" customFormat="1" ht="15.75">
      <c r="M26149" s="172"/>
      <c r="N26149" s="172"/>
      <c r="O26149" s="172"/>
      <c r="U26149" s="173"/>
    </row>
    <row r="26150" spans="13:21" s="104" customFormat="1" ht="15.75">
      <c r="M26150" s="172"/>
      <c r="N26150" s="172"/>
      <c r="O26150" s="172"/>
      <c r="U26150" s="173"/>
    </row>
    <row r="26151" spans="13:21" s="104" customFormat="1" ht="15.75">
      <c r="M26151" s="172"/>
      <c r="N26151" s="172"/>
      <c r="O26151" s="172"/>
      <c r="U26151" s="173"/>
    </row>
    <row r="26152" spans="13:21" s="104" customFormat="1" ht="15.75">
      <c r="M26152" s="172"/>
      <c r="N26152" s="172"/>
      <c r="O26152" s="172"/>
      <c r="U26152" s="173"/>
    </row>
    <row r="26153" spans="13:21" s="104" customFormat="1" ht="15.75">
      <c r="M26153" s="172"/>
      <c r="N26153" s="172"/>
      <c r="O26153" s="172"/>
      <c r="U26153" s="173"/>
    </row>
    <row r="26154" spans="13:21" s="104" customFormat="1" ht="15.75">
      <c r="M26154" s="172"/>
      <c r="N26154" s="172"/>
      <c r="O26154" s="172"/>
      <c r="U26154" s="173"/>
    </row>
    <row r="26155" spans="13:21" s="104" customFormat="1" ht="15.75">
      <c r="M26155" s="172"/>
      <c r="N26155" s="172"/>
      <c r="O26155" s="172"/>
      <c r="U26155" s="173"/>
    </row>
    <row r="26156" spans="13:21" s="104" customFormat="1" ht="15.75">
      <c r="M26156" s="172"/>
      <c r="N26156" s="172"/>
      <c r="O26156" s="172"/>
      <c r="U26156" s="173"/>
    </row>
    <row r="26157" spans="13:21" s="104" customFormat="1" ht="15.75">
      <c r="M26157" s="172"/>
      <c r="N26157" s="172"/>
      <c r="O26157" s="172"/>
      <c r="U26157" s="173"/>
    </row>
    <row r="26158" spans="13:21" s="104" customFormat="1" ht="15.75">
      <c r="M26158" s="172"/>
      <c r="N26158" s="172"/>
      <c r="O26158" s="172"/>
      <c r="U26158" s="173"/>
    </row>
    <row r="26159" spans="13:21" s="104" customFormat="1" ht="15.75">
      <c r="M26159" s="172"/>
      <c r="N26159" s="172"/>
      <c r="O26159" s="172"/>
      <c r="U26159" s="173"/>
    </row>
    <row r="26160" spans="13:21" s="104" customFormat="1" ht="15.75">
      <c r="M26160" s="172"/>
      <c r="N26160" s="172"/>
      <c r="O26160" s="172"/>
      <c r="U26160" s="173"/>
    </row>
    <row r="26161" spans="13:21" s="104" customFormat="1" ht="15.75">
      <c r="M26161" s="172"/>
      <c r="N26161" s="172"/>
      <c r="O26161" s="172"/>
      <c r="U26161" s="173"/>
    </row>
    <row r="26162" spans="13:21" s="104" customFormat="1" ht="15.75">
      <c r="M26162" s="172"/>
      <c r="N26162" s="172"/>
      <c r="O26162" s="172"/>
      <c r="U26162" s="173"/>
    </row>
    <row r="26163" spans="13:21" s="104" customFormat="1" ht="15.75">
      <c r="M26163" s="172"/>
      <c r="N26163" s="172"/>
      <c r="O26163" s="172"/>
      <c r="U26163" s="173"/>
    </row>
    <row r="26164" spans="13:21" s="104" customFormat="1" ht="15.75">
      <c r="M26164" s="172"/>
      <c r="N26164" s="172"/>
      <c r="O26164" s="172"/>
      <c r="U26164" s="173"/>
    </row>
    <row r="26165" spans="13:21" s="104" customFormat="1" ht="15.75">
      <c r="M26165" s="172"/>
      <c r="N26165" s="172"/>
      <c r="O26165" s="172"/>
      <c r="U26165" s="173"/>
    </row>
    <row r="26166" spans="13:21" s="104" customFormat="1" ht="15.75">
      <c r="M26166" s="172"/>
      <c r="N26166" s="172"/>
      <c r="O26166" s="172"/>
      <c r="U26166" s="173"/>
    </row>
    <row r="26167" spans="13:21" s="104" customFormat="1" ht="15.75">
      <c r="M26167" s="172"/>
      <c r="N26167" s="172"/>
      <c r="O26167" s="172"/>
      <c r="U26167" s="173"/>
    </row>
    <row r="26168" spans="13:21" s="104" customFormat="1" ht="15.75">
      <c r="M26168" s="172"/>
      <c r="N26168" s="172"/>
      <c r="O26168" s="172"/>
      <c r="U26168" s="173"/>
    </row>
    <row r="26169" spans="13:21" s="104" customFormat="1" ht="15.75">
      <c r="M26169" s="172"/>
      <c r="N26169" s="172"/>
      <c r="O26169" s="172"/>
      <c r="U26169" s="173"/>
    </row>
    <row r="26170" spans="13:21" s="104" customFormat="1" ht="15.75">
      <c r="M26170" s="172"/>
      <c r="N26170" s="172"/>
      <c r="O26170" s="172"/>
      <c r="U26170" s="173"/>
    </row>
    <row r="26171" spans="13:21" s="104" customFormat="1" ht="15.75">
      <c r="M26171" s="172"/>
      <c r="N26171" s="172"/>
      <c r="O26171" s="172"/>
      <c r="U26171" s="173"/>
    </row>
    <row r="26172" spans="13:21" s="104" customFormat="1" ht="15.75">
      <c r="M26172" s="172"/>
      <c r="N26172" s="172"/>
      <c r="O26172" s="172"/>
      <c r="U26172" s="173"/>
    </row>
    <row r="26173" spans="13:21" s="104" customFormat="1" ht="15.75">
      <c r="M26173" s="172"/>
      <c r="N26173" s="172"/>
      <c r="O26173" s="172"/>
      <c r="U26173" s="173"/>
    </row>
    <row r="26174" spans="13:21" s="104" customFormat="1" ht="15.75">
      <c r="M26174" s="172"/>
      <c r="N26174" s="172"/>
      <c r="O26174" s="172"/>
      <c r="U26174" s="173"/>
    </row>
    <row r="26175" spans="13:21" s="104" customFormat="1" ht="15.75">
      <c r="M26175" s="172"/>
      <c r="N26175" s="172"/>
      <c r="O26175" s="172"/>
      <c r="U26175" s="173"/>
    </row>
    <row r="26176" spans="13:21" s="104" customFormat="1" ht="15.75">
      <c r="M26176" s="172"/>
      <c r="N26176" s="172"/>
      <c r="O26176" s="172"/>
      <c r="U26176" s="173"/>
    </row>
    <row r="26177" spans="13:21" s="104" customFormat="1" ht="15.75">
      <c r="M26177" s="172"/>
      <c r="N26177" s="172"/>
      <c r="O26177" s="172"/>
      <c r="U26177" s="173"/>
    </row>
    <row r="26178" spans="13:21" s="104" customFormat="1" ht="15.75">
      <c r="M26178" s="172"/>
      <c r="N26178" s="172"/>
      <c r="O26178" s="172"/>
      <c r="U26178" s="173"/>
    </row>
    <row r="26179" spans="13:21" s="104" customFormat="1" ht="15.75">
      <c r="M26179" s="172"/>
      <c r="N26179" s="172"/>
      <c r="O26179" s="172"/>
      <c r="U26179" s="173"/>
    </row>
    <row r="26180" spans="13:21" s="104" customFormat="1" ht="15.75">
      <c r="M26180" s="172"/>
      <c r="N26180" s="172"/>
      <c r="O26180" s="172"/>
      <c r="U26180" s="173"/>
    </row>
    <row r="26181" spans="13:21" s="104" customFormat="1" ht="15.75">
      <c r="M26181" s="172"/>
      <c r="N26181" s="172"/>
      <c r="O26181" s="172"/>
      <c r="U26181" s="173"/>
    </row>
    <row r="26182" spans="13:21" s="104" customFormat="1" ht="15.75">
      <c r="M26182" s="172"/>
      <c r="N26182" s="172"/>
      <c r="O26182" s="172"/>
      <c r="U26182" s="173"/>
    </row>
    <row r="26183" spans="13:21" s="104" customFormat="1" ht="15.75">
      <c r="M26183" s="172"/>
      <c r="N26183" s="172"/>
      <c r="O26183" s="172"/>
      <c r="U26183" s="173"/>
    </row>
    <row r="26184" spans="13:21" s="104" customFormat="1" ht="15.75">
      <c r="M26184" s="172"/>
      <c r="N26184" s="172"/>
      <c r="O26184" s="172"/>
      <c r="U26184" s="173"/>
    </row>
    <row r="26185" spans="13:21" s="104" customFormat="1" ht="15.75">
      <c r="M26185" s="172"/>
      <c r="N26185" s="172"/>
      <c r="O26185" s="172"/>
      <c r="U26185" s="173"/>
    </row>
    <row r="26186" spans="13:21" s="104" customFormat="1" ht="15.75">
      <c r="M26186" s="172"/>
      <c r="N26186" s="172"/>
      <c r="O26186" s="172"/>
      <c r="U26186" s="173"/>
    </row>
    <row r="26187" spans="13:21" s="104" customFormat="1" ht="15.75">
      <c r="M26187" s="172"/>
      <c r="N26187" s="172"/>
      <c r="O26187" s="172"/>
      <c r="U26187" s="173"/>
    </row>
    <row r="26188" spans="13:21" s="104" customFormat="1" ht="15.75">
      <c r="M26188" s="172"/>
      <c r="N26188" s="172"/>
      <c r="O26188" s="172"/>
      <c r="U26188" s="173"/>
    </row>
    <row r="26189" spans="13:21" s="104" customFormat="1" ht="15.75">
      <c r="M26189" s="172"/>
      <c r="N26189" s="172"/>
      <c r="O26189" s="172"/>
      <c r="U26189" s="173"/>
    </row>
    <row r="26190" spans="13:21" s="104" customFormat="1" ht="15.75">
      <c r="M26190" s="172"/>
      <c r="N26190" s="172"/>
      <c r="O26190" s="172"/>
      <c r="U26190" s="173"/>
    </row>
    <row r="26191" spans="13:21" s="104" customFormat="1" ht="15.75">
      <c r="M26191" s="172"/>
      <c r="N26191" s="172"/>
      <c r="O26191" s="172"/>
      <c r="U26191" s="173"/>
    </row>
    <row r="26192" spans="13:21" s="104" customFormat="1" ht="15.75">
      <c r="M26192" s="172"/>
      <c r="N26192" s="172"/>
      <c r="O26192" s="172"/>
      <c r="U26192" s="173"/>
    </row>
    <row r="26193" spans="13:21" s="104" customFormat="1" ht="15.75">
      <c r="M26193" s="172"/>
      <c r="N26193" s="172"/>
      <c r="O26193" s="172"/>
      <c r="U26193" s="173"/>
    </row>
    <row r="26194" spans="13:21" s="104" customFormat="1" ht="15.75">
      <c r="M26194" s="172"/>
      <c r="N26194" s="172"/>
      <c r="O26194" s="172"/>
      <c r="U26194" s="173"/>
    </row>
    <row r="26195" spans="13:21" s="104" customFormat="1" ht="15.75">
      <c r="M26195" s="172"/>
      <c r="N26195" s="172"/>
      <c r="O26195" s="172"/>
      <c r="U26195" s="173"/>
    </row>
    <row r="26196" spans="13:21" s="104" customFormat="1" ht="15.75">
      <c r="M26196" s="172"/>
      <c r="N26196" s="172"/>
      <c r="O26196" s="172"/>
      <c r="U26196" s="173"/>
    </row>
    <row r="26197" spans="13:21" s="104" customFormat="1" ht="15.75">
      <c r="M26197" s="172"/>
      <c r="N26197" s="172"/>
      <c r="O26197" s="172"/>
      <c r="U26197" s="173"/>
    </row>
    <row r="26198" spans="13:21" s="104" customFormat="1" ht="15.75">
      <c r="M26198" s="172"/>
      <c r="N26198" s="172"/>
      <c r="O26198" s="172"/>
      <c r="U26198" s="173"/>
    </row>
    <row r="26199" spans="13:21" s="104" customFormat="1" ht="15.75">
      <c r="M26199" s="172"/>
      <c r="N26199" s="172"/>
      <c r="O26199" s="172"/>
      <c r="U26199" s="173"/>
    </row>
    <row r="26200" spans="13:21" s="104" customFormat="1" ht="15.75">
      <c r="M26200" s="172"/>
      <c r="N26200" s="172"/>
      <c r="O26200" s="172"/>
      <c r="U26200" s="173"/>
    </row>
    <row r="26201" spans="13:21" s="104" customFormat="1" ht="15.75">
      <c r="M26201" s="172"/>
      <c r="N26201" s="172"/>
      <c r="O26201" s="172"/>
      <c r="U26201" s="173"/>
    </row>
    <row r="26202" spans="13:21" s="104" customFormat="1" ht="15.75">
      <c r="M26202" s="172"/>
      <c r="N26202" s="172"/>
      <c r="O26202" s="172"/>
      <c r="U26202" s="173"/>
    </row>
    <row r="26203" spans="13:21" s="104" customFormat="1" ht="15.75">
      <c r="M26203" s="172"/>
      <c r="N26203" s="172"/>
      <c r="O26203" s="172"/>
      <c r="U26203" s="173"/>
    </row>
    <row r="26204" spans="13:21" s="104" customFormat="1" ht="15.75">
      <c r="M26204" s="172"/>
      <c r="N26204" s="172"/>
      <c r="O26204" s="172"/>
      <c r="U26204" s="173"/>
    </row>
    <row r="26205" spans="13:21" s="104" customFormat="1" ht="15.75">
      <c r="M26205" s="172"/>
      <c r="N26205" s="172"/>
      <c r="O26205" s="172"/>
      <c r="U26205" s="173"/>
    </row>
    <row r="26206" spans="13:21" s="104" customFormat="1" ht="15.75">
      <c r="M26206" s="172"/>
      <c r="N26206" s="172"/>
      <c r="O26206" s="172"/>
      <c r="U26206" s="173"/>
    </row>
    <row r="26207" spans="13:21" s="104" customFormat="1" ht="15.75">
      <c r="M26207" s="172"/>
      <c r="N26207" s="172"/>
      <c r="O26207" s="172"/>
      <c r="U26207" s="173"/>
    </row>
    <row r="26208" spans="13:21" s="104" customFormat="1" ht="15.75">
      <c r="M26208" s="172"/>
      <c r="N26208" s="172"/>
      <c r="O26208" s="172"/>
      <c r="U26208" s="173"/>
    </row>
    <row r="26209" spans="13:21" s="104" customFormat="1" ht="15.75">
      <c r="M26209" s="172"/>
      <c r="N26209" s="172"/>
      <c r="O26209" s="172"/>
      <c r="U26209" s="173"/>
    </row>
    <row r="26210" spans="13:21" s="104" customFormat="1" ht="15.75">
      <c r="M26210" s="172"/>
      <c r="N26210" s="172"/>
      <c r="O26210" s="172"/>
      <c r="U26210" s="173"/>
    </row>
    <row r="26211" spans="13:21" s="104" customFormat="1" ht="15.75">
      <c r="M26211" s="172"/>
      <c r="N26211" s="172"/>
      <c r="O26211" s="172"/>
      <c r="U26211" s="173"/>
    </row>
    <row r="26212" spans="13:21" s="104" customFormat="1" ht="15.75">
      <c r="M26212" s="172"/>
      <c r="N26212" s="172"/>
      <c r="O26212" s="172"/>
      <c r="U26212" s="173"/>
    </row>
    <row r="26213" spans="13:21" s="104" customFormat="1" ht="15.75">
      <c r="M26213" s="172"/>
      <c r="N26213" s="172"/>
      <c r="O26213" s="172"/>
      <c r="U26213" s="173"/>
    </row>
    <row r="26214" spans="13:21" s="104" customFormat="1" ht="15.75">
      <c r="M26214" s="172"/>
      <c r="N26214" s="172"/>
      <c r="O26214" s="172"/>
      <c r="U26214" s="173"/>
    </row>
    <row r="26215" spans="13:21" s="104" customFormat="1" ht="15.75">
      <c r="M26215" s="172"/>
      <c r="N26215" s="172"/>
      <c r="O26215" s="172"/>
      <c r="U26215" s="173"/>
    </row>
    <row r="26216" spans="13:21" s="104" customFormat="1" ht="15.75">
      <c r="M26216" s="172"/>
      <c r="N26216" s="172"/>
      <c r="O26216" s="172"/>
      <c r="U26216" s="173"/>
    </row>
    <row r="26217" spans="13:21" s="104" customFormat="1" ht="15.75">
      <c r="M26217" s="172"/>
      <c r="N26217" s="172"/>
      <c r="O26217" s="172"/>
      <c r="U26217" s="173"/>
    </row>
    <row r="26218" spans="13:21" s="104" customFormat="1" ht="15.75">
      <c r="M26218" s="172"/>
      <c r="N26218" s="172"/>
      <c r="O26218" s="172"/>
      <c r="U26218" s="173"/>
    </row>
    <row r="26219" spans="13:21" s="104" customFormat="1" ht="15.75">
      <c r="M26219" s="172"/>
      <c r="N26219" s="172"/>
      <c r="O26219" s="172"/>
      <c r="U26219" s="173"/>
    </row>
    <row r="26220" spans="13:21" s="104" customFormat="1" ht="15.75">
      <c r="M26220" s="172"/>
      <c r="N26220" s="172"/>
      <c r="O26220" s="172"/>
      <c r="U26220" s="173"/>
    </row>
    <row r="26221" spans="13:21" s="104" customFormat="1" ht="15.75">
      <c r="M26221" s="172"/>
      <c r="N26221" s="172"/>
      <c r="O26221" s="172"/>
      <c r="U26221" s="173"/>
    </row>
    <row r="26222" spans="13:21" s="104" customFormat="1" ht="15.75">
      <c r="M26222" s="172"/>
      <c r="N26222" s="172"/>
      <c r="O26222" s="172"/>
      <c r="U26222" s="173"/>
    </row>
    <row r="26223" spans="13:21" s="104" customFormat="1" ht="15.75">
      <c r="M26223" s="172"/>
      <c r="N26223" s="172"/>
      <c r="O26223" s="172"/>
      <c r="U26223" s="173"/>
    </row>
    <row r="26224" spans="13:21" s="104" customFormat="1" ht="15.75">
      <c r="M26224" s="172"/>
      <c r="N26224" s="172"/>
      <c r="O26224" s="172"/>
      <c r="U26224" s="173"/>
    </row>
    <row r="26225" spans="13:21" s="104" customFormat="1" ht="15.75">
      <c r="M26225" s="172"/>
      <c r="N26225" s="172"/>
      <c r="O26225" s="172"/>
      <c r="U26225" s="173"/>
    </row>
    <row r="26226" spans="13:21" s="104" customFormat="1" ht="15.75">
      <c r="M26226" s="172"/>
      <c r="N26226" s="172"/>
      <c r="O26226" s="172"/>
      <c r="U26226" s="173"/>
    </row>
    <row r="26227" spans="13:21" s="104" customFormat="1" ht="15.75">
      <c r="M26227" s="172"/>
      <c r="N26227" s="172"/>
      <c r="O26227" s="172"/>
      <c r="U26227" s="173"/>
    </row>
    <row r="26228" spans="13:21" s="104" customFormat="1" ht="15.75">
      <c r="M26228" s="172"/>
      <c r="N26228" s="172"/>
      <c r="O26228" s="172"/>
      <c r="U26228" s="173"/>
    </row>
    <row r="26229" spans="13:21" s="104" customFormat="1" ht="15.75">
      <c r="M26229" s="172"/>
      <c r="N26229" s="172"/>
      <c r="O26229" s="172"/>
      <c r="U26229" s="173"/>
    </row>
    <row r="26230" spans="13:21" s="104" customFormat="1" ht="15.75">
      <c r="M26230" s="172"/>
      <c r="N26230" s="172"/>
      <c r="O26230" s="172"/>
      <c r="U26230" s="173"/>
    </row>
    <row r="26231" spans="13:21" s="104" customFormat="1" ht="15.75">
      <c r="M26231" s="172"/>
      <c r="N26231" s="172"/>
      <c r="O26231" s="172"/>
      <c r="U26231" s="173"/>
    </row>
    <row r="26232" spans="13:21" s="104" customFormat="1" ht="15.75">
      <c r="M26232" s="172"/>
      <c r="N26232" s="172"/>
      <c r="O26232" s="172"/>
      <c r="U26232" s="173"/>
    </row>
    <row r="26233" spans="13:21" s="104" customFormat="1" ht="15.75">
      <c r="M26233" s="172"/>
      <c r="N26233" s="172"/>
      <c r="O26233" s="172"/>
      <c r="U26233" s="173"/>
    </row>
    <row r="26234" spans="13:21" s="104" customFormat="1" ht="15.75">
      <c r="M26234" s="172"/>
      <c r="N26234" s="172"/>
      <c r="O26234" s="172"/>
      <c r="U26234" s="173"/>
    </row>
    <row r="26235" spans="13:21" s="104" customFormat="1" ht="15.75">
      <c r="M26235" s="172"/>
      <c r="N26235" s="172"/>
      <c r="O26235" s="172"/>
      <c r="U26235" s="173"/>
    </row>
    <row r="26236" spans="13:21" s="104" customFormat="1" ht="15.75">
      <c r="M26236" s="172"/>
      <c r="N26236" s="172"/>
      <c r="O26236" s="172"/>
      <c r="U26236" s="173"/>
    </row>
    <row r="26237" spans="13:21" s="104" customFormat="1" ht="15.75">
      <c r="M26237" s="172"/>
      <c r="N26237" s="172"/>
      <c r="O26237" s="172"/>
      <c r="U26237" s="173"/>
    </row>
    <row r="26238" spans="13:21" s="104" customFormat="1" ht="15.75">
      <c r="M26238" s="172"/>
      <c r="N26238" s="172"/>
      <c r="O26238" s="172"/>
      <c r="U26238" s="173"/>
    </row>
    <row r="26239" spans="13:21" s="104" customFormat="1" ht="15.75">
      <c r="M26239" s="172"/>
      <c r="N26239" s="172"/>
      <c r="O26239" s="172"/>
      <c r="U26239" s="173"/>
    </row>
    <row r="26240" spans="13:21" s="104" customFormat="1" ht="15.75">
      <c r="M26240" s="172"/>
      <c r="N26240" s="172"/>
      <c r="O26240" s="172"/>
      <c r="U26240" s="173"/>
    </row>
    <row r="26241" spans="13:21" s="104" customFormat="1" ht="15.75">
      <c r="M26241" s="172"/>
      <c r="N26241" s="172"/>
      <c r="O26241" s="172"/>
      <c r="U26241" s="173"/>
    </row>
    <row r="26242" spans="13:21" s="104" customFormat="1" ht="15.75">
      <c r="M26242" s="172"/>
      <c r="N26242" s="172"/>
      <c r="O26242" s="172"/>
      <c r="U26242" s="173"/>
    </row>
    <row r="26243" spans="13:21" s="104" customFormat="1" ht="15.75">
      <c r="M26243" s="172"/>
      <c r="N26243" s="172"/>
      <c r="O26243" s="172"/>
      <c r="U26243" s="173"/>
    </row>
    <row r="26244" spans="13:21" s="104" customFormat="1" ht="15.75">
      <c r="M26244" s="172"/>
      <c r="N26244" s="172"/>
      <c r="O26244" s="172"/>
      <c r="U26244" s="173"/>
    </row>
    <row r="26245" spans="13:21" s="104" customFormat="1" ht="15.75">
      <c r="M26245" s="172"/>
      <c r="N26245" s="172"/>
      <c r="O26245" s="172"/>
      <c r="U26245" s="173"/>
    </row>
    <row r="26246" spans="13:21" s="104" customFormat="1" ht="15.75">
      <c r="M26246" s="172"/>
      <c r="N26246" s="172"/>
      <c r="O26246" s="172"/>
      <c r="U26246" s="173"/>
    </row>
    <row r="26247" spans="13:21" s="104" customFormat="1" ht="15.75">
      <c r="M26247" s="172"/>
      <c r="N26247" s="172"/>
      <c r="O26247" s="172"/>
      <c r="U26247" s="173"/>
    </row>
    <row r="26248" spans="13:21" s="104" customFormat="1" ht="15.75">
      <c r="M26248" s="172"/>
      <c r="N26248" s="172"/>
      <c r="O26248" s="172"/>
      <c r="U26248" s="173"/>
    </row>
    <row r="26249" spans="13:21" s="104" customFormat="1" ht="15.75">
      <c r="M26249" s="172"/>
      <c r="N26249" s="172"/>
      <c r="O26249" s="172"/>
      <c r="U26249" s="173"/>
    </row>
    <row r="26250" spans="13:21" s="104" customFormat="1" ht="15.75">
      <c r="M26250" s="172"/>
      <c r="N26250" s="172"/>
      <c r="O26250" s="172"/>
      <c r="U26250" s="173"/>
    </row>
    <row r="26251" spans="13:21" s="104" customFormat="1" ht="15.75">
      <c r="M26251" s="172"/>
      <c r="N26251" s="172"/>
      <c r="O26251" s="172"/>
      <c r="U26251" s="173"/>
    </row>
    <row r="26252" spans="13:21" s="104" customFormat="1" ht="15.75">
      <c r="M26252" s="172"/>
      <c r="N26252" s="172"/>
      <c r="O26252" s="172"/>
      <c r="U26252" s="173"/>
    </row>
    <row r="26253" spans="13:21" s="104" customFormat="1" ht="15.75">
      <c r="M26253" s="172"/>
      <c r="N26253" s="172"/>
      <c r="O26253" s="172"/>
      <c r="U26253" s="173"/>
    </row>
    <row r="26254" spans="13:21" s="104" customFormat="1" ht="15.75">
      <c r="M26254" s="172"/>
      <c r="N26254" s="172"/>
      <c r="O26254" s="172"/>
      <c r="U26254" s="173"/>
    </row>
    <row r="26255" spans="13:21" s="104" customFormat="1" ht="15.75">
      <c r="M26255" s="172"/>
      <c r="N26255" s="172"/>
      <c r="O26255" s="172"/>
      <c r="U26255" s="173"/>
    </row>
    <row r="26256" spans="13:21" s="104" customFormat="1" ht="15.75">
      <c r="M26256" s="172"/>
      <c r="N26256" s="172"/>
      <c r="O26256" s="172"/>
      <c r="U26256" s="173"/>
    </row>
    <row r="26257" spans="13:21" s="104" customFormat="1" ht="15.75">
      <c r="M26257" s="172"/>
      <c r="N26257" s="172"/>
      <c r="O26257" s="172"/>
      <c r="U26257" s="173"/>
    </row>
    <row r="26258" spans="13:21" s="104" customFormat="1" ht="15.75">
      <c r="M26258" s="172"/>
      <c r="N26258" s="172"/>
      <c r="O26258" s="172"/>
      <c r="U26258" s="173"/>
    </row>
    <row r="26259" spans="13:21" s="104" customFormat="1" ht="15.75">
      <c r="M26259" s="172"/>
      <c r="N26259" s="172"/>
      <c r="O26259" s="172"/>
      <c r="U26259" s="173"/>
    </row>
    <row r="26260" spans="13:21" s="104" customFormat="1" ht="15.75">
      <c r="M26260" s="172"/>
      <c r="N26260" s="172"/>
      <c r="O26260" s="172"/>
      <c r="U26260" s="173"/>
    </row>
    <row r="26261" spans="13:21" s="104" customFormat="1" ht="15.75">
      <c r="M26261" s="172"/>
      <c r="N26261" s="172"/>
      <c r="O26261" s="172"/>
      <c r="U26261" s="173"/>
    </row>
    <row r="26262" spans="13:21" s="104" customFormat="1" ht="15.75">
      <c r="M26262" s="172"/>
      <c r="N26262" s="172"/>
      <c r="O26262" s="172"/>
      <c r="U26262" s="173"/>
    </row>
    <row r="26263" spans="13:21" s="104" customFormat="1" ht="15.75">
      <c r="M26263" s="172"/>
      <c r="N26263" s="172"/>
      <c r="O26263" s="172"/>
      <c r="U26263" s="173"/>
    </row>
    <row r="26264" spans="13:21" s="104" customFormat="1" ht="15.75">
      <c r="M26264" s="172"/>
      <c r="N26264" s="172"/>
      <c r="O26264" s="172"/>
      <c r="U26264" s="173"/>
    </row>
    <row r="26265" spans="13:21" s="104" customFormat="1" ht="15.75">
      <c r="M26265" s="172"/>
      <c r="N26265" s="172"/>
      <c r="O26265" s="172"/>
      <c r="U26265" s="173"/>
    </row>
    <row r="26266" spans="13:21" s="104" customFormat="1" ht="15.75">
      <c r="M26266" s="172"/>
      <c r="N26266" s="172"/>
      <c r="O26266" s="172"/>
      <c r="U26266" s="173"/>
    </row>
    <row r="26267" spans="13:21" s="104" customFormat="1" ht="15.75">
      <c r="M26267" s="172"/>
      <c r="N26267" s="172"/>
      <c r="O26267" s="172"/>
      <c r="U26267" s="173"/>
    </row>
    <row r="26268" spans="13:21" s="104" customFormat="1" ht="15.75">
      <c r="M26268" s="172"/>
      <c r="N26268" s="172"/>
      <c r="O26268" s="172"/>
      <c r="U26268" s="173"/>
    </row>
    <row r="26269" spans="13:21" s="104" customFormat="1" ht="15.75">
      <c r="M26269" s="172"/>
      <c r="N26269" s="172"/>
      <c r="O26269" s="172"/>
      <c r="U26269" s="173"/>
    </row>
    <row r="26270" spans="13:21" s="104" customFormat="1" ht="15.75">
      <c r="M26270" s="172"/>
      <c r="N26270" s="172"/>
      <c r="O26270" s="172"/>
      <c r="U26270" s="173"/>
    </row>
    <row r="26271" spans="13:21" s="104" customFormat="1" ht="15.75">
      <c r="M26271" s="172"/>
      <c r="N26271" s="172"/>
      <c r="O26271" s="172"/>
      <c r="U26271" s="173"/>
    </row>
    <row r="26272" spans="13:21" s="104" customFormat="1" ht="15.75">
      <c r="M26272" s="172"/>
      <c r="N26272" s="172"/>
      <c r="O26272" s="172"/>
      <c r="U26272" s="173"/>
    </row>
    <row r="26273" spans="13:21" s="104" customFormat="1" ht="15.75">
      <c r="M26273" s="172"/>
      <c r="N26273" s="172"/>
      <c r="O26273" s="172"/>
      <c r="U26273" s="173"/>
    </row>
    <row r="26274" spans="13:21" s="104" customFormat="1" ht="15.75">
      <c r="M26274" s="172"/>
      <c r="N26274" s="172"/>
      <c r="O26274" s="172"/>
      <c r="U26274" s="173"/>
    </row>
    <row r="26275" spans="13:21" s="104" customFormat="1" ht="15.75">
      <c r="M26275" s="172"/>
      <c r="N26275" s="172"/>
      <c r="O26275" s="172"/>
      <c r="U26275" s="173"/>
    </row>
    <row r="26276" spans="13:21" s="104" customFormat="1" ht="15.75">
      <c r="M26276" s="172"/>
      <c r="N26276" s="172"/>
      <c r="O26276" s="172"/>
      <c r="U26276" s="173"/>
    </row>
    <row r="26277" spans="13:21" s="104" customFormat="1" ht="15.75">
      <c r="M26277" s="172"/>
      <c r="N26277" s="172"/>
      <c r="O26277" s="172"/>
      <c r="U26277" s="173"/>
    </row>
    <row r="26278" spans="13:21" s="104" customFormat="1" ht="15.75">
      <c r="M26278" s="172"/>
      <c r="N26278" s="172"/>
      <c r="O26278" s="172"/>
      <c r="U26278" s="173"/>
    </row>
    <row r="26279" spans="13:21" s="104" customFormat="1" ht="15.75">
      <c r="M26279" s="172"/>
      <c r="N26279" s="172"/>
      <c r="O26279" s="172"/>
      <c r="U26279" s="173"/>
    </row>
    <row r="26280" spans="13:21" s="104" customFormat="1" ht="15.75">
      <c r="M26280" s="172"/>
      <c r="N26280" s="172"/>
      <c r="O26280" s="172"/>
      <c r="U26280" s="173"/>
    </row>
    <row r="26281" spans="13:21" s="104" customFormat="1" ht="15.75">
      <c r="M26281" s="172"/>
      <c r="N26281" s="172"/>
      <c r="O26281" s="172"/>
      <c r="U26281" s="173"/>
    </row>
    <row r="26282" spans="13:21" s="104" customFormat="1" ht="15.75">
      <c r="M26282" s="172"/>
      <c r="N26282" s="172"/>
      <c r="O26282" s="172"/>
      <c r="U26282" s="173"/>
    </row>
    <row r="26283" spans="13:21" s="104" customFormat="1" ht="15.75">
      <c r="M26283" s="172"/>
      <c r="N26283" s="172"/>
      <c r="O26283" s="172"/>
      <c r="U26283" s="173"/>
    </row>
    <row r="26284" spans="13:21" s="104" customFormat="1" ht="15.75">
      <c r="M26284" s="172"/>
      <c r="N26284" s="172"/>
      <c r="O26284" s="172"/>
      <c r="U26284" s="173"/>
    </row>
    <row r="26285" spans="13:21" s="104" customFormat="1" ht="15.75">
      <c r="M26285" s="172"/>
      <c r="N26285" s="172"/>
      <c r="O26285" s="172"/>
      <c r="U26285" s="173"/>
    </row>
    <row r="26286" spans="13:21" s="104" customFormat="1" ht="15.75">
      <c r="M26286" s="172"/>
      <c r="N26286" s="172"/>
      <c r="O26286" s="172"/>
      <c r="U26286" s="173"/>
    </row>
    <row r="26287" spans="13:21" s="104" customFormat="1" ht="15.75">
      <c r="M26287" s="172"/>
      <c r="N26287" s="172"/>
      <c r="O26287" s="172"/>
      <c r="U26287" s="173"/>
    </row>
    <row r="26288" spans="13:21" s="104" customFormat="1" ht="15.75">
      <c r="M26288" s="172"/>
      <c r="N26288" s="172"/>
      <c r="O26288" s="172"/>
      <c r="U26288" s="173"/>
    </row>
    <row r="26289" spans="13:21" s="104" customFormat="1" ht="15.75">
      <c r="M26289" s="172"/>
      <c r="N26289" s="172"/>
      <c r="O26289" s="172"/>
      <c r="U26289" s="173"/>
    </row>
    <row r="26290" spans="13:21" s="104" customFormat="1" ht="15.75">
      <c r="M26290" s="172"/>
      <c r="N26290" s="172"/>
      <c r="O26290" s="172"/>
      <c r="U26290" s="173"/>
    </row>
    <row r="26291" spans="13:21" s="104" customFormat="1" ht="15.75">
      <c r="M26291" s="172"/>
      <c r="N26291" s="172"/>
      <c r="O26291" s="172"/>
      <c r="U26291" s="173"/>
    </row>
    <row r="26292" spans="13:21" s="104" customFormat="1" ht="15.75">
      <c r="M26292" s="172"/>
      <c r="N26292" s="172"/>
      <c r="O26292" s="172"/>
      <c r="U26292" s="173"/>
    </row>
    <row r="26293" spans="13:21" s="104" customFormat="1" ht="15.75">
      <c r="M26293" s="172"/>
      <c r="N26293" s="172"/>
      <c r="O26293" s="172"/>
      <c r="U26293" s="173"/>
    </row>
    <row r="26294" spans="13:21" s="104" customFormat="1" ht="15.75">
      <c r="M26294" s="172"/>
      <c r="N26294" s="172"/>
      <c r="O26294" s="172"/>
      <c r="U26294" s="173"/>
    </row>
    <row r="26295" spans="13:21" s="104" customFormat="1" ht="15.75">
      <c r="M26295" s="172"/>
      <c r="N26295" s="172"/>
      <c r="O26295" s="172"/>
      <c r="U26295" s="173"/>
    </row>
    <row r="26296" spans="13:21" s="104" customFormat="1" ht="15.75">
      <c r="M26296" s="172"/>
      <c r="N26296" s="172"/>
      <c r="O26296" s="172"/>
      <c r="U26296" s="173"/>
    </row>
    <row r="26297" spans="13:21" s="104" customFormat="1" ht="15.75">
      <c r="M26297" s="172"/>
      <c r="N26297" s="172"/>
      <c r="O26297" s="172"/>
      <c r="U26297" s="173"/>
    </row>
    <row r="26298" spans="13:21" s="104" customFormat="1" ht="15.75">
      <c r="M26298" s="172"/>
      <c r="N26298" s="172"/>
      <c r="O26298" s="172"/>
      <c r="U26298" s="173"/>
    </row>
    <row r="26299" spans="13:21" s="104" customFormat="1" ht="15.75">
      <c r="M26299" s="172"/>
      <c r="N26299" s="172"/>
      <c r="O26299" s="172"/>
      <c r="U26299" s="173"/>
    </row>
    <row r="26300" spans="13:21" s="104" customFormat="1" ht="15.75">
      <c r="M26300" s="172"/>
      <c r="N26300" s="172"/>
      <c r="O26300" s="172"/>
      <c r="U26300" s="173"/>
    </row>
    <row r="26301" spans="13:21" s="104" customFormat="1" ht="15.75">
      <c r="M26301" s="172"/>
      <c r="N26301" s="172"/>
      <c r="O26301" s="172"/>
      <c r="U26301" s="173"/>
    </row>
    <row r="26302" spans="13:21" s="104" customFormat="1" ht="15.75">
      <c r="M26302" s="172"/>
      <c r="N26302" s="172"/>
      <c r="O26302" s="172"/>
      <c r="U26302" s="173"/>
    </row>
    <row r="26303" spans="13:21" s="104" customFormat="1" ht="15.75">
      <c r="M26303" s="172"/>
      <c r="N26303" s="172"/>
      <c r="O26303" s="172"/>
      <c r="U26303" s="173"/>
    </row>
    <row r="26304" spans="13:21" s="104" customFormat="1" ht="15.75">
      <c r="M26304" s="172"/>
      <c r="N26304" s="172"/>
      <c r="O26304" s="172"/>
      <c r="U26304" s="173"/>
    </row>
    <row r="26305" spans="13:21" s="104" customFormat="1" ht="15.75">
      <c r="M26305" s="172"/>
      <c r="N26305" s="172"/>
      <c r="O26305" s="172"/>
      <c r="U26305" s="173"/>
    </row>
    <row r="26306" spans="13:21" s="104" customFormat="1" ht="15.75">
      <c r="M26306" s="172"/>
      <c r="N26306" s="172"/>
      <c r="O26306" s="172"/>
      <c r="U26306" s="173"/>
    </row>
    <row r="26307" spans="13:21" s="104" customFormat="1" ht="15.75">
      <c r="M26307" s="172"/>
      <c r="N26307" s="172"/>
      <c r="O26307" s="172"/>
      <c r="U26307" s="173"/>
    </row>
    <row r="26308" spans="13:21" s="104" customFormat="1" ht="15.75">
      <c r="M26308" s="172"/>
      <c r="N26308" s="172"/>
      <c r="O26308" s="172"/>
      <c r="U26308" s="173"/>
    </row>
    <row r="26309" spans="13:21" s="104" customFormat="1" ht="15.75">
      <c r="M26309" s="172"/>
      <c r="N26309" s="172"/>
      <c r="O26309" s="172"/>
      <c r="U26309" s="173"/>
    </row>
    <row r="26310" spans="13:21" s="104" customFormat="1" ht="15.75">
      <c r="M26310" s="172"/>
      <c r="N26310" s="172"/>
      <c r="O26310" s="172"/>
      <c r="U26310" s="173"/>
    </row>
    <row r="26311" spans="13:21" s="104" customFormat="1" ht="15.75">
      <c r="M26311" s="172"/>
      <c r="N26311" s="172"/>
      <c r="O26311" s="172"/>
      <c r="U26311" s="173"/>
    </row>
    <row r="26312" spans="13:21" s="104" customFormat="1" ht="15.75">
      <c r="M26312" s="172"/>
      <c r="N26312" s="172"/>
      <c r="O26312" s="172"/>
      <c r="U26312" s="173"/>
    </row>
    <row r="26313" spans="13:21" s="104" customFormat="1" ht="15.75">
      <c r="M26313" s="172"/>
      <c r="N26313" s="172"/>
      <c r="O26313" s="172"/>
      <c r="U26313" s="173"/>
    </row>
    <row r="26314" spans="13:21" s="104" customFormat="1" ht="15.75">
      <c r="M26314" s="172"/>
      <c r="N26314" s="172"/>
      <c r="O26314" s="172"/>
      <c r="U26314" s="173"/>
    </row>
    <row r="26315" spans="13:21" s="104" customFormat="1" ht="15.75">
      <c r="M26315" s="172"/>
      <c r="N26315" s="172"/>
      <c r="O26315" s="172"/>
      <c r="U26315" s="173"/>
    </row>
    <row r="26316" spans="13:21" s="104" customFormat="1" ht="15.75">
      <c r="M26316" s="172"/>
      <c r="N26316" s="172"/>
      <c r="O26316" s="172"/>
      <c r="U26316" s="173"/>
    </row>
    <row r="26317" spans="13:21" s="104" customFormat="1" ht="15.75">
      <c r="M26317" s="172"/>
      <c r="N26317" s="172"/>
      <c r="O26317" s="172"/>
      <c r="U26317" s="173"/>
    </row>
    <row r="26318" spans="13:21" s="104" customFormat="1" ht="15.75">
      <c r="M26318" s="172"/>
      <c r="N26318" s="172"/>
      <c r="O26318" s="172"/>
      <c r="U26318" s="173"/>
    </row>
    <row r="26319" spans="13:21" s="104" customFormat="1" ht="15.75">
      <c r="M26319" s="172"/>
      <c r="N26319" s="172"/>
      <c r="O26319" s="172"/>
      <c r="U26319" s="173"/>
    </row>
    <row r="26320" spans="13:21" s="104" customFormat="1" ht="15.75">
      <c r="M26320" s="172"/>
      <c r="N26320" s="172"/>
      <c r="O26320" s="172"/>
      <c r="U26320" s="173"/>
    </row>
    <row r="26321" spans="13:21" s="104" customFormat="1" ht="15.75">
      <c r="M26321" s="172"/>
      <c r="N26321" s="172"/>
      <c r="O26321" s="172"/>
      <c r="U26321" s="173"/>
    </row>
    <row r="26322" spans="13:21" s="104" customFormat="1" ht="15.75">
      <c r="M26322" s="172"/>
      <c r="N26322" s="172"/>
      <c r="O26322" s="172"/>
      <c r="U26322" s="173"/>
    </row>
    <row r="26323" spans="13:21" s="104" customFormat="1" ht="15.75">
      <c r="M26323" s="172"/>
      <c r="N26323" s="172"/>
      <c r="O26323" s="172"/>
      <c r="U26323" s="173"/>
    </row>
    <row r="26324" spans="13:21" s="104" customFormat="1" ht="15.75">
      <c r="M26324" s="172"/>
      <c r="N26324" s="172"/>
      <c r="O26324" s="172"/>
      <c r="U26324" s="173"/>
    </row>
    <row r="26325" spans="13:21" s="104" customFormat="1" ht="15.75">
      <c r="M26325" s="172"/>
      <c r="N26325" s="172"/>
      <c r="O26325" s="172"/>
      <c r="U26325" s="173"/>
    </row>
    <row r="26326" spans="13:21" s="104" customFormat="1" ht="15.75">
      <c r="M26326" s="172"/>
      <c r="N26326" s="172"/>
      <c r="O26326" s="172"/>
      <c r="U26326" s="173"/>
    </row>
    <row r="26327" spans="13:21" s="104" customFormat="1" ht="15.75">
      <c r="M26327" s="172"/>
      <c r="N26327" s="172"/>
      <c r="O26327" s="172"/>
      <c r="U26327" s="173"/>
    </row>
    <row r="26328" spans="13:21" s="104" customFormat="1" ht="15.75">
      <c r="M26328" s="172"/>
      <c r="N26328" s="172"/>
      <c r="O26328" s="172"/>
      <c r="U26328" s="173"/>
    </row>
    <row r="26329" spans="13:21" s="104" customFormat="1" ht="15.75">
      <c r="M26329" s="172"/>
      <c r="N26329" s="172"/>
      <c r="O26329" s="172"/>
      <c r="U26329" s="173"/>
    </row>
    <row r="26330" spans="13:21" s="104" customFormat="1" ht="15.75">
      <c r="M26330" s="172"/>
      <c r="N26330" s="172"/>
      <c r="O26330" s="172"/>
      <c r="U26330" s="173"/>
    </row>
    <row r="26331" spans="13:21" s="104" customFormat="1" ht="15.75">
      <c r="M26331" s="172"/>
      <c r="N26331" s="172"/>
      <c r="O26331" s="172"/>
      <c r="U26331" s="173"/>
    </row>
    <row r="26332" spans="13:21" s="104" customFormat="1" ht="15.75">
      <c r="M26332" s="172"/>
      <c r="N26332" s="172"/>
      <c r="O26332" s="172"/>
      <c r="U26332" s="173"/>
    </row>
    <row r="26333" spans="13:21" s="104" customFormat="1" ht="15.75">
      <c r="M26333" s="172"/>
      <c r="N26333" s="172"/>
      <c r="O26333" s="172"/>
      <c r="U26333" s="173"/>
    </row>
    <row r="26334" spans="13:21" s="104" customFormat="1" ht="15.75">
      <c r="M26334" s="172"/>
      <c r="N26334" s="172"/>
      <c r="O26334" s="172"/>
      <c r="U26334" s="173"/>
    </row>
    <row r="26335" spans="13:21" s="104" customFormat="1" ht="15.75">
      <c r="M26335" s="172"/>
      <c r="N26335" s="172"/>
      <c r="O26335" s="172"/>
      <c r="U26335" s="173"/>
    </row>
    <row r="26336" spans="13:21" s="104" customFormat="1" ht="15.75">
      <c r="M26336" s="172"/>
      <c r="N26336" s="172"/>
      <c r="O26336" s="172"/>
      <c r="U26336" s="173"/>
    </row>
    <row r="26337" spans="13:21" s="104" customFormat="1" ht="15.75">
      <c r="M26337" s="172"/>
      <c r="N26337" s="172"/>
      <c r="O26337" s="172"/>
      <c r="U26337" s="173"/>
    </row>
    <row r="26338" spans="13:21" s="104" customFormat="1" ht="15.75">
      <c r="M26338" s="172"/>
      <c r="N26338" s="172"/>
      <c r="O26338" s="172"/>
      <c r="U26338" s="173"/>
    </row>
    <row r="26339" spans="13:21" s="104" customFormat="1" ht="15.75">
      <c r="M26339" s="172"/>
      <c r="N26339" s="172"/>
      <c r="O26339" s="172"/>
      <c r="U26339" s="173"/>
    </row>
    <row r="26340" spans="13:21" s="104" customFormat="1" ht="15.75">
      <c r="M26340" s="172"/>
      <c r="N26340" s="172"/>
      <c r="O26340" s="172"/>
      <c r="U26340" s="173"/>
    </row>
    <row r="26341" spans="13:21" s="104" customFormat="1" ht="15.75">
      <c r="M26341" s="172"/>
      <c r="N26341" s="172"/>
      <c r="O26341" s="172"/>
      <c r="U26341" s="173"/>
    </row>
    <row r="26342" spans="13:21" s="104" customFormat="1" ht="15.75">
      <c r="M26342" s="172"/>
      <c r="N26342" s="172"/>
      <c r="O26342" s="172"/>
      <c r="U26342" s="173"/>
    </row>
    <row r="26343" spans="13:21" s="104" customFormat="1" ht="15.75">
      <c r="M26343" s="172"/>
      <c r="N26343" s="172"/>
      <c r="O26343" s="172"/>
      <c r="U26343" s="173"/>
    </row>
    <row r="26344" spans="13:21" s="104" customFormat="1" ht="15.75">
      <c r="M26344" s="172"/>
      <c r="N26344" s="172"/>
      <c r="O26344" s="172"/>
      <c r="U26344" s="173"/>
    </row>
    <row r="26345" spans="13:21" s="104" customFormat="1" ht="15.75">
      <c r="M26345" s="172"/>
      <c r="N26345" s="172"/>
      <c r="O26345" s="172"/>
      <c r="U26345" s="173"/>
    </row>
    <row r="26346" spans="13:21" s="104" customFormat="1" ht="15.75">
      <c r="M26346" s="172"/>
      <c r="N26346" s="172"/>
      <c r="O26346" s="172"/>
      <c r="U26346" s="173"/>
    </row>
    <row r="26347" spans="13:21" s="104" customFormat="1" ht="15.75">
      <c r="M26347" s="172"/>
      <c r="N26347" s="172"/>
      <c r="O26347" s="172"/>
      <c r="U26347" s="173"/>
    </row>
    <row r="26348" spans="13:21" s="104" customFormat="1" ht="15.75">
      <c r="M26348" s="172"/>
      <c r="N26348" s="172"/>
      <c r="O26348" s="172"/>
      <c r="U26348" s="173"/>
    </row>
    <row r="26349" spans="13:21" s="104" customFormat="1" ht="15.75">
      <c r="M26349" s="172"/>
      <c r="N26349" s="172"/>
      <c r="O26349" s="172"/>
      <c r="U26349" s="173"/>
    </row>
    <row r="26350" spans="13:21" s="104" customFormat="1" ht="15.75">
      <c r="M26350" s="172"/>
      <c r="N26350" s="172"/>
      <c r="O26350" s="172"/>
      <c r="U26350" s="173"/>
    </row>
    <row r="26351" spans="13:21" s="104" customFormat="1" ht="15.75">
      <c r="M26351" s="172"/>
      <c r="N26351" s="172"/>
      <c r="O26351" s="172"/>
      <c r="U26351" s="173"/>
    </row>
    <row r="26352" spans="13:21" s="104" customFormat="1" ht="15.75">
      <c r="M26352" s="172"/>
      <c r="N26352" s="172"/>
      <c r="O26352" s="172"/>
      <c r="U26352" s="173"/>
    </row>
    <row r="26353" spans="13:21" s="104" customFormat="1" ht="15.75">
      <c r="M26353" s="172"/>
      <c r="N26353" s="172"/>
      <c r="O26353" s="172"/>
      <c r="U26353" s="173"/>
    </row>
    <row r="26354" spans="13:21" s="104" customFormat="1" ht="15.75">
      <c r="M26354" s="172"/>
      <c r="N26354" s="172"/>
      <c r="O26354" s="172"/>
      <c r="U26354" s="173"/>
    </row>
    <row r="26355" spans="13:21" s="104" customFormat="1" ht="15.75">
      <c r="M26355" s="172"/>
      <c r="N26355" s="172"/>
      <c r="O26355" s="172"/>
      <c r="U26355" s="173"/>
    </row>
    <row r="26356" spans="13:21" s="104" customFormat="1" ht="15.75">
      <c r="M26356" s="172"/>
      <c r="N26356" s="172"/>
      <c r="O26356" s="172"/>
      <c r="U26356" s="173"/>
    </row>
    <row r="26357" spans="13:21" s="104" customFormat="1" ht="15.75">
      <c r="M26357" s="172"/>
      <c r="N26357" s="172"/>
      <c r="O26357" s="172"/>
      <c r="U26357" s="173"/>
    </row>
    <row r="26358" spans="13:21" s="104" customFormat="1" ht="15.75">
      <c r="M26358" s="172"/>
      <c r="N26358" s="172"/>
      <c r="O26358" s="172"/>
      <c r="U26358" s="173"/>
    </row>
    <row r="26359" spans="13:21" s="104" customFormat="1" ht="15.75">
      <c r="M26359" s="172"/>
      <c r="N26359" s="172"/>
      <c r="O26359" s="172"/>
      <c r="U26359" s="173"/>
    </row>
    <row r="26360" spans="13:21" s="104" customFormat="1" ht="15.75">
      <c r="M26360" s="172"/>
      <c r="N26360" s="172"/>
      <c r="O26360" s="172"/>
      <c r="U26360" s="173"/>
    </row>
    <row r="26361" spans="13:21" s="104" customFormat="1" ht="15.75">
      <c r="M26361" s="172"/>
      <c r="N26361" s="172"/>
      <c r="O26361" s="172"/>
      <c r="U26361" s="173"/>
    </row>
    <row r="26362" spans="13:21" s="104" customFormat="1" ht="15.75">
      <c r="M26362" s="172"/>
      <c r="N26362" s="172"/>
      <c r="O26362" s="172"/>
      <c r="U26362" s="173"/>
    </row>
    <row r="26363" spans="13:21" s="104" customFormat="1" ht="15.75">
      <c r="M26363" s="172"/>
      <c r="N26363" s="172"/>
      <c r="O26363" s="172"/>
      <c r="U26363" s="173"/>
    </row>
    <row r="26364" spans="13:21" s="104" customFormat="1" ht="15.75">
      <c r="M26364" s="172"/>
      <c r="N26364" s="172"/>
      <c r="O26364" s="172"/>
      <c r="U26364" s="173"/>
    </row>
    <row r="26365" spans="13:21" s="104" customFormat="1" ht="15.75">
      <c r="M26365" s="172"/>
      <c r="N26365" s="172"/>
      <c r="O26365" s="172"/>
      <c r="U26365" s="173"/>
    </row>
    <row r="26366" spans="13:21" s="104" customFormat="1" ht="15.75">
      <c r="M26366" s="172"/>
      <c r="N26366" s="172"/>
      <c r="O26366" s="172"/>
      <c r="U26366" s="173"/>
    </row>
    <row r="26367" spans="13:21" s="104" customFormat="1" ht="15.75">
      <c r="M26367" s="172"/>
      <c r="N26367" s="172"/>
      <c r="O26367" s="172"/>
      <c r="U26367" s="173"/>
    </row>
    <row r="26368" spans="13:21" s="104" customFormat="1" ht="15.75">
      <c r="M26368" s="172"/>
      <c r="N26368" s="172"/>
      <c r="O26368" s="172"/>
      <c r="U26368" s="173"/>
    </row>
    <row r="26369" spans="13:21" s="104" customFormat="1" ht="15.75">
      <c r="M26369" s="172"/>
      <c r="N26369" s="172"/>
      <c r="O26369" s="172"/>
      <c r="U26369" s="173"/>
    </row>
    <row r="26370" spans="13:21" s="104" customFormat="1" ht="15.75">
      <c r="M26370" s="172"/>
      <c r="N26370" s="172"/>
      <c r="O26370" s="172"/>
      <c r="U26370" s="173"/>
    </row>
    <row r="26371" spans="13:21" s="104" customFormat="1" ht="15.75">
      <c r="M26371" s="172"/>
      <c r="N26371" s="172"/>
      <c r="O26371" s="172"/>
      <c r="U26371" s="173"/>
    </row>
    <row r="26372" spans="13:21" s="104" customFormat="1" ht="15.75">
      <c r="M26372" s="172"/>
      <c r="N26372" s="172"/>
      <c r="O26372" s="172"/>
      <c r="U26372" s="173"/>
    </row>
    <row r="26373" spans="13:21" s="104" customFormat="1" ht="15.75">
      <c r="M26373" s="172"/>
      <c r="N26373" s="172"/>
      <c r="O26373" s="172"/>
      <c r="U26373" s="173"/>
    </row>
    <row r="26374" spans="13:21" s="104" customFormat="1" ht="15.75">
      <c r="M26374" s="172"/>
      <c r="N26374" s="172"/>
      <c r="O26374" s="172"/>
      <c r="U26374" s="173"/>
    </row>
    <row r="26375" spans="13:21" s="104" customFormat="1" ht="15.75">
      <c r="M26375" s="172"/>
      <c r="N26375" s="172"/>
      <c r="O26375" s="172"/>
      <c r="U26375" s="173"/>
    </row>
    <row r="26376" spans="13:21" s="104" customFormat="1" ht="15.75">
      <c r="M26376" s="172"/>
      <c r="N26376" s="172"/>
      <c r="O26376" s="172"/>
      <c r="U26376" s="173"/>
    </row>
    <row r="26377" spans="13:21" s="104" customFormat="1" ht="15.75">
      <c r="M26377" s="172"/>
      <c r="N26377" s="172"/>
      <c r="O26377" s="172"/>
      <c r="U26377" s="173"/>
    </row>
    <row r="26378" spans="13:21" s="104" customFormat="1" ht="15.75">
      <c r="M26378" s="172"/>
      <c r="N26378" s="172"/>
      <c r="O26378" s="172"/>
      <c r="U26378" s="173"/>
    </row>
    <row r="26379" spans="13:21" s="104" customFormat="1" ht="15.75">
      <c r="M26379" s="172"/>
      <c r="N26379" s="172"/>
      <c r="O26379" s="172"/>
      <c r="U26379" s="173"/>
    </row>
    <row r="26380" spans="13:21" s="104" customFormat="1" ht="15.75">
      <c r="M26380" s="172"/>
      <c r="N26380" s="172"/>
      <c r="O26380" s="172"/>
      <c r="U26380" s="173"/>
    </row>
    <row r="26381" spans="13:21" s="104" customFormat="1" ht="15.75">
      <c r="M26381" s="172"/>
      <c r="N26381" s="172"/>
      <c r="O26381" s="172"/>
      <c r="U26381" s="173"/>
    </row>
    <row r="26382" spans="13:21" s="104" customFormat="1" ht="15.75">
      <c r="M26382" s="172"/>
      <c r="N26382" s="172"/>
      <c r="O26382" s="172"/>
      <c r="U26382" s="173"/>
    </row>
    <row r="26383" spans="13:21" s="104" customFormat="1" ht="15.75">
      <c r="M26383" s="172"/>
      <c r="N26383" s="172"/>
      <c r="O26383" s="172"/>
      <c r="U26383" s="173"/>
    </row>
    <row r="26384" spans="13:21" s="104" customFormat="1" ht="15.75">
      <c r="M26384" s="172"/>
      <c r="N26384" s="172"/>
      <c r="O26384" s="172"/>
      <c r="U26384" s="173"/>
    </row>
    <row r="26385" spans="13:21" s="104" customFormat="1" ht="15.75">
      <c r="M26385" s="172"/>
      <c r="N26385" s="172"/>
      <c r="O26385" s="172"/>
      <c r="U26385" s="173"/>
    </row>
    <row r="26386" spans="13:21" s="104" customFormat="1" ht="15.75">
      <c r="M26386" s="172"/>
      <c r="N26386" s="172"/>
      <c r="O26386" s="172"/>
      <c r="U26386" s="173"/>
    </row>
    <row r="26387" spans="13:21" s="104" customFormat="1" ht="15.75">
      <c r="M26387" s="172"/>
      <c r="N26387" s="172"/>
      <c r="O26387" s="172"/>
      <c r="U26387" s="173"/>
    </row>
    <row r="26388" spans="13:21" s="104" customFormat="1" ht="15.75">
      <c r="M26388" s="172"/>
      <c r="N26388" s="172"/>
      <c r="O26388" s="172"/>
      <c r="U26388" s="173"/>
    </row>
    <row r="26389" spans="13:21" s="104" customFormat="1" ht="15.75">
      <c r="M26389" s="172"/>
      <c r="N26389" s="172"/>
      <c r="O26389" s="172"/>
      <c r="U26389" s="173"/>
    </row>
    <row r="26390" spans="13:21" s="104" customFormat="1" ht="15.75">
      <c r="M26390" s="172"/>
      <c r="N26390" s="172"/>
      <c r="O26390" s="172"/>
      <c r="U26390" s="173"/>
    </row>
    <row r="26391" spans="13:21" s="104" customFormat="1" ht="15.75">
      <c r="M26391" s="172"/>
      <c r="N26391" s="172"/>
      <c r="O26391" s="172"/>
      <c r="U26391" s="173"/>
    </row>
    <row r="26392" spans="13:21" s="104" customFormat="1" ht="15.75">
      <c r="M26392" s="172"/>
      <c r="N26392" s="172"/>
      <c r="O26392" s="172"/>
      <c r="U26392" s="173"/>
    </row>
    <row r="26393" spans="13:21" s="104" customFormat="1" ht="15.75">
      <c r="M26393" s="172"/>
      <c r="N26393" s="172"/>
      <c r="O26393" s="172"/>
      <c r="U26393" s="173"/>
    </row>
    <row r="26394" spans="13:21" s="104" customFormat="1" ht="15.75">
      <c r="M26394" s="172"/>
      <c r="N26394" s="172"/>
      <c r="O26394" s="172"/>
      <c r="U26394" s="173"/>
    </row>
    <row r="26395" spans="13:21" s="104" customFormat="1" ht="15.75">
      <c r="M26395" s="172"/>
      <c r="N26395" s="172"/>
      <c r="O26395" s="172"/>
      <c r="U26395" s="173"/>
    </row>
    <row r="26396" spans="13:21" s="104" customFormat="1" ht="15.75">
      <c r="M26396" s="172"/>
      <c r="N26396" s="172"/>
      <c r="O26396" s="172"/>
      <c r="U26396" s="173"/>
    </row>
    <row r="26397" spans="13:21" s="104" customFormat="1" ht="15.75">
      <c r="M26397" s="172"/>
      <c r="N26397" s="172"/>
      <c r="O26397" s="172"/>
      <c r="U26397" s="173"/>
    </row>
    <row r="26398" spans="13:21" s="104" customFormat="1" ht="15.75">
      <c r="M26398" s="172"/>
      <c r="N26398" s="172"/>
      <c r="O26398" s="172"/>
      <c r="U26398" s="173"/>
    </row>
    <row r="26399" spans="13:21" s="104" customFormat="1" ht="15.75">
      <c r="M26399" s="172"/>
      <c r="N26399" s="172"/>
      <c r="O26399" s="172"/>
      <c r="U26399" s="173"/>
    </row>
    <row r="26400" spans="13:21" s="104" customFormat="1" ht="15.75">
      <c r="M26400" s="172"/>
      <c r="N26400" s="172"/>
      <c r="O26400" s="172"/>
      <c r="U26400" s="173"/>
    </row>
    <row r="26401" spans="13:21" s="104" customFormat="1" ht="15.75">
      <c r="M26401" s="172"/>
      <c r="N26401" s="172"/>
      <c r="O26401" s="172"/>
      <c r="U26401" s="173"/>
    </row>
    <row r="26402" spans="13:21" s="104" customFormat="1" ht="15.75">
      <c r="M26402" s="172"/>
      <c r="N26402" s="172"/>
      <c r="O26402" s="172"/>
      <c r="U26402" s="173"/>
    </row>
    <row r="26403" spans="13:21" s="104" customFormat="1" ht="15.75">
      <c r="M26403" s="172"/>
      <c r="N26403" s="172"/>
      <c r="O26403" s="172"/>
      <c r="U26403" s="173"/>
    </row>
    <row r="26404" spans="13:21" s="104" customFormat="1" ht="15.75">
      <c r="M26404" s="172"/>
      <c r="N26404" s="172"/>
      <c r="O26404" s="172"/>
      <c r="U26404" s="173"/>
    </row>
    <row r="26405" spans="13:21" s="104" customFormat="1" ht="15.75">
      <c r="M26405" s="172"/>
      <c r="N26405" s="172"/>
      <c r="O26405" s="172"/>
      <c r="U26405" s="173"/>
    </row>
    <row r="26406" spans="13:21" s="104" customFormat="1" ht="15.75">
      <c r="M26406" s="172"/>
      <c r="N26406" s="172"/>
      <c r="O26406" s="172"/>
      <c r="U26406" s="173"/>
    </row>
    <row r="26407" spans="13:21" s="104" customFormat="1" ht="15.75">
      <c r="M26407" s="172"/>
      <c r="N26407" s="172"/>
      <c r="O26407" s="172"/>
      <c r="U26407" s="173"/>
    </row>
    <row r="26408" spans="13:21" s="104" customFormat="1" ht="15.75">
      <c r="M26408" s="172"/>
      <c r="N26408" s="172"/>
      <c r="O26408" s="172"/>
      <c r="U26408" s="173"/>
    </row>
    <row r="26409" spans="13:21" s="104" customFormat="1" ht="15.75">
      <c r="M26409" s="172"/>
      <c r="N26409" s="172"/>
      <c r="O26409" s="172"/>
      <c r="U26409" s="173"/>
    </row>
    <row r="26410" spans="13:21" s="104" customFormat="1" ht="15.75">
      <c r="M26410" s="172"/>
      <c r="N26410" s="172"/>
      <c r="O26410" s="172"/>
      <c r="U26410" s="173"/>
    </row>
    <row r="26411" spans="13:21" s="104" customFormat="1" ht="15.75">
      <c r="M26411" s="172"/>
      <c r="N26411" s="172"/>
      <c r="O26411" s="172"/>
      <c r="U26411" s="173"/>
    </row>
    <row r="26412" spans="13:21" s="104" customFormat="1" ht="15.75">
      <c r="M26412" s="172"/>
      <c r="N26412" s="172"/>
      <c r="O26412" s="172"/>
      <c r="U26412" s="173"/>
    </row>
    <row r="26413" spans="13:21" s="104" customFormat="1" ht="15.75">
      <c r="M26413" s="172"/>
      <c r="N26413" s="172"/>
      <c r="O26413" s="172"/>
      <c r="U26413" s="173"/>
    </row>
    <row r="26414" spans="13:21" s="104" customFormat="1" ht="15.75">
      <c r="M26414" s="172"/>
      <c r="N26414" s="172"/>
      <c r="O26414" s="172"/>
      <c r="U26414" s="173"/>
    </row>
    <row r="26415" spans="13:21" s="104" customFormat="1" ht="15.75">
      <c r="M26415" s="172"/>
      <c r="N26415" s="172"/>
      <c r="O26415" s="172"/>
      <c r="U26415" s="173"/>
    </row>
    <row r="26416" spans="13:21" s="104" customFormat="1" ht="15.75">
      <c r="M26416" s="172"/>
      <c r="N26416" s="172"/>
      <c r="O26416" s="172"/>
      <c r="U26416" s="173"/>
    </row>
    <row r="26417" spans="13:21" s="104" customFormat="1" ht="15.75">
      <c r="M26417" s="172"/>
      <c r="N26417" s="172"/>
      <c r="O26417" s="172"/>
      <c r="U26417" s="173"/>
    </row>
    <row r="26418" spans="13:21" s="104" customFormat="1" ht="15.75">
      <c r="M26418" s="172"/>
      <c r="N26418" s="172"/>
      <c r="O26418" s="172"/>
      <c r="U26418" s="173"/>
    </row>
    <row r="26419" spans="13:21" s="104" customFormat="1" ht="15.75">
      <c r="M26419" s="172"/>
      <c r="N26419" s="172"/>
      <c r="O26419" s="172"/>
      <c r="U26419" s="173"/>
    </row>
    <row r="26420" spans="13:21" s="104" customFormat="1" ht="15.75">
      <c r="M26420" s="172"/>
      <c r="N26420" s="172"/>
      <c r="O26420" s="172"/>
      <c r="U26420" s="173"/>
    </row>
    <row r="26421" spans="13:21" s="104" customFormat="1" ht="15.75">
      <c r="M26421" s="172"/>
      <c r="N26421" s="172"/>
      <c r="O26421" s="172"/>
      <c r="U26421" s="173"/>
    </row>
    <row r="26422" spans="13:21" s="104" customFormat="1" ht="15.75">
      <c r="M26422" s="172"/>
      <c r="N26422" s="172"/>
      <c r="O26422" s="172"/>
      <c r="U26422" s="173"/>
    </row>
    <row r="26423" spans="13:21" s="104" customFormat="1" ht="15.75">
      <c r="M26423" s="172"/>
      <c r="N26423" s="172"/>
      <c r="O26423" s="172"/>
      <c r="U26423" s="173"/>
    </row>
    <row r="26424" spans="13:21" s="104" customFormat="1" ht="15.75">
      <c r="M26424" s="172"/>
      <c r="N26424" s="172"/>
      <c r="O26424" s="172"/>
      <c r="U26424" s="173"/>
    </row>
    <row r="26425" spans="13:21" s="104" customFormat="1" ht="15.75">
      <c r="M26425" s="172"/>
      <c r="N26425" s="172"/>
      <c r="O26425" s="172"/>
      <c r="U26425" s="173"/>
    </row>
    <row r="26426" spans="13:21" s="104" customFormat="1" ht="15.75">
      <c r="M26426" s="172"/>
      <c r="N26426" s="172"/>
      <c r="O26426" s="172"/>
      <c r="U26426" s="173"/>
    </row>
    <row r="26427" spans="13:21" s="104" customFormat="1" ht="15.75">
      <c r="M26427" s="172"/>
      <c r="N26427" s="172"/>
      <c r="O26427" s="172"/>
      <c r="U26427" s="173"/>
    </row>
    <row r="26428" spans="13:21" s="104" customFormat="1" ht="15.75">
      <c r="M26428" s="172"/>
      <c r="N26428" s="172"/>
      <c r="O26428" s="172"/>
      <c r="U26428" s="173"/>
    </row>
    <row r="26429" spans="13:21" s="104" customFormat="1" ht="15.75">
      <c r="M26429" s="172"/>
      <c r="N26429" s="172"/>
      <c r="O26429" s="172"/>
      <c r="U26429" s="173"/>
    </row>
    <row r="26430" spans="13:21" s="104" customFormat="1" ht="15.75">
      <c r="M26430" s="172"/>
      <c r="N26430" s="172"/>
      <c r="O26430" s="172"/>
      <c r="U26430" s="173"/>
    </row>
    <row r="26431" spans="13:21" s="104" customFormat="1" ht="15.75">
      <c r="M26431" s="172"/>
      <c r="N26431" s="172"/>
      <c r="O26431" s="172"/>
      <c r="U26431" s="173"/>
    </row>
    <row r="26432" spans="13:21" s="104" customFormat="1" ht="15.75">
      <c r="M26432" s="172"/>
      <c r="N26432" s="172"/>
      <c r="O26432" s="172"/>
      <c r="U26432" s="173"/>
    </row>
    <row r="26433" spans="13:21" s="104" customFormat="1" ht="15.75">
      <c r="M26433" s="172"/>
      <c r="N26433" s="172"/>
      <c r="O26433" s="172"/>
      <c r="U26433" s="173"/>
    </row>
    <row r="26434" spans="13:21" s="104" customFormat="1" ht="15.75">
      <c r="M26434" s="172"/>
      <c r="N26434" s="172"/>
      <c r="O26434" s="172"/>
      <c r="U26434" s="173"/>
    </row>
    <row r="26435" spans="13:21" s="104" customFormat="1" ht="15.75">
      <c r="M26435" s="172"/>
      <c r="N26435" s="172"/>
      <c r="O26435" s="172"/>
      <c r="U26435" s="173"/>
    </row>
    <row r="26436" spans="13:21" s="104" customFormat="1" ht="15.75">
      <c r="M26436" s="172"/>
      <c r="N26436" s="172"/>
      <c r="O26436" s="172"/>
      <c r="U26436" s="173"/>
    </row>
    <row r="26437" spans="13:21" s="104" customFormat="1" ht="15.75">
      <c r="M26437" s="172"/>
      <c r="N26437" s="172"/>
      <c r="O26437" s="172"/>
      <c r="U26437" s="173"/>
    </row>
    <row r="26438" spans="13:21" s="104" customFormat="1" ht="15.75">
      <c r="M26438" s="172"/>
      <c r="N26438" s="172"/>
      <c r="O26438" s="172"/>
      <c r="U26438" s="173"/>
    </row>
    <row r="26439" spans="13:21" s="104" customFormat="1" ht="15.75">
      <c r="M26439" s="172"/>
      <c r="N26439" s="172"/>
      <c r="O26439" s="172"/>
      <c r="U26439" s="173"/>
    </row>
    <row r="26440" spans="13:21" s="104" customFormat="1" ht="15.75">
      <c r="M26440" s="172"/>
      <c r="N26440" s="172"/>
      <c r="O26440" s="172"/>
      <c r="U26440" s="173"/>
    </row>
    <row r="26441" spans="13:21" s="104" customFormat="1" ht="15.75">
      <c r="M26441" s="172"/>
      <c r="N26441" s="172"/>
      <c r="O26441" s="172"/>
      <c r="U26441" s="173"/>
    </row>
    <row r="26442" spans="13:21" s="104" customFormat="1" ht="15.75">
      <c r="M26442" s="172"/>
      <c r="N26442" s="172"/>
      <c r="O26442" s="172"/>
      <c r="U26442" s="173"/>
    </row>
    <row r="26443" spans="13:21" s="104" customFormat="1" ht="15.75">
      <c r="M26443" s="172"/>
      <c r="N26443" s="172"/>
      <c r="O26443" s="172"/>
      <c r="U26443" s="173"/>
    </row>
    <row r="26444" spans="13:21" s="104" customFormat="1" ht="15.75">
      <c r="M26444" s="172"/>
      <c r="N26444" s="172"/>
      <c r="O26444" s="172"/>
      <c r="U26444" s="173"/>
    </row>
    <row r="26445" spans="13:21" s="104" customFormat="1" ht="15.75">
      <c r="M26445" s="172"/>
      <c r="N26445" s="172"/>
      <c r="O26445" s="172"/>
      <c r="U26445" s="173"/>
    </row>
    <row r="26446" spans="13:21" s="104" customFormat="1" ht="15.75">
      <c r="M26446" s="172"/>
      <c r="N26446" s="172"/>
      <c r="O26446" s="172"/>
      <c r="U26446" s="173"/>
    </row>
    <row r="26447" spans="13:21" s="104" customFormat="1" ht="15.75">
      <c r="M26447" s="172"/>
      <c r="N26447" s="172"/>
      <c r="O26447" s="172"/>
      <c r="U26447" s="173"/>
    </row>
    <row r="26448" spans="13:21" s="104" customFormat="1" ht="15.75">
      <c r="M26448" s="172"/>
      <c r="N26448" s="172"/>
      <c r="O26448" s="172"/>
      <c r="U26448" s="173"/>
    </row>
    <row r="26449" spans="13:21" s="104" customFormat="1" ht="15.75">
      <c r="M26449" s="172"/>
      <c r="N26449" s="172"/>
      <c r="O26449" s="172"/>
      <c r="U26449" s="173"/>
    </row>
    <row r="26450" spans="13:21" s="104" customFormat="1" ht="15.75">
      <c r="M26450" s="172"/>
      <c r="N26450" s="172"/>
      <c r="O26450" s="172"/>
      <c r="U26450" s="173"/>
    </row>
    <row r="26451" spans="13:21" s="104" customFormat="1" ht="15.75">
      <c r="M26451" s="172"/>
      <c r="N26451" s="172"/>
      <c r="O26451" s="172"/>
      <c r="U26451" s="173"/>
    </row>
    <row r="26452" spans="13:21" s="104" customFormat="1" ht="15.75">
      <c r="M26452" s="172"/>
      <c r="N26452" s="172"/>
      <c r="O26452" s="172"/>
      <c r="U26452" s="173"/>
    </row>
    <row r="26453" spans="13:21" s="104" customFormat="1" ht="15.75">
      <c r="M26453" s="172"/>
      <c r="N26453" s="172"/>
      <c r="O26453" s="172"/>
      <c r="U26453" s="173"/>
    </row>
    <row r="26454" spans="13:21" s="104" customFormat="1" ht="15.75">
      <c r="M26454" s="172"/>
      <c r="N26454" s="172"/>
      <c r="O26454" s="172"/>
      <c r="U26454" s="173"/>
    </row>
    <row r="26455" spans="13:21" s="104" customFormat="1" ht="15.75">
      <c r="M26455" s="172"/>
      <c r="N26455" s="172"/>
      <c r="O26455" s="172"/>
      <c r="U26455" s="173"/>
    </row>
    <row r="26456" spans="13:21" s="104" customFormat="1" ht="15.75">
      <c r="M26456" s="172"/>
      <c r="N26456" s="172"/>
      <c r="O26456" s="172"/>
      <c r="U26456" s="173"/>
    </row>
    <row r="26457" spans="13:21" s="104" customFormat="1" ht="15.75">
      <c r="M26457" s="172"/>
      <c r="N26457" s="172"/>
      <c r="O26457" s="172"/>
      <c r="U26457" s="173"/>
    </row>
    <row r="26458" spans="13:21" s="104" customFormat="1" ht="15.75">
      <c r="M26458" s="172"/>
      <c r="N26458" s="172"/>
      <c r="O26458" s="172"/>
      <c r="U26458" s="173"/>
    </row>
    <row r="26459" spans="13:21" s="104" customFormat="1" ht="15.75">
      <c r="M26459" s="172"/>
      <c r="N26459" s="172"/>
      <c r="O26459" s="172"/>
      <c r="U26459" s="173"/>
    </row>
    <row r="26460" spans="13:21" s="104" customFormat="1" ht="15.75">
      <c r="M26460" s="172"/>
      <c r="N26460" s="172"/>
      <c r="O26460" s="172"/>
      <c r="U26460" s="173"/>
    </row>
    <row r="26461" spans="13:21" s="104" customFormat="1" ht="15.75">
      <c r="M26461" s="172"/>
      <c r="N26461" s="172"/>
      <c r="O26461" s="172"/>
      <c r="U26461" s="173"/>
    </row>
    <row r="26462" spans="13:21" s="104" customFormat="1" ht="15.75">
      <c r="M26462" s="172"/>
      <c r="N26462" s="172"/>
      <c r="O26462" s="172"/>
      <c r="U26462" s="173"/>
    </row>
    <row r="26463" spans="13:21" s="104" customFormat="1" ht="15.75">
      <c r="M26463" s="172"/>
      <c r="N26463" s="172"/>
      <c r="O26463" s="172"/>
      <c r="U26463" s="173"/>
    </row>
    <row r="26464" spans="13:21" s="104" customFormat="1" ht="15.75">
      <c r="M26464" s="172"/>
      <c r="N26464" s="172"/>
      <c r="O26464" s="172"/>
      <c r="U26464" s="173"/>
    </row>
    <row r="26465" spans="13:21" s="104" customFormat="1" ht="15.75">
      <c r="M26465" s="172"/>
      <c r="N26465" s="172"/>
      <c r="O26465" s="172"/>
      <c r="U26465" s="173"/>
    </row>
    <row r="26466" spans="13:21" s="104" customFormat="1" ht="15.75">
      <c r="M26466" s="172"/>
      <c r="N26466" s="172"/>
      <c r="O26466" s="172"/>
      <c r="U26466" s="173"/>
    </row>
    <row r="26467" spans="13:21" s="104" customFormat="1" ht="15.75">
      <c r="M26467" s="172"/>
      <c r="N26467" s="172"/>
      <c r="O26467" s="172"/>
      <c r="U26467" s="173"/>
    </row>
    <row r="26468" spans="13:21" s="104" customFormat="1" ht="15.75">
      <c r="M26468" s="172"/>
      <c r="N26468" s="172"/>
      <c r="O26468" s="172"/>
      <c r="U26468" s="173"/>
    </row>
    <row r="26469" spans="13:21" s="104" customFormat="1" ht="15.75">
      <c r="M26469" s="172"/>
      <c r="N26469" s="172"/>
      <c r="O26469" s="172"/>
      <c r="U26469" s="173"/>
    </row>
    <row r="26470" spans="13:21" s="104" customFormat="1" ht="15.75">
      <c r="M26470" s="172"/>
      <c r="N26470" s="172"/>
      <c r="O26470" s="172"/>
      <c r="U26470" s="173"/>
    </row>
    <row r="26471" spans="13:21" s="104" customFormat="1" ht="15.75">
      <c r="M26471" s="172"/>
      <c r="N26471" s="172"/>
      <c r="O26471" s="172"/>
      <c r="U26471" s="173"/>
    </row>
    <row r="26472" spans="13:21" s="104" customFormat="1" ht="15.75">
      <c r="M26472" s="172"/>
      <c r="N26472" s="172"/>
      <c r="O26472" s="172"/>
      <c r="U26472" s="173"/>
    </row>
    <row r="26473" spans="13:21" s="104" customFormat="1" ht="15.75">
      <c r="M26473" s="172"/>
      <c r="N26473" s="172"/>
      <c r="O26473" s="172"/>
      <c r="U26473" s="173"/>
    </row>
    <row r="26474" spans="13:21" s="104" customFormat="1" ht="15.75">
      <c r="M26474" s="172"/>
      <c r="N26474" s="172"/>
      <c r="O26474" s="172"/>
      <c r="U26474" s="173"/>
    </row>
    <row r="26475" spans="13:21" s="104" customFormat="1" ht="15.75">
      <c r="M26475" s="172"/>
      <c r="N26475" s="172"/>
      <c r="O26475" s="172"/>
      <c r="U26475" s="173"/>
    </row>
    <row r="26476" spans="13:21" s="104" customFormat="1" ht="15.75">
      <c r="M26476" s="172"/>
      <c r="N26476" s="172"/>
      <c r="O26476" s="172"/>
      <c r="U26476" s="173"/>
    </row>
    <row r="26477" spans="13:21" s="104" customFormat="1" ht="15.75">
      <c r="M26477" s="172"/>
      <c r="N26477" s="172"/>
      <c r="O26477" s="172"/>
      <c r="U26477" s="173"/>
    </row>
    <row r="26478" spans="13:21" s="104" customFormat="1" ht="15.75">
      <c r="M26478" s="172"/>
      <c r="N26478" s="172"/>
      <c r="O26478" s="172"/>
      <c r="U26478" s="173"/>
    </row>
    <row r="26479" spans="13:21" s="104" customFormat="1" ht="15.75">
      <c r="M26479" s="172"/>
      <c r="N26479" s="172"/>
      <c r="O26479" s="172"/>
      <c r="U26479" s="173"/>
    </row>
    <row r="26480" spans="13:21" s="104" customFormat="1" ht="15.75">
      <c r="M26480" s="172"/>
      <c r="N26480" s="172"/>
      <c r="O26480" s="172"/>
      <c r="U26480" s="173"/>
    </row>
    <row r="26481" spans="13:21" s="104" customFormat="1" ht="15.75">
      <c r="M26481" s="172"/>
      <c r="N26481" s="172"/>
      <c r="O26481" s="172"/>
      <c r="U26481" s="173"/>
    </row>
    <row r="26482" spans="13:21" s="104" customFormat="1" ht="15.75">
      <c r="M26482" s="172"/>
      <c r="N26482" s="172"/>
      <c r="O26482" s="172"/>
      <c r="U26482" s="173"/>
    </row>
    <row r="26483" spans="13:21" s="104" customFormat="1" ht="15.75">
      <c r="M26483" s="172"/>
      <c r="N26483" s="172"/>
      <c r="O26483" s="172"/>
      <c r="U26483" s="173"/>
    </row>
    <row r="26484" spans="13:21" s="104" customFormat="1" ht="15.75">
      <c r="M26484" s="172"/>
      <c r="N26484" s="172"/>
      <c r="O26484" s="172"/>
      <c r="U26484" s="173"/>
    </row>
    <row r="26485" spans="13:21" s="104" customFormat="1" ht="15.75">
      <c r="M26485" s="172"/>
      <c r="N26485" s="172"/>
      <c r="O26485" s="172"/>
      <c r="U26485" s="173"/>
    </row>
    <row r="26486" spans="13:21" s="104" customFormat="1" ht="15.75">
      <c r="M26486" s="172"/>
      <c r="N26486" s="172"/>
      <c r="O26486" s="172"/>
      <c r="U26486" s="173"/>
    </row>
    <row r="26487" spans="13:21" s="104" customFormat="1" ht="15.75">
      <c r="M26487" s="172"/>
      <c r="N26487" s="172"/>
      <c r="O26487" s="172"/>
      <c r="U26487" s="173"/>
    </row>
    <row r="26488" spans="13:21" s="104" customFormat="1" ht="15.75">
      <c r="M26488" s="172"/>
      <c r="N26488" s="172"/>
      <c r="O26488" s="172"/>
      <c r="U26488" s="173"/>
    </row>
    <row r="26489" spans="13:21" s="104" customFormat="1" ht="15.75">
      <c r="M26489" s="172"/>
      <c r="N26489" s="172"/>
      <c r="O26489" s="172"/>
      <c r="U26489" s="173"/>
    </row>
    <row r="26490" spans="13:21" s="104" customFormat="1" ht="15.75">
      <c r="M26490" s="172"/>
      <c r="N26490" s="172"/>
      <c r="O26490" s="172"/>
      <c r="U26490" s="173"/>
    </row>
    <row r="26491" spans="13:21" s="104" customFormat="1" ht="15.75">
      <c r="M26491" s="172"/>
      <c r="N26491" s="172"/>
      <c r="O26491" s="172"/>
      <c r="U26491" s="173"/>
    </row>
    <row r="26492" spans="13:21" s="104" customFormat="1" ht="15.75">
      <c r="M26492" s="172"/>
      <c r="N26492" s="172"/>
      <c r="O26492" s="172"/>
      <c r="U26492" s="173"/>
    </row>
    <row r="26493" spans="13:21" s="104" customFormat="1" ht="15.75">
      <c r="M26493" s="172"/>
      <c r="N26493" s="172"/>
      <c r="O26493" s="172"/>
      <c r="U26493" s="173"/>
    </row>
    <row r="26494" spans="13:21" s="104" customFormat="1" ht="15.75">
      <c r="M26494" s="172"/>
      <c r="N26494" s="172"/>
      <c r="O26494" s="172"/>
      <c r="U26494" s="173"/>
    </row>
    <row r="26495" spans="13:21" s="104" customFormat="1" ht="15.75">
      <c r="M26495" s="172"/>
      <c r="N26495" s="172"/>
      <c r="O26495" s="172"/>
      <c r="U26495" s="173"/>
    </row>
    <row r="26496" spans="13:21" s="104" customFormat="1" ht="15.75">
      <c r="M26496" s="172"/>
      <c r="N26496" s="172"/>
      <c r="O26496" s="172"/>
      <c r="U26496" s="173"/>
    </row>
    <row r="26497" spans="13:21" s="104" customFormat="1" ht="15.75">
      <c r="M26497" s="172"/>
      <c r="N26497" s="172"/>
      <c r="O26497" s="172"/>
      <c r="U26497" s="173"/>
    </row>
    <row r="26498" spans="13:21" s="104" customFormat="1" ht="15.75">
      <c r="M26498" s="172"/>
      <c r="N26498" s="172"/>
      <c r="O26498" s="172"/>
      <c r="U26498" s="173"/>
    </row>
    <row r="26499" spans="13:21" s="104" customFormat="1" ht="15.75">
      <c r="M26499" s="172"/>
      <c r="N26499" s="172"/>
      <c r="O26499" s="172"/>
      <c r="U26499" s="173"/>
    </row>
    <row r="26500" spans="13:21" s="104" customFormat="1" ht="15.75">
      <c r="M26500" s="172"/>
      <c r="N26500" s="172"/>
      <c r="O26500" s="172"/>
      <c r="U26500" s="173"/>
    </row>
    <row r="26501" spans="13:21" s="104" customFormat="1" ht="15.75">
      <c r="M26501" s="172"/>
      <c r="N26501" s="172"/>
      <c r="O26501" s="172"/>
      <c r="U26501" s="173"/>
    </row>
    <row r="26502" spans="13:21" s="104" customFormat="1" ht="15.75">
      <c r="M26502" s="172"/>
      <c r="N26502" s="172"/>
      <c r="O26502" s="172"/>
      <c r="U26502" s="173"/>
    </row>
    <row r="26503" spans="13:21" s="104" customFormat="1" ht="15.75">
      <c r="M26503" s="172"/>
      <c r="N26503" s="172"/>
      <c r="O26503" s="172"/>
      <c r="U26503" s="173"/>
    </row>
    <row r="26504" spans="13:21" s="104" customFormat="1" ht="15.75">
      <c r="M26504" s="172"/>
      <c r="N26504" s="172"/>
      <c r="O26504" s="172"/>
      <c r="U26504" s="173"/>
    </row>
    <row r="26505" spans="13:21" s="104" customFormat="1" ht="15.75">
      <c r="M26505" s="172"/>
      <c r="N26505" s="172"/>
      <c r="O26505" s="172"/>
      <c r="U26505" s="173"/>
    </row>
    <row r="26506" spans="13:21" s="104" customFormat="1" ht="15.75">
      <c r="M26506" s="172"/>
      <c r="N26506" s="172"/>
      <c r="O26506" s="172"/>
      <c r="U26506" s="173"/>
    </row>
    <row r="26507" spans="13:21" s="104" customFormat="1" ht="15.75">
      <c r="M26507" s="172"/>
      <c r="N26507" s="172"/>
      <c r="O26507" s="172"/>
      <c r="U26507" s="173"/>
    </row>
    <row r="26508" spans="13:21" s="104" customFormat="1" ht="15.75">
      <c r="M26508" s="172"/>
      <c r="N26508" s="172"/>
      <c r="O26508" s="172"/>
      <c r="U26508" s="173"/>
    </row>
    <row r="26509" spans="13:21" s="104" customFormat="1" ht="15.75">
      <c r="M26509" s="172"/>
      <c r="N26509" s="172"/>
      <c r="O26509" s="172"/>
      <c r="U26509" s="173"/>
    </row>
    <row r="26510" spans="13:21" s="104" customFormat="1" ht="15.75">
      <c r="M26510" s="172"/>
      <c r="N26510" s="172"/>
      <c r="O26510" s="172"/>
      <c r="U26510" s="173"/>
    </row>
    <row r="26511" spans="13:21" s="104" customFormat="1" ht="15.75">
      <c r="M26511" s="172"/>
      <c r="N26511" s="172"/>
      <c r="O26511" s="172"/>
      <c r="U26511" s="173"/>
    </row>
    <row r="26512" spans="13:21" s="104" customFormat="1" ht="15.75">
      <c r="M26512" s="172"/>
      <c r="N26512" s="172"/>
      <c r="O26512" s="172"/>
      <c r="U26512" s="173"/>
    </row>
    <row r="26513" spans="13:21" s="104" customFormat="1" ht="15.75">
      <c r="M26513" s="172"/>
      <c r="N26513" s="172"/>
      <c r="O26513" s="172"/>
      <c r="U26513" s="173"/>
    </row>
    <row r="26514" spans="13:21" s="104" customFormat="1" ht="15.75">
      <c r="M26514" s="172"/>
      <c r="N26514" s="172"/>
      <c r="O26514" s="172"/>
      <c r="U26514" s="173"/>
    </row>
    <row r="26515" spans="13:21" s="104" customFormat="1" ht="15.75">
      <c r="M26515" s="172"/>
      <c r="N26515" s="172"/>
      <c r="O26515" s="172"/>
      <c r="U26515" s="173"/>
    </row>
    <row r="26516" spans="13:21" s="104" customFormat="1" ht="15.75">
      <c r="M26516" s="172"/>
      <c r="N26516" s="172"/>
      <c r="O26516" s="172"/>
      <c r="U26516" s="173"/>
    </row>
    <row r="26517" spans="13:21" s="104" customFormat="1" ht="15.75">
      <c r="M26517" s="172"/>
      <c r="N26517" s="172"/>
      <c r="O26517" s="172"/>
      <c r="U26517" s="173"/>
    </row>
    <row r="26518" spans="13:21" s="104" customFormat="1" ht="15.75">
      <c r="M26518" s="172"/>
      <c r="N26518" s="172"/>
      <c r="O26518" s="172"/>
      <c r="U26518" s="173"/>
    </row>
    <row r="26519" spans="13:21" s="104" customFormat="1" ht="15.75">
      <c r="M26519" s="172"/>
      <c r="N26519" s="172"/>
      <c r="O26519" s="172"/>
      <c r="U26519" s="173"/>
    </row>
    <row r="26520" spans="13:21" s="104" customFormat="1" ht="15.75">
      <c r="M26520" s="172"/>
      <c r="N26520" s="172"/>
      <c r="O26520" s="172"/>
      <c r="U26520" s="173"/>
    </row>
    <row r="26521" spans="13:21" s="104" customFormat="1" ht="15.75">
      <c r="M26521" s="172"/>
      <c r="N26521" s="172"/>
      <c r="O26521" s="172"/>
      <c r="U26521" s="173"/>
    </row>
    <row r="26522" spans="13:21" s="104" customFormat="1" ht="15.75">
      <c r="M26522" s="172"/>
      <c r="N26522" s="172"/>
      <c r="O26522" s="172"/>
      <c r="U26522" s="173"/>
    </row>
    <row r="26523" spans="13:21" s="104" customFormat="1" ht="15.75">
      <c r="M26523" s="172"/>
      <c r="N26523" s="172"/>
      <c r="O26523" s="172"/>
      <c r="U26523" s="173"/>
    </row>
    <row r="26524" spans="13:21" s="104" customFormat="1" ht="15.75">
      <c r="M26524" s="172"/>
      <c r="N26524" s="172"/>
      <c r="O26524" s="172"/>
      <c r="U26524" s="173"/>
    </row>
    <row r="26525" spans="13:21" s="104" customFormat="1" ht="15.75">
      <c r="M26525" s="172"/>
      <c r="N26525" s="172"/>
      <c r="O26525" s="172"/>
      <c r="U26525" s="173"/>
    </row>
    <row r="26526" spans="13:21" s="104" customFormat="1" ht="15.75">
      <c r="M26526" s="172"/>
      <c r="N26526" s="172"/>
      <c r="O26526" s="172"/>
      <c r="U26526" s="173"/>
    </row>
    <row r="26527" spans="13:21" s="104" customFormat="1" ht="15.75">
      <c r="M26527" s="172"/>
      <c r="N26527" s="172"/>
      <c r="O26527" s="172"/>
      <c r="U26527" s="173"/>
    </row>
    <row r="26528" spans="13:21" s="104" customFormat="1" ht="15.75">
      <c r="M26528" s="172"/>
      <c r="N26528" s="172"/>
      <c r="O26528" s="172"/>
      <c r="U26528" s="173"/>
    </row>
    <row r="26529" spans="13:21" s="104" customFormat="1" ht="15.75">
      <c r="M26529" s="172"/>
      <c r="N26529" s="172"/>
      <c r="O26529" s="172"/>
      <c r="U26529" s="173"/>
    </row>
    <row r="26530" spans="13:21" s="104" customFormat="1" ht="15.75">
      <c r="M26530" s="172"/>
      <c r="N26530" s="172"/>
      <c r="O26530" s="172"/>
      <c r="U26530" s="173"/>
    </row>
    <row r="26531" spans="13:21" s="104" customFormat="1" ht="15.75">
      <c r="M26531" s="172"/>
      <c r="N26531" s="172"/>
      <c r="O26531" s="172"/>
      <c r="U26531" s="173"/>
    </row>
    <row r="26532" spans="13:21" s="104" customFormat="1" ht="15.75">
      <c r="M26532" s="172"/>
      <c r="N26532" s="172"/>
      <c r="O26532" s="172"/>
      <c r="U26532" s="173"/>
    </row>
    <row r="26533" spans="13:21" s="104" customFormat="1" ht="15.75">
      <c r="M26533" s="172"/>
      <c r="N26533" s="172"/>
      <c r="O26533" s="172"/>
      <c r="U26533" s="173"/>
    </row>
    <row r="26534" spans="13:21" s="104" customFormat="1" ht="15.75">
      <c r="M26534" s="172"/>
      <c r="N26534" s="172"/>
      <c r="O26534" s="172"/>
      <c r="U26534" s="173"/>
    </row>
    <row r="26535" spans="13:21" s="104" customFormat="1" ht="15.75">
      <c r="M26535" s="172"/>
      <c r="N26535" s="172"/>
      <c r="O26535" s="172"/>
      <c r="U26535" s="173"/>
    </row>
    <row r="26536" spans="13:21" s="104" customFormat="1" ht="15.75">
      <c r="M26536" s="172"/>
      <c r="N26536" s="172"/>
      <c r="O26536" s="172"/>
      <c r="U26536" s="173"/>
    </row>
    <row r="26537" spans="13:21" s="104" customFormat="1" ht="15.75">
      <c r="M26537" s="172"/>
      <c r="N26537" s="172"/>
      <c r="O26537" s="172"/>
      <c r="U26537" s="173"/>
    </row>
    <row r="26538" spans="13:21" s="104" customFormat="1" ht="15.75">
      <c r="M26538" s="172"/>
      <c r="N26538" s="172"/>
      <c r="O26538" s="172"/>
      <c r="U26538" s="173"/>
    </row>
    <row r="26539" spans="13:21" s="104" customFormat="1" ht="15.75">
      <c r="M26539" s="172"/>
      <c r="N26539" s="172"/>
      <c r="O26539" s="172"/>
      <c r="U26539" s="173"/>
    </row>
    <row r="26540" spans="13:21" s="104" customFormat="1" ht="15.75">
      <c r="M26540" s="172"/>
      <c r="N26540" s="172"/>
      <c r="O26540" s="172"/>
      <c r="U26540" s="173"/>
    </row>
    <row r="26541" spans="13:21" s="104" customFormat="1" ht="15.75">
      <c r="M26541" s="172"/>
      <c r="N26541" s="172"/>
      <c r="O26541" s="172"/>
      <c r="U26541" s="173"/>
    </row>
    <row r="26542" spans="13:21" s="104" customFormat="1" ht="15.75">
      <c r="M26542" s="172"/>
      <c r="N26542" s="172"/>
      <c r="O26542" s="172"/>
      <c r="U26542" s="173"/>
    </row>
    <row r="26543" spans="13:21" s="104" customFormat="1" ht="15.75">
      <c r="M26543" s="172"/>
      <c r="N26543" s="172"/>
      <c r="O26543" s="172"/>
      <c r="U26543" s="173"/>
    </row>
    <row r="26544" spans="13:21" s="104" customFormat="1" ht="15.75">
      <c r="M26544" s="172"/>
      <c r="N26544" s="172"/>
      <c r="O26544" s="172"/>
      <c r="U26544" s="173"/>
    </row>
    <row r="26545" spans="13:21" s="104" customFormat="1" ht="15.75">
      <c r="M26545" s="172"/>
      <c r="N26545" s="172"/>
      <c r="O26545" s="172"/>
      <c r="U26545" s="173"/>
    </row>
    <row r="26546" spans="13:21" s="104" customFormat="1" ht="15.75">
      <c r="M26546" s="172"/>
      <c r="N26546" s="172"/>
      <c r="O26546" s="172"/>
      <c r="U26546" s="173"/>
    </row>
    <row r="26547" spans="13:21" s="104" customFormat="1" ht="15.75">
      <c r="M26547" s="172"/>
      <c r="N26547" s="172"/>
      <c r="O26547" s="172"/>
      <c r="U26547" s="173"/>
    </row>
    <row r="26548" spans="13:21" s="104" customFormat="1" ht="15.75">
      <c r="M26548" s="172"/>
      <c r="N26548" s="172"/>
      <c r="O26548" s="172"/>
      <c r="U26548" s="173"/>
    </row>
    <row r="26549" spans="13:21" s="104" customFormat="1" ht="15.75">
      <c r="M26549" s="172"/>
      <c r="N26549" s="172"/>
      <c r="O26549" s="172"/>
      <c r="U26549" s="173"/>
    </row>
    <row r="26550" spans="13:21" s="104" customFormat="1" ht="15.75">
      <c r="M26550" s="172"/>
      <c r="N26550" s="172"/>
      <c r="O26550" s="172"/>
      <c r="U26550" s="173"/>
    </row>
    <row r="26551" spans="13:21" s="104" customFormat="1" ht="15.75">
      <c r="M26551" s="172"/>
      <c r="N26551" s="172"/>
      <c r="O26551" s="172"/>
      <c r="U26551" s="173"/>
    </row>
    <row r="26552" spans="13:21" s="104" customFormat="1" ht="15.75">
      <c r="M26552" s="172"/>
      <c r="N26552" s="172"/>
      <c r="O26552" s="172"/>
      <c r="U26552" s="173"/>
    </row>
    <row r="26553" spans="13:21" s="104" customFormat="1" ht="15.75">
      <c r="M26553" s="172"/>
      <c r="N26553" s="172"/>
      <c r="O26553" s="172"/>
      <c r="U26553" s="173"/>
    </row>
    <row r="26554" spans="13:21" s="104" customFormat="1" ht="15.75">
      <c r="M26554" s="172"/>
      <c r="N26554" s="172"/>
      <c r="O26554" s="172"/>
      <c r="U26554" s="173"/>
    </row>
    <row r="26555" spans="13:21" s="104" customFormat="1" ht="15.75">
      <c r="M26555" s="172"/>
      <c r="N26555" s="172"/>
      <c r="O26555" s="172"/>
      <c r="U26555" s="173"/>
    </row>
    <row r="26556" spans="13:21" s="104" customFormat="1" ht="15.75">
      <c r="M26556" s="172"/>
      <c r="N26556" s="172"/>
      <c r="O26556" s="172"/>
      <c r="U26556" s="173"/>
    </row>
    <row r="26557" spans="13:21" s="104" customFormat="1" ht="15.75">
      <c r="M26557" s="172"/>
      <c r="N26557" s="172"/>
      <c r="O26557" s="172"/>
      <c r="U26557" s="173"/>
    </row>
    <row r="26558" spans="13:21" s="104" customFormat="1" ht="15.75">
      <c r="M26558" s="172"/>
      <c r="N26558" s="172"/>
      <c r="O26558" s="172"/>
      <c r="U26558" s="173"/>
    </row>
    <row r="26559" spans="13:21" s="104" customFormat="1" ht="15.75">
      <c r="M26559" s="172"/>
      <c r="N26559" s="172"/>
      <c r="O26559" s="172"/>
      <c r="U26559" s="173"/>
    </row>
    <row r="26560" spans="13:21" s="104" customFormat="1" ht="15.75">
      <c r="M26560" s="172"/>
      <c r="N26560" s="172"/>
      <c r="O26560" s="172"/>
      <c r="U26560" s="173"/>
    </row>
    <row r="26561" spans="13:21" s="104" customFormat="1" ht="15.75">
      <c r="M26561" s="172"/>
      <c r="N26561" s="172"/>
      <c r="O26561" s="172"/>
      <c r="U26561" s="173"/>
    </row>
    <row r="26562" spans="13:21" s="104" customFormat="1" ht="15.75">
      <c r="M26562" s="172"/>
      <c r="N26562" s="172"/>
      <c r="O26562" s="172"/>
      <c r="U26562" s="173"/>
    </row>
    <row r="26563" spans="13:21" s="104" customFormat="1" ht="15.75">
      <c r="M26563" s="172"/>
      <c r="N26563" s="172"/>
      <c r="O26563" s="172"/>
      <c r="U26563" s="173"/>
    </row>
    <row r="26564" spans="13:21" s="104" customFormat="1" ht="15.75">
      <c r="M26564" s="172"/>
      <c r="N26564" s="172"/>
      <c r="O26564" s="172"/>
      <c r="U26564" s="173"/>
    </row>
    <row r="26565" spans="13:21" s="104" customFormat="1" ht="15.75">
      <c r="M26565" s="172"/>
      <c r="N26565" s="172"/>
      <c r="O26565" s="172"/>
      <c r="U26565" s="173"/>
    </row>
    <row r="26566" spans="13:21" s="104" customFormat="1" ht="15.75">
      <c r="M26566" s="172"/>
      <c r="N26566" s="172"/>
      <c r="O26566" s="172"/>
      <c r="U26566" s="173"/>
    </row>
    <row r="26567" spans="13:21" s="104" customFormat="1" ht="15.75">
      <c r="M26567" s="172"/>
      <c r="N26567" s="172"/>
      <c r="O26567" s="172"/>
      <c r="U26567" s="173"/>
    </row>
    <row r="26568" spans="13:21" s="104" customFormat="1" ht="15.75">
      <c r="M26568" s="172"/>
      <c r="N26568" s="172"/>
      <c r="O26568" s="172"/>
      <c r="U26568" s="173"/>
    </row>
    <row r="26569" spans="13:21" s="104" customFormat="1" ht="15.75">
      <c r="M26569" s="172"/>
      <c r="N26569" s="172"/>
      <c r="O26569" s="172"/>
      <c r="U26569" s="173"/>
    </row>
    <row r="26570" spans="13:21" s="104" customFormat="1" ht="15.75">
      <c r="M26570" s="172"/>
      <c r="N26570" s="172"/>
      <c r="O26570" s="172"/>
      <c r="U26570" s="173"/>
    </row>
    <row r="26571" spans="13:21" s="104" customFormat="1" ht="15.75">
      <c r="M26571" s="172"/>
      <c r="N26571" s="172"/>
      <c r="O26571" s="172"/>
      <c r="U26571" s="173"/>
    </row>
    <row r="26572" spans="13:21" s="104" customFormat="1" ht="15.75">
      <c r="M26572" s="172"/>
      <c r="N26572" s="172"/>
      <c r="O26572" s="172"/>
      <c r="U26572" s="173"/>
    </row>
    <row r="26573" spans="13:21" s="104" customFormat="1" ht="15.75">
      <c r="M26573" s="172"/>
      <c r="N26573" s="172"/>
      <c r="O26573" s="172"/>
      <c r="U26573" s="173"/>
    </row>
    <row r="26574" spans="13:21" s="104" customFormat="1" ht="15.75">
      <c r="M26574" s="172"/>
      <c r="N26574" s="172"/>
      <c r="O26574" s="172"/>
      <c r="U26574" s="173"/>
    </row>
    <row r="26575" spans="13:21" s="104" customFormat="1" ht="15.75">
      <c r="M26575" s="172"/>
      <c r="N26575" s="172"/>
      <c r="O26575" s="172"/>
      <c r="U26575" s="173"/>
    </row>
    <row r="26576" spans="13:21" s="104" customFormat="1" ht="15.75">
      <c r="M26576" s="172"/>
      <c r="N26576" s="172"/>
      <c r="O26576" s="172"/>
      <c r="U26576" s="173"/>
    </row>
    <row r="26577" spans="13:21" s="104" customFormat="1" ht="15.75">
      <c r="M26577" s="172"/>
      <c r="N26577" s="172"/>
      <c r="O26577" s="172"/>
      <c r="U26577" s="173"/>
    </row>
    <row r="26578" spans="13:21" s="104" customFormat="1" ht="15.75">
      <c r="M26578" s="172"/>
      <c r="N26578" s="172"/>
      <c r="O26578" s="172"/>
      <c r="U26578" s="173"/>
    </row>
    <row r="26579" spans="13:21" s="104" customFormat="1" ht="15.75">
      <c r="M26579" s="172"/>
      <c r="N26579" s="172"/>
      <c r="O26579" s="172"/>
      <c r="U26579" s="173"/>
    </row>
    <row r="26580" spans="13:21" s="104" customFormat="1" ht="15.75">
      <c r="M26580" s="172"/>
      <c r="N26580" s="172"/>
      <c r="O26580" s="172"/>
      <c r="U26580" s="173"/>
    </row>
    <row r="26581" spans="13:21" s="104" customFormat="1" ht="15.75">
      <c r="M26581" s="172"/>
      <c r="N26581" s="172"/>
      <c r="O26581" s="172"/>
      <c r="U26581" s="173"/>
    </row>
    <row r="26582" spans="13:21" s="104" customFormat="1" ht="15.75">
      <c r="M26582" s="172"/>
      <c r="N26582" s="172"/>
      <c r="O26582" s="172"/>
      <c r="U26582" s="173"/>
    </row>
    <row r="26583" spans="13:21" s="104" customFormat="1" ht="15.75">
      <c r="M26583" s="172"/>
      <c r="N26583" s="172"/>
      <c r="O26583" s="172"/>
      <c r="U26583" s="173"/>
    </row>
    <row r="26584" spans="13:21" s="104" customFormat="1" ht="15.75">
      <c r="M26584" s="172"/>
      <c r="N26584" s="172"/>
      <c r="O26584" s="172"/>
      <c r="U26584" s="173"/>
    </row>
    <row r="26585" spans="13:21" s="104" customFormat="1" ht="15.75">
      <c r="M26585" s="172"/>
      <c r="N26585" s="172"/>
      <c r="O26585" s="172"/>
      <c r="U26585" s="173"/>
    </row>
    <row r="26586" spans="13:21" s="104" customFormat="1" ht="15.75">
      <c r="M26586" s="172"/>
      <c r="N26586" s="172"/>
      <c r="O26586" s="172"/>
      <c r="U26586" s="173"/>
    </row>
    <row r="26587" spans="13:21" s="104" customFormat="1" ht="15.75">
      <c r="M26587" s="172"/>
      <c r="N26587" s="172"/>
      <c r="O26587" s="172"/>
      <c r="U26587" s="173"/>
    </row>
    <row r="26588" spans="13:21" s="104" customFormat="1" ht="15.75">
      <c r="M26588" s="172"/>
      <c r="N26588" s="172"/>
      <c r="O26588" s="172"/>
      <c r="U26588" s="173"/>
    </row>
    <row r="26589" spans="13:21" s="104" customFormat="1" ht="15.75">
      <c r="M26589" s="172"/>
      <c r="N26589" s="172"/>
      <c r="O26589" s="172"/>
      <c r="U26589" s="173"/>
    </row>
    <row r="26590" spans="13:21" s="104" customFormat="1" ht="15.75">
      <c r="M26590" s="172"/>
      <c r="N26590" s="172"/>
      <c r="O26590" s="172"/>
      <c r="U26590" s="173"/>
    </row>
    <row r="26591" spans="13:21" s="104" customFormat="1" ht="15.75">
      <c r="M26591" s="172"/>
      <c r="N26591" s="172"/>
      <c r="O26591" s="172"/>
      <c r="U26591" s="173"/>
    </row>
    <row r="26592" spans="13:21" s="104" customFormat="1" ht="15.75">
      <c r="M26592" s="172"/>
      <c r="N26592" s="172"/>
      <c r="O26592" s="172"/>
      <c r="U26592" s="173"/>
    </row>
    <row r="26593" spans="13:21" s="104" customFormat="1" ht="15.75">
      <c r="M26593" s="172"/>
      <c r="N26593" s="172"/>
      <c r="O26593" s="172"/>
      <c r="U26593" s="173"/>
    </row>
    <row r="26594" spans="13:21" s="104" customFormat="1" ht="15.75">
      <c r="M26594" s="172"/>
      <c r="N26594" s="172"/>
      <c r="O26594" s="172"/>
      <c r="U26594" s="173"/>
    </row>
    <row r="26595" spans="13:21" s="104" customFormat="1" ht="15.75">
      <c r="M26595" s="172"/>
      <c r="N26595" s="172"/>
      <c r="O26595" s="172"/>
      <c r="U26595" s="173"/>
    </row>
    <row r="26596" spans="13:21" s="104" customFormat="1" ht="15.75">
      <c r="M26596" s="172"/>
      <c r="N26596" s="172"/>
      <c r="O26596" s="172"/>
      <c r="U26596" s="173"/>
    </row>
    <row r="26597" spans="13:21" s="104" customFormat="1" ht="15.75">
      <c r="M26597" s="172"/>
      <c r="N26597" s="172"/>
      <c r="O26597" s="172"/>
      <c r="U26597" s="173"/>
    </row>
    <row r="26598" spans="13:21" s="104" customFormat="1" ht="15.75">
      <c r="M26598" s="172"/>
      <c r="N26598" s="172"/>
      <c r="O26598" s="172"/>
      <c r="U26598" s="173"/>
    </row>
    <row r="26599" spans="13:21" s="104" customFormat="1" ht="15.75">
      <c r="M26599" s="172"/>
      <c r="N26599" s="172"/>
      <c r="O26599" s="172"/>
      <c r="U26599" s="173"/>
    </row>
    <row r="26600" spans="13:21" s="104" customFormat="1" ht="15.75">
      <c r="M26600" s="172"/>
      <c r="N26600" s="172"/>
      <c r="O26600" s="172"/>
      <c r="U26600" s="173"/>
    </row>
    <row r="26601" spans="13:21" s="104" customFormat="1" ht="15.75">
      <c r="M26601" s="172"/>
      <c r="N26601" s="172"/>
      <c r="O26601" s="172"/>
      <c r="U26601" s="173"/>
    </row>
    <row r="26602" spans="13:21" s="104" customFormat="1" ht="15.75">
      <c r="M26602" s="172"/>
      <c r="N26602" s="172"/>
      <c r="O26602" s="172"/>
      <c r="U26602" s="173"/>
    </row>
    <row r="26603" spans="13:21" s="104" customFormat="1" ht="15.75">
      <c r="M26603" s="172"/>
      <c r="N26603" s="172"/>
      <c r="O26603" s="172"/>
      <c r="U26603" s="173"/>
    </row>
    <row r="26604" spans="13:21" s="104" customFormat="1" ht="15.75">
      <c r="M26604" s="172"/>
      <c r="N26604" s="172"/>
      <c r="O26604" s="172"/>
      <c r="U26604" s="173"/>
    </row>
    <row r="26605" spans="13:21" s="104" customFormat="1" ht="15.75">
      <c r="M26605" s="172"/>
      <c r="N26605" s="172"/>
      <c r="O26605" s="172"/>
      <c r="U26605" s="173"/>
    </row>
    <row r="26606" spans="13:21" s="104" customFormat="1" ht="15.75">
      <c r="M26606" s="172"/>
      <c r="N26606" s="172"/>
      <c r="O26606" s="172"/>
      <c r="U26606" s="173"/>
    </row>
    <row r="26607" spans="13:21" s="104" customFormat="1" ht="15.75">
      <c r="M26607" s="172"/>
      <c r="N26607" s="172"/>
      <c r="O26607" s="172"/>
      <c r="U26607" s="173"/>
    </row>
    <row r="26608" spans="13:21" s="104" customFormat="1" ht="15.75">
      <c r="M26608" s="172"/>
      <c r="N26608" s="172"/>
      <c r="O26608" s="172"/>
      <c r="U26608" s="173"/>
    </row>
    <row r="26609" spans="13:21" s="104" customFormat="1" ht="15.75">
      <c r="M26609" s="172"/>
      <c r="N26609" s="172"/>
      <c r="O26609" s="172"/>
      <c r="U26609" s="173"/>
    </row>
    <row r="26610" spans="13:21" s="104" customFormat="1" ht="15.75">
      <c r="M26610" s="172"/>
      <c r="N26610" s="172"/>
      <c r="O26610" s="172"/>
      <c r="U26610" s="173"/>
    </row>
    <row r="26611" spans="13:21" s="104" customFormat="1" ht="15.75">
      <c r="M26611" s="172"/>
      <c r="N26611" s="172"/>
      <c r="O26611" s="172"/>
      <c r="U26611" s="173"/>
    </row>
    <row r="26612" spans="13:21" s="104" customFormat="1" ht="15.75">
      <c r="M26612" s="172"/>
      <c r="N26612" s="172"/>
      <c r="O26612" s="172"/>
      <c r="U26612" s="173"/>
    </row>
    <row r="26613" spans="13:21" s="104" customFormat="1" ht="15.75">
      <c r="M26613" s="172"/>
      <c r="N26613" s="172"/>
      <c r="O26613" s="172"/>
      <c r="U26613" s="173"/>
    </row>
    <row r="26614" spans="13:21" s="104" customFormat="1" ht="15.75">
      <c r="M26614" s="172"/>
      <c r="N26614" s="172"/>
      <c r="O26614" s="172"/>
      <c r="U26614" s="173"/>
    </row>
    <row r="26615" spans="13:21" s="104" customFormat="1" ht="15.75">
      <c r="M26615" s="172"/>
      <c r="N26615" s="172"/>
      <c r="O26615" s="172"/>
      <c r="U26615" s="173"/>
    </row>
    <row r="26616" spans="13:21" s="104" customFormat="1" ht="15.75">
      <c r="M26616" s="172"/>
      <c r="N26616" s="172"/>
      <c r="O26616" s="172"/>
      <c r="U26616" s="173"/>
    </row>
    <row r="26617" spans="13:21" s="104" customFormat="1" ht="15.75">
      <c r="M26617" s="172"/>
      <c r="N26617" s="172"/>
      <c r="O26617" s="172"/>
      <c r="U26617" s="173"/>
    </row>
    <row r="26618" spans="13:21" s="104" customFormat="1" ht="15.75">
      <c r="M26618" s="172"/>
      <c r="N26618" s="172"/>
      <c r="O26618" s="172"/>
      <c r="U26618" s="173"/>
    </row>
    <row r="26619" spans="13:21" s="104" customFormat="1" ht="15.75">
      <c r="M26619" s="172"/>
      <c r="N26619" s="172"/>
      <c r="O26619" s="172"/>
      <c r="U26619" s="173"/>
    </row>
    <row r="26620" spans="13:21" s="104" customFormat="1" ht="15.75">
      <c r="M26620" s="172"/>
      <c r="N26620" s="172"/>
      <c r="O26620" s="172"/>
      <c r="U26620" s="173"/>
    </row>
    <row r="26621" spans="13:21" s="104" customFormat="1" ht="15.75">
      <c r="M26621" s="172"/>
      <c r="N26621" s="172"/>
      <c r="O26621" s="172"/>
      <c r="U26621" s="173"/>
    </row>
    <row r="26622" spans="13:21" s="104" customFormat="1" ht="15.75">
      <c r="M26622" s="172"/>
      <c r="N26622" s="172"/>
      <c r="O26622" s="172"/>
      <c r="U26622" s="173"/>
    </row>
    <row r="26623" spans="13:21" s="104" customFormat="1" ht="15.75">
      <c r="M26623" s="172"/>
      <c r="N26623" s="172"/>
      <c r="O26623" s="172"/>
      <c r="U26623" s="173"/>
    </row>
    <row r="26624" spans="13:21" s="104" customFormat="1" ht="15.75">
      <c r="M26624" s="172"/>
      <c r="N26624" s="172"/>
      <c r="O26624" s="172"/>
      <c r="U26624" s="173"/>
    </row>
    <row r="26625" spans="13:21" s="104" customFormat="1" ht="15.75">
      <c r="M26625" s="172"/>
      <c r="N26625" s="172"/>
      <c r="O26625" s="172"/>
      <c r="U26625" s="173"/>
    </row>
    <row r="26626" spans="13:21" s="104" customFormat="1" ht="15.75">
      <c r="M26626" s="172"/>
      <c r="N26626" s="172"/>
      <c r="O26626" s="172"/>
      <c r="U26626" s="173"/>
    </row>
    <row r="26627" spans="13:21" s="104" customFormat="1" ht="15.75">
      <c r="M26627" s="172"/>
      <c r="N26627" s="172"/>
      <c r="O26627" s="172"/>
      <c r="U26627" s="173"/>
    </row>
    <row r="26628" spans="13:21" s="104" customFormat="1" ht="15.75">
      <c r="M26628" s="172"/>
      <c r="N26628" s="172"/>
      <c r="O26628" s="172"/>
      <c r="U26628" s="173"/>
    </row>
    <row r="26629" spans="13:21" s="104" customFormat="1" ht="15.75">
      <c r="M26629" s="172"/>
      <c r="N26629" s="172"/>
      <c r="O26629" s="172"/>
      <c r="U26629" s="173"/>
    </row>
    <row r="26630" spans="13:21" s="104" customFormat="1" ht="15.75">
      <c r="M26630" s="172"/>
      <c r="N26630" s="172"/>
      <c r="O26630" s="172"/>
      <c r="U26630" s="173"/>
    </row>
    <row r="26631" spans="13:21" s="104" customFormat="1" ht="15.75">
      <c r="M26631" s="172"/>
      <c r="N26631" s="172"/>
      <c r="O26631" s="172"/>
      <c r="U26631" s="173"/>
    </row>
    <row r="26632" spans="13:21" s="104" customFormat="1" ht="15.75">
      <c r="M26632" s="172"/>
      <c r="N26632" s="172"/>
      <c r="O26632" s="172"/>
      <c r="U26632" s="173"/>
    </row>
    <row r="26633" spans="13:21" s="104" customFormat="1" ht="15.75">
      <c r="M26633" s="172"/>
      <c r="N26633" s="172"/>
      <c r="O26633" s="172"/>
      <c r="U26633" s="173"/>
    </row>
    <row r="26634" spans="13:21" s="104" customFormat="1" ht="15.75">
      <c r="M26634" s="172"/>
      <c r="N26634" s="172"/>
      <c r="O26634" s="172"/>
      <c r="U26634" s="173"/>
    </row>
    <row r="26635" spans="13:21" s="104" customFormat="1" ht="15.75">
      <c r="M26635" s="172"/>
      <c r="N26635" s="172"/>
      <c r="O26635" s="172"/>
      <c r="U26635" s="173"/>
    </row>
    <row r="26636" spans="13:21" s="104" customFormat="1" ht="15.75">
      <c r="M26636" s="172"/>
      <c r="N26636" s="172"/>
      <c r="O26636" s="172"/>
      <c r="U26636" s="173"/>
    </row>
    <row r="26637" spans="13:21" s="104" customFormat="1" ht="15.75">
      <c r="M26637" s="172"/>
      <c r="N26637" s="172"/>
      <c r="O26637" s="172"/>
      <c r="U26637" s="173"/>
    </row>
    <row r="26638" spans="13:21" s="104" customFormat="1" ht="15.75">
      <c r="M26638" s="172"/>
      <c r="N26638" s="172"/>
      <c r="O26638" s="172"/>
      <c r="U26638" s="173"/>
    </row>
    <row r="26639" spans="13:21" s="104" customFormat="1" ht="15.75">
      <c r="M26639" s="172"/>
      <c r="N26639" s="172"/>
      <c r="O26639" s="172"/>
      <c r="U26639" s="173"/>
    </row>
    <row r="26640" spans="13:21" s="104" customFormat="1" ht="15.75">
      <c r="M26640" s="172"/>
      <c r="N26640" s="172"/>
      <c r="O26640" s="172"/>
      <c r="U26640" s="173"/>
    </row>
    <row r="26641" spans="13:21" s="104" customFormat="1" ht="15.75">
      <c r="M26641" s="172"/>
      <c r="N26641" s="172"/>
      <c r="O26641" s="172"/>
      <c r="U26641" s="173"/>
    </row>
    <row r="26642" spans="13:21" s="104" customFormat="1" ht="15.75">
      <c r="M26642" s="172"/>
      <c r="N26642" s="172"/>
      <c r="O26642" s="172"/>
      <c r="U26642" s="173"/>
    </row>
    <row r="26643" spans="13:21" s="104" customFormat="1" ht="15.75">
      <c r="M26643" s="172"/>
      <c r="N26643" s="172"/>
      <c r="O26643" s="172"/>
      <c r="U26643" s="173"/>
    </row>
    <row r="26644" spans="13:21" s="104" customFormat="1" ht="15.75">
      <c r="M26644" s="172"/>
      <c r="N26644" s="172"/>
      <c r="O26644" s="172"/>
      <c r="U26644" s="173"/>
    </row>
    <row r="26645" spans="13:21" s="104" customFormat="1" ht="15.75">
      <c r="M26645" s="172"/>
      <c r="N26645" s="172"/>
      <c r="O26645" s="172"/>
      <c r="U26645" s="173"/>
    </row>
    <row r="26646" spans="13:21" s="104" customFormat="1" ht="15.75">
      <c r="M26646" s="172"/>
      <c r="N26646" s="172"/>
      <c r="O26646" s="172"/>
      <c r="U26646" s="173"/>
    </row>
    <row r="26647" spans="13:21" s="104" customFormat="1" ht="15.75">
      <c r="M26647" s="172"/>
      <c r="N26647" s="172"/>
      <c r="O26647" s="172"/>
      <c r="U26647" s="173"/>
    </row>
    <row r="26648" spans="13:21" s="104" customFormat="1" ht="15.75">
      <c r="M26648" s="172"/>
      <c r="N26648" s="172"/>
      <c r="O26648" s="172"/>
      <c r="U26648" s="173"/>
    </row>
    <row r="26649" spans="13:21" s="104" customFormat="1" ht="15.75">
      <c r="M26649" s="172"/>
      <c r="N26649" s="172"/>
      <c r="O26649" s="172"/>
      <c r="U26649" s="173"/>
    </row>
    <row r="26650" spans="13:21" s="104" customFormat="1" ht="15.75">
      <c r="M26650" s="172"/>
      <c r="N26650" s="172"/>
      <c r="O26650" s="172"/>
      <c r="U26650" s="173"/>
    </row>
    <row r="26651" spans="13:21" s="104" customFormat="1" ht="15.75">
      <c r="M26651" s="172"/>
      <c r="N26651" s="172"/>
      <c r="O26651" s="172"/>
      <c r="U26651" s="173"/>
    </row>
    <row r="26652" spans="13:21" s="104" customFormat="1" ht="15.75">
      <c r="M26652" s="172"/>
      <c r="N26652" s="172"/>
      <c r="O26652" s="172"/>
      <c r="U26652" s="173"/>
    </row>
    <row r="26653" spans="13:21" s="104" customFormat="1" ht="15.75">
      <c r="M26653" s="172"/>
      <c r="N26653" s="172"/>
      <c r="O26653" s="172"/>
      <c r="U26653" s="173"/>
    </row>
    <row r="26654" spans="13:21" s="104" customFormat="1" ht="15.75">
      <c r="M26654" s="172"/>
      <c r="N26654" s="172"/>
      <c r="O26654" s="172"/>
      <c r="U26654" s="173"/>
    </row>
    <row r="26655" spans="13:21" s="104" customFormat="1" ht="15.75">
      <c r="M26655" s="172"/>
      <c r="N26655" s="172"/>
      <c r="O26655" s="172"/>
      <c r="U26655" s="173"/>
    </row>
    <row r="26656" spans="13:21" s="104" customFormat="1" ht="15.75">
      <c r="M26656" s="172"/>
      <c r="N26656" s="172"/>
      <c r="O26656" s="172"/>
      <c r="U26656" s="173"/>
    </row>
    <row r="26657" spans="13:21" s="104" customFormat="1" ht="15.75">
      <c r="M26657" s="172"/>
      <c r="N26657" s="172"/>
      <c r="O26657" s="172"/>
      <c r="U26657" s="173"/>
    </row>
    <row r="26658" spans="13:21" s="104" customFormat="1" ht="15.75">
      <c r="M26658" s="172"/>
      <c r="N26658" s="172"/>
      <c r="O26658" s="172"/>
      <c r="U26658" s="173"/>
    </row>
    <row r="26659" spans="13:21" s="104" customFormat="1" ht="15.75">
      <c r="M26659" s="172"/>
      <c r="N26659" s="172"/>
      <c r="O26659" s="172"/>
      <c r="U26659" s="173"/>
    </row>
    <row r="26660" spans="13:21" s="104" customFormat="1" ht="15.75">
      <c r="M26660" s="172"/>
      <c r="N26660" s="172"/>
      <c r="O26660" s="172"/>
      <c r="U26660" s="173"/>
    </row>
    <row r="26661" spans="13:21" s="104" customFormat="1" ht="15.75">
      <c r="M26661" s="172"/>
      <c r="N26661" s="172"/>
      <c r="O26661" s="172"/>
      <c r="U26661" s="173"/>
    </row>
    <row r="26662" spans="13:21" s="104" customFormat="1" ht="15.75">
      <c r="M26662" s="172"/>
      <c r="N26662" s="172"/>
      <c r="O26662" s="172"/>
      <c r="U26662" s="173"/>
    </row>
    <row r="26663" spans="13:21" s="104" customFormat="1" ht="15.75">
      <c r="M26663" s="172"/>
      <c r="N26663" s="172"/>
      <c r="O26663" s="172"/>
      <c r="U26663" s="173"/>
    </row>
    <row r="26664" spans="13:21" s="104" customFormat="1" ht="15.75">
      <c r="M26664" s="172"/>
      <c r="N26664" s="172"/>
      <c r="O26664" s="172"/>
      <c r="U26664" s="173"/>
    </row>
    <row r="26665" spans="13:21" s="104" customFormat="1" ht="15.75">
      <c r="M26665" s="172"/>
      <c r="N26665" s="172"/>
      <c r="O26665" s="172"/>
      <c r="U26665" s="173"/>
    </row>
    <row r="26666" spans="13:21" s="104" customFormat="1" ht="15.75">
      <c r="M26666" s="172"/>
      <c r="N26666" s="172"/>
      <c r="O26666" s="172"/>
      <c r="U26666" s="173"/>
    </row>
    <row r="26667" spans="13:21" s="104" customFormat="1" ht="15.75">
      <c r="M26667" s="172"/>
      <c r="N26667" s="172"/>
      <c r="O26667" s="172"/>
      <c r="U26667" s="173"/>
    </row>
    <row r="26668" spans="13:21" s="104" customFormat="1" ht="15.75">
      <c r="M26668" s="172"/>
      <c r="N26668" s="172"/>
      <c r="O26668" s="172"/>
      <c r="U26668" s="173"/>
    </row>
    <row r="26669" spans="13:21" s="104" customFormat="1" ht="15.75">
      <c r="M26669" s="172"/>
      <c r="N26669" s="172"/>
      <c r="O26669" s="172"/>
      <c r="U26669" s="173"/>
    </row>
    <row r="26670" spans="13:21" s="104" customFormat="1" ht="15.75">
      <c r="M26670" s="172"/>
      <c r="N26670" s="172"/>
      <c r="O26670" s="172"/>
      <c r="U26670" s="173"/>
    </row>
    <row r="26671" spans="13:21" s="104" customFormat="1" ht="15.75">
      <c r="M26671" s="172"/>
      <c r="N26671" s="172"/>
      <c r="O26671" s="172"/>
      <c r="U26671" s="173"/>
    </row>
    <row r="26672" spans="13:21" s="104" customFormat="1" ht="15.75">
      <c r="M26672" s="172"/>
      <c r="N26672" s="172"/>
      <c r="O26672" s="172"/>
      <c r="U26672" s="173"/>
    </row>
    <row r="26673" spans="13:21" s="104" customFormat="1" ht="15.75">
      <c r="M26673" s="172"/>
      <c r="N26673" s="172"/>
      <c r="O26673" s="172"/>
      <c r="U26673" s="173"/>
    </row>
    <row r="26674" spans="13:21" s="104" customFormat="1" ht="15.75">
      <c r="M26674" s="172"/>
      <c r="N26674" s="172"/>
      <c r="O26674" s="172"/>
      <c r="U26674" s="173"/>
    </row>
    <row r="26675" spans="13:21" s="104" customFormat="1" ht="15.75">
      <c r="M26675" s="172"/>
      <c r="N26675" s="172"/>
      <c r="O26675" s="172"/>
      <c r="U26675" s="173"/>
    </row>
    <row r="26676" spans="13:21" s="104" customFormat="1" ht="15.75">
      <c r="M26676" s="172"/>
      <c r="N26676" s="172"/>
      <c r="O26676" s="172"/>
      <c r="U26676" s="173"/>
    </row>
    <row r="26677" spans="13:21" s="104" customFormat="1" ht="15.75">
      <c r="M26677" s="172"/>
      <c r="N26677" s="172"/>
      <c r="O26677" s="172"/>
      <c r="U26677" s="173"/>
    </row>
    <row r="26678" spans="13:21" s="104" customFormat="1" ht="15.75">
      <c r="M26678" s="172"/>
      <c r="N26678" s="172"/>
      <c r="O26678" s="172"/>
      <c r="U26678" s="173"/>
    </row>
    <row r="26679" spans="13:21" s="104" customFormat="1" ht="15.75">
      <c r="M26679" s="172"/>
      <c r="N26679" s="172"/>
      <c r="O26679" s="172"/>
      <c r="U26679" s="173"/>
    </row>
    <row r="26680" spans="13:21" s="104" customFormat="1" ht="15.75">
      <c r="M26680" s="172"/>
      <c r="N26680" s="172"/>
      <c r="O26680" s="172"/>
      <c r="U26680" s="173"/>
    </row>
    <row r="26681" spans="13:21" s="104" customFormat="1" ht="15.75">
      <c r="M26681" s="172"/>
      <c r="N26681" s="172"/>
      <c r="O26681" s="172"/>
      <c r="U26681" s="173"/>
    </row>
    <row r="26682" spans="13:21" s="104" customFormat="1" ht="15.75">
      <c r="M26682" s="172"/>
      <c r="N26682" s="172"/>
      <c r="O26682" s="172"/>
      <c r="U26682" s="173"/>
    </row>
    <row r="26683" spans="13:21" s="104" customFormat="1" ht="15.75">
      <c r="M26683" s="172"/>
      <c r="N26683" s="172"/>
      <c r="O26683" s="172"/>
      <c r="U26683" s="173"/>
    </row>
    <row r="26684" spans="13:21" s="104" customFormat="1" ht="15.75">
      <c r="M26684" s="172"/>
      <c r="N26684" s="172"/>
      <c r="O26684" s="172"/>
      <c r="U26684" s="173"/>
    </row>
    <row r="26685" spans="13:21" s="104" customFormat="1" ht="15.75">
      <c r="M26685" s="172"/>
      <c r="N26685" s="172"/>
      <c r="O26685" s="172"/>
      <c r="U26685" s="173"/>
    </row>
    <row r="26686" spans="13:21" s="104" customFormat="1" ht="15.75">
      <c r="M26686" s="172"/>
      <c r="N26686" s="172"/>
      <c r="O26686" s="172"/>
      <c r="U26686" s="173"/>
    </row>
    <row r="26687" spans="13:21" s="104" customFormat="1" ht="15.75">
      <c r="M26687" s="172"/>
      <c r="N26687" s="172"/>
      <c r="O26687" s="172"/>
      <c r="U26687" s="173"/>
    </row>
    <row r="26688" spans="13:21" s="104" customFormat="1" ht="15.75">
      <c r="M26688" s="172"/>
      <c r="N26688" s="172"/>
      <c r="O26688" s="172"/>
      <c r="U26688" s="173"/>
    </row>
    <row r="26689" spans="13:21" s="104" customFormat="1" ht="15.75">
      <c r="M26689" s="172"/>
      <c r="N26689" s="172"/>
      <c r="O26689" s="172"/>
      <c r="U26689" s="173"/>
    </row>
    <row r="26690" spans="13:21" s="104" customFormat="1" ht="15.75">
      <c r="M26690" s="172"/>
      <c r="N26690" s="172"/>
      <c r="O26690" s="172"/>
      <c r="U26690" s="173"/>
    </row>
    <row r="26691" spans="13:21" s="104" customFormat="1" ht="15.75">
      <c r="M26691" s="172"/>
      <c r="N26691" s="172"/>
      <c r="O26691" s="172"/>
      <c r="U26691" s="173"/>
    </row>
    <row r="26692" spans="13:21" s="104" customFormat="1" ht="15.75">
      <c r="M26692" s="172"/>
      <c r="N26692" s="172"/>
      <c r="O26692" s="172"/>
      <c r="U26692" s="173"/>
    </row>
    <row r="26693" spans="13:21" s="104" customFormat="1" ht="15.75">
      <c r="M26693" s="172"/>
      <c r="N26693" s="172"/>
      <c r="O26693" s="172"/>
      <c r="U26693" s="173"/>
    </row>
    <row r="26694" spans="13:21" s="104" customFormat="1" ht="15.75">
      <c r="M26694" s="172"/>
      <c r="N26694" s="172"/>
      <c r="O26694" s="172"/>
      <c r="U26694" s="173"/>
    </row>
    <row r="26695" spans="13:21" s="104" customFormat="1" ht="15.75">
      <c r="M26695" s="172"/>
      <c r="N26695" s="172"/>
      <c r="O26695" s="172"/>
      <c r="U26695" s="173"/>
    </row>
    <row r="26696" spans="13:21" s="104" customFormat="1" ht="15.75">
      <c r="M26696" s="172"/>
      <c r="N26696" s="172"/>
      <c r="O26696" s="172"/>
      <c r="U26696" s="173"/>
    </row>
    <row r="26697" spans="13:21" s="104" customFormat="1" ht="15.75">
      <c r="M26697" s="172"/>
      <c r="N26697" s="172"/>
      <c r="O26697" s="172"/>
      <c r="U26697" s="173"/>
    </row>
    <row r="26698" spans="13:21" s="104" customFormat="1" ht="15.75">
      <c r="M26698" s="172"/>
      <c r="N26698" s="172"/>
      <c r="O26698" s="172"/>
      <c r="U26698" s="173"/>
    </row>
    <row r="26699" spans="13:21" s="104" customFormat="1" ht="15.75">
      <c r="M26699" s="172"/>
      <c r="N26699" s="172"/>
      <c r="O26699" s="172"/>
      <c r="U26699" s="173"/>
    </row>
    <row r="26700" spans="13:21" s="104" customFormat="1" ht="15.75">
      <c r="M26700" s="172"/>
      <c r="N26700" s="172"/>
      <c r="O26700" s="172"/>
      <c r="U26700" s="173"/>
    </row>
    <row r="26701" spans="13:21" s="104" customFormat="1" ht="15.75">
      <c r="M26701" s="172"/>
      <c r="N26701" s="172"/>
      <c r="O26701" s="172"/>
      <c r="U26701" s="173"/>
    </row>
    <row r="26702" spans="13:21" s="104" customFormat="1" ht="15.75">
      <c r="M26702" s="172"/>
      <c r="N26702" s="172"/>
      <c r="O26702" s="172"/>
      <c r="U26702" s="173"/>
    </row>
    <row r="26703" spans="13:21" s="104" customFormat="1" ht="15.75">
      <c r="M26703" s="172"/>
      <c r="N26703" s="172"/>
      <c r="O26703" s="172"/>
      <c r="U26703" s="173"/>
    </row>
    <row r="26704" spans="13:21" s="104" customFormat="1" ht="15.75">
      <c r="M26704" s="172"/>
      <c r="N26704" s="172"/>
      <c r="O26704" s="172"/>
      <c r="U26704" s="173"/>
    </row>
    <row r="26705" spans="13:21" s="104" customFormat="1" ht="15.75">
      <c r="M26705" s="172"/>
      <c r="N26705" s="172"/>
      <c r="O26705" s="172"/>
      <c r="U26705" s="173"/>
    </row>
    <row r="26706" spans="13:21" s="104" customFormat="1" ht="15.75">
      <c r="M26706" s="172"/>
      <c r="N26706" s="172"/>
      <c r="O26706" s="172"/>
      <c r="U26706" s="173"/>
    </row>
    <row r="26707" spans="13:21" s="104" customFormat="1" ht="15.75">
      <c r="M26707" s="172"/>
      <c r="N26707" s="172"/>
      <c r="O26707" s="172"/>
      <c r="U26707" s="173"/>
    </row>
    <row r="26708" spans="13:21" s="104" customFormat="1" ht="15.75">
      <c r="M26708" s="172"/>
      <c r="N26708" s="172"/>
      <c r="O26708" s="172"/>
      <c r="U26708" s="173"/>
    </row>
    <row r="26709" spans="13:21" s="104" customFormat="1" ht="15.75">
      <c r="M26709" s="172"/>
      <c r="N26709" s="172"/>
      <c r="O26709" s="172"/>
      <c r="U26709" s="173"/>
    </row>
    <row r="26710" spans="13:21" s="104" customFormat="1" ht="15.75">
      <c r="M26710" s="172"/>
      <c r="N26710" s="172"/>
      <c r="O26710" s="172"/>
      <c r="U26710" s="173"/>
    </row>
    <row r="26711" spans="13:21" s="104" customFormat="1" ht="15.75">
      <c r="M26711" s="172"/>
      <c r="N26711" s="172"/>
      <c r="O26711" s="172"/>
      <c r="U26711" s="173"/>
    </row>
    <row r="26712" spans="13:21" s="104" customFormat="1" ht="15.75">
      <c r="M26712" s="172"/>
      <c r="N26712" s="172"/>
      <c r="O26712" s="172"/>
      <c r="U26712" s="173"/>
    </row>
    <row r="26713" spans="13:21" s="104" customFormat="1" ht="15.75">
      <c r="M26713" s="172"/>
      <c r="N26713" s="172"/>
      <c r="O26713" s="172"/>
      <c r="U26713" s="173"/>
    </row>
    <row r="26714" spans="13:21" s="104" customFormat="1" ht="15.75">
      <c r="M26714" s="172"/>
      <c r="N26714" s="172"/>
      <c r="O26714" s="172"/>
      <c r="U26714" s="173"/>
    </row>
    <row r="26715" spans="13:21" s="104" customFormat="1" ht="15.75">
      <c r="M26715" s="172"/>
      <c r="N26715" s="172"/>
      <c r="O26715" s="172"/>
      <c r="U26715" s="173"/>
    </row>
    <row r="26716" spans="13:21" s="104" customFormat="1" ht="15.75">
      <c r="M26716" s="172"/>
      <c r="N26716" s="172"/>
      <c r="O26716" s="172"/>
      <c r="U26716" s="173"/>
    </row>
    <row r="26717" spans="13:21" s="104" customFormat="1" ht="15.75">
      <c r="M26717" s="172"/>
      <c r="N26717" s="172"/>
      <c r="O26717" s="172"/>
      <c r="U26717" s="173"/>
    </row>
    <row r="26718" spans="13:21" s="104" customFormat="1" ht="15.75">
      <c r="M26718" s="172"/>
      <c r="N26718" s="172"/>
      <c r="O26718" s="172"/>
      <c r="U26718" s="173"/>
    </row>
    <row r="26719" spans="13:21" s="104" customFormat="1" ht="15.75">
      <c r="M26719" s="172"/>
      <c r="N26719" s="172"/>
      <c r="O26719" s="172"/>
      <c r="U26719" s="173"/>
    </row>
    <row r="26720" spans="13:21" s="104" customFormat="1" ht="15.75">
      <c r="M26720" s="172"/>
      <c r="N26720" s="172"/>
      <c r="O26720" s="172"/>
      <c r="U26720" s="173"/>
    </row>
    <row r="26721" spans="13:21" s="104" customFormat="1" ht="15.75">
      <c r="M26721" s="172"/>
      <c r="N26721" s="172"/>
      <c r="O26721" s="172"/>
      <c r="U26721" s="173"/>
    </row>
    <row r="26722" spans="13:21" s="104" customFormat="1" ht="15.75">
      <c r="M26722" s="172"/>
      <c r="N26722" s="172"/>
      <c r="O26722" s="172"/>
      <c r="U26722" s="173"/>
    </row>
    <row r="26723" spans="13:21" s="104" customFormat="1" ht="15.75">
      <c r="M26723" s="172"/>
      <c r="N26723" s="172"/>
      <c r="O26723" s="172"/>
      <c r="U26723" s="173"/>
    </row>
    <row r="26724" spans="13:21" s="104" customFormat="1" ht="15.75">
      <c r="M26724" s="172"/>
      <c r="N26724" s="172"/>
      <c r="O26724" s="172"/>
      <c r="U26724" s="173"/>
    </row>
    <row r="26725" spans="13:21" s="104" customFormat="1" ht="15.75">
      <c r="M26725" s="172"/>
      <c r="N26725" s="172"/>
      <c r="O26725" s="172"/>
      <c r="U26725" s="173"/>
    </row>
    <row r="26726" spans="13:21" s="104" customFormat="1" ht="15.75">
      <c r="M26726" s="172"/>
      <c r="N26726" s="172"/>
      <c r="O26726" s="172"/>
      <c r="U26726" s="173"/>
    </row>
    <row r="26727" spans="13:21" s="104" customFormat="1" ht="15.75">
      <c r="M26727" s="172"/>
      <c r="N26727" s="172"/>
      <c r="O26727" s="172"/>
      <c r="U26727" s="173"/>
    </row>
    <row r="26728" spans="13:21" s="104" customFormat="1" ht="15.75">
      <c r="M26728" s="172"/>
      <c r="N26728" s="172"/>
      <c r="O26728" s="172"/>
      <c r="U26728" s="173"/>
    </row>
    <row r="26729" spans="13:21" s="104" customFormat="1" ht="15.75">
      <c r="M26729" s="172"/>
      <c r="N26729" s="172"/>
      <c r="O26729" s="172"/>
      <c r="U26729" s="173"/>
    </row>
    <row r="26730" spans="13:21" s="104" customFormat="1" ht="15.75">
      <c r="M26730" s="172"/>
      <c r="N26730" s="172"/>
      <c r="O26730" s="172"/>
      <c r="U26730" s="173"/>
    </row>
    <row r="26731" spans="13:21" s="104" customFormat="1" ht="15.75">
      <c r="M26731" s="172"/>
      <c r="N26731" s="172"/>
      <c r="O26731" s="172"/>
      <c r="U26731" s="173"/>
    </row>
    <row r="26732" spans="13:21" s="104" customFormat="1" ht="15.75">
      <c r="M26732" s="172"/>
      <c r="N26732" s="172"/>
      <c r="O26732" s="172"/>
      <c r="U26732" s="173"/>
    </row>
    <row r="26733" spans="13:21" s="104" customFormat="1" ht="15.75">
      <c r="M26733" s="172"/>
      <c r="N26733" s="172"/>
      <c r="O26733" s="172"/>
      <c r="U26733" s="173"/>
    </row>
    <row r="26734" spans="13:21" s="104" customFormat="1" ht="15.75">
      <c r="M26734" s="172"/>
      <c r="N26734" s="172"/>
      <c r="O26734" s="172"/>
      <c r="U26734" s="173"/>
    </row>
    <row r="26735" spans="13:21" s="104" customFormat="1" ht="15.75">
      <c r="M26735" s="172"/>
      <c r="N26735" s="172"/>
      <c r="O26735" s="172"/>
      <c r="U26735" s="173"/>
    </row>
    <row r="26736" spans="13:21" s="104" customFormat="1" ht="15.75">
      <c r="M26736" s="172"/>
      <c r="N26736" s="172"/>
      <c r="O26736" s="172"/>
      <c r="U26736" s="173"/>
    </row>
    <row r="26737" spans="13:21" s="104" customFormat="1" ht="15.75">
      <c r="M26737" s="172"/>
      <c r="N26737" s="172"/>
      <c r="O26737" s="172"/>
      <c r="U26737" s="173"/>
    </row>
    <row r="26738" spans="13:21" s="104" customFormat="1" ht="15.75">
      <c r="M26738" s="172"/>
      <c r="N26738" s="172"/>
      <c r="O26738" s="172"/>
      <c r="U26738" s="173"/>
    </row>
    <row r="26739" spans="13:21" s="104" customFormat="1" ht="15.75">
      <c r="M26739" s="172"/>
      <c r="N26739" s="172"/>
      <c r="O26739" s="172"/>
      <c r="U26739" s="173"/>
    </row>
    <row r="26740" spans="13:21" s="104" customFormat="1" ht="15.75">
      <c r="M26740" s="172"/>
      <c r="N26740" s="172"/>
      <c r="O26740" s="172"/>
      <c r="U26740" s="173"/>
    </row>
    <row r="26741" spans="13:21" s="104" customFormat="1" ht="15.75">
      <c r="M26741" s="172"/>
      <c r="N26741" s="172"/>
      <c r="O26741" s="172"/>
      <c r="U26741" s="173"/>
    </row>
    <row r="26742" spans="13:21" s="104" customFormat="1" ht="15.75">
      <c r="M26742" s="172"/>
      <c r="N26742" s="172"/>
      <c r="O26742" s="172"/>
      <c r="U26742" s="173"/>
    </row>
    <row r="26743" spans="13:21" s="104" customFormat="1" ht="15.75">
      <c r="M26743" s="172"/>
      <c r="N26743" s="172"/>
      <c r="O26743" s="172"/>
      <c r="U26743" s="173"/>
    </row>
    <row r="26744" spans="13:21" s="104" customFormat="1" ht="15.75">
      <c r="M26744" s="172"/>
      <c r="N26744" s="172"/>
      <c r="O26744" s="172"/>
      <c r="U26744" s="173"/>
    </row>
    <row r="26745" spans="13:21" s="104" customFormat="1" ht="15.75">
      <c r="M26745" s="172"/>
      <c r="N26745" s="172"/>
      <c r="O26745" s="172"/>
      <c r="U26745" s="173"/>
    </row>
    <row r="26746" spans="13:21" s="104" customFormat="1" ht="15.75">
      <c r="M26746" s="172"/>
      <c r="N26746" s="172"/>
      <c r="O26746" s="172"/>
      <c r="U26746" s="173"/>
    </row>
    <row r="26747" spans="13:21" s="104" customFormat="1" ht="15.75">
      <c r="M26747" s="172"/>
      <c r="N26747" s="172"/>
      <c r="O26747" s="172"/>
      <c r="U26747" s="173"/>
    </row>
    <row r="26748" spans="13:21" s="104" customFormat="1" ht="15.75">
      <c r="M26748" s="172"/>
      <c r="N26748" s="172"/>
      <c r="O26748" s="172"/>
      <c r="U26748" s="173"/>
    </row>
    <row r="26749" spans="13:21" s="104" customFormat="1" ht="15.75">
      <c r="M26749" s="172"/>
      <c r="N26749" s="172"/>
      <c r="O26749" s="172"/>
      <c r="U26749" s="173"/>
    </row>
    <row r="26750" spans="13:21" s="104" customFormat="1" ht="15.75">
      <c r="M26750" s="172"/>
      <c r="N26750" s="172"/>
      <c r="O26750" s="172"/>
      <c r="U26750" s="173"/>
    </row>
    <row r="26751" spans="13:21" s="104" customFormat="1" ht="15.75">
      <c r="M26751" s="172"/>
      <c r="N26751" s="172"/>
      <c r="O26751" s="172"/>
      <c r="U26751" s="173"/>
    </row>
    <row r="26752" spans="13:21" s="104" customFormat="1" ht="15.75">
      <c r="M26752" s="172"/>
      <c r="N26752" s="172"/>
      <c r="O26752" s="172"/>
      <c r="U26752" s="173"/>
    </row>
    <row r="26753" spans="13:21" s="104" customFormat="1" ht="15.75">
      <c r="M26753" s="172"/>
      <c r="N26753" s="172"/>
      <c r="O26753" s="172"/>
      <c r="U26753" s="173"/>
    </row>
    <row r="26754" spans="13:21" s="104" customFormat="1" ht="15.75">
      <c r="M26754" s="172"/>
      <c r="N26754" s="172"/>
      <c r="O26754" s="172"/>
      <c r="U26754" s="173"/>
    </row>
    <row r="26755" spans="13:21" s="104" customFormat="1" ht="15.75">
      <c r="M26755" s="172"/>
      <c r="N26755" s="172"/>
      <c r="O26755" s="172"/>
      <c r="U26755" s="173"/>
    </row>
    <row r="26756" spans="13:21" s="104" customFormat="1" ht="15.75">
      <c r="M26756" s="172"/>
      <c r="N26756" s="172"/>
      <c r="O26756" s="172"/>
      <c r="U26756" s="173"/>
    </row>
    <row r="26757" spans="13:21" s="104" customFormat="1" ht="15.75">
      <c r="M26757" s="172"/>
      <c r="N26757" s="172"/>
      <c r="O26757" s="172"/>
      <c r="U26757" s="173"/>
    </row>
    <row r="26758" spans="13:21" s="104" customFormat="1" ht="15.75">
      <c r="M26758" s="172"/>
      <c r="N26758" s="172"/>
      <c r="O26758" s="172"/>
      <c r="U26758" s="173"/>
    </row>
    <row r="26759" spans="13:21" s="104" customFormat="1" ht="15.75">
      <c r="M26759" s="172"/>
      <c r="N26759" s="172"/>
      <c r="O26759" s="172"/>
      <c r="U26759" s="173"/>
    </row>
    <row r="26760" spans="13:21" s="104" customFormat="1" ht="15.75">
      <c r="M26760" s="172"/>
      <c r="N26760" s="172"/>
      <c r="O26760" s="172"/>
      <c r="U26760" s="173"/>
    </row>
    <row r="26761" spans="13:21" s="104" customFormat="1" ht="15.75">
      <c r="M26761" s="172"/>
      <c r="N26761" s="172"/>
      <c r="O26761" s="172"/>
      <c r="U26761" s="173"/>
    </row>
    <row r="26762" spans="13:21" s="104" customFormat="1" ht="15.75">
      <c r="M26762" s="172"/>
      <c r="N26762" s="172"/>
      <c r="O26762" s="172"/>
      <c r="U26762" s="173"/>
    </row>
    <row r="26763" spans="13:21" s="104" customFormat="1" ht="15.75">
      <c r="M26763" s="172"/>
      <c r="N26763" s="172"/>
      <c r="O26763" s="172"/>
      <c r="U26763" s="173"/>
    </row>
    <row r="26764" spans="13:21" s="104" customFormat="1" ht="15.75">
      <c r="M26764" s="172"/>
      <c r="N26764" s="172"/>
      <c r="O26764" s="172"/>
      <c r="U26764" s="173"/>
    </row>
    <row r="26765" spans="13:21" s="104" customFormat="1" ht="15.75">
      <c r="M26765" s="172"/>
      <c r="N26765" s="172"/>
      <c r="O26765" s="172"/>
      <c r="U26765" s="173"/>
    </row>
    <row r="26766" spans="13:21" s="104" customFormat="1" ht="15.75">
      <c r="M26766" s="172"/>
      <c r="N26766" s="172"/>
      <c r="O26766" s="172"/>
      <c r="U26766" s="173"/>
    </row>
    <row r="26767" spans="13:21" s="104" customFormat="1" ht="15.75">
      <c r="M26767" s="172"/>
      <c r="N26767" s="172"/>
      <c r="O26767" s="172"/>
      <c r="U26767" s="173"/>
    </row>
    <row r="26768" spans="13:21" s="104" customFormat="1" ht="15.75">
      <c r="M26768" s="172"/>
      <c r="N26768" s="172"/>
      <c r="O26768" s="172"/>
      <c r="U26768" s="173"/>
    </row>
    <row r="26769" spans="13:21" s="104" customFormat="1" ht="15.75">
      <c r="M26769" s="172"/>
      <c r="N26769" s="172"/>
      <c r="O26769" s="172"/>
      <c r="U26769" s="173"/>
    </row>
    <row r="26770" spans="13:21" s="104" customFormat="1" ht="15.75">
      <c r="M26770" s="172"/>
      <c r="N26770" s="172"/>
      <c r="O26770" s="172"/>
      <c r="U26770" s="173"/>
    </row>
    <row r="26771" spans="13:21" s="104" customFormat="1" ht="15.75">
      <c r="M26771" s="172"/>
      <c r="N26771" s="172"/>
      <c r="O26771" s="172"/>
      <c r="U26771" s="173"/>
    </row>
    <row r="26772" spans="13:21" s="104" customFormat="1" ht="15.75">
      <c r="M26772" s="172"/>
      <c r="N26772" s="172"/>
      <c r="O26772" s="172"/>
      <c r="U26772" s="173"/>
    </row>
    <row r="26773" spans="13:21" s="104" customFormat="1" ht="15.75">
      <c r="M26773" s="172"/>
      <c r="N26773" s="172"/>
      <c r="O26773" s="172"/>
      <c r="U26773" s="173"/>
    </row>
    <row r="26774" spans="13:21" s="104" customFormat="1" ht="15.75">
      <c r="M26774" s="172"/>
      <c r="N26774" s="172"/>
      <c r="O26774" s="172"/>
      <c r="U26774" s="173"/>
    </row>
    <row r="26775" spans="13:21" s="104" customFormat="1" ht="15.75">
      <c r="M26775" s="172"/>
      <c r="N26775" s="172"/>
      <c r="O26775" s="172"/>
      <c r="U26775" s="173"/>
    </row>
    <row r="26776" spans="13:21" s="104" customFormat="1" ht="15.75">
      <c r="M26776" s="172"/>
      <c r="N26776" s="172"/>
      <c r="O26776" s="172"/>
      <c r="U26776" s="173"/>
    </row>
    <row r="26777" spans="13:21" s="104" customFormat="1" ht="15.75">
      <c r="M26777" s="172"/>
      <c r="N26777" s="172"/>
      <c r="O26777" s="172"/>
      <c r="U26777" s="173"/>
    </row>
    <row r="26778" spans="13:21" s="104" customFormat="1" ht="15.75">
      <c r="M26778" s="172"/>
      <c r="N26778" s="172"/>
      <c r="O26778" s="172"/>
      <c r="U26778" s="173"/>
    </row>
    <row r="26779" spans="13:21" s="104" customFormat="1" ht="15.75">
      <c r="M26779" s="172"/>
      <c r="N26779" s="172"/>
      <c r="O26779" s="172"/>
      <c r="U26779" s="173"/>
    </row>
    <row r="26780" spans="13:21" s="104" customFormat="1" ht="15.75">
      <c r="M26780" s="172"/>
      <c r="N26780" s="172"/>
      <c r="O26780" s="172"/>
      <c r="U26780" s="173"/>
    </row>
    <row r="26781" spans="13:21" s="104" customFormat="1" ht="15.75">
      <c r="M26781" s="172"/>
      <c r="N26781" s="172"/>
      <c r="O26781" s="172"/>
      <c r="U26781" s="173"/>
    </row>
    <row r="26782" spans="13:21" s="104" customFormat="1" ht="15.75">
      <c r="M26782" s="172"/>
      <c r="N26782" s="172"/>
      <c r="O26782" s="172"/>
      <c r="U26782" s="173"/>
    </row>
    <row r="26783" spans="13:21" s="104" customFormat="1" ht="15.75">
      <c r="M26783" s="172"/>
      <c r="N26783" s="172"/>
      <c r="O26783" s="172"/>
      <c r="U26783" s="173"/>
    </row>
    <row r="26784" spans="13:21" s="104" customFormat="1" ht="15.75">
      <c r="M26784" s="172"/>
      <c r="N26784" s="172"/>
      <c r="O26784" s="172"/>
      <c r="U26784" s="173"/>
    </row>
    <row r="26785" spans="13:21" s="104" customFormat="1" ht="15.75">
      <c r="M26785" s="172"/>
      <c r="N26785" s="172"/>
      <c r="O26785" s="172"/>
      <c r="U26785" s="173"/>
    </row>
    <row r="26786" spans="13:21" s="104" customFormat="1" ht="15.75">
      <c r="M26786" s="172"/>
      <c r="N26786" s="172"/>
      <c r="O26786" s="172"/>
      <c r="U26786" s="173"/>
    </row>
    <row r="26787" spans="13:21" s="104" customFormat="1" ht="15.75">
      <c r="M26787" s="172"/>
      <c r="N26787" s="172"/>
      <c r="O26787" s="172"/>
      <c r="U26787" s="173"/>
    </row>
    <row r="26788" spans="13:21" s="104" customFormat="1" ht="15.75">
      <c r="M26788" s="172"/>
      <c r="N26788" s="172"/>
      <c r="O26788" s="172"/>
      <c r="U26788" s="173"/>
    </row>
    <row r="26789" spans="13:21" s="104" customFormat="1" ht="15.75">
      <c r="M26789" s="172"/>
      <c r="N26789" s="172"/>
      <c r="O26789" s="172"/>
      <c r="U26789" s="173"/>
    </row>
    <row r="26790" spans="13:21" s="104" customFormat="1" ht="15.75">
      <c r="M26790" s="172"/>
      <c r="N26790" s="172"/>
      <c r="O26790" s="172"/>
      <c r="U26790" s="173"/>
    </row>
    <row r="26791" spans="13:21" s="104" customFormat="1" ht="15.75">
      <c r="M26791" s="172"/>
      <c r="N26791" s="172"/>
      <c r="O26791" s="172"/>
      <c r="U26791" s="173"/>
    </row>
    <row r="26792" spans="13:21" s="104" customFormat="1" ht="15.75">
      <c r="M26792" s="172"/>
      <c r="N26792" s="172"/>
      <c r="O26792" s="172"/>
      <c r="U26792" s="173"/>
    </row>
    <row r="26793" spans="13:21" s="104" customFormat="1" ht="15.75">
      <c r="M26793" s="172"/>
      <c r="N26793" s="172"/>
      <c r="O26793" s="172"/>
      <c r="U26793" s="173"/>
    </row>
    <row r="26794" spans="13:21" s="104" customFormat="1" ht="15.75">
      <c r="M26794" s="172"/>
      <c r="N26794" s="172"/>
      <c r="O26794" s="172"/>
      <c r="U26794" s="173"/>
    </row>
    <row r="26795" spans="13:21" s="104" customFormat="1" ht="15.75">
      <c r="M26795" s="172"/>
      <c r="N26795" s="172"/>
      <c r="O26795" s="172"/>
      <c r="U26795" s="173"/>
    </row>
    <row r="26796" spans="13:21" s="104" customFormat="1" ht="15.75">
      <c r="M26796" s="172"/>
      <c r="N26796" s="172"/>
      <c r="O26796" s="172"/>
      <c r="U26796" s="173"/>
    </row>
    <row r="26797" spans="13:21" s="104" customFormat="1" ht="15.75">
      <c r="M26797" s="172"/>
      <c r="N26797" s="172"/>
      <c r="O26797" s="172"/>
      <c r="U26797" s="173"/>
    </row>
    <row r="26798" spans="13:21" s="104" customFormat="1" ht="15.75">
      <c r="M26798" s="172"/>
      <c r="N26798" s="172"/>
      <c r="O26798" s="172"/>
      <c r="U26798" s="173"/>
    </row>
    <row r="26799" spans="13:21" s="104" customFormat="1" ht="15.75">
      <c r="M26799" s="172"/>
      <c r="N26799" s="172"/>
      <c r="O26799" s="172"/>
      <c r="U26799" s="173"/>
    </row>
    <row r="26800" spans="13:21" s="104" customFormat="1" ht="15.75">
      <c r="M26800" s="172"/>
      <c r="N26800" s="172"/>
      <c r="O26800" s="172"/>
      <c r="U26800" s="173"/>
    </row>
    <row r="26801" spans="13:21" s="104" customFormat="1" ht="15.75">
      <c r="M26801" s="172"/>
      <c r="N26801" s="172"/>
      <c r="O26801" s="172"/>
      <c r="U26801" s="173"/>
    </row>
    <row r="26802" spans="13:21" s="104" customFormat="1" ht="15.75">
      <c r="M26802" s="172"/>
      <c r="N26802" s="172"/>
      <c r="O26802" s="172"/>
      <c r="U26802" s="173"/>
    </row>
    <row r="26803" spans="13:21" s="104" customFormat="1" ht="15.75">
      <c r="M26803" s="172"/>
      <c r="N26803" s="172"/>
      <c r="O26803" s="172"/>
      <c r="U26803" s="173"/>
    </row>
    <row r="26804" spans="13:21" s="104" customFormat="1" ht="15.75">
      <c r="M26804" s="172"/>
      <c r="N26804" s="172"/>
      <c r="O26804" s="172"/>
      <c r="U26804" s="173"/>
    </row>
    <row r="26805" spans="13:21" s="104" customFormat="1" ht="15.75">
      <c r="M26805" s="172"/>
      <c r="N26805" s="172"/>
      <c r="O26805" s="172"/>
      <c r="U26805" s="173"/>
    </row>
    <row r="26806" spans="13:21" s="104" customFormat="1" ht="15.75">
      <c r="M26806" s="172"/>
      <c r="N26806" s="172"/>
      <c r="O26806" s="172"/>
      <c r="U26806" s="173"/>
    </row>
    <row r="26807" spans="13:21" s="104" customFormat="1" ht="15.75">
      <c r="M26807" s="172"/>
      <c r="N26807" s="172"/>
      <c r="O26807" s="172"/>
      <c r="U26807" s="173"/>
    </row>
    <row r="26808" spans="13:21" s="104" customFormat="1" ht="15.75">
      <c r="M26808" s="172"/>
      <c r="N26808" s="172"/>
      <c r="O26808" s="172"/>
      <c r="U26808" s="173"/>
    </row>
    <row r="26809" spans="13:21" s="104" customFormat="1" ht="15.75">
      <c r="M26809" s="172"/>
      <c r="N26809" s="172"/>
      <c r="O26809" s="172"/>
      <c r="U26809" s="173"/>
    </row>
    <row r="26810" spans="13:21" s="104" customFormat="1" ht="15.75">
      <c r="M26810" s="172"/>
      <c r="N26810" s="172"/>
      <c r="O26810" s="172"/>
      <c r="U26810" s="173"/>
    </row>
    <row r="26811" spans="13:21" s="104" customFormat="1" ht="15.75">
      <c r="M26811" s="172"/>
      <c r="N26811" s="172"/>
      <c r="O26811" s="172"/>
      <c r="U26811" s="173"/>
    </row>
    <row r="26812" spans="13:21" s="104" customFormat="1" ht="15.75">
      <c r="M26812" s="172"/>
      <c r="N26812" s="172"/>
      <c r="O26812" s="172"/>
      <c r="U26812" s="173"/>
    </row>
    <row r="26813" spans="13:21" s="104" customFormat="1" ht="15.75">
      <c r="M26813" s="172"/>
      <c r="N26813" s="172"/>
      <c r="O26813" s="172"/>
      <c r="U26813" s="173"/>
    </row>
    <row r="26814" spans="13:21" s="104" customFormat="1" ht="15.75">
      <c r="M26814" s="172"/>
      <c r="N26814" s="172"/>
      <c r="O26814" s="172"/>
      <c r="U26814" s="173"/>
    </row>
    <row r="26815" spans="13:21" s="104" customFormat="1" ht="15.75">
      <c r="M26815" s="172"/>
      <c r="N26815" s="172"/>
      <c r="O26815" s="172"/>
      <c r="U26815" s="173"/>
    </row>
    <row r="26816" spans="13:21" s="104" customFormat="1" ht="15.75">
      <c r="M26816" s="172"/>
      <c r="N26816" s="172"/>
      <c r="O26816" s="172"/>
      <c r="U26816" s="173"/>
    </row>
    <row r="26817" spans="13:21" s="104" customFormat="1" ht="15.75">
      <c r="M26817" s="172"/>
      <c r="N26817" s="172"/>
      <c r="O26817" s="172"/>
      <c r="U26817" s="173"/>
    </row>
    <row r="26818" spans="13:21" s="104" customFormat="1" ht="15.75">
      <c r="M26818" s="172"/>
      <c r="N26818" s="172"/>
      <c r="O26818" s="172"/>
      <c r="U26818" s="173"/>
    </row>
    <row r="26819" spans="13:21" s="104" customFormat="1" ht="15.75">
      <c r="M26819" s="172"/>
      <c r="N26819" s="172"/>
      <c r="O26819" s="172"/>
      <c r="U26819" s="173"/>
    </row>
    <row r="26820" spans="13:21" s="104" customFormat="1" ht="15.75">
      <c r="M26820" s="172"/>
      <c r="N26820" s="172"/>
      <c r="O26820" s="172"/>
      <c r="U26820" s="173"/>
    </row>
    <row r="26821" spans="13:21" s="104" customFormat="1" ht="15.75">
      <c r="M26821" s="172"/>
      <c r="N26821" s="172"/>
      <c r="O26821" s="172"/>
      <c r="U26821" s="173"/>
    </row>
    <row r="26822" spans="13:21" s="104" customFormat="1" ht="15.75">
      <c r="M26822" s="172"/>
      <c r="N26822" s="172"/>
      <c r="O26822" s="172"/>
      <c r="U26822" s="173"/>
    </row>
    <row r="26823" spans="13:21" s="104" customFormat="1" ht="15.75">
      <c r="M26823" s="172"/>
      <c r="N26823" s="172"/>
      <c r="O26823" s="172"/>
      <c r="U26823" s="173"/>
    </row>
    <row r="26824" spans="13:21" s="104" customFormat="1" ht="15.75">
      <c r="M26824" s="172"/>
      <c r="N26824" s="172"/>
      <c r="O26824" s="172"/>
      <c r="U26824" s="173"/>
    </row>
    <row r="26825" spans="13:21" s="104" customFormat="1" ht="15.75">
      <c r="M26825" s="172"/>
      <c r="N26825" s="172"/>
      <c r="O26825" s="172"/>
      <c r="U26825" s="173"/>
    </row>
    <row r="26826" spans="13:21" s="104" customFormat="1" ht="15.75">
      <c r="M26826" s="172"/>
      <c r="N26826" s="172"/>
      <c r="O26826" s="172"/>
      <c r="U26826" s="173"/>
    </row>
    <row r="26827" spans="13:21" s="104" customFormat="1" ht="15.75">
      <c r="M26827" s="172"/>
      <c r="N26827" s="172"/>
      <c r="O26827" s="172"/>
      <c r="U26827" s="173"/>
    </row>
    <row r="26828" spans="13:21" s="104" customFormat="1" ht="15.75">
      <c r="M26828" s="172"/>
      <c r="N26828" s="172"/>
      <c r="O26828" s="172"/>
      <c r="U26828" s="173"/>
    </row>
    <row r="26829" spans="13:21" s="104" customFormat="1" ht="15.75">
      <c r="M26829" s="172"/>
      <c r="N26829" s="172"/>
      <c r="O26829" s="172"/>
      <c r="U26829" s="173"/>
    </row>
    <row r="26830" spans="13:21" s="104" customFormat="1" ht="15.75">
      <c r="M26830" s="172"/>
      <c r="N26830" s="172"/>
      <c r="O26830" s="172"/>
      <c r="U26830" s="173"/>
    </row>
    <row r="26831" spans="13:21" s="104" customFormat="1" ht="15.75">
      <c r="M26831" s="172"/>
      <c r="N26831" s="172"/>
      <c r="O26831" s="172"/>
      <c r="U26831" s="173"/>
    </row>
    <row r="26832" spans="13:21" s="104" customFormat="1" ht="15.75">
      <c r="M26832" s="172"/>
      <c r="N26832" s="172"/>
      <c r="O26832" s="172"/>
      <c r="U26832" s="173"/>
    </row>
    <row r="26833" spans="13:21" s="104" customFormat="1" ht="15.75">
      <c r="M26833" s="172"/>
      <c r="N26833" s="172"/>
      <c r="O26833" s="172"/>
      <c r="U26833" s="173"/>
    </row>
    <row r="26834" spans="13:21" s="104" customFormat="1" ht="15.75">
      <c r="M26834" s="172"/>
      <c r="N26834" s="172"/>
      <c r="O26834" s="172"/>
      <c r="U26834" s="173"/>
    </row>
    <row r="26835" spans="13:21" s="104" customFormat="1" ht="15.75">
      <c r="M26835" s="172"/>
      <c r="N26835" s="172"/>
      <c r="O26835" s="172"/>
      <c r="U26835" s="173"/>
    </row>
    <row r="26836" spans="13:21" s="104" customFormat="1" ht="15.75">
      <c r="M26836" s="172"/>
      <c r="N26836" s="172"/>
      <c r="O26836" s="172"/>
      <c r="U26836" s="173"/>
    </row>
    <row r="26837" spans="13:21" s="104" customFormat="1" ht="15.75">
      <c r="M26837" s="172"/>
      <c r="N26837" s="172"/>
      <c r="O26837" s="172"/>
      <c r="U26837" s="173"/>
    </row>
    <row r="26838" spans="13:21" s="104" customFormat="1" ht="15.75">
      <c r="M26838" s="172"/>
      <c r="N26838" s="172"/>
      <c r="O26838" s="172"/>
      <c r="U26838" s="173"/>
    </row>
    <row r="26839" spans="13:21" s="104" customFormat="1" ht="15.75">
      <c r="M26839" s="172"/>
      <c r="N26839" s="172"/>
      <c r="O26839" s="172"/>
      <c r="U26839" s="173"/>
    </row>
    <row r="26840" spans="13:21" s="104" customFormat="1" ht="15.75">
      <c r="M26840" s="172"/>
      <c r="N26840" s="172"/>
      <c r="O26840" s="172"/>
      <c r="U26840" s="173"/>
    </row>
    <row r="26841" spans="13:21" s="104" customFormat="1" ht="15.75">
      <c r="M26841" s="172"/>
      <c r="N26841" s="172"/>
      <c r="O26841" s="172"/>
      <c r="U26841" s="173"/>
    </row>
    <row r="26842" spans="13:21" s="104" customFormat="1" ht="15.75">
      <c r="M26842" s="172"/>
      <c r="N26842" s="172"/>
      <c r="O26842" s="172"/>
      <c r="U26842" s="173"/>
    </row>
    <row r="26843" spans="13:21" s="104" customFormat="1" ht="15.75">
      <c r="M26843" s="172"/>
      <c r="N26843" s="172"/>
      <c r="O26843" s="172"/>
      <c r="U26843" s="173"/>
    </row>
    <row r="26844" spans="13:21" s="104" customFormat="1" ht="15.75">
      <c r="M26844" s="172"/>
      <c r="N26844" s="172"/>
      <c r="O26844" s="172"/>
      <c r="U26844" s="173"/>
    </row>
    <row r="26845" spans="13:21" s="104" customFormat="1" ht="15.75">
      <c r="M26845" s="172"/>
      <c r="N26845" s="172"/>
      <c r="O26845" s="172"/>
      <c r="U26845" s="173"/>
    </row>
    <row r="26846" spans="13:21" s="104" customFormat="1" ht="15.75">
      <c r="M26846" s="172"/>
      <c r="N26846" s="172"/>
      <c r="O26846" s="172"/>
      <c r="U26846" s="173"/>
    </row>
    <row r="26847" spans="13:21" s="104" customFormat="1" ht="15.75">
      <c r="M26847" s="172"/>
      <c r="N26847" s="172"/>
      <c r="O26847" s="172"/>
      <c r="U26847" s="173"/>
    </row>
    <row r="26848" spans="13:21" s="104" customFormat="1" ht="15.75">
      <c r="M26848" s="172"/>
      <c r="N26848" s="172"/>
      <c r="O26848" s="172"/>
      <c r="U26848" s="173"/>
    </row>
    <row r="26849" spans="13:21" s="104" customFormat="1" ht="15.75">
      <c r="M26849" s="172"/>
      <c r="N26849" s="172"/>
      <c r="O26849" s="172"/>
      <c r="U26849" s="173"/>
    </row>
    <row r="26850" spans="13:21" s="104" customFormat="1" ht="15.75">
      <c r="M26850" s="172"/>
      <c r="N26850" s="172"/>
      <c r="O26850" s="172"/>
      <c r="U26850" s="173"/>
    </row>
    <row r="26851" spans="13:21" s="104" customFormat="1" ht="15.75">
      <c r="M26851" s="172"/>
      <c r="N26851" s="172"/>
      <c r="O26851" s="172"/>
      <c r="U26851" s="173"/>
    </row>
    <row r="26852" spans="13:21" s="104" customFormat="1" ht="15.75">
      <c r="M26852" s="172"/>
      <c r="N26852" s="172"/>
      <c r="O26852" s="172"/>
      <c r="U26852" s="173"/>
    </row>
    <row r="26853" spans="13:21" s="104" customFormat="1" ht="15.75">
      <c r="M26853" s="172"/>
      <c r="N26853" s="172"/>
      <c r="O26853" s="172"/>
      <c r="U26853" s="173"/>
    </row>
    <row r="26854" spans="13:21" s="104" customFormat="1" ht="15.75">
      <c r="M26854" s="172"/>
      <c r="N26854" s="172"/>
      <c r="O26854" s="172"/>
      <c r="U26854" s="173"/>
    </row>
    <row r="26855" spans="13:21" s="104" customFormat="1" ht="15.75">
      <c r="M26855" s="172"/>
      <c r="N26855" s="172"/>
      <c r="O26855" s="172"/>
      <c r="U26855" s="173"/>
    </row>
    <row r="26856" spans="13:21" s="104" customFormat="1" ht="15.75">
      <c r="M26856" s="172"/>
      <c r="N26856" s="172"/>
      <c r="O26856" s="172"/>
      <c r="U26856" s="173"/>
    </row>
    <row r="26857" spans="13:21" s="104" customFormat="1" ht="15.75">
      <c r="M26857" s="172"/>
      <c r="N26857" s="172"/>
      <c r="O26857" s="172"/>
      <c r="U26857" s="173"/>
    </row>
    <row r="26858" spans="13:21" s="104" customFormat="1" ht="15.75">
      <c r="M26858" s="172"/>
      <c r="N26858" s="172"/>
      <c r="O26858" s="172"/>
      <c r="U26858" s="173"/>
    </row>
    <row r="26859" spans="13:21" s="104" customFormat="1" ht="15.75">
      <c r="M26859" s="172"/>
      <c r="N26859" s="172"/>
      <c r="O26859" s="172"/>
      <c r="U26859" s="173"/>
    </row>
    <row r="26860" spans="13:21" s="104" customFormat="1" ht="15.75">
      <c r="M26860" s="172"/>
      <c r="N26860" s="172"/>
      <c r="O26860" s="172"/>
      <c r="U26860" s="173"/>
    </row>
    <row r="26861" spans="13:21" s="104" customFormat="1" ht="15.75">
      <c r="M26861" s="172"/>
      <c r="N26861" s="172"/>
      <c r="O26861" s="172"/>
      <c r="U26861" s="173"/>
    </row>
    <row r="26862" spans="13:21" s="104" customFormat="1" ht="15.75">
      <c r="M26862" s="172"/>
      <c r="N26862" s="172"/>
      <c r="O26862" s="172"/>
      <c r="U26862" s="173"/>
    </row>
    <row r="26863" spans="13:21" s="104" customFormat="1" ht="15.75">
      <c r="M26863" s="172"/>
      <c r="N26863" s="172"/>
      <c r="O26863" s="172"/>
      <c r="U26863" s="173"/>
    </row>
    <row r="26864" spans="13:21" s="104" customFormat="1" ht="15.75">
      <c r="M26864" s="172"/>
      <c r="N26864" s="172"/>
      <c r="O26864" s="172"/>
      <c r="U26864" s="173"/>
    </row>
    <row r="26865" spans="13:21" s="104" customFormat="1" ht="15.75">
      <c r="M26865" s="172"/>
      <c r="N26865" s="172"/>
      <c r="O26865" s="172"/>
      <c r="U26865" s="173"/>
    </row>
    <row r="26866" spans="13:21" s="104" customFormat="1" ht="15.75">
      <c r="M26866" s="172"/>
      <c r="N26866" s="172"/>
      <c r="O26866" s="172"/>
      <c r="U26866" s="173"/>
    </row>
    <row r="26867" spans="13:21" s="104" customFormat="1" ht="15.75">
      <c r="M26867" s="172"/>
      <c r="N26867" s="172"/>
      <c r="O26867" s="172"/>
      <c r="U26867" s="173"/>
    </row>
    <row r="26868" spans="13:21" s="104" customFormat="1" ht="15.75">
      <c r="M26868" s="172"/>
      <c r="N26868" s="172"/>
      <c r="O26868" s="172"/>
      <c r="U26868" s="173"/>
    </row>
    <row r="26869" spans="13:21" s="104" customFormat="1" ht="15.75">
      <c r="M26869" s="172"/>
      <c r="N26869" s="172"/>
      <c r="O26869" s="172"/>
      <c r="U26869" s="173"/>
    </row>
    <row r="26870" spans="13:21" s="104" customFormat="1" ht="15.75">
      <c r="M26870" s="172"/>
      <c r="N26870" s="172"/>
      <c r="O26870" s="172"/>
      <c r="U26870" s="173"/>
    </row>
    <row r="26871" spans="13:21" s="104" customFormat="1" ht="15.75">
      <c r="M26871" s="172"/>
      <c r="N26871" s="172"/>
      <c r="O26871" s="172"/>
      <c r="U26871" s="173"/>
    </row>
    <row r="26872" spans="13:21" s="104" customFormat="1" ht="15.75">
      <c r="M26872" s="172"/>
      <c r="N26872" s="172"/>
      <c r="O26872" s="172"/>
      <c r="U26872" s="173"/>
    </row>
    <row r="26873" spans="13:21" s="104" customFormat="1" ht="15.75">
      <c r="M26873" s="172"/>
      <c r="N26873" s="172"/>
      <c r="O26873" s="172"/>
      <c r="U26873" s="173"/>
    </row>
    <row r="26874" spans="13:21" s="104" customFormat="1" ht="15.75">
      <c r="M26874" s="172"/>
      <c r="N26874" s="172"/>
      <c r="O26874" s="172"/>
      <c r="U26874" s="173"/>
    </row>
    <row r="26875" spans="13:21" s="104" customFormat="1" ht="15.75">
      <c r="M26875" s="172"/>
      <c r="N26875" s="172"/>
      <c r="O26875" s="172"/>
      <c r="U26875" s="173"/>
    </row>
    <row r="26876" spans="13:21" s="104" customFormat="1" ht="15.75">
      <c r="M26876" s="172"/>
      <c r="N26876" s="172"/>
      <c r="O26876" s="172"/>
      <c r="U26876" s="173"/>
    </row>
    <row r="26877" spans="13:21" s="104" customFormat="1" ht="15.75">
      <c r="M26877" s="172"/>
      <c r="N26877" s="172"/>
      <c r="O26877" s="172"/>
      <c r="U26877" s="173"/>
    </row>
    <row r="26878" spans="13:21" s="104" customFormat="1" ht="15.75">
      <c r="M26878" s="172"/>
      <c r="N26878" s="172"/>
      <c r="O26878" s="172"/>
      <c r="U26878" s="173"/>
    </row>
    <row r="26879" spans="13:21" s="104" customFormat="1" ht="15.75">
      <c r="M26879" s="172"/>
      <c r="N26879" s="172"/>
      <c r="O26879" s="172"/>
      <c r="U26879" s="173"/>
    </row>
    <row r="26880" spans="13:21" s="104" customFormat="1" ht="15.75">
      <c r="M26880" s="172"/>
      <c r="N26880" s="172"/>
      <c r="O26880" s="172"/>
      <c r="U26880" s="173"/>
    </row>
    <row r="26881" spans="13:21" s="104" customFormat="1" ht="15.75">
      <c r="M26881" s="172"/>
      <c r="N26881" s="172"/>
      <c r="O26881" s="172"/>
      <c r="U26881" s="173"/>
    </row>
    <row r="26882" spans="13:21" s="104" customFormat="1" ht="15.75">
      <c r="M26882" s="172"/>
      <c r="N26882" s="172"/>
      <c r="O26882" s="172"/>
      <c r="U26882" s="173"/>
    </row>
    <row r="26883" spans="13:21" s="104" customFormat="1" ht="15.75">
      <c r="M26883" s="172"/>
      <c r="N26883" s="172"/>
      <c r="O26883" s="172"/>
      <c r="U26883" s="173"/>
    </row>
    <row r="26884" spans="13:21" s="104" customFormat="1" ht="15.75">
      <c r="M26884" s="172"/>
      <c r="N26884" s="172"/>
      <c r="O26884" s="172"/>
      <c r="U26884" s="173"/>
    </row>
    <row r="26885" spans="13:21" s="104" customFormat="1" ht="15.75">
      <c r="M26885" s="172"/>
      <c r="N26885" s="172"/>
      <c r="O26885" s="172"/>
      <c r="U26885" s="173"/>
    </row>
    <row r="26886" spans="13:21" s="104" customFormat="1" ht="15.75">
      <c r="M26886" s="172"/>
      <c r="N26886" s="172"/>
      <c r="O26886" s="172"/>
      <c r="U26886" s="173"/>
    </row>
    <row r="26887" spans="13:21" s="104" customFormat="1" ht="15.75">
      <c r="M26887" s="172"/>
      <c r="N26887" s="172"/>
      <c r="O26887" s="172"/>
      <c r="U26887" s="173"/>
    </row>
    <row r="26888" spans="13:21" s="104" customFormat="1" ht="15.75">
      <c r="M26888" s="172"/>
      <c r="N26888" s="172"/>
      <c r="O26888" s="172"/>
      <c r="U26888" s="173"/>
    </row>
    <row r="26889" spans="13:21" s="104" customFormat="1" ht="15.75">
      <c r="M26889" s="172"/>
      <c r="N26889" s="172"/>
      <c r="O26889" s="172"/>
      <c r="U26889" s="173"/>
    </row>
    <row r="26890" spans="13:21" s="104" customFormat="1" ht="15.75">
      <c r="M26890" s="172"/>
      <c r="N26890" s="172"/>
      <c r="O26890" s="172"/>
      <c r="U26890" s="173"/>
    </row>
    <row r="26891" spans="13:21" s="104" customFormat="1" ht="15.75">
      <c r="M26891" s="172"/>
      <c r="N26891" s="172"/>
      <c r="O26891" s="172"/>
      <c r="U26891" s="173"/>
    </row>
    <row r="26892" spans="13:21" s="104" customFormat="1" ht="15.75">
      <c r="M26892" s="172"/>
      <c r="N26892" s="172"/>
      <c r="O26892" s="172"/>
      <c r="U26892" s="173"/>
    </row>
    <row r="26893" spans="13:21" s="104" customFormat="1" ht="15.75">
      <c r="M26893" s="172"/>
      <c r="N26893" s="172"/>
      <c r="O26893" s="172"/>
      <c r="U26893" s="173"/>
    </row>
    <row r="26894" spans="13:21" s="104" customFormat="1" ht="15.75">
      <c r="M26894" s="172"/>
      <c r="N26894" s="172"/>
      <c r="O26894" s="172"/>
      <c r="U26894" s="173"/>
    </row>
    <row r="26895" spans="13:21" s="104" customFormat="1" ht="15.75">
      <c r="M26895" s="172"/>
      <c r="N26895" s="172"/>
      <c r="O26895" s="172"/>
      <c r="U26895" s="173"/>
    </row>
    <row r="26896" spans="13:21" s="104" customFormat="1" ht="15.75">
      <c r="M26896" s="172"/>
      <c r="N26896" s="172"/>
      <c r="O26896" s="172"/>
      <c r="U26896" s="173"/>
    </row>
    <row r="26897" spans="13:21" s="104" customFormat="1" ht="15.75">
      <c r="M26897" s="172"/>
      <c r="N26897" s="172"/>
      <c r="O26897" s="172"/>
      <c r="U26897" s="173"/>
    </row>
    <row r="26898" spans="13:21" s="104" customFormat="1" ht="15.75">
      <c r="M26898" s="172"/>
      <c r="N26898" s="172"/>
      <c r="O26898" s="172"/>
      <c r="U26898" s="173"/>
    </row>
    <row r="26899" spans="13:21" s="104" customFormat="1" ht="15.75">
      <c r="M26899" s="172"/>
      <c r="N26899" s="172"/>
      <c r="O26899" s="172"/>
      <c r="U26899" s="173"/>
    </row>
    <row r="26900" spans="13:21" s="104" customFormat="1" ht="15.75">
      <c r="M26900" s="172"/>
      <c r="N26900" s="172"/>
      <c r="O26900" s="172"/>
      <c r="U26900" s="173"/>
    </row>
    <row r="26901" spans="13:21" s="104" customFormat="1" ht="15.75">
      <c r="M26901" s="172"/>
      <c r="N26901" s="172"/>
      <c r="O26901" s="172"/>
      <c r="U26901" s="173"/>
    </row>
    <row r="26902" spans="13:21" s="104" customFormat="1" ht="15.75">
      <c r="M26902" s="172"/>
      <c r="N26902" s="172"/>
      <c r="O26902" s="172"/>
      <c r="U26902" s="173"/>
    </row>
    <row r="26903" spans="13:21" s="104" customFormat="1" ht="15.75">
      <c r="M26903" s="172"/>
      <c r="N26903" s="172"/>
      <c r="O26903" s="172"/>
      <c r="U26903" s="173"/>
    </row>
    <row r="26904" spans="13:21" s="104" customFormat="1" ht="15.75">
      <c r="M26904" s="172"/>
      <c r="N26904" s="172"/>
      <c r="O26904" s="172"/>
      <c r="U26904" s="173"/>
    </row>
    <row r="26905" spans="13:21" s="104" customFormat="1" ht="15.75">
      <c r="M26905" s="172"/>
      <c r="N26905" s="172"/>
      <c r="O26905" s="172"/>
      <c r="U26905" s="173"/>
    </row>
    <row r="26906" spans="13:21" s="104" customFormat="1" ht="15.75">
      <c r="M26906" s="172"/>
      <c r="N26906" s="172"/>
      <c r="O26906" s="172"/>
      <c r="U26906" s="173"/>
    </row>
    <row r="26907" spans="13:21" s="104" customFormat="1" ht="15.75">
      <c r="M26907" s="172"/>
      <c r="N26907" s="172"/>
      <c r="O26907" s="172"/>
      <c r="U26907" s="173"/>
    </row>
    <row r="26908" spans="13:21" s="104" customFormat="1" ht="15.75">
      <c r="M26908" s="172"/>
      <c r="N26908" s="172"/>
      <c r="O26908" s="172"/>
      <c r="U26908" s="173"/>
    </row>
    <row r="26909" spans="13:21" s="104" customFormat="1" ht="15.75">
      <c r="M26909" s="172"/>
      <c r="N26909" s="172"/>
      <c r="O26909" s="172"/>
      <c r="U26909" s="173"/>
    </row>
    <row r="26910" spans="13:21" s="104" customFormat="1" ht="15.75">
      <c r="M26910" s="172"/>
      <c r="N26910" s="172"/>
      <c r="O26910" s="172"/>
      <c r="U26910" s="173"/>
    </row>
    <row r="26911" spans="13:21" s="104" customFormat="1" ht="15.75">
      <c r="M26911" s="172"/>
      <c r="N26911" s="172"/>
      <c r="O26911" s="172"/>
      <c r="U26911" s="173"/>
    </row>
    <row r="26912" spans="13:21" s="104" customFormat="1" ht="15.75">
      <c r="M26912" s="172"/>
      <c r="N26912" s="172"/>
      <c r="O26912" s="172"/>
      <c r="U26912" s="173"/>
    </row>
    <row r="26913" spans="13:21" s="104" customFormat="1" ht="15.75">
      <c r="M26913" s="172"/>
      <c r="N26913" s="172"/>
      <c r="O26913" s="172"/>
      <c r="U26913" s="173"/>
    </row>
    <row r="26914" spans="13:21" s="104" customFormat="1" ht="15.75">
      <c r="M26914" s="172"/>
      <c r="N26914" s="172"/>
      <c r="O26914" s="172"/>
      <c r="U26914" s="173"/>
    </row>
    <row r="26915" spans="13:21" s="104" customFormat="1" ht="15.75">
      <c r="M26915" s="172"/>
      <c r="N26915" s="172"/>
      <c r="O26915" s="172"/>
      <c r="U26915" s="173"/>
    </row>
    <row r="26916" spans="13:21" s="104" customFormat="1" ht="15.75">
      <c r="M26916" s="172"/>
      <c r="N26916" s="172"/>
      <c r="O26916" s="172"/>
      <c r="U26916" s="173"/>
    </row>
    <row r="26917" spans="13:21" s="104" customFormat="1" ht="15.75">
      <c r="M26917" s="172"/>
      <c r="N26917" s="172"/>
      <c r="O26917" s="172"/>
      <c r="U26917" s="173"/>
    </row>
    <row r="26918" spans="13:21" s="104" customFormat="1" ht="15.75">
      <c r="M26918" s="172"/>
      <c r="N26918" s="172"/>
      <c r="O26918" s="172"/>
      <c r="U26918" s="173"/>
    </row>
    <row r="26919" spans="13:21" s="104" customFormat="1" ht="15.75">
      <c r="M26919" s="172"/>
      <c r="N26919" s="172"/>
      <c r="O26919" s="172"/>
      <c r="U26919" s="173"/>
    </row>
    <row r="26920" spans="13:21" s="104" customFormat="1" ht="15.75">
      <c r="M26920" s="172"/>
      <c r="N26920" s="172"/>
      <c r="O26920" s="172"/>
      <c r="U26920" s="173"/>
    </row>
    <row r="26921" spans="13:21" s="104" customFormat="1" ht="15.75">
      <c r="M26921" s="172"/>
      <c r="N26921" s="172"/>
      <c r="O26921" s="172"/>
      <c r="U26921" s="173"/>
    </row>
    <row r="26922" spans="13:21" s="104" customFormat="1" ht="15.75">
      <c r="M26922" s="172"/>
      <c r="N26922" s="172"/>
      <c r="O26922" s="172"/>
      <c r="U26922" s="173"/>
    </row>
    <row r="26923" spans="13:21" s="104" customFormat="1" ht="15.75">
      <c r="M26923" s="172"/>
      <c r="N26923" s="172"/>
      <c r="O26923" s="172"/>
      <c r="U26923" s="173"/>
    </row>
    <row r="26924" spans="13:21" s="104" customFormat="1" ht="15.75">
      <c r="M26924" s="172"/>
      <c r="N26924" s="172"/>
      <c r="O26924" s="172"/>
      <c r="U26924" s="173"/>
    </row>
    <row r="26925" spans="13:21" s="104" customFormat="1" ht="15.75">
      <c r="M26925" s="172"/>
      <c r="N26925" s="172"/>
      <c r="O26925" s="172"/>
      <c r="U26925" s="173"/>
    </row>
    <row r="26926" spans="13:21" s="104" customFormat="1" ht="15.75">
      <c r="M26926" s="172"/>
      <c r="N26926" s="172"/>
      <c r="O26926" s="172"/>
      <c r="U26926" s="173"/>
    </row>
    <row r="26927" spans="13:21" s="104" customFormat="1" ht="15.75">
      <c r="M26927" s="172"/>
      <c r="N26927" s="172"/>
      <c r="O26927" s="172"/>
      <c r="U26927" s="173"/>
    </row>
    <row r="26928" spans="13:21" s="104" customFormat="1" ht="15.75">
      <c r="M26928" s="172"/>
      <c r="N26928" s="172"/>
      <c r="O26928" s="172"/>
      <c r="U26928" s="173"/>
    </row>
    <row r="26929" spans="13:21" s="104" customFormat="1" ht="15.75">
      <c r="M26929" s="172"/>
      <c r="N26929" s="172"/>
      <c r="O26929" s="172"/>
      <c r="U26929" s="173"/>
    </row>
    <row r="26930" spans="13:21" s="104" customFormat="1" ht="15.75">
      <c r="M26930" s="172"/>
      <c r="N26930" s="172"/>
      <c r="O26930" s="172"/>
      <c r="U26930" s="173"/>
    </row>
    <row r="26931" spans="13:21" s="104" customFormat="1" ht="15.75">
      <c r="M26931" s="172"/>
      <c r="N26931" s="172"/>
      <c r="O26931" s="172"/>
      <c r="U26931" s="173"/>
    </row>
    <row r="26932" spans="13:21" s="104" customFormat="1" ht="15.75">
      <c r="M26932" s="172"/>
      <c r="N26932" s="172"/>
      <c r="O26932" s="172"/>
      <c r="U26932" s="173"/>
    </row>
    <row r="26933" spans="13:21" s="104" customFormat="1" ht="15.75">
      <c r="M26933" s="172"/>
      <c r="N26933" s="172"/>
      <c r="O26933" s="172"/>
      <c r="U26933" s="173"/>
    </row>
    <row r="26934" spans="13:21" s="104" customFormat="1" ht="15.75">
      <c r="M26934" s="172"/>
      <c r="N26934" s="172"/>
      <c r="O26934" s="172"/>
      <c r="U26934" s="173"/>
    </row>
    <row r="26935" spans="13:21" s="104" customFormat="1" ht="15.75">
      <c r="M26935" s="172"/>
      <c r="N26935" s="172"/>
      <c r="O26935" s="172"/>
      <c r="U26935" s="173"/>
    </row>
    <row r="26936" spans="13:21" s="104" customFormat="1" ht="15.75">
      <c r="M26936" s="172"/>
      <c r="N26936" s="172"/>
      <c r="O26936" s="172"/>
      <c r="U26936" s="173"/>
    </row>
    <row r="26937" spans="13:21" s="104" customFormat="1" ht="15.75">
      <c r="M26937" s="172"/>
      <c r="N26937" s="172"/>
      <c r="O26937" s="172"/>
      <c r="U26937" s="173"/>
    </row>
    <row r="26938" spans="13:21" s="104" customFormat="1" ht="15.75">
      <c r="M26938" s="172"/>
      <c r="N26938" s="172"/>
      <c r="O26938" s="172"/>
      <c r="U26938" s="173"/>
    </row>
    <row r="26939" spans="13:21" s="104" customFormat="1" ht="15.75">
      <c r="M26939" s="172"/>
      <c r="N26939" s="172"/>
      <c r="O26939" s="172"/>
      <c r="U26939" s="173"/>
    </row>
    <row r="26940" spans="13:21" s="104" customFormat="1" ht="15.75">
      <c r="M26940" s="172"/>
      <c r="N26940" s="172"/>
      <c r="O26940" s="172"/>
      <c r="U26940" s="173"/>
    </row>
    <row r="26941" spans="13:21" s="104" customFormat="1" ht="15.75">
      <c r="M26941" s="172"/>
      <c r="N26941" s="172"/>
      <c r="O26941" s="172"/>
      <c r="U26941" s="173"/>
    </row>
    <row r="26942" spans="13:21" s="104" customFormat="1" ht="15.75">
      <c r="M26942" s="172"/>
      <c r="N26942" s="172"/>
      <c r="O26942" s="172"/>
      <c r="U26942" s="173"/>
    </row>
    <row r="26943" spans="13:21" s="104" customFormat="1" ht="15.75">
      <c r="M26943" s="172"/>
      <c r="N26943" s="172"/>
      <c r="O26943" s="172"/>
      <c r="U26943" s="173"/>
    </row>
    <row r="26944" spans="13:21" s="104" customFormat="1" ht="15.75">
      <c r="M26944" s="172"/>
      <c r="N26944" s="172"/>
      <c r="O26944" s="172"/>
      <c r="U26944" s="173"/>
    </row>
    <row r="26945" spans="13:21" s="104" customFormat="1" ht="15.75">
      <c r="M26945" s="172"/>
      <c r="N26945" s="172"/>
      <c r="O26945" s="172"/>
      <c r="U26945" s="173"/>
    </row>
    <row r="26946" spans="13:21" s="104" customFormat="1" ht="15.75">
      <c r="M26946" s="172"/>
      <c r="N26946" s="172"/>
      <c r="O26946" s="172"/>
      <c r="U26946" s="173"/>
    </row>
    <row r="26947" spans="13:21" s="104" customFormat="1" ht="15.75">
      <c r="M26947" s="172"/>
      <c r="N26947" s="172"/>
      <c r="O26947" s="172"/>
      <c r="U26947" s="173"/>
    </row>
    <row r="26948" spans="13:21" s="104" customFormat="1" ht="15.75">
      <c r="M26948" s="172"/>
      <c r="N26948" s="172"/>
      <c r="O26948" s="172"/>
      <c r="U26948" s="173"/>
    </row>
    <row r="26949" spans="13:21" s="104" customFormat="1" ht="15.75">
      <c r="M26949" s="172"/>
      <c r="N26949" s="172"/>
      <c r="O26949" s="172"/>
      <c r="U26949" s="173"/>
    </row>
    <row r="26950" spans="13:21" s="104" customFormat="1" ht="15.75">
      <c r="M26950" s="172"/>
      <c r="N26950" s="172"/>
      <c r="O26950" s="172"/>
      <c r="U26950" s="173"/>
    </row>
    <row r="26951" spans="13:21" s="104" customFormat="1" ht="15.75">
      <c r="M26951" s="172"/>
      <c r="N26951" s="172"/>
      <c r="O26951" s="172"/>
      <c r="U26951" s="173"/>
    </row>
    <row r="26952" spans="13:21" s="104" customFormat="1" ht="15.75">
      <c r="M26952" s="172"/>
      <c r="N26952" s="172"/>
      <c r="O26952" s="172"/>
      <c r="U26952" s="173"/>
    </row>
    <row r="26953" spans="13:21" s="104" customFormat="1" ht="15.75">
      <c r="M26953" s="172"/>
      <c r="N26953" s="172"/>
      <c r="O26953" s="172"/>
      <c r="U26953" s="173"/>
    </row>
    <row r="26954" spans="13:21" s="104" customFormat="1" ht="15.75">
      <c r="M26954" s="172"/>
      <c r="N26954" s="172"/>
      <c r="O26954" s="172"/>
      <c r="U26954" s="173"/>
    </row>
    <row r="26955" spans="13:21" s="104" customFormat="1" ht="15.75">
      <c r="M26955" s="172"/>
      <c r="N26955" s="172"/>
      <c r="O26955" s="172"/>
      <c r="U26955" s="173"/>
    </row>
    <row r="26956" spans="13:21" s="104" customFormat="1" ht="15.75">
      <c r="M26956" s="172"/>
      <c r="N26956" s="172"/>
      <c r="O26956" s="172"/>
      <c r="U26956" s="173"/>
    </row>
    <row r="26957" spans="13:21" s="104" customFormat="1" ht="15.75">
      <c r="M26957" s="172"/>
      <c r="N26957" s="172"/>
      <c r="O26957" s="172"/>
      <c r="U26957" s="173"/>
    </row>
    <row r="26958" spans="13:21" s="104" customFormat="1" ht="15.75">
      <c r="M26958" s="172"/>
      <c r="N26958" s="172"/>
      <c r="O26958" s="172"/>
      <c r="U26958" s="173"/>
    </row>
    <row r="26959" spans="13:21" s="104" customFormat="1" ht="15.75">
      <c r="M26959" s="172"/>
      <c r="N26959" s="172"/>
      <c r="O26959" s="172"/>
      <c r="U26959" s="173"/>
    </row>
    <row r="26960" spans="13:21" s="104" customFormat="1" ht="15.75">
      <c r="M26960" s="172"/>
      <c r="N26960" s="172"/>
      <c r="O26960" s="172"/>
      <c r="U26960" s="173"/>
    </row>
    <row r="26961" spans="13:21" s="104" customFormat="1" ht="15.75">
      <c r="M26961" s="172"/>
      <c r="N26961" s="172"/>
      <c r="O26961" s="172"/>
      <c r="U26961" s="173"/>
    </row>
    <row r="26962" spans="13:21" s="104" customFormat="1" ht="15.75">
      <c r="M26962" s="172"/>
      <c r="N26962" s="172"/>
      <c r="O26962" s="172"/>
      <c r="U26962" s="173"/>
    </row>
    <row r="26963" spans="13:21" s="104" customFormat="1" ht="15.75">
      <c r="M26963" s="172"/>
      <c r="N26963" s="172"/>
      <c r="O26963" s="172"/>
      <c r="U26963" s="173"/>
    </row>
    <row r="26964" spans="13:21" s="104" customFormat="1" ht="15.75">
      <c r="M26964" s="172"/>
      <c r="N26964" s="172"/>
      <c r="O26964" s="172"/>
      <c r="U26964" s="173"/>
    </row>
    <row r="26965" spans="13:21" s="104" customFormat="1" ht="15.75">
      <c r="M26965" s="172"/>
      <c r="N26965" s="172"/>
      <c r="O26965" s="172"/>
      <c r="U26965" s="173"/>
    </row>
    <row r="26966" spans="13:21" s="104" customFormat="1" ht="15.75">
      <c r="M26966" s="172"/>
      <c r="N26966" s="172"/>
      <c r="O26966" s="172"/>
      <c r="U26966" s="173"/>
    </row>
    <row r="26967" spans="13:21" s="104" customFormat="1" ht="15.75">
      <c r="M26967" s="172"/>
      <c r="N26967" s="172"/>
      <c r="O26967" s="172"/>
      <c r="U26967" s="173"/>
    </row>
    <row r="26968" spans="13:21" s="104" customFormat="1" ht="15.75">
      <c r="M26968" s="172"/>
      <c r="N26968" s="172"/>
      <c r="O26968" s="172"/>
      <c r="U26968" s="173"/>
    </row>
    <row r="26969" spans="13:21" s="104" customFormat="1" ht="15.75">
      <c r="M26969" s="172"/>
      <c r="N26969" s="172"/>
      <c r="O26969" s="172"/>
      <c r="U26969" s="173"/>
    </row>
    <row r="26970" spans="13:21" s="104" customFormat="1" ht="15.75">
      <c r="M26970" s="172"/>
      <c r="N26970" s="172"/>
      <c r="O26970" s="172"/>
      <c r="U26970" s="173"/>
    </row>
    <row r="26971" spans="13:21" s="104" customFormat="1" ht="15.75">
      <c r="M26971" s="172"/>
      <c r="N26971" s="172"/>
      <c r="O26971" s="172"/>
      <c r="U26971" s="173"/>
    </row>
    <row r="26972" spans="13:21" s="104" customFormat="1" ht="15.75">
      <c r="M26972" s="172"/>
      <c r="N26972" s="172"/>
      <c r="O26972" s="172"/>
      <c r="U26972" s="173"/>
    </row>
    <row r="26973" spans="13:21" s="104" customFormat="1" ht="15.75">
      <c r="M26973" s="172"/>
      <c r="N26973" s="172"/>
      <c r="O26973" s="172"/>
      <c r="U26973" s="173"/>
    </row>
    <row r="26974" spans="13:21" s="104" customFormat="1" ht="15.75">
      <c r="M26974" s="172"/>
      <c r="N26974" s="172"/>
      <c r="O26974" s="172"/>
      <c r="U26974" s="173"/>
    </row>
    <row r="26975" spans="13:21" s="104" customFormat="1" ht="15.75">
      <c r="M26975" s="172"/>
      <c r="N26975" s="172"/>
      <c r="O26975" s="172"/>
      <c r="U26975" s="173"/>
    </row>
    <row r="26976" spans="13:21" s="104" customFormat="1" ht="15.75">
      <c r="M26976" s="172"/>
      <c r="N26976" s="172"/>
      <c r="O26976" s="172"/>
      <c r="U26976" s="173"/>
    </row>
    <row r="26977" spans="13:21" s="104" customFormat="1" ht="15.75">
      <c r="M26977" s="172"/>
      <c r="N26977" s="172"/>
      <c r="O26977" s="172"/>
      <c r="U26977" s="173"/>
    </row>
    <row r="26978" spans="13:21" s="104" customFormat="1" ht="15.75">
      <c r="M26978" s="172"/>
      <c r="N26978" s="172"/>
      <c r="O26978" s="172"/>
      <c r="U26978" s="173"/>
    </row>
    <row r="26979" spans="13:21" s="104" customFormat="1" ht="15.75">
      <c r="M26979" s="172"/>
      <c r="N26979" s="172"/>
      <c r="O26979" s="172"/>
      <c r="U26979" s="173"/>
    </row>
    <row r="26980" spans="13:21" s="104" customFormat="1" ht="15.75">
      <c r="M26980" s="172"/>
      <c r="N26980" s="172"/>
      <c r="O26980" s="172"/>
      <c r="U26980" s="173"/>
    </row>
    <row r="26981" spans="13:21" s="104" customFormat="1" ht="15.75">
      <c r="M26981" s="172"/>
      <c r="N26981" s="172"/>
      <c r="O26981" s="172"/>
      <c r="U26981" s="173"/>
    </row>
    <row r="26982" spans="13:21" s="104" customFormat="1" ht="15.75">
      <c r="M26982" s="172"/>
      <c r="N26982" s="172"/>
      <c r="O26982" s="172"/>
      <c r="U26982" s="173"/>
    </row>
    <row r="26983" spans="13:21" s="104" customFormat="1" ht="15.75">
      <c r="M26983" s="172"/>
      <c r="N26983" s="172"/>
      <c r="O26983" s="172"/>
      <c r="U26983" s="173"/>
    </row>
    <row r="26984" spans="13:21" s="104" customFormat="1" ht="15.75">
      <c r="M26984" s="172"/>
      <c r="N26984" s="172"/>
      <c r="O26984" s="172"/>
      <c r="U26984" s="173"/>
    </row>
    <row r="26985" spans="13:21" s="104" customFormat="1" ht="15.75">
      <c r="M26985" s="172"/>
      <c r="N26985" s="172"/>
      <c r="O26985" s="172"/>
      <c r="U26985" s="173"/>
    </row>
    <row r="26986" spans="13:21" s="104" customFormat="1" ht="15.75">
      <c r="M26986" s="172"/>
      <c r="N26986" s="172"/>
      <c r="O26986" s="172"/>
      <c r="U26986" s="173"/>
    </row>
    <row r="26987" spans="13:21" s="104" customFormat="1" ht="15.75">
      <c r="M26987" s="172"/>
      <c r="N26987" s="172"/>
      <c r="O26987" s="172"/>
      <c r="U26987" s="173"/>
    </row>
    <row r="26988" spans="13:21" s="104" customFormat="1" ht="15.75">
      <c r="M26988" s="172"/>
      <c r="N26988" s="172"/>
      <c r="O26988" s="172"/>
      <c r="U26988" s="173"/>
    </row>
    <row r="26989" spans="13:21" s="104" customFormat="1" ht="15.75">
      <c r="M26989" s="172"/>
      <c r="N26989" s="172"/>
      <c r="O26989" s="172"/>
      <c r="U26989" s="173"/>
    </row>
    <row r="26990" spans="13:21" s="104" customFormat="1" ht="15.75">
      <c r="M26990" s="172"/>
      <c r="N26990" s="172"/>
      <c r="O26990" s="172"/>
      <c r="U26990" s="173"/>
    </row>
    <row r="26991" spans="13:21" s="104" customFormat="1" ht="15.75">
      <c r="M26991" s="172"/>
      <c r="N26991" s="172"/>
      <c r="O26991" s="172"/>
      <c r="U26991" s="173"/>
    </row>
    <row r="26992" spans="13:21" s="104" customFormat="1" ht="15.75">
      <c r="M26992" s="172"/>
      <c r="N26992" s="172"/>
      <c r="O26992" s="172"/>
      <c r="U26992" s="173"/>
    </row>
    <row r="26993" spans="13:21" s="104" customFormat="1" ht="15.75">
      <c r="M26993" s="172"/>
      <c r="N26993" s="172"/>
      <c r="O26993" s="172"/>
      <c r="U26993" s="173"/>
    </row>
    <row r="26994" spans="13:21" s="104" customFormat="1" ht="15.75">
      <c r="M26994" s="172"/>
      <c r="N26994" s="172"/>
      <c r="O26994" s="172"/>
      <c r="U26994" s="173"/>
    </row>
    <row r="26995" spans="13:21" s="104" customFormat="1" ht="15.75">
      <c r="M26995" s="172"/>
      <c r="N26995" s="172"/>
      <c r="O26995" s="172"/>
      <c r="U26995" s="173"/>
    </row>
    <row r="26996" spans="13:21" s="104" customFormat="1" ht="15.75">
      <c r="M26996" s="172"/>
      <c r="N26996" s="172"/>
      <c r="O26996" s="172"/>
      <c r="U26996" s="173"/>
    </row>
    <row r="26997" spans="13:21" s="104" customFormat="1" ht="15.75">
      <c r="M26997" s="172"/>
      <c r="N26997" s="172"/>
      <c r="O26997" s="172"/>
      <c r="U26997" s="173"/>
    </row>
    <row r="26998" spans="13:21" s="104" customFormat="1" ht="15.75">
      <c r="M26998" s="172"/>
      <c r="N26998" s="172"/>
      <c r="O26998" s="172"/>
      <c r="U26998" s="173"/>
    </row>
    <row r="26999" spans="13:21" s="104" customFormat="1" ht="15.75">
      <c r="M26999" s="172"/>
      <c r="N26999" s="172"/>
      <c r="O26999" s="172"/>
      <c r="U26999" s="173"/>
    </row>
    <row r="27000" spans="13:21" s="104" customFormat="1" ht="15.75">
      <c r="M27000" s="172"/>
      <c r="N27000" s="172"/>
      <c r="O27000" s="172"/>
      <c r="U27000" s="173"/>
    </row>
    <row r="27001" spans="13:21" s="104" customFormat="1" ht="15.75">
      <c r="M27001" s="172"/>
      <c r="N27001" s="172"/>
      <c r="O27001" s="172"/>
      <c r="U27001" s="173"/>
    </row>
    <row r="27002" spans="13:21" s="104" customFormat="1" ht="15.75">
      <c r="M27002" s="172"/>
      <c r="N27002" s="172"/>
      <c r="O27002" s="172"/>
      <c r="U27002" s="173"/>
    </row>
    <row r="27003" spans="13:21" s="104" customFormat="1" ht="15.75">
      <c r="M27003" s="172"/>
      <c r="N27003" s="172"/>
      <c r="O27003" s="172"/>
      <c r="U27003" s="173"/>
    </row>
    <row r="27004" spans="13:21" s="104" customFormat="1" ht="15.75">
      <c r="M27004" s="172"/>
      <c r="N27004" s="172"/>
      <c r="O27004" s="172"/>
      <c r="U27004" s="173"/>
    </row>
    <row r="27005" spans="13:21" s="104" customFormat="1" ht="15.75">
      <c r="M27005" s="172"/>
      <c r="N27005" s="172"/>
      <c r="O27005" s="172"/>
      <c r="U27005" s="173"/>
    </row>
    <row r="27006" spans="13:21" s="104" customFormat="1" ht="15.75">
      <c r="M27006" s="172"/>
      <c r="N27006" s="172"/>
      <c r="O27006" s="172"/>
      <c r="U27006" s="173"/>
    </row>
    <row r="27007" spans="13:21" s="104" customFormat="1" ht="15.75">
      <c r="M27007" s="172"/>
      <c r="N27007" s="172"/>
      <c r="O27007" s="172"/>
      <c r="U27007" s="173"/>
    </row>
    <row r="27008" spans="13:21" s="104" customFormat="1" ht="15.75">
      <c r="M27008" s="172"/>
      <c r="N27008" s="172"/>
      <c r="O27008" s="172"/>
      <c r="U27008" s="173"/>
    </row>
    <row r="27009" spans="13:21" s="104" customFormat="1" ht="15.75">
      <c r="M27009" s="172"/>
      <c r="N27009" s="172"/>
      <c r="O27009" s="172"/>
      <c r="U27009" s="173"/>
    </row>
    <row r="27010" spans="13:21" s="104" customFormat="1" ht="15.75">
      <c r="M27010" s="172"/>
      <c r="N27010" s="172"/>
      <c r="O27010" s="172"/>
      <c r="U27010" s="173"/>
    </row>
    <row r="27011" spans="13:21" s="104" customFormat="1" ht="15.75">
      <c r="M27011" s="172"/>
      <c r="N27011" s="172"/>
      <c r="O27011" s="172"/>
      <c r="U27011" s="173"/>
    </row>
    <row r="27012" spans="13:21" s="104" customFormat="1" ht="15.75">
      <c r="M27012" s="172"/>
      <c r="N27012" s="172"/>
      <c r="O27012" s="172"/>
      <c r="U27012" s="173"/>
    </row>
    <row r="27013" spans="13:21" s="104" customFormat="1" ht="15.75">
      <c r="M27013" s="172"/>
      <c r="N27013" s="172"/>
      <c r="O27013" s="172"/>
      <c r="U27013" s="173"/>
    </row>
    <row r="27014" spans="13:21" s="104" customFormat="1" ht="15.75">
      <c r="M27014" s="172"/>
      <c r="N27014" s="172"/>
      <c r="O27014" s="172"/>
      <c r="U27014" s="173"/>
    </row>
    <row r="27015" spans="13:21" s="104" customFormat="1" ht="15.75">
      <c r="M27015" s="172"/>
      <c r="N27015" s="172"/>
      <c r="O27015" s="172"/>
      <c r="U27015" s="173"/>
    </row>
    <row r="27016" spans="13:21" s="104" customFormat="1" ht="15.75">
      <c r="M27016" s="172"/>
      <c r="N27016" s="172"/>
      <c r="O27016" s="172"/>
      <c r="U27016" s="173"/>
    </row>
    <row r="27017" spans="13:21" s="104" customFormat="1" ht="15.75">
      <c r="M27017" s="172"/>
      <c r="N27017" s="172"/>
      <c r="O27017" s="172"/>
      <c r="U27017" s="173"/>
    </row>
    <row r="27018" spans="13:21" s="104" customFormat="1" ht="15.75">
      <c r="M27018" s="172"/>
      <c r="N27018" s="172"/>
      <c r="O27018" s="172"/>
      <c r="U27018" s="173"/>
    </row>
    <row r="27019" spans="13:21" s="104" customFormat="1" ht="15.75">
      <c r="M27019" s="172"/>
      <c r="N27019" s="172"/>
      <c r="O27019" s="172"/>
      <c r="U27019" s="173"/>
    </row>
    <row r="27020" spans="13:21" s="104" customFormat="1" ht="15.75">
      <c r="M27020" s="172"/>
      <c r="N27020" s="172"/>
      <c r="O27020" s="172"/>
      <c r="U27020" s="173"/>
    </row>
    <row r="27021" spans="13:21" s="104" customFormat="1" ht="15.75">
      <c r="M27021" s="172"/>
      <c r="N27021" s="172"/>
      <c r="O27021" s="172"/>
      <c r="U27021" s="173"/>
    </row>
    <row r="27022" spans="13:21" s="104" customFormat="1" ht="15.75">
      <c r="M27022" s="172"/>
      <c r="N27022" s="172"/>
      <c r="O27022" s="172"/>
      <c r="U27022" s="173"/>
    </row>
    <row r="27023" spans="13:21" s="104" customFormat="1" ht="15.75">
      <c r="M27023" s="172"/>
      <c r="N27023" s="172"/>
      <c r="O27023" s="172"/>
      <c r="U27023" s="173"/>
    </row>
    <row r="27024" spans="13:21" s="104" customFormat="1" ht="15.75">
      <c r="M27024" s="172"/>
      <c r="N27024" s="172"/>
      <c r="O27024" s="172"/>
      <c r="U27024" s="173"/>
    </row>
    <row r="27025" spans="13:21" s="104" customFormat="1" ht="15.75">
      <c r="M27025" s="172"/>
      <c r="N27025" s="172"/>
      <c r="O27025" s="172"/>
      <c r="U27025" s="173"/>
    </row>
    <row r="27026" spans="13:21" s="104" customFormat="1" ht="15.75">
      <c r="M27026" s="172"/>
      <c r="N27026" s="172"/>
      <c r="O27026" s="172"/>
      <c r="U27026" s="173"/>
    </row>
    <row r="27027" spans="13:21" s="104" customFormat="1" ht="15.75">
      <c r="M27027" s="172"/>
      <c r="N27027" s="172"/>
      <c r="O27027" s="172"/>
      <c r="U27027" s="173"/>
    </row>
    <row r="27028" spans="13:21" s="104" customFormat="1" ht="15.75">
      <c r="M27028" s="172"/>
      <c r="N27028" s="172"/>
      <c r="O27028" s="172"/>
      <c r="U27028" s="173"/>
    </row>
    <row r="27029" spans="13:21" s="104" customFormat="1" ht="15.75">
      <c r="M27029" s="172"/>
      <c r="N27029" s="172"/>
      <c r="O27029" s="172"/>
      <c r="U27029" s="173"/>
    </row>
    <row r="27030" spans="13:21" s="104" customFormat="1" ht="15.75">
      <c r="M27030" s="172"/>
      <c r="N27030" s="172"/>
      <c r="O27030" s="172"/>
      <c r="U27030" s="173"/>
    </row>
    <row r="27031" spans="13:21" s="104" customFormat="1" ht="15.75">
      <c r="M27031" s="172"/>
      <c r="N27031" s="172"/>
      <c r="O27031" s="172"/>
      <c r="U27031" s="173"/>
    </row>
    <row r="27032" spans="13:21" s="104" customFormat="1" ht="15.75">
      <c r="M27032" s="172"/>
      <c r="N27032" s="172"/>
      <c r="O27032" s="172"/>
      <c r="U27032" s="173"/>
    </row>
    <row r="27033" spans="13:21" s="104" customFormat="1" ht="15.75">
      <c r="M27033" s="172"/>
      <c r="N27033" s="172"/>
      <c r="O27033" s="172"/>
      <c r="U27033" s="173"/>
    </row>
    <row r="27034" spans="13:21" s="104" customFormat="1" ht="15.75">
      <c r="M27034" s="172"/>
      <c r="N27034" s="172"/>
      <c r="O27034" s="172"/>
      <c r="U27034" s="173"/>
    </row>
    <row r="27035" spans="13:21" s="104" customFormat="1" ht="15.75">
      <c r="M27035" s="172"/>
      <c r="N27035" s="172"/>
      <c r="O27035" s="172"/>
      <c r="U27035" s="173"/>
    </row>
    <row r="27036" spans="13:21" s="104" customFormat="1" ht="15.75">
      <c r="M27036" s="172"/>
      <c r="N27036" s="172"/>
      <c r="O27036" s="172"/>
      <c r="U27036" s="173"/>
    </row>
    <row r="27037" spans="13:21" s="104" customFormat="1" ht="15.75">
      <c r="M27037" s="172"/>
      <c r="N27037" s="172"/>
      <c r="O27037" s="172"/>
      <c r="U27037" s="173"/>
    </row>
    <row r="27038" spans="13:21" s="104" customFormat="1" ht="15.75">
      <c r="M27038" s="172"/>
      <c r="N27038" s="172"/>
      <c r="O27038" s="172"/>
      <c r="U27038" s="173"/>
    </row>
    <row r="27039" spans="13:21" s="104" customFormat="1" ht="15.75">
      <c r="M27039" s="172"/>
      <c r="N27039" s="172"/>
      <c r="O27039" s="172"/>
      <c r="U27039" s="173"/>
    </row>
    <row r="27040" spans="13:21" s="104" customFormat="1" ht="15.75">
      <c r="M27040" s="172"/>
      <c r="N27040" s="172"/>
      <c r="O27040" s="172"/>
      <c r="U27040" s="173"/>
    </row>
    <row r="27041" spans="13:21" s="104" customFormat="1" ht="15.75">
      <c r="M27041" s="172"/>
      <c r="N27041" s="172"/>
      <c r="O27041" s="172"/>
      <c r="U27041" s="173"/>
    </row>
    <row r="27042" spans="13:21" s="104" customFormat="1" ht="15.75">
      <c r="M27042" s="172"/>
      <c r="N27042" s="172"/>
      <c r="O27042" s="172"/>
      <c r="U27042" s="173"/>
    </row>
    <row r="27043" spans="13:21" s="104" customFormat="1" ht="15.75">
      <c r="M27043" s="172"/>
      <c r="N27043" s="172"/>
      <c r="O27043" s="172"/>
      <c r="U27043" s="173"/>
    </row>
    <row r="27044" spans="13:21" s="104" customFormat="1" ht="15.75">
      <c r="M27044" s="172"/>
      <c r="N27044" s="172"/>
      <c r="O27044" s="172"/>
      <c r="U27044" s="173"/>
    </row>
    <row r="27045" spans="13:21" s="104" customFormat="1" ht="15.75">
      <c r="M27045" s="172"/>
      <c r="N27045" s="172"/>
      <c r="O27045" s="172"/>
      <c r="U27045" s="173"/>
    </row>
    <row r="27046" spans="13:21" s="104" customFormat="1" ht="15.75">
      <c r="M27046" s="172"/>
      <c r="N27046" s="172"/>
      <c r="O27046" s="172"/>
      <c r="U27046" s="173"/>
    </row>
    <row r="27047" spans="13:21" s="104" customFormat="1" ht="15.75">
      <c r="M27047" s="172"/>
      <c r="N27047" s="172"/>
      <c r="O27047" s="172"/>
      <c r="U27047" s="173"/>
    </row>
    <row r="27048" spans="13:21" s="104" customFormat="1" ht="15.75">
      <c r="M27048" s="172"/>
      <c r="N27048" s="172"/>
      <c r="O27048" s="172"/>
      <c r="U27048" s="173"/>
    </row>
    <row r="27049" spans="13:21" s="104" customFormat="1" ht="15.75">
      <c r="M27049" s="172"/>
      <c r="N27049" s="172"/>
      <c r="O27049" s="172"/>
      <c r="U27049" s="173"/>
    </row>
    <row r="27050" spans="13:21" s="104" customFormat="1" ht="15.75">
      <c r="M27050" s="172"/>
      <c r="N27050" s="172"/>
      <c r="O27050" s="172"/>
      <c r="U27050" s="173"/>
    </row>
    <row r="27051" spans="13:21" s="104" customFormat="1" ht="15.75">
      <c r="M27051" s="172"/>
      <c r="N27051" s="172"/>
      <c r="O27051" s="172"/>
      <c r="U27051" s="173"/>
    </row>
    <row r="27052" spans="13:21" s="104" customFormat="1" ht="15.75">
      <c r="M27052" s="172"/>
      <c r="N27052" s="172"/>
      <c r="O27052" s="172"/>
      <c r="U27052" s="173"/>
    </row>
    <row r="27053" spans="13:21" s="104" customFormat="1" ht="15.75">
      <c r="M27053" s="172"/>
      <c r="N27053" s="172"/>
      <c r="O27053" s="172"/>
      <c r="U27053" s="173"/>
    </row>
    <row r="27054" spans="13:21" s="104" customFormat="1" ht="15.75">
      <c r="M27054" s="172"/>
      <c r="N27054" s="172"/>
      <c r="O27054" s="172"/>
      <c r="U27054" s="173"/>
    </row>
    <row r="27055" spans="13:21" s="104" customFormat="1" ht="15.75">
      <c r="M27055" s="172"/>
      <c r="N27055" s="172"/>
      <c r="O27055" s="172"/>
      <c r="U27055" s="173"/>
    </row>
    <row r="27056" spans="13:21" s="104" customFormat="1" ht="15.75">
      <c r="M27056" s="172"/>
      <c r="N27056" s="172"/>
      <c r="O27056" s="172"/>
      <c r="U27056" s="173"/>
    </row>
    <row r="27057" spans="13:21" s="104" customFormat="1" ht="15.75">
      <c r="M27057" s="172"/>
      <c r="N27057" s="172"/>
      <c r="O27057" s="172"/>
      <c r="U27057" s="173"/>
    </row>
    <row r="27058" spans="13:21" s="104" customFormat="1" ht="15.75">
      <c r="M27058" s="172"/>
      <c r="N27058" s="172"/>
      <c r="O27058" s="172"/>
      <c r="U27058" s="173"/>
    </row>
    <row r="27059" spans="13:21" s="104" customFormat="1" ht="15.75">
      <c r="M27059" s="172"/>
      <c r="N27059" s="172"/>
      <c r="O27059" s="172"/>
      <c r="U27059" s="173"/>
    </row>
    <row r="27060" spans="13:21" s="104" customFormat="1" ht="15.75">
      <c r="M27060" s="172"/>
      <c r="N27060" s="172"/>
      <c r="O27060" s="172"/>
      <c r="U27060" s="173"/>
    </row>
    <row r="27061" spans="13:21" s="104" customFormat="1" ht="15.75">
      <c r="M27061" s="172"/>
      <c r="N27061" s="172"/>
      <c r="O27061" s="172"/>
      <c r="U27061" s="173"/>
    </row>
    <row r="27062" spans="13:21" s="104" customFormat="1" ht="15.75">
      <c r="M27062" s="172"/>
      <c r="N27062" s="172"/>
      <c r="O27062" s="172"/>
      <c r="U27062" s="173"/>
    </row>
    <row r="27063" spans="13:21" s="104" customFormat="1" ht="15.75">
      <c r="M27063" s="172"/>
      <c r="N27063" s="172"/>
      <c r="O27063" s="172"/>
      <c r="U27063" s="173"/>
    </row>
    <row r="27064" spans="13:21" s="104" customFormat="1" ht="15.75">
      <c r="M27064" s="172"/>
      <c r="N27064" s="172"/>
      <c r="O27064" s="172"/>
      <c r="U27064" s="173"/>
    </row>
    <row r="27065" spans="13:21" s="104" customFormat="1" ht="15.75">
      <c r="M27065" s="172"/>
      <c r="N27065" s="172"/>
      <c r="O27065" s="172"/>
      <c r="U27065" s="173"/>
    </row>
    <row r="27066" spans="13:21" s="104" customFormat="1" ht="15.75">
      <c r="M27066" s="172"/>
      <c r="N27066" s="172"/>
      <c r="O27066" s="172"/>
      <c r="U27066" s="173"/>
    </row>
    <row r="27067" spans="13:21" s="104" customFormat="1" ht="15.75">
      <c r="M27067" s="172"/>
      <c r="N27067" s="172"/>
      <c r="O27067" s="172"/>
      <c r="U27067" s="173"/>
    </row>
    <row r="27068" spans="13:21" s="104" customFormat="1" ht="15.75">
      <c r="M27068" s="172"/>
      <c r="N27068" s="172"/>
      <c r="O27068" s="172"/>
      <c r="U27068" s="173"/>
    </row>
    <row r="27069" spans="13:21" s="104" customFormat="1" ht="15.75">
      <c r="M27069" s="172"/>
      <c r="N27069" s="172"/>
      <c r="O27069" s="172"/>
      <c r="U27069" s="173"/>
    </row>
    <row r="27070" spans="13:21" s="104" customFormat="1" ht="15.75">
      <c r="M27070" s="172"/>
      <c r="N27070" s="172"/>
      <c r="O27070" s="172"/>
      <c r="U27070" s="173"/>
    </row>
    <row r="27071" spans="13:21" s="104" customFormat="1" ht="15.75">
      <c r="M27071" s="172"/>
      <c r="N27071" s="172"/>
      <c r="O27071" s="172"/>
      <c r="U27071" s="173"/>
    </row>
    <row r="27072" spans="13:21" s="104" customFormat="1" ht="15.75">
      <c r="M27072" s="172"/>
      <c r="N27072" s="172"/>
      <c r="O27072" s="172"/>
      <c r="U27072" s="173"/>
    </row>
    <row r="27073" spans="13:21" s="104" customFormat="1" ht="15.75">
      <c r="M27073" s="172"/>
      <c r="N27073" s="172"/>
      <c r="O27073" s="172"/>
      <c r="U27073" s="173"/>
    </row>
    <row r="27074" spans="13:21" s="104" customFormat="1" ht="15.75">
      <c r="M27074" s="172"/>
      <c r="N27074" s="172"/>
      <c r="O27074" s="172"/>
      <c r="U27074" s="173"/>
    </row>
    <row r="27075" spans="13:21" s="104" customFormat="1" ht="15.75">
      <c r="M27075" s="172"/>
      <c r="N27075" s="172"/>
      <c r="O27075" s="172"/>
      <c r="U27075" s="173"/>
    </row>
    <row r="27076" spans="13:21" s="104" customFormat="1" ht="15.75">
      <c r="M27076" s="172"/>
      <c r="N27076" s="172"/>
      <c r="O27076" s="172"/>
      <c r="U27076" s="173"/>
    </row>
    <row r="27077" spans="13:21" s="104" customFormat="1" ht="15.75">
      <c r="M27077" s="172"/>
      <c r="N27077" s="172"/>
      <c r="O27077" s="172"/>
      <c r="U27077" s="173"/>
    </row>
    <row r="27078" spans="13:21" s="104" customFormat="1" ht="15.75">
      <c r="M27078" s="172"/>
      <c r="N27078" s="172"/>
      <c r="O27078" s="172"/>
      <c r="U27078" s="173"/>
    </row>
    <row r="27079" spans="13:21" s="104" customFormat="1" ht="15.75">
      <c r="M27079" s="172"/>
      <c r="N27079" s="172"/>
      <c r="O27079" s="172"/>
      <c r="U27079" s="173"/>
    </row>
    <row r="27080" spans="13:21" s="104" customFormat="1" ht="15.75">
      <c r="M27080" s="172"/>
      <c r="N27080" s="172"/>
      <c r="O27080" s="172"/>
      <c r="U27080" s="173"/>
    </row>
    <row r="27081" spans="13:21" s="104" customFormat="1" ht="15.75">
      <c r="M27081" s="172"/>
      <c r="N27081" s="172"/>
      <c r="O27081" s="172"/>
      <c r="U27081" s="173"/>
    </row>
    <row r="27082" spans="13:21" s="104" customFormat="1" ht="15.75">
      <c r="M27082" s="172"/>
      <c r="N27082" s="172"/>
      <c r="O27082" s="172"/>
      <c r="U27082" s="173"/>
    </row>
    <row r="27083" spans="13:21" s="104" customFormat="1" ht="15.75">
      <c r="M27083" s="172"/>
      <c r="N27083" s="172"/>
      <c r="O27083" s="172"/>
      <c r="U27083" s="173"/>
    </row>
    <row r="27084" spans="13:21" s="104" customFormat="1" ht="15.75">
      <c r="M27084" s="172"/>
      <c r="N27084" s="172"/>
      <c r="O27084" s="172"/>
      <c r="U27084" s="173"/>
    </row>
    <row r="27085" spans="13:21" s="104" customFormat="1" ht="15.75">
      <c r="M27085" s="172"/>
      <c r="N27085" s="172"/>
      <c r="O27085" s="172"/>
      <c r="U27085" s="173"/>
    </row>
    <row r="27086" spans="13:21" s="104" customFormat="1" ht="15.75">
      <c r="M27086" s="172"/>
      <c r="N27086" s="172"/>
      <c r="O27086" s="172"/>
      <c r="U27086" s="173"/>
    </row>
    <row r="27087" spans="13:21" s="104" customFormat="1" ht="15.75">
      <c r="M27087" s="172"/>
      <c r="N27087" s="172"/>
      <c r="O27087" s="172"/>
      <c r="U27087" s="173"/>
    </row>
    <row r="27088" spans="13:21" s="104" customFormat="1" ht="15.75">
      <c r="M27088" s="172"/>
      <c r="N27088" s="172"/>
      <c r="O27088" s="172"/>
      <c r="U27088" s="173"/>
    </row>
    <row r="27089" spans="13:21" s="104" customFormat="1" ht="15.75">
      <c r="M27089" s="172"/>
      <c r="N27089" s="172"/>
      <c r="O27089" s="172"/>
      <c r="U27089" s="173"/>
    </row>
    <row r="27090" spans="13:21" s="104" customFormat="1" ht="15.75">
      <c r="M27090" s="172"/>
      <c r="N27090" s="172"/>
      <c r="O27090" s="172"/>
      <c r="U27090" s="173"/>
    </row>
    <row r="27091" spans="13:21" s="104" customFormat="1" ht="15.75">
      <c r="M27091" s="172"/>
      <c r="N27091" s="172"/>
      <c r="O27091" s="172"/>
      <c r="U27091" s="173"/>
    </row>
    <row r="27092" spans="13:21" s="104" customFormat="1" ht="15.75">
      <c r="M27092" s="172"/>
      <c r="N27092" s="172"/>
      <c r="O27092" s="172"/>
      <c r="U27092" s="173"/>
    </row>
    <row r="27093" spans="13:21" s="104" customFormat="1" ht="15.75">
      <c r="M27093" s="172"/>
      <c r="N27093" s="172"/>
      <c r="O27093" s="172"/>
      <c r="U27093" s="173"/>
    </row>
    <row r="27094" spans="13:21" s="104" customFormat="1" ht="15.75">
      <c r="M27094" s="172"/>
      <c r="N27094" s="172"/>
      <c r="O27094" s="172"/>
      <c r="U27094" s="173"/>
    </row>
    <row r="27095" spans="13:21" s="104" customFormat="1" ht="15.75">
      <c r="M27095" s="172"/>
      <c r="N27095" s="172"/>
      <c r="O27095" s="172"/>
      <c r="U27095" s="173"/>
    </row>
    <row r="27096" spans="13:21" s="104" customFormat="1" ht="15.75">
      <c r="M27096" s="172"/>
      <c r="N27096" s="172"/>
      <c r="O27096" s="172"/>
      <c r="U27096" s="173"/>
    </row>
    <row r="27097" spans="13:21" s="104" customFormat="1" ht="15.75">
      <c r="M27097" s="172"/>
      <c r="N27097" s="172"/>
      <c r="O27097" s="172"/>
      <c r="U27097" s="173"/>
    </row>
    <row r="27098" spans="13:21" s="104" customFormat="1" ht="15.75">
      <c r="M27098" s="172"/>
      <c r="N27098" s="172"/>
      <c r="O27098" s="172"/>
      <c r="U27098" s="173"/>
    </row>
    <row r="27099" spans="13:21" s="104" customFormat="1" ht="15.75">
      <c r="M27099" s="172"/>
      <c r="N27099" s="172"/>
      <c r="O27099" s="172"/>
      <c r="U27099" s="173"/>
    </row>
    <row r="27100" spans="13:21" s="104" customFormat="1" ht="15.75">
      <c r="M27100" s="172"/>
      <c r="N27100" s="172"/>
      <c r="O27100" s="172"/>
      <c r="U27100" s="173"/>
    </row>
    <row r="27101" spans="13:21" s="104" customFormat="1" ht="15.75">
      <c r="M27101" s="172"/>
      <c r="N27101" s="172"/>
      <c r="O27101" s="172"/>
      <c r="U27101" s="173"/>
    </row>
    <row r="27102" spans="13:21" s="104" customFormat="1" ht="15.75">
      <c r="M27102" s="172"/>
      <c r="N27102" s="172"/>
      <c r="O27102" s="172"/>
      <c r="U27102" s="173"/>
    </row>
    <row r="27103" spans="13:21" s="104" customFormat="1" ht="15.75">
      <c r="M27103" s="172"/>
      <c r="N27103" s="172"/>
      <c r="O27103" s="172"/>
      <c r="U27103" s="173"/>
    </row>
    <row r="27104" spans="13:21" s="104" customFormat="1" ht="15.75">
      <c r="M27104" s="172"/>
      <c r="N27104" s="172"/>
      <c r="O27104" s="172"/>
      <c r="U27104" s="173"/>
    </row>
    <row r="27105" spans="13:21" s="104" customFormat="1" ht="15.75">
      <c r="M27105" s="172"/>
      <c r="N27105" s="172"/>
      <c r="O27105" s="172"/>
      <c r="U27105" s="173"/>
    </row>
    <row r="27106" spans="13:21" s="104" customFormat="1" ht="15.75">
      <c r="M27106" s="172"/>
      <c r="N27106" s="172"/>
      <c r="O27106" s="172"/>
      <c r="U27106" s="173"/>
    </row>
    <row r="27107" spans="13:21" s="104" customFormat="1" ht="15.75">
      <c r="M27107" s="172"/>
      <c r="N27107" s="172"/>
      <c r="O27107" s="172"/>
      <c r="U27107" s="173"/>
    </row>
    <row r="27108" spans="13:21" s="104" customFormat="1" ht="15.75">
      <c r="M27108" s="172"/>
      <c r="N27108" s="172"/>
      <c r="O27108" s="172"/>
      <c r="U27108" s="173"/>
    </row>
    <row r="27109" spans="13:21" s="104" customFormat="1" ht="15.75">
      <c r="M27109" s="172"/>
      <c r="N27109" s="172"/>
      <c r="O27109" s="172"/>
      <c r="U27109" s="173"/>
    </row>
    <row r="27110" spans="13:21" s="104" customFormat="1" ht="15.75">
      <c r="M27110" s="172"/>
      <c r="N27110" s="172"/>
      <c r="O27110" s="172"/>
      <c r="U27110" s="173"/>
    </row>
    <row r="27111" spans="13:21" s="104" customFormat="1" ht="15.75">
      <c r="M27111" s="172"/>
      <c r="N27111" s="172"/>
      <c r="O27111" s="172"/>
      <c r="U27111" s="173"/>
    </row>
    <row r="27112" spans="13:21" s="104" customFormat="1" ht="15.75">
      <c r="M27112" s="172"/>
      <c r="N27112" s="172"/>
      <c r="O27112" s="172"/>
      <c r="U27112" s="173"/>
    </row>
    <row r="27113" spans="13:21" s="104" customFormat="1" ht="15.75">
      <c r="M27113" s="172"/>
      <c r="N27113" s="172"/>
      <c r="O27113" s="172"/>
      <c r="U27113" s="173"/>
    </row>
    <row r="27114" spans="13:21" s="104" customFormat="1" ht="15.75">
      <c r="M27114" s="172"/>
      <c r="N27114" s="172"/>
      <c r="O27114" s="172"/>
      <c r="U27114" s="173"/>
    </row>
    <row r="27115" spans="13:21" s="104" customFormat="1" ht="15.75">
      <c r="M27115" s="172"/>
      <c r="N27115" s="172"/>
      <c r="O27115" s="172"/>
      <c r="U27115" s="173"/>
    </row>
    <row r="27116" spans="13:21" s="104" customFormat="1" ht="15.75">
      <c r="M27116" s="172"/>
      <c r="N27116" s="172"/>
      <c r="O27116" s="172"/>
      <c r="U27116" s="173"/>
    </row>
    <row r="27117" spans="13:21" s="104" customFormat="1" ht="15.75">
      <c r="M27117" s="172"/>
      <c r="N27117" s="172"/>
      <c r="O27117" s="172"/>
      <c r="U27117" s="173"/>
    </row>
    <row r="27118" spans="13:21" s="104" customFormat="1" ht="15.75">
      <c r="M27118" s="172"/>
      <c r="N27118" s="172"/>
      <c r="O27118" s="172"/>
      <c r="U27118" s="173"/>
    </row>
    <row r="27119" spans="13:21" s="104" customFormat="1" ht="15.75">
      <c r="M27119" s="172"/>
      <c r="N27119" s="172"/>
      <c r="O27119" s="172"/>
      <c r="U27119" s="173"/>
    </row>
    <row r="27120" spans="13:21" s="104" customFormat="1" ht="15.75">
      <c r="M27120" s="172"/>
      <c r="N27120" s="172"/>
      <c r="O27120" s="172"/>
      <c r="U27120" s="173"/>
    </row>
    <row r="27121" spans="13:21" s="104" customFormat="1" ht="15.75">
      <c r="M27121" s="172"/>
      <c r="N27121" s="172"/>
      <c r="O27121" s="172"/>
      <c r="U27121" s="173"/>
    </row>
    <row r="27122" spans="13:21" s="104" customFormat="1" ht="15.75">
      <c r="M27122" s="172"/>
      <c r="N27122" s="172"/>
      <c r="O27122" s="172"/>
      <c r="U27122" s="173"/>
    </row>
    <row r="27123" spans="13:21" s="104" customFormat="1" ht="15.75">
      <c r="M27123" s="172"/>
      <c r="N27123" s="172"/>
      <c r="O27123" s="172"/>
      <c r="U27123" s="173"/>
    </row>
    <row r="27124" spans="13:21" s="104" customFormat="1" ht="15.75">
      <c r="M27124" s="172"/>
      <c r="N27124" s="172"/>
      <c r="O27124" s="172"/>
      <c r="U27124" s="173"/>
    </row>
    <row r="27125" spans="13:21" s="104" customFormat="1" ht="15.75">
      <c r="M27125" s="172"/>
      <c r="N27125" s="172"/>
      <c r="O27125" s="172"/>
      <c r="U27125" s="173"/>
    </row>
    <row r="27126" spans="13:21" s="104" customFormat="1" ht="15.75">
      <c r="M27126" s="172"/>
      <c r="N27126" s="172"/>
      <c r="O27126" s="172"/>
      <c r="U27126" s="173"/>
    </row>
    <row r="27127" spans="13:21" s="104" customFormat="1" ht="15.75">
      <c r="M27127" s="172"/>
      <c r="N27127" s="172"/>
      <c r="O27127" s="172"/>
      <c r="U27127" s="173"/>
    </row>
    <row r="27128" spans="13:21" s="104" customFormat="1" ht="15.75">
      <c r="M27128" s="172"/>
      <c r="N27128" s="172"/>
      <c r="O27128" s="172"/>
      <c r="U27128" s="173"/>
    </row>
    <row r="27129" spans="13:21" s="104" customFormat="1" ht="15.75">
      <c r="M27129" s="172"/>
      <c r="N27129" s="172"/>
      <c r="O27129" s="172"/>
      <c r="U27129" s="173"/>
    </row>
    <row r="27130" spans="13:21" s="104" customFormat="1" ht="15.75">
      <c r="M27130" s="172"/>
      <c r="N27130" s="172"/>
      <c r="O27130" s="172"/>
      <c r="U27130" s="173"/>
    </row>
    <row r="27131" spans="13:21" s="104" customFormat="1" ht="15.75">
      <c r="M27131" s="172"/>
      <c r="N27131" s="172"/>
      <c r="O27131" s="172"/>
      <c r="U27131" s="173"/>
    </row>
    <row r="27132" spans="13:21" s="104" customFormat="1" ht="15.75">
      <c r="M27132" s="172"/>
      <c r="N27132" s="172"/>
      <c r="O27132" s="172"/>
      <c r="U27132" s="173"/>
    </row>
    <row r="27133" spans="13:21" s="104" customFormat="1" ht="15.75">
      <c r="M27133" s="172"/>
      <c r="N27133" s="172"/>
      <c r="O27133" s="172"/>
      <c r="U27133" s="173"/>
    </row>
    <row r="27134" spans="13:21" s="104" customFormat="1" ht="15.75">
      <c r="M27134" s="172"/>
      <c r="N27134" s="172"/>
      <c r="O27134" s="172"/>
      <c r="U27134" s="173"/>
    </row>
    <row r="27135" spans="13:21" s="104" customFormat="1" ht="15.75">
      <c r="M27135" s="172"/>
      <c r="N27135" s="172"/>
      <c r="O27135" s="172"/>
      <c r="U27135" s="173"/>
    </row>
    <row r="27136" spans="13:21" s="104" customFormat="1" ht="15.75">
      <c r="M27136" s="172"/>
      <c r="N27136" s="172"/>
      <c r="O27136" s="172"/>
      <c r="U27136" s="173"/>
    </row>
    <row r="27137" spans="13:21" s="104" customFormat="1" ht="15.75">
      <c r="M27137" s="172"/>
      <c r="N27137" s="172"/>
      <c r="O27137" s="172"/>
      <c r="U27137" s="173"/>
    </row>
    <row r="27138" spans="13:21" s="104" customFormat="1" ht="15.75">
      <c r="M27138" s="172"/>
      <c r="N27138" s="172"/>
      <c r="O27138" s="172"/>
      <c r="U27138" s="173"/>
    </row>
    <row r="27139" spans="13:21" s="104" customFormat="1" ht="15.75">
      <c r="M27139" s="172"/>
      <c r="N27139" s="172"/>
      <c r="O27139" s="172"/>
      <c r="U27139" s="173"/>
    </row>
    <row r="27140" spans="13:21" s="104" customFormat="1" ht="15.75">
      <c r="M27140" s="172"/>
      <c r="N27140" s="172"/>
      <c r="O27140" s="172"/>
      <c r="U27140" s="173"/>
    </row>
    <row r="27141" spans="13:21" s="104" customFormat="1" ht="15.75">
      <c r="M27141" s="172"/>
      <c r="N27141" s="172"/>
      <c r="O27141" s="172"/>
      <c r="U27141" s="173"/>
    </row>
    <row r="27142" spans="13:21" s="104" customFormat="1" ht="15.75">
      <c r="M27142" s="172"/>
      <c r="N27142" s="172"/>
      <c r="O27142" s="172"/>
      <c r="U27142" s="173"/>
    </row>
    <row r="27143" spans="13:21" s="104" customFormat="1" ht="15.75">
      <c r="M27143" s="172"/>
      <c r="N27143" s="172"/>
      <c r="O27143" s="172"/>
      <c r="U27143" s="173"/>
    </row>
    <row r="27144" spans="13:21" s="104" customFormat="1" ht="15.75">
      <c r="M27144" s="172"/>
      <c r="N27144" s="172"/>
      <c r="O27144" s="172"/>
      <c r="U27144" s="173"/>
    </row>
    <row r="27145" spans="13:21" s="104" customFormat="1" ht="15.75">
      <c r="M27145" s="172"/>
      <c r="N27145" s="172"/>
      <c r="O27145" s="172"/>
      <c r="U27145" s="173"/>
    </row>
    <row r="27146" spans="13:21" s="104" customFormat="1" ht="15.75">
      <c r="M27146" s="172"/>
      <c r="N27146" s="172"/>
      <c r="O27146" s="172"/>
      <c r="U27146" s="173"/>
    </row>
    <row r="27147" spans="13:21" s="104" customFormat="1" ht="15.75">
      <c r="M27147" s="172"/>
      <c r="N27147" s="172"/>
      <c r="O27147" s="172"/>
      <c r="U27147" s="173"/>
    </row>
    <row r="27148" spans="13:21" s="104" customFormat="1" ht="15.75">
      <c r="M27148" s="172"/>
      <c r="N27148" s="172"/>
      <c r="O27148" s="172"/>
      <c r="U27148" s="173"/>
    </row>
    <row r="27149" spans="13:21" s="104" customFormat="1" ht="15.75">
      <c r="M27149" s="172"/>
      <c r="N27149" s="172"/>
      <c r="O27149" s="172"/>
      <c r="U27149" s="173"/>
    </row>
    <row r="27150" spans="13:21" s="104" customFormat="1" ht="15.75">
      <c r="M27150" s="172"/>
      <c r="N27150" s="172"/>
      <c r="O27150" s="172"/>
      <c r="U27150" s="173"/>
    </row>
    <row r="27151" spans="13:21" s="104" customFormat="1" ht="15.75">
      <c r="M27151" s="172"/>
      <c r="N27151" s="172"/>
      <c r="O27151" s="172"/>
      <c r="U27151" s="173"/>
    </row>
    <row r="27152" spans="13:21" s="104" customFormat="1" ht="15.75">
      <c r="M27152" s="172"/>
      <c r="N27152" s="172"/>
      <c r="O27152" s="172"/>
      <c r="U27152" s="173"/>
    </row>
    <row r="27153" spans="13:21" s="104" customFormat="1" ht="15.75">
      <c r="M27153" s="172"/>
      <c r="N27153" s="172"/>
      <c r="O27153" s="172"/>
      <c r="U27153" s="173"/>
    </row>
    <row r="27154" spans="13:21" s="104" customFormat="1" ht="15.75">
      <c r="M27154" s="172"/>
      <c r="N27154" s="172"/>
      <c r="O27154" s="172"/>
      <c r="U27154" s="173"/>
    </row>
    <row r="27155" spans="13:21" s="104" customFormat="1" ht="15.75">
      <c r="M27155" s="172"/>
      <c r="N27155" s="172"/>
      <c r="O27155" s="172"/>
      <c r="U27155" s="173"/>
    </row>
    <row r="27156" spans="13:21" s="104" customFormat="1" ht="15.75">
      <c r="M27156" s="172"/>
      <c r="N27156" s="172"/>
      <c r="O27156" s="172"/>
      <c r="U27156" s="173"/>
    </row>
    <row r="27157" spans="13:21" s="104" customFormat="1" ht="15.75">
      <c r="M27157" s="172"/>
      <c r="N27157" s="172"/>
      <c r="O27157" s="172"/>
      <c r="U27157" s="173"/>
    </row>
    <row r="27158" spans="13:21" s="104" customFormat="1" ht="15.75">
      <c r="M27158" s="172"/>
      <c r="N27158" s="172"/>
      <c r="O27158" s="172"/>
      <c r="U27158" s="173"/>
    </row>
    <row r="27159" spans="13:21" s="104" customFormat="1" ht="15.75">
      <c r="M27159" s="172"/>
      <c r="N27159" s="172"/>
      <c r="O27159" s="172"/>
      <c r="U27159" s="173"/>
    </row>
    <row r="27160" spans="13:21" s="104" customFormat="1" ht="15.75">
      <c r="M27160" s="172"/>
      <c r="N27160" s="172"/>
      <c r="O27160" s="172"/>
      <c r="U27160" s="173"/>
    </row>
    <row r="27161" spans="13:21" s="104" customFormat="1" ht="15.75">
      <c r="M27161" s="172"/>
      <c r="N27161" s="172"/>
      <c r="O27161" s="172"/>
      <c r="U27161" s="173"/>
    </row>
    <row r="27162" spans="13:21" s="104" customFormat="1" ht="15.75">
      <c r="M27162" s="172"/>
      <c r="N27162" s="172"/>
      <c r="O27162" s="172"/>
      <c r="U27162" s="173"/>
    </row>
    <row r="27163" spans="13:21" s="104" customFormat="1" ht="15.75">
      <c r="M27163" s="172"/>
      <c r="N27163" s="172"/>
      <c r="O27163" s="172"/>
      <c r="U27163" s="173"/>
    </row>
    <row r="27164" spans="13:21" s="104" customFormat="1" ht="15.75">
      <c r="M27164" s="172"/>
      <c r="N27164" s="172"/>
      <c r="O27164" s="172"/>
      <c r="U27164" s="173"/>
    </row>
    <row r="27165" spans="13:21" s="104" customFormat="1" ht="15.75">
      <c r="M27165" s="172"/>
      <c r="N27165" s="172"/>
      <c r="O27165" s="172"/>
      <c r="U27165" s="173"/>
    </row>
    <row r="27166" spans="13:21" s="104" customFormat="1" ht="15.75">
      <c r="M27166" s="172"/>
      <c r="N27166" s="172"/>
      <c r="O27166" s="172"/>
      <c r="U27166" s="173"/>
    </row>
    <row r="27167" spans="13:21" s="104" customFormat="1" ht="15.75">
      <c r="M27167" s="172"/>
      <c r="N27167" s="172"/>
      <c r="O27167" s="172"/>
      <c r="U27167" s="173"/>
    </row>
    <row r="27168" spans="13:21" s="104" customFormat="1" ht="15.75">
      <c r="M27168" s="172"/>
      <c r="N27168" s="172"/>
      <c r="O27168" s="172"/>
      <c r="U27168" s="173"/>
    </row>
    <row r="27169" spans="13:21" s="104" customFormat="1" ht="15.75">
      <c r="M27169" s="172"/>
      <c r="N27169" s="172"/>
      <c r="O27169" s="172"/>
      <c r="U27169" s="173"/>
    </row>
    <row r="27170" spans="13:21" s="104" customFormat="1" ht="15.75">
      <c r="M27170" s="172"/>
      <c r="N27170" s="172"/>
      <c r="O27170" s="172"/>
      <c r="U27170" s="173"/>
    </row>
    <row r="27171" spans="13:21" s="104" customFormat="1" ht="15.75">
      <c r="M27171" s="172"/>
      <c r="N27171" s="172"/>
      <c r="O27171" s="172"/>
      <c r="U27171" s="173"/>
    </row>
    <row r="27172" spans="13:21" s="104" customFormat="1" ht="15.75">
      <c r="M27172" s="172"/>
      <c r="N27172" s="172"/>
      <c r="O27172" s="172"/>
      <c r="U27172" s="173"/>
    </row>
    <row r="27173" spans="13:21" s="104" customFormat="1" ht="15.75">
      <c r="M27173" s="172"/>
      <c r="N27173" s="172"/>
      <c r="O27173" s="172"/>
      <c r="U27173" s="173"/>
    </row>
    <row r="27174" spans="13:21" s="104" customFormat="1" ht="15.75">
      <c r="M27174" s="172"/>
      <c r="N27174" s="172"/>
      <c r="O27174" s="172"/>
      <c r="U27174" s="173"/>
    </row>
    <row r="27175" spans="13:21" s="104" customFormat="1" ht="15.75">
      <c r="M27175" s="172"/>
      <c r="N27175" s="172"/>
      <c r="O27175" s="172"/>
      <c r="U27175" s="173"/>
    </row>
    <row r="27176" spans="13:21" s="104" customFormat="1" ht="15.75">
      <c r="M27176" s="172"/>
      <c r="N27176" s="172"/>
      <c r="O27176" s="172"/>
      <c r="U27176" s="173"/>
    </row>
    <row r="27177" spans="13:21" s="104" customFormat="1" ht="15.75">
      <c r="M27177" s="172"/>
      <c r="N27177" s="172"/>
      <c r="O27177" s="172"/>
      <c r="U27177" s="173"/>
    </row>
    <row r="27178" spans="13:21" s="104" customFormat="1" ht="15.75">
      <c r="M27178" s="172"/>
      <c r="N27178" s="172"/>
      <c r="O27178" s="172"/>
      <c r="U27178" s="173"/>
    </row>
    <row r="27179" spans="13:21" s="104" customFormat="1" ht="15.75">
      <c r="M27179" s="172"/>
      <c r="N27179" s="172"/>
      <c r="O27179" s="172"/>
      <c r="U27179" s="173"/>
    </row>
    <row r="27180" spans="13:21" s="104" customFormat="1" ht="15.75">
      <c r="M27180" s="172"/>
      <c r="N27180" s="172"/>
      <c r="O27180" s="172"/>
      <c r="U27180" s="173"/>
    </row>
    <row r="27181" spans="13:21" s="104" customFormat="1" ht="15.75">
      <c r="M27181" s="172"/>
      <c r="N27181" s="172"/>
      <c r="O27181" s="172"/>
      <c r="U27181" s="173"/>
    </row>
    <row r="27182" spans="13:21" s="104" customFormat="1" ht="15.75">
      <c r="M27182" s="172"/>
      <c r="N27182" s="172"/>
      <c r="O27182" s="172"/>
      <c r="U27182" s="173"/>
    </row>
    <row r="27183" spans="13:21" s="104" customFormat="1" ht="15.75">
      <c r="M27183" s="172"/>
      <c r="N27183" s="172"/>
      <c r="O27183" s="172"/>
      <c r="U27183" s="173"/>
    </row>
    <row r="27184" spans="13:21" s="104" customFormat="1" ht="15.75">
      <c r="M27184" s="172"/>
      <c r="N27184" s="172"/>
      <c r="O27184" s="172"/>
      <c r="U27184" s="173"/>
    </row>
    <row r="27185" spans="13:21" s="104" customFormat="1" ht="15.75">
      <c r="M27185" s="172"/>
      <c r="N27185" s="172"/>
      <c r="O27185" s="172"/>
      <c r="U27185" s="173"/>
    </row>
    <row r="27186" spans="13:21" s="104" customFormat="1" ht="15.75">
      <c r="M27186" s="172"/>
      <c r="N27186" s="172"/>
      <c r="O27186" s="172"/>
      <c r="U27186" s="173"/>
    </row>
    <row r="27187" spans="13:21" s="104" customFormat="1" ht="15.75">
      <c r="M27187" s="172"/>
      <c r="N27187" s="172"/>
      <c r="O27187" s="172"/>
      <c r="U27187" s="173"/>
    </row>
    <row r="27188" spans="13:21" s="104" customFormat="1" ht="15.75">
      <c r="M27188" s="172"/>
      <c r="N27188" s="172"/>
      <c r="O27188" s="172"/>
      <c r="U27188" s="173"/>
    </row>
    <row r="27189" spans="13:21" s="104" customFormat="1" ht="15.75">
      <c r="M27189" s="172"/>
      <c r="N27189" s="172"/>
      <c r="O27189" s="172"/>
      <c r="U27189" s="173"/>
    </row>
    <row r="27190" spans="13:21" s="104" customFormat="1" ht="15.75">
      <c r="M27190" s="172"/>
      <c r="N27190" s="172"/>
      <c r="O27190" s="172"/>
      <c r="U27190" s="173"/>
    </row>
    <row r="27191" spans="13:21" s="104" customFormat="1" ht="15.75">
      <c r="M27191" s="172"/>
      <c r="N27191" s="172"/>
      <c r="O27191" s="172"/>
      <c r="U27191" s="173"/>
    </row>
    <row r="27192" spans="13:21" s="104" customFormat="1" ht="15.75">
      <c r="M27192" s="172"/>
      <c r="N27192" s="172"/>
      <c r="O27192" s="172"/>
      <c r="U27192" s="173"/>
    </row>
    <row r="27193" spans="13:21" s="104" customFormat="1" ht="15.75">
      <c r="M27193" s="172"/>
      <c r="N27193" s="172"/>
      <c r="O27193" s="172"/>
      <c r="U27193" s="173"/>
    </row>
    <row r="27194" spans="13:21" s="104" customFormat="1" ht="15.75">
      <c r="M27194" s="172"/>
      <c r="N27194" s="172"/>
      <c r="O27194" s="172"/>
      <c r="U27194" s="173"/>
    </row>
    <row r="27195" spans="13:21" s="104" customFormat="1" ht="15.75">
      <c r="M27195" s="172"/>
      <c r="N27195" s="172"/>
      <c r="O27195" s="172"/>
      <c r="U27195" s="173"/>
    </row>
    <row r="27196" spans="13:21" s="104" customFormat="1" ht="15.75">
      <c r="M27196" s="172"/>
      <c r="N27196" s="172"/>
      <c r="O27196" s="172"/>
      <c r="U27196" s="173"/>
    </row>
    <row r="27197" spans="13:21" s="104" customFormat="1" ht="15.75">
      <c r="M27197" s="172"/>
      <c r="N27197" s="172"/>
      <c r="O27197" s="172"/>
      <c r="U27197" s="173"/>
    </row>
    <row r="27198" spans="13:21" s="104" customFormat="1" ht="15.75">
      <c r="M27198" s="172"/>
      <c r="N27198" s="172"/>
      <c r="O27198" s="172"/>
      <c r="U27198" s="173"/>
    </row>
    <row r="27199" spans="13:21" s="104" customFormat="1" ht="15.75">
      <c r="M27199" s="172"/>
      <c r="N27199" s="172"/>
      <c r="O27199" s="172"/>
      <c r="U27199" s="173"/>
    </row>
    <row r="27200" spans="13:21" s="104" customFormat="1" ht="15.75">
      <c r="M27200" s="172"/>
      <c r="N27200" s="172"/>
      <c r="O27200" s="172"/>
      <c r="U27200" s="173"/>
    </row>
    <row r="27201" spans="13:21" s="104" customFormat="1" ht="15.75">
      <c r="M27201" s="172"/>
      <c r="N27201" s="172"/>
      <c r="O27201" s="172"/>
      <c r="U27201" s="173"/>
    </row>
    <row r="27202" spans="13:21" s="104" customFormat="1" ht="15.75">
      <c r="M27202" s="172"/>
      <c r="N27202" s="172"/>
      <c r="O27202" s="172"/>
      <c r="U27202" s="173"/>
    </row>
    <row r="27203" spans="13:21" s="104" customFormat="1" ht="15.75">
      <c r="M27203" s="172"/>
      <c r="N27203" s="172"/>
      <c r="O27203" s="172"/>
      <c r="U27203" s="173"/>
    </row>
    <row r="27204" spans="13:21" s="104" customFormat="1" ht="15.75">
      <c r="M27204" s="172"/>
      <c r="N27204" s="172"/>
      <c r="O27204" s="172"/>
      <c r="U27204" s="173"/>
    </row>
    <row r="27205" spans="13:21" s="104" customFormat="1" ht="15.75">
      <c r="M27205" s="172"/>
      <c r="N27205" s="172"/>
      <c r="O27205" s="172"/>
      <c r="U27205" s="173"/>
    </row>
    <row r="27206" spans="13:21" s="104" customFormat="1" ht="15.75">
      <c r="M27206" s="172"/>
      <c r="N27206" s="172"/>
      <c r="O27206" s="172"/>
      <c r="U27206" s="173"/>
    </row>
    <row r="27207" spans="13:21" s="104" customFormat="1" ht="15.75">
      <c r="M27207" s="172"/>
      <c r="N27207" s="172"/>
      <c r="O27207" s="172"/>
      <c r="U27207" s="173"/>
    </row>
    <row r="27208" spans="13:21" s="104" customFormat="1" ht="15.75">
      <c r="M27208" s="172"/>
      <c r="N27208" s="172"/>
      <c r="O27208" s="172"/>
      <c r="U27208" s="173"/>
    </row>
    <row r="27209" spans="13:21" s="104" customFormat="1" ht="15.75">
      <c r="M27209" s="172"/>
      <c r="N27209" s="172"/>
      <c r="O27209" s="172"/>
      <c r="U27209" s="173"/>
    </row>
    <row r="27210" spans="13:21" s="104" customFormat="1" ht="15.75">
      <c r="M27210" s="172"/>
      <c r="N27210" s="172"/>
      <c r="O27210" s="172"/>
      <c r="U27210" s="173"/>
    </row>
    <row r="27211" spans="13:21" s="104" customFormat="1" ht="15.75">
      <c r="M27211" s="172"/>
      <c r="N27211" s="172"/>
      <c r="O27211" s="172"/>
      <c r="U27211" s="173"/>
    </row>
    <row r="27212" spans="13:21" s="104" customFormat="1" ht="15.75">
      <c r="M27212" s="172"/>
      <c r="N27212" s="172"/>
      <c r="O27212" s="172"/>
      <c r="U27212" s="173"/>
    </row>
    <row r="27213" spans="13:21" s="104" customFormat="1" ht="15.75">
      <c r="M27213" s="172"/>
      <c r="N27213" s="172"/>
      <c r="O27213" s="172"/>
      <c r="U27213" s="173"/>
    </row>
    <row r="27214" spans="13:21" s="104" customFormat="1" ht="15.75">
      <c r="M27214" s="172"/>
      <c r="N27214" s="172"/>
      <c r="O27214" s="172"/>
      <c r="U27214" s="173"/>
    </row>
    <row r="27215" spans="13:21" s="104" customFormat="1" ht="15.75">
      <c r="M27215" s="172"/>
      <c r="N27215" s="172"/>
      <c r="O27215" s="172"/>
      <c r="U27215" s="173"/>
    </row>
    <row r="27216" spans="13:21" s="104" customFormat="1" ht="15.75">
      <c r="M27216" s="172"/>
      <c r="N27216" s="172"/>
      <c r="O27216" s="172"/>
      <c r="U27216" s="173"/>
    </row>
    <row r="27217" spans="13:21" s="104" customFormat="1" ht="15.75">
      <c r="M27217" s="172"/>
      <c r="N27217" s="172"/>
      <c r="O27217" s="172"/>
      <c r="U27217" s="173"/>
    </row>
    <row r="27218" spans="13:21" s="104" customFormat="1" ht="15.75">
      <c r="M27218" s="172"/>
      <c r="N27218" s="172"/>
      <c r="O27218" s="172"/>
      <c r="U27218" s="173"/>
    </row>
    <row r="27219" spans="13:21" s="104" customFormat="1" ht="15.75">
      <c r="M27219" s="172"/>
      <c r="N27219" s="172"/>
      <c r="O27219" s="172"/>
      <c r="U27219" s="173"/>
    </row>
    <row r="27220" spans="13:21" s="104" customFormat="1" ht="15.75">
      <c r="M27220" s="172"/>
      <c r="N27220" s="172"/>
      <c r="O27220" s="172"/>
      <c r="U27220" s="173"/>
    </row>
    <row r="27221" spans="13:21" s="104" customFormat="1" ht="15.75">
      <c r="M27221" s="172"/>
      <c r="N27221" s="172"/>
      <c r="O27221" s="172"/>
      <c r="U27221" s="173"/>
    </row>
    <row r="27222" spans="13:21" s="104" customFormat="1" ht="15.75">
      <c r="M27222" s="172"/>
      <c r="N27222" s="172"/>
      <c r="O27222" s="172"/>
      <c r="U27222" s="173"/>
    </row>
    <row r="27223" spans="13:21" s="104" customFormat="1" ht="15.75">
      <c r="M27223" s="172"/>
      <c r="N27223" s="172"/>
      <c r="O27223" s="172"/>
      <c r="U27223" s="173"/>
    </row>
    <row r="27224" spans="13:21" s="104" customFormat="1" ht="15.75">
      <c r="M27224" s="172"/>
      <c r="N27224" s="172"/>
      <c r="O27224" s="172"/>
      <c r="U27224" s="173"/>
    </row>
    <row r="27225" spans="13:21" s="104" customFormat="1" ht="15.75">
      <c r="M27225" s="172"/>
      <c r="N27225" s="172"/>
      <c r="O27225" s="172"/>
      <c r="U27225" s="173"/>
    </row>
    <row r="27226" spans="13:21" s="104" customFormat="1" ht="15.75">
      <c r="M27226" s="172"/>
      <c r="N27226" s="172"/>
      <c r="O27226" s="172"/>
      <c r="U27226" s="173"/>
    </row>
    <row r="27227" spans="13:21" s="104" customFormat="1" ht="15.75">
      <c r="M27227" s="172"/>
      <c r="N27227" s="172"/>
      <c r="O27227" s="172"/>
      <c r="U27227" s="173"/>
    </row>
    <row r="27228" spans="13:21" s="104" customFormat="1" ht="15.75">
      <c r="M27228" s="172"/>
      <c r="N27228" s="172"/>
      <c r="O27228" s="172"/>
      <c r="U27228" s="173"/>
    </row>
    <row r="27229" spans="13:21" s="104" customFormat="1" ht="15.75">
      <c r="M27229" s="172"/>
      <c r="N27229" s="172"/>
      <c r="O27229" s="172"/>
      <c r="U27229" s="173"/>
    </row>
    <row r="27230" spans="13:21" s="104" customFormat="1" ht="15.75">
      <c r="M27230" s="172"/>
      <c r="N27230" s="172"/>
      <c r="O27230" s="172"/>
      <c r="U27230" s="173"/>
    </row>
    <row r="27231" spans="13:21" s="104" customFormat="1" ht="15.75">
      <c r="M27231" s="172"/>
      <c r="N27231" s="172"/>
      <c r="O27231" s="172"/>
      <c r="U27231" s="173"/>
    </row>
    <row r="27232" spans="13:21" s="104" customFormat="1" ht="15.75">
      <c r="M27232" s="172"/>
      <c r="N27232" s="172"/>
      <c r="O27232" s="172"/>
      <c r="U27232" s="173"/>
    </row>
    <row r="27233" spans="13:21" s="104" customFormat="1" ht="15.75">
      <c r="M27233" s="172"/>
      <c r="N27233" s="172"/>
      <c r="O27233" s="172"/>
      <c r="U27233" s="173"/>
    </row>
    <row r="27234" spans="13:21" s="104" customFormat="1" ht="15.75">
      <c r="M27234" s="172"/>
      <c r="N27234" s="172"/>
      <c r="O27234" s="172"/>
      <c r="U27234" s="173"/>
    </row>
    <row r="27235" spans="13:21" s="104" customFormat="1" ht="15.75">
      <c r="M27235" s="172"/>
      <c r="N27235" s="172"/>
      <c r="O27235" s="172"/>
      <c r="U27235" s="173"/>
    </row>
    <row r="27236" spans="13:21" s="104" customFormat="1" ht="15.75">
      <c r="M27236" s="172"/>
      <c r="N27236" s="172"/>
      <c r="O27236" s="172"/>
      <c r="U27236" s="173"/>
    </row>
    <row r="27237" spans="13:21" s="104" customFormat="1" ht="15.75">
      <c r="M27237" s="172"/>
      <c r="N27237" s="172"/>
      <c r="O27237" s="172"/>
      <c r="U27237" s="173"/>
    </row>
    <row r="27238" spans="13:21" s="104" customFormat="1" ht="15.75">
      <c r="M27238" s="172"/>
      <c r="N27238" s="172"/>
      <c r="O27238" s="172"/>
      <c r="U27238" s="173"/>
    </row>
    <row r="27239" spans="13:21" s="104" customFormat="1" ht="15.75">
      <c r="M27239" s="172"/>
      <c r="N27239" s="172"/>
      <c r="O27239" s="172"/>
      <c r="U27239" s="173"/>
    </row>
    <row r="27240" spans="13:21" s="104" customFormat="1" ht="15.75">
      <c r="M27240" s="172"/>
      <c r="N27240" s="172"/>
      <c r="O27240" s="172"/>
      <c r="U27240" s="173"/>
    </row>
    <row r="27241" spans="13:21" s="104" customFormat="1" ht="15.75">
      <c r="M27241" s="172"/>
      <c r="N27241" s="172"/>
      <c r="O27241" s="172"/>
      <c r="U27241" s="173"/>
    </row>
    <row r="27242" spans="13:21" s="104" customFormat="1" ht="15.75">
      <c r="M27242" s="172"/>
      <c r="N27242" s="172"/>
      <c r="O27242" s="172"/>
      <c r="U27242" s="173"/>
    </row>
    <row r="27243" spans="13:21" s="104" customFormat="1" ht="15.75">
      <c r="M27243" s="172"/>
      <c r="N27243" s="172"/>
      <c r="O27243" s="172"/>
      <c r="U27243" s="173"/>
    </row>
    <row r="27244" spans="13:21" s="104" customFormat="1" ht="15.75">
      <c r="M27244" s="172"/>
      <c r="N27244" s="172"/>
      <c r="O27244" s="172"/>
      <c r="U27244" s="173"/>
    </row>
    <row r="27245" spans="13:21" s="104" customFormat="1" ht="15.75">
      <c r="M27245" s="172"/>
      <c r="N27245" s="172"/>
      <c r="O27245" s="172"/>
      <c r="U27245" s="173"/>
    </row>
    <row r="27246" spans="13:21" s="104" customFormat="1" ht="15.75">
      <c r="M27246" s="172"/>
      <c r="N27246" s="172"/>
      <c r="O27246" s="172"/>
      <c r="U27246" s="173"/>
    </row>
    <row r="27247" spans="13:21" s="104" customFormat="1" ht="15.75">
      <c r="M27247" s="172"/>
      <c r="N27247" s="172"/>
      <c r="O27247" s="172"/>
      <c r="U27247" s="173"/>
    </row>
    <row r="27248" spans="13:21" s="104" customFormat="1" ht="15.75">
      <c r="M27248" s="172"/>
      <c r="N27248" s="172"/>
      <c r="O27248" s="172"/>
      <c r="U27248" s="173"/>
    </row>
    <row r="27249" spans="13:21" s="104" customFormat="1" ht="15.75">
      <c r="M27249" s="172"/>
      <c r="N27249" s="172"/>
      <c r="O27249" s="172"/>
      <c r="U27249" s="173"/>
    </row>
    <row r="27250" spans="13:21" s="104" customFormat="1" ht="15.75">
      <c r="M27250" s="172"/>
      <c r="N27250" s="172"/>
      <c r="O27250" s="172"/>
      <c r="U27250" s="173"/>
    </row>
    <row r="27251" spans="13:21" s="104" customFormat="1" ht="15.75">
      <c r="M27251" s="172"/>
      <c r="N27251" s="172"/>
      <c r="O27251" s="172"/>
      <c r="U27251" s="173"/>
    </row>
    <row r="27252" spans="13:21" s="104" customFormat="1" ht="15.75">
      <c r="M27252" s="172"/>
      <c r="N27252" s="172"/>
      <c r="O27252" s="172"/>
      <c r="U27252" s="173"/>
    </row>
    <row r="27253" spans="13:21" s="104" customFormat="1" ht="15.75">
      <c r="M27253" s="172"/>
      <c r="N27253" s="172"/>
      <c r="O27253" s="172"/>
      <c r="U27253" s="173"/>
    </row>
    <row r="27254" spans="13:21" s="104" customFormat="1" ht="15.75">
      <c r="M27254" s="172"/>
      <c r="N27254" s="172"/>
      <c r="O27254" s="172"/>
      <c r="U27254" s="173"/>
    </row>
    <row r="27255" spans="13:21" s="104" customFormat="1" ht="15.75">
      <c r="M27255" s="172"/>
      <c r="N27255" s="172"/>
      <c r="O27255" s="172"/>
      <c r="U27255" s="173"/>
    </row>
    <row r="27256" spans="13:21" s="104" customFormat="1" ht="15.75">
      <c r="M27256" s="172"/>
      <c r="N27256" s="172"/>
      <c r="O27256" s="172"/>
      <c r="U27256" s="173"/>
    </row>
    <row r="27257" spans="13:21" s="104" customFormat="1" ht="15.75">
      <c r="M27257" s="172"/>
      <c r="N27257" s="172"/>
      <c r="O27257" s="172"/>
      <c r="U27257" s="173"/>
    </row>
    <row r="27258" spans="13:21" s="104" customFormat="1" ht="15.75">
      <c r="M27258" s="172"/>
      <c r="N27258" s="172"/>
      <c r="O27258" s="172"/>
      <c r="U27258" s="173"/>
    </row>
    <row r="27259" spans="13:21" s="104" customFormat="1" ht="15.75">
      <c r="M27259" s="172"/>
      <c r="N27259" s="172"/>
      <c r="O27259" s="172"/>
      <c r="U27259" s="173"/>
    </row>
    <row r="27260" spans="13:21" s="104" customFormat="1" ht="15.75">
      <c r="M27260" s="172"/>
      <c r="N27260" s="172"/>
      <c r="O27260" s="172"/>
      <c r="U27260" s="173"/>
    </row>
    <row r="27261" spans="13:21" s="104" customFormat="1" ht="15.75">
      <c r="M27261" s="172"/>
      <c r="N27261" s="172"/>
      <c r="O27261" s="172"/>
      <c r="U27261" s="173"/>
    </row>
    <row r="27262" spans="13:21" s="104" customFormat="1" ht="15.75">
      <c r="M27262" s="172"/>
      <c r="N27262" s="172"/>
      <c r="O27262" s="172"/>
      <c r="U27262" s="173"/>
    </row>
    <row r="27263" spans="13:21" s="104" customFormat="1" ht="15.75">
      <c r="M27263" s="172"/>
      <c r="N27263" s="172"/>
      <c r="O27263" s="172"/>
      <c r="U27263" s="173"/>
    </row>
    <row r="27264" spans="13:21" s="104" customFormat="1" ht="15.75">
      <c r="M27264" s="172"/>
      <c r="N27264" s="172"/>
      <c r="O27264" s="172"/>
      <c r="U27264" s="173"/>
    </row>
    <row r="27265" spans="13:21" s="104" customFormat="1" ht="15.75">
      <c r="M27265" s="172"/>
      <c r="N27265" s="172"/>
      <c r="O27265" s="172"/>
      <c r="U27265" s="173"/>
    </row>
    <row r="27266" spans="13:21" s="104" customFormat="1" ht="15.75">
      <c r="M27266" s="172"/>
      <c r="N27266" s="172"/>
      <c r="O27266" s="172"/>
      <c r="U27266" s="173"/>
    </row>
    <row r="27267" spans="13:21" s="104" customFormat="1" ht="15.75">
      <c r="M27267" s="172"/>
      <c r="N27267" s="172"/>
      <c r="O27267" s="172"/>
      <c r="U27267" s="173"/>
    </row>
    <row r="27268" spans="13:21" s="104" customFormat="1" ht="15.75">
      <c r="M27268" s="172"/>
      <c r="N27268" s="172"/>
      <c r="O27268" s="172"/>
      <c r="U27268" s="173"/>
    </row>
    <row r="27269" spans="13:21" s="104" customFormat="1" ht="15.75">
      <c r="M27269" s="172"/>
      <c r="N27269" s="172"/>
      <c r="O27269" s="172"/>
      <c r="U27269" s="173"/>
    </row>
    <row r="27270" spans="13:21" s="104" customFormat="1" ht="15.75">
      <c r="M27270" s="172"/>
      <c r="N27270" s="172"/>
      <c r="O27270" s="172"/>
      <c r="U27270" s="173"/>
    </row>
    <row r="27271" spans="13:21" s="104" customFormat="1" ht="15.75">
      <c r="M27271" s="172"/>
      <c r="N27271" s="172"/>
      <c r="O27271" s="172"/>
      <c r="U27271" s="173"/>
    </row>
    <row r="27272" spans="13:21" s="104" customFormat="1" ht="15.75">
      <c r="M27272" s="172"/>
      <c r="N27272" s="172"/>
      <c r="O27272" s="172"/>
      <c r="U27272" s="173"/>
    </row>
    <row r="27273" spans="13:21" s="104" customFormat="1" ht="15.75">
      <c r="M27273" s="172"/>
      <c r="N27273" s="172"/>
      <c r="O27273" s="172"/>
      <c r="U27273" s="173"/>
    </row>
    <row r="27274" spans="13:21" s="104" customFormat="1" ht="15.75">
      <c r="M27274" s="172"/>
      <c r="N27274" s="172"/>
      <c r="O27274" s="172"/>
      <c r="U27274" s="173"/>
    </row>
    <row r="27275" spans="13:21" s="104" customFormat="1" ht="15.75">
      <c r="M27275" s="172"/>
      <c r="N27275" s="172"/>
      <c r="O27275" s="172"/>
      <c r="U27275" s="173"/>
    </row>
    <row r="27276" spans="13:21" s="104" customFormat="1" ht="15.75">
      <c r="M27276" s="172"/>
      <c r="N27276" s="172"/>
      <c r="O27276" s="172"/>
      <c r="U27276" s="173"/>
    </row>
    <row r="27277" spans="13:21" s="104" customFormat="1" ht="15.75">
      <c r="M27277" s="172"/>
      <c r="N27277" s="172"/>
      <c r="O27277" s="172"/>
      <c r="U27277" s="173"/>
    </row>
    <row r="27278" spans="13:21" s="104" customFormat="1" ht="15.75">
      <c r="M27278" s="172"/>
      <c r="N27278" s="172"/>
      <c r="O27278" s="172"/>
      <c r="U27278" s="173"/>
    </row>
    <row r="27279" spans="13:21" s="104" customFormat="1" ht="15.75">
      <c r="M27279" s="172"/>
      <c r="N27279" s="172"/>
      <c r="O27279" s="172"/>
      <c r="U27279" s="173"/>
    </row>
    <row r="27280" spans="13:21" s="104" customFormat="1" ht="15.75">
      <c r="M27280" s="172"/>
      <c r="N27280" s="172"/>
      <c r="O27280" s="172"/>
      <c r="U27280" s="173"/>
    </row>
    <row r="27281" spans="13:21" s="104" customFormat="1" ht="15.75">
      <c r="M27281" s="172"/>
      <c r="N27281" s="172"/>
      <c r="O27281" s="172"/>
      <c r="U27281" s="173"/>
    </row>
    <row r="27282" spans="13:21" s="104" customFormat="1" ht="15.75">
      <c r="M27282" s="172"/>
      <c r="N27282" s="172"/>
      <c r="O27282" s="172"/>
      <c r="U27282" s="173"/>
    </row>
    <row r="27283" spans="13:21" s="104" customFormat="1" ht="15.75">
      <c r="M27283" s="172"/>
      <c r="N27283" s="172"/>
      <c r="O27283" s="172"/>
      <c r="U27283" s="173"/>
    </row>
    <row r="27284" spans="13:21" s="104" customFormat="1" ht="15.75">
      <c r="M27284" s="172"/>
      <c r="N27284" s="172"/>
      <c r="O27284" s="172"/>
      <c r="U27284" s="173"/>
    </row>
    <row r="27285" spans="13:21" s="104" customFormat="1" ht="15.75">
      <c r="M27285" s="172"/>
      <c r="N27285" s="172"/>
      <c r="O27285" s="172"/>
      <c r="U27285" s="173"/>
    </row>
    <row r="27286" spans="13:21" s="104" customFormat="1" ht="15.75">
      <c r="M27286" s="172"/>
      <c r="N27286" s="172"/>
      <c r="O27286" s="172"/>
      <c r="U27286" s="173"/>
    </row>
    <row r="27287" spans="13:21" s="104" customFormat="1" ht="15.75">
      <c r="M27287" s="172"/>
      <c r="N27287" s="172"/>
      <c r="O27287" s="172"/>
      <c r="U27287" s="173"/>
    </row>
    <row r="27288" spans="13:21" s="104" customFormat="1" ht="15.75">
      <c r="M27288" s="172"/>
      <c r="N27288" s="172"/>
      <c r="O27288" s="172"/>
      <c r="U27288" s="173"/>
    </row>
    <row r="27289" spans="13:21" s="104" customFormat="1" ht="15.75">
      <c r="M27289" s="172"/>
      <c r="N27289" s="172"/>
      <c r="O27289" s="172"/>
      <c r="U27289" s="173"/>
    </row>
    <row r="27290" spans="13:21" s="104" customFormat="1" ht="15.75">
      <c r="M27290" s="172"/>
      <c r="N27290" s="172"/>
      <c r="O27290" s="172"/>
      <c r="U27290" s="173"/>
    </row>
    <row r="27291" spans="13:21" s="104" customFormat="1" ht="15.75">
      <c r="M27291" s="172"/>
      <c r="N27291" s="172"/>
      <c r="O27291" s="172"/>
      <c r="U27291" s="173"/>
    </row>
    <row r="27292" spans="13:21" s="104" customFormat="1" ht="15.75">
      <c r="M27292" s="172"/>
      <c r="N27292" s="172"/>
      <c r="O27292" s="172"/>
      <c r="U27292" s="173"/>
    </row>
    <row r="27293" spans="13:21" s="104" customFormat="1" ht="15.75">
      <c r="M27293" s="172"/>
      <c r="N27293" s="172"/>
      <c r="O27293" s="172"/>
      <c r="U27293" s="173"/>
    </row>
    <row r="27294" spans="13:21" s="104" customFormat="1" ht="15.75">
      <c r="M27294" s="172"/>
      <c r="N27294" s="172"/>
      <c r="O27294" s="172"/>
      <c r="U27294" s="173"/>
    </row>
    <row r="27295" spans="13:21" s="104" customFormat="1" ht="15.75">
      <c r="M27295" s="172"/>
      <c r="N27295" s="172"/>
      <c r="O27295" s="172"/>
      <c r="U27295" s="173"/>
    </row>
    <row r="27296" spans="13:21" s="104" customFormat="1" ht="15.75">
      <c r="M27296" s="172"/>
      <c r="N27296" s="172"/>
      <c r="O27296" s="172"/>
      <c r="U27296" s="173"/>
    </row>
    <row r="27297" spans="13:21" s="104" customFormat="1" ht="15.75">
      <c r="M27297" s="172"/>
      <c r="N27297" s="172"/>
      <c r="O27297" s="172"/>
      <c r="U27297" s="173"/>
    </row>
    <row r="27298" spans="13:21" s="104" customFormat="1" ht="15.75">
      <c r="M27298" s="172"/>
      <c r="N27298" s="172"/>
      <c r="O27298" s="172"/>
      <c r="U27298" s="173"/>
    </row>
    <row r="27299" spans="13:21" s="104" customFormat="1" ht="15.75">
      <c r="M27299" s="172"/>
      <c r="N27299" s="172"/>
      <c r="O27299" s="172"/>
      <c r="U27299" s="173"/>
    </row>
    <row r="27300" spans="13:21" s="104" customFormat="1" ht="15.75">
      <c r="M27300" s="172"/>
      <c r="N27300" s="172"/>
      <c r="O27300" s="172"/>
      <c r="U27300" s="173"/>
    </row>
    <row r="27301" spans="13:21" s="104" customFormat="1" ht="15.75">
      <c r="M27301" s="172"/>
      <c r="N27301" s="172"/>
      <c r="O27301" s="172"/>
      <c r="U27301" s="173"/>
    </row>
    <row r="27302" spans="13:21" s="104" customFormat="1" ht="15.75">
      <c r="M27302" s="172"/>
      <c r="N27302" s="172"/>
      <c r="O27302" s="172"/>
      <c r="U27302" s="173"/>
    </row>
    <row r="27303" spans="13:21" s="104" customFormat="1" ht="15.75">
      <c r="M27303" s="172"/>
      <c r="N27303" s="172"/>
      <c r="O27303" s="172"/>
      <c r="U27303" s="173"/>
    </row>
    <row r="27304" spans="13:21" s="104" customFormat="1" ht="15.75">
      <c r="M27304" s="172"/>
      <c r="N27304" s="172"/>
      <c r="O27304" s="172"/>
      <c r="U27304" s="173"/>
    </row>
    <row r="27305" spans="13:21" s="104" customFormat="1" ht="15.75">
      <c r="M27305" s="172"/>
      <c r="N27305" s="172"/>
      <c r="O27305" s="172"/>
      <c r="U27305" s="173"/>
    </row>
    <row r="27306" spans="13:21" s="104" customFormat="1" ht="15.75">
      <c r="M27306" s="172"/>
      <c r="N27306" s="172"/>
      <c r="O27306" s="172"/>
      <c r="U27306" s="173"/>
    </row>
    <row r="27307" spans="13:21" s="104" customFormat="1" ht="15.75">
      <c r="M27307" s="172"/>
      <c r="N27307" s="172"/>
      <c r="O27307" s="172"/>
      <c r="U27307" s="173"/>
    </row>
    <row r="27308" spans="13:21" s="104" customFormat="1" ht="15.75">
      <c r="M27308" s="172"/>
      <c r="N27308" s="172"/>
      <c r="O27308" s="172"/>
      <c r="U27308" s="173"/>
    </row>
    <row r="27309" spans="13:21" s="104" customFormat="1" ht="15.75">
      <c r="M27309" s="172"/>
      <c r="N27309" s="172"/>
      <c r="O27309" s="172"/>
      <c r="U27309" s="173"/>
    </row>
    <row r="27310" spans="13:21" s="104" customFormat="1" ht="15.75">
      <c r="M27310" s="172"/>
      <c r="N27310" s="172"/>
      <c r="O27310" s="172"/>
      <c r="U27310" s="173"/>
    </row>
    <row r="27311" spans="13:21" s="104" customFormat="1" ht="15.75">
      <c r="M27311" s="172"/>
      <c r="N27311" s="172"/>
      <c r="O27311" s="172"/>
      <c r="U27311" s="173"/>
    </row>
    <row r="27312" spans="13:21" s="104" customFormat="1" ht="15.75">
      <c r="M27312" s="172"/>
      <c r="N27312" s="172"/>
      <c r="O27312" s="172"/>
      <c r="U27312" s="173"/>
    </row>
    <row r="27313" spans="13:21" s="104" customFormat="1" ht="15.75">
      <c r="M27313" s="172"/>
      <c r="N27313" s="172"/>
      <c r="O27313" s="172"/>
      <c r="U27313" s="173"/>
    </row>
    <row r="27314" spans="13:21" s="104" customFormat="1" ht="15.75">
      <c r="M27314" s="172"/>
      <c r="N27314" s="172"/>
      <c r="O27314" s="172"/>
      <c r="U27314" s="173"/>
    </row>
    <row r="27315" spans="13:21" s="104" customFormat="1" ht="15.75">
      <c r="M27315" s="172"/>
      <c r="N27315" s="172"/>
      <c r="O27315" s="172"/>
      <c r="U27315" s="173"/>
    </row>
    <row r="27316" spans="13:21" s="104" customFormat="1" ht="15.75">
      <c r="M27316" s="172"/>
      <c r="N27316" s="172"/>
      <c r="O27316" s="172"/>
      <c r="U27316" s="173"/>
    </row>
    <row r="27317" spans="13:21" s="104" customFormat="1" ht="15.75">
      <c r="M27317" s="172"/>
      <c r="N27317" s="172"/>
      <c r="O27317" s="172"/>
      <c r="U27317" s="173"/>
    </row>
    <row r="27318" spans="13:21" s="104" customFormat="1" ht="15.75">
      <c r="M27318" s="172"/>
      <c r="N27318" s="172"/>
      <c r="O27318" s="172"/>
      <c r="U27318" s="173"/>
    </row>
    <row r="27319" spans="13:21" s="104" customFormat="1" ht="15.75">
      <c r="M27319" s="172"/>
      <c r="N27319" s="172"/>
      <c r="O27319" s="172"/>
      <c r="U27319" s="173"/>
    </row>
    <row r="27320" spans="13:21" s="104" customFormat="1" ht="15.75">
      <c r="M27320" s="172"/>
      <c r="N27320" s="172"/>
      <c r="O27320" s="172"/>
      <c r="U27320" s="173"/>
    </row>
    <row r="27321" spans="13:21" s="104" customFormat="1" ht="15.75">
      <c r="M27321" s="172"/>
      <c r="N27321" s="172"/>
      <c r="O27321" s="172"/>
      <c r="U27321" s="173"/>
    </row>
    <row r="27322" spans="13:21" s="104" customFormat="1" ht="15.75">
      <c r="M27322" s="172"/>
      <c r="N27322" s="172"/>
      <c r="O27322" s="172"/>
      <c r="U27322" s="173"/>
    </row>
    <row r="27323" spans="13:21" s="104" customFormat="1" ht="15.75">
      <c r="M27323" s="172"/>
      <c r="N27323" s="172"/>
      <c r="O27323" s="172"/>
      <c r="U27323" s="173"/>
    </row>
    <row r="27324" spans="13:21" s="104" customFormat="1" ht="15.75">
      <c r="M27324" s="172"/>
      <c r="N27324" s="172"/>
      <c r="O27324" s="172"/>
      <c r="U27324" s="173"/>
    </row>
    <row r="27325" spans="13:21" s="104" customFormat="1" ht="15.75">
      <c r="M27325" s="172"/>
      <c r="N27325" s="172"/>
      <c r="O27325" s="172"/>
      <c r="U27325" s="173"/>
    </row>
    <row r="27326" spans="13:21" s="104" customFormat="1" ht="15.75">
      <c r="M27326" s="172"/>
      <c r="N27326" s="172"/>
      <c r="O27326" s="172"/>
      <c r="U27326" s="173"/>
    </row>
    <row r="27327" spans="13:21" s="104" customFormat="1" ht="15.75">
      <c r="M27327" s="172"/>
      <c r="N27327" s="172"/>
      <c r="O27327" s="172"/>
      <c r="U27327" s="173"/>
    </row>
    <row r="27328" spans="13:21" s="104" customFormat="1" ht="15.75">
      <c r="M27328" s="172"/>
      <c r="N27328" s="172"/>
      <c r="O27328" s="172"/>
      <c r="U27328" s="173"/>
    </row>
    <row r="27329" spans="13:21" s="104" customFormat="1" ht="15.75">
      <c r="M27329" s="172"/>
      <c r="N27329" s="172"/>
      <c r="O27329" s="172"/>
      <c r="U27329" s="173"/>
    </row>
    <row r="27330" spans="13:21" s="104" customFormat="1" ht="15.75">
      <c r="M27330" s="172"/>
      <c r="N27330" s="172"/>
      <c r="O27330" s="172"/>
      <c r="U27330" s="173"/>
    </row>
    <row r="27331" spans="13:21" s="104" customFormat="1" ht="15.75">
      <c r="M27331" s="172"/>
      <c r="N27331" s="172"/>
      <c r="O27331" s="172"/>
      <c r="U27331" s="173"/>
    </row>
    <row r="27332" spans="13:21" s="104" customFormat="1" ht="15.75">
      <c r="M27332" s="172"/>
      <c r="N27332" s="172"/>
      <c r="O27332" s="172"/>
      <c r="U27332" s="173"/>
    </row>
    <row r="27333" spans="13:21" s="104" customFormat="1" ht="15.75">
      <c r="M27333" s="172"/>
      <c r="N27333" s="172"/>
      <c r="O27333" s="172"/>
      <c r="U27333" s="173"/>
    </row>
    <row r="27334" spans="13:21" s="104" customFormat="1" ht="15.75">
      <c r="M27334" s="172"/>
      <c r="N27334" s="172"/>
      <c r="O27334" s="172"/>
      <c r="U27334" s="173"/>
    </row>
    <row r="27335" spans="13:21" s="104" customFormat="1" ht="15.75">
      <c r="M27335" s="172"/>
      <c r="N27335" s="172"/>
      <c r="O27335" s="172"/>
      <c r="U27335" s="173"/>
    </row>
    <row r="27336" spans="13:21" s="104" customFormat="1" ht="15.75">
      <c r="M27336" s="172"/>
      <c r="N27336" s="172"/>
      <c r="O27336" s="172"/>
      <c r="U27336" s="173"/>
    </row>
    <row r="27337" spans="13:21" s="104" customFormat="1" ht="15.75">
      <c r="M27337" s="172"/>
      <c r="N27337" s="172"/>
      <c r="O27337" s="172"/>
      <c r="U27337" s="173"/>
    </row>
    <row r="27338" spans="13:21" s="104" customFormat="1" ht="15.75">
      <c r="M27338" s="172"/>
      <c r="N27338" s="172"/>
      <c r="O27338" s="172"/>
      <c r="U27338" s="173"/>
    </row>
    <row r="27339" spans="13:21" s="104" customFormat="1" ht="15.75">
      <c r="M27339" s="172"/>
      <c r="N27339" s="172"/>
      <c r="O27339" s="172"/>
      <c r="U27339" s="173"/>
    </row>
    <row r="27340" spans="13:21" s="104" customFormat="1" ht="15.75">
      <c r="M27340" s="172"/>
      <c r="N27340" s="172"/>
      <c r="O27340" s="172"/>
      <c r="U27340" s="173"/>
    </row>
    <row r="27341" spans="13:21" s="104" customFormat="1" ht="15.75">
      <c r="M27341" s="172"/>
      <c r="N27341" s="172"/>
      <c r="O27341" s="172"/>
      <c r="U27341" s="173"/>
    </row>
    <row r="27342" spans="13:21" s="104" customFormat="1" ht="15.75">
      <c r="M27342" s="172"/>
      <c r="N27342" s="172"/>
      <c r="O27342" s="172"/>
      <c r="U27342" s="173"/>
    </row>
    <row r="27343" spans="13:21" s="104" customFormat="1" ht="15.75">
      <c r="M27343" s="172"/>
      <c r="N27343" s="172"/>
      <c r="O27343" s="172"/>
      <c r="U27343" s="173"/>
    </row>
    <row r="27344" spans="13:21" s="104" customFormat="1" ht="15.75">
      <c r="M27344" s="172"/>
      <c r="N27344" s="172"/>
      <c r="O27344" s="172"/>
      <c r="U27344" s="173"/>
    </row>
    <row r="27345" spans="13:21" s="104" customFormat="1" ht="15.75">
      <c r="M27345" s="172"/>
      <c r="N27345" s="172"/>
      <c r="O27345" s="172"/>
      <c r="U27345" s="173"/>
    </row>
    <row r="27346" spans="13:21" s="104" customFormat="1" ht="15.75">
      <c r="M27346" s="172"/>
      <c r="N27346" s="172"/>
      <c r="O27346" s="172"/>
      <c r="U27346" s="173"/>
    </row>
    <row r="27347" spans="13:21" s="104" customFormat="1" ht="15.75">
      <c r="M27347" s="172"/>
      <c r="N27347" s="172"/>
      <c r="O27347" s="172"/>
      <c r="U27347" s="173"/>
    </row>
    <row r="27348" spans="13:21" s="104" customFormat="1" ht="15.75">
      <c r="M27348" s="172"/>
      <c r="N27348" s="172"/>
      <c r="O27348" s="172"/>
      <c r="U27348" s="173"/>
    </row>
    <row r="27349" spans="13:21" s="104" customFormat="1" ht="15.75">
      <c r="M27349" s="172"/>
      <c r="N27349" s="172"/>
      <c r="O27349" s="172"/>
      <c r="U27349" s="173"/>
    </row>
    <row r="27350" spans="13:21" s="104" customFormat="1" ht="15.75">
      <c r="M27350" s="172"/>
      <c r="N27350" s="172"/>
      <c r="O27350" s="172"/>
      <c r="U27350" s="173"/>
    </row>
    <row r="27351" spans="13:21" s="104" customFormat="1" ht="15.75">
      <c r="M27351" s="172"/>
      <c r="N27351" s="172"/>
      <c r="O27351" s="172"/>
      <c r="U27351" s="173"/>
    </row>
    <row r="27352" spans="13:21" s="104" customFormat="1" ht="15.75">
      <c r="M27352" s="172"/>
      <c r="N27352" s="172"/>
      <c r="O27352" s="172"/>
      <c r="U27352" s="173"/>
    </row>
    <row r="27353" spans="13:21" s="104" customFormat="1" ht="15.75">
      <c r="M27353" s="172"/>
      <c r="N27353" s="172"/>
      <c r="O27353" s="172"/>
      <c r="U27353" s="173"/>
    </row>
    <row r="27354" spans="13:21" s="104" customFormat="1" ht="15.75">
      <c r="M27354" s="172"/>
      <c r="N27354" s="172"/>
      <c r="O27354" s="172"/>
      <c r="U27354" s="173"/>
    </row>
    <row r="27355" spans="13:21" s="104" customFormat="1" ht="15.75">
      <c r="M27355" s="172"/>
      <c r="N27355" s="172"/>
      <c r="O27355" s="172"/>
      <c r="U27355" s="173"/>
    </row>
    <row r="27356" spans="13:21" s="104" customFormat="1" ht="15.75">
      <c r="M27356" s="172"/>
      <c r="N27356" s="172"/>
      <c r="O27356" s="172"/>
      <c r="U27356" s="173"/>
    </row>
    <row r="27357" spans="13:21" s="104" customFormat="1" ht="15.75">
      <c r="M27357" s="172"/>
      <c r="N27357" s="172"/>
      <c r="O27357" s="172"/>
      <c r="U27357" s="173"/>
    </row>
    <row r="27358" spans="13:21" s="104" customFormat="1" ht="15.75">
      <c r="M27358" s="172"/>
      <c r="N27358" s="172"/>
      <c r="O27358" s="172"/>
      <c r="U27358" s="173"/>
    </row>
    <row r="27359" spans="13:21" s="104" customFormat="1" ht="15.75">
      <c r="M27359" s="172"/>
      <c r="N27359" s="172"/>
      <c r="O27359" s="172"/>
      <c r="U27359" s="173"/>
    </row>
    <row r="27360" spans="13:21" s="104" customFormat="1" ht="15.75">
      <c r="M27360" s="172"/>
      <c r="N27360" s="172"/>
      <c r="O27360" s="172"/>
      <c r="U27360" s="173"/>
    </row>
    <row r="27361" spans="13:21" s="104" customFormat="1" ht="15.75">
      <c r="M27361" s="172"/>
      <c r="N27361" s="172"/>
      <c r="O27361" s="172"/>
      <c r="U27361" s="173"/>
    </row>
    <row r="27362" spans="13:21" s="104" customFormat="1" ht="15.75">
      <c r="M27362" s="172"/>
      <c r="N27362" s="172"/>
      <c r="O27362" s="172"/>
      <c r="U27362" s="173"/>
    </row>
    <row r="27363" spans="13:21" s="104" customFormat="1" ht="15.75">
      <c r="M27363" s="172"/>
      <c r="N27363" s="172"/>
      <c r="O27363" s="172"/>
      <c r="U27363" s="173"/>
    </row>
    <row r="27364" spans="13:21" s="104" customFormat="1" ht="15.75">
      <c r="M27364" s="172"/>
      <c r="N27364" s="172"/>
      <c r="O27364" s="172"/>
      <c r="U27364" s="173"/>
    </row>
    <row r="27365" spans="13:21" s="104" customFormat="1" ht="15.75">
      <c r="M27365" s="172"/>
      <c r="N27365" s="172"/>
      <c r="O27365" s="172"/>
      <c r="U27365" s="173"/>
    </row>
    <row r="27366" spans="13:21" s="104" customFormat="1" ht="15.75">
      <c r="M27366" s="172"/>
      <c r="N27366" s="172"/>
      <c r="O27366" s="172"/>
      <c r="U27366" s="173"/>
    </row>
    <row r="27367" spans="13:21" s="104" customFormat="1" ht="15.75">
      <c r="M27367" s="172"/>
      <c r="N27367" s="172"/>
      <c r="O27367" s="172"/>
      <c r="U27367" s="173"/>
    </row>
    <row r="27368" spans="13:21" s="104" customFormat="1" ht="15.75">
      <c r="M27368" s="172"/>
      <c r="N27368" s="172"/>
      <c r="O27368" s="172"/>
      <c r="U27368" s="173"/>
    </row>
    <row r="27369" spans="13:21" s="104" customFormat="1" ht="15.75">
      <c r="M27369" s="172"/>
      <c r="N27369" s="172"/>
      <c r="O27369" s="172"/>
      <c r="U27369" s="173"/>
    </row>
    <row r="27370" spans="13:21" s="104" customFormat="1" ht="15.75">
      <c r="M27370" s="172"/>
      <c r="N27370" s="172"/>
      <c r="O27370" s="172"/>
      <c r="U27370" s="173"/>
    </row>
    <row r="27371" spans="13:21" s="104" customFormat="1" ht="15.75">
      <c r="M27371" s="172"/>
      <c r="N27371" s="172"/>
      <c r="O27371" s="172"/>
      <c r="U27371" s="173"/>
    </row>
    <row r="27372" spans="13:21" s="104" customFormat="1" ht="15.75">
      <c r="M27372" s="172"/>
      <c r="N27372" s="172"/>
      <c r="O27372" s="172"/>
      <c r="U27372" s="173"/>
    </row>
    <row r="27373" spans="13:21" s="104" customFormat="1" ht="15.75">
      <c r="M27373" s="172"/>
      <c r="N27373" s="172"/>
      <c r="O27373" s="172"/>
      <c r="U27373" s="173"/>
    </row>
    <row r="27374" spans="13:21" s="104" customFormat="1" ht="15.75">
      <c r="M27374" s="172"/>
      <c r="N27374" s="172"/>
      <c r="O27374" s="172"/>
      <c r="U27374" s="173"/>
    </row>
    <row r="27375" spans="13:21" s="104" customFormat="1" ht="15.75">
      <c r="M27375" s="172"/>
      <c r="N27375" s="172"/>
      <c r="O27375" s="172"/>
      <c r="U27375" s="173"/>
    </row>
    <row r="27376" spans="13:21" s="104" customFormat="1" ht="15.75">
      <c r="M27376" s="172"/>
      <c r="N27376" s="172"/>
      <c r="O27376" s="172"/>
      <c r="U27376" s="173"/>
    </row>
    <row r="27377" spans="13:21" s="104" customFormat="1" ht="15.75">
      <c r="M27377" s="172"/>
      <c r="N27377" s="172"/>
      <c r="O27377" s="172"/>
      <c r="U27377" s="173"/>
    </row>
    <row r="27378" spans="13:21" s="104" customFormat="1" ht="15.75">
      <c r="M27378" s="172"/>
      <c r="N27378" s="172"/>
      <c r="O27378" s="172"/>
      <c r="U27378" s="173"/>
    </row>
    <row r="27379" spans="13:21" s="104" customFormat="1" ht="15.75">
      <c r="M27379" s="172"/>
      <c r="N27379" s="172"/>
      <c r="O27379" s="172"/>
      <c r="U27379" s="173"/>
    </row>
    <row r="27380" spans="13:21" s="104" customFormat="1" ht="15.75">
      <c r="M27380" s="172"/>
      <c r="N27380" s="172"/>
      <c r="O27380" s="172"/>
      <c r="U27380" s="173"/>
    </row>
    <row r="27381" spans="13:21" s="104" customFormat="1" ht="15.75">
      <c r="M27381" s="172"/>
      <c r="N27381" s="172"/>
      <c r="O27381" s="172"/>
      <c r="U27381" s="173"/>
    </row>
    <row r="27382" spans="13:21" s="104" customFormat="1" ht="15.75">
      <c r="M27382" s="172"/>
      <c r="N27382" s="172"/>
      <c r="O27382" s="172"/>
      <c r="U27382" s="173"/>
    </row>
    <row r="27383" spans="13:21" s="104" customFormat="1" ht="15.75">
      <c r="M27383" s="172"/>
      <c r="N27383" s="172"/>
      <c r="O27383" s="172"/>
      <c r="U27383" s="173"/>
    </row>
    <row r="27384" spans="13:21" s="104" customFormat="1" ht="15.75">
      <c r="M27384" s="172"/>
      <c r="N27384" s="172"/>
      <c r="O27384" s="172"/>
      <c r="U27384" s="173"/>
    </row>
    <row r="27385" spans="13:21" s="104" customFormat="1" ht="15.75">
      <c r="M27385" s="172"/>
      <c r="N27385" s="172"/>
      <c r="O27385" s="172"/>
      <c r="U27385" s="173"/>
    </row>
    <row r="27386" spans="13:21" s="104" customFormat="1" ht="15.75">
      <c r="M27386" s="172"/>
      <c r="N27386" s="172"/>
      <c r="O27386" s="172"/>
      <c r="U27386" s="173"/>
    </row>
    <row r="27387" spans="13:21" s="104" customFormat="1" ht="15.75">
      <c r="M27387" s="172"/>
      <c r="N27387" s="172"/>
      <c r="O27387" s="172"/>
      <c r="U27387" s="173"/>
    </row>
    <row r="27388" spans="13:21" s="104" customFormat="1" ht="15.75">
      <c r="M27388" s="172"/>
      <c r="N27388" s="172"/>
      <c r="O27388" s="172"/>
      <c r="U27388" s="173"/>
    </row>
    <row r="27389" spans="13:21" s="104" customFormat="1" ht="15.75">
      <c r="M27389" s="172"/>
      <c r="N27389" s="172"/>
      <c r="O27389" s="172"/>
      <c r="U27389" s="173"/>
    </row>
    <row r="27390" spans="13:21" s="104" customFormat="1" ht="15.75">
      <c r="M27390" s="172"/>
      <c r="N27390" s="172"/>
      <c r="O27390" s="172"/>
      <c r="U27390" s="173"/>
    </row>
    <row r="27391" spans="13:21" s="104" customFormat="1" ht="15.75">
      <c r="M27391" s="172"/>
      <c r="N27391" s="172"/>
      <c r="O27391" s="172"/>
      <c r="U27391" s="173"/>
    </row>
    <row r="27392" spans="13:21" s="104" customFormat="1" ht="15.75">
      <c r="M27392" s="172"/>
      <c r="N27392" s="172"/>
      <c r="O27392" s="172"/>
      <c r="U27392" s="173"/>
    </row>
    <row r="27393" spans="13:21" s="104" customFormat="1" ht="15.75">
      <c r="M27393" s="172"/>
      <c r="N27393" s="172"/>
      <c r="O27393" s="172"/>
      <c r="U27393" s="173"/>
    </row>
    <row r="27394" spans="13:21" s="104" customFormat="1" ht="15.75">
      <c r="M27394" s="172"/>
      <c r="N27394" s="172"/>
      <c r="O27394" s="172"/>
      <c r="U27394" s="173"/>
    </row>
    <row r="27395" spans="13:21" s="104" customFormat="1" ht="15.75">
      <c r="M27395" s="172"/>
      <c r="N27395" s="172"/>
      <c r="O27395" s="172"/>
      <c r="U27395" s="173"/>
    </row>
    <row r="27396" spans="13:21" s="104" customFormat="1" ht="15.75">
      <c r="M27396" s="172"/>
      <c r="N27396" s="172"/>
      <c r="O27396" s="172"/>
      <c r="U27396" s="173"/>
    </row>
    <row r="27397" spans="13:21" s="104" customFormat="1" ht="15.75">
      <c r="M27397" s="172"/>
      <c r="N27397" s="172"/>
      <c r="O27397" s="172"/>
      <c r="U27397" s="173"/>
    </row>
    <row r="27398" spans="13:21" s="104" customFormat="1" ht="15.75">
      <c r="M27398" s="172"/>
      <c r="N27398" s="172"/>
      <c r="O27398" s="172"/>
      <c r="U27398" s="173"/>
    </row>
    <row r="27399" spans="13:21" s="104" customFormat="1" ht="15.75">
      <c r="M27399" s="172"/>
      <c r="N27399" s="172"/>
      <c r="O27399" s="172"/>
      <c r="U27399" s="173"/>
    </row>
    <row r="27400" spans="13:21" s="104" customFormat="1" ht="15.75">
      <c r="M27400" s="172"/>
      <c r="N27400" s="172"/>
      <c r="O27400" s="172"/>
      <c r="U27400" s="173"/>
    </row>
    <row r="27401" spans="13:21" s="104" customFormat="1" ht="15.75">
      <c r="M27401" s="172"/>
      <c r="N27401" s="172"/>
      <c r="O27401" s="172"/>
      <c r="U27401" s="173"/>
    </row>
    <row r="27402" spans="13:21" s="104" customFormat="1" ht="15.75">
      <c r="M27402" s="172"/>
      <c r="N27402" s="172"/>
      <c r="O27402" s="172"/>
      <c r="U27402" s="173"/>
    </row>
    <row r="27403" spans="13:21" s="104" customFormat="1" ht="15.75">
      <c r="M27403" s="172"/>
      <c r="N27403" s="172"/>
      <c r="O27403" s="172"/>
      <c r="U27403" s="173"/>
    </row>
    <row r="27404" spans="13:21" s="104" customFormat="1" ht="15.75">
      <c r="M27404" s="172"/>
      <c r="N27404" s="172"/>
      <c r="O27404" s="172"/>
      <c r="U27404" s="173"/>
    </row>
    <row r="27405" spans="13:21" s="104" customFormat="1" ht="15.75">
      <c r="M27405" s="172"/>
      <c r="N27405" s="172"/>
      <c r="O27405" s="172"/>
      <c r="U27405" s="173"/>
    </row>
    <row r="27406" spans="13:21" s="104" customFormat="1" ht="15.75">
      <c r="M27406" s="172"/>
      <c r="N27406" s="172"/>
      <c r="O27406" s="172"/>
      <c r="U27406" s="173"/>
    </row>
    <row r="27407" spans="13:21" s="104" customFormat="1" ht="15.75">
      <c r="M27407" s="172"/>
      <c r="N27407" s="172"/>
      <c r="O27407" s="172"/>
      <c r="U27407" s="173"/>
    </row>
    <row r="27408" spans="13:21" s="104" customFormat="1" ht="15.75">
      <c r="M27408" s="172"/>
      <c r="N27408" s="172"/>
      <c r="O27408" s="172"/>
      <c r="U27408" s="173"/>
    </row>
    <row r="27409" spans="13:21" s="104" customFormat="1" ht="15.75">
      <c r="M27409" s="172"/>
      <c r="N27409" s="172"/>
      <c r="O27409" s="172"/>
      <c r="U27409" s="173"/>
    </row>
    <row r="27410" spans="13:21" s="104" customFormat="1" ht="15.75">
      <c r="M27410" s="172"/>
      <c r="N27410" s="172"/>
      <c r="O27410" s="172"/>
      <c r="U27410" s="173"/>
    </row>
    <row r="27411" spans="13:21" s="104" customFormat="1" ht="15.75">
      <c r="M27411" s="172"/>
      <c r="N27411" s="172"/>
      <c r="O27411" s="172"/>
      <c r="U27411" s="173"/>
    </row>
    <row r="27412" spans="13:21" s="104" customFormat="1" ht="15.75">
      <c r="M27412" s="172"/>
      <c r="N27412" s="172"/>
      <c r="O27412" s="172"/>
      <c r="U27412" s="173"/>
    </row>
    <row r="27413" spans="13:21" s="104" customFormat="1" ht="15.75">
      <c r="M27413" s="172"/>
      <c r="N27413" s="172"/>
      <c r="O27413" s="172"/>
      <c r="U27413" s="173"/>
    </row>
    <row r="27414" spans="13:21" s="104" customFormat="1" ht="15.75">
      <c r="M27414" s="172"/>
      <c r="N27414" s="172"/>
      <c r="O27414" s="172"/>
      <c r="U27414" s="173"/>
    </row>
    <row r="27415" spans="13:21" s="104" customFormat="1" ht="15.75">
      <c r="M27415" s="172"/>
      <c r="N27415" s="172"/>
      <c r="O27415" s="172"/>
      <c r="U27415" s="173"/>
    </row>
    <row r="27416" spans="13:21" s="104" customFormat="1" ht="15.75">
      <c r="M27416" s="172"/>
      <c r="N27416" s="172"/>
      <c r="O27416" s="172"/>
      <c r="U27416" s="173"/>
    </row>
    <row r="27417" spans="13:21" s="104" customFormat="1" ht="15.75">
      <c r="M27417" s="172"/>
      <c r="N27417" s="172"/>
      <c r="O27417" s="172"/>
      <c r="U27417" s="173"/>
    </row>
    <row r="27418" spans="13:21" s="104" customFormat="1" ht="15.75">
      <c r="M27418" s="172"/>
      <c r="N27418" s="172"/>
      <c r="O27418" s="172"/>
      <c r="U27418" s="173"/>
    </row>
    <row r="27419" spans="13:21" s="104" customFormat="1" ht="15.75">
      <c r="M27419" s="172"/>
      <c r="N27419" s="172"/>
      <c r="O27419" s="172"/>
      <c r="U27419" s="173"/>
    </row>
    <row r="27420" spans="13:21" s="104" customFormat="1" ht="15.75">
      <c r="M27420" s="172"/>
      <c r="N27420" s="172"/>
      <c r="O27420" s="172"/>
      <c r="U27420" s="173"/>
    </row>
    <row r="27421" spans="13:21" s="104" customFormat="1" ht="15.75">
      <c r="M27421" s="172"/>
      <c r="N27421" s="172"/>
      <c r="O27421" s="172"/>
      <c r="U27421" s="173"/>
    </row>
    <row r="27422" spans="13:21" s="104" customFormat="1" ht="15.75">
      <c r="M27422" s="172"/>
      <c r="N27422" s="172"/>
      <c r="O27422" s="172"/>
      <c r="U27422" s="173"/>
    </row>
    <row r="27423" spans="13:21" s="104" customFormat="1" ht="15.75">
      <c r="M27423" s="172"/>
      <c r="N27423" s="172"/>
      <c r="O27423" s="172"/>
      <c r="U27423" s="173"/>
    </row>
    <row r="27424" spans="13:21" s="104" customFormat="1" ht="15.75">
      <c r="M27424" s="172"/>
      <c r="N27424" s="172"/>
      <c r="O27424" s="172"/>
      <c r="U27424" s="173"/>
    </row>
    <row r="27425" spans="13:21" s="104" customFormat="1" ht="15.75">
      <c r="M27425" s="172"/>
      <c r="N27425" s="172"/>
      <c r="O27425" s="172"/>
      <c r="U27425" s="173"/>
    </row>
    <row r="27426" spans="13:21" s="104" customFormat="1" ht="15.75">
      <c r="M27426" s="172"/>
      <c r="N27426" s="172"/>
      <c r="O27426" s="172"/>
      <c r="U27426" s="173"/>
    </row>
    <row r="27427" spans="13:21" s="104" customFormat="1" ht="15.75">
      <c r="M27427" s="172"/>
      <c r="N27427" s="172"/>
      <c r="O27427" s="172"/>
      <c r="U27427" s="173"/>
    </row>
    <row r="27428" spans="13:21" s="104" customFormat="1" ht="15.75">
      <c r="M27428" s="172"/>
      <c r="N27428" s="172"/>
      <c r="O27428" s="172"/>
      <c r="U27428" s="173"/>
    </row>
    <row r="27429" spans="13:21" s="104" customFormat="1" ht="15.75">
      <c r="M27429" s="172"/>
      <c r="N27429" s="172"/>
      <c r="O27429" s="172"/>
      <c r="U27429" s="173"/>
    </row>
    <row r="27430" spans="13:21" s="104" customFormat="1" ht="15.75">
      <c r="M27430" s="172"/>
      <c r="N27430" s="172"/>
      <c r="O27430" s="172"/>
      <c r="U27430" s="173"/>
    </row>
    <row r="27431" spans="13:21" s="104" customFormat="1" ht="15.75">
      <c r="M27431" s="172"/>
      <c r="N27431" s="172"/>
      <c r="O27431" s="172"/>
      <c r="U27431" s="173"/>
    </row>
    <row r="27432" spans="13:21" s="104" customFormat="1" ht="15.75">
      <c r="M27432" s="172"/>
      <c r="N27432" s="172"/>
      <c r="O27432" s="172"/>
      <c r="U27432" s="173"/>
    </row>
    <row r="27433" spans="13:21" s="104" customFormat="1" ht="15.75">
      <c r="M27433" s="172"/>
      <c r="N27433" s="172"/>
      <c r="O27433" s="172"/>
      <c r="U27433" s="173"/>
    </row>
    <row r="27434" spans="13:21" s="104" customFormat="1" ht="15.75">
      <c r="M27434" s="172"/>
      <c r="N27434" s="172"/>
      <c r="O27434" s="172"/>
      <c r="U27434" s="173"/>
    </row>
    <row r="27435" spans="13:21" s="104" customFormat="1" ht="15.75">
      <c r="M27435" s="172"/>
      <c r="N27435" s="172"/>
      <c r="O27435" s="172"/>
      <c r="U27435" s="173"/>
    </row>
    <row r="27436" spans="13:21" s="104" customFormat="1" ht="15.75">
      <c r="M27436" s="172"/>
      <c r="N27436" s="172"/>
      <c r="O27436" s="172"/>
      <c r="U27436" s="173"/>
    </row>
    <row r="27437" spans="13:21" s="104" customFormat="1" ht="15.75">
      <c r="M27437" s="172"/>
      <c r="N27437" s="172"/>
      <c r="O27437" s="172"/>
      <c r="U27437" s="173"/>
    </row>
    <row r="27438" spans="13:21" s="104" customFormat="1" ht="15.75">
      <c r="M27438" s="172"/>
      <c r="N27438" s="172"/>
      <c r="O27438" s="172"/>
      <c r="U27438" s="173"/>
    </row>
    <row r="27439" spans="13:21" s="104" customFormat="1" ht="15.75">
      <c r="M27439" s="172"/>
      <c r="N27439" s="172"/>
      <c r="O27439" s="172"/>
      <c r="U27439" s="173"/>
    </row>
    <row r="27440" spans="13:21" s="104" customFormat="1" ht="15.75">
      <c r="M27440" s="172"/>
      <c r="N27440" s="172"/>
      <c r="O27440" s="172"/>
      <c r="U27440" s="173"/>
    </row>
    <row r="27441" spans="13:21" s="104" customFormat="1" ht="15.75">
      <c r="M27441" s="172"/>
      <c r="N27441" s="172"/>
      <c r="O27441" s="172"/>
      <c r="U27441" s="173"/>
    </row>
    <row r="27442" spans="13:21" s="104" customFormat="1" ht="15.75">
      <c r="M27442" s="172"/>
      <c r="N27442" s="172"/>
      <c r="O27442" s="172"/>
      <c r="U27442" s="173"/>
    </row>
    <row r="27443" spans="13:21" s="104" customFormat="1" ht="15.75">
      <c r="M27443" s="172"/>
      <c r="N27443" s="172"/>
      <c r="O27443" s="172"/>
      <c r="U27443" s="173"/>
    </row>
    <row r="27444" spans="13:21" s="104" customFormat="1" ht="15.75">
      <c r="M27444" s="172"/>
      <c r="N27444" s="172"/>
      <c r="O27444" s="172"/>
      <c r="U27444" s="173"/>
    </row>
    <row r="27445" spans="13:21" s="104" customFormat="1" ht="15.75">
      <c r="M27445" s="172"/>
      <c r="N27445" s="172"/>
      <c r="O27445" s="172"/>
      <c r="U27445" s="173"/>
    </row>
    <row r="27446" spans="13:21" s="104" customFormat="1" ht="15.75">
      <c r="M27446" s="172"/>
      <c r="N27446" s="172"/>
      <c r="O27446" s="172"/>
      <c r="U27446" s="173"/>
    </row>
    <row r="27447" spans="13:21" s="104" customFormat="1" ht="15.75">
      <c r="M27447" s="172"/>
      <c r="N27447" s="172"/>
      <c r="O27447" s="172"/>
      <c r="U27447" s="173"/>
    </row>
    <row r="27448" spans="13:21" s="104" customFormat="1" ht="15.75">
      <c r="M27448" s="172"/>
      <c r="N27448" s="172"/>
      <c r="O27448" s="172"/>
      <c r="U27448" s="173"/>
    </row>
    <row r="27449" spans="13:21" s="104" customFormat="1" ht="15.75">
      <c r="M27449" s="172"/>
      <c r="N27449" s="172"/>
      <c r="O27449" s="172"/>
      <c r="U27449" s="173"/>
    </row>
    <row r="27450" spans="13:21" s="104" customFormat="1" ht="15.75">
      <c r="M27450" s="172"/>
      <c r="N27450" s="172"/>
      <c r="O27450" s="172"/>
      <c r="U27450" s="173"/>
    </row>
    <row r="27451" spans="13:21" s="104" customFormat="1" ht="15.75">
      <c r="M27451" s="172"/>
      <c r="N27451" s="172"/>
      <c r="O27451" s="172"/>
      <c r="U27451" s="173"/>
    </row>
    <row r="27452" spans="13:21" s="104" customFormat="1" ht="15.75">
      <c r="M27452" s="172"/>
      <c r="N27452" s="172"/>
      <c r="O27452" s="172"/>
      <c r="U27452" s="173"/>
    </row>
    <row r="27453" spans="13:21" s="104" customFormat="1" ht="15.75">
      <c r="M27453" s="172"/>
      <c r="N27453" s="172"/>
      <c r="O27453" s="172"/>
      <c r="U27453" s="173"/>
    </row>
    <row r="27454" spans="13:21" s="104" customFormat="1" ht="15.75">
      <c r="M27454" s="172"/>
      <c r="N27454" s="172"/>
      <c r="O27454" s="172"/>
      <c r="U27454" s="173"/>
    </row>
    <row r="27455" spans="13:21" s="104" customFormat="1" ht="15.75">
      <c r="M27455" s="172"/>
      <c r="N27455" s="172"/>
      <c r="O27455" s="172"/>
      <c r="U27455" s="173"/>
    </row>
    <row r="27456" spans="13:21" s="104" customFormat="1" ht="15.75">
      <c r="M27456" s="172"/>
      <c r="N27456" s="172"/>
      <c r="O27456" s="172"/>
      <c r="U27456" s="173"/>
    </row>
    <row r="27457" spans="13:21" s="104" customFormat="1" ht="15.75">
      <c r="M27457" s="172"/>
      <c r="N27457" s="172"/>
      <c r="O27457" s="172"/>
      <c r="U27457" s="173"/>
    </row>
    <row r="27458" spans="13:21" s="104" customFormat="1" ht="15.75">
      <c r="M27458" s="172"/>
      <c r="N27458" s="172"/>
      <c r="O27458" s="172"/>
      <c r="U27458" s="173"/>
    </row>
    <row r="27459" spans="13:21" s="104" customFormat="1" ht="15.75">
      <c r="M27459" s="172"/>
      <c r="N27459" s="172"/>
      <c r="O27459" s="172"/>
      <c r="U27459" s="173"/>
    </row>
    <row r="27460" spans="13:21" s="104" customFormat="1" ht="15.75">
      <c r="M27460" s="172"/>
      <c r="N27460" s="172"/>
      <c r="O27460" s="172"/>
      <c r="U27460" s="173"/>
    </row>
    <row r="27461" spans="13:21" s="104" customFormat="1" ht="15.75">
      <c r="M27461" s="172"/>
      <c r="N27461" s="172"/>
      <c r="O27461" s="172"/>
      <c r="U27461" s="173"/>
    </row>
    <row r="27462" spans="13:21" s="104" customFormat="1" ht="15.75">
      <c r="M27462" s="172"/>
      <c r="N27462" s="172"/>
      <c r="O27462" s="172"/>
      <c r="U27462" s="173"/>
    </row>
    <row r="27463" spans="13:21" s="104" customFormat="1" ht="15.75">
      <c r="M27463" s="172"/>
      <c r="N27463" s="172"/>
      <c r="O27463" s="172"/>
      <c r="U27463" s="173"/>
    </row>
    <row r="27464" spans="13:21" s="104" customFormat="1" ht="15.75">
      <c r="M27464" s="172"/>
      <c r="N27464" s="172"/>
      <c r="O27464" s="172"/>
      <c r="U27464" s="173"/>
    </row>
    <row r="27465" spans="13:21" s="104" customFormat="1" ht="15.75">
      <c r="M27465" s="172"/>
      <c r="N27465" s="172"/>
      <c r="O27465" s="172"/>
      <c r="U27465" s="173"/>
    </row>
    <row r="27466" spans="13:21" s="104" customFormat="1" ht="15.75">
      <c r="M27466" s="172"/>
      <c r="N27466" s="172"/>
      <c r="O27466" s="172"/>
      <c r="U27466" s="173"/>
    </row>
    <row r="27467" spans="13:21" s="104" customFormat="1" ht="15.75">
      <c r="M27467" s="172"/>
      <c r="N27467" s="172"/>
      <c r="O27467" s="172"/>
      <c r="U27467" s="173"/>
    </row>
    <row r="27468" spans="13:21" s="104" customFormat="1" ht="15.75">
      <c r="M27468" s="172"/>
      <c r="N27468" s="172"/>
      <c r="O27468" s="172"/>
      <c r="U27468" s="173"/>
    </row>
    <row r="27469" spans="13:21" s="104" customFormat="1" ht="15.75">
      <c r="M27469" s="172"/>
      <c r="N27469" s="172"/>
      <c r="O27469" s="172"/>
      <c r="U27469" s="173"/>
    </row>
    <row r="27470" spans="13:21" s="104" customFormat="1" ht="15.75">
      <c r="M27470" s="172"/>
      <c r="N27470" s="172"/>
      <c r="O27470" s="172"/>
      <c r="U27470" s="173"/>
    </row>
    <row r="27471" spans="13:21" s="104" customFormat="1" ht="15.75">
      <c r="M27471" s="172"/>
      <c r="N27471" s="172"/>
      <c r="O27471" s="172"/>
      <c r="U27471" s="173"/>
    </row>
    <row r="27472" spans="13:21" s="104" customFormat="1" ht="15.75">
      <c r="M27472" s="172"/>
      <c r="N27472" s="172"/>
      <c r="O27472" s="172"/>
      <c r="U27472" s="173"/>
    </row>
    <row r="27473" spans="13:21" s="104" customFormat="1" ht="15.75">
      <c r="M27473" s="172"/>
      <c r="N27473" s="172"/>
      <c r="O27473" s="172"/>
      <c r="U27473" s="173"/>
    </row>
    <row r="27474" spans="13:21" s="104" customFormat="1" ht="15.75">
      <c r="M27474" s="172"/>
      <c r="N27474" s="172"/>
      <c r="O27474" s="172"/>
      <c r="U27474" s="173"/>
    </row>
    <row r="27475" spans="13:21" s="104" customFormat="1" ht="15.75">
      <c r="M27475" s="172"/>
      <c r="N27475" s="172"/>
      <c r="O27475" s="172"/>
      <c r="U27475" s="173"/>
    </row>
    <row r="27476" spans="13:21" s="104" customFormat="1" ht="15.75">
      <c r="M27476" s="172"/>
      <c r="N27476" s="172"/>
      <c r="O27476" s="172"/>
      <c r="U27476" s="173"/>
    </row>
    <row r="27477" spans="13:21" s="104" customFormat="1" ht="15.75">
      <c r="M27477" s="172"/>
      <c r="N27477" s="172"/>
      <c r="O27477" s="172"/>
      <c r="U27477" s="173"/>
    </row>
    <row r="27478" spans="13:21" s="104" customFormat="1" ht="15.75">
      <c r="M27478" s="172"/>
      <c r="N27478" s="172"/>
      <c r="O27478" s="172"/>
      <c r="U27478" s="173"/>
    </row>
    <row r="27479" spans="13:21" s="104" customFormat="1" ht="15.75">
      <c r="M27479" s="172"/>
      <c r="N27479" s="172"/>
      <c r="O27479" s="172"/>
      <c r="U27479" s="173"/>
    </row>
    <row r="27480" spans="13:21" s="104" customFormat="1" ht="15.75">
      <c r="M27480" s="172"/>
      <c r="N27480" s="172"/>
      <c r="O27480" s="172"/>
      <c r="U27480" s="173"/>
    </row>
    <row r="27481" spans="13:21" s="104" customFormat="1" ht="15.75">
      <c r="M27481" s="172"/>
      <c r="N27481" s="172"/>
      <c r="O27481" s="172"/>
      <c r="U27481" s="173"/>
    </row>
    <row r="27482" spans="13:21" s="104" customFormat="1" ht="15.75">
      <c r="M27482" s="172"/>
      <c r="N27482" s="172"/>
      <c r="O27482" s="172"/>
      <c r="U27482" s="173"/>
    </row>
    <row r="27483" spans="13:21" s="104" customFormat="1" ht="15.75">
      <c r="M27483" s="172"/>
      <c r="N27483" s="172"/>
      <c r="O27483" s="172"/>
      <c r="U27483" s="173"/>
    </row>
    <row r="27484" spans="13:21" s="104" customFormat="1" ht="15.75">
      <c r="M27484" s="172"/>
      <c r="N27484" s="172"/>
      <c r="O27484" s="172"/>
      <c r="U27484" s="173"/>
    </row>
    <row r="27485" spans="13:21" s="104" customFormat="1" ht="15.75">
      <c r="M27485" s="172"/>
      <c r="N27485" s="172"/>
      <c r="O27485" s="172"/>
      <c r="U27485" s="173"/>
    </row>
    <row r="27486" spans="13:21" s="104" customFormat="1" ht="15.75">
      <c r="M27486" s="172"/>
      <c r="N27486" s="172"/>
      <c r="O27486" s="172"/>
      <c r="U27486" s="173"/>
    </row>
    <row r="27487" spans="13:21" s="104" customFormat="1" ht="15.75">
      <c r="M27487" s="172"/>
      <c r="N27487" s="172"/>
      <c r="O27487" s="172"/>
      <c r="U27487" s="173"/>
    </row>
    <row r="27488" spans="13:21" s="104" customFormat="1" ht="15.75">
      <c r="M27488" s="172"/>
      <c r="N27488" s="172"/>
      <c r="O27488" s="172"/>
      <c r="U27488" s="173"/>
    </row>
    <row r="27489" spans="13:21" s="104" customFormat="1" ht="15.75">
      <c r="M27489" s="172"/>
      <c r="N27489" s="172"/>
      <c r="O27489" s="172"/>
      <c r="U27489" s="173"/>
    </row>
    <row r="27490" spans="13:21" s="104" customFormat="1" ht="15.75">
      <c r="M27490" s="172"/>
      <c r="N27490" s="172"/>
      <c r="O27490" s="172"/>
      <c r="U27490" s="173"/>
    </row>
    <row r="27491" spans="13:21" s="104" customFormat="1" ht="15.75">
      <c r="M27491" s="172"/>
      <c r="N27491" s="172"/>
      <c r="O27491" s="172"/>
      <c r="U27491" s="173"/>
    </row>
    <row r="27492" spans="13:21" s="104" customFormat="1" ht="15.75">
      <c r="M27492" s="172"/>
      <c r="N27492" s="172"/>
      <c r="O27492" s="172"/>
      <c r="U27492" s="173"/>
    </row>
    <row r="27493" spans="13:21" s="104" customFormat="1" ht="15.75">
      <c r="M27493" s="172"/>
      <c r="N27493" s="172"/>
      <c r="O27493" s="172"/>
      <c r="U27493" s="173"/>
    </row>
    <row r="27494" spans="13:21" s="104" customFormat="1" ht="15.75">
      <c r="M27494" s="172"/>
      <c r="N27494" s="172"/>
      <c r="O27494" s="172"/>
      <c r="U27494" s="173"/>
    </row>
    <row r="27495" spans="13:21" s="104" customFormat="1" ht="15.75">
      <c r="M27495" s="172"/>
      <c r="N27495" s="172"/>
      <c r="O27495" s="172"/>
      <c r="U27495" s="173"/>
    </row>
    <row r="27496" spans="13:21" s="104" customFormat="1" ht="15.75">
      <c r="M27496" s="172"/>
      <c r="N27496" s="172"/>
      <c r="O27496" s="172"/>
      <c r="U27496" s="173"/>
    </row>
    <row r="27497" spans="13:21" s="104" customFormat="1" ht="15.75">
      <c r="M27497" s="172"/>
      <c r="N27497" s="172"/>
      <c r="O27497" s="172"/>
      <c r="U27497" s="173"/>
    </row>
    <row r="27498" spans="13:21" s="104" customFormat="1" ht="15.75">
      <c r="M27498" s="172"/>
      <c r="N27498" s="172"/>
      <c r="O27498" s="172"/>
      <c r="U27498" s="173"/>
    </row>
    <row r="27499" spans="13:21" s="104" customFormat="1" ht="15.75">
      <c r="M27499" s="172"/>
      <c r="N27499" s="172"/>
      <c r="O27499" s="172"/>
      <c r="U27499" s="173"/>
    </row>
    <row r="27500" spans="13:21" s="104" customFormat="1" ht="15.75">
      <c r="M27500" s="172"/>
      <c r="N27500" s="172"/>
      <c r="O27500" s="172"/>
      <c r="U27500" s="173"/>
    </row>
    <row r="27501" spans="13:21" s="104" customFormat="1" ht="15.75">
      <c r="M27501" s="172"/>
      <c r="N27501" s="172"/>
      <c r="O27501" s="172"/>
      <c r="U27501" s="173"/>
    </row>
    <row r="27502" spans="13:21" s="104" customFormat="1" ht="15.75">
      <c r="M27502" s="172"/>
      <c r="N27502" s="172"/>
      <c r="O27502" s="172"/>
      <c r="U27502" s="173"/>
    </row>
    <row r="27503" spans="13:21" s="104" customFormat="1" ht="15.75">
      <c r="M27503" s="172"/>
      <c r="N27503" s="172"/>
      <c r="O27503" s="172"/>
      <c r="U27503" s="173"/>
    </row>
    <row r="27504" spans="13:21" s="104" customFormat="1" ht="15.75">
      <c r="M27504" s="172"/>
      <c r="N27504" s="172"/>
      <c r="O27504" s="172"/>
      <c r="U27504" s="173"/>
    </row>
    <row r="27505" spans="13:21" s="104" customFormat="1" ht="15.75">
      <c r="M27505" s="172"/>
      <c r="N27505" s="172"/>
      <c r="O27505" s="172"/>
      <c r="U27505" s="173"/>
    </row>
    <row r="27506" spans="13:21" s="104" customFormat="1" ht="15.75">
      <c r="M27506" s="172"/>
      <c r="N27506" s="172"/>
      <c r="O27506" s="172"/>
      <c r="U27506" s="173"/>
    </row>
    <row r="27507" spans="13:21" s="104" customFormat="1" ht="15.75">
      <c r="M27507" s="172"/>
      <c r="N27507" s="172"/>
      <c r="O27507" s="172"/>
      <c r="U27507" s="173"/>
    </row>
    <row r="27508" spans="13:21" s="104" customFormat="1" ht="15.75">
      <c r="M27508" s="172"/>
      <c r="N27508" s="172"/>
      <c r="O27508" s="172"/>
      <c r="U27508" s="173"/>
    </row>
    <row r="27509" spans="13:21" s="104" customFormat="1" ht="15.75">
      <c r="M27509" s="172"/>
      <c r="N27509" s="172"/>
      <c r="O27509" s="172"/>
      <c r="U27509" s="173"/>
    </row>
    <row r="27510" spans="13:21" s="104" customFormat="1" ht="15.75">
      <c r="M27510" s="172"/>
      <c r="N27510" s="172"/>
      <c r="O27510" s="172"/>
      <c r="U27510" s="173"/>
    </row>
    <row r="27511" spans="13:21" s="104" customFormat="1" ht="15.75">
      <c r="M27511" s="172"/>
      <c r="N27511" s="172"/>
      <c r="O27511" s="172"/>
      <c r="U27511" s="173"/>
    </row>
    <row r="27512" spans="13:21" s="104" customFormat="1" ht="15.75">
      <c r="M27512" s="172"/>
      <c r="N27512" s="172"/>
      <c r="O27512" s="172"/>
      <c r="U27512" s="173"/>
    </row>
    <row r="27513" spans="13:21" s="104" customFormat="1" ht="15.75">
      <c r="M27513" s="172"/>
      <c r="N27513" s="172"/>
      <c r="O27513" s="172"/>
      <c r="U27513" s="173"/>
    </row>
    <row r="27514" spans="13:21" s="104" customFormat="1" ht="15.75">
      <c r="M27514" s="172"/>
      <c r="N27514" s="172"/>
      <c r="O27514" s="172"/>
      <c r="U27514" s="173"/>
    </row>
    <row r="27515" spans="13:21" s="104" customFormat="1" ht="15.75">
      <c r="M27515" s="172"/>
      <c r="N27515" s="172"/>
      <c r="O27515" s="172"/>
      <c r="U27515" s="173"/>
    </row>
    <row r="27516" spans="13:21" s="104" customFormat="1" ht="15.75">
      <c r="M27516" s="172"/>
      <c r="N27516" s="172"/>
      <c r="O27516" s="172"/>
      <c r="U27516" s="173"/>
    </row>
    <row r="27517" spans="13:21" s="104" customFormat="1" ht="15.75">
      <c r="M27517" s="172"/>
      <c r="N27517" s="172"/>
      <c r="O27517" s="172"/>
      <c r="U27517" s="173"/>
    </row>
    <row r="27518" spans="13:21" s="104" customFormat="1" ht="15.75">
      <c r="M27518" s="172"/>
      <c r="N27518" s="172"/>
      <c r="O27518" s="172"/>
      <c r="U27518" s="173"/>
    </row>
    <row r="27519" spans="13:21" s="104" customFormat="1" ht="15.75">
      <c r="M27519" s="172"/>
      <c r="N27519" s="172"/>
      <c r="O27519" s="172"/>
      <c r="U27519" s="173"/>
    </row>
    <row r="27520" spans="13:21" s="104" customFormat="1" ht="15.75">
      <c r="M27520" s="172"/>
      <c r="N27520" s="172"/>
      <c r="O27520" s="172"/>
      <c r="U27520" s="173"/>
    </row>
    <row r="27521" spans="13:21" s="104" customFormat="1" ht="15.75">
      <c r="M27521" s="172"/>
      <c r="N27521" s="172"/>
      <c r="O27521" s="172"/>
      <c r="U27521" s="173"/>
    </row>
    <row r="27522" spans="13:21" s="104" customFormat="1" ht="15.75">
      <c r="M27522" s="172"/>
      <c r="N27522" s="172"/>
      <c r="O27522" s="172"/>
      <c r="U27522" s="173"/>
    </row>
    <row r="27523" spans="13:21" s="104" customFormat="1" ht="15.75">
      <c r="M27523" s="172"/>
      <c r="N27523" s="172"/>
      <c r="O27523" s="172"/>
      <c r="U27523" s="173"/>
    </row>
    <row r="27524" spans="13:21" s="104" customFormat="1" ht="15.75">
      <c r="M27524" s="172"/>
      <c r="N27524" s="172"/>
      <c r="O27524" s="172"/>
      <c r="U27524" s="173"/>
    </row>
    <row r="27525" spans="13:21" s="104" customFormat="1" ht="15.75">
      <c r="M27525" s="172"/>
      <c r="N27525" s="172"/>
      <c r="O27525" s="172"/>
      <c r="U27525" s="173"/>
    </row>
    <row r="27526" spans="13:21" s="104" customFormat="1" ht="15.75">
      <c r="M27526" s="172"/>
      <c r="N27526" s="172"/>
      <c r="O27526" s="172"/>
      <c r="U27526" s="173"/>
    </row>
    <row r="27527" spans="13:21" s="104" customFormat="1" ht="15.75">
      <c r="M27527" s="172"/>
      <c r="N27527" s="172"/>
      <c r="O27527" s="172"/>
      <c r="U27527" s="173"/>
    </row>
    <row r="27528" spans="13:21" s="104" customFormat="1" ht="15.75">
      <c r="M27528" s="172"/>
      <c r="N27528" s="172"/>
      <c r="O27528" s="172"/>
      <c r="U27528" s="173"/>
    </row>
    <row r="27529" spans="13:21" s="104" customFormat="1" ht="15.75">
      <c r="M27529" s="172"/>
      <c r="N27529" s="172"/>
      <c r="O27529" s="172"/>
      <c r="U27529" s="173"/>
    </row>
    <row r="27530" spans="13:21" s="104" customFormat="1" ht="15.75">
      <c r="M27530" s="172"/>
      <c r="N27530" s="172"/>
      <c r="O27530" s="172"/>
      <c r="U27530" s="173"/>
    </row>
    <row r="27531" spans="13:21" s="104" customFormat="1" ht="15.75">
      <c r="M27531" s="172"/>
      <c r="N27531" s="172"/>
      <c r="O27531" s="172"/>
      <c r="U27531" s="173"/>
    </row>
    <row r="27532" spans="13:21" s="104" customFormat="1" ht="15.75">
      <c r="M27532" s="172"/>
      <c r="N27532" s="172"/>
      <c r="O27532" s="172"/>
      <c r="U27532" s="173"/>
    </row>
    <row r="27533" spans="13:21" s="104" customFormat="1" ht="15.75">
      <c r="M27533" s="172"/>
      <c r="N27533" s="172"/>
      <c r="O27533" s="172"/>
      <c r="U27533" s="173"/>
    </row>
    <row r="27534" spans="13:21" s="104" customFormat="1" ht="15.75">
      <c r="M27534" s="172"/>
      <c r="N27534" s="172"/>
      <c r="O27534" s="172"/>
      <c r="U27534" s="173"/>
    </row>
    <row r="27535" spans="13:21" s="104" customFormat="1" ht="15.75">
      <c r="M27535" s="172"/>
      <c r="N27535" s="172"/>
      <c r="O27535" s="172"/>
      <c r="U27535" s="173"/>
    </row>
    <row r="27536" spans="13:21" s="104" customFormat="1" ht="15.75">
      <c r="M27536" s="172"/>
      <c r="N27536" s="172"/>
      <c r="O27536" s="172"/>
      <c r="U27536" s="173"/>
    </row>
    <row r="27537" spans="13:21" s="104" customFormat="1" ht="15.75">
      <c r="M27537" s="172"/>
      <c r="N27537" s="172"/>
      <c r="O27537" s="172"/>
      <c r="U27537" s="173"/>
    </row>
    <row r="27538" spans="13:21" s="104" customFormat="1" ht="15.75">
      <c r="M27538" s="172"/>
      <c r="N27538" s="172"/>
      <c r="O27538" s="172"/>
      <c r="U27538" s="173"/>
    </row>
    <row r="27539" spans="13:21" s="104" customFormat="1" ht="15.75">
      <c r="M27539" s="172"/>
      <c r="N27539" s="172"/>
      <c r="O27539" s="172"/>
      <c r="U27539" s="173"/>
    </row>
    <row r="27540" spans="13:21" s="104" customFormat="1" ht="15.75">
      <c r="M27540" s="172"/>
      <c r="N27540" s="172"/>
      <c r="O27540" s="172"/>
      <c r="U27540" s="173"/>
    </row>
    <row r="27541" spans="13:21" s="104" customFormat="1" ht="15.75">
      <c r="M27541" s="172"/>
      <c r="N27541" s="172"/>
      <c r="O27541" s="172"/>
      <c r="U27541" s="173"/>
    </row>
    <row r="27542" spans="13:21" s="104" customFormat="1" ht="15.75">
      <c r="M27542" s="172"/>
      <c r="N27542" s="172"/>
      <c r="O27542" s="172"/>
      <c r="U27542" s="173"/>
    </row>
    <row r="27543" spans="13:21" s="104" customFormat="1" ht="15.75">
      <c r="M27543" s="172"/>
      <c r="N27543" s="172"/>
      <c r="O27543" s="172"/>
      <c r="U27543" s="173"/>
    </row>
    <row r="27544" spans="13:21" s="104" customFormat="1" ht="15.75">
      <c r="M27544" s="172"/>
      <c r="N27544" s="172"/>
      <c r="O27544" s="172"/>
      <c r="U27544" s="173"/>
    </row>
    <row r="27545" spans="13:21" s="104" customFormat="1" ht="15.75">
      <c r="M27545" s="172"/>
      <c r="N27545" s="172"/>
      <c r="O27545" s="172"/>
      <c r="U27545" s="173"/>
    </row>
    <row r="27546" spans="13:21" s="104" customFormat="1" ht="15.75">
      <c r="M27546" s="172"/>
      <c r="N27546" s="172"/>
      <c r="O27546" s="172"/>
      <c r="U27546" s="173"/>
    </row>
    <row r="27547" spans="13:21" s="104" customFormat="1" ht="15.75">
      <c r="M27547" s="172"/>
      <c r="N27547" s="172"/>
      <c r="O27547" s="172"/>
      <c r="U27547" s="173"/>
    </row>
    <row r="27548" spans="13:21" s="104" customFormat="1" ht="15.75">
      <c r="M27548" s="172"/>
      <c r="N27548" s="172"/>
      <c r="O27548" s="172"/>
      <c r="U27548" s="173"/>
    </row>
    <row r="27549" spans="13:21" s="104" customFormat="1" ht="15.75">
      <c r="M27549" s="172"/>
      <c r="N27549" s="172"/>
      <c r="O27549" s="172"/>
      <c r="U27549" s="173"/>
    </row>
    <row r="27550" spans="13:21" s="104" customFormat="1" ht="15.75">
      <c r="M27550" s="172"/>
      <c r="N27550" s="172"/>
      <c r="O27550" s="172"/>
      <c r="U27550" s="173"/>
    </row>
    <row r="27551" spans="13:21" s="104" customFormat="1" ht="15.75">
      <c r="M27551" s="172"/>
      <c r="N27551" s="172"/>
      <c r="O27551" s="172"/>
      <c r="U27551" s="173"/>
    </row>
    <row r="27552" spans="13:21" s="104" customFormat="1" ht="15.75">
      <c r="M27552" s="172"/>
      <c r="N27552" s="172"/>
      <c r="O27552" s="172"/>
      <c r="U27552" s="173"/>
    </row>
    <row r="27553" spans="13:21" s="104" customFormat="1" ht="15.75">
      <c r="M27553" s="172"/>
      <c r="N27553" s="172"/>
      <c r="O27553" s="172"/>
      <c r="U27553" s="173"/>
    </row>
    <row r="27554" spans="13:21" s="104" customFormat="1" ht="15.75">
      <c r="M27554" s="172"/>
      <c r="N27554" s="172"/>
      <c r="O27554" s="172"/>
      <c r="U27554" s="173"/>
    </row>
    <row r="27555" spans="13:21" s="104" customFormat="1" ht="15.75">
      <c r="M27555" s="172"/>
      <c r="N27555" s="172"/>
      <c r="O27555" s="172"/>
      <c r="U27555" s="173"/>
    </row>
    <row r="27556" spans="13:21" s="104" customFormat="1" ht="15.75">
      <c r="M27556" s="172"/>
      <c r="N27556" s="172"/>
      <c r="O27556" s="172"/>
      <c r="U27556" s="173"/>
    </row>
    <row r="27557" spans="13:21" s="104" customFormat="1" ht="15.75">
      <c r="M27557" s="172"/>
      <c r="N27557" s="172"/>
      <c r="O27557" s="172"/>
      <c r="U27557" s="173"/>
    </row>
    <row r="27558" spans="13:21" s="104" customFormat="1" ht="15.75">
      <c r="M27558" s="172"/>
      <c r="N27558" s="172"/>
      <c r="O27558" s="172"/>
      <c r="U27558" s="173"/>
    </row>
    <row r="27559" spans="13:21" s="104" customFormat="1" ht="15.75">
      <c r="M27559" s="172"/>
      <c r="N27559" s="172"/>
      <c r="O27559" s="172"/>
      <c r="U27559" s="173"/>
    </row>
    <row r="27560" spans="13:21" s="104" customFormat="1" ht="15.75">
      <c r="M27560" s="172"/>
      <c r="N27560" s="172"/>
      <c r="O27560" s="172"/>
      <c r="U27560" s="173"/>
    </row>
    <row r="27561" spans="13:21" s="104" customFormat="1" ht="15.75">
      <c r="M27561" s="172"/>
      <c r="N27561" s="172"/>
      <c r="O27561" s="172"/>
      <c r="U27561" s="173"/>
    </row>
    <row r="27562" spans="13:21" s="104" customFormat="1" ht="15.75">
      <c r="M27562" s="172"/>
      <c r="N27562" s="172"/>
      <c r="O27562" s="172"/>
      <c r="U27562" s="173"/>
    </row>
    <row r="27563" spans="13:21" s="104" customFormat="1" ht="15.75">
      <c r="M27563" s="172"/>
      <c r="N27563" s="172"/>
      <c r="O27563" s="172"/>
      <c r="U27563" s="173"/>
    </row>
    <row r="27564" spans="13:21" s="104" customFormat="1" ht="15.75">
      <c r="M27564" s="172"/>
      <c r="N27564" s="172"/>
      <c r="O27564" s="172"/>
      <c r="U27564" s="173"/>
    </row>
    <row r="27565" spans="13:21" s="104" customFormat="1" ht="15.75">
      <c r="M27565" s="172"/>
      <c r="N27565" s="172"/>
      <c r="O27565" s="172"/>
      <c r="U27565" s="173"/>
    </row>
    <row r="27566" spans="13:21" s="104" customFormat="1" ht="15.75">
      <c r="M27566" s="172"/>
      <c r="N27566" s="172"/>
      <c r="O27566" s="172"/>
      <c r="U27566" s="173"/>
    </row>
    <row r="27567" spans="13:21" s="104" customFormat="1" ht="15.75">
      <c r="M27567" s="172"/>
      <c r="N27567" s="172"/>
      <c r="O27567" s="172"/>
      <c r="U27567" s="173"/>
    </row>
    <row r="27568" spans="13:21" s="104" customFormat="1" ht="15.75">
      <c r="M27568" s="172"/>
      <c r="N27568" s="172"/>
      <c r="O27568" s="172"/>
      <c r="U27568" s="173"/>
    </row>
    <row r="27569" spans="13:21" s="104" customFormat="1" ht="15.75">
      <c r="M27569" s="172"/>
      <c r="N27569" s="172"/>
      <c r="O27569" s="172"/>
      <c r="U27569" s="173"/>
    </row>
    <row r="27570" spans="13:21" s="104" customFormat="1" ht="15.75">
      <c r="M27570" s="172"/>
      <c r="N27570" s="172"/>
      <c r="O27570" s="172"/>
      <c r="U27570" s="173"/>
    </row>
    <row r="27571" spans="13:21" s="104" customFormat="1" ht="15.75">
      <c r="M27571" s="172"/>
      <c r="N27571" s="172"/>
      <c r="O27571" s="172"/>
      <c r="U27571" s="173"/>
    </row>
    <row r="27572" spans="13:21" s="104" customFormat="1" ht="15.75">
      <c r="M27572" s="172"/>
      <c r="N27572" s="172"/>
      <c r="O27572" s="172"/>
      <c r="U27572" s="173"/>
    </row>
    <row r="27573" spans="13:21" s="104" customFormat="1" ht="15.75">
      <c r="M27573" s="172"/>
      <c r="N27573" s="172"/>
      <c r="O27573" s="172"/>
      <c r="U27573" s="173"/>
    </row>
    <row r="27574" spans="13:21" s="104" customFormat="1" ht="15.75">
      <c r="M27574" s="172"/>
      <c r="N27574" s="172"/>
      <c r="O27574" s="172"/>
      <c r="U27574" s="173"/>
    </row>
    <row r="27575" spans="13:21" s="104" customFormat="1" ht="15.75">
      <c r="M27575" s="172"/>
      <c r="N27575" s="172"/>
      <c r="O27575" s="172"/>
      <c r="U27575" s="173"/>
    </row>
    <row r="27576" spans="13:21" s="104" customFormat="1" ht="15.75">
      <c r="M27576" s="172"/>
      <c r="N27576" s="172"/>
      <c r="O27576" s="172"/>
      <c r="U27576" s="173"/>
    </row>
    <row r="27577" spans="13:21" s="104" customFormat="1" ht="15.75">
      <c r="M27577" s="172"/>
      <c r="N27577" s="172"/>
      <c r="O27577" s="172"/>
      <c r="U27577" s="173"/>
    </row>
    <row r="27578" spans="13:21" s="104" customFormat="1" ht="15.75">
      <c r="M27578" s="172"/>
      <c r="N27578" s="172"/>
      <c r="O27578" s="172"/>
      <c r="U27578" s="173"/>
    </row>
    <row r="27579" spans="13:21" s="104" customFormat="1" ht="15.75">
      <c r="M27579" s="172"/>
      <c r="N27579" s="172"/>
      <c r="O27579" s="172"/>
      <c r="U27579" s="173"/>
    </row>
    <row r="27580" spans="13:21" s="104" customFormat="1" ht="15.75">
      <c r="M27580" s="172"/>
      <c r="N27580" s="172"/>
      <c r="O27580" s="172"/>
      <c r="U27580" s="173"/>
    </row>
    <row r="27581" spans="13:21" s="104" customFormat="1" ht="15.75">
      <c r="M27581" s="172"/>
      <c r="N27581" s="172"/>
      <c r="O27581" s="172"/>
      <c r="U27581" s="173"/>
    </row>
    <row r="27582" spans="13:21" s="104" customFormat="1" ht="15.75">
      <c r="M27582" s="172"/>
      <c r="N27582" s="172"/>
      <c r="O27582" s="172"/>
      <c r="U27582" s="173"/>
    </row>
    <row r="27583" spans="13:21" s="104" customFormat="1" ht="15.75">
      <c r="M27583" s="172"/>
      <c r="N27583" s="172"/>
      <c r="O27583" s="172"/>
      <c r="U27583" s="173"/>
    </row>
    <row r="27584" spans="13:21" s="104" customFormat="1" ht="15.75">
      <c r="M27584" s="172"/>
      <c r="N27584" s="172"/>
      <c r="O27584" s="172"/>
      <c r="U27584" s="173"/>
    </row>
    <row r="27585" spans="13:21" s="104" customFormat="1" ht="15.75">
      <c r="M27585" s="172"/>
      <c r="N27585" s="172"/>
      <c r="O27585" s="172"/>
      <c r="U27585" s="173"/>
    </row>
    <row r="27586" spans="13:21" s="104" customFormat="1" ht="15.75">
      <c r="M27586" s="172"/>
      <c r="N27586" s="172"/>
      <c r="O27586" s="172"/>
      <c r="U27586" s="173"/>
    </row>
    <row r="27587" spans="13:21" s="104" customFormat="1" ht="15.75">
      <c r="M27587" s="172"/>
      <c r="N27587" s="172"/>
      <c r="O27587" s="172"/>
      <c r="U27587" s="173"/>
    </row>
    <row r="27588" spans="13:21" s="104" customFormat="1" ht="15.75">
      <c r="M27588" s="172"/>
      <c r="N27588" s="172"/>
      <c r="O27588" s="172"/>
      <c r="U27588" s="173"/>
    </row>
    <row r="27589" spans="13:21" s="104" customFormat="1" ht="15.75">
      <c r="M27589" s="172"/>
      <c r="N27589" s="172"/>
      <c r="O27589" s="172"/>
      <c r="U27589" s="173"/>
    </row>
    <row r="27590" spans="13:21" s="104" customFormat="1" ht="15.75">
      <c r="M27590" s="172"/>
      <c r="N27590" s="172"/>
      <c r="O27590" s="172"/>
      <c r="U27590" s="173"/>
    </row>
    <row r="27591" spans="13:21" s="104" customFormat="1" ht="15.75">
      <c r="M27591" s="172"/>
      <c r="N27591" s="172"/>
      <c r="O27591" s="172"/>
      <c r="U27591" s="173"/>
    </row>
    <row r="27592" spans="13:21" s="104" customFormat="1" ht="15.75">
      <c r="M27592" s="172"/>
      <c r="N27592" s="172"/>
      <c r="O27592" s="172"/>
      <c r="U27592" s="173"/>
    </row>
    <row r="27593" spans="13:21" s="104" customFormat="1" ht="15.75">
      <c r="M27593" s="172"/>
      <c r="N27593" s="172"/>
      <c r="O27593" s="172"/>
      <c r="U27593" s="173"/>
    </row>
    <row r="27594" spans="13:21" s="104" customFormat="1" ht="15.75">
      <c r="M27594" s="172"/>
      <c r="N27594" s="172"/>
      <c r="O27594" s="172"/>
      <c r="U27594" s="173"/>
    </row>
    <row r="27595" spans="13:21" s="104" customFormat="1" ht="15.75">
      <c r="M27595" s="172"/>
      <c r="N27595" s="172"/>
      <c r="O27595" s="172"/>
      <c r="U27595" s="173"/>
    </row>
    <row r="27596" spans="13:21" s="104" customFormat="1" ht="15.75">
      <c r="M27596" s="172"/>
      <c r="N27596" s="172"/>
      <c r="O27596" s="172"/>
      <c r="U27596" s="173"/>
    </row>
    <row r="27597" spans="13:21" s="104" customFormat="1" ht="15.75">
      <c r="M27597" s="172"/>
      <c r="N27597" s="172"/>
      <c r="O27597" s="172"/>
      <c r="U27597" s="173"/>
    </row>
    <row r="27598" spans="13:21" s="104" customFormat="1" ht="15.75">
      <c r="M27598" s="172"/>
      <c r="N27598" s="172"/>
      <c r="O27598" s="172"/>
      <c r="U27598" s="173"/>
    </row>
    <row r="27599" spans="13:21" s="104" customFormat="1" ht="15.75">
      <c r="M27599" s="172"/>
      <c r="N27599" s="172"/>
      <c r="O27599" s="172"/>
      <c r="U27599" s="173"/>
    </row>
    <row r="27600" spans="13:21" s="104" customFormat="1" ht="15.75">
      <c r="M27600" s="172"/>
      <c r="N27600" s="172"/>
      <c r="O27600" s="172"/>
      <c r="U27600" s="173"/>
    </row>
    <row r="27601" spans="13:21" s="104" customFormat="1" ht="15.75">
      <c r="M27601" s="172"/>
      <c r="N27601" s="172"/>
      <c r="O27601" s="172"/>
      <c r="U27601" s="173"/>
    </row>
    <row r="27602" spans="13:21" s="104" customFormat="1" ht="15.75">
      <c r="M27602" s="172"/>
      <c r="N27602" s="172"/>
      <c r="O27602" s="172"/>
      <c r="U27602" s="173"/>
    </row>
    <row r="27603" spans="13:21" s="104" customFormat="1" ht="15.75">
      <c r="M27603" s="172"/>
      <c r="N27603" s="172"/>
      <c r="O27603" s="172"/>
      <c r="U27603" s="173"/>
    </row>
    <row r="27604" spans="13:21" s="104" customFormat="1" ht="15.75">
      <c r="M27604" s="172"/>
      <c r="N27604" s="172"/>
      <c r="O27604" s="172"/>
      <c r="U27604" s="173"/>
    </row>
    <row r="27605" spans="13:21" s="104" customFormat="1" ht="15.75">
      <c r="M27605" s="172"/>
      <c r="N27605" s="172"/>
      <c r="O27605" s="172"/>
      <c r="U27605" s="173"/>
    </row>
    <row r="27606" spans="13:21" s="104" customFormat="1" ht="15.75">
      <c r="M27606" s="172"/>
      <c r="N27606" s="172"/>
      <c r="O27606" s="172"/>
      <c r="U27606" s="173"/>
    </row>
    <row r="27607" spans="13:21" s="104" customFormat="1" ht="15.75">
      <c r="M27607" s="172"/>
      <c r="N27607" s="172"/>
      <c r="O27607" s="172"/>
      <c r="U27607" s="173"/>
    </row>
    <row r="27608" spans="13:21" s="104" customFormat="1" ht="15.75">
      <c r="M27608" s="172"/>
      <c r="N27608" s="172"/>
      <c r="O27608" s="172"/>
      <c r="U27608" s="173"/>
    </row>
    <row r="27609" spans="13:21" s="104" customFormat="1" ht="15.75">
      <c r="M27609" s="172"/>
      <c r="N27609" s="172"/>
      <c r="O27609" s="172"/>
      <c r="U27609" s="173"/>
    </row>
    <row r="27610" spans="13:21" s="104" customFormat="1" ht="15.75">
      <c r="M27610" s="172"/>
      <c r="N27610" s="172"/>
      <c r="O27610" s="172"/>
      <c r="U27610" s="173"/>
    </row>
    <row r="27611" spans="13:21" s="104" customFormat="1" ht="15.75">
      <c r="M27611" s="172"/>
      <c r="N27611" s="172"/>
      <c r="O27611" s="172"/>
      <c r="U27611" s="173"/>
    </row>
    <row r="27612" spans="13:21" s="104" customFormat="1" ht="15.75">
      <c r="M27612" s="172"/>
      <c r="N27612" s="172"/>
      <c r="O27612" s="172"/>
      <c r="U27612" s="173"/>
    </row>
    <row r="27613" spans="13:21" s="104" customFormat="1" ht="15.75">
      <c r="M27613" s="172"/>
      <c r="N27613" s="172"/>
      <c r="O27613" s="172"/>
      <c r="U27613" s="173"/>
    </row>
    <row r="27614" spans="13:21" s="104" customFormat="1" ht="15.75">
      <c r="M27614" s="172"/>
      <c r="N27614" s="172"/>
      <c r="O27614" s="172"/>
      <c r="U27614" s="173"/>
    </row>
    <row r="27615" spans="13:21" s="104" customFormat="1" ht="15.75">
      <c r="M27615" s="172"/>
      <c r="N27615" s="172"/>
      <c r="O27615" s="172"/>
      <c r="U27615" s="173"/>
    </row>
    <row r="27616" spans="13:21" s="104" customFormat="1" ht="15.75">
      <c r="M27616" s="172"/>
      <c r="N27616" s="172"/>
      <c r="O27616" s="172"/>
      <c r="U27616" s="173"/>
    </row>
    <row r="27617" spans="13:21" s="104" customFormat="1" ht="15.75">
      <c r="M27617" s="172"/>
      <c r="N27617" s="172"/>
      <c r="O27617" s="172"/>
      <c r="U27617" s="173"/>
    </row>
    <row r="27618" spans="13:21" s="104" customFormat="1" ht="15.75">
      <c r="M27618" s="172"/>
      <c r="N27618" s="172"/>
      <c r="O27618" s="172"/>
      <c r="U27618" s="173"/>
    </row>
    <row r="27619" spans="13:21" s="104" customFormat="1" ht="15.75">
      <c r="M27619" s="172"/>
      <c r="N27619" s="172"/>
      <c r="O27619" s="172"/>
      <c r="U27619" s="173"/>
    </row>
    <row r="27620" spans="13:21" s="104" customFormat="1" ht="15.75">
      <c r="M27620" s="172"/>
      <c r="N27620" s="172"/>
      <c r="O27620" s="172"/>
      <c r="U27620" s="173"/>
    </row>
    <row r="27621" spans="13:21" s="104" customFormat="1" ht="15.75">
      <c r="M27621" s="172"/>
      <c r="N27621" s="172"/>
      <c r="O27621" s="172"/>
      <c r="U27621" s="173"/>
    </row>
    <row r="27622" spans="13:21" s="104" customFormat="1" ht="15.75">
      <c r="M27622" s="172"/>
      <c r="N27622" s="172"/>
      <c r="O27622" s="172"/>
      <c r="U27622" s="173"/>
    </row>
    <row r="27623" spans="13:21" s="104" customFormat="1" ht="15.75">
      <c r="M27623" s="172"/>
      <c r="N27623" s="172"/>
      <c r="O27623" s="172"/>
      <c r="U27623" s="173"/>
    </row>
    <row r="27624" spans="13:21" s="104" customFormat="1" ht="15.75">
      <c r="M27624" s="172"/>
      <c r="N27624" s="172"/>
      <c r="O27624" s="172"/>
      <c r="U27624" s="173"/>
    </row>
    <row r="27625" spans="13:21" s="104" customFormat="1" ht="15.75">
      <c r="M27625" s="172"/>
      <c r="N27625" s="172"/>
      <c r="O27625" s="172"/>
      <c r="U27625" s="173"/>
    </row>
    <row r="27626" spans="13:21" s="104" customFormat="1" ht="15.75">
      <c r="M27626" s="172"/>
      <c r="N27626" s="172"/>
      <c r="O27626" s="172"/>
      <c r="U27626" s="173"/>
    </row>
    <row r="27627" spans="13:21" s="104" customFormat="1" ht="15.75">
      <c r="M27627" s="172"/>
      <c r="N27627" s="172"/>
      <c r="O27627" s="172"/>
      <c r="U27627" s="173"/>
    </row>
    <row r="27628" spans="13:21" s="104" customFormat="1" ht="15.75">
      <c r="M27628" s="172"/>
      <c r="N27628" s="172"/>
      <c r="O27628" s="172"/>
      <c r="U27628" s="173"/>
    </row>
    <row r="27629" spans="13:21" s="104" customFormat="1" ht="15.75">
      <c r="M27629" s="172"/>
      <c r="N27629" s="172"/>
      <c r="O27629" s="172"/>
      <c r="U27629" s="173"/>
    </row>
    <row r="27630" spans="13:21" s="104" customFormat="1" ht="15.75">
      <c r="M27630" s="172"/>
      <c r="N27630" s="172"/>
      <c r="O27630" s="172"/>
      <c r="U27630" s="173"/>
    </row>
    <row r="27631" spans="13:21" s="104" customFormat="1" ht="15.75">
      <c r="M27631" s="172"/>
      <c r="N27631" s="172"/>
      <c r="O27631" s="172"/>
      <c r="U27631" s="173"/>
    </row>
    <row r="27632" spans="13:21" s="104" customFormat="1" ht="15.75">
      <c r="M27632" s="172"/>
      <c r="N27632" s="172"/>
      <c r="O27632" s="172"/>
      <c r="U27632" s="173"/>
    </row>
    <row r="27633" spans="13:21" s="104" customFormat="1" ht="15.75">
      <c r="M27633" s="172"/>
      <c r="N27633" s="172"/>
      <c r="O27633" s="172"/>
      <c r="U27633" s="173"/>
    </row>
    <row r="27634" spans="13:21" s="104" customFormat="1" ht="15.75">
      <c r="M27634" s="172"/>
      <c r="N27634" s="172"/>
      <c r="O27634" s="172"/>
      <c r="U27634" s="173"/>
    </row>
    <row r="27635" spans="13:21" s="104" customFormat="1" ht="15.75">
      <c r="M27635" s="172"/>
      <c r="N27635" s="172"/>
      <c r="O27635" s="172"/>
      <c r="U27635" s="173"/>
    </row>
    <row r="27636" spans="13:21" s="104" customFormat="1" ht="15.75">
      <c r="M27636" s="172"/>
      <c r="N27636" s="172"/>
      <c r="O27636" s="172"/>
      <c r="U27636" s="173"/>
    </row>
    <row r="27637" spans="13:21" s="104" customFormat="1" ht="15.75">
      <c r="M27637" s="172"/>
      <c r="N27637" s="172"/>
      <c r="O27637" s="172"/>
      <c r="U27637" s="173"/>
    </row>
    <row r="27638" spans="13:21" s="104" customFormat="1" ht="15.75">
      <c r="M27638" s="172"/>
      <c r="N27638" s="172"/>
      <c r="O27638" s="172"/>
      <c r="U27638" s="173"/>
    </row>
    <row r="27639" spans="13:21" s="104" customFormat="1" ht="15.75">
      <c r="M27639" s="172"/>
      <c r="N27639" s="172"/>
      <c r="O27639" s="172"/>
      <c r="U27639" s="173"/>
    </row>
    <row r="27640" spans="13:21" s="104" customFormat="1" ht="15.75">
      <c r="M27640" s="172"/>
      <c r="N27640" s="172"/>
      <c r="O27640" s="172"/>
      <c r="U27640" s="173"/>
    </row>
    <row r="27641" spans="13:21" s="104" customFormat="1" ht="15.75">
      <c r="M27641" s="172"/>
      <c r="N27641" s="172"/>
      <c r="O27641" s="172"/>
      <c r="U27641" s="173"/>
    </row>
    <row r="27642" spans="13:21" s="104" customFormat="1" ht="15.75">
      <c r="M27642" s="172"/>
      <c r="N27642" s="172"/>
      <c r="O27642" s="172"/>
      <c r="U27642" s="173"/>
    </row>
    <row r="27643" spans="13:21" s="104" customFormat="1" ht="15.75">
      <c r="M27643" s="172"/>
      <c r="N27643" s="172"/>
      <c r="O27643" s="172"/>
      <c r="U27643" s="173"/>
    </row>
    <row r="27644" spans="13:21" s="104" customFormat="1" ht="15.75">
      <c r="M27644" s="172"/>
      <c r="N27644" s="172"/>
      <c r="O27644" s="172"/>
      <c r="U27644" s="173"/>
    </row>
    <row r="27645" spans="13:21" s="104" customFormat="1" ht="15.75">
      <c r="M27645" s="172"/>
      <c r="N27645" s="172"/>
      <c r="O27645" s="172"/>
      <c r="U27645" s="173"/>
    </row>
    <row r="27646" spans="13:21" s="104" customFormat="1" ht="15.75">
      <c r="M27646" s="172"/>
      <c r="N27646" s="172"/>
      <c r="O27646" s="172"/>
      <c r="U27646" s="173"/>
    </row>
    <row r="27647" spans="13:21" s="104" customFormat="1" ht="15.75">
      <c r="M27647" s="172"/>
      <c r="N27647" s="172"/>
      <c r="O27647" s="172"/>
      <c r="U27647" s="173"/>
    </row>
    <row r="27648" spans="13:21" s="104" customFormat="1" ht="15.75">
      <c r="M27648" s="172"/>
      <c r="N27648" s="172"/>
      <c r="O27648" s="172"/>
      <c r="U27648" s="173"/>
    </row>
    <row r="27649" spans="13:21" s="104" customFormat="1" ht="15.75">
      <c r="M27649" s="172"/>
      <c r="N27649" s="172"/>
      <c r="O27649" s="172"/>
      <c r="U27649" s="173"/>
    </row>
    <row r="27650" spans="13:21" s="104" customFormat="1" ht="15.75">
      <c r="M27650" s="172"/>
      <c r="N27650" s="172"/>
      <c r="O27650" s="172"/>
      <c r="U27650" s="173"/>
    </row>
    <row r="27651" spans="13:21" s="104" customFormat="1" ht="15.75">
      <c r="M27651" s="172"/>
      <c r="N27651" s="172"/>
      <c r="O27651" s="172"/>
      <c r="U27651" s="173"/>
    </row>
    <row r="27652" spans="13:21" s="104" customFormat="1" ht="15.75">
      <c r="M27652" s="172"/>
      <c r="N27652" s="172"/>
      <c r="O27652" s="172"/>
      <c r="U27652" s="173"/>
    </row>
    <row r="27653" spans="13:21" s="104" customFormat="1" ht="15.75">
      <c r="M27653" s="172"/>
      <c r="N27653" s="172"/>
      <c r="O27653" s="172"/>
      <c r="U27653" s="173"/>
    </row>
    <row r="27654" spans="13:21" s="104" customFormat="1" ht="15.75">
      <c r="M27654" s="172"/>
      <c r="N27654" s="172"/>
      <c r="O27654" s="172"/>
      <c r="U27654" s="173"/>
    </row>
    <row r="27655" spans="13:21" s="104" customFormat="1" ht="15.75">
      <c r="M27655" s="172"/>
      <c r="N27655" s="172"/>
      <c r="O27655" s="172"/>
      <c r="U27655" s="173"/>
    </row>
    <row r="27656" spans="13:21" s="104" customFormat="1" ht="15.75">
      <c r="M27656" s="172"/>
      <c r="N27656" s="172"/>
      <c r="O27656" s="172"/>
      <c r="U27656" s="173"/>
    </row>
    <row r="27657" spans="13:21" s="104" customFormat="1" ht="15.75">
      <c r="M27657" s="172"/>
      <c r="N27657" s="172"/>
      <c r="O27657" s="172"/>
      <c r="U27657" s="173"/>
    </row>
    <row r="27658" spans="13:21" s="104" customFormat="1" ht="15.75">
      <c r="M27658" s="172"/>
      <c r="N27658" s="172"/>
      <c r="O27658" s="172"/>
      <c r="U27658" s="173"/>
    </row>
    <row r="27659" spans="13:21" s="104" customFormat="1" ht="15.75">
      <c r="M27659" s="172"/>
      <c r="N27659" s="172"/>
      <c r="O27659" s="172"/>
      <c r="U27659" s="173"/>
    </row>
    <row r="27660" spans="13:21" s="104" customFormat="1" ht="15.75">
      <c r="M27660" s="172"/>
      <c r="N27660" s="172"/>
      <c r="O27660" s="172"/>
      <c r="U27660" s="173"/>
    </row>
    <row r="27661" spans="13:21" s="104" customFormat="1" ht="15.75">
      <c r="M27661" s="172"/>
      <c r="N27661" s="172"/>
      <c r="O27661" s="172"/>
      <c r="U27661" s="173"/>
    </row>
    <row r="27662" spans="13:21" s="104" customFormat="1" ht="15.75">
      <c r="M27662" s="172"/>
      <c r="N27662" s="172"/>
      <c r="O27662" s="172"/>
      <c r="U27662" s="173"/>
    </row>
    <row r="27663" spans="13:21" s="104" customFormat="1" ht="15.75">
      <c r="M27663" s="172"/>
      <c r="N27663" s="172"/>
      <c r="O27663" s="172"/>
      <c r="U27663" s="173"/>
    </row>
    <row r="27664" spans="13:21" s="104" customFormat="1" ht="15.75">
      <c r="M27664" s="172"/>
      <c r="N27664" s="172"/>
      <c r="O27664" s="172"/>
      <c r="U27664" s="173"/>
    </row>
    <row r="27665" spans="13:21" s="104" customFormat="1" ht="15.75">
      <c r="M27665" s="172"/>
      <c r="N27665" s="172"/>
      <c r="O27665" s="172"/>
      <c r="U27665" s="173"/>
    </row>
    <row r="27666" spans="13:21" s="104" customFormat="1" ht="15.75">
      <c r="M27666" s="172"/>
      <c r="N27666" s="172"/>
      <c r="O27666" s="172"/>
      <c r="U27666" s="173"/>
    </row>
    <row r="27667" spans="13:21" s="104" customFormat="1" ht="15.75">
      <c r="M27667" s="172"/>
      <c r="N27667" s="172"/>
      <c r="O27667" s="172"/>
      <c r="U27667" s="173"/>
    </row>
    <row r="27668" spans="13:21" s="104" customFormat="1" ht="15.75">
      <c r="M27668" s="172"/>
      <c r="N27668" s="172"/>
      <c r="O27668" s="172"/>
      <c r="U27668" s="173"/>
    </row>
    <row r="27669" spans="13:21" s="104" customFormat="1" ht="15.75">
      <c r="M27669" s="172"/>
      <c r="N27669" s="172"/>
      <c r="O27669" s="172"/>
      <c r="U27669" s="173"/>
    </row>
    <row r="27670" spans="13:21" s="104" customFormat="1" ht="15.75">
      <c r="M27670" s="172"/>
      <c r="N27670" s="172"/>
      <c r="O27670" s="172"/>
      <c r="U27670" s="173"/>
    </row>
    <row r="27671" spans="13:21" s="104" customFormat="1" ht="15.75">
      <c r="M27671" s="172"/>
      <c r="N27671" s="172"/>
      <c r="O27671" s="172"/>
      <c r="U27671" s="173"/>
    </row>
    <row r="27672" spans="13:21" s="104" customFormat="1" ht="15.75">
      <c r="M27672" s="172"/>
      <c r="N27672" s="172"/>
      <c r="O27672" s="172"/>
      <c r="U27672" s="173"/>
    </row>
    <row r="27673" spans="13:21" s="104" customFormat="1" ht="15.75">
      <c r="M27673" s="172"/>
      <c r="N27673" s="172"/>
      <c r="O27673" s="172"/>
      <c r="U27673" s="173"/>
    </row>
    <row r="27674" spans="13:21" s="104" customFormat="1" ht="15.75">
      <c r="M27674" s="172"/>
      <c r="N27674" s="172"/>
      <c r="O27674" s="172"/>
      <c r="U27674" s="173"/>
    </row>
    <row r="27675" spans="13:21" s="104" customFormat="1" ht="15.75">
      <c r="M27675" s="172"/>
      <c r="N27675" s="172"/>
      <c r="O27675" s="172"/>
      <c r="U27675" s="173"/>
    </row>
    <row r="27676" spans="13:21" s="104" customFormat="1" ht="15.75">
      <c r="M27676" s="172"/>
      <c r="N27676" s="172"/>
      <c r="O27676" s="172"/>
      <c r="U27676" s="173"/>
    </row>
    <row r="27677" spans="13:21" s="104" customFormat="1" ht="15.75">
      <c r="M27677" s="172"/>
      <c r="N27677" s="172"/>
      <c r="O27677" s="172"/>
      <c r="U27677" s="173"/>
    </row>
    <row r="27678" spans="13:21" s="104" customFormat="1" ht="15.75">
      <c r="M27678" s="172"/>
      <c r="N27678" s="172"/>
      <c r="O27678" s="172"/>
      <c r="U27678" s="173"/>
    </row>
    <row r="27679" spans="13:21" s="104" customFormat="1" ht="15.75">
      <c r="M27679" s="172"/>
      <c r="N27679" s="172"/>
      <c r="O27679" s="172"/>
      <c r="U27679" s="173"/>
    </row>
    <row r="27680" spans="13:21" s="104" customFormat="1" ht="15.75">
      <c r="M27680" s="172"/>
      <c r="N27680" s="172"/>
      <c r="O27680" s="172"/>
      <c r="U27680" s="173"/>
    </row>
    <row r="27681" spans="13:21" s="104" customFormat="1" ht="15.75">
      <c r="M27681" s="172"/>
      <c r="N27681" s="172"/>
      <c r="O27681" s="172"/>
      <c r="U27681" s="173"/>
    </row>
    <row r="27682" spans="13:21" s="104" customFormat="1" ht="15.75">
      <c r="M27682" s="172"/>
      <c r="N27682" s="172"/>
      <c r="O27682" s="172"/>
      <c r="U27682" s="173"/>
    </row>
    <row r="27683" spans="13:21" s="104" customFormat="1" ht="15.75">
      <c r="M27683" s="172"/>
      <c r="N27683" s="172"/>
      <c r="O27683" s="172"/>
      <c r="U27683" s="173"/>
    </row>
    <row r="27684" spans="13:21" s="104" customFormat="1" ht="15.75">
      <c r="M27684" s="172"/>
      <c r="N27684" s="172"/>
      <c r="O27684" s="172"/>
      <c r="U27684" s="173"/>
    </row>
    <row r="27685" spans="13:21" s="104" customFormat="1" ht="15.75">
      <c r="M27685" s="172"/>
      <c r="N27685" s="172"/>
      <c r="O27685" s="172"/>
      <c r="U27685" s="173"/>
    </row>
    <row r="27686" spans="13:21" s="104" customFormat="1" ht="15.75">
      <c r="M27686" s="172"/>
      <c r="N27686" s="172"/>
      <c r="O27686" s="172"/>
      <c r="U27686" s="173"/>
    </row>
    <row r="27687" spans="13:21" s="104" customFormat="1" ht="15.75">
      <c r="M27687" s="172"/>
      <c r="N27687" s="172"/>
      <c r="O27687" s="172"/>
      <c r="U27687" s="173"/>
    </row>
    <row r="27688" spans="13:21" s="104" customFormat="1" ht="15.75">
      <c r="M27688" s="172"/>
      <c r="N27688" s="172"/>
      <c r="O27688" s="172"/>
      <c r="U27688" s="173"/>
    </row>
    <row r="27689" spans="13:21" s="104" customFormat="1" ht="15.75">
      <c r="M27689" s="172"/>
      <c r="N27689" s="172"/>
      <c r="O27689" s="172"/>
      <c r="U27689" s="173"/>
    </row>
    <row r="27690" spans="13:21" s="104" customFormat="1" ht="15.75">
      <c r="M27690" s="172"/>
      <c r="N27690" s="172"/>
      <c r="O27690" s="172"/>
      <c r="U27690" s="173"/>
    </row>
    <row r="27691" spans="13:21" s="104" customFormat="1" ht="15.75">
      <c r="M27691" s="172"/>
      <c r="N27691" s="172"/>
      <c r="O27691" s="172"/>
      <c r="U27691" s="173"/>
    </row>
    <row r="27692" spans="13:21" s="104" customFormat="1" ht="15.75">
      <c r="M27692" s="172"/>
      <c r="N27692" s="172"/>
      <c r="O27692" s="172"/>
      <c r="U27692" s="173"/>
    </row>
    <row r="27693" spans="13:21" s="104" customFormat="1" ht="15.75">
      <c r="M27693" s="172"/>
      <c r="N27693" s="172"/>
      <c r="O27693" s="172"/>
      <c r="U27693" s="173"/>
    </row>
    <row r="27694" spans="13:21" s="104" customFormat="1" ht="15.75">
      <c r="M27694" s="172"/>
      <c r="N27694" s="172"/>
      <c r="O27694" s="172"/>
      <c r="U27694" s="173"/>
    </row>
    <row r="27695" spans="13:21" s="104" customFormat="1" ht="15.75">
      <c r="M27695" s="172"/>
      <c r="N27695" s="172"/>
      <c r="O27695" s="172"/>
      <c r="U27695" s="173"/>
    </row>
    <row r="27696" spans="13:21" s="104" customFormat="1" ht="15.75">
      <c r="M27696" s="172"/>
      <c r="N27696" s="172"/>
      <c r="O27696" s="172"/>
      <c r="U27696" s="173"/>
    </row>
    <row r="27697" spans="13:21" s="104" customFormat="1" ht="15.75">
      <c r="M27697" s="172"/>
      <c r="N27697" s="172"/>
      <c r="O27697" s="172"/>
      <c r="U27697" s="173"/>
    </row>
    <row r="27698" spans="13:21" s="104" customFormat="1" ht="15.75">
      <c r="M27698" s="172"/>
      <c r="N27698" s="172"/>
      <c r="O27698" s="172"/>
      <c r="U27698" s="173"/>
    </row>
    <row r="27699" spans="13:21" s="104" customFormat="1" ht="15.75">
      <c r="M27699" s="172"/>
      <c r="N27699" s="172"/>
      <c r="O27699" s="172"/>
      <c r="U27699" s="173"/>
    </row>
    <row r="27700" spans="13:21" s="104" customFormat="1" ht="15.75">
      <c r="M27700" s="172"/>
      <c r="N27700" s="172"/>
      <c r="O27700" s="172"/>
      <c r="U27700" s="173"/>
    </row>
    <row r="27701" spans="13:21" s="104" customFormat="1" ht="15.75">
      <c r="M27701" s="172"/>
      <c r="N27701" s="172"/>
      <c r="O27701" s="172"/>
      <c r="U27701" s="173"/>
    </row>
    <row r="27702" spans="13:21" s="104" customFormat="1" ht="15.75">
      <c r="M27702" s="172"/>
      <c r="N27702" s="172"/>
      <c r="O27702" s="172"/>
      <c r="U27702" s="173"/>
    </row>
    <row r="27703" spans="13:21" s="104" customFormat="1" ht="15.75">
      <c r="M27703" s="172"/>
      <c r="N27703" s="172"/>
      <c r="O27703" s="172"/>
      <c r="U27703" s="173"/>
    </row>
    <row r="27704" spans="13:21" s="104" customFormat="1" ht="15.75">
      <c r="M27704" s="172"/>
      <c r="N27704" s="172"/>
      <c r="O27704" s="172"/>
      <c r="U27704" s="173"/>
    </row>
    <row r="27705" spans="13:21" s="104" customFormat="1" ht="15.75">
      <c r="M27705" s="172"/>
      <c r="N27705" s="172"/>
      <c r="O27705" s="172"/>
      <c r="U27705" s="173"/>
    </row>
    <row r="27706" spans="13:21" s="104" customFormat="1" ht="15.75">
      <c r="M27706" s="172"/>
      <c r="N27706" s="172"/>
      <c r="O27706" s="172"/>
      <c r="U27706" s="173"/>
    </row>
    <row r="27707" spans="13:21" s="104" customFormat="1" ht="15.75">
      <c r="M27707" s="172"/>
      <c r="N27707" s="172"/>
      <c r="O27707" s="172"/>
      <c r="U27707" s="173"/>
    </row>
    <row r="27708" spans="13:21" s="104" customFormat="1" ht="15.75">
      <c r="M27708" s="172"/>
      <c r="N27708" s="172"/>
      <c r="O27708" s="172"/>
      <c r="U27708" s="173"/>
    </row>
    <row r="27709" spans="13:21" s="104" customFormat="1" ht="15.75">
      <c r="M27709" s="172"/>
      <c r="N27709" s="172"/>
      <c r="O27709" s="172"/>
      <c r="U27709" s="173"/>
    </row>
    <row r="27710" spans="13:21" s="104" customFormat="1" ht="15.75">
      <c r="M27710" s="172"/>
      <c r="N27710" s="172"/>
      <c r="O27710" s="172"/>
      <c r="U27710" s="173"/>
    </row>
    <row r="27711" spans="13:21" s="104" customFormat="1" ht="15.75">
      <c r="M27711" s="172"/>
      <c r="N27711" s="172"/>
      <c r="O27711" s="172"/>
      <c r="U27711" s="173"/>
    </row>
    <row r="27712" spans="13:21" s="104" customFormat="1" ht="15.75">
      <c r="M27712" s="172"/>
      <c r="N27712" s="172"/>
      <c r="O27712" s="172"/>
      <c r="U27712" s="173"/>
    </row>
    <row r="27713" spans="13:21" s="104" customFormat="1" ht="15.75">
      <c r="M27713" s="172"/>
      <c r="N27713" s="172"/>
      <c r="O27713" s="172"/>
      <c r="U27713" s="173"/>
    </row>
    <row r="27714" spans="13:21" s="104" customFormat="1" ht="15.75">
      <c r="M27714" s="172"/>
      <c r="N27714" s="172"/>
      <c r="O27714" s="172"/>
      <c r="U27714" s="173"/>
    </row>
    <row r="27715" spans="13:21" s="104" customFormat="1" ht="15.75">
      <c r="M27715" s="172"/>
      <c r="N27715" s="172"/>
      <c r="O27715" s="172"/>
      <c r="U27715" s="173"/>
    </row>
    <row r="27716" spans="13:21" s="104" customFormat="1" ht="15.75">
      <c r="M27716" s="172"/>
      <c r="N27716" s="172"/>
      <c r="O27716" s="172"/>
      <c r="U27716" s="173"/>
    </row>
    <row r="27717" spans="13:21" s="104" customFormat="1" ht="15.75">
      <c r="M27717" s="172"/>
      <c r="N27717" s="172"/>
      <c r="O27717" s="172"/>
      <c r="U27717" s="173"/>
    </row>
    <row r="27718" spans="13:21" s="104" customFormat="1" ht="15.75">
      <c r="M27718" s="172"/>
      <c r="N27718" s="172"/>
      <c r="O27718" s="172"/>
      <c r="U27718" s="173"/>
    </row>
    <row r="27719" spans="13:21" s="104" customFormat="1" ht="15.75">
      <c r="M27719" s="172"/>
      <c r="N27719" s="172"/>
      <c r="O27719" s="172"/>
      <c r="U27719" s="173"/>
    </row>
    <row r="27720" spans="13:21" s="104" customFormat="1" ht="15.75">
      <c r="M27720" s="172"/>
      <c r="N27720" s="172"/>
      <c r="O27720" s="172"/>
      <c r="U27720" s="173"/>
    </row>
    <row r="27721" spans="13:21" s="104" customFormat="1" ht="15.75">
      <c r="M27721" s="172"/>
      <c r="N27721" s="172"/>
      <c r="O27721" s="172"/>
      <c r="U27721" s="173"/>
    </row>
    <row r="27722" spans="13:21" s="104" customFormat="1" ht="15.75">
      <c r="M27722" s="172"/>
      <c r="N27722" s="172"/>
      <c r="O27722" s="172"/>
      <c r="U27722" s="173"/>
    </row>
    <row r="27723" spans="13:21" s="104" customFormat="1" ht="15.75">
      <c r="M27723" s="172"/>
      <c r="N27723" s="172"/>
      <c r="O27723" s="172"/>
      <c r="U27723" s="173"/>
    </row>
    <row r="27724" spans="13:21" s="104" customFormat="1" ht="15.75">
      <c r="M27724" s="172"/>
      <c r="N27724" s="172"/>
      <c r="O27724" s="172"/>
      <c r="U27724" s="173"/>
    </row>
    <row r="27725" spans="13:21" s="104" customFormat="1" ht="15.75">
      <c r="M27725" s="172"/>
      <c r="N27725" s="172"/>
      <c r="O27725" s="172"/>
      <c r="U27725" s="173"/>
    </row>
    <row r="27726" spans="13:21" s="104" customFormat="1" ht="15.75">
      <c r="M27726" s="172"/>
      <c r="N27726" s="172"/>
      <c r="O27726" s="172"/>
      <c r="U27726" s="173"/>
    </row>
    <row r="27727" spans="13:21" s="104" customFormat="1" ht="15.75">
      <c r="M27727" s="172"/>
      <c r="N27727" s="172"/>
      <c r="O27727" s="172"/>
      <c r="U27727" s="173"/>
    </row>
    <row r="27728" spans="13:21" s="104" customFormat="1" ht="15.75">
      <c r="M27728" s="172"/>
      <c r="N27728" s="172"/>
      <c r="O27728" s="172"/>
      <c r="U27728" s="173"/>
    </row>
    <row r="27729" spans="13:21" s="104" customFormat="1" ht="15.75">
      <c r="M27729" s="172"/>
      <c r="N27729" s="172"/>
      <c r="O27729" s="172"/>
      <c r="U27729" s="173"/>
    </row>
    <row r="27730" spans="13:21" s="104" customFormat="1" ht="15.75">
      <c r="M27730" s="172"/>
      <c r="N27730" s="172"/>
      <c r="O27730" s="172"/>
      <c r="U27730" s="173"/>
    </row>
    <row r="27731" spans="13:21" s="104" customFormat="1" ht="15.75">
      <c r="M27731" s="172"/>
      <c r="N27731" s="172"/>
      <c r="O27731" s="172"/>
      <c r="U27731" s="173"/>
    </row>
    <row r="27732" spans="13:21" s="104" customFormat="1" ht="15.75">
      <c r="M27732" s="172"/>
      <c r="N27732" s="172"/>
      <c r="O27732" s="172"/>
      <c r="U27732" s="173"/>
    </row>
    <row r="27733" spans="13:21" s="104" customFormat="1" ht="15.75">
      <c r="M27733" s="172"/>
      <c r="N27733" s="172"/>
      <c r="O27733" s="172"/>
      <c r="U27733" s="173"/>
    </row>
    <row r="27734" spans="13:21" s="104" customFormat="1" ht="15.75">
      <c r="M27734" s="172"/>
      <c r="N27734" s="172"/>
      <c r="O27734" s="172"/>
      <c r="U27734" s="173"/>
    </row>
    <row r="27735" spans="13:21" s="104" customFormat="1" ht="15.75">
      <c r="M27735" s="172"/>
      <c r="N27735" s="172"/>
      <c r="O27735" s="172"/>
      <c r="U27735" s="173"/>
    </row>
    <row r="27736" spans="13:21" s="104" customFormat="1" ht="15.75">
      <c r="M27736" s="172"/>
      <c r="N27736" s="172"/>
      <c r="O27736" s="172"/>
      <c r="U27736" s="173"/>
    </row>
    <row r="27737" spans="13:21" s="104" customFormat="1" ht="15.75">
      <c r="M27737" s="172"/>
      <c r="N27737" s="172"/>
      <c r="O27737" s="172"/>
      <c r="U27737" s="173"/>
    </row>
    <row r="27738" spans="13:21" s="104" customFormat="1" ht="15.75">
      <c r="M27738" s="172"/>
      <c r="N27738" s="172"/>
      <c r="O27738" s="172"/>
      <c r="U27738" s="173"/>
    </row>
    <row r="27739" spans="13:21" s="104" customFormat="1" ht="15.75">
      <c r="M27739" s="172"/>
      <c r="N27739" s="172"/>
      <c r="O27739" s="172"/>
      <c r="U27739" s="173"/>
    </row>
    <row r="27740" spans="13:21" s="104" customFormat="1" ht="15.75">
      <c r="M27740" s="172"/>
      <c r="N27740" s="172"/>
      <c r="O27740" s="172"/>
      <c r="U27740" s="173"/>
    </row>
    <row r="27741" spans="13:21" s="104" customFormat="1" ht="15.75">
      <c r="M27741" s="172"/>
      <c r="N27741" s="172"/>
      <c r="O27741" s="172"/>
      <c r="U27741" s="173"/>
    </row>
    <row r="27742" spans="13:21" s="104" customFormat="1" ht="15.75">
      <c r="M27742" s="172"/>
      <c r="N27742" s="172"/>
      <c r="O27742" s="172"/>
      <c r="U27742" s="173"/>
    </row>
    <row r="27743" spans="13:21" s="104" customFormat="1" ht="15.75">
      <c r="M27743" s="172"/>
      <c r="N27743" s="172"/>
      <c r="O27743" s="172"/>
      <c r="U27743" s="173"/>
    </row>
    <row r="27744" spans="13:21" s="104" customFormat="1" ht="15.75">
      <c r="M27744" s="172"/>
      <c r="N27744" s="172"/>
      <c r="O27744" s="172"/>
      <c r="U27744" s="173"/>
    </row>
    <row r="27745" spans="13:21" s="104" customFormat="1" ht="15.75">
      <c r="M27745" s="172"/>
      <c r="N27745" s="172"/>
      <c r="O27745" s="172"/>
      <c r="U27745" s="173"/>
    </row>
    <row r="27746" spans="13:21" s="104" customFormat="1" ht="15.75">
      <c r="M27746" s="172"/>
      <c r="N27746" s="172"/>
      <c r="O27746" s="172"/>
      <c r="U27746" s="173"/>
    </row>
    <row r="27747" spans="13:21" s="104" customFormat="1" ht="15.75">
      <c r="M27747" s="172"/>
      <c r="N27747" s="172"/>
      <c r="O27747" s="172"/>
      <c r="U27747" s="173"/>
    </row>
    <row r="27748" spans="13:21" s="104" customFormat="1" ht="15.75">
      <c r="M27748" s="172"/>
      <c r="N27748" s="172"/>
      <c r="O27748" s="172"/>
      <c r="U27748" s="173"/>
    </row>
    <row r="27749" spans="13:21" s="104" customFormat="1" ht="15.75">
      <c r="M27749" s="172"/>
      <c r="N27749" s="172"/>
      <c r="O27749" s="172"/>
      <c r="U27749" s="173"/>
    </row>
    <row r="27750" spans="13:21" s="104" customFormat="1" ht="15.75">
      <c r="M27750" s="172"/>
      <c r="N27750" s="172"/>
      <c r="O27750" s="172"/>
      <c r="U27750" s="173"/>
    </row>
    <row r="27751" spans="13:21" s="104" customFormat="1" ht="15.75">
      <c r="M27751" s="172"/>
      <c r="N27751" s="172"/>
      <c r="O27751" s="172"/>
      <c r="U27751" s="173"/>
    </row>
    <row r="27752" spans="13:21" s="104" customFormat="1" ht="15.75">
      <c r="M27752" s="172"/>
      <c r="N27752" s="172"/>
      <c r="O27752" s="172"/>
      <c r="U27752" s="173"/>
    </row>
    <row r="27753" spans="13:21" s="104" customFormat="1" ht="15.75">
      <c r="M27753" s="172"/>
      <c r="N27753" s="172"/>
      <c r="O27753" s="172"/>
      <c r="U27753" s="173"/>
    </row>
    <row r="27754" spans="13:21" s="104" customFormat="1" ht="15.75">
      <c r="M27754" s="172"/>
      <c r="N27754" s="172"/>
      <c r="O27754" s="172"/>
      <c r="U27754" s="173"/>
    </row>
    <row r="27755" spans="13:21" s="104" customFormat="1" ht="15.75">
      <c r="M27755" s="172"/>
      <c r="N27755" s="172"/>
      <c r="O27755" s="172"/>
      <c r="U27755" s="173"/>
    </row>
    <row r="27756" spans="13:21" s="104" customFormat="1" ht="15.75">
      <c r="M27756" s="172"/>
      <c r="N27756" s="172"/>
      <c r="O27756" s="172"/>
      <c r="U27756" s="173"/>
    </row>
    <row r="27757" spans="13:21" s="104" customFormat="1" ht="15.75">
      <c r="M27757" s="172"/>
      <c r="N27757" s="172"/>
      <c r="O27757" s="172"/>
      <c r="U27757" s="173"/>
    </row>
    <row r="27758" spans="13:21" s="104" customFormat="1" ht="15.75">
      <c r="M27758" s="172"/>
      <c r="N27758" s="172"/>
      <c r="O27758" s="172"/>
      <c r="U27758" s="173"/>
    </row>
    <row r="27759" spans="13:21" s="104" customFormat="1" ht="15.75">
      <c r="M27759" s="172"/>
      <c r="N27759" s="172"/>
      <c r="O27759" s="172"/>
      <c r="U27759" s="173"/>
    </row>
    <row r="27760" spans="13:21" s="104" customFormat="1" ht="15.75">
      <c r="M27760" s="172"/>
      <c r="N27760" s="172"/>
      <c r="O27760" s="172"/>
      <c r="U27760" s="173"/>
    </row>
    <row r="27761" spans="13:21" s="104" customFormat="1" ht="15.75">
      <c r="M27761" s="172"/>
      <c r="N27761" s="172"/>
      <c r="O27761" s="172"/>
      <c r="U27761" s="173"/>
    </row>
    <row r="27762" spans="13:21" s="104" customFormat="1" ht="15.75">
      <c r="M27762" s="172"/>
      <c r="N27762" s="172"/>
      <c r="O27762" s="172"/>
      <c r="U27762" s="173"/>
    </row>
    <row r="27763" spans="13:21" s="104" customFormat="1" ht="15.75">
      <c r="M27763" s="172"/>
      <c r="N27763" s="172"/>
      <c r="O27763" s="172"/>
      <c r="U27763" s="173"/>
    </row>
    <row r="27764" spans="13:21" s="104" customFormat="1" ht="15.75">
      <c r="M27764" s="172"/>
      <c r="N27764" s="172"/>
      <c r="O27764" s="172"/>
      <c r="U27764" s="173"/>
    </row>
    <row r="27765" spans="13:21" s="104" customFormat="1" ht="15.75">
      <c r="M27765" s="172"/>
      <c r="N27765" s="172"/>
      <c r="O27765" s="172"/>
      <c r="U27765" s="173"/>
    </row>
    <row r="27766" spans="13:21" s="104" customFormat="1" ht="15.75">
      <c r="M27766" s="172"/>
      <c r="N27766" s="172"/>
      <c r="O27766" s="172"/>
      <c r="U27766" s="173"/>
    </row>
    <row r="27767" spans="13:21" s="104" customFormat="1" ht="15.75">
      <c r="M27767" s="172"/>
      <c r="N27767" s="172"/>
      <c r="O27767" s="172"/>
      <c r="U27767" s="173"/>
    </row>
    <row r="27768" spans="13:21" s="104" customFormat="1" ht="15.75">
      <c r="M27768" s="172"/>
      <c r="N27768" s="172"/>
      <c r="O27768" s="172"/>
      <c r="U27768" s="173"/>
    </row>
    <row r="27769" spans="13:21" s="104" customFormat="1" ht="15.75">
      <c r="M27769" s="172"/>
      <c r="N27769" s="172"/>
      <c r="O27769" s="172"/>
      <c r="U27769" s="173"/>
    </row>
    <row r="27770" spans="13:21" s="104" customFormat="1" ht="15.75">
      <c r="M27770" s="172"/>
      <c r="N27770" s="172"/>
      <c r="O27770" s="172"/>
      <c r="U27770" s="173"/>
    </row>
    <row r="27771" spans="13:21" s="104" customFormat="1" ht="15.75">
      <c r="M27771" s="172"/>
      <c r="N27771" s="172"/>
      <c r="O27771" s="172"/>
      <c r="U27771" s="173"/>
    </row>
    <row r="27772" spans="13:21" s="104" customFormat="1" ht="15.75">
      <c r="M27772" s="172"/>
      <c r="N27772" s="172"/>
      <c r="O27772" s="172"/>
      <c r="U27772" s="173"/>
    </row>
    <row r="27773" spans="13:21" s="104" customFormat="1" ht="15.75">
      <c r="M27773" s="172"/>
      <c r="N27773" s="172"/>
      <c r="O27773" s="172"/>
      <c r="U27773" s="173"/>
    </row>
    <row r="27774" spans="13:21" s="104" customFormat="1" ht="15.75">
      <c r="M27774" s="172"/>
      <c r="N27774" s="172"/>
      <c r="O27774" s="172"/>
      <c r="U27774" s="173"/>
    </row>
    <row r="27775" spans="13:21" s="104" customFormat="1" ht="15.75">
      <c r="M27775" s="172"/>
      <c r="N27775" s="172"/>
      <c r="O27775" s="172"/>
      <c r="U27775" s="173"/>
    </row>
    <row r="27776" spans="13:21" s="104" customFormat="1" ht="15.75">
      <c r="M27776" s="172"/>
      <c r="N27776" s="172"/>
      <c r="O27776" s="172"/>
      <c r="U27776" s="173"/>
    </row>
    <row r="27777" spans="13:21" s="104" customFormat="1" ht="15.75">
      <c r="M27777" s="172"/>
      <c r="N27777" s="172"/>
      <c r="O27777" s="172"/>
      <c r="U27777" s="173"/>
    </row>
    <row r="27778" spans="13:21" s="104" customFormat="1" ht="15.75">
      <c r="M27778" s="172"/>
      <c r="N27778" s="172"/>
      <c r="O27778" s="172"/>
      <c r="U27778" s="173"/>
    </row>
    <row r="27779" spans="13:21" s="104" customFormat="1" ht="15.75">
      <c r="M27779" s="172"/>
      <c r="N27779" s="172"/>
      <c r="O27779" s="172"/>
      <c r="U27779" s="173"/>
    </row>
    <row r="27780" spans="13:21" s="104" customFormat="1" ht="15.75">
      <c r="M27780" s="172"/>
      <c r="N27780" s="172"/>
      <c r="O27780" s="172"/>
      <c r="U27780" s="173"/>
    </row>
    <row r="27781" spans="13:21" s="104" customFormat="1" ht="15.75">
      <c r="M27781" s="172"/>
      <c r="N27781" s="172"/>
      <c r="O27781" s="172"/>
      <c r="U27781" s="173"/>
    </row>
    <row r="27782" spans="13:21" s="104" customFormat="1" ht="15.75">
      <c r="M27782" s="172"/>
      <c r="N27782" s="172"/>
      <c r="O27782" s="172"/>
      <c r="U27782" s="173"/>
    </row>
    <row r="27783" spans="13:21" s="104" customFormat="1" ht="15.75">
      <c r="M27783" s="172"/>
      <c r="N27783" s="172"/>
      <c r="O27783" s="172"/>
      <c r="U27783" s="173"/>
    </row>
    <row r="27784" spans="13:21" s="104" customFormat="1" ht="15.75">
      <c r="M27784" s="172"/>
      <c r="N27784" s="172"/>
      <c r="O27784" s="172"/>
      <c r="U27784" s="173"/>
    </row>
    <row r="27785" spans="13:21" s="104" customFormat="1" ht="15.75">
      <c r="M27785" s="172"/>
      <c r="N27785" s="172"/>
      <c r="O27785" s="172"/>
      <c r="U27785" s="173"/>
    </row>
    <row r="27786" spans="13:21" s="104" customFormat="1" ht="15.75">
      <c r="M27786" s="172"/>
      <c r="N27786" s="172"/>
      <c r="O27786" s="172"/>
      <c r="U27786" s="173"/>
    </row>
    <row r="27787" spans="13:21" s="104" customFormat="1" ht="15.75">
      <c r="M27787" s="172"/>
      <c r="N27787" s="172"/>
      <c r="O27787" s="172"/>
      <c r="U27787" s="173"/>
    </row>
    <row r="27788" spans="13:21" s="104" customFormat="1" ht="15.75">
      <c r="M27788" s="172"/>
      <c r="N27788" s="172"/>
      <c r="O27788" s="172"/>
      <c r="U27788" s="173"/>
    </row>
    <row r="27789" spans="13:21" s="104" customFormat="1" ht="15.75">
      <c r="M27789" s="172"/>
      <c r="N27789" s="172"/>
      <c r="O27789" s="172"/>
      <c r="U27789" s="173"/>
    </row>
    <row r="27790" spans="13:21" s="104" customFormat="1" ht="15.75">
      <c r="M27790" s="172"/>
      <c r="N27790" s="172"/>
      <c r="O27790" s="172"/>
      <c r="U27790" s="173"/>
    </row>
    <row r="27791" spans="13:21" s="104" customFormat="1" ht="15.75">
      <c r="M27791" s="172"/>
      <c r="N27791" s="172"/>
      <c r="O27791" s="172"/>
      <c r="U27791" s="173"/>
    </row>
    <row r="27792" spans="13:21" s="104" customFormat="1" ht="15.75">
      <c r="M27792" s="172"/>
      <c r="N27792" s="172"/>
      <c r="O27792" s="172"/>
      <c r="U27792" s="173"/>
    </row>
    <row r="27793" spans="13:21" s="104" customFormat="1" ht="15.75">
      <c r="M27793" s="172"/>
      <c r="N27793" s="172"/>
      <c r="O27793" s="172"/>
      <c r="U27793" s="173"/>
    </row>
    <row r="27794" spans="13:21" s="104" customFormat="1" ht="15.75">
      <c r="M27794" s="172"/>
      <c r="N27794" s="172"/>
      <c r="O27794" s="172"/>
      <c r="U27794" s="173"/>
    </row>
    <row r="27795" spans="13:21" s="104" customFormat="1" ht="15.75">
      <c r="M27795" s="172"/>
      <c r="N27795" s="172"/>
      <c r="O27795" s="172"/>
      <c r="U27795" s="173"/>
    </row>
    <row r="27796" spans="13:21" s="104" customFormat="1" ht="15.75">
      <c r="M27796" s="172"/>
      <c r="N27796" s="172"/>
      <c r="O27796" s="172"/>
      <c r="U27796" s="173"/>
    </row>
    <row r="27797" spans="13:21" s="104" customFormat="1" ht="15.75">
      <c r="M27797" s="172"/>
      <c r="N27797" s="172"/>
      <c r="O27797" s="172"/>
      <c r="U27797" s="173"/>
    </row>
    <row r="27798" spans="13:21" s="104" customFormat="1" ht="15.75">
      <c r="M27798" s="172"/>
      <c r="N27798" s="172"/>
      <c r="O27798" s="172"/>
      <c r="U27798" s="173"/>
    </row>
    <row r="27799" spans="13:21" s="104" customFormat="1" ht="15.75">
      <c r="M27799" s="172"/>
      <c r="N27799" s="172"/>
      <c r="O27799" s="172"/>
      <c r="U27799" s="173"/>
    </row>
    <row r="27800" spans="13:21" s="104" customFormat="1" ht="15.75">
      <c r="M27800" s="172"/>
      <c r="N27800" s="172"/>
      <c r="O27800" s="172"/>
      <c r="U27800" s="173"/>
    </row>
    <row r="27801" spans="13:21" s="104" customFormat="1" ht="15.75">
      <c r="M27801" s="172"/>
      <c r="N27801" s="172"/>
      <c r="O27801" s="172"/>
      <c r="U27801" s="173"/>
    </row>
    <row r="27802" spans="13:21" s="104" customFormat="1" ht="15.75">
      <c r="M27802" s="172"/>
      <c r="N27802" s="172"/>
      <c r="O27802" s="172"/>
      <c r="U27802" s="173"/>
    </row>
    <row r="27803" spans="13:21" s="104" customFormat="1" ht="15.75">
      <c r="M27803" s="172"/>
      <c r="N27803" s="172"/>
      <c r="O27803" s="172"/>
      <c r="U27803" s="173"/>
    </row>
    <row r="27804" spans="13:21" s="104" customFormat="1" ht="15.75">
      <c r="M27804" s="172"/>
      <c r="N27804" s="172"/>
      <c r="O27804" s="172"/>
      <c r="U27804" s="173"/>
    </row>
    <row r="27805" spans="13:21" s="104" customFormat="1" ht="15.75">
      <c r="M27805" s="172"/>
      <c r="N27805" s="172"/>
      <c r="O27805" s="172"/>
      <c r="U27805" s="173"/>
    </row>
    <row r="27806" spans="13:21" s="104" customFormat="1" ht="15.75">
      <c r="M27806" s="172"/>
      <c r="N27806" s="172"/>
      <c r="O27806" s="172"/>
      <c r="U27806" s="173"/>
    </row>
    <row r="27807" spans="13:21" s="104" customFormat="1" ht="15.75">
      <c r="M27807" s="172"/>
      <c r="N27807" s="172"/>
      <c r="O27807" s="172"/>
      <c r="U27807" s="173"/>
    </row>
    <row r="27808" spans="13:21" s="104" customFormat="1" ht="15.75">
      <c r="M27808" s="172"/>
      <c r="N27808" s="172"/>
      <c r="O27808" s="172"/>
      <c r="U27808" s="173"/>
    </row>
    <row r="27809" spans="13:21" s="104" customFormat="1" ht="15.75">
      <c r="M27809" s="172"/>
      <c r="N27809" s="172"/>
      <c r="O27809" s="172"/>
      <c r="U27809" s="173"/>
    </row>
    <row r="27810" spans="13:21" s="104" customFormat="1" ht="15.75">
      <c r="M27810" s="172"/>
      <c r="N27810" s="172"/>
      <c r="O27810" s="172"/>
      <c r="U27810" s="173"/>
    </row>
    <row r="27811" spans="13:21" s="104" customFormat="1" ht="15.75">
      <c r="M27811" s="172"/>
      <c r="N27811" s="172"/>
      <c r="O27811" s="172"/>
      <c r="U27811" s="173"/>
    </row>
    <row r="27812" spans="13:21" s="104" customFormat="1" ht="15.75">
      <c r="M27812" s="172"/>
      <c r="N27812" s="172"/>
      <c r="O27812" s="172"/>
      <c r="U27812" s="173"/>
    </row>
    <row r="27813" spans="13:21" s="104" customFormat="1" ht="15.75">
      <c r="M27813" s="172"/>
      <c r="N27813" s="172"/>
      <c r="O27813" s="172"/>
      <c r="U27813" s="173"/>
    </row>
    <row r="27814" spans="13:21" s="104" customFormat="1" ht="15.75">
      <c r="M27814" s="172"/>
      <c r="N27814" s="172"/>
      <c r="O27814" s="172"/>
      <c r="U27814" s="173"/>
    </row>
    <row r="27815" spans="13:21" s="104" customFormat="1" ht="15.75">
      <c r="M27815" s="172"/>
      <c r="N27815" s="172"/>
      <c r="O27815" s="172"/>
      <c r="U27815" s="173"/>
    </row>
    <row r="27816" spans="13:21" s="104" customFormat="1" ht="15.75">
      <c r="M27816" s="172"/>
      <c r="N27816" s="172"/>
      <c r="O27816" s="172"/>
      <c r="U27816" s="173"/>
    </row>
    <row r="27817" spans="13:21" s="104" customFormat="1" ht="15.75">
      <c r="M27817" s="172"/>
      <c r="N27817" s="172"/>
      <c r="O27817" s="172"/>
      <c r="U27817" s="173"/>
    </row>
    <row r="27818" spans="13:21" s="104" customFormat="1" ht="15.75">
      <c r="M27818" s="172"/>
      <c r="N27818" s="172"/>
      <c r="O27818" s="172"/>
      <c r="U27818" s="173"/>
    </row>
    <row r="27819" spans="13:21" s="104" customFormat="1" ht="15.75">
      <c r="M27819" s="172"/>
      <c r="N27819" s="172"/>
      <c r="O27819" s="172"/>
      <c r="U27819" s="173"/>
    </row>
    <row r="27820" spans="13:21" s="104" customFormat="1" ht="15.75">
      <c r="M27820" s="172"/>
      <c r="N27820" s="172"/>
      <c r="O27820" s="172"/>
      <c r="U27820" s="173"/>
    </row>
    <row r="27821" spans="13:21" s="104" customFormat="1" ht="15.75">
      <c r="M27821" s="172"/>
      <c r="N27821" s="172"/>
      <c r="O27821" s="172"/>
      <c r="U27821" s="173"/>
    </row>
    <row r="27822" spans="13:21" s="104" customFormat="1" ht="15.75">
      <c r="M27822" s="172"/>
      <c r="N27822" s="172"/>
      <c r="O27822" s="172"/>
      <c r="U27822" s="173"/>
    </row>
    <row r="27823" spans="13:21" s="104" customFormat="1" ht="15.75">
      <c r="M27823" s="172"/>
      <c r="N27823" s="172"/>
      <c r="O27823" s="172"/>
      <c r="U27823" s="173"/>
    </row>
    <row r="27824" spans="13:21" s="104" customFormat="1" ht="15.75">
      <c r="M27824" s="172"/>
      <c r="N27824" s="172"/>
      <c r="O27824" s="172"/>
      <c r="U27824" s="173"/>
    </row>
    <row r="27825" spans="13:21" s="104" customFormat="1" ht="15.75">
      <c r="M27825" s="172"/>
      <c r="N27825" s="172"/>
      <c r="O27825" s="172"/>
      <c r="U27825" s="173"/>
    </row>
    <row r="27826" spans="13:21" s="104" customFormat="1" ht="15.75">
      <c r="M27826" s="172"/>
      <c r="N27826" s="172"/>
      <c r="O27826" s="172"/>
      <c r="U27826" s="173"/>
    </row>
    <row r="27827" spans="13:21" s="104" customFormat="1" ht="15.75">
      <c r="M27827" s="172"/>
      <c r="N27827" s="172"/>
      <c r="O27827" s="172"/>
      <c r="U27827" s="173"/>
    </row>
    <row r="27828" spans="13:21" s="104" customFormat="1" ht="15.75">
      <c r="M27828" s="172"/>
      <c r="N27828" s="172"/>
      <c r="O27828" s="172"/>
      <c r="U27828" s="173"/>
    </row>
    <row r="27829" spans="13:21" s="104" customFormat="1" ht="15.75">
      <c r="M27829" s="172"/>
      <c r="N27829" s="172"/>
      <c r="O27829" s="172"/>
      <c r="U27829" s="173"/>
    </row>
    <row r="27830" spans="13:21" s="104" customFormat="1" ht="15.75">
      <c r="M27830" s="172"/>
      <c r="N27830" s="172"/>
      <c r="O27830" s="172"/>
      <c r="U27830" s="173"/>
    </row>
    <row r="27831" spans="13:21" s="104" customFormat="1" ht="15.75">
      <c r="M27831" s="172"/>
      <c r="N27831" s="172"/>
      <c r="O27831" s="172"/>
      <c r="U27831" s="173"/>
    </row>
    <row r="27832" spans="13:21" s="104" customFormat="1" ht="15.75">
      <c r="M27832" s="172"/>
      <c r="N27832" s="172"/>
      <c r="O27832" s="172"/>
      <c r="U27832" s="173"/>
    </row>
    <row r="27833" spans="13:21" s="104" customFormat="1" ht="15.75">
      <c r="M27833" s="172"/>
      <c r="N27833" s="172"/>
      <c r="O27833" s="172"/>
      <c r="U27833" s="173"/>
    </row>
    <row r="27834" spans="13:21" s="104" customFormat="1" ht="15.75">
      <c r="M27834" s="172"/>
      <c r="N27834" s="172"/>
      <c r="O27834" s="172"/>
      <c r="U27834" s="173"/>
    </row>
    <row r="27835" spans="13:21" s="104" customFormat="1" ht="15.75">
      <c r="M27835" s="172"/>
      <c r="N27835" s="172"/>
      <c r="O27835" s="172"/>
      <c r="U27835" s="173"/>
    </row>
    <row r="27836" spans="13:21" s="104" customFormat="1" ht="15.75">
      <c r="M27836" s="172"/>
      <c r="N27836" s="172"/>
      <c r="O27836" s="172"/>
      <c r="U27836" s="173"/>
    </row>
    <row r="27837" spans="13:21" s="104" customFormat="1" ht="15.75">
      <c r="M27837" s="172"/>
      <c r="N27837" s="172"/>
      <c r="O27837" s="172"/>
      <c r="U27837" s="173"/>
    </row>
    <row r="27838" spans="13:21" s="104" customFormat="1" ht="15.75">
      <c r="M27838" s="172"/>
      <c r="N27838" s="172"/>
      <c r="O27838" s="172"/>
      <c r="U27838" s="173"/>
    </row>
    <row r="27839" spans="13:21" s="104" customFormat="1" ht="15.75">
      <c r="M27839" s="172"/>
      <c r="N27839" s="172"/>
      <c r="O27839" s="172"/>
      <c r="U27839" s="173"/>
    </row>
    <row r="27840" spans="13:21" s="104" customFormat="1" ht="15.75">
      <c r="M27840" s="172"/>
      <c r="N27840" s="172"/>
      <c r="O27840" s="172"/>
      <c r="U27840" s="173"/>
    </row>
    <row r="27841" spans="13:21" s="104" customFormat="1" ht="15.75">
      <c r="M27841" s="172"/>
      <c r="N27841" s="172"/>
      <c r="O27841" s="172"/>
      <c r="U27841" s="173"/>
    </row>
    <row r="27842" spans="13:21" s="104" customFormat="1" ht="15.75">
      <c r="M27842" s="172"/>
      <c r="N27842" s="172"/>
      <c r="O27842" s="172"/>
      <c r="U27842" s="173"/>
    </row>
    <row r="27843" spans="13:21" s="104" customFormat="1" ht="15.75">
      <c r="M27843" s="172"/>
      <c r="N27843" s="172"/>
      <c r="O27843" s="172"/>
      <c r="U27843" s="173"/>
    </row>
    <row r="27844" spans="13:21" s="104" customFormat="1" ht="15.75">
      <c r="M27844" s="172"/>
      <c r="N27844" s="172"/>
      <c r="O27844" s="172"/>
      <c r="U27844" s="173"/>
    </row>
    <row r="27845" spans="13:21" s="104" customFormat="1" ht="15.75">
      <c r="M27845" s="172"/>
      <c r="N27845" s="172"/>
      <c r="O27845" s="172"/>
      <c r="U27845" s="173"/>
    </row>
    <row r="27846" spans="13:21" s="104" customFormat="1" ht="15.75">
      <c r="M27846" s="172"/>
      <c r="N27846" s="172"/>
      <c r="O27846" s="172"/>
      <c r="U27846" s="173"/>
    </row>
    <row r="27847" spans="13:21" s="104" customFormat="1" ht="15.75">
      <c r="M27847" s="172"/>
      <c r="N27847" s="172"/>
      <c r="O27847" s="172"/>
      <c r="U27847" s="173"/>
    </row>
    <row r="27848" spans="13:21" s="104" customFormat="1" ht="15.75">
      <c r="M27848" s="172"/>
      <c r="N27848" s="172"/>
      <c r="O27848" s="172"/>
      <c r="U27848" s="173"/>
    </row>
    <row r="27849" spans="13:21" s="104" customFormat="1" ht="15.75">
      <c r="M27849" s="172"/>
      <c r="N27849" s="172"/>
      <c r="O27849" s="172"/>
      <c r="U27849" s="173"/>
    </row>
    <row r="27850" spans="13:21" s="104" customFormat="1" ht="15.75">
      <c r="M27850" s="172"/>
      <c r="N27850" s="172"/>
      <c r="O27850" s="172"/>
      <c r="U27850" s="173"/>
    </row>
    <row r="27851" spans="13:21" s="104" customFormat="1" ht="15.75">
      <c r="M27851" s="172"/>
      <c r="N27851" s="172"/>
      <c r="O27851" s="172"/>
      <c r="U27851" s="173"/>
    </row>
    <row r="27852" spans="13:21" s="104" customFormat="1" ht="15.75">
      <c r="M27852" s="172"/>
      <c r="N27852" s="172"/>
      <c r="O27852" s="172"/>
      <c r="U27852" s="173"/>
    </row>
    <row r="27853" spans="13:21" s="104" customFormat="1" ht="15.75">
      <c r="M27853" s="172"/>
      <c r="N27853" s="172"/>
      <c r="O27853" s="172"/>
      <c r="U27853" s="173"/>
    </row>
    <row r="27854" spans="13:21" s="104" customFormat="1" ht="15.75">
      <c r="M27854" s="172"/>
      <c r="N27854" s="172"/>
      <c r="O27854" s="172"/>
      <c r="U27854" s="173"/>
    </row>
    <row r="27855" spans="13:21" s="104" customFormat="1" ht="15.75">
      <c r="M27855" s="172"/>
      <c r="N27855" s="172"/>
      <c r="O27855" s="172"/>
      <c r="U27855" s="173"/>
    </row>
    <row r="27856" spans="13:21" s="104" customFormat="1" ht="15.75">
      <c r="M27856" s="172"/>
      <c r="N27856" s="172"/>
      <c r="O27856" s="172"/>
      <c r="U27856" s="173"/>
    </row>
    <row r="27857" spans="13:21" s="104" customFormat="1" ht="15.75">
      <c r="M27857" s="172"/>
      <c r="N27857" s="172"/>
      <c r="O27857" s="172"/>
      <c r="U27857" s="173"/>
    </row>
    <row r="27858" spans="13:21" s="104" customFormat="1" ht="15.75">
      <c r="M27858" s="172"/>
      <c r="N27858" s="172"/>
      <c r="O27858" s="172"/>
      <c r="U27858" s="173"/>
    </row>
    <row r="27859" spans="13:21" s="104" customFormat="1" ht="15.75">
      <c r="M27859" s="172"/>
      <c r="N27859" s="172"/>
      <c r="O27859" s="172"/>
      <c r="U27859" s="173"/>
    </row>
    <row r="27860" spans="13:21" s="104" customFormat="1" ht="15.75">
      <c r="M27860" s="172"/>
      <c r="N27860" s="172"/>
      <c r="O27860" s="172"/>
      <c r="U27860" s="173"/>
    </row>
    <row r="27861" spans="13:21" s="104" customFormat="1" ht="15.75">
      <c r="M27861" s="172"/>
      <c r="N27861" s="172"/>
      <c r="O27861" s="172"/>
      <c r="U27861" s="173"/>
    </row>
    <row r="27862" spans="13:21" s="104" customFormat="1" ht="15.75">
      <c r="M27862" s="172"/>
      <c r="N27862" s="172"/>
      <c r="O27862" s="172"/>
      <c r="U27862" s="173"/>
    </row>
    <row r="27863" spans="13:21" s="104" customFormat="1" ht="15.75">
      <c r="M27863" s="172"/>
      <c r="N27863" s="172"/>
      <c r="O27863" s="172"/>
      <c r="U27863" s="173"/>
    </row>
    <row r="27864" spans="13:21" s="104" customFormat="1" ht="15.75">
      <c r="M27864" s="172"/>
      <c r="N27864" s="172"/>
      <c r="O27864" s="172"/>
      <c r="U27864" s="173"/>
    </row>
    <row r="27865" spans="13:21" s="104" customFormat="1" ht="15.75">
      <c r="M27865" s="172"/>
      <c r="N27865" s="172"/>
      <c r="O27865" s="172"/>
      <c r="U27865" s="173"/>
    </row>
    <row r="27866" spans="13:21" s="104" customFormat="1" ht="15.75">
      <c r="M27866" s="172"/>
      <c r="N27866" s="172"/>
      <c r="O27866" s="172"/>
      <c r="U27866" s="173"/>
    </row>
    <row r="27867" spans="13:21" s="104" customFormat="1" ht="15.75">
      <c r="M27867" s="172"/>
      <c r="N27867" s="172"/>
      <c r="O27867" s="172"/>
      <c r="U27867" s="173"/>
    </row>
    <row r="27868" spans="13:21" s="104" customFormat="1" ht="15.75">
      <c r="M27868" s="172"/>
      <c r="N27868" s="172"/>
      <c r="O27868" s="172"/>
      <c r="U27868" s="173"/>
    </row>
    <row r="27869" spans="13:21" s="104" customFormat="1" ht="15.75">
      <c r="M27869" s="172"/>
      <c r="N27869" s="172"/>
      <c r="O27869" s="172"/>
      <c r="U27869" s="173"/>
    </row>
    <row r="27870" spans="13:21" s="104" customFormat="1" ht="15.75">
      <c r="M27870" s="172"/>
      <c r="N27870" s="172"/>
      <c r="O27870" s="172"/>
      <c r="U27870" s="173"/>
    </row>
    <row r="27871" spans="13:21" s="104" customFormat="1" ht="15.75">
      <c r="M27871" s="172"/>
      <c r="N27871" s="172"/>
      <c r="O27871" s="172"/>
      <c r="U27871" s="173"/>
    </row>
    <row r="27872" spans="13:21" s="104" customFormat="1" ht="15.75">
      <c r="M27872" s="172"/>
      <c r="N27872" s="172"/>
      <c r="O27872" s="172"/>
      <c r="U27872" s="173"/>
    </row>
    <row r="27873" spans="13:21" s="104" customFormat="1" ht="15.75">
      <c r="M27873" s="172"/>
      <c r="N27873" s="172"/>
      <c r="O27873" s="172"/>
      <c r="U27873" s="173"/>
    </row>
    <row r="27874" spans="13:21" s="104" customFormat="1" ht="15.75">
      <c r="M27874" s="172"/>
      <c r="N27874" s="172"/>
      <c r="O27874" s="172"/>
      <c r="U27874" s="173"/>
    </row>
    <row r="27875" spans="13:21" s="104" customFormat="1" ht="15.75">
      <c r="M27875" s="172"/>
      <c r="N27875" s="172"/>
      <c r="O27875" s="172"/>
      <c r="U27875" s="173"/>
    </row>
    <row r="27876" spans="13:21" s="104" customFormat="1" ht="15.75">
      <c r="M27876" s="172"/>
      <c r="N27876" s="172"/>
      <c r="O27876" s="172"/>
      <c r="U27876" s="173"/>
    </row>
    <row r="27877" spans="13:21" s="104" customFormat="1" ht="15.75">
      <c r="M27877" s="172"/>
      <c r="N27877" s="172"/>
      <c r="O27877" s="172"/>
      <c r="U27877" s="173"/>
    </row>
    <row r="27878" spans="13:21" s="104" customFormat="1" ht="15.75">
      <c r="M27878" s="172"/>
      <c r="N27878" s="172"/>
      <c r="O27878" s="172"/>
      <c r="U27878" s="173"/>
    </row>
    <row r="27879" spans="13:21" s="104" customFormat="1" ht="15.75">
      <c r="M27879" s="172"/>
      <c r="N27879" s="172"/>
      <c r="O27879" s="172"/>
      <c r="U27879" s="173"/>
    </row>
    <row r="27880" spans="13:21" s="104" customFormat="1" ht="15.75">
      <c r="M27880" s="172"/>
      <c r="N27880" s="172"/>
      <c r="O27880" s="172"/>
      <c r="U27880" s="173"/>
    </row>
    <row r="27881" spans="13:21" s="104" customFormat="1" ht="15.75">
      <c r="M27881" s="172"/>
      <c r="N27881" s="172"/>
      <c r="O27881" s="172"/>
      <c r="U27881" s="173"/>
    </row>
    <row r="27882" spans="13:21" s="104" customFormat="1" ht="15.75">
      <c r="M27882" s="172"/>
      <c r="N27882" s="172"/>
      <c r="O27882" s="172"/>
      <c r="U27882" s="173"/>
    </row>
    <row r="27883" spans="13:21" s="104" customFormat="1" ht="15.75">
      <c r="M27883" s="172"/>
      <c r="N27883" s="172"/>
      <c r="O27883" s="172"/>
      <c r="U27883" s="173"/>
    </row>
    <row r="27884" spans="13:21" s="104" customFormat="1" ht="15.75">
      <c r="M27884" s="172"/>
      <c r="N27884" s="172"/>
      <c r="O27884" s="172"/>
      <c r="U27884" s="173"/>
    </row>
    <row r="27885" spans="13:21" s="104" customFormat="1" ht="15.75">
      <c r="M27885" s="172"/>
      <c r="N27885" s="172"/>
      <c r="O27885" s="172"/>
      <c r="U27885" s="173"/>
    </row>
    <row r="27886" spans="13:21" s="104" customFormat="1" ht="15.75">
      <c r="M27886" s="172"/>
      <c r="N27886" s="172"/>
      <c r="O27886" s="172"/>
      <c r="U27886" s="173"/>
    </row>
    <row r="27887" spans="13:21" s="104" customFormat="1" ht="15.75">
      <c r="M27887" s="172"/>
      <c r="N27887" s="172"/>
      <c r="O27887" s="172"/>
      <c r="U27887" s="173"/>
    </row>
    <row r="27888" spans="13:21" s="104" customFormat="1" ht="15.75">
      <c r="M27888" s="172"/>
      <c r="N27888" s="172"/>
      <c r="O27888" s="172"/>
      <c r="U27888" s="173"/>
    </row>
    <row r="27889" spans="13:21" s="104" customFormat="1" ht="15.75">
      <c r="M27889" s="172"/>
      <c r="N27889" s="172"/>
      <c r="O27889" s="172"/>
      <c r="U27889" s="173"/>
    </row>
    <row r="27890" spans="13:21" s="104" customFormat="1" ht="15.75">
      <c r="M27890" s="172"/>
      <c r="N27890" s="172"/>
      <c r="O27890" s="172"/>
      <c r="U27890" s="173"/>
    </row>
    <row r="27891" spans="13:21" s="104" customFormat="1" ht="15.75">
      <c r="M27891" s="172"/>
      <c r="N27891" s="172"/>
      <c r="O27891" s="172"/>
      <c r="U27891" s="173"/>
    </row>
    <row r="27892" spans="13:21" s="104" customFormat="1" ht="15.75">
      <c r="M27892" s="172"/>
      <c r="N27892" s="172"/>
      <c r="O27892" s="172"/>
      <c r="U27892" s="173"/>
    </row>
    <row r="27893" spans="13:21" s="104" customFormat="1" ht="15.75">
      <c r="M27893" s="172"/>
      <c r="N27893" s="172"/>
      <c r="O27893" s="172"/>
      <c r="U27893" s="173"/>
    </row>
    <row r="27894" spans="13:21" s="104" customFormat="1" ht="15.75">
      <c r="M27894" s="172"/>
      <c r="N27894" s="172"/>
      <c r="O27894" s="172"/>
      <c r="U27894" s="173"/>
    </row>
    <row r="27895" spans="13:21" s="104" customFormat="1" ht="15.75">
      <c r="M27895" s="172"/>
      <c r="N27895" s="172"/>
      <c r="O27895" s="172"/>
      <c r="U27895" s="173"/>
    </row>
    <row r="27896" spans="13:21" s="104" customFormat="1" ht="15.75">
      <c r="M27896" s="172"/>
      <c r="N27896" s="172"/>
      <c r="O27896" s="172"/>
      <c r="U27896" s="173"/>
    </row>
    <row r="27897" spans="13:21" s="104" customFormat="1" ht="15.75">
      <c r="M27897" s="172"/>
      <c r="N27897" s="172"/>
      <c r="O27897" s="172"/>
      <c r="U27897" s="173"/>
    </row>
    <row r="27898" spans="13:21" s="104" customFormat="1" ht="15.75">
      <c r="M27898" s="172"/>
      <c r="N27898" s="172"/>
      <c r="O27898" s="172"/>
      <c r="U27898" s="173"/>
    </row>
    <row r="27899" spans="13:21" s="104" customFormat="1" ht="15.75">
      <c r="M27899" s="172"/>
      <c r="N27899" s="172"/>
      <c r="O27899" s="172"/>
      <c r="U27899" s="173"/>
    </row>
    <row r="27900" spans="13:21" s="104" customFormat="1" ht="15.75">
      <c r="M27900" s="172"/>
      <c r="N27900" s="172"/>
      <c r="O27900" s="172"/>
      <c r="U27900" s="173"/>
    </row>
    <row r="27901" spans="13:21" s="104" customFormat="1" ht="15.75">
      <c r="M27901" s="172"/>
      <c r="N27901" s="172"/>
      <c r="O27901" s="172"/>
      <c r="U27901" s="173"/>
    </row>
    <row r="27902" spans="13:21" s="104" customFormat="1" ht="15.75">
      <c r="M27902" s="172"/>
      <c r="N27902" s="172"/>
      <c r="O27902" s="172"/>
      <c r="U27902" s="173"/>
    </row>
    <row r="27903" spans="13:21" s="104" customFormat="1" ht="15.75">
      <c r="M27903" s="172"/>
      <c r="N27903" s="172"/>
      <c r="O27903" s="172"/>
      <c r="U27903" s="173"/>
    </row>
    <row r="27904" spans="13:21" s="104" customFormat="1" ht="15.75">
      <c r="M27904" s="172"/>
      <c r="N27904" s="172"/>
      <c r="O27904" s="172"/>
      <c r="U27904" s="173"/>
    </row>
    <row r="27905" spans="13:21" s="104" customFormat="1" ht="15.75">
      <c r="M27905" s="172"/>
      <c r="N27905" s="172"/>
      <c r="O27905" s="172"/>
      <c r="U27905" s="173"/>
    </row>
    <row r="27906" spans="13:21" s="104" customFormat="1" ht="15.75">
      <c r="M27906" s="172"/>
      <c r="N27906" s="172"/>
      <c r="O27906" s="172"/>
      <c r="U27906" s="173"/>
    </row>
    <row r="27907" spans="13:21" s="104" customFormat="1" ht="15.75">
      <c r="M27907" s="172"/>
      <c r="N27907" s="172"/>
      <c r="O27907" s="172"/>
      <c r="U27907" s="173"/>
    </row>
    <row r="27908" spans="13:21" s="104" customFormat="1" ht="15.75">
      <c r="M27908" s="172"/>
      <c r="N27908" s="172"/>
      <c r="O27908" s="172"/>
      <c r="U27908" s="173"/>
    </row>
    <row r="27909" spans="13:21" s="104" customFormat="1" ht="15.75">
      <c r="M27909" s="172"/>
      <c r="N27909" s="172"/>
      <c r="O27909" s="172"/>
      <c r="U27909" s="173"/>
    </row>
    <row r="27910" spans="13:21" s="104" customFormat="1" ht="15.75">
      <c r="M27910" s="172"/>
      <c r="N27910" s="172"/>
      <c r="O27910" s="172"/>
      <c r="U27910" s="173"/>
    </row>
    <row r="27911" spans="13:21" s="104" customFormat="1" ht="15.75">
      <c r="M27911" s="172"/>
      <c r="N27911" s="172"/>
      <c r="O27911" s="172"/>
      <c r="U27911" s="173"/>
    </row>
    <row r="27912" spans="13:21" s="104" customFormat="1" ht="15.75">
      <c r="M27912" s="172"/>
      <c r="N27912" s="172"/>
      <c r="O27912" s="172"/>
      <c r="U27912" s="173"/>
    </row>
    <row r="27913" spans="13:21" s="104" customFormat="1" ht="15.75">
      <c r="M27913" s="172"/>
      <c r="N27913" s="172"/>
      <c r="O27913" s="172"/>
      <c r="U27913" s="173"/>
    </row>
    <row r="27914" spans="13:21" s="104" customFormat="1" ht="15.75">
      <c r="M27914" s="172"/>
      <c r="N27914" s="172"/>
      <c r="O27914" s="172"/>
      <c r="U27914" s="173"/>
    </row>
    <row r="27915" spans="13:21" s="104" customFormat="1" ht="15.75">
      <c r="M27915" s="172"/>
      <c r="N27915" s="172"/>
      <c r="O27915" s="172"/>
      <c r="U27915" s="173"/>
    </row>
    <row r="27916" spans="13:21" s="104" customFormat="1" ht="15.75">
      <c r="M27916" s="172"/>
      <c r="N27916" s="172"/>
      <c r="O27916" s="172"/>
      <c r="U27916" s="173"/>
    </row>
    <row r="27917" spans="13:21" s="104" customFormat="1" ht="15.75">
      <c r="M27917" s="172"/>
      <c r="N27917" s="172"/>
      <c r="O27917" s="172"/>
      <c r="U27917" s="173"/>
    </row>
    <row r="27918" spans="13:21" s="104" customFormat="1" ht="15.75">
      <c r="M27918" s="172"/>
      <c r="N27918" s="172"/>
      <c r="O27918" s="172"/>
      <c r="U27918" s="173"/>
    </row>
    <row r="27919" spans="13:21" s="104" customFormat="1" ht="15.75">
      <c r="M27919" s="172"/>
      <c r="N27919" s="172"/>
      <c r="O27919" s="172"/>
      <c r="U27919" s="173"/>
    </row>
    <row r="27920" spans="13:21" s="104" customFormat="1" ht="15.75">
      <c r="M27920" s="172"/>
      <c r="N27920" s="172"/>
      <c r="O27920" s="172"/>
      <c r="U27920" s="173"/>
    </row>
    <row r="27921" spans="13:21" s="104" customFormat="1" ht="15.75">
      <c r="M27921" s="172"/>
      <c r="N27921" s="172"/>
      <c r="O27921" s="172"/>
      <c r="U27921" s="173"/>
    </row>
    <row r="27922" spans="13:21" s="104" customFormat="1" ht="15.75">
      <c r="M27922" s="172"/>
      <c r="N27922" s="172"/>
      <c r="O27922" s="172"/>
      <c r="U27922" s="173"/>
    </row>
    <row r="27923" spans="13:21" s="104" customFormat="1" ht="15.75">
      <c r="M27923" s="172"/>
      <c r="N27923" s="172"/>
      <c r="O27923" s="172"/>
      <c r="U27923" s="173"/>
    </row>
    <row r="27924" spans="13:21" s="104" customFormat="1" ht="15.75">
      <c r="M27924" s="172"/>
      <c r="N27924" s="172"/>
      <c r="O27924" s="172"/>
      <c r="U27924" s="173"/>
    </row>
    <row r="27925" spans="13:21" s="104" customFormat="1" ht="15.75">
      <c r="M27925" s="172"/>
      <c r="N27925" s="172"/>
      <c r="O27925" s="172"/>
      <c r="U27925" s="173"/>
    </row>
    <row r="27926" spans="13:21" s="104" customFormat="1" ht="15.75">
      <c r="M27926" s="172"/>
      <c r="N27926" s="172"/>
      <c r="O27926" s="172"/>
      <c r="U27926" s="173"/>
    </row>
    <row r="27927" spans="13:21" s="104" customFormat="1" ht="15.75">
      <c r="M27927" s="172"/>
      <c r="N27927" s="172"/>
      <c r="O27927" s="172"/>
      <c r="U27927" s="173"/>
    </row>
    <row r="27928" spans="13:21" s="104" customFormat="1" ht="15.75">
      <c r="M27928" s="172"/>
      <c r="N27928" s="172"/>
      <c r="O27928" s="172"/>
      <c r="U27928" s="173"/>
    </row>
    <row r="27929" spans="13:21" s="104" customFormat="1" ht="15.75">
      <c r="M27929" s="172"/>
      <c r="N27929" s="172"/>
      <c r="O27929" s="172"/>
      <c r="U27929" s="173"/>
    </row>
    <row r="27930" spans="13:21" s="104" customFormat="1" ht="15.75">
      <c r="M27930" s="172"/>
      <c r="N27930" s="172"/>
      <c r="O27930" s="172"/>
      <c r="U27930" s="173"/>
    </row>
    <row r="27931" spans="13:21" s="104" customFormat="1" ht="15.75">
      <c r="M27931" s="172"/>
      <c r="N27931" s="172"/>
      <c r="O27931" s="172"/>
      <c r="U27931" s="173"/>
    </row>
    <row r="27932" spans="13:21" s="104" customFormat="1" ht="15.75">
      <c r="M27932" s="172"/>
      <c r="N27932" s="172"/>
      <c r="O27932" s="172"/>
      <c r="U27932" s="173"/>
    </row>
    <row r="27933" spans="13:21" s="104" customFormat="1" ht="15.75">
      <c r="M27933" s="172"/>
      <c r="N27933" s="172"/>
      <c r="O27933" s="172"/>
      <c r="U27933" s="173"/>
    </row>
    <row r="27934" spans="13:21" s="104" customFormat="1" ht="15.75">
      <c r="M27934" s="172"/>
      <c r="N27934" s="172"/>
      <c r="O27934" s="172"/>
      <c r="U27934" s="173"/>
    </row>
    <row r="27935" spans="13:21" s="104" customFormat="1" ht="15.75">
      <c r="M27935" s="172"/>
      <c r="N27935" s="172"/>
      <c r="O27935" s="172"/>
      <c r="U27935" s="173"/>
    </row>
    <row r="27936" spans="13:21" s="104" customFormat="1" ht="15.75">
      <c r="M27936" s="172"/>
      <c r="N27936" s="172"/>
      <c r="O27936" s="172"/>
      <c r="U27936" s="173"/>
    </row>
    <row r="27937" spans="13:21" s="104" customFormat="1" ht="15.75">
      <c r="M27937" s="172"/>
      <c r="N27937" s="172"/>
      <c r="O27937" s="172"/>
      <c r="U27937" s="173"/>
    </row>
    <row r="27938" spans="13:21" s="104" customFormat="1" ht="15.75">
      <c r="M27938" s="172"/>
      <c r="N27938" s="172"/>
      <c r="O27938" s="172"/>
      <c r="U27938" s="173"/>
    </row>
    <row r="27939" spans="13:21" s="104" customFormat="1" ht="15.75">
      <c r="M27939" s="172"/>
      <c r="N27939" s="172"/>
      <c r="O27939" s="172"/>
      <c r="U27939" s="173"/>
    </row>
    <row r="27940" spans="13:21" s="104" customFormat="1" ht="15.75">
      <c r="M27940" s="172"/>
      <c r="N27940" s="172"/>
      <c r="O27940" s="172"/>
      <c r="U27940" s="173"/>
    </row>
    <row r="27941" spans="13:21" s="104" customFormat="1" ht="15.75">
      <c r="M27941" s="172"/>
      <c r="N27941" s="172"/>
      <c r="O27941" s="172"/>
      <c r="U27941" s="173"/>
    </row>
    <row r="27942" spans="13:21" s="104" customFormat="1" ht="15.75">
      <c r="M27942" s="172"/>
      <c r="N27942" s="172"/>
      <c r="O27942" s="172"/>
      <c r="U27942" s="173"/>
    </row>
    <row r="27943" spans="13:21" s="104" customFormat="1" ht="15.75">
      <c r="M27943" s="172"/>
      <c r="N27943" s="172"/>
      <c r="O27943" s="172"/>
      <c r="U27943" s="173"/>
    </row>
    <row r="27944" spans="13:21" s="104" customFormat="1" ht="15.75">
      <c r="M27944" s="172"/>
      <c r="N27944" s="172"/>
      <c r="O27944" s="172"/>
      <c r="U27944" s="173"/>
    </row>
    <row r="27945" spans="13:21" s="104" customFormat="1" ht="15.75">
      <c r="M27945" s="172"/>
      <c r="N27945" s="172"/>
      <c r="O27945" s="172"/>
      <c r="U27945" s="173"/>
    </row>
    <row r="27946" spans="13:21" s="104" customFormat="1" ht="15.75">
      <c r="M27946" s="172"/>
      <c r="N27946" s="172"/>
      <c r="O27946" s="172"/>
      <c r="U27946" s="173"/>
    </row>
    <row r="27947" spans="13:21" s="104" customFormat="1" ht="15.75">
      <c r="M27947" s="172"/>
      <c r="N27947" s="172"/>
      <c r="O27947" s="172"/>
      <c r="U27947" s="173"/>
    </row>
    <row r="27948" spans="13:21" s="104" customFormat="1" ht="15.75">
      <c r="M27948" s="172"/>
      <c r="N27948" s="172"/>
      <c r="O27948" s="172"/>
      <c r="U27948" s="173"/>
    </row>
    <row r="27949" spans="13:21" s="104" customFormat="1" ht="15.75">
      <c r="M27949" s="172"/>
      <c r="N27949" s="172"/>
      <c r="O27949" s="172"/>
      <c r="U27949" s="173"/>
    </row>
    <row r="27950" spans="13:21" s="104" customFormat="1" ht="15.75">
      <c r="M27950" s="172"/>
      <c r="N27950" s="172"/>
      <c r="O27950" s="172"/>
      <c r="U27950" s="173"/>
    </row>
    <row r="27951" spans="13:21" s="104" customFormat="1" ht="15.75">
      <c r="M27951" s="172"/>
      <c r="N27951" s="172"/>
      <c r="O27951" s="172"/>
      <c r="U27951" s="173"/>
    </row>
    <row r="27952" spans="13:21" s="104" customFormat="1" ht="15.75">
      <c r="M27952" s="172"/>
      <c r="N27952" s="172"/>
      <c r="O27952" s="172"/>
      <c r="U27952" s="173"/>
    </row>
    <row r="27953" spans="13:21" s="104" customFormat="1" ht="15.75">
      <c r="M27953" s="172"/>
      <c r="N27953" s="172"/>
      <c r="O27953" s="172"/>
      <c r="U27953" s="173"/>
    </row>
    <row r="27954" spans="13:21" s="104" customFormat="1" ht="15.75">
      <c r="M27954" s="172"/>
      <c r="N27954" s="172"/>
      <c r="O27954" s="172"/>
      <c r="U27954" s="173"/>
    </row>
    <row r="27955" spans="13:21" s="104" customFormat="1" ht="15.75">
      <c r="M27955" s="172"/>
      <c r="N27955" s="172"/>
      <c r="O27955" s="172"/>
      <c r="U27955" s="173"/>
    </row>
    <row r="27956" spans="13:21" s="104" customFormat="1" ht="15.75">
      <c r="M27956" s="172"/>
      <c r="N27956" s="172"/>
      <c r="O27956" s="172"/>
      <c r="U27956" s="173"/>
    </row>
    <row r="27957" spans="13:21" s="104" customFormat="1" ht="15.75">
      <c r="M27957" s="172"/>
      <c r="N27957" s="172"/>
      <c r="O27957" s="172"/>
      <c r="U27957" s="173"/>
    </row>
    <row r="27958" spans="13:21" s="104" customFormat="1" ht="15.75">
      <c r="M27958" s="172"/>
      <c r="N27958" s="172"/>
      <c r="O27958" s="172"/>
      <c r="U27958" s="173"/>
    </row>
    <row r="27959" spans="13:21" s="104" customFormat="1" ht="15.75">
      <c r="M27959" s="172"/>
      <c r="N27959" s="172"/>
      <c r="O27959" s="172"/>
      <c r="U27959" s="173"/>
    </row>
    <row r="27960" spans="13:21" s="104" customFormat="1" ht="15.75">
      <c r="M27960" s="172"/>
      <c r="N27960" s="172"/>
      <c r="O27960" s="172"/>
      <c r="U27960" s="173"/>
    </row>
    <row r="27961" spans="13:21" s="104" customFormat="1" ht="15.75">
      <c r="M27961" s="172"/>
      <c r="N27961" s="172"/>
      <c r="O27961" s="172"/>
      <c r="U27961" s="173"/>
    </row>
    <row r="27962" spans="13:21" s="104" customFormat="1" ht="15.75">
      <c r="M27962" s="172"/>
      <c r="N27962" s="172"/>
      <c r="O27962" s="172"/>
      <c r="U27962" s="173"/>
    </row>
    <row r="27963" spans="13:21" s="104" customFormat="1" ht="15.75">
      <c r="M27963" s="172"/>
      <c r="N27963" s="172"/>
      <c r="O27963" s="172"/>
      <c r="U27963" s="173"/>
    </row>
    <row r="27964" spans="13:21" s="104" customFormat="1" ht="15.75">
      <c r="M27964" s="172"/>
      <c r="N27964" s="172"/>
      <c r="O27964" s="172"/>
      <c r="U27964" s="173"/>
    </row>
    <row r="27965" spans="13:21" s="104" customFormat="1" ht="15.75">
      <c r="M27965" s="172"/>
      <c r="N27965" s="172"/>
      <c r="O27965" s="172"/>
      <c r="U27965" s="173"/>
    </row>
    <row r="27966" spans="13:21" s="104" customFormat="1" ht="15.75">
      <c r="M27966" s="172"/>
      <c r="N27966" s="172"/>
      <c r="O27966" s="172"/>
      <c r="U27966" s="173"/>
    </row>
    <row r="27967" spans="13:21" s="104" customFormat="1" ht="15.75">
      <c r="M27967" s="172"/>
      <c r="N27967" s="172"/>
      <c r="O27967" s="172"/>
      <c r="U27967" s="173"/>
    </row>
    <row r="27968" spans="13:21" s="104" customFormat="1" ht="15.75">
      <c r="M27968" s="172"/>
      <c r="N27968" s="172"/>
      <c r="O27968" s="172"/>
      <c r="U27968" s="173"/>
    </row>
    <row r="27969" spans="13:21" s="104" customFormat="1" ht="15.75">
      <c r="M27969" s="172"/>
      <c r="N27969" s="172"/>
      <c r="O27969" s="172"/>
      <c r="U27969" s="173"/>
    </row>
    <row r="27970" spans="13:21" s="104" customFormat="1" ht="15.75">
      <c r="M27970" s="172"/>
      <c r="N27970" s="172"/>
      <c r="O27970" s="172"/>
      <c r="U27970" s="173"/>
    </row>
    <row r="27971" spans="13:21" s="104" customFormat="1" ht="15.75">
      <c r="M27971" s="172"/>
      <c r="N27971" s="172"/>
      <c r="O27971" s="172"/>
      <c r="U27971" s="173"/>
    </row>
    <row r="27972" spans="13:21" s="104" customFormat="1" ht="15.75">
      <c r="M27972" s="172"/>
      <c r="N27972" s="172"/>
      <c r="O27972" s="172"/>
      <c r="U27972" s="173"/>
    </row>
    <row r="27973" spans="13:21" s="104" customFormat="1" ht="15.75">
      <c r="M27973" s="172"/>
      <c r="N27973" s="172"/>
      <c r="O27973" s="172"/>
      <c r="U27973" s="173"/>
    </row>
    <row r="27974" spans="13:21" s="104" customFormat="1" ht="15.75">
      <c r="M27974" s="172"/>
      <c r="N27974" s="172"/>
      <c r="O27974" s="172"/>
      <c r="U27974" s="173"/>
    </row>
    <row r="27975" spans="13:21" s="104" customFormat="1" ht="15.75">
      <c r="M27975" s="172"/>
      <c r="N27975" s="172"/>
      <c r="O27975" s="172"/>
      <c r="U27975" s="173"/>
    </row>
    <row r="27976" spans="13:21" s="104" customFormat="1" ht="15.75">
      <c r="M27976" s="172"/>
      <c r="N27976" s="172"/>
      <c r="O27976" s="172"/>
      <c r="U27976" s="173"/>
    </row>
    <row r="27977" spans="13:21" s="104" customFormat="1" ht="15.75">
      <c r="M27977" s="172"/>
      <c r="N27977" s="172"/>
      <c r="O27977" s="172"/>
      <c r="U27977" s="173"/>
    </row>
    <row r="27978" spans="13:21" s="104" customFormat="1" ht="15.75">
      <c r="M27978" s="172"/>
      <c r="N27978" s="172"/>
      <c r="O27978" s="172"/>
      <c r="U27978" s="173"/>
    </row>
    <row r="27979" spans="13:21" s="104" customFormat="1" ht="15.75">
      <c r="M27979" s="172"/>
      <c r="N27979" s="172"/>
      <c r="O27979" s="172"/>
      <c r="U27979" s="173"/>
    </row>
    <row r="27980" spans="13:21" s="104" customFormat="1" ht="15.75">
      <c r="M27980" s="172"/>
      <c r="N27980" s="172"/>
      <c r="O27980" s="172"/>
      <c r="U27980" s="173"/>
    </row>
    <row r="27981" spans="13:21" s="104" customFormat="1" ht="15.75">
      <c r="M27981" s="172"/>
      <c r="N27981" s="172"/>
      <c r="O27981" s="172"/>
      <c r="U27981" s="173"/>
    </row>
    <row r="27982" spans="13:21" s="104" customFormat="1" ht="15.75">
      <c r="M27982" s="172"/>
      <c r="N27982" s="172"/>
      <c r="O27982" s="172"/>
      <c r="U27982" s="173"/>
    </row>
    <row r="27983" spans="13:21" s="104" customFormat="1" ht="15.75">
      <c r="M27983" s="172"/>
      <c r="N27983" s="172"/>
      <c r="O27983" s="172"/>
      <c r="U27983" s="173"/>
    </row>
    <row r="27984" spans="13:21" s="104" customFormat="1" ht="15.75">
      <c r="M27984" s="172"/>
      <c r="N27984" s="172"/>
      <c r="O27984" s="172"/>
      <c r="U27984" s="173"/>
    </row>
    <row r="27985" spans="13:21" s="104" customFormat="1" ht="15.75">
      <c r="M27985" s="172"/>
      <c r="N27985" s="172"/>
      <c r="O27985" s="172"/>
      <c r="U27985" s="173"/>
    </row>
    <row r="27986" spans="13:21" s="104" customFormat="1" ht="15.75">
      <c r="M27986" s="172"/>
      <c r="N27986" s="172"/>
      <c r="O27986" s="172"/>
      <c r="U27986" s="173"/>
    </row>
    <row r="27987" spans="13:21" s="104" customFormat="1" ht="15.75">
      <c r="M27987" s="172"/>
      <c r="N27987" s="172"/>
      <c r="O27987" s="172"/>
      <c r="U27987" s="173"/>
    </row>
    <row r="27988" spans="13:21" s="104" customFormat="1" ht="15.75">
      <c r="M27988" s="172"/>
      <c r="N27988" s="172"/>
      <c r="O27988" s="172"/>
      <c r="U27988" s="173"/>
    </row>
    <row r="27989" spans="13:21" s="104" customFormat="1" ht="15.75">
      <c r="M27989" s="172"/>
      <c r="N27989" s="172"/>
      <c r="O27989" s="172"/>
      <c r="U27989" s="173"/>
    </row>
    <row r="27990" spans="13:21" s="104" customFormat="1" ht="15.75">
      <c r="M27990" s="172"/>
      <c r="N27990" s="172"/>
      <c r="O27990" s="172"/>
      <c r="U27990" s="173"/>
    </row>
    <row r="27991" spans="13:21" s="104" customFormat="1" ht="15.75">
      <c r="M27991" s="172"/>
      <c r="N27991" s="172"/>
      <c r="O27991" s="172"/>
      <c r="U27991" s="173"/>
    </row>
    <row r="27992" spans="13:21" s="104" customFormat="1" ht="15.75">
      <c r="M27992" s="172"/>
      <c r="N27992" s="172"/>
      <c r="O27992" s="172"/>
      <c r="U27992" s="173"/>
    </row>
    <row r="27993" spans="13:21" s="104" customFormat="1" ht="15.75">
      <c r="M27993" s="172"/>
      <c r="N27993" s="172"/>
      <c r="O27993" s="172"/>
      <c r="U27993" s="173"/>
    </row>
    <row r="27994" spans="13:21" s="104" customFormat="1" ht="15.75">
      <c r="M27994" s="172"/>
      <c r="N27994" s="172"/>
      <c r="O27994" s="172"/>
      <c r="U27994" s="173"/>
    </row>
    <row r="27995" spans="13:21" s="104" customFormat="1" ht="15.75">
      <c r="M27995" s="172"/>
      <c r="N27995" s="172"/>
      <c r="O27995" s="172"/>
      <c r="U27995" s="173"/>
    </row>
    <row r="27996" spans="13:21" s="104" customFormat="1" ht="15.75">
      <c r="M27996" s="172"/>
      <c r="N27996" s="172"/>
      <c r="O27996" s="172"/>
      <c r="U27996" s="173"/>
    </row>
    <row r="27997" spans="13:21" s="104" customFormat="1" ht="15.75">
      <c r="M27997" s="172"/>
      <c r="N27997" s="172"/>
      <c r="O27997" s="172"/>
      <c r="U27997" s="173"/>
    </row>
    <row r="27998" spans="13:21" s="104" customFormat="1" ht="15.75">
      <c r="M27998" s="172"/>
      <c r="N27998" s="172"/>
      <c r="O27998" s="172"/>
      <c r="U27998" s="173"/>
    </row>
    <row r="27999" spans="13:21" s="104" customFormat="1" ht="15.75">
      <c r="M27999" s="172"/>
      <c r="N27999" s="172"/>
      <c r="O27999" s="172"/>
      <c r="U27999" s="173"/>
    </row>
    <row r="28000" spans="13:21" s="104" customFormat="1" ht="15.75">
      <c r="M28000" s="172"/>
      <c r="N28000" s="172"/>
      <c r="O28000" s="172"/>
      <c r="U28000" s="173"/>
    </row>
    <row r="28001" spans="13:21" s="104" customFormat="1" ht="15.75">
      <c r="M28001" s="172"/>
      <c r="N28001" s="172"/>
      <c r="O28001" s="172"/>
      <c r="U28001" s="173"/>
    </row>
    <row r="28002" spans="13:21" s="104" customFormat="1" ht="15.75">
      <c r="M28002" s="172"/>
      <c r="N28002" s="172"/>
      <c r="O28002" s="172"/>
      <c r="U28002" s="173"/>
    </row>
    <row r="28003" spans="13:21" s="104" customFormat="1" ht="15.75">
      <c r="M28003" s="172"/>
      <c r="N28003" s="172"/>
      <c r="O28003" s="172"/>
      <c r="U28003" s="173"/>
    </row>
    <row r="28004" spans="13:21" s="104" customFormat="1" ht="15.75">
      <c r="M28004" s="172"/>
      <c r="N28004" s="172"/>
      <c r="O28004" s="172"/>
      <c r="U28004" s="173"/>
    </row>
    <row r="28005" spans="13:21" s="104" customFormat="1" ht="15.75">
      <c r="M28005" s="172"/>
      <c r="N28005" s="172"/>
      <c r="O28005" s="172"/>
      <c r="U28005" s="173"/>
    </row>
    <row r="28006" spans="13:21" s="104" customFormat="1" ht="15.75">
      <c r="M28006" s="172"/>
      <c r="N28006" s="172"/>
      <c r="O28006" s="172"/>
      <c r="U28006" s="173"/>
    </row>
    <row r="28007" spans="13:21" s="104" customFormat="1" ht="15.75">
      <c r="M28007" s="172"/>
      <c r="N28007" s="172"/>
      <c r="O28007" s="172"/>
      <c r="U28007" s="173"/>
    </row>
    <row r="28008" spans="13:21" s="104" customFormat="1" ht="15.75">
      <c r="M28008" s="172"/>
      <c r="N28008" s="172"/>
      <c r="O28008" s="172"/>
      <c r="U28008" s="173"/>
    </row>
    <row r="28009" spans="13:21" s="104" customFormat="1" ht="15.75">
      <c r="M28009" s="172"/>
      <c r="N28009" s="172"/>
      <c r="O28009" s="172"/>
      <c r="U28009" s="173"/>
    </row>
    <row r="28010" spans="13:21" s="104" customFormat="1" ht="15.75">
      <c r="M28010" s="172"/>
      <c r="N28010" s="172"/>
      <c r="O28010" s="172"/>
      <c r="U28010" s="173"/>
    </row>
    <row r="28011" spans="13:21" s="104" customFormat="1" ht="15.75">
      <c r="M28011" s="172"/>
      <c r="N28011" s="172"/>
      <c r="O28011" s="172"/>
      <c r="U28011" s="173"/>
    </row>
    <row r="28012" spans="13:21" s="104" customFormat="1" ht="15.75">
      <c r="M28012" s="172"/>
      <c r="N28012" s="172"/>
      <c r="O28012" s="172"/>
      <c r="U28012" s="173"/>
    </row>
    <row r="28013" spans="13:21" s="104" customFormat="1" ht="15.75">
      <c r="M28013" s="172"/>
      <c r="N28013" s="172"/>
      <c r="O28013" s="172"/>
      <c r="U28013" s="173"/>
    </row>
    <row r="28014" spans="13:21" s="104" customFormat="1" ht="15.75">
      <c r="M28014" s="172"/>
      <c r="N28014" s="172"/>
      <c r="O28014" s="172"/>
      <c r="U28014" s="173"/>
    </row>
    <row r="28015" spans="13:21" s="104" customFormat="1" ht="15.75">
      <c r="M28015" s="172"/>
      <c r="N28015" s="172"/>
      <c r="O28015" s="172"/>
      <c r="U28015" s="173"/>
    </row>
    <row r="28016" spans="13:21" s="104" customFormat="1" ht="15.75">
      <c r="M28016" s="172"/>
      <c r="N28016" s="172"/>
      <c r="O28016" s="172"/>
      <c r="U28016" s="173"/>
    </row>
    <row r="28017" spans="13:21" s="104" customFormat="1" ht="15.75">
      <c r="M28017" s="172"/>
      <c r="N28017" s="172"/>
      <c r="O28017" s="172"/>
      <c r="U28017" s="173"/>
    </row>
    <row r="28018" spans="13:21" s="104" customFormat="1" ht="15.75">
      <c r="M28018" s="172"/>
      <c r="N28018" s="172"/>
      <c r="O28018" s="172"/>
      <c r="U28018" s="173"/>
    </row>
    <row r="28019" spans="13:21" s="104" customFormat="1" ht="15.75">
      <c r="M28019" s="172"/>
      <c r="N28019" s="172"/>
      <c r="O28019" s="172"/>
      <c r="U28019" s="173"/>
    </row>
    <row r="28020" spans="13:21" s="104" customFormat="1" ht="15.75">
      <c r="M28020" s="172"/>
      <c r="N28020" s="172"/>
      <c r="O28020" s="172"/>
      <c r="U28020" s="173"/>
    </row>
    <row r="28021" spans="13:21" s="104" customFormat="1" ht="15.75">
      <c r="M28021" s="172"/>
      <c r="N28021" s="172"/>
      <c r="O28021" s="172"/>
      <c r="U28021" s="173"/>
    </row>
    <row r="28022" spans="13:21" s="104" customFormat="1" ht="15.75">
      <c r="M28022" s="172"/>
      <c r="N28022" s="172"/>
      <c r="O28022" s="172"/>
      <c r="U28022" s="173"/>
    </row>
    <row r="28023" spans="13:21" s="104" customFormat="1" ht="15.75">
      <c r="M28023" s="172"/>
      <c r="N28023" s="172"/>
      <c r="O28023" s="172"/>
      <c r="U28023" s="173"/>
    </row>
    <row r="28024" spans="13:21" s="104" customFormat="1" ht="15.75">
      <c r="M28024" s="172"/>
      <c r="N28024" s="172"/>
      <c r="O28024" s="172"/>
      <c r="U28024" s="173"/>
    </row>
    <row r="28025" spans="13:21" s="104" customFormat="1" ht="15.75">
      <c r="M28025" s="172"/>
      <c r="N28025" s="172"/>
      <c r="O28025" s="172"/>
      <c r="U28025" s="173"/>
    </row>
    <row r="28026" spans="13:21" s="104" customFormat="1" ht="15.75">
      <c r="M28026" s="172"/>
      <c r="N28026" s="172"/>
      <c r="O28026" s="172"/>
      <c r="U28026" s="173"/>
    </row>
    <row r="28027" spans="13:21" s="104" customFormat="1" ht="15.75">
      <c r="M28027" s="172"/>
      <c r="N28027" s="172"/>
      <c r="O28027" s="172"/>
      <c r="U28027" s="173"/>
    </row>
    <row r="28028" spans="13:21" s="104" customFormat="1" ht="15.75">
      <c r="M28028" s="172"/>
      <c r="N28028" s="172"/>
      <c r="O28028" s="172"/>
      <c r="U28028" s="173"/>
    </row>
    <row r="28029" spans="13:21" s="104" customFormat="1" ht="15.75">
      <c r="M28029" s="172"/>
      <c r="N28029" s="172"/>
      <c r="O28029" s="172"/>
      <c r="U28029" s="173"/>
    </row>
    <row r="28030" spans="13:21" s="104" customFormat="1" ht="15.75">
      <c r="M28030" s="172"/>
      <c r="N28030" s="172"/>
      <c r="O28030" s="172"/>
      <c r="U28030" s="173"/>
    </row>
    <row r="28031" spans="13:21" s="104" customFormat="1" ht="15.75">
      <c r="M28031" s="172"/>
      <c r="N28031" s="172"/>
      <c r="O28031" s="172"/>
      <c r="U28031" s="173"/>
    </row>
    <row r="28032" spans="13:21" s="104" customFormat="1" ht="15.75">
      <c r="M28032" s="172"/>
      <c r="N28032" s="172"/>
      <c r="O28032" s="172"/>
      <c r="U28032" s="173"/>
    </row>
    <row r="28033" spans="13:21" s="104" customFormat="1" ht="15.75">
      <c r="M28033" s="172"/>
      <c r="N28033" s="172"/>
      <c r="O28033" s="172"/>
      <c r="U28033" s="173"/>
    </row>
    <row r="28034" spans="13:21" s="104" customFormat="1" ht="15.75">
      <c r="M28034" s="172"/>
      <c r="N28034" s="172"/>
      <c r="O28034" s="172"/>
      <c r="U28034" s="173"/>
    </row>
    <row r="28035" spans="13:21" s="104" customFormat="1" ht="15.75">
      <c r="M28035" s="172"/>
      <c r="N28035" s="172"/>
      <c r="O28035" s="172"/>
      <c r="U28035" s="173"/>
    </row>
    <row r="28036" spans="13:21" s="104" customFormat="1" ht="15.75">
      <c r="M28036" s="172"/>
      <c r="N28036" s="172"/>
      <c r="O28036" s="172"/>
      <c r="U28036" s="173"/>
    </row>
    <row r="28037" spans="13:21" s="104" customFormat="1" ht="15.75">
      <c r="M28037" s="172"/>
      <c r="N28037" s="172"/>
      <c r="O28037" s="172"/>
      <c r="U28037" s="173"/>
    </row>
    <row r="28038" spans="13:21" s="104" customFormat="1" ht="15.75">
      <c r="M28038" s="172"/>
      <c r="N28038" s="172"/>
      <c r="O28038" s="172"/>
      <c r="U28038" s="173"/>
    </row>
    <row r="28039" spans="13:21" s="104" customFormat="1" ht="15.75">
      <c r="M28039" s="172"/>
      <c r="N28039" s="172"/>
      <c r="O28039" s="172"/>
      <c r="U28039" s="173"/>
    </row>
    <row r="28040" spans="13:21" s="104" customFormat="1" ht="15.75">
      <c r="M28040" s="172"/>
      <c r="N28040" s="172"/>
      <c r="O28040" s="172"/>
      <c r="U28040" s="173"/>
    </row>
    <row r="28041" spans="13:21" s="104" customFormat="1" ht="15.75">
      <c r="M28041" s="172"/>
      <c r="N28041" s="172"/>
      <c r="O28041" s="172"/>
      <c r="U28041" s="173"/>
    </row>
    <row r="28042" spans="13:21" s="104" customFormat="1" ht="15.75">
      <c r="M28042" s="172"/>
      <c r="N28042" s="172"/>
      <c r="O28042" s="172"/>
      <c r="U28042" s="173"/>
    </row>
    <row r="28043" spans="13:21" s="104" customFormat="1" ht="15.75">
      <c r="M28043" s="172"/>
      <c r="N28043" s="172"/>
      <c r="O28043" s="172"/>
      <c r="U28043" s="173"/>
    </row>
    <row r="28044" spans="13:21" s="104" customFormat="1" ht="15.75">
      <c r="M28044" s="172"/>
      <c r="N28044" s="172"/>
      <c r="O28044" s="172"/>
      <c r="U28044" s="173"/>
    </row>
    <row r="28045" spans="13:21" s="104" customFormat="1" ht="15.75">
      <c r="M28045" s="172"/>
      <c r="N28045" s="172"/>
      <c r="O28045" s="172"/>
      <c r="U28045" s="173"/>
    </row>
    <row r="28046" spans="13:21" s="104" customFormat="1" ht="15.75">
      <c r="M28046" s="172"/>
      <c r="N28046" s="172"/>
      <c r="O28046" s="172"/>
      <c r="U28046" s="173"/>
    </row>
    <row r="28047" spans="13:21" s="104" customFormat="1" ht="15.75">
      <c r="M28047" s="172"/>
      <c r="N28047" s="172"/>
      <c r="O28047" s="172"/>
      <c r="U28047" s="173"/>
    </row>
    <row r="28048" spans="13:21" s="104" customFormat="1" ht="15.75">
      <c r="M28048" s="172"/>
      <c r="N28048" s="172"/>
      <c r="O28048" s="172"/>
      <c r="U28048" s="173"/>
    </row>
    <row r="28049" spans="13:21" s="104" customFormat="1" ht="15.75">
      <c r="M28049" s="172"/>
      <c r="N28049" s="172"/>
      <c r="O28049" s="172"/>
      <c r="U28049" s="173"/>
    </row>
    <row r="28050" spans="13:21" s="104" customFormat="1" ht="15.75">
      <c r="M28050" s="172"/>
      <c r="N28050" s="172"/>
      <c r="O28050" s="172"/>
      <c r="U28050" s="173"/>
    </row>
    <row r="28051" spans="13:21" s="104" customFormat="1" ht="15.75">
      <c r="M28051" s="172"/>
      <c r="N28051" s="172"/>
      <c r="O28051" s="172"/>
      <c r="U28051" s="173"/>
    </row>
    <row r="28052" spans="13:21" s="104" customFormat="1" ht="15.75">
      <c r="M28052" s="172"/>
      <c r="N28052" s="172"/>
      <c r="O28052" s="172"/>
      <c r="U28052" s="173"/>
    </row>
    <row r="28053" spans="13:21" s="104" customFormat="1" ht="15.75">
      <c r="M28053" s="172"/>
      <c r="N28053" s="172"/>
      <c r="O28053" s="172"/>
      <c r="U28053" s="173"/>
    </row>
    <row r="28054" spans="13:21" s="104" customFormat="1" ht="15.75">
      <c r="M28054" s="172"/>
      <c r="N28054" s="172"/>
      <c r="O28054" s="172"/>
      <c r="U28054" s="173"/>
    </row>
    <row r="28055" spans="13:21" s="104" customFormat="1" ht="15.75">
      <c r="M28055" s="172"/>
      <c r="N28055" s="172"/>
      <c r="O28055" s="172"/>
      <c r="U28055" s="173"/>
    </row>
    <row r="28056" spans="13:21" s="104" customFormat="1" ht="15.75">
      <c r="M28056" s="172"/>
      <c r="N28056" s="172"/>
      <c r="O28056" s="172"/>
      <c r="U28056" s="173"/>
    </row>
    <row r="28057" spans="13:21" s="104" customFormat="1" ht="15.75">
      <c r="M28057" s="172"/>
      <c r="N28057" s="172"/>
      <c r="O28057" s="172"/>
      <c r="U28057" s="173"/>
    </row>
    <row r="28058" spans="13:21" s="104" customFormat="1" ht="15.75">
      <c r="M28058" s="172"/>
      <c r="N28058" s="172"/>
      <c r="O28058" s="172"/>
      <c r="U28058" s="173"/>
    </row>
    <row r="28059" spans="13:21" s="104" customFormat="1" ht="15.75">
      <c r="M28059" s="172"/>
      <c r="N28059" s="172"/>
      <c r="O28059" s="172"/>
      <c r="U28059" s="173"/>
    </row>
    <row r="28060" spans="13:21" s="104" customFormat="1" ht="15.75">
      <c r="M28060" s="172"/>
      <c r="N28060" s="172"/>
      <c r="O28060" s="172"/>
      <c r="U28060" s="173"/>
    </row>
    <row r="28061" spans="13:21" s="104" customFormat="1" ht="15.75">
      <c r="M28061" s="172"/>
      <c r="N28061" s="172"/>
      <c r="O28061" s="172"/>
      <c r="U28061" s="173"/>
    </row>
    <row r="28062" spans="13:21" s="104" customFormat="1" ht="15.75">
      <c r="M28062" s="172"/>
      <c r="N28062" s="172"/>
      <c r="O28062" s="172"/>
      <c r="U28062" s="173"/>
    </row>
    <row r="28063" spans="13:21" s="104" customFormat="1" ht="15.75">
      <c r="M28063" s="172"/>
      <c r="N28063" s="172"/>
      <c r="O28063" s="172"/>
      <c r="U28063" s="173"/>
    </row>
    <row r="28064" spans="13:21" s="104" customFormat="1" ht="15.75">
      <c r="M28064" s="172"/>
      <c r="N28064" s="172"/>
      <c r="O28064" s="172"/>
      <c r="U28064" s="173"/>
    </row>
    <row r="28065" spans="13:21" s="104" customFormat="1" ht="15.75">
      <c r="M28065" s="172"/>
      <c r="N28065" s="172"/>
      <c r="O28065" s="172"/>
      <c r="U28065" s="173"/>
    </row>
    <row r="28066" spans="13:21" s="104" customFormat="1" ht="15.75">
      <c r="M28066" s="172"/>
      <c r="N28066" s="172"/>
      <c r="O28066" s="172"/>
      <c r="U28066" s="173"/>
    </row>
    <row r="28067" spans="13:21" s="104" customFormat="1" ht="15.75">
      <c r="M28067" s="172"/>
      <c r="N28067" s="172"/>
      <c r="O28067" s="172"/>
      <c r="U28067" s="173"/>
    </row>
    <row r="28068" spans="13:21" s="104" customFormat="1" ht="15.75">
      <c r="M28068" s="172"/>
      <c r="N28068" s="172"/>
      <c r="O28068" s="172"/>
      <c r="U28068" s="173"/>
    </row>
    <row r="28069" spans="13:21" s="104" customFormat="1" ht="15.75">
      <c r="M28069" s="172"/>
      <c r="N28069" s="172"/>
      <c r="O28069" s="172"/>
      <c r="U28069" s="173"/>
    </row>
    <row r="28070" spans="13:21" s="104" customFormat="1" ht="15.75">
      <c r="M28070" s="172"/>
      <c r="N28070" s="172"/>
      <c r="O28070" s="172"/>
      <c r="U28070" s="173"/>
    </row>
    <row r="28071" spans="13:21" s="104" customFormat="1" ht="15.75">
      <c r="M28071" s="172"/>
      <c r="N28071" s="172"/>
      <c r="O28071" s="172"/>
      <c r="U28071" s="173"/>
    </row>
    <row r="28072" spans="13:21" s="104" customFormat="1" ht="15.75">
      <c r="M28072" s="172"/>
      <c r="N28072" s="172"/>
      <c r="O28072" s="172"/>
      <c r="U28072" s="173"/>
    </row>
    <row r="28073" spans="13:21" s="104" customFormat="1" ht="15.75">
      <c r="M28073" s="172"/>
      <c r="N28073" s="172"/>
      <c r="O28073" s="172"/>
      <c r="U28073" s="173"/>
    </row>
    <row r="28074" spans="13:21" s="104" customFormat="1" ht="15.75">
      <c r="M28074" s="172"/>
      <c r="N28074" s="172"/>
      <c r="O28074" s="172"/>
      <c r="U28074" s="173"/>
    </row>
    <row r="28075" spans="13:21" s="104" customFormat="1" ht="15.75">
      <c r="M28075" s="172"/>
      <c r="N28075" s="172"/>
      <c r="O28075" s="172"/>
      <c r="U28075" s="173"/>
    </row>
    <row r="28076" spans="13:21" s="104" customFormat="1" ht="15.75">
      <c r="M28076" s="172"/>
      <c r="N28076" s="172"/>
      <c r="O28076" s="172"/>
      <c r="U28076" s="173"/>
    </row>
    <row r="28077" spans="13:21" s="104" customFormat="1" ht="15.75">
      <c r="M28077" s="172"/>
      <c r="N28077" s="172"/>
      <c r="O28077" s="172"/>
      <c r="U28077" s="173"/>
    </row>
    <row r="28078" spans="13:21" s="104" customFormat="1" ht="15.75">
      <c r="M28078" s="172"/>
      <c r="N28078" s="172"/>
      <c r="O28078" s="172"/>
      <c r="U28078" s="173"/>
    </row>
    <row r="28079" spans="13:21" s="104" customFormat="1" ht="15.75">
      <c r="M28079" s="172"/>
      <c r="N28079" s="172"/>
      <c r="O28079" s="172"/>
      <c r="U28079" s="173"/>
    </row>
    <row r="28080" spans="13:21" s="104" customFormat="1" ht="15.75">
      <c r="M28080" s="172"/>
      <c r="N28080" s="172"/>
      <c r="O28080" s="172"/>
      <c r="U28080" s="173"/>
    </row>
    <row r="28081" spans="13:21" s="104" customFormat="1" ht="15.75">
      <c r="M28081" s="172"/>
      <c r="N28081" s="172"/>
      <c r="O28081" s="172"/>
      <c r="U28081" s="173"/>
    </row>
    <row r="28082" spans="13:21" s="104" customFormat="1" ht="15.75">
      <c r="M28082" s="172"/>
      <c r="N28082" s="172"/>
      <c r="O28082" s="172"/>
      <c r="U28082" s="173"/>
    </row>
    <row r="28083" spans="13:21" s="104" customFormat="1" ht="15.75">
      <c r="M28083" s="172"/>
      <c r="N28083" s="172"/>
      <c r="O28083" s="172"/>
      <c r="U28083" s="173"/>
    </row>
    <row r="28084" spans="13:21" s="104" customFormat="1" ht="15.75">
      <c r="M28084" s="172"/>
      <c r="N28084" s="172"/>
      <c r="O28084" s="172"/>
      <c r="U28084" s="173"/>
    </row>
    <row r="28085" spans="13:21" s="104" customFormat="1" ht="15.75">
      <c r="M28085" s="172"/>
      <c r="N28085" s="172"/>
      <c r="O28085" s="172"/>
      <c r="U28085" s="173"/>
    </row>
    <row r="28086" spans="13:21" s="104" customFormat="1" ht="15.75">
      <c r="M28086" s="172"/>
      <c r="N28086" s="172"/>
      <c r="O28086" s="172"/>
      <c r="U28086" s="173"/>
    </row>
    <row r="28087" spans="13:21" s="104" customFormat="1" ht="15.75">
      <c r="M28087" s="172"/>
      <c r="N28087" s="172"/>
      <c r="O28087" s="172"/>
      <c r="U28087" s="173"/>
    </row>
    <row r="28088" spans="13:21" s="104" customFormat="1" ht="15.75">
      <c r="M28088" s="172"/>
      <c r="N28088" s="172"/>
      <c r="O28088" s="172"/>
      <c r="U28088" s="173"/>
    </row>
    <row r="28089" spans="13:21" s="104" customFormat="1" ht="15.75">
      <c r="M28089" s="172"/>
      <c r="N28089" s="172"/>
      <c r="O28089" s="172"/>
      <c r="U28089" s="173"/>
    </row>
    <row r="28090" spans="13:21" s="104" customFormat="1" ht="15.75">
      <c r="M28090" s="172"/>
      <c r="N28090" s="172"/>
      <c r="O28090" s="172"/>
      <c r="U28090" s="173"/>
    </row>
    <row r="28091" spans="13:21" s="104" customFormat="1" ht="15.75">
      <c r="M28091" s="172"/>
      <c r="N28091" s="172"/>
      <c r="O28091" s="172"/>
      <c r="U28091" s="173"/>
    </row>
    <row r="28092" spans="13:21" s="104" customFormat="1" ht="15.75">
      <c r="M28092" s="172"/>
      <c r="N28092" s="172"/>
      <c r="O28092" s="172"/>
      <c r="U28092" s="173"/>
    </row>
    <row r="28093" spans="13:21" s="104" customFormat="1" ht="15.75">
      <c r="M28093" s="172"/>
      <c r="N28093" s="172"/>
      <c r="O28093" s="172"/>
      <c r="U28093" s="173"/>
    </row>
    <row r="28094" spans="13:21" s="104" customFormat="1" ht="15.75">
      <c r="M28094" s="172"/>
      <c r="N28094" s="172"/>
      <c r="O28094" s="172"/>
      <c r="U28094" s="173"/>
    </row>
    <row r="28095" spans="13:21" s="104" customFormat="1" ht="15.75">
      <c r="M28095" s="172"/>
      <c r="N28095" s="172"/>
      <c r="O28095" s="172"/>
      <c r="U28095" s="173"/>
    </row>
    <row r="28096" spans="13:21" s="104" customFormat="1" ht="15.75">
      <c r="M28096" s="172"/>
      <c r="N28096" s="172"/>
      <c r="O28096" s="172"/>
      <c r="U28096" s="173"/>
    </row>
    <row r="28097" spans="13:21" s="104" customFormat="1" ht="15.75">
      <c r="M28097" s="172"/>
      <c r="N28097" s="172"/>
      <c r="O28097" s="172"/>
      <c r="U28097" s="173"/>
    </row>
    <row r="28098" spans="13:21" s="104" customFormat="1" ht="15.75">
      <c r="M28098" s="172"/>
      <c r="N28098" s="172"/>
      <c r="O28098" s="172"/>
      <c r="U28098" s="173"/>
    </row>
    <row r="28099" spans="13:21" s="104" customFormat="1" ht="15.75">
      <c r="M28099" s="172"/>
      <c r="N28099" s="172"/>
      <c r="O28099" s="172"/>
      <c r="U28099" s="173"/>
    </row>
    <row r="28100" spans="13:21" s="104" customFormat="1" ht="15.75">
      <c r="M28100" s="172"/>
      <c r="N28100" s="172"/>
      <c r="O28100" s="172"/>
      <c r="U28100" s="173"/>
    </row>
    <row r="28101" spans="13:21" s="104" customFormat="1" ht="15.75">
      <c r="M28101" s="172"/>
      <c r="N28101" s="172"/>
      <c r="O28101" s="172"/>
      <c r="U28101" s="173"/>
    </row>
    <row r="28102" spans="13:21" s="104" customFormat="1" ht="15.75">
      <c r="M28102" s="172"/>
      <c r="N28102" s="172"/>
      <c r="O28102" s="172"/>
      <c r="U28102" s="173"/>
    </row>
    <row r="28103" spans="13:21" s="104" customFormat="1" ht="15.75">
      <c r="M28103" s="172"/>
      <c r="N28103" s="172"/>
      <c r="O28103" s="172"/>
      <c r="U28103" s="173"/>
    </row>
    <row r="28104" spans="13:21" s="104" customFormat="1" ht="15.75">
      <c r="M28104" s="172"/>
      <c r="N28104" s="172"/>
      <c r="O28104" s="172"/>
      <c r="U28104" s="173"/>
    </row>
    <row r="28105" spans="13:21" s="104" customFormat="1" ht="15.75">
      <c r="M28105" s="172"/>
      <c r="N28105" s="172"/>
      <c r="O28105" s="172"/>
      <c r="U28105" s="173"/>
    </row>
    <row r="28106" spans="13:21" s="104" customFormat="1" ht="15.75">
      <c r="M28106" s="172"/>
      <c r="N28106" s="172"/>
      <c r="O28106" s="172"/>
      <c r="U28106" s="173"/>
    </row>
    <row r="28107" spans="13:21" s="104" customFormat="1" ht="15.75">
      <c r="M28107" s="172"/>
      <c r="N28107" s="172"/>
      <c r="O28107" s="172"/>
      <c r="U28107" s="173"/>
    </row>
    <row r="28108" spans="13:21" s="104" customFormat="1" ht="15.75">
      <c r="M28108" s="172"/>
      <c r="N28108" s="172"/>
      <c r="O28108" s="172"/>
      <c r="U28108" s="173"/>
    </row>
    <row r="28109" spans="13:21" s="104" customFormat="1" ht="15.75">
      <c r="M28109" s="172"/>
      <c r="N28109" s="172"/>
      <c r="O28109" s="172"/>
      <c r="U28109" s="173"/>
    </row>
    <row r="28110" spans="13:21" s="104" customFormat="1" ht="15.75">
      <c r="M28110" s="172"/>
      <c r="N28110" s="172"/>
      <c r="O28110" s="172"/>
      <c r="U28110" s="173"/>
    </row>
    <row r="28111" spans="13:21" s="104" customFormat="1" ht="15.75">
      <c r="M28111" s="172"/>
      <c r="N28111" s="172"/>
      <c r="O28111" s="172"/>
      <c r="U28111" s="173"/>
    </row>
    <row r="28112" spans="13:21" s="104" customFormat="1" ht="15.75">
      <c r="M28112" s="172"/>
      <c r="N28112" s="172"/>
      <c r="O28112" s="172"/>
      <c r="U28112" s="173"/>
    </row>
    <row r="28113" spans="13:21" s="104" customFormat="1" ht="15.75">
      <c r="M28113" s="172"/>
      <c r="N28113" s="172"/>
      <c r="O28113" s="172"/>
      <c r="U28113" s="173"/>
    </row>
    <row r="28114" spans="13:21" s="104" customFormat="1" ht="15.75">
      <c r="M28114" s="172"/>
      <c r="N28114" s="172"/>
      <c r="O28114" s="172"/>
      <c r="U28114" s="173"/>
    </row>
    <row r="28115" spans="13:21" s="104" customFormat="1" ht="15.75">
      <c r="M28115" s="172"/>
      <c r="N28115" s="172"/>
      <c r="O28115" s="172"/>
      <c r="U28115" s="173"/>
    </row>
    <row r="28116" spans="13:21" s="104" customFormat="1" ht="15.75">
      <c r="M28116" s="172"/>
      <c r="N28116" s="172"/>
      <c r="O28116" s="172"/>
      <c r="U28116" s="173"/>
    </row>
    <row r="28117" spans="13:21" s="104" customFormat="1" ht="15.75">
      <c r="M28117" s="172"/>
      <c r="N28117" s="172"/>
      <c r="O28117" s="172"/>
      <c r="U28117" s="173"/>
    </row>
    <row r="28118" spans="13:21" s="104" customFormat="1" ht="15.75">
      <c r="M28118" s="172"/>
      <c r="N28118" s="172"/>
      <c r="O28118" s="172"/>
      <c r="U28118" s="173"/>
    </row>
    <row r="28119" spans="13:21" s="104" customFormat="1" ht="15.75">
      <c r="M28119" s="172"/>
      <c r="N28119" s="172"/>
      <c r="O28119" s="172"/>
      <c r="U28119" s="173"/>
    </row>
    <row r="28120" spans="13:21" s="104" customFormat="1" ht="15.75">
      <c r="M28120" s="172"/>
      <c r="N28120" s="172"/>
      <c r="O28120" s="172"/>
      <c r="U28120" s="173"/>
    </row>
    <row r="28121" spans="13:21" s="104" customFormat="1" ht="15.75">
      <c r="M28121" s="172"/>
      <c r="N28121" s="172"/>
      <c r="O28121" s="172"/>
      <c r="U28121" s="173"/>
    </row>
    <row r="28122" spans="13:21" s="104" customFormat="1" ht="15.75">
      <c r="M28122" s="172"/>
      <c r="N28122" s="172"/>
      <c r="O28122" s="172"/>
      <c r="U28122" s="173"/>
    </row>
    <row r="28123" spans="13:21" s="104" customFormat="1" ht="15.75">
      <c r="M28123" s="172"/>
      <c r="N28123" s="172"/>
      <c r="O28123" s="172"/>
      <c r="U28123" s="173"/>
    </row>
    <row r="28124" spans="13:21" s="104" customFormat="1" ht="15.75">
      <c r="M28124" s="172"/>
      <c r="N28124" s="172"/>
      <c r="O28124" s="172"/>
      <c r="U28124" s="173"/>
    </row>
    <row r="28125" spans="13:21" s="104" customFormat="1" ht="15.75">
      <c r="M28125" s="172"/>
      <c r="N28125" s="172"/>
      <c r="O28125" s="172"/>
      <c r="U28125" s="173"/>
    </row>
    <row r="28126" spans="13:21" s="104" customFormat="1" ht="15.75">
      <c r="M28126" s="172"/>
      <c r="N28126" s="172"/>
      <c r="O28126" s="172"/>
      <c r="U28126" s="173"/>
    </row>
    <row r="28127" spans="13:21" s="104" customFormat="1" ht="15.75">
      <c r="M28127" s="172"/>
      <c r="N28127" s="172"/>
      <c r="O28127" s="172"/>
      <c r="U28127" s="173"/>
    </row>
    <row r="28128" spans="13:21" s="104" customFormat="1" ht="15.75">
      <c r="M28128" s="172"/>
      <c r="N28128" s="172"/>
      <c r="O28128" s="172"/>
      <c r="U28128" s="173"/>
    </row>
    <row r="28129" spans="13:21" s="104" customFormat="1" ht="15.75">
      <c r="M28129" s="172"/>
      <c r="N28129" s="172"/>
      <c r="O28129" s="172"/>
      <c r="U28129" s="173"/>
    </row>
    <row r="28130" spans="13:21" s="104" customFormat="1" ht="15.75">
      <c r="M28130" s="172"/>
      <c r="N28130" s="172"/>
      <c r="O28130" s="172"/>
      <c r="U28130" s="173"/>
    </row>
    <row r="28131" spans="13:21" s="104" customFormat="1" ht="15.75">
      <c r="M28131" s="172"/>
      <c r="N28131" s="172"/>
      <c r="O28131" s="172"/>
      <c r="U28131" s="173"/>
    </row>
    <row r="28132" spans="13:21" s="104" customFormat="1" ht="15.75">
      <c r="M28132" s="172"/>
      <c r="N28132" s="172"/>
      <c r="O28132" s="172"/>
      <c r="U28132" s="173"/>
    </row>
    <row r="28133" spans="13:21" s="104" customFormat="1" ht="15.75">
      <c r="M28133" s="172"/>
      <c r="N28133" s="172"/>
      <c r="O28133" s="172"/>
      <c r="U28133" s="173"/>
    </row>
    <row r="28134" spans="13:21" s="104" customFormat="1" ht="15.75">
      <c r="M28134" s="172"/>
      <c r="N28134" s="172"/>
      <c r="O28134" s="172"/>
      <c r="U28134" s="173"/>
    </row>
    <row r="28135" spans="13:21" s="104" customFormat="1" ht="15.75">
      <c r="M28135" s="172"/>
      <c r="N28135" s="172"/>
      <c r="O28135" s="172"/>
      <c r="U28135" s="173"/>
    </row>
    <row r="28136" spans="13:21" s="104" customFormat="1" ht="15.75">
      <c r="M28136" s="172"/>
      <c r="N28136" s="172"/>
      <c r="O28136" s="172"/>
      <c r="U28136" s="173"/>
    </row>
    <row r="28137" spans="13:21" s="104" customFormat="1" ht="15.75">
      <c r="M28137" s="172"/>
      <c r="N28137" s="172"/>
      <c r="O28137" s="172"/>
      <c r="U28137" s="173"/>
    </row>
    <row r="28138" spans="13:21" s="104" customFormat="1" ht="15.75">
      <c r="M28138" s="172"/>
      <c r="N28138" s="172"/>
      <c r="O28138" s="172"/>
      <c r="U28138" s="173"/>
    </row>
    <row r="28139" spans="13:21" s="104" customFormat="1" ht="15.75">
      <c r="M28139" s="172"/>
      <c r="N28139" s="172"/>
      <c r="O28139" s="172"/>
      <c r="U28139" s="173"/>
    </row>
    <row r="28140" spans="13:21" s="104" customFormat="1" ht="15.75">
      <c r="M28140" s="172"/>
      <c r="N28140" s="172"/>
      <c r="O28140" s="172"/>
      <c r="U28140" s="173"/>
    </row>
    <row r="28141" spans="13:21" s="104" customFormat="1" ht="15.75">
      <c r="M28141" s="172"/>
      <c r="N28141" s="172"/>
      <c r="O28141" s="172"/>
      <c r="U28141" s="173"/>
    </row>
    <row r="28142" spans="13:21" s="104" customFormat="1" ht="15.75">
      <c r="M28142" s="172"/>
      <c r="N28142" s="172"/>
      <c r="O28142" s="172"/>
      <c r="U28142" s="173"/>
    </row>
    <row r="28143" spans="13:21" s="104" customFormat="1" ht="15.75">
      <c r="M28143" s="172"/>
      <c r="N28143" s="172"/>
      <c r="O28143" s="172"/>
      <c r="U28143" s="173"/>
    </row>
    <row r="28144" spans="13:21" s="104" customFormat="1" ht="15.75">
      <c r="M28144" s="172"/>
      <c r="N28144" s="172"/>
      <c r="O28144" s="172"/>
      <c r="U28144" s="173"/>
    </row>
    <row r="28145" spans="13:21" s="104" customFormat="1" ht="15.75">
      <c r="M28145" s="172"/>
      <c r="N28145" s="172"/>
      <c r="O28145" s="172"/>
      <c r="U28145" s="173"/>
    </row>
    <row r="28146" spans="13:21" s="104" customFormat="1" ht="15.75">
      <c r="M28146" s="172"/>
      <c r="N28146" s="172"/>
      <c r="O28146" s="172"/>
      <c r="U28146" s="173"/>
    </row>
    <row r="28147" spans="13:21" s="104" customFormat="1" ht="15.75">
      <c r="M28147" s="172"/>
      <c r="N28147" s="172"/>
      <c r="O28147" s="172"/>
      <c r="U28147" s="173"/>
    </row>
    <row r="28148" spans="13:21" s="104" customFormat="1" ht="15.75">
      <c r="M28148" s="172"/>
      <c r="N28148" s="172"/>
      <c r="O28148" s="172"/>
      <c r="U28148" s="173"/>
    </row>
    <row r="28149" spans="13:21" s="104" customFormat="1" ht="15.75">
      <c r="M28149" s="172"/>
      <c r="N28149" s="172"/>
      <c r="O28149" s="172"/>
      <c r="U28149" s="173"/>
    </row>
    <row r="28150" spans="13:21" s="104" customFormat="1" ht="15.75">
      <c r="M28150" s="172"/>
      <c r="N28150" s="172"/>
      <c r="O28150" s="172"/>
      <c r="U28150" s="173"/>
    </row>
    <row r="28151" spans="13:21" s="104" customFormat="1" ht="15.75">
      <c r="M28151" s="172"/>
      <c r="N28151" s="172"/>
      <c r="O28151" s="172"/>
      <c r="U28151" s="173"/>
    </row>
    <row r="28152" spans="13:21" s="104" customFormat="1" ht="15.75">
      <c r="M28152" s="172"/>
      <c r="N28152" s="172"/>
      <c r="O28152" s="172"/>
      <c r="U28152" s="173"/>
    </row>
    <row r="28153" spans="13:21" s="104" customFormat="1" ht="15.75">
      <c r="M28153" s="172"/>
      <c r="N28153" s="172"/>
      <c r="O28153" s="172"/>
      <c r="U28153" s="173"/>
    </row>
    <row r="28154" spans="13:21" s="104" customFormat="1" ht="15.75">
      <c r="M28154" s="172"/>
      <c r="N28154" s="172"/>
      <c r="O28154" s="172"/>
      <c r="U28154" s="173"/>
    </row>
    <row r="28155" spans="13:21" s="104" customFormat="1" ht="15.75">
      <c r="M28155" s="172"/>
      <c r="N28155" s="172"/>
      <c r="O28155" s="172"/>
      <c r="U28155" s="173"/>
    </row>
    <row r="28156" spans="13:21" s="104" customFormat="1" ht="15.75">
      <c r="M28156" s="172"/>
      <c r="N28156" s="172"/>
      <c r="O28156" s="172"/>
      <c r="U28156" s="173"/>
    </row>
    <row r="28157" spans="13:21" s="104" customFormat="1" ht="15.75">
      <c r="M28157" s="172"/>
      <c r="N28157" s="172"/>
      <c r="O28157" s="172"/>
      <c r="U28157" s="173"/>
    </row>
    <row r="28158" spans="13:21" s="104" customFormat="1" ht="15.75">
      <c r="M28158" s="172"/>
      <c r="N28158" s="172"/>
      <c r="O28158" s="172"/>
      <c r="U28158" s="173"/>
    </row>
    <row r="28159" spans="13:21" s="104" customFormat="1" ht="15.75">
      <c r="M28159" s="172"/>
      <c r="N28159" s="172"/>
      <c r="O28159" s="172"/>
      <c r="U28159" s="173"/>
    </row>
    <row r="28160" spans="13:21" s="104" customFormat="1" ht="15.75">
      <c r="M28160" s="172"/>
      <c r="N28160" s="172"/>
      <c r="O28160" s="172"/>
      <c r="U28160" s="173"/>
    </row>
    <row r="28161" spans="13:21" s="104" customFormat="1" ht="15.75">
      <c r="M28161" s="172"/>
      <c r="N28161" s="172"/>
      <c r="O28161" s="172"/>
      <c r="U28161" s="173"/>
    </row>
    <row r="28162" spans="13:21" s="104" customFormat="1" ht="15.75">
      <c r="M28162" s="172"/>
      <c r="N28162" s="172"/>
      <c r="O28162" s="172"/>
      <c r="U28162" s="173"/>
    </row>
    <row r="28163" spans="13:21" s="104" customFormat="1" ht="15.75">
      <c r="M28163" s="172"/>
      <c r="N28163" s="172"/>
      <c r="O28163" s="172"/>
      <c r="U28163" s="173"/>
    </row>
    <row r="28164" spans="13:21" s="104" customFormat="1" ht="15.75">
      <c r="M28164" s="172"/>
      <c r="N28164" s="172"/>
      <c r="O28164" s="172"/>
      <c r="U28164" s="173"/>
    </row>
    <row r="28165" spans="13:21" s="104" customFormat="1" ht="15.75">
      <c r="M28165" s="172"/>
      <c r="N28165" s="172"/>
      <c r="O28165" s="172"/>
      <c r="U28165" s="173"/>
    </row>
    <row r="28166" spans="13:21" s="104" customFormat="1" ht="15.75">
      <c r="M28166" s="172"/>
      <c r="N28166" s="172"/>
      <c r="O28166" s="172"/>
      <c r="U28166" s="173"/>
    </row>
    <row r="28167" spans="13:21" s="104" customFormat="1" ht="15.75">
      <c r="M28167" s="172"/>
      <c r="N28167" s="172"/>
      <c r="O28167" s="172"/>
      <c r="U28167" s="173"/>
    </row>
    <row r="28168" spans="13:21" s="104" customFormat="1" ht="15.75">
      <c r="M28168" s="172"/>
      <c r="N28168" s="172"/>
      <c r="O28168" s="172"/>
      <c r="U28168" s="173"/>
    </row>
    <row r="28169" spans="13:21" s="104" customFormat="1" ht="15.75">
      <c r="M28169" s="172"/>
      <c r="N28169" s="172"/>
      <c r="O28169" s="172"/>
      <c r="U28169" s="173"/>
    </row>
    <row r="28170" spans="13:21" s="104" customFormat="1" ht="15.75">
      <c r="M28170" s="172"/>
      <c r="N28170" s="172"/>
      <c r="O28170" s="172"/>
      <c r="U28170" s="173"/>
    </row>
    <row r="28171" spans="13:21" s="104" customFormat="1" ht="15.75">
      <c r="M28171" s="172"/>
      <c r="N28171" s="172"/>
      <c r="O28171" s="172"/>
      <c r="U28171" s="173"/>
    </row>
    <row r="28172" spans="13:21" s="104" customFormat="1" ht="15.75">
      <c r="M28172" s="172"/>
      <c r="N28172" s="172"/>
      <c r="O28172" s="172"/>
      <c r="U28172" s="173"/>
    </row>
    <row r="28173" spans="13:21" s="104" customFormat="1" ht="15.75">
      <c r="M28173" s="172"/>
      <c r="N28173" s="172"/>
      <c r="O28173" s="172"/>
      <c r="U28173" s="173"/>
    </row>
    <row r="28174" spans="13:21" s="104" customFormat="1" ht="15.75">
      <c r="M28174" s="172"/>
      <c r="N28174" s="172"/>
      <c r="O28174" s="172"/>
      <c r="U28174" s="173"/>
    </row>
    <row r="28175" spans="13:21" s="104" customFormat="1" ht="15.75">
      <c r="M28175" s="172"/>
      <c r="N28175" s="172"/>
      <c r="O28175" s="172"/>
      <c r="U28175" s="173"/>
    </row>
    <row r="28176" spans="13:21" s="104" customFormat="1" ht="15.75">
      <c r="M28176" s="172"/>
      <c r="N28176" s="172"/>
      <c r="O28176" s="172"/>
      <c r="U28176" s="173"/>
    </row>
    <row r="28177" spans="13:21" s="104" customFormat="1" ht="15.75">
      <c r="M28177" s="172"/>
      <c r="N28177" s="172"/>
      <c r="O28177" s="172"/>
      <c r="U28177" s="173"/>
    </row>
    <row r="28178" spans="13:21" s="104" customFormat="1" ht="15.75">
      <c r="M28178" s="172"/>
      <c r="N28178" s="172"/>
      <c r="O28178" s="172"/>
      <c r="U28178" s="173"/>
    </row>
    <row r="28179" spans="13:21" s="104" customFormat="1" ht="15.75">
      <c r="M28179" s="172"/>
      <c r="N28179" s="172"/>
      <c r="O28179" s="172"/>
      <c r="U28179" s="173"/>
    </row>
    <row r="28180" spans="13:21" s="104" customFormat="1" ht="15.75">
      <c r="M28180" s="172"/>
      <c r="N28180" s="172"/>
      <c r="O28180" s="172"/>
      <c r="U28180" s="173"/>
    </row>
    <row r="28181" spans="13:21" s="104" customFormat="1" ht="15.75">
      <c r="M28181" s="172"/>
      <c r="N28181" s="172"/>
      <c r="O28181" s="172"/>
      <c r="U28181" s="173"/>
    </row>
    <row r="28182" spans="13:21" s="104" customFormat="1" ht="15.75">
      <c r="M28182" s="172"/>
      <c r="N28182" s="172"/>
      <c r="O28182" s="172"/>
      <c r="U28182" s="173"/>
    </row>
    <row r="28183" spans="13:21" s="104" customFormat="1" ht="15.75">
      <c r="M28183" s="172"/>
      <c r="N28183" s="172"/>
      <c r="O28183" s="172"/>
      <c r="U28183" s="173"/>
    </row>
    <row r="28184" spans="13:21" s="104" customFormat="1" ht="15.75">
      <c r="M28184" s="172"/>
      <c r="N28184" s="172"/>
      <c r="O28184" s="172"/>
      <c r="U28184" s="173"/>
    </row>
    <row r="28185" spans="13:21" s="104" customFormat="1" ht="15.75">
      <c r="M28185" s="172"/>
      <c r="N28185" s="172"/>
      <c r="O28185" s="172"/>
      <c r="U28185" s="173"/>
    </row>
    <row r="28186" spans="13:21" s="104" customFormat="1" ht="15.75">
      <c r="M28186" s="172"/>
      <c r="N28186" s="172"/>
      <c r="O28186" s="172"/>
      <c r="U28186" s="173"/>
    </row>
    <row r="28187" spans="13:21" s="104" customFormat="1" ht="15.75">
      <c r="M28187" s="172"/>
      <c r="N28187" s="172"/>
      <c r="O28187" s="172"/>
      <c r="U28187" s="173"/>
    </row>
    <row r="28188" spans="13:21" s="104" customFormat="1" ht="15.75">
      <c r="M28188" s="172"/>
      <c r="N28188" s="172"/>
      <c r="O28188" s="172"/>
      <c r="U28188" s="173"/>
    </row>
    <row r="28189" spans="13:21" s="104" customFormat="1" ht="15.75">
      <c r="M28189" s="172"/>
      <c r="N28189" s="172"/>
      <c r="O28189" s="172"/>
      <c r="U28189" s="173"/>
    </row>
    <row r="28190" spans="13:21" s="104" customFormat="1" ht="15.75">
      <c r="M28190" s="172"/>
      <c r="N28190" s="172"/>
      <c r="O28190" s="172"/>
      <c r="U28190" s="173"/>
    </row>
    <row r="28191" spans="13:21" s="104" customFormat="1" ht="15.75">
      <c r="M28191" s="172"/>
      <c r="N28191" s="172"/>
      <c r="O28191" s="172"/>
      <c r="U28191" s="173"/>
    </row>
    <row r="28192" spans="13:21" s="104" customFormat="1" ht="15.75">
      <c r="M28192" s="172"/>
      <c r="N28192" s="172"/>
      <c r="O28192" s="172"/>
      <c r="U28192" s="173"/>
    </row>
    <row r="28193" spans="13:21" s="104" customFormat="1" ht="15.75">
      <c r="M28193" s="172"/>
      <c r="N28193" s="172"/>
      <c r="O28193" s="172"/>
      <c r="U28193" s="173"/>
    </row>
    <row r="28194" spans="13:21" s="104" customFormat="1" ht="15.75">
      <c r="M28194" s="172"/>
      <c r="N28194" s="172"/>
      <c r="O28194" s="172"/>
      <c r="U28194" s="173"/>
    </row>
    <row r="28195" spans="13:21" s="104" customFormat="1" ht="15.75">
      <c r="M28195" s="172"/>
      <c r="N28195" s="172"/>
      <c r="O28195" s="172"/>
      <c r="U28195" s="173"/>
    </row>
    <row r="28196" spans="13:21" s="104" customFormat="1" ht="15.75">
      <c r="M28196" s="172"/>
      <c r="N28196" s="172"/>
      <c r="O28196" s="172"/>
      <c r="U28196" s="173"/>
    </row>
    <row r="28197" spans="13:21" s="104" customFormat="1" ht="15.75">
      <c r="M28197" s="172"/>
      <c r="N28197" s="172"/>
      <c r="O28197" s="172"/>
      <c r="U28197" s="173"/>
    </row>
    <row r="28198" spans="13:21" s="104" customFormat="1" ht="15.75">
      <c r="M28198" s="172"/>
      <c r="N28198" s="172"/>
      <c r="O28198" s="172"/>
      <c r="U28198" s="173"/>
    </row>
    <row r="28199" spans="13:21" s="104" customFormat="1" ht="15.75">
      <c r="M28199" s="172"/>
      <c r="N28199" s="172"/>
      <c r="O28199" s="172"/>
      <c r="U28199" s="173"/>
    </row>
    <row r="28200" spans="13:21" s="104" customFormat="1" ht="15.75">
      <c r="M28200" s="172"/>
      <c r="N28200" s="172"/>
      <c r="O28200" s="172"/>
      <c r="U28200" s="173"/>
    </row>
    <row r="28201" spans="13:21" s="104" customFormat="1" ht="15.75">
      <c r="M28201" s="172"/>
      <c r="N28201" s="172"/>
      <c r="O28201" s="172"/>
      <c r="U28201" s="173"/>
    </row>
    <row r="28202" spans="13:21" s="104" customFormat="1" ht="15.75">
      <c r="M28202" s="172"/>
      <c r="N28202" s="172"/>
      <c r="O28202" s="172"/>
      <c r="U28202" s="173"/>
    </row>
    <row r="28203" spans="13:21" s="104" customFormat="1" ht="15.75">
      <c r="M28203" s="172"/>
      <c r="N28203" s="172"/>
      <c r="O28203" s="172"/>
      <c r="U28203" s="173"/>
    </row>
    <row r="28204" spans="13:21" s="104" customFormat="1" ht="15.75">
      <c r="M28204" s="172"/>
      <c r="N28204" s="172"/>
      <c r="O28204" s="172"/>
      <c r="U28204" s="173"/>
    </row>
    <row r="28205" spans="13:21" s="104" customFormat="1" ht="15.75">
      <c r="M28205" s="172"/>
      <c r="N28205" s="172"/>
      <c r="O28205" s="172"/>
      <c r="U28205" s="173"/>
    </row>
    <row r="28206" spans="13:21" s="104" customFormat="1" ht="15.75">
      <c r="M28206" s="172"/>
      <c r="N28206" s="172"/>
      <c r="O28206" s="172"/>
      <c r="U28206" s="173"/>
    </row>
    <row r="28207" spans="13:21" s="104" customFormat="1" ht="15.75">
      <c r="M28207" s="172"/>
      <c r="N28207" s="172"/>
      <c r="O28207" s="172"/>
      <c r="U28207" s="173"/>
    </row>
    <row r="28208" spans="13:21" s="104" customFormat="1" ht="15.75">
      <c r="M28208" s="172"/>
      <c r="N28208" s="172"/>
      <c r="O28208" s="172"/>
      <c r="U28208" s="173"/>
    </row>
    <row r="28209" spans="13:21" s="104" customFormat="1" ht="15.75">
      <c r="M28209" s="172"/>
      <c r="N28209" s="172"/>
      <c r="O28209" s="172"/>
      <c r="U28209" s="173"/>
    </row>
    <row r="28210" spans="13:21" s="104" customFormat="1" ht="15.75">
      <c r="M28210" s="172"/>
      <c r="N28210" s="172"/>
      <c r="O28210" s="172"/>
      <c r="U28210" s="173"/>
    </row>
    <row r="28211" spans="13:21" s="104" customFormat="1" ht="15.75">
      <c r="M28211" s="172"/>
      <c r="N28211" s="172"/>
      <c r="O28211" s="172"/>
      <c r="U28211" s="173"/>
    </row>
    <row r="28212" spans="13:21" s="104" customFormat="1" ht="15.75">
      <c r="M28212" s="172"/>
      <c r="N28212" s="172"/>
      <c r="O28212" s="172"/>
      <c r="U28212" s="173"/>
    </row>
    <row r="28213" spans="13:21" s="104" customFormat="1" ht="15.75">
      <c r="M28213" s="172"/>
      <c r="N28213" s="172"/>
      <c r="O28213" s="172"/>
      <c r="U28213" s="173"/>
    </row>
    <row r="28214" spans="13:21" s="104" customFormat="1" ht="15.75">
      <c r="M28214" s="172"/>
      <c r="N28214" s="172"/>
      <c r="O28214" s="172"/>
      <c r="U28214" s="173"/>
    </row>
    <row r="28215" spans="13:21" s="104" customFormat="1" ht="15.75">
      <c r="M28215" s="172"/>
      <c r="N28215" s="172"/>
      <c r="O28215" s="172"/>
      <c r="U28215" s="173"/>
    </row>
    <row r="28216" spans="13:21" s="104" customFormat="1" ht="15.75">
      <c r="M28216" s="172"/>
      <c r="N28216" s="172"/>
      <c r="O28216" s="172"/>
      <c r="U28216" s="173"/>
    </row>
    <row r="28217" spans="13:21" s="104" customFormat="1" ht="15.75">
      <c r="M28217" s="172"/>
      <c r="N28217" s="172"/>
      <c r="O28217" s="172"/>
      <c r="U28217" s="173"/>
    </row>
    <row r="28218" spans="13:21" s="104" customFormat="1" ht="15.75">
      <c r="M28218" s="172"/>
      <c r="N28218" s="172"/>
      <c r="O28218" s="172"/>
      <c r="U28218" s="173"/>
    </row>
    <row r="28219" spans="13:21" s="104" customFormat="1" ht="15.75">
      <c r="M28219" s="172"/>
      <c r="N28219" s="172"/>
      <c r="O28219" s="172"/>
      <c r="U28219" s="173"/>
    </row>
    <row r="28220" spans="13:21" s="104" customFormat="1" ht="15.75">
      <c r="M28220" s="172"/>
      <c r="N28220" s="172"/>
      <c r="O28220" s="172"/>
      <c r="U28220" s="173"/>
    </row>
    <row r="28221" spans="13:21" s="104" customFormat="1" ht="15.75">
      <c r="M28221" s="172"/>
      <c r="N28221" s="172"/>
      <c r="O28221" s="172"/>
      <c r="U28221" s="173"/>
    </row>
    <row r="28222" spans="13:21" s="104" customFormat="1" ht="15.75">
      <c r="M28222" s="172"/>
      <c r="N28222" s="172"/>
      <c r="O28222" s="172"/>
      <c r="U28222" s="173"/>
    </row>
    <row r="28223" spans="13:21" s="104" customFormat="1" ht="15.75">
      <c r="M28223" s="172"/>
      <c r="N28223" s="172"/>
      <c r="O28223" s="172"/>
      <c r="U28223" s="173"/>
    </row>
    <row r="28224" spans="13:21" s="104" customFormat="1" ht="15.75">
      <c r="M28224" s="172"/>
      <c r="N28224" s="172"/>
      <c r="O28224" s="172"/>
      <c r="U28224" s="173"/>
    </row>
    <row r="28225" spans="13:21" s="104" customFormat="1" ht="15.75">
      <c r="M28225" s="172"/>
      <c r="N28225" s="172"/>
      <c r="O28225" s="172"/>
      <c r="U28225" s="173"/>
    </row>
    <row r="28226" spans="13:21" s="104" customFormat="1" ht="15.75">
      <c r="M28226" s="172"/>
      <c r="N28226" s="172"/>
      <c r="O28226" s="172"/>
      <c r="U28226" s="173"/>
    </row>
    <row r="28227" spans="13:21" s="104" customFormat="1" ht="15.75">
      <c r="M28227" s="172"/>
      <c r="N28227" s="172"/>
      <c r="O28227" s="172"/>
      <c r="U28227" s="173"/>
    </row>
    <row r="28228" spans="13:21" s="104" customFormat="1" ht="15.75">
      <c r="M28228" s="172"/>
      <c r="N28228" s="172"/>
      <c r="O28228" s="172"/>
      <c r="U28228" s="173"/>
    </row>
    <row r="28229" spans="13:21" s="104" customFormat="1" ht="15.75">
      <c r="M28229" s="172"/>
      <c r="N28229" s="172"/>
      <c r="O28229" s="172"/>
      <c r="U28229" s="173"/>
    </row>
    <row r="28230" spans="13:21" s="104" customFormat="1" ht="15.75">
      <c r="M28230" s="172"/>
      <c r="N28230" s="172"/>
      <c r="O28230" s="172"/>
      <c r="U28230" s="173"/>
    </row>
    <row r="28231" spans="13:21" s="104" customFormat="1" ht="15.75">
      <c r="M28231" s="172"/>
      <c r="N28231" s="172"/>
      <c r="O28231" s="172"/>
      <c r="U28231" s="173"/>
    </row>
    <row r="28232" spans="13:21" s="104" customFormat="1" ht="15.75">
      <c r="M28232" s="172"/>
      <c r="N28232" s="172"/>
      <c r="O28232" s="172"/>
      <c r="U28232" s="173"/>
    </row>
    <row r="28233" spans="13:21" s="104" customFormat="1" ht="15.75">
      <c r="M28233" s="172"/>
      <c r="N28233" s="172"/>
      <c r="O28233" s="172"/>
      <c r="U28233" s="173"/>
    </row>
    <row r="28234" spans="13:21" s="104" customFormat="1" ht="15.75">
      <c r="M28234" s="172"/>
      <c r="N28234" s="172"/>
      <c r="O28234" s="172"/>
      <c r="U28234" s="173"/>
    </row>
    <row r="28235" spans="13:21" s="104" customFormat="1" ht="15.75">
      <c r="M28235" s="172"/>
      <c r="N28235" s="172"/>
      <c r="O28235" s="172"/>
      <c r="U28235" s="173"/>
    </row>
    <row r="28236" spans="13:21" s="104" customFormat="1" ht="15.75">
      <c r="M28236" s="172"/>
      <c r="N28236" s="172"/>
      <c r="O28236" s="172"/>
      <c r="U28236" s="173"/>
    </row>
    <row r="28237" spans="13:21" s="104" customFormat="1" ht="15.75">
      <c r="M28237" s="172"/>
      <c r="N28237" s="172"/>
      <c r="O28237" s="172"/>
      <c r="U28237" s="173"/>
    </row>
    <row r="28238" spans="13:21" s="104" customFormat="1" ht="15.75">
      <c r="M28238" s="172"/>
      <c r="N28238" s="172"/>
      <c r="O28238" s="172"/>
      <c r="U28238" s="173"/>
    </row>
    <row r="28239" spans="13:21" s="104" customFormat="1" ht="15.75">
      <c r="M28239" s="172"/>
      <c r="N28239" s="172"/>
      <c r="O28239" s="172"/>
      <c r="U28239" s="173"/>
    </row>
    <row r="28240" spans="13:21" s="104" customFormat="1" ht="15.75">
      <c r="M28240" s="172"/>
      <c r="N28240" s="172"/>
      <c r="O28240" s="172"/>
      <c r="U28240" s="173"/>
    </row>
    <row r="28241" spans="13:21" s="104" customFormat="1" ht="15.75">
      <c r="M28241" s="172"/>
      <c r="N28241" s="172"/>
      <c r="O28241" s="172"/>
      <c r="U28241" s="173"/>
    </row>
    <row r="28242" spans="13:21" s="104" customFormat="1" ht="15.75">
      <c r="M28242" s="172"/>
      <c r="N28242" s="172"/>
      <c r="O28242" s="172"/>
      <c r="U28242" s="173"/>
    </row>
    <row r="28243" spans="13:21" s="104" customFormat="1" ht="15.75">
      <c r="M28243" s="172"/>
      <c r="N28243" s="172"/>
      <c r="O28243" s="172"/>
      <c r="U28243" s="173"/>
    </row>
    <row r="28244" spans="13:21" s="104" customFormat="1" ht="15.75">
      <c r="M28244" s="172"/>
      <c r="N28244" s="172"/>
      <c r="O28244" s="172"/>
      <c r="U28244" s="173"/>
    </row>
    <row r="28245" spans="13:21" s="104" customFormat="1" ht="15.75">
      <c r="M28245" s="172"/>
      <c r="N28245" s="172"/>
      <c r="O28245" s="172"/>
      <c r="U28245" s="173"/>
    </row>
    <row r="28246" spans="13:21" s="104" customFormat="1" ht="15.75">
      <c r="M28246" s="172"/>
      <c r="N28246" s="172"/>
      <c r="O28246" s="172"/>
      <c r="U28246" s="173"/>
    </row>
    <row r="28247" spans="13:21" s="104" customFormat="1" ht="15.75">
      <c r="M28247" s="172"/>
      <c r="N28247" s="172"/>
      <c r="O28247" s="172"/>
      <c r="U28247" s="173"/>
    </row>
    <row r="28248" spans="13:21" s="104" customFormat="1" ht="15.75">
      <c r="M28248" s="172"/>
      <c r="N28248" s="172"/>
      <c r="O28248" s="172"/>
      <c r="U28248" s="173"/>
    </row>
    <row r="28249" spans="13:21" s="104" customFormat="1" ht="15.75">
      <c r="M28249" s="172"/>
      <c r="N28249" s="172"/>
      <c r="O28249" s="172"/>
      <c r="U28249" s="173"/>
    </row>
    <row r="28250" spans="13:21" s="104" customFormat="1" ht="15.75">
      <c r="M28250" s="172"/>
      <c r="N28250" s="172"/>
      <c r="O28250" s="172"/>
      <c r="U28250" s="173"/>
    </row>
    <row r="28251" spans="13:21" s="104" customFormat="1" ht="15.75">
      <c r="M28251" s="172"/>
      <c r="N28251" s="172"/>
      <c r="O28251" s="172"/>
      <c r="U28251" s="173"/>
    </row>
    <row r="28252" spans="13:21" s="104" customFormat="1" ht="15.75">
      <c r="M28252" s="172"/>
      <c r="N28252" s="172"/>
      <c r="O28252" s="172"/>
      <c r="U28252" s="173"/>
    </row>
    <row r="28253" spans="13:21" s="104" customFormat="1" ht="15.75">
      <c r="M28253" s="172"/>
      <c r="N28253" s="172"/>
      <c r="O28253" s="172"/>
      <c r="U28253" s="173"/>
    </row>
    <row r="28254" spans="13:21" s="104" customFormat="1" ht="15.75">
      <c r="M28254" s="172"/>
      <c r="N28254" s="172"/>
      <c r="O28254" s="172"/>
      <c r="U28254" s="173"/>
    </row>
    <row r="28255" spans="13:21" s="104" customFormat="1" ht="15.75">
      <c r="M28255" s="172"/>
      <c r="N28255" s="172"/>
      <c r="O28255" s="172"/>
      <c r="U28255" s="173"/>
    </row>
    <row r="28256" spans="13:21" s="104" customFormat="1" ht="15.75">
      <c r="M28256" s="172"/>
      <c r="N28256" s="172"/>
      <c r="O28256" s="172"/>
      <c r="U28256" s="173"/>
    </row>
    <row r="28257" spans="13:21" s="104" customFormat="1" ht="15.75">
      <c r="M28257" s="172"/>
      <c r="N28257" s="172"/>
      <c r="O28257" s="172"/>
      <c r="U28257" s="173"/>
    </row>
    <row r="28258" spans="13:21" s="104" customFormat="1" ht="15.75">
      <c r="M28258" s="172"/>
      <c r="N28258" s="172"/>
      <c r="O28258" s="172"/>
      <c r="U28258" s="173"/>
    </row>
    <row r="28259" spans="13:21" s="104" customFormat="1" ht="15.75">
      <c r="M28259" s="172"/>
      <c r="N28259" s="172"/>
      <c r="O28259" s="172"/>
      <c r="U28259" s="173"/>
    </row>
    <row r="28260" spans="13:21" s="104" customFormat="1" ht="15.75">
      <c r="M28260" s="172"/>
      <c r="N28260" s="172"/>
      <c r="O28260" s="172"/>
      <c r="U28260" s="173"/>
    </row>
    <row r="28261" spans="13:21" s="104" customFormat="1" ht="15.75">
      <c r="M28261" s="172"/>
      <c r="N28261" s="172"/>
      <c r="O28261" s="172"/>
      <c r="U28261" s="173"/>
    </row>
    <row r="28262" spans="13:21" s="104" customFormat="1" ht="15.75">
      <c r="M28262" s="172"/>
      <c r="N28262" s="172"/>
      <c r="O28262" s="172"/>
      <c r="U28262" s="173"/>
    </row>
    <row r="28263" spans="13:21" s="104" customFormat="1" ht="15.75">
      <c r="M28263" s="172"/>
      <c r="N28263" s="172"/>
      <c r="O28263" s="172"/>
      <c r="U28263" s="173"/>
    </row>
    <row r="28264" spans="13:21" s="104" customFormat="1" ht="15.75">
      <c r="M28264" s="172"/>
      <c r="N28264" s="172"/>
      <c r="O28264" s="172"/>
      <c r="U28264" s="173"/>
    </row>
    <row r="28265" spans="13:21" s="104" customFormat="1" ht="15.75">
      <c r="M28265" s="172"/>
      <c r="N28265" s="172"/>
      <c r="O28265" s="172"/>
      <c r="U28265" s="173"/>
    </row>
    <row r="28266" spans="13:21" s="104" customFormat="1" ht="15.75">
      <c r="M28266" s="172"/>
      <c r="N28266" s="172"/>
      <c r="O28266" s="172"/>
      <c r="U28266" s="173"/>
    </row>
    <row r="28267" spans="13:21" s="104" customFormat="1" ht="15.75">
      <c r="M28267" s="172"/>
      <c r="N28267" s="172"/>
      <c r="O28267" s="172"/>
      <c r="U28267" s="173"/>
    </row>
    <row r="28268" spans="13:21" s="104" customFormat="1" ht="15.75">
      <c r="M28268" s="172"/>
      <c r="N28268" s="172"/>
      <c r="O28268" s="172"/>
      <c r="U28268" s="173"/>
    </row>
    <row r="28269" spans="13:21" s="104" customFormat="1" ht="15.75">
      <c r="M28269" s="172"/>
      <c r="N28269" s="172"/>
      <c r="O28269" s="172"/>
      <c r="U28269" s="173"/>
    </row>
    <row r="28270" spans="13:21" s="104" customFormat="1" ht="15.75">
      <c r="M28270" s="172"/>
      <c r="N28270" s="172"/>
      <c r="O28270" s="172"/>
      <c r="U28270" s="173"/>
    </row>
    <row r="28271" spans="13:21" s="104" customFormat="1" ht="15.75">
      <c r="M28271" s="172"/>
      <c r="N28271" s="172"/>
      <c r="O28271" s="172"/>
      <c r="U28271" s="173"/>
    </row>
    <row r="28272" spans="13:21" s="104" customFormat="1" ht="15.75">
      <c r="M28272" s="172"/>
      <c r="N28272" s="172"/>
      <c r="O28272" s="172"/>
      <c r="U28272" s="173"/>
    </row>
    <row r="28273" spans="13:21" s="104" customFormat="1" ht="15.75">
      <c r="M28273" s="172"/>
      <c r="N28273" s="172"/>
      <c r="O28273" s="172"/>
      <c r="U28273" s="173"/>
    </row>
    <row r="28274" spans="13:21" s="104" customFormat="1" ht="15.75">
      <c r="M28274" s="172"/>
      <c r="N28274" s="172"/>
      <c r="O28274" s="172"/>
      <c r="U28274" s="173"/>
    </row>
    <row r="28275" spans="13:21" s="104" customFormat="1" ht="15.75">
      <c r="M28275" s="172"/>
      <c r="N28275" s="172"/>
      <c r="O28275" s="172"/>
      <c r="U28275" s="173"/>
    </row>
    <row r="28276" spans="13:21" s="104" customFormat="1" ht="15.75">
      <c r="M28276" s="172"/>
      <c r="N28276" s="172"/>
      <c r="O28276" s="172"/>
      <c r="U28276" s="173"/>
    </row>
    <row r="28277" spans="13:21" s="104" customFormat="1" ht="15.75">
      <c r="M28277" s="172"/>
      <c r="N28277" s="172"/>
      <c r="O28277" s="172"/>
      <c r="U28277" s="173"/>
    </row>
    <row r="28278" spans="13:21" s="104" customFormat="1" ht="15.75">
      <c r="M28278" s="172"/>
      <c r="N28278" s="172"/>
      <c r="O28278" s="172"/>
      <c r="U28278" s="173"/>
    </row>
    <row r="28279" spans="13:21" s="104" customFormat="1" ht="15.75">
      <c r="M28279" s="172"/>
      <c r="N28279" s="172"/>
      <c r="O28279" s="172"/>
      <c r="U28279" s="173"/>
    </row>
    <row r="28280" spans="13:21" s="104" customFormat="1" ht="15.75">
      <c r="M28280" s="172"/>
      <c r="N28280" s="172"/>
      <c r="O28280" s="172"/>
      <c r="U28280" s="173"/>
    </row>
    <row r="28281" spans="13:21" s="104" customFormat="1" ht="15.75">
      <c r="M28281" s="172"/>
      <c r="N28281" s="172"/>
      <c r="O28281" s="172"/>
      <c r="U28281" s="173"/>
    </row>
    <row r="28282" spans="13:21" s="104" customFormat="1" ht="15.75">
      <c r="M28282" s="172"/>
      <c r="N28282" s="172"/>
      <c r="O28282" s="172"/>
      <c r="U28282" s="173"/>
    </row>
    <row r="28283" spans="13:21" s="104" customFormat="1" ht="15.75">
      <c r="M28283" s="172"/>
      <c r="N28283" s="172"/>
      <c r="O28283" s="172"/>
      <c r="U28283" s="173"/>
    </row>
    <row r="28284" spans="13:21" s="104" customFormat="1" ht="15.75">
      <c r="M28284" s="172"/>
      <c r="N28284" s="172"/>
      <c r="O28284" s="172"/>
      <c r="U28284" s="173"/>
    </row>
    <row r="28285" spans="13:21" s="104" customFormat="1" ht="15.75">
      <c r="M28285" s="172"/>
      <c r="N28285" s="172"/>
      <c r="O28285" s="172"/>
      <c r="U28285" s="173"/>
    </row>
    <row r="28286" spans="13:21" s="104" customFormat="1" ht="15.75">
      <c r="M28286" s="172"/>
      <c r="N28286" s="172"/>
      <c r="O28286" s="172"/>
      <c r="U28286" s="173"/>
    </row>
    <row r="28287" spans="13:21" s="104" customFormat="1" ht="15.75">
      <c r="M28287" s="172"/>
      <c r="N28287" s="172"/>
      <c r="O28287" s="172"/>
      <c r="U28287" s="173"/>
    </row>
    <row r="28288" spans="13:21" s="104" customFormat="1" ht="15.75">
      <c r="M28288" s="172"/>
      <c r="N28288" s="172"/>
      <c r="O28288" s="172"/>
      <c r="U28288" s="173"/>
    </row>
    <row r="28289" spans="13:21" s="104" customFormat="1" ht="15.75">
      <c r="M28289" s="172"/>
      <c r="N28289" s="172"/>
      <c r="O28289" s="172"/>
      <c r="U28289" s="173"/>
    </row>
    <row r="28290" spans="13:21" s="104" customFormat="1" ht="15.75">
      <c r="M28290" s="172"/>
      <c r="N28290" s="172"/>
      <c r="O28290" s="172"/>
      <c r="U28290" s="173"/>
    </row>
    <row r="28291" spans="13:21" s="104" customFormat="1" ht="15.75">
      <c r="M28291" s="172"/>
      <c r="N28291" s="172"/>
      <c r="O28291" s="172"/>
      <c r="U28291" s="173"/>
    </row>
    <row r="28292" spans="13:21" s="104" customFormat="1" ht="15.75">
      <c r="M28292" s="172"/>
      <c r="N28292" s="172"/>
      <c r="O28292" s="172"/>
      <c r="U28292" s="173"/>
    </row>
    <row r="28293" spans="13:21" s="104" customFormat="1" ht="15.75">
      <c r="M28293" s="172"/>
      <c r="N28293" s="172"/>
      <c r="O28293" s="172"/>
      <c r="U28293" s="173"/>
    </row>
    <row r="28294" spans="13:21" s="104" customFormat="1" ht="15.75">
      <c r="M28294" s="172"/>
      <c r="N28294" s="172"/>
      <c r="O28294" s="172"/>
      <c r="U28294" s="173"/>
    </row>
    <row r="28295" spans="13:21" s="104" customFormat="1" ht="15.75">
      <c r="M28295" s="172"/>
      <c r="N28295" s="172"/>
      <c r="O28295" s="172"/>
      <c r="U28295" s="173"/>
    </row>
    <row r="28296" spans="13:21" s="104" customFormat="1" ht="15.75">
      <c r="M28296" s="172"/>
      <c r="N28296" s="172"/>
      <c r="O28296" s="172"/>
      <c r="U28296" s="173"/>
    </row>
    <row r="28297" spans="13:21" s="104" customFormat="1" ht="15.75">
      <c r="M28297" s="172"/>
      <c r="N28297" s="172"/>
      <c r="O28297" s="172"/>
      <c r="U28297" s="173"/>
    </row>
    <row r="28298" spans="13:21" s="104" customFormat="1" ht="15.75">
      <c r="M28298" s="172"/>
      <c r="N28298" s="172"/>
      <c r="O28298" s="172"/>
      <c r="U28298" s="173"/>
    </row>
    <row r="28299" spans="13:21" s="104" customFormat="1" ht="15.75">
      <c r="M28299" s="172"/>
      <c r="N28299" s="172"/>
      <c r="O28299" s="172"/>
      <c r="U28299" s="173"/>
    </row>
    <row r="28300" spans="13:21" s="104" customFormat="1" ht="15.75">
      <c r="M28300" s="172"/>
      <c r="N28300" s="172"/>
      <c r="O28300" s="172"/>
      <c r="U28300" s="173"/>
    </row>
    <row r="28301" spans="13:21" s="104" customFormat="1" ht="15.75">
      <c r="M28301" s="172"/>
      <c r="N28301" s="172"/>
      <c r="O28301" s="172"/>
      <c r="U28301" s="173"/>
    </row>
    <row r="28302" spans="13:21" s="104" customFormat="1" ht="15.75">
      <c r="M28302" s="172"/>
      <c r="N28302" s="172"/>
      <c r="O28302" s="172"/>
      <c r="U28302" s="173"/>
    </row>
    <row r="28303" spans="13:21" s="104" customFormat="1" ht="15.75">
      <c r="M28303" s="172"/>
      <c r="N28303" s="172"/>
      <c r="O28303" s="172"/>
      <c r="U28303" s="173"/>
    </row>
    <row r="28304" spans="13:21" s="104" customFormat="1" ht="15.75">
      <c r="M28304" s="172"/>
      <c r="N28304" s="172"/>
      <c r="O28304" s="172"/>
      <c r="U28304" s="173"/>
    </row>
    <row r="28305" spans="13:21" s="104" customFormat="1" ht="15.75">
      <c r="M28305" s="172"/>
      <c r="N28305" s="172"/>
      <c r="O28305" s="172"/>
      <c r="U28305" s="173"/>
    </row>
    <row r="28306" spans="13:21" s="104" customFormat="1" ht="15.75">
      <c r="M28306" s="172"/>
      <c r="N28306" s="172"/>
      <c r="O28306" s="172"/>
      <c r="U28306" s="173"/>
    </row>
    <row r="28307" spans="13:21" s="104" customFormat="1" ht="15.75">
      <c r="M28307" s="172"/>
      <c r="N28307" s="172"/>
      <c r="O28307" s="172"/>
      <c r="U28307" s="173"/>
    </row>
    <row r="28308" spans="13:21" s="104" customFormat="1" ht="15.75">
      <c r="M28308" s="172"/>
      <c r="N28308" s="172"/>
      <c r="O28308" s="172"/>
      <c r="U28308" s="173"/>
    </row>
    <row r="28309" spans="13:21" s="104" customFormat="1" ht="15.75">
      <c r="M28309" s="172"/>
      <c r="N28309" s="172"/>
      <c r="O28309" s="172"/>
      <c r="U28309" s="173"/>
    </row>
    <row r="28310" spans="13:21" s="104" customFormat="1" ht="15.75">
      <c r="M28310" s="172"/>
      <c r="N28310" s="172"/>
      <c r="O28310" s="172"/>
      <c r="U28310" s="173"/>
    </row>
    <row r="28311" spans="13:21" s="104" customFormat="1" ht="15.75">
      <c r="M28311" s="172"/>
      <c r="N28311" s="172"/>
      <c r="O28311" s="172"/>
      <c r="U28311" s="173"/>
    </row>
    <row r="28312" spans="13:21" s="104" customFormat="1" ht="15.75">
      <c r="M28312" s="172"/>
      <c r="N28312" s="172"/>
      <c r="O28312" s="172"/>
      <c r="U28312" s="173"/>
    </row>
    <row r="28313" spans="13:21" s="104" customFormat="1" ht="15.75">
      <c r="M28313" s="172"/>
      <c r="N28313" s="172"/>
      <c r="O28313" s="172"/>
      <c r="U28313" s="173"/>
    </row>
    <row r="28314" spans="13:21" s="104" customFormat="1" ht="15.75">
      <c r="M28314" s="172"/>
      <c r="N28314" s="172"/>
      <c r="O28314" s="172"/>
      <c r="U28314" s="173"/>
    </row>
    <row r="28315" spans="13:21" s="104" customFormat="1" ht="15.75">
      <c r="M28315" s="172"/>
      <c r="N28315" s="172"/>
      <c r="O28315" s="172"/>
      <c r="U28315" s="173"/>
    </row>
    <row r="28316" spans="13:21" s="104" customFormat="1" ht="15.75">
      <c r="M28316" s="172"/>
      <c r="N28316" s="172"/>
      <c r="O28316" s="172"/>
      <c r="U28316" s="173"/>
    </row>
    <row r="28317" spans="13:21" s="104" customFormat="1" ht="15.75">
      <c r="M28317" s="172"/>
      <c r="N28317" s="172"/>
      <c r="O28317" s="172"/>
      <c r="U28317" s="173"/>
    </row>
    <row r="28318" spans="13:21" s="104" customFormat="1" ht="15.75">
      <c r="M28318" s="172"/>
      <c r="N28318" s="172"/>
      <c r="O28318" s="172"/>
      <c r="U28318" s="173"/>
    </row>
    <row r="28319" spans="13:21" s="104" customFormat="1" ht="15.75">
      <c r="M28319" s="172"/>
      <c r="N28319" s="172"/>
      <c r="O28319" s="172"/>
      <c r="U28319" s="173"/>
    </row>
    <row r="28320" spans="13:21" s="104" customFormat="1" ht="15.75">
      <c r="M28320" s="172"/>
      <c r="N28320" s="172"/>
      <c r="O28320" s="172"/>
      <c r="U28320" s="173"/>
    </row>
    <row r="28321" spans="13:21" s="104" customFormat="1" ht="15.75">
      <c r="M28321" s="172"/>
      <c r="N28321" s="172"/>
      <c r="O28321" s="172"/>
      <c r="U28321" s="173"/>
    </row>
    <row r="28322" spans="13:21" s="104" customFormat="1" ht="15.75">
      <c r="M28322" s="172"/>
      <c r="N28322" s="172"/>
      <c r="O28322" s="172"/>
      <c r="U28322" s="173"/>
    </row>
    <row r="28323" spans="13:21" s="104" customFormat="1" ht="15.75">
      <c r="M28323" s="172"/>
      <c r="N28323" s="172"/>
      <c r="O28323" s="172"/>
      <c r="U28323" s="173"/>
    </row>
    <row r="28324" spans="13:21" s="104" customFormat="1" ht="15.75">
      <c r="M28324" s="172"/>
      <c r="N28324" s="172"/>
      <c r="O28324" s="172"/>
      <c r="U28324" s="173"/>
    </row>
    <row r="28325" spans="13:21" s="104" customFormat="1" ht="15.75">
      <c r="M28325" s="172"/>
      <c r="N28325" s="172"/>
      <c r="O28325" s="172"/>
      <c r="U28325" s="173"/>
    </row>
    <row r="28326" spans="13:21" s="104" customFormat="1" ht="15.75">
      <c r="M28326" s="172"/>
      <c r="N28326" s="172"/>
      <c r="O28326" s="172"/>
      <c r="U28326" s="173"/>
    </row>
    <row r="28327" spans="13:21" s="104" customFormat="1" ht="15.75">
      <c r="M28327" s="172"/>
      <c r="N28327" s="172"/>
      <c r="O28327" s="172"/>
      <c r="U28327" s="173"/>
    </row>
    <row r="28328" spans="13:21" s="104" customFormat="1" ht="15.75">
      <c r="M28328" s="172"/>
      <c r="N28328" s="172"/>
      <c r="O28328" s="172"/>
      <c r="U28328" s="173"/>
    </row>
    <row r="28329" spans="13:21" s="104" customFormat="1" ht="15.75">
      <c r="M28329" s="172"/>
      <c r="N28329" s="172"/>
      <c r="O28329" s="172"/>
      <c r="U28329" s="173"/>
    </row>
    <row r="28330" spans="13:21" s="104" customFormat="1" ht="15.75">
      <c r="M28330" s="172"/>
      <c r="N28330" s="172"/>
      <c r="O28330" s="172"/>
      <c r="U28330" s="173"/>
    </row>
    <row r="28331" spans="13:21" s="104" customFormat="1" ht="15.75">
      <c r="M28331" s="172"/>
      <c r="N28331" s="172"/>
      <c r="O28331" s="172"/>
      <c r="U28331" s="173"/>
    </row>
    <row r="28332" spans="13:21" s="104" customFormat="1" ht="15.75">
      <c r="M28332" s="172"/>
      <c r="N28332" s="172"/>
      <c r="O28332" s="172"/>
      <c r="U28332" s="173"/>
    </row>
    <row r="28333" spans="13:21" s="104" customFormat="1" ht="15.75">
      <c r="M28333" s="172"/>
      <c r="N28333" s="172"/>
      <c r="O28333" s="172"/>
      <c r="U28333" s="173"/>
    </row>
    <row r="28334" spans="13:21" s="104" customFormat="1" ht="15.75">
      <c r="M28334" s="172"/>
      <c r="N28334" s="172"/>
      <c r="O28334" s="172"/>
      <c r="U28334" s="173"/>
    </row>
    <row r="28335" spans="13:21" s="104" customFormat="1" ht="15.75">
      <c r="M28335" s="172"/>
      <c r="N28335" s="172"/>
      <c r="O28335" s="172"/>
      <c r="U28335" s="173"/>
    </row>
    <row r="28336" spans="13:21" s="104" customFormat="1" ht="15.75">
      <c r="M28336" s="172"/>
      <c r="N28336" s="172"/>
      <c r="O28336" s="172"/>
      <c r="U28336" s="173"/>
    </row>
    <row r="28337" spans="13:21" s="104" customFormat="1" ht="15.75">
      <c r="M28337" s="172"/>
      <c r="N28337" s="172"/>
      <c r="O28337" s="172"/>
      <c r="U28337" s="173"/>
    </row>
    <row r="28338" spans="13:21" s="104" customFormat="1" ht="15.75">
      <c r="M28338" s="172"/>
      <c r="N28338" s="172"/>
      <c r="O28338" s="172"/>
      <c r="U28338" s="173"/>
    </row>
    <row r="28339" spans="13:21" s="104" customFormat="1" ht="15.75">
      <c r="M28339" s="172"/>
      <c r="N28339" s="172"/>
      <c r="O28339" s="172"/>
      <c r="U28339" s="173"/>
    </row>
    <row r="28340" spans="13:21" s="104" customFormat="1" ht="15.75">
      <c r="M28340" s="172"/>
      <c r="N28340" s="172"/>
      <c r="O28340" s="172"/>
      <c r="U28340" s="173"/>
    </row>
    <row r="28341" spans="13:21" s="104" customFormat="1" ht="15.75">
      <c r="M28341" s="172"/>
      <c r="N28341" s="172"/>
      <c r="O28341" s="172"/>
      <c r="U28341" s="173"/>
    </row>
    <row r="28342" spans="13:21" s="104" customFormat="1" ht="15.75">
      <c r="M28342" s="172"/>
      <c r="N28342" s="172"/>
      <c r="O28342" s="172"/>
      <c r="U28342" s="173"/>
    </row>
    <row r="28343" spans="13:21" s="104" customFormat="1" ht="15.75">
      <c r="M28343" s="172"/>
      <c r="N28343" s="172"/>
      <c r="O28343" s="172"/>
      <c r="U28343" s="173"/>
    </row>
    <row r="28344" spans="13:21" s="104" customFormat="1" ht="15.75">
      <c r="M28344" s="172"/>
      <c r="N28344" s="172"/>
      <c r="O28344" s="172"/>
      <c r="U28344" s="173"/>
    </row>
    <row r="28345" spans="13:21" s="104" customFormat="1" ht="15.75">
      <c r="M28345" s="172"/>
      <c r="N28345" s="172"/>
      <c r="O28345" s="172"/>
      <c r="U28345" s="173"/>
    </row>
    <row r="28346" spans="13:21" s="104" customFormat="1" ht="15.75">
      <c r="M28346" s="172"/>
      <c r="N28346" s="172"/>
      <c r="O28346" s="172"/>
      <c r="U28346" s="173"/>
    </row>
    <row r="28347" spans="13:21" s="104" customFormat="1" ht="15.75">
      <c r="M28347" s="172"/>
      <c r="N28347" s="172"/>
      <c r="O28347" s="172"/>
      <c r="U28347" s="173"/>
    </row>
    <row r="28348" spans="13:21" s="104" customFormat="1" ht="15.75">
      <c r="M28348" s="172"/>
      <c r="N28348" s="172"/>
      <c r="O28348" s="172"/>
      <c r="U28348" s="173"/>
    </row>
    <row r="28349" spans="13:21" s="104" customFormat="1" ht="15.75">
      <c r="M28349" s="172"/>
      <c r="N28349" s="172"/>
      <c r="O28349" s="172"/>
      <c r="U28349" s="173"/>
    </row>
    <row r="28350" spans="13:21" s="104" customFormat="1" ht="15.75">
      <c r="M28350" s="172"/>
      <c r="N28350" s="172"/>
      <c r="O28350" s="172"/>
      <c r="U28350" s="173"/>
    </row>
    <row r="28351" spans="13:21" s="104" customFormat="1" ht="15.75">
      <c r="M28351" s="172"/>
      <c r="N28351" s="172"/>
      <c r="O28351" s="172"/>
      <c r="U28351" s="173"/>
    </row>
    <row r="28352" spans="13:21" s="104" customFormat="1" ht="15.75">
      <c r="M28352" s="172"/>
      <c r="N28352" s="172"/>
      <c r="O28352" s="172"/>
      <c r="U28352" s="173"/>
    </row>
    <row r="28353" spans="13:21" s="104" customFormat="1" ht="15.75">
      <c r="M28353" s="172"/>
      <c r="N28353" s="172"/>
      <c r="O28353" s="172"/>
      <c r="U28353" s="173"/>
    </row>
    <row r="28354" spans="13:21" s="104" customFormat="1" ht="15.75">
      <c r="M28354" s="172"/>
      <c r="N28354" s="172"/>
      <c r="O28354" s="172"/>
      <c r="U28354" s="173"/>
    </row>
    <row r="28355" spans="13:21" s="104" customFormat="1" ht="15.75">
      <c r="M28355" s="172"/>
      <c r="N28355" s="172"/>
      <c r="O28355" s="172"/>
      <c r="U28355" s="173"/>
    </row>
    <row r="28356" spans="13:21" s="104" customFormat="1" ht="15.75">
      <c r="M28356" s="172"/>
      <c r="N28356" s="172"/>
      <c r="O28356" s="172"/>
      <c r="U28356" s="173"/>
    </row>
    <row r="28357" spans="13:21" s="104" customFormat="1" ht="15.75">
      <c r="M28357" s="172"/>
      <c r="N28357" s="172"/>
      <c r="O28357" s="172"/>
      <c r="U28357" s="173"/>
    </row>
    <row r="28358" spans="13:21" s="104" customFormat="1" ht="15.75">
      <c r="M28358" s="172"/>
      <c r="N28358" s="172"/>
      <c r="O28358" s="172"/>
      <c r="U28358" s="173"/>
    </row>
    <row r="28359" spans="13:21" s="104" customFormat="1" ht="15.75">
      <c r="M28359" s="172"/>
      <c r="N28359" s="172"/>
      <c r="O28359" s="172"/>
      <c r="U28359" s="173"/>
    </row>
    <row r="28360" spans="13:21" s="104" customFormat="1" ht="15.75">
      <c r="M28360" s="172"/>
      <c r="N28360" s="172"/>
      <c r="O28360" s="172"/>
      <c r="U28360" s="173"/>
    </row>
    <row r="28361" spans="13:21" s="104" customFormat="1" ht="15.75">
      <c r="M28361" s="172"/>
      <c r="N28361" s="172"/>
      <c r="O28361" s="172"/>
      <c r="U28361" s="173"/>
    </row>
    <row r="28362" spans="13:21" s="104" customFormat="1" ht="15.75">
      <c r="M28362" s="172"/>
      <c r="N28362" s="172"/>
      <c r="O28362" s="172"/>
      <c r="U28362" s="173"/>
    </row>
    <row r="28363" spans="13:21" s="104" customFormat="1" ht="15.75">
      <c r="M28363" s="172"/>
      <c r="N28363" s="172"/>
      <c r="O28363" s="172"/>
      <c r="U28363" s="173"/>
    </row>
    <row r="28364" spans="13:21" s="104" customFormat="1" ht="15.75">
      <c r="M28364" s="172"/>
      <c r="N28364" s="172"/>
      <c r="O28364" s="172"/>
      <c r="U28364" s="173"/>
    </row>
    <row r="28365" spans="13:21" s="104" customFormat="1" ht="15.75">
      <c r="M28365" s="172"/>
      <c r="N28365" s="172"/>
      <c r="O28365" s="172"/>
      <c r="U28365" s="173"/>
    </row>
    <row r="28366" spans="13:21" s="104" customFormat="1" ht="15.75">
      <c r="M28366" s="172"/>
      <c r="N28366" s="172"/>
      <c r="O28366" s="172"/>
      <c r="U28366" s="173"/>
    </row>
    <row r="28367" spans="13:21" s="104" customFormat="1" ht="15.75">
      <c r="M28367" s="172"/>
      <c r="N28367" s="172"/>
      <c r="O28367" s="172"/>
      <c r="U28367" s="173"/>
    </row>
    <row r="28368" spans="13:21" s="104" customFormat="1" ht="15.75">
      <c r="M28368" s="172"/>
      <c r="N28368" s="172"/>
      <c r="O28368" s="172"/>
      <c r="U28368" s="173"/>
    </row>
    <row r="28369" spans="13:21" s="104" customFormat="1" ht="15.75">
      <c r="M28369" s="172"/>
      <c r="N28369" s="172"/>
      <c r="O28369" s="172"/>
      <c r="U28369" s="173"/>
    </row>
    <row r="28370" spans="13:21" s="104" customFormat="1" ht="15.75">
      <c r="M28370" s="172"/>
      <c r="N28370" s="172"/>
      <c r="O28370" s="172"/>
      <c r="U28370" s="173"/>
    </row>
    <row r="28371" spans="13:21" s="104" customFormat="1" ht="15.75">
      <c r="M28371" s="172"/>
      <c r="N28371" s="172"/>
      <c r="O28371" s="172"/>
      <c r="U28371" s="173"/>
    </row>
    <row r="28372" spans="13:21" s="104" customFormat="1" ht="15.75">
      <c r="M28372" s="172"/>
      <c r="N28372" s="172"/>
      <c r="O28372" s="172"/>
      <c r="U28372" s="173"/>
    </row>
    <row r="28373" spans="13:21" s="104" customFormat="1" ht="15.75">
      <c r="M28373" s="172"/>
      <c r="N28373" s="172"/>
      <c r="O28373" s="172"/>
      <c r="U28373" s="173"/>
    </row>
    <row r="28374" spans="13:21" s="104" customFormat="1" ht="15.75">
      <c r="M28374" s="172"/>
      <c r="N28374" s="172"/>
      <c r="O28374" s="172"/>
      <c r="U28374" s="173"/>
    </row>
    <row r="28375" spans="13:21" s="104" customFormat="1" ht="15.75">
      <c r="M28375" s="172"/>
      <c r="N28375" s="172"/>
      <c r="O28375" s="172"/>
      <c r="U28375" s="173"/>
    </row>
    <row r="28376" spans="13:21" s="104" customFormat="1" ht="15.75">
      <c r="M28376" s="172"/>
      <c r="N28376" s="172"/>
      <c r="O28376" s="172"/>
      <c r="U28376" s="173"/>
    </row>
    <row r="28377" spans="13:21" s="104" customFormat="1" ht="15.75">
      <c r="M28377" s="172"/>
      <c r="N28377" s="172"/>
      <c r="O28377" s="172"/>
      <c r="U28377" s="173"/>
    </row>
    <row r="28378" spans="13:21" s="104" customFormat="1" ht="15.75">
      <c r="M28378" s="172"/>
      <c r="N28378" s="172"/>
      <c r="O28378" s="172"/>
      <c r="U28378" s="173"/>
    </row>
    <row r="28379" spans="13:21" s="104" customFormat="1" ht="15.75">
      <c r="M28379" s="172"/>
      <c r="N28379" s="172"/>
      <c r="O28379" s="172"/>
      <c r="U28379" s="173"/>
    </row>
    <row r="28380" spans="13:21" s="104" customFormat="1" ht="15.75">
      <c r="M28380" s="172"/>
      <c r="N28380" s="172"/>
      <c r="O28380" s="172"/>
      <c r="U28380" s="173"/>
    </row>
    <row r="28381" spans="13:21" s="104" customFormat="1" ht="15.75">
      <c r="M28381" s="172"/>
      <c r="N28381" s="172"/>
      <c r="O28381" s="172"/>
      <c r="U28381" s="173"/>
    </row>
    <row r="28382" spans="13:21" s="104" customFormat="1" ht="15.75">
      <c r="M28382" s="172"/>
      <c r="N28382" s="172"/>
      <c r="O28382" s="172"/>
      <c r="U28382" s="173"/>
    </row>
    <row r="28383" spans="13:21" s="104" customFormat="1" ht="15.75">
      <c r="M28383" s="172"/>
      <c r="N28383" s="172"/>
      <c r="O28383" s="172"/>
      <c r="U28383" s="173"/>
    </row>
    <row r="28384" spans="13:21" s="104" customFormat="1" ht="15.75">
      <c r="M28384" s="172"/>
      <c r="N28384" s="172"/>
      <c r="O28384" s="172"/>
      <c r="U28384" s="173"/>
    </row>
    <row r="28385" spans="13:21" s="104" customFormat="1" ht="15.75">
      <c r="M28385" s="172"/>
      <c r="N28385" s="172"/>
      <c r="O28385" s="172"/>
      <c r="U28385" s="173"/>
    </row>
    <row r="28386" spans="13:21" s="104" customFormat="1" ht="15.75">
      <c r="M28386" s="172"/>
      <c r="N28386" s="172"/>
      <c r="O28386" s="172"/>
      <c r="U28386" s="173"/>
    </row>
    <row r="28387" spans="13:21" s="104" customFormat="1" ht="15.75">
      <c r="M28387" s="172"/>
      <c r="N28387" s="172"/>
      <c r="O28387" s="172"/>
      <c r="U28387" s="173"/>
    </row>
    <row r="28388" spans="13:21" s="104" customFormat="1" ht="15.75">
      <c r="M28388" s="172"/>
      <c r="N28388" s="172"/>
      <c r="O28388" s="172"/>
      <c r="U28388" s="173"/>
    </row>
    <row r="28389" spans="13:21" s="104" customFormat="1" ht="15.75">
      <c r="M28389" s="172"/>
      <c r="N28389" s="172"/>
      <c r="O28389" s="172"/>
      <c r="U28389" s="173"/>
    </row>
    <row r="28390" spans="13:21" s="104" customFormat="1" ht="15.75">
      <c r="M28390" s="172"/>
      <c r="N28390" s="172"/>
      <c r="O28390" s="172"/>
      <c r="U28390" s="173"/>
    </row>
    <row r="28391" spans="13:21" s="104" customFormat="1" ht="15.75">
      <c r="M28391" s="172"/>
      <c r="N28391" s="172"/>
      <c r="O28391" s="172"/>
      <c r="U28391" s="173"/>
    </row>
    <row r="28392" spans="13:21" s="104" customFormat="1" ht="15.75">
      <c r="M28392" s="172"/>
      <c r="N28392" s="172"/>
      <c r="O28392" s="172"/>
      <c r="U28392" s="173"/>
    </row>
    <row r="28393" spans="13:21" s="104" customFormat="1" ht="15.75">
      <c r="M28393" s="172"/>
      <c r="N28393" s="172"/>
      <c r="O28393" s="172"/>
      <c r="U28393" s="173"/>
    </row>
    <row r="28394" spans="13:21" s="104" customFormat="1" ht="15.75">
      <c r="M28394" s="172"/>
      <c r="N28394" s="172"/>
      <c r="O28394" s="172"/>
      <c r="U28394" s="173"/>
    </row>
    <row r="28395" spans="13:21" s="104" customFormat="1" ht="15.75">
      <c r="M28395" s="172"/>
      <c r="N28395" s="172"/>
      <c r="O28395" s="172"/>
      <c r="U28395" s="173"/>
    </row>
    <row r="28396" spans="13:21" s="104" customFormat="1" ht="15.75">
      <c r="M28396" s="172"/>
      <c r="N28396" s="172"/>
      <c r="O28396" s="172"/>
      <c r="U28396" s="173"/>
    </row>
    <row r="28397" spans="13:21" s="104" customFormat="1" ht="15.75">
      <c r="M28397" s="172"/>
      <c r="N28397" s="172"/>
      <c r="O28397" s="172"/>
      <c r="U28397" s="173"/>
    </row>
    <row r="28398" spans="13:21" s="104" customFormat="1" ht="15.75">
      <c r="M28398" s="172"/>
      <c r="N28398" s="172"/>
      <c r="O28398" s="172"/>
      <c r="U28398" s="173"/>
    </row>
    <row r="28399" spans="13:21" s="104" customFormat="1" ht="15.75">
      <c r="M28399" s="172"/>
      <c r="N28399" s="172"/>
      <c r="O28399" s="172"/>
      <c r="U28399" s="173"/>
    </row>
    <row r="28400" spans="13:21" s="104" customFormat="1" ht="15.75">
      <c r="M28400" s="172"/>
      <c r="N28400" s="172"/>
      <c r="O28400" s="172"/>
      <c r="U28400" s="173"/>
    </row>
    <row r="28401" spans="13:21" s="104" customFormat="1" ht="15.75">
      <c r="M28401" s="172"/>
      <c r="N28401" s="172"/>
      <c r="O28401" s="172"/>
      <c r="U28401" s="173"/>
    </row>
    <row r="28402" spans="13:21" s="104" customFormat="1" ht="15.75">
      <c r="M28402" s="172"/>
      <c r="N28402" s="172"/>
      <c r="O28402" s="172"/>
      <c r="U28402" s="173"/>
    </row>
    <row r="28403" spans="13:21" s="104" customFormat="1" ht="15.75">
      <c r="M28403" s="172"/>
      <c r="N28403" s="172"/>
      <c r="O28403" s="172"/>
      <c r="U28403" s="173"/>
    </row>
    <row r="28404" spans="13:21" s="104" customFormat="1" ht="15.75">
      <c r="M28404" s="172"/>
      <c r="N28404" s="172"/>
      <c r="O28404" s="172"/>
      <c r="U28404" s="173"/>
    </row>
    <row r="28405" spans="13:21" s="104" customFormat="1" ht="15.75">
      <c r="M28405" s="172"/>
      <c r="N28405" s="172"/>
      <c r="O28405" s="172"/>
      <c r="U28405" s="173"/>
    </row>
    <row r="28406" spans="13:21" s="104" customFormat="1" ht="15.75">
      <c r="M28406" s="172"/>
      <c r="N28406" s="172"/>
      <c r="O28406" s="172"/>
      <c r="U28406" s="173"/>
    </row>
    <row r="28407" spans="13:21" s="104" customFormat="1" ht="15.75">
      <c r="M28407" s="172"/>
      <c r="N28407" s="172"/>
      <c r="O28407" s="172"/>
      <c r="U28407" s="173"/>
    </row>
    <row r="28408" spans="13:21" s="104" customFormat="1" ht="15.75">
      <c r="M28408" s="172"/>
      <c r="N28408" s="172"/>
      <c r="O28408" s="172"/>
      <c r="U28408" s="173"/>
    </row>
    <row r="28409" spans="13:21" s="104" customFormat="1" ht="15.75">
      <c r="M28409" s="172"/>
      <c r="N28409" s="172"/>
      <c r="O28409" s="172"/>
      <c r="U28409" s="173"/>
    </row>
    <row r="28410" spans="13:21" s="104" customFormat="1" ht="15.75">
      <c r="M28410" s="172"/>
      <c r="N28410" s="172"/>
      <c r="O28410" s="172"/>
      <c r="U28410" s="173"/>
    </row>
    <row r="28411" spans="13:21" s="104" customFormat="1" ht="15.75">
      <c r="M28411" s="172"/>
      <c r="N28411" s="172"/>
      <c r="O28411" s="172"/>
      <c r="U28411" s="173"/>
    </row>
    <row r="28412" spans="13:21" s="104" customFormat="1" ht="15.75">
      <c r="M28412" s="172"/>
      <c r="N28412" s="172"/>
      <c r="O28412" s="172"/>
      <c r="U28412" s="173"/>
    </row>
    <row r="28413" spans="13:21" s="104" customFormat="1" ht="15.75">
      <c r="M28413" s="172"/>
      <c r="N28413" s="172"/>
      <c r="O28413" s="172"/>
      <c r="U28413" s="173"/>
    </row>
    <row r="28414" spans="13:21" s="104" customFormat="1" ht="15.75">
      <c r="M28414" s="172"/>
      <c r="N28414" s="172"/>
      <c r="O28414" s="172"/>
      <c r="U28414" s="173"/>
    </row>
    <row r="28415" spans="13:21" s="104" customFormat="1" ht="15.75">
      <c r="M28415" s="172"/>
      <c r="N28415" s="172"/>
      <c r="O28415" s="172"/>
      <c r="U28415" s="173"/>
    </row>
    <row r="28416" spans="13:21" s="104" customFormat="1" ht="15.75">
      <c r="M28416" s="172"/>
      <c r="N28416" s="172"/>
      <c r="O28416" s="172"/>
      <c r="U28416" s="173"/>
    </row>
    <row r="28417" spans="13:21" s="104" customFormat="1" ht="15.75">
      <c r="M28417" s="172"/>
      <c r="N28417" s="172"/>
      <c r="O28417" s="172"/>
      <c r="U28417" s="173"/>
    </row>
    <row r="28418" spans="13:21" s="104" customFormat="1" ht="15.75">
      <c r="M28418" s="172"/>
      <c r="N28418" s="172"/>
      <c r="O28418" s="172"/>
      <c r="U28418" s="173"/>
    </row>
    <row r="28419" spans="13:21" s="104" customFormat="1" ht="15.75">
      <c r="M28419" s="172"/>
      <c r="N28419" s="172"/>
      <c r="O28419" s="172"/>
      <c r="U28419" s="173"/>
    </row>
    <row r="28420" spans="13:21" s="104" customFormat="1" ht="15.75">
      <c r="M28420" s="172"/>
      <c r="N28420" s="172"/>
      <c r="O28420" s="172"/>
      <c r="U28420" s="173"/>
    </row>
    <row r="28421" spans="13:21" s="104" customFormat="1" ht="15.75">
      <c r="M28421" s="172"/>
      <c r="N28421" s="172"/>
      <c r="O28421" s="172"/>
      <c r="U28421" s="173"/>
    </row>
    <row r="28422" spans="13:21" s="104" customFormat="1" ht="15.75">
      <c r="M28422" s="172"/>
      <c r="N28422" s="172"/>
      <c r="O28422" s="172"/>
      <c r="U28422" s="173"/>
    </row>
    <row r="28423" spans="13:21" s="104" customFormat="1" ht="15.75">
      <c r="M28423" s="172"/>
      <c r="N28423" s="172"/>
      <c r="O28423" s="172"/>
      <c r="U28423" s="173"/>
    </row>
    <row r="28424" spans="13:21" s="104" customFormat="1" ht="15.75">
      <c r="M28424" s="172"/>
      <c r="N28424" s="172"/>
      <c r="O28424" s="172"/>
      <c r="U28424" s="173"/>
    </row>
    <row r="28425" spans="13:21" s="104" customFormat="1" ht="15.75">
      <c r="M28425" s="172"/>
      <c r="N28425" s="172"/>
      <c r="O28425" s="172"/>
      <c r="U28425" s="173"/>
    </row>
    <row r="28426" spans="13:21" s="104" customFormat="1" ht="15.75">
      <c r="M28426" s="172"/>
      <c r="N28426" s="172"/>
      <c r="O28426" s="172"/>
      <c r="U28426" s="173"/>
    </row>
    <row r="28427" spans="13:21" s="104" customFormat="1" ht="15.75">
      <c r="M28427" s="172"/>
      <c r="N28427" s="172"/>
      <c r="O28427" s="172"/>
      <c r="U28427" s="173"/>
    </row>
    <row r="28428" spans="13:21" s="104" customFormat="1" ht="15.75">
      <c r="M28428" s="172"/>
      <c r="N28428" s="172"/>
      <c r="O28428" s="172"/>
      <c r="U28428" s="173"/>
    </row>
    <row r="28429" spans="13:21" s="104" customFormat="1" ht="15.75">
      <c r="M28429" s="172"/>
      <c r="N28429" s="172"/>
      <c r="O28429" s="172"/>
      <c r="U28429" s="173"/>
    </row>
    <row r="28430" spans="13:21" s="104" customFormat="1" ht="15.75">
      <c r="M28430" s="172"/>
      <c r="N28430" s="172"/>
      <c r="O28430" s="172"/>
      <c r="U28430" s="173"/>
    </row>
    <row r="28431" spans="13:21" s="104" customFormat="1" ht="15.75">
      <c r="M28431" s="172"/>
      <c r="N28431" s="172"/>
      <c r="O28431" s="172"/>
      <c r="U28431" s="173"/>
    </row>
    <row r="28432" spans="13:21" s="104" customFormat="1" ht="15.75">
      <c r="M28432" s="172"/>
      <c r="N28432" s="172"/>
      <c r="O28432" s="172"/>
      <c r="U28432" s="173"/>
    </row>
    <row r="28433" spans="13:21" s="104" customFormat="1" ht="15.75">
      <c r="M28433" s="172"/>
      <c r="N28433" s="172"/>
      <c r="O28433" s="172"/>
      <c r="U28433" s="173"/>
    </row>
    <row r="28434" spans="13:21" s="104" customFormat="1" ht="15.75">
      <c r="M28434" s="172"/>
      <c r="N28434" s="172"/>
      <c r="O28434" s="172"/>
      <c r="U28434" s="173"/>
    </row>
    <row r="28435" spans="13:21" s="104" customFormat="1" ht="15.75">
      <c r="M28435" s="172"/>
      <c r="N28435" s="172"/>
      <c r="O28435" s="172"/>
      <c r="U28435" s="173"/>
    </row>
    <row r="28436" spans="13:21" s="104" customFormat="1" ht="15.75">
      <c r="M28436" s="172"/>
      <c r="N28436" s="172"/>
      <c r="O28436" s="172"/>
      <c r="U28436" s="173"/>
    </row>
    <row r="28437" spans="13:21" s="104" customFormat="1" ht="15.75">
      <c r="M28437" s="172"/>
      <c r="N28437" s="172"/>
      <c r="O28437" s="172"/>
      <c r="U28437" s="173"/>
    </row>
    <row r="28438" spans="13:21" s="104" customFormat="1" ht="15.75">
      <c r="M28438" s="172"/>
      <c r="N28438" s="172"/>
      <c r="O28438" s="172"/>
      <c r="U28438" s="173"/>
    </row>
    <row r="28439" spans="13:21" s="104" customFormat="1" ht="15.75">
      <c r="M28439" s="172"/>
      <c r="N28439" s="172"/>
      <c r="O28439" s="172"/>
      <c r="U28439" s="173"/>
    </row>
    <row r="28440" spans="13:21" s="104" customFormat="1" ht="15.75">
      <c r="M28440" s="172"/>
      <c r="N28440" s="172"/>
      <c r="O28440" s="172"/>
      <c r="U28440" s="173"/>
    </row>
    <row r="28441" spans="13:21" s="104" customFormat="1" ht="15.75">
      <c r="M28441" s="172"/>
      <c r="N28441" s="172"/>
      <c r="O28441" s="172"/>
      <c r="U28441" s="173"/>
    </row>
    <row r="28442" spans="13:21" s="104" customFormat="1" ht="15.75">
      <c r="M28442" s="172"/>
      <c r="N28442" s="172"/>
      <c r="O28442" s="172"/>
      <c r="U28442" s="173"/>
    </row>
    <row r="28443" spans="13:21" s="104" customFormat="1" ht="15.75">
      <c r="M28443" s="172"/>
      <c r="N28443" s="172"/>
      <c r="O28443" s="172"/>
      <c r="U28443" s="173"/>
    </row>
    <row r="28444" spans="13:21" s="104" customFormat="1" ht="15.75">
      <c r="M28444" s="172"/>
      <c r="N28444" s="172"/>
      <c r="O28444" s="172"/>
      <c r="U28444" s="173"/>
    </row>
    <row r="28445" spans="13:21" s="104" customFormat="1" ht="15.75">
      <c r="M28445" s="172"/>
      <c r="N28445" s="172"/>
      <c r="O28445" s="172"/>
      <c r="U28445" s="173"/>
    </row>
    <row r="28446" spans="13:21" s="104" customFormat="1" ht="15.75">
      <c r="M28446" s="172"/>
      <c r="N28446" s="172"/>
      <c r="O28446" s="172"/>
      <c r="U28446" s="173"/>
    </row>
    <row r="28447" spans="13:21" s="104" customFormat="1" ht="15.75">
      <c r="M28447" s="172"/>
      <c r="N28447" s="172"/>
      <c r="O28447" s="172"/>
      <c r="U28447" s="173"/>
    </row>
    <row r="28448" spans="13:21" s="104" customFormat="1" ht="15.75">
      <c r="M28448" s="172"/>
      <c r="N28448" s="172"/>
      <c r="O28448" s="172"/>
      <c r="U28448" s="173"/>
    </row>
    <row r="28449" spans="13:21" s="104" customFormat="1" ht="15.75">
      <c r="M28449" s="172"/>
      <c r="N28449" s="172"/>
      <c r="O28449" s="172"/>
      <c r="U28449" s="173"/>
    </row>
    <row r="28450" spans="13:21" s="104" customFormat="1" ht="15.75">
      <c r="M28450" s="172"/>
      <c r="N28450" s="172"/>
      <c r="O28450" s="172"/>
      <c r="U28450" s="173"/>
    </row>
    <row r="28451" spans="13:21" s="104" customFormat="1" ht="15.75">
      <c r="M28451" s="172"/>
      <c r="N28451" s="172"/>
      <c r="O28451" s="172"/>
      <c r="U28451" s="173"/>
    </row>
    <row r="28452" spans="13:21" s="104" customFormat="1" ht="15.75">
      <c r="M28452" s="172"/>
      <c r="N28452" s="172"/>
      <c r="O28452" s="172"/>
      <c r="U28452" s="173"/>
    </row>
    <row r="28453" spans="13:21" s="104" customFormat="1" ht="15.75">
      <c r="M28453" s="172"/>
      <c r="N28453" s="172"/>
      <c r="O28453" s="172"/>
      <c r="U28453" s="173"/>
    </row>
    <row r="28454" spans="13:21" s="104" customFormat="1" ht="15.75">
      <c r="M28454" s="172"/>
      <c r="N28454" s="172"/>
      <c r="O28454" s="172"/>
      <c r="U28454" s="173"/>
    </row>
    <row r="28455" spans="13:21" s="104" customFormat="1" ht="15.75">
      <c r="M28455" s="172"/>
      <c r="N28455" s="172"/>
      <c r="O28455" s="172"/>
      <c r="U28455" s="173"/>
    </row>
    <row r="28456" spans="13:21" s="104" customFormat="1" ht="15.75">
      <c r="M28456" s="172"/>
      <c r="N28456" s="172"/>
      <c r="O28456" s="172"/>
      <c r="U28456" s="173"/>
    </row>
    <row r="28457" spans="13:21" s="104" customFormat="1" ht="15.75">
      <c r="M28457" s="172"/>
      <c r="N28457" s="172"/>
      <c r="O28457" s="172"/>
      <c r="U28457" s="173"/>
    </row>
    <row r="28458" spans="13:21" s="104" customFormat="1" ht="15.75">
      <c r="M28458" s="172"/>
      <c r="N28458" s="172"/>
      <c r="O28458" s="172"/>
      <c r="U28458" s="173"/>
    </row>
    <row r="28459" spans="13:21" s="104" customFormat="1" ht="15.75">
      <c r="M28459" s="172"/>
      <c r="N28459" s="172"/>
      <c r="O28459" s="172"/>
      <c r="U28459" s="173"/>
    </row>
    <row r="28460" spans="13:21" s="104" customFormat="1" ht="15.75">
      <c r="M28460" s="172"/>
      <c r="N28460" s="172"/>
      <c r="O28460" s="172"/>
      <c r="U28460" s="173"/>
    </row>
    <row r="28461" spans="13:21" s="104" customFormat="1" ht="15.75">
      <c r="M28461" s="172"/>
      <c r="N28461" s="172"/>
      <c r="O28461" s="172"/>
      <c r="U28461" s="173"/>
    </row>
    <row r="28462" spans="13:21" s="104" customFormat="1" ht="15.75">
      <c r="M28462" s="172"/>
      <c r="N28462" s="172"/>
      <c r="O28462" s="172"/>
      <c r="U28462" s="173"/>
    </row>
    <row r="28463" spans="13:21" s="104" customFormat="1" ht="15.75">
      <c r="M28463" s="172"/>
      <c r="N28463" s="172"/>
      <c r="O28463" s="172"/>
      <c r="U28463" s="173"/>
    </row>
    <row r="28464" spans="13:21" s="104" customFormat="1" ht="15.75">
      <c r="M28464" s="172"/>
      <c r="N28464" s="172"/>
      <c r="O28464" s="172"/>
      <c r="U28464" s="173"/>
    </row>
    <row r="28465" spans="13:21" s="104" customFormat="1" ht="15.75">
      <c r="M28465" s="172"/>
      <c r="N28465" s="172"/>
      <c r="O28465" s="172"/>
      <c r="U28465" s="173"/>
    </row>
    <row r="28466" spans="13:21" s="104" customFormat="1" ht="15.75">
      <c r="M28466" s="172"/>
      <c r="N28466" s="172"/>
      <c r="O28466" s="172"/>
      <c r="U28466" s="173"/>
    </row>
    <row r="28467" spans="13:21" s="104" customFormat="1" ht="15.75">
      <c r="M28467" s="172"/>
      <c r="N28467" s="172"/>
      <c r="O28467" s="172"/>
      <c r="U28467" s="173"/>
    </row>
    <row r="28468" spans="13:21" s="104" customFormat="1" ht="15.75">
      <c r="M28468" s="172"/>
      <c r="N28468" s="172"/>
      <c r="O28468" s="172"/>
      <c r="U28468" s="173"/>
    </row>
    <row r="28469" spans="13:21" s="104" customFormat="1" ht="15.75">
      <c r="M28469" s="172"/>
      <c r="N28469" s="172"/>
      <c r="O28469" s="172"/>
      <c r="U28469" s="173"/>
    </row>
    <row r="28470" spans="13:21" s="104" customFormat="1" ht="15.75">
      <c r="M28470" s="172"/>
      <c r="N28470" s="172"/>
      <c r="O28470" s="172"/>
      <c r="U28470" s="173"/>
    </row>
    <row r="28471" spans="13:21" s="104" customFormat="1" ht="15.75">
      <c r="M28471" s="172"/>
      <c r="N28471" s="172"/>
      <c r="O28471" s="172"/>
      <c r="U28471" s="173"/>
    </row>
    <row r="28472" spans="13:21" s="104" customFormat="1" ht="15.75">
      <c r="M28472" s="172"/>
      <c r="N28472" s="172"/>
      <c r="O28472" s="172"/>
      <c r="U28472" s="173"/>
    </row>
    <row r="28473" spans="13:21" s="104" customFormat="1" ht="15.75">
      <c r="M28473" s="172"/>
      <c r="N28473" s="172"/>
      <c r="O28473" s="172"/>
      <c r="U28473" s="173"/>
    </row>
    <row r="28474" spans="13:21" s="104" customFormat="1" ht="15.75">
      <c r="M28474" s="172"/>
      <c r="N28474" s="172"/>
      <c r="O28474" s="172"/>
      <c r="U28474" s="173"/>
    </row>
    <row r="28475" spans="13:21" s="104" customFormat="1" ht="15.75">
      <c r="M28475" s="172"/>
      <c r="N28475" s="172"/>
      <c r="O28475" s="172"/>
      <c r="U28475" s="173"/>
    </row>
    <row r="28476" spans="13:21" s="104" customFormat="1" ht="15.75">
      <c r="M28476" s="172"/>
      <c r="N28476" s="172"/>
      <c r="O28476" s="172"/>
      <c r="U28476" s="173"/>
    </row>
    <row r="28477" spans="13:21" s="104" customFormat="1" ht="15.75">
      <c r="M28477" s="172"/>
      <c r="N28477" s="172"/>
      <c r="O28477" s="172"/>
      <c r="U28477" s="173"/>
    </row>
    <row r="28478" spans="13:21" s="104" customFormat="1" ht="15.75">
      <c r="M28478" s="172"/>
      <c r="N28478" s="172"/>
      <c r="O28478" s="172"/>
      <c r="U28478" s="173"/>
    </row>
    <row r="28479" spans="13:21" s="104" customFormat="1" ht="15.75">
      <c r="M28479" s="172"/>
      <c r="N28479" s="172"/>
      <c r="O28479" s="172"/>
      <c r="U28479" s="173"/>
    </row>
    <row r="28480" spans="13:21" s="104" customFormat="1" ht="15.75">
      <c r="M28480" s="172"/>
      <c r="N28480" s="172"/>
      <c r="O28480" s="172"/>
      <c r="U28480" s="173"/>
    </row>
    <row r="28481" spans="13:21" s="104" customFormat="1" ht="15.75">
      <c r="M28481" s="172"/>
      <c r="N28481" s="172"/>
      <c r="O28481" s="172"/>
      <c r="U28481" s="173"/>
    </row>
    <row r="28482" spans="13:21" s="104" customFormat="1" ht="15.75">
      <c r="M28482" s="172"/>
      <c r="N28482" s="172"/>
      <c r="O28482" s="172"/>
      <c r="U28482" s="173"/>
    </row>
    <row r="28483" spans="13:21" s="104" customFormat="1" ht="15.75">
      <c r="M28483" s="172"/>
      <c r="N28483" s="172"/>
      <c r="O28483" s="172"/>
      <c r="U28483" s="173"/>
    </row>
    <row r="28484" spans="13:21" s="104" customFormat="1" ht="15.75">
      <c r="M28484" s="172"/>
      <c r="N28484" s="172"/>
      <c r="O28484" s="172"/>
      <c r="U28484" s="173"/>
    </row>
    <row r="28485" spans="13:21" s="104" customFormat="1" ht="15.75">
      <c r="M28485" s="172"/>
      <c r="N28485" s="172"/>
      <c r="O28485" s="172"/>
      <c r="U28485" s="173"/>
    </row>
    <row r="28486" spans="13:21" s="104" customFormat="1" ht="15.75">
      <c r="M28486" s="172"/>
      <c r="N28486" s="172"/>
      <c r="O28486" s="172"/>
      <c r="U28486" s="173"/>
    </row>
    <row r="28487" spans="13:21" s="104" customFormat="1" ht="15.75">
      <c r="M28487" s="172"/>
      <c r="N28487" s="172"/>
      <c r="O28487" s="172"/>
      <c r="U28487" s="173"/>
    </row>
    <row r="28488" spans="13:21" s="104" customFormat="1" ht="15.75">
      <c r="M28488" s="172"/>
      <c r="N28488" s="172"/>
      <c r="O28488" s="172"/>
      <c r="U28488" s="173"/>
    </row>
    <row r="28489" spans="13:21" s="104" customFormat="1" ht="15.75">
      <c r="M28489" s="172"/>
      <c r="N28489" s="172"/>
      <c r="O28489" s="172"/>
      <c r="U28489" s="173"/>
    </row>
    <row r="28490" spans="13:21" s="104" customFormat="1" ht="15.75">
      <c r="M28490" s="172"/>
      <c r="N28490" s="172"/>
      <c r="O28490" s="172"/>
      <c r="U28490" s="173"/>
    </row>
    <row r="28491" spans="13:21" s="104" customFormat="1" ht="15.75">
      <c r="M28491" s="172"/>
      <c r="N28491" s="172"/>
      <c r="O28491" s="172"/>
      <c r="U28491" s="173"/>
    </row>
    <row r="28492" spans="13:21" s="104" customFormat="1" ht="15.75">
      <c r="M28492" s="172"/>
      <c r="N28492" s="172"/>
      <c r="O28492" s="172"/>
      <c r="U28492" s="173"/>
    </row>
    <row r="28493" spans="13:21" s="104" customFormat="1" ht="15.75">
      <c r="M28493" s="172"/>
      <c r="N28493" s="172"/>
      <c r="O28493" s="172"/>
      <c r="U28493" s="173"/>
    </row>
    <row r="28494" spans="13:21" s="104" customFormat="1" ht="15.75">
      <c r="M28494" s="172"/>
      <c r="N28494" s="172"/>
      <c r="O28494" s="172"/>
      <c r="U28494" s="173"/>
    </row>
    <row r="28495" spans="13:21" s="104" customFormat="1" ht="15.75">
      <c r="M28495" s="172"/>
      <c r="N28495" s="172"/>
      <c r="O28495" s="172"/>
      <c r="U28495" s="173"/>
    </row>
    <row r="28496" spans="13:21" s="104" customFormat="1" ht="15.75">
      <c r="M28496" s="172"/>
      <c r="N28496" s="172"/>
      <c r="O28496" s="172"/>
      <c r="U28496" s="173"/>
    </row>
    <row r="28497" spans="13:21" s="104" customFormat="1" ht="15.75">
      <c r="M28497" s="172"/>
      <c r="N28497" s="172"/>
      <c r="O28497" s="172"/>
      <c r="U28497" s="173"/>
    </row>
    <row r="28498" spans="13:21" s="104" customFormat="1" ht="15.75">
      <c r="M28498" s="172"/>
      <c r="N28498" s="172"/>
      <c r="O28498" s="172"/>
      <c r="U28498" s="173"/>
    </row>
    <row r="28499" spans="13:21" s="104" customFormat="1" ht="15.75">
      <c r="M28499" s="172"/>
      <c r="N28499" s="172"/>
      <c r="O28499" s="172"/>
      <c r="U28499" s="173"/>
    </row>
    <row r="28500" spans="13:21" s="104" customFormat="1" ht="15.75">
      <c r="M28500" s="172"/>
      <c r="N28500" s="172"/>
      <c r="O28500" s="172"/>
      <c r="U28500" s="173"/>
    </row>
    <row r="28501" spans="13:21" s="104" customFormat="1" ht="15.75">
      <c r="M28501" s="172"/>
      <c r="N28501" s="172"/>
      <c r="O28501" s="172"/>
      <c r="U28501" s="173"/>
    </row>
    <row r="28502" spans="13:21" s="104" customFormat="1" ht="15.75">
      <c r="M28502" s="172"/>
      <c r="N28502" s="172"/>
      <c r="O28502" s="172"/>
      <c r="U28502" s="173"/>
    </row>
    <row r="28503" spans="13:21" s="104" customFormat="1" ht="15.75">
      <c r="M28503" s="172"/>
      <c r="N28503" s="172"/>
      <c r="O28503" s="172"/>
      <c r="U28503" s="173"/>
    </row>
    <row r="28504" spans="13:21" s="104" customFormat="1" ht="15.75">
      <c r="M28504" s="172"/>
      <c r="N28504" s="172"/>
      <c r="O28504" s="172"/>
      <c r="U28504" s="173"/>
    </row>
    <row r="28505" spans="13:21" s="104" customFormat="1" ht="15.75">
      <c r="M28505" s="172"/>
      <c r="N28505" s="172"/>
      <c r="O28505" s="172"/>
      <c r="U28505" s="173"/>
    </row>
    <row r="28506" spans="13:21" s="104" customFormat="1" ht="15.75">
      <c r="M28506" s="172"/>
      <c r="N28506" s="172"/>
      <c r="O28506" s="172"/>
      <c r="U28506" s="173"/>
    </row>
    <row r="28507" spans="13:21" s="104" customFormat="1" ht="15.75">
      <c r="M28507" s="172"/>
      <c r="N28507" s="172"/>
      <c r="O28507" s="172"/>
      <c r="U28507" s="173"/>
    </row>
    <row r="28508" spans="13:21" s="104" customFormat="1" ht="15.75">
      <c r="M28508" s="172"/>
      <c r="N28508" s="172"/>
      <c r="O28508" s="172"/>
      <c r="U28508" s="173"/>
    </row>
    <row r="28509" spans="13:21" s="104" customFormat="1" ht="15.75">
      <c r="M28509" s="172"/>
      <c r="N28509" s="172"/>
      <c r="O28509" s="172"/>
      <c r="U28509" s="173"/>
    </row>
    <row r="28510" spans="13:21" s="104" customFormat="1" ht="15.75">
      <c r="M28510" s="172"/>
      <c r="N28510" s="172"/>
      <c r="O28510" s="172"/>
      <c r="U28510" s="173"/>
    </row>
    <row r="28511" spans="13:21" s="104" customFormat="1" ht="15.75">
      <c r="M28511" s="172"/>
      <c r="N28511" s="172"/>
      <c r="O28511" s="172"/>
      <c r="U28511" s="173"/>
    </row>
    <row r="28512" spans="13:21" s="104" customFormat="1" ht="15.75">
      <c r="M28512" s="172"/>
      <c r="N28512" s="172"/>
      <c r="O28512" s="172"/>
      <c r="U28512" s="173"/>
    </row>
    <row r="28513" spans="13:21" s="104" customFormat="1" ht="15.75">
      <c r="M28513" s="172"/>
      <c r="N28513" s="172"/>
      <c r="O28513" s="172"/>
      <c r="U28513" s="173"/>
    </row>
    <row r="28514" spans="13:21" s="104" customFormat="1" ht="15.75">
      <c r="M28514" s="172"/>
      <c r="N28514" s="172"/>
      <c r="O28514" s="172"/>
      <c r="U28514" s="173"/>
    </row>
    <row r="28515" spans="13:21" s="104" customFormat="1" ht="15.75">
      <c r="M28515" s="172"/>
      <c r="N28515" s="172"/>
      <c r="O28515" s="172"/>
      <c r="U28515" s="173"/>
    </row>
    <row r="28516" spans="13:21" s="104" customFormat="1" ht="15.75">
      <c r="M28516" s="172"/>
      <c r="N28516" s="172"/>
      <c r="O28516" s="172"/>
      <c r="U28516" s="173"/>
    </row>
    <row r="28517" spans="13:21" s="104" customFormat="1" ht="15.75">
      <c r="M28517" s="172"/>
      <c r="N28517" s="172"/>
      <c r="O28517" s="172"/>
      <c r="U28517" s="173"/>
    </row>
    <row r="28518" spans="13:21" s="104" customFormat="1" ht="15.75">
      <c r="M28518" s="172"/>
      <c r="N28518" s="172"/>
      <c r="O28518" s="172"/>
      <c r="U28518" s="173"/>
    </row>
    <row r="28519" spans="13:21" s="104" customFormat="1" ht="15.75">
      <c r="M28519" s="172"/>
      <c r="N28519" s="172"/>
      <c r="O28519" s="172"/>
      <c r="U28519" s="173"/>
    </row>
    <row r="28520" spans="13:21" s="104" customFormat="1" ht="15.75">
      <c r="M28520" s="172"/>
      <c r="N28520" s="172"/>
      <c r="O28520" s="172"/>
      <c r="U28520" s="173"/>
    </row>
    <row r="28521" spans="13:21" s="104" customFormat="1" ht="15.75">
      <c r="M28521" s="172"/>
      <c r="N28521" s="172"/>
      <c r="O28521" s="172"/>
      <c r="U28521" s="173"/>
    </row>
    <row r="28522" spans="13:21" s="104" customFormat="1" ht="15.75">
      <c r="M28522" s="172"/>
      <c r="N28522" s="172"/>
      <c r="O28522" s="172"/>
      <c r="U28522" s="173"/>
    </row>
    <row r="28523" spans="13:21" s="104" customFormat="1" ht="15.75">
      <c r="M28523" s="172"/>
      <c r="N28523" s="172"/>
      <c r="O28523" s="172"/>
      <c r="U28523" s="173"/>
    </row>
    <row r="28524" spans="13:21" s="104" customFormat="1" ht="15.75">
      <c r="M28524" s="172"/>
      <c r="N28524" s="172"/>
      <c r="O28524" s="172"/>
      <c r="U28524" s="173"/>
    </row>
    <row r="28525" spans="13:21" s="104" customFormat="1" ht="15.75">
      <c r="M28525" s="172"/>
      <c r="N28525" s="172"/>
      <c r="O28525" s="172"/>
      <c r="U28525" s="173"/>
    </row>
    <row r="28526" spans="13:21" s="104" customFormat="1" ht="15.75">
      <c r="M28526" s="172"/>
      <c r="N28526" s="172"/>
      <c r="O28526" s="172"/>
      <c r="U28526" s="173"/>
    </row>
    <row r="28527" spans="13:21" s="104" customFormat="1" ht="15.75">
      <c r="M28527" s="172"/>
      <c r="N28527" s="172"/>
      <c r="O28527" s="172"/>
      <c r="U28527" s="173"/>
    </row>
    <row r="28528" spans="13:21" s="104" customFormat="1" ht="15.75">
      <c r="M28528" s="172"/>
      <c r="N28528" s="172"/>
      <c r="O28528" s="172"/>
      <c r="U28528" s="173"/>
    </row>
    <row r="28529" spans="13:21" s="104" customFormat="1" ht="15.75">
      <c r="M28529" s="172"/>
      <c r="N28529" s="172"/>
      <c r="O28529" s="172"/>
      <c r="U28529" s="173"/>
    </row>
    <row r="28530" spans="13:21" s="104" customFormat="1" ht="15.75">
      <c r="M28530" s="172"/>
      <c r="N28530" s="172"/>
      <c r="O28530" s="172"/>
      <c r="U28530" s="173"/>
    </row>
    <row r="28531" spans="13:21" s="104" customFormat="1" ht="15.75">
      <c r="M28531" s="172"/>
      <c r="N28531" s="172"/>
      <c r="O28531" s="172"/>
      <c r="U28531" s="173"/>
    </row>
    <row r="28532" spans="13:21" s="104" customFormat="1" ht="15.75">
      <c r="M28532" s="172"/>
      <c r="N28532" s="172"/>
      <c r="O28532" s="172"/>
      <c r="U28532" s="173"/>
    </row>
    <row r="28533" spans="13:21" s="104" customFormat="1" ht="15.75">
      <c r="M28533" s="172"/>
      <c r="N28533" s="172"/>
      <c r="O28533" s="172"/>
      <c r="U28533" s="173"/>
    </row>
    <row r="28534" spans="13:21" s="104" customFormat="1" ht="15.75">
      <c r="M28534" s="172"/>
      <c r="N28534" s="172"/>
      <c r="O28534" s="172"/>
      <c r="U28534" s="173"/>
    </row>
    <row r="28535" spans="13:21" s="104" customFormat="1" ht="15.75">
      <c r="M28535" s="172"/>
      <c r="N28535" s="172"/>
      <c r="O28535" s="172"/>
      <c r="U28535" s="173"/>
    </row>
    <row r="28536" spans="13:21" s="104" customFormat="1" ht="15.75">
      <c r="M28536" s="172"/>
      <c r="N28536" s="172"/>
      <c r="O28536" s="172"/>
      <c r="U28536" s="173"/>
    </row>
    <row r="28537" spans="13:21" s="104" customFormat="1" ht="15.75">
      <c r="M28537" s="172"/>
      <c r="N28537" s="172"/>
      <c r="O28537" s="172"/>
      <c r="U28537" s="173"/>
    </row>
    <row r="28538" spans="13:21" s="104" customFormat="1" ht="15.75">
      <c r="M28538" s="172"/>
      <c r="N28538" s="172"/>
      <c r="O28538" s="172"/>
      <c r="U28538" s="173"/>
    </row>
    <row r="28539" spans="13:21" s="104" customFormat="1" ht="15.75">
      <c r="M28539" s="172"/>
      <c r="N28539" s="172"/>
      <c r="O28539" s="172"/>
      <c r="U28539" s="173"/>
    </row>
    <row r="28540" spans="13:21" s="104" customFormat="1" ht="15.75">
      <c r="M28540" s="172"/>
      <c r="N28540" s="172"/>
      <c r="O28540" s="172"/>
      <c r="U28540" s="173"/>
    </row>
    <row r="28541" spans="13:21" s="104" customFormat="1" ht="15.75">
      <c r="M28541" s="172"/>
      <c r="N28541" s="172"/>
      <c r="O28541" s="172"/>
      <c r="U28541" s="173"/>
    </row>
    <row r="28542" spans="13:21" s="104" customFormat="1" ht="15.75">
      <c r="M28542" s="172"/>
      <c r="N28542" s="172"/>
      <c r="O28542" s="172"/>
      <c r="U28542" s="173"/>
    </row>
    <row r="28543" spans="13:21" s="104" customFormat="1" ht="15.75">
      <c r="M28543" s="172"/>
      <c r="N28543" s="172"/>
      <c r="O28543" s="172"/>
      <c r="U28543" s="173"/>
    </row>
    <row r="28544" spans="13:21" s="104" customFormat="1" ht="15.75">
      <c r="M28544" s="172"/>
      <c r="N28544" s="172"/>
      <c r="O28544" s="172"/>
      <c r="U28544" s="173"/>
    </row>
    <row r="28545" spans="13:21" s="104" customFormat="1" ht="15.75">
      <c r="M28545" s="172"/>
      <c r="N28545" s="172"/>
      <c r="O28545" s="172"/>
      <c r="U28545" s="173"/>
    </row>
    <row r="28546" spans="13:21" s="104" customFormat="1" ht="15.75">
      <c r="M28546" s="172"/>
      <c r="N28546" s="172"/>
      <c r="O28546" s="172"/>
      <c r="U28546" s="173"/>
    </row>
    <row r="28547" spans="13:21" s="104" customFormat="1" ht="15.75">
      <c r="M28547" s="172"/>
      <c r="N28547" s="172"/>
      <c r="O28547" s="172"/>
      <c r="U28547" s="173"/>
    </row>
    <row r="28548" spans="13:21" s="104" customFormat="1" ht="15.75">
      <c r="M28548" s="172"/>
      <c r="N28548" s="172"/>
      <c r="O28548" s="172"/>
      <c r="U28548" s="173"/>
    </row>
    <row r="28549" spans="13:21" s="104" customFormat="1" ht="15.75">
      <c r="M28549" s="172"/>
      <c r="N28549" s="172"/>
      <c r="O28549" s="172"/>
      <c r="U28549" s="173"/>
    </row>
    <row r="28550" spans="13:21" s="104" customFormat="1" ht="15.75">
      <c r="M28550" s="172"/>
      <c r="N28550" s="172"/>
      <c r="O28550" s="172"/>
      <c r="U28550" s="173"/>
    </row>
    <row r="28551" spans="13:21" s="104" customFormat="1" ht="15.75">
      <c r="M28551" s="172"/>
      <c r="N28551" s="172"/>
      <c r="O28551" s="172"/>
      <c r="U28551" s="173"/>
    </row>
    <row r="28552" spans="13:21" s="104" customFormat="1" ht="15.75">
      <c r="M28552" s="172"/>
      <c r="N28552" s="172"/>
      <c r="O28552" s="172"/>
      <c r="U28552" s="173"/>
    </row>
    <row r="28553" spans="13:21" s="104" customFormat="1" ht="15.75">
      <c r="M28553" s="172"/>
      <c r="N28553" s="172"/>
      <c r="O28553" s="172"/>
      <c r="U28553" s="173"/>
    </row>
    <row r="28554" spans="13:21" s="104" customFormat="1" ht="15.75">
      <c r="M28554" s="172"/>
      <c r="N28554" s="172"/>
      <c r="O28554" s="172"/>
      <c r="U28554" s="173"/>
    </row>
    <row r="28555" spans="13:21" s="104" customFormat="1" ht="15.75">
      <c r="M28555" s="172"/>
      <c r="N28555" s="172"/>
      <c r="O28555" s="172"/>
      <c r="U28555" s="173"/>
    </row>
    <row r="28556" spans="13:21" s="104" customFormat="1" ht="15.75">
      <c r="M28556" s="172"/>
      <c r="N28556" s="172"/>
      <c r="O28556" s="172"/>
      <c r="U28556" s="173"/>
    </row>
    <row r="28557" spans="13:21" s="104" customFormat="1" ht="15.75">
      <c r="M28557" s="172"/>
      <c r="N28557" s="172"/>
      <c r="O28557" s="172"/>
      <c r="U28557" s="173"/>
    </row>
    <row r="28558" spans="13:21" s="104" customFormat="1" ht="15.75">
      <c r="M28558" s="172"/>
      <c r="N28558" s="172"/>
      <c r="O28558" s="172"/>
      <c r="U28558" s="173"/>
    </row>
    <row r="28559" spans="13:21" s="104" customFormat="1" ht="15.75">
      <c r="M28559" s="172"/>
      <c r="N28559" s="172"/>
      <c r="O28559" s="172"/>
      <c r="U28559" s="173"/>
    </row>
    <row r="28560" spans="13:21" s="104" customFormat="1" ht="15.75">
      <c r="M28560" s="172"/>
      <c r="N28560" s="172"/>
      <c r="O28560" s="172"/>
      <c r="U28560" s="173"/>
    </row>
    <row r="28561" spans="13:21" s="104" customFormat="1" ht="15.75">
      <c r="M28561" s="172"/>
      <c r="N28561" s="172"/>
      <c r="O28561" s="172"/>
      <c r="U28561" s="173"/>
    </row>
    <row r="28562" spans="13:21" s="104" customFormat="1" ht="15.75">
      <c r="M28562" s="172"/>
      <c r="N28562" s="172"/>
      <c r="O28562" s="172"/>
      <c r="U28562" s="173"/>
    </row>
    <row r="28563" spans="13:21" s="104" customFormat="1" ht="15.75">
      <c r="M28563" s="172"/>
      <c r="N28563" s="172"/>
      <c r="O28563" s="172"/>
      <c r="U28563" s="173"/>
    </row>
    <row r="28564" spans="13:21" s="104" customFormat="1" ht="15.75">
      <c r="M28564" s="172"/>
      <c r="N28564" s="172"/>
      <c r="O28564" s="172"/>
      <c r="U28564" s="173"/>
    </row>
    <row r="28565" spans="13:21" s="104" customFormat="1" ht="15.75">
      <c r="M28565" s="172"/>
      <c r="N28565" s="172"/>
      <c r="O28565" s="172"/>
      <c r="U28565" s="173"/>
    </row>
    <row r="28566" spans="13:21" s="104" customFormat="1" ht="15.75">
      <c r="M28566" s="172"/>
      <c r="N28566" s="172"/>
      <c r="O28566" s="172"/>
      <c r="U28566" s="173"/>
    </row>
    <row r="28567" spans="13:21" s="104" customFormat="1" ht="15.75">
      <c r="M28567" s="172"/>
      <c r="N28567" s="172"/>
      <c r="O28567" s="172"/>
      <c r="U28567" s="173"/>
    </row>
    <row r="28568" spans="13:21" s="104" customFormat="1" ht="15.75">
      <c r="M28568" s="172"/>
      <c r="N28568" s="172"/>
      <c r="O28568" s="172"/>
      <c r="U28568" s="173"/>
    </row>
    <row r="28569" spans="13:21" s="104" customFormat="1" ht="15.75">
      <c r="M28569" s="172"/>
      <c r="N28569" s="172"/>
      <c r="O28569" s="172"/>
      <c r="U28569" s="173"/>
    </row>
    <row r="28570" spans="13:21" s="104" customFormat="1" ht="15.75">
      <c r="M28570" s="172"/>
      <c r="N28570" s="172"/>
      <c r="O28570" s="172"/>
      <c r="U28570" s="173"/>
    </row>
    <row r="28571" spans="13:21" s="104" customFormat="1" ht="15.75">
      <c r="M28571" s="172"/>
      <c r="N28571" s="172"/>
      <c r="O28571" s="172"/>
      <c r="U28571" s="173"/>
    </row>
    <row r="28572" spans="13:21" s="104" customFormat="1" ht="15.75">
      <c r="M28572" s="172"/>
      <c r="N28572" s="172"/>
      <c r="O28572" s="172"/>
      <c r="U28572" s="173"/>
    </row>
    <row r="28573" spans="13:21" s="104" customFormat="1" ht="15.75">
      <c r="M28573" s="172"/>
      <c r="N28573" s="172"/>
      <c r="O28573" s="172"/>
      <c r="U28573" s="173"/>
    </row>
    <row r="28574" spans="13:21" s="104" customFormat="1" ht="15.75">
      <c r="M28574" s="172"/>
      <c r="N28574" s="172"/>
      <c r="O28574" s="172"/>
      <c r="U28574" s="173"/>
    </row>
    <row r="28575" spans="13:21" s="104" customFormat="1" ht="15.75">
      <c r="M28575" s="172"/>
      <c r="N28575" s="172"/>
      <c r="O28575" s="172"/>
      <c r="U28575" s="173"/>
    </row>
    <row r="28576" spans="13:21" s="104" customFormat="1" ht="15.75">
      <c r="M28576" s="172"/>
      <c r="N28576" s="172"/>
      <c r="O28576" s="172"/>
      <c r="U28576" s="173"/>
    </row>
    <row r="28577" spans="13:21" s="104" customFormat="1" ht="15.75">
      <c r="M28577" s="172"/>
      <c r="N28577" s="172"/>
      <c r="O28577" s="172"/>
      <c r="U28577" s="173"/>
    </row>
    <row r="28578" spans="13:21" s="104" customFormat="1" ht="15.75">
      <c r="M28578" s="172"/>
      <c r="N28578" s="172"/>
      <c r="O28578" s="172"/>
      <c r="U28578" s="173"/>
    </row>
    <row r="28579" spans="13:21" s="104" customFormat="1" ht="15.75">
      <c r="M28579" s="172"/>
      <c r="N28579" s="172"/>
      <c r="O28579" s="172"/>
      <c r="U28579" s="173"/>
    </row>
    <row r="28580" spans="13:21" s="104" customFormat="1" ht="15.75">
      <c r="M28580" s="172"/>
      <c r="N28580" s="172"/>
      <c r="O28580" s="172"/>
      <c r="U28580" s="173"/>
    </row>
    <row r="28581" spans="13:21" s="104" customFormat="1" ht="15.75">
      <c r="M28581" s="172"/>
      <c r="N28581" s="172"/>
      <c r="O28581" s="172"/>
      <c r="U28581" s="173"/>
    </row>
    <row r="28582" spans="13:21" s="104" customFormat="1" ht="15.75">
      <c r="M28582" s="172"/>
      <c r="N28582" s="172"/>
      <c r="O28582" s="172"/>
      <c r="U28582" s="173"/>
    </row>
    <row r="28583" spans="13:21" s="104" customFormat="1" ht="15.75">
      <c r="M28583" s="172"/>
      <c r="N28583" s="172"/>
      <c r="O28583" s="172"/>
      <c r="U28583" s="173"/>
    </row>
    <row r="28584" spans="13:21" s="104" customFormat="1" ht="15.75">
      <c r="M28584" s="172"/>
      <c r="N28584" s="172"/>
      <c r="O28584" s="172"/>
      <c r="U28584" s="173"/>
    </row>
    <row r="28585" spans="13:21" s="104" customFormat="1" ht="15.75">
      <c r="M28585" s="172"/>
      <c r="N28585" s="172"/>
      <c r="O28585" s="172"/>
      <c r="U28585" s="173"/>
    </row>
    <row r="28586" spans="13:21" s="104" customFormat="1" ht="15.75">
      <c r="M28586" s="172"/>
      <c r="N28586" s="172"/>
      <c r="O28586" s="172"/>
      <c r="U28586" s="173"/>
    </row>
    <row r="28587" spans="13:21" s="104" customFormat="1" ht="15.75">
      <c r="M28587" s="172"/>
      <c r="N28587" s="172"/>
      <c r="O28587" s="172"/>
      <c r="U28587" s="173"/>
    </row>
    <row r="28588" spans="13:21" s="104" customFormat="1" ht="15.75">
      <c r="M28588" s="172"/>
      <c r="N28588" s="172"/>
      <c r="O28588" s="172"/>
      <c r="U28588" s="173"/>
    </row>
    <row r="28589" spans="13:21" s="104" customFormat="1" ht="15.75">
      <c r="M28589" s="172"/>
      <c r="N28589" s="172"/>
      <c r="O28589" s="172"/>
      <c r="U28589" s="173"/>
    </row>
    <row r="28590" spans="13:21" s="104" customFormat="1" ht="15.75">
      <c r="M28590" s="172"/>
      <c r="N28590" s="172"/>
      <c r="O28590" s="172"/>
      <c r="U28590" s="173"/>
    </row>
    <row r="28591" spans="13:21" s="104" customFormat="1" ht="15.75">
      <c r="M28591" s="172"/>
      <c r="N28591" s="172"/>
      <c r="O28591" s="172"/>
      <c r="U28591" s="173"/>
    </row>
    <row r="28592" spans="13:21" s="104" customFormat="1" ht="15.75">
      <c r="M28592" s="172"/>
      <c r="N28592" s="172"/>
      <c r="O28592" s="172"/>
      <c r="U28592" s="173"/>
    </row>
    <row r="28593" spans="13:21" s="104" customFormat="1" ht="15.75">
      <c r="M28593" s="172"/>
      <c r="N28593" s="172"/>
      <c r="O28593" s="172"/>
      <c r="U28593" s="173"/>
    </row>
    <row r="28594" spans="13:21" s="104" customFormat="1" ht="15.75">
      <c r="M28594" s="172"/>
      <c r="N28594" s="172"/>
      <c r="O28594" s="172"/>
      <c r="U28594" s="173"/>
    </row>
    <row r="28595" spans="13:21" s="104" customFormat="1" ht="15.75">
      <c r="M28595" s="172"/>
      <c r="N28595" s="172"/>
      <c r="O28595" s="172"/>
      <c r="U28595" s="173"/>
    </row>
    <row r="28596" spans="13:21" s="104" customFormat="1" ht="15.75">
      <c r="M28596" s="172"/>
      <c r="N28596" s="172"/>
      <c r="O28596" s="172"/>
      <c r="U28596" s="173"/>
    </row>
    <row r="28597" spans="13:21" s="104" customFormat="1" ht="15.75">
      <c r="M28597" s="172"/>
      <c r="N28597" s="172"/>
      <c r="O28597" s="172"/>
      <c r="U28597" s="173"/>
    </row>
    <row r="28598" spans="13:21" s="104" customFormat="1" ht="15.75">
      <c r="M28598" s="172"/>
      <c r="N28598" s="172"/>
      <c r="O28598" s="172"/>
      <c r="U28598" s="173"/>
    </row>
    <row r="28599" spans="13:21" s="104" customFormat="1" ht="15.75">
      <c r="M28599" s="172"/>
      <c r="N28599" s="172"/>
      <c r="O28599" s="172"/>
      <c r="U28599" s="173"/>
    </row>
    <row r="28600" spans="13:21" s="104" customFormat="1" ht="15.75">
      <c r="M28600" s="172"/>
      <c r="N28600" s="172"/>
      <c r="O28600" s="172"/>
      <c r="U28600" s="173"/>
    </row>
    <row r="28601" spans="13:21" s="104" customFormat="1" ht="15.75">
      <c r="M28601" s="172"/>
      <c r="N28601" s="172"/>
      <c r="O28601" s="172"/>
      <c r="U28601" s="173"/>
    </row>
    <row r="28602" spans="13:21" s="104" customFormat="1" ht="15.75">
      <c r="M28602" s="172"/>
      <c r="N28602" s="172"/>
      <c r="O28602" s="172"/>
      <c r="U28602" s="173"/>
    </row>
    <row r="28603" spans="13:21" s="104" customFormat="1" ht="15.75">
      <c r="M28603" s="172"/>
      <c r="N28603" s="172"/>
      <c r="O28603" s="172"/>
      <c r="U28603" s="173"/>
    </row>
    <row r="28604" spans="13:21" s="104" customFormat="1" ht="15.75">
      <c r="M28604" s="172"/>
      <c r="N28604" s="172"/>
      <c r="O28604" s="172"/>
      <c r="U28604" s="173"/>
    </row>
    <row r="28605" spans="13:21" s="104" customFormat="1" ht="15.75">
      <c r="M28605" s="172"/>
      <c r="N28605" s="172"/>
      <c r="O28605" s="172"/>
      <c r="U28605" s="173"/>
    </row>
    <row r="28606" spans="13:21" s="104" customFormat="1" ht="15.75">
      <c r="M28606" s="172"/>
      <c r="N28606" s="172"/>
      <c r="O28606" s="172"/>
      <c r="U28606" s="173"/>
    </row>
    <row r="28607" spans="13:21" s="104" customFormat="1" ht="15.75">
      <c r="M28607" s="172"/>
      <c r="N28607" s="172"/>
      <c r="O28607" s="172"/>
      <c r="U28607" s="173"/>
    </row>
    <row r="28608" spans="13:21" s="104" customFormat="1" ht="15.75">
      <c r="M28608" s="172"/>
      <c r="N28608" s="172"/>
      <c r="O28608" s="172"/>
      <c r="U28608" s="173"/>
    </row>
    <row r="28609" spans="13:21" s="104" customFormat="1" ht="15.75">
      <c r="M28609" s="172"/>
      <c r="N28609" s="172"/>
      <c r="O28609" s="172"/>
      <c r="U28609" s="173"/>
    </row>
    <row r="28610" spans="13:21" s="104" customFormat="1" ht="15.75">
      <c r="M28610" s="172"/>
      <c r="N28610" s="172"/>
      <c r="O28610" s="172"/>
      <c r="U28610" s="173"/>
    </row>
    <row r="28611" spans="13:21" s="104" customFormat="1" ht="15.75">
      <c r="M28611" s="172"/>
      <c r="N28611" s="172"/>
      <c r="O28611" s="172"/>
      <c r="U28611" s="173"/>
    </row>
    <row r="28612" spans="13:21" s="104" customFormat="1" ht="15.75">
      <c r="M28612" s="172"/>
      <c r="N28612" s="172"/>
      <c r="O28612" s="172"/>
      <c r="U28612" s="173"/>
    </row>
    <row r="28613" spans="13:21" s="104" customFormat="1" ht="15.75">
      <c r="M28613" s="172"/>
      <c r="N28613" s="172"/>
      <c r="O28613" s="172"/>
      <c r="U28613" s="173"/>
    </row>
    <row r="28614" spans="13:21" s="104" customFormat="1" ht="15.75">
      <c r="M28614" s="172"/>
      <c r="N28614" s="172"/>
      <c r="O28614" s="172"/>
      <c r="U28614" s="173"/>
    </row>
    <row r="28615" spans="13:21" s="104" customFormat="1" ht="15.75">
      <c r="M28615" s="172"/>
      <c r="N28615" s="172"/>
      <c r="O28615" s="172"/>
      <c r="U28615" s="173"/>
    </row>
    <row r="28616" spans="13:21" s="104" customFormat="1" ht="15.75">
      <c r="M28616" s="172"/>
      <c r="N28616" s="172"/>
      <c r="O28616" s="172"/>
      <c r="U28616" s="173"/>
    </row>
    <row r="28617" spans="13:21" s="104" customFormat="1" ht="15.75">
      <c r="M28617" s="172"/>
      <c r="N28617" s="172"/>
      <c r="O28617" s="172"/>
      <c r="U28617" s="173"/>
    </row>
    <row r="28618" spans="13:21" s="104" customFormat="1" ht="15.75">
      <c r="M28618" s="172"/>
      <c r="N28618" s="172"/>
      <c r="O28618" s="172"/>
      <c r="U28618" s="173"/>
    </row>
    <row r="28619" spans="13:21" s="104" customFormat="1" ht="15.75">
      <c r="M28619" s="172"/>
      <c r="N28619" s="172"/>
      <c r="O28619" s="172"/>
      <c r="U28619" s="173"/>
    </row>
    <row r="28620" spans="13:21" s="104" customFormat="1" ht="15.75">
      <c r="M28620" s="172"/>
      <c r="N28620" s="172"/>
      <c r="O28620" s="172"/>
      <c r="U28620" s="173"/>
    </row>
    <row r="28621" spans="13:21" s="104" customFormat="1" ht="15.75">
      <c r="M28621" s="172"/>
      <c r="N28621" s="172"/>
      <c r="O28621" s="172"/>
      <c r="U28621" s="173"/>
    </row>
    <row r="28622" spans="13:21" s="104" customFormat="1" ht="15.75">
      <c r="M28622" s="172"/>
      <c r="N28622" s="172"/>
      <c r="O28622" s="172"/>
      <c r="U28622" s="173"/>
    </row>
    <row r="28623" spans="13:21" s="104" customFormat="1" ht="15.75">
      <c r="M28623" s="172"/>
      <c r="N28623" s="172"/>
      <c r="O28623" s="172"/>
      <c r="U28623" s="173"/>
    </row>
    <row r="28624" spans="13:21" s="104" customFormat="1" ht="15.75">
      <c r="M28624" s="172"/>
      <c r="N28624" s="172"/>
      <c r="O28624" s="172"/>
      <c r="U28624" s="173"/>
    </row>
    <row r="28625" spans="13:21" s="104" customFormat="1" ht="15.75">
      <c r="M28625" s="172"/>
      <c r="N28625" s="172"/>
      <c r="O28625" s="172"/>
      <c r="U28625" s="173"/>
    </row>
    <row r="28626" spans="13:21" s="104" customFormat="1" ht="15.75">
      <c r="M28626" s="172"/>
      <c r="N28626" s="172"/>
      <c r="O28626" s="172"/>
      <c r="U28626" s="173"/>
    </row>
    <row r="28627" spans="13:21" s="104" customFormat="1" ht="15.75">
      <c r="M28627" s="172"/>
      <c r="N28627" s="172"/>
      <c r="O28627" s="172"/>
      <c r="U28627" s="173"/>
    </row>
    <row r="28628" spans="13:21" s="104" customFormat="1" ht="15.75">
      <c r="M28628" s="172"/>
      <c r="N28628" s="172"/>
      <c r="O28628" s="172"/>
      <c r="U28628" s="173"/>
    </row>
    <row r="28629" spans="13:21" s="104" customFormat="1" ht="15.75">
      <c r="M28629" s="172"/>
      <c r="N28629" s="172"/>
      <c r="O28629" s="172"/>
      <c r="U28629" s="173"/>
    </row>
    <row r="28630" spans="13:21" s="104" customFormat="1" ht="15.75">
      <c r="M28630" s="172"/>
      <c r="N28630" s="172"/>
      <c r="O28630" s="172"/>
      <c r="U28630" s="173"/>
    </row>
    <row r="28631" spans="13:21" s="104" customFormat="1" ht="15.75">
      <c r="M28631" s="172"/>
      <c r="N28631" s="172"/>
      <c r="O28631" s="172"/>
      <c r="U28631" s="173"/>
    </row>
    <row r="28632" spans="13:21" s="104" customFormat="1" ht="15.75">
      <c r="M28632" s="172"/>
      <c r="N28632" s="172"/>
      <c r="O28632" s="172"/>
      <c r="U28632" s="173"/>
    </row>
    <row r="28633" spans="13:21" s="104" customFormat="1" ht="15.75">
      <c r="M28633" s="172"/>
      <c r="N28633" s="172"/>
      <c r="O28633" s="172"/>
      <c r="U28633" s="173"/>
    </row>
    <row r="28634" spans="13:21" s="104" customFormat="1" ht="15.75">
      <c r="M28634" s="172"/>
      <c r="N28634" s="172"/>
      <c r="O28634" s="172"/>
      <c r="U28634" s="173"/>
    </row>
    <row r="28635" spans="13:21" s="104" customFormat="1" ht="15.75">
      <c r="M28635" s="172"/>
      <c r="N28635" s="172"/>
      <c r="O28635" s="172"/>
      <c r="U28635" s="173"/>
    </row>
    <row r="28636" spans="13:21" s="104" customFormat="1" ht="15.75">
      <c r="M28636" s="172"/>
      <c r="N28636" s="172"/>
      <c r="O28636" s="172"/>
      <c r="U28636" s="173"/>
    </row>
    <row r="28637" spans="13:21" s="104" customFormat="1" ht="15.75">
      <c r="M28637" s="172"/>
      <c r="N28637" s="172"/>
      <c r="O28637" s="172"/>
      <c r="U28637" s="173"/>
    </row>
    <row r="28638" spans="13:21" s="104" customFormat="1" ht="15.75">
      <c r="M28638" s="172"/>
      <c r="N28638" s="172"/>
      <c r="O28638" s="172"/>
      <c r="U28638" s="173"/>
    </row>
    <row r="28639" spans="13:21" s="104" customFormat="1" ht="15.75">
      <c r="M28639" s="172"/>
      <c r="N28639" s="172"/>
      <c r="O28639" s="172"/>
      <c r="U28639" s="173"/>
    </row>
    <row r="28640" spans="13:21" s="104" customFormat="1" ht="15.75">
      <c r="M28640" s="172"/>
      <c r="N28640" s="172"/>
      <c r="O28640" s="172"/>
      <c r="U28640" s="173"/>
    </row>
    <row r="28641" spans="13:21" s="104" customFormat="1" ht="15.75">
      <c r="M28641" s="172"/>
      <c r="N28641" s="172"/>
      <c r="O28641" s="172"/>
      <c r="U28641" s="173"/>
    </row>
    <row r="28642" spans="13:21" s="104" customFormat="1" ht="15.75">
      <c r="M28642" s="172"/>
      <c r="N28642" s="172"/>
      <c r="O28642" s="172"/>
      <c r="U28642" s="173"/>
    </row>
    <row r="28643" spans="13:21" s="104" customFormat="1" ht="15.75">
      <c r="M28643" s="172"/>
      <c r="N28643" s="172"/>
      <c r="O28643" s="172"/>
      <c r="U28643" s="173"/>
    </row>
    <row r="28644" spans="13:21" s="104" customFormat="1" ht="15.75">
      <c r="M28644" s="172"/>
      <c r="N28644" s="172"/>
      <c r="O28644" s="172"/>
      <c r="U28644" s="173"/>
    </row>
    <row r="28645" spans="13:21" s="104" customFormat="1" ht="15.75">
      <c r="M28645" s="172"/>
      <c r="N28645" s="172"/>
      <c r="O28645" s="172"/>
      <c r="U28645" s="173"/>
    </row>
    <row r="28646" spans="13:21" s="104" customFormat="1" ht="15.75">
      <c r="M28646" s="172"/>
      <c r="N28646" s="172"/>
      <c r="O28646" s="172"/>
      <c r="U28646" s="173"/>
    </row>
    <row r="28647" spans="13:21" s="104" customFormat="1" ht="15.75">
      <c r="M28647" s="172"/>
      <c r="N28647" s="172"/>
      <c r="O28647" s="172"/>
      <c r="U28647" s="173"/>
    </row>
    <row r="28648" spans="13:21" s="104" customFormat="1" ht="15.75">
      <c r="M28648" s="172"/>
      <c r="N28648" s="172"/>
      <c r="O28648" s="172"/>
      <c r="U28648" s="173"/>
    </row>
    <row r="28649" spans="13:21" s="104" customFormat="1" ht="15.75">
      <c r="M28649" s="172"/>
      <c r="N28649" s="172"/>
      <c r="O28649" s="172"/>
      <c r="U28649" s="173"/>
    </row>
    <row r="28650" spans="13:21" s="104" customFormat="1" ht="15.75">
      <c r="M28650" s="172"/>
      <c r="N28650" s="172"/>
      <c r="O28650" s="172"/>
      <c r="U28650" s="173"/>
    </row>
    <row r="28651" spans="13:21" s="104" customFormat="1" ht="15.75">
      <c r="M28651" s="172"/>
      <c r="N28651" s="172"/>
      <c r="O28651" s="172"/>
      <c r="U28651" s="173"/>
    </row>
    <row r="28652" spans="13:21" s="104" customFormat="1" ht="15.75">
      <c r="M28652" s="172"/>
      <c r="N28652" s="172"/>
      <c r="O28652" s="172"/>
      <c r="U28652" s="173"/>
    </row>
    <row r="28653" spans="13:21" s="104" customFormat="1" ht="15.75">
      <c r="M28653" s="172"/>
      <c r="N28653" s="172"/>
      <c r="O28653" s="172"/>
      <c r="U28653" s="173"/>
    </row>
    <row r="28654" spans="13:21" s="104" customFormat="1" ht="15.75">
      <c r="M28654" s="172"/>
      <c r="N28654" s="172"/>
      <c r="O28654" s="172"/>
      <c r="U28654" s="173"/>
    </row>
    <row r="28655" spans="13:21" s="104" customFormat="1" ht="15.75">
      <c r="M28655" s="172"/>
      <c r="N28655" s="172"/>
      <c r="O28655" s="172"/>
      <c r="U28655" s="173"/>
    </row>
    <row r="28656" spans="13:21" s="104" customFormat="1" ht="15.75">
      <c r="M28656" s="172"/>
      <c r="N28656" s="172"/>
      <c r="O28656" s="172"/>
      <c r="U28656" s="173"/>
    </row>
    <row r="28657" spans="13:21" s="104" customFormat="1" ht="15.75">
      <c r="M28657" s="172"/>
      <c r="N28657" s="172"/>
      <c r="O28657" s="172"/>
      <c r="U28657" s="173"/>
    </row>
    <row r="28658" spans="13:21" s="104" customFormat="1" ht="15.75">
      <c r="M28658" s="172"/>
      <c r="N28658" s="172"/>
      <c r="O28658" s="172"/>
      <c r="U28658" s="173"/>
    </row>
    <row r="28659" spans="13:21" s="104" customFormat="1" ht="15.75">
      <c r="M28659" s="172"/>
      <c r="N28659" s="172"/>
      <c r="O28659" s="172"/>
      <c r="U28659" s="173"/>
    </row>
    <row r="28660" spans="13:21" s="104" customFormat="1" ht="15.75">
      <c r="M28660" s="172"/>
      <c r="N28660" s="172"/>
      <c r="O28660" s="172"/>
      <c r="U28660" s="173"/>
    </row>
    <row r="28661" spans="13:21" s="104" customFormat="1" ht="15.75">
      <c r="M28661" s="172"/>
      <c r="N28661" s="172"/>
      <c r="O28661" s="172"/>
      <c r="U28661" s="173"/>
    </row>
    <row r="28662" spans="13:21" s="104" customFormat="1" ht="15.75">
      <c r="M28662" s="172"/>
      <c r="N28662" s="172"/>
      <c r="O28662" s="172"/>
      <c r="U28662" s="173"/>
    </row>
    <row r="28663" spans="13:21" s="104" customFormat="1" ht="15.75">
      <c r="M28663" s="172"/>
      <c r="N28663" s="172"/>
      <c r="O28663" s="172"/>
      <c r="U28663" s="173"/>
    </row>
    <row r="28664" spans="13:21" s="104" customFormat="1" ht="15.75">
      <c r="M28664" s="172"/>
      <c r="N28664" s="172"/>
      <c r="O28664" s="172"/>
      <c r="U28664" s="173"/>
    </row>
    <row r="28665" spans="13:21" s="104" customFormat="1" ht="15.75">
      <c r="M28665" s="172"/>
      <c r="N28665" s="172"/>
      <c r="O28665" s="172"/>
      <c r="U28665" s="173"/>
    </row>
    <row r="28666" spans="13:21" s="104" customFormat="1" ht="15.75">
      <c r="M28666" s="172"/>
      <c r="N28666" s="172"/>
      <c r="O28666" s="172"/>
      <c r="U28666" s="173"/>
    </row>
    <row r="28667" spans="13:21" s="104" customFormat="1" ht="15.75">
      <c r="M28667" s="172"/>
      <c r="N28667" s="172"/>
      <c r="O28667" s="172"/>
      <c r="U28667" s="173"/>
    </row>
    <row r="28668" spans="13:21" s="104" customFormat="1" ht="15.75">
      <c r="M28668" s="172"/>
      <c r="N28668" s="172"/>
      <c r="O28668" s="172"/>
      <c r="U28668" s="173"/>
    </row>
    <row r="28669" spans="13:21" s="104" customFormat="1" ht="15.75">
      <c r="M28669" s="172"/>
      <c r="N28669" s="172"/>
      <c r="O28669" s="172"/>
      <c r="U28669" s="173"/>
    </row>
    <row r="28670" spans="13:21" s="104" customFormat="1" ht="15.75">
      <c r="M28670" s="172"/>
      <c r="N28670" s="172"/>
      <c r="O28670" s="172"/>
      <c r="U28670" s="173"/>
    </row>
    <row r="28671" spans="13:21" s="104" customFormat="1" ht="15.75">
      <c r="M28671" s="172"/>
      <c r="N28671" s="172"/>
      <c r="O28671" s="172"/>
      <c r="U28671" s="173"/>
    </row>
    <row r="28672" spans="13:21" s="104" customFormat="1" ht="15.75">
      <c r="M28672" s="172"/>
      <c r="N28672" s="172"/>
      <c r="O28672" s="172"/>
      <c r="U28672" s="173"/>
    </row>
    <row r="28673" spans="13:21" s="104" customFormat="1" ht="15.75">
      <c r="M28673" s="172"/>
      <c r="N28673" s="172"/>
      <c r="O28673" s="172"/>
      <c r="U28673" s="173"/>
    </row>
    <row r="28674" spans="13:21" s="104" customFormat="1" ht="15.75">
      <c r="M28674" s="172"/>
      <c r="N28674" s="172"/>
      <c r="O28674" s="172"/>
      <c r="U28674" s="173"/>
    </row>
    <row r="28675" spans="13:21" s="104" customFormat="1" ht="15.75">
      <c r="M28675" s="172"/>
      <c r="N28675" s="172"/>
      <c r="O28675" s="172"/>
      <c r="U28675" s="173"/>
    </row>
    <row r="28676" spans="13:21" s="104" customFormat="1" ht="15.75">
      <c r="M28676" s="172"/>
      <c r="N28676" s="172"/>
      <c r="O28676" s="172"/>
      <c r="U28676" s="173"/>
    </row>
    <row r="28677" spans="13:21" s="104" customFormat="1" ht="15.75">
      <c r="M28677" s="172"/>
      <c r="N28677" s="172"/>
      <c r="O28677" s="172"/>
      <c r="U28677" s="173"/>
    </row>
    <row r="28678" spans="13:21" s="104" customFormat="1" ht="15.75">
      <c r="M28678" s="172"/>
      <c r="N28678" s="172"/>
      <c r="O28678" s="172"/>
      <c r="U28678" s="173"/>
    </row>
    <row r="28679" spans="13:21" s="104" customFormat="1" ht="15.75">
      <c r="M28679" s="172"/>
      <c r="N28679" s="172"/>
      <c r="O28679" s="172"/>
      <c r="U28679" s="173"/>
    </row>
    <row r="28680" spans="13:21" s="104" customFormat="1" ht="15.75">
      <c r="M28680" s="172"/>
      <c r="N28680" s="172"/>
      <c r="O28680" s="172"/>
      <c r="U28680" s="173"/>
    </row>
    <row r="28681" spans="13:21" s="104" customFormat="1" ht="15.75">
      <c r="M28681" s="172"/>
      <c r="N28681" s="172"/>
      <c r="O28681" s="172"/>
      <c r="U28681" s="173"/>
    </row>
    <row r="28682" spans="13:21" s="104" customFormat="1" ht="15.75">
      <c r="M28682" s="172"/>
      <c r="N28682" s="172"/>
      <c r="O28682" s="172"/>
      <c r="U28682" s="173"/>
    </row>
    <row r="28683" spans="13:21" s="104" customFormat="1" ht="15.75">
      <c r="M28683" s="172"/>
      <c r="N28683" s="172"/>
      <c r="O28683" s="172"/>
      <c r="U28683" s="173"/>
    </row>
    <row r="28684" spans="13:21" s="104" customFormat="1" ht="15.75">
      <c r="M28684" s="172"/>
      <c r="N28684" s="172"/>
      <c r="O28684" s="172"/>
      <c r="U28684" s="173"/>
    </row>
    <row r="28685" spans="13:21" s="104" customFormat="1" ht="15.75">
      <c r="M28685" s="172"/>
      <c r="N28685" s="172"/>
      <c r="O28685" s="172"/>
      <c r="U28685" s="173"/>
    </row>
    <row r="28686" spans="13:21" s="104" customFormat="1" ht="15.75">
      <c r="M28686" s="172"/>
      <c r="N28686" s="172"/>
      <c r="O28686" s="172"/>
      <c r="U28686" s="173"/>
    </row>
    <row r="28687" spans="13:21" s="104" customFormat="1" ht="15.75">
      <c r="M28687" s="172"/>
      <c r="N28687" s="172"/>
      <c r="O28687" s="172"/>
      <c r="U28687" s="173"/>
    </row>
    <row r="28688" spans="13:21" s="104" customFormat="1" ht="15.75">
      <c r="M28688" s="172"/>
      <c r="N28688" s="172"/>
      <c r="O28688" s="172"/>
      <c r="U28688" s="173"/>
    </row>
    <row r="28689" spans="13:21" s="104" customFormat="1" ht="15.75">
      <c r="M28689" s="172"/>
      <c r="N28689" s="172"/>
      <c r="O28689" s="172"/>
      <c r="U28689" s="173"/>
    </row>
    <row r="28690" spans="13:21" s="104" customFormat="1" ht="15.75">
      <c r="M28690" s="172"/>
      <c r="N28690" s="172"/>
      <c r="O28690" s="172"/>
      <c r="U28690" s="173"/>
    </row>
    <row r="28691" spans="13:21" s="104" customFormat="1" ht="15.75">
      <c r="M28691" s="172"/>
      <c r="N28691" s="172"/>
      <c r="O28691" s="172"/>
      <c r="U28691" s="173"/>
    </row>
    <row r="28692" spans="13:21" s="104" customFormat="1" ht="15.75">
      <c r="M28692" s="172"/>
      <c r="N28692" s="172"/>
      <c r="O28692" s="172"/>
      <c r="U28692" s="173"/>
    </row>
    <row r="28693" spans="13:21" s="104" customFormat="1" ht="15.75">
      <c r="M28693" s="172"/>
      <c r="N28693" s="172"/>
      <c r="O28693" s="172"/>
      <c r="U28693" s="173"/>
    </row>
    <row r="28694" spans="13:21" s="104" customFormat="1" ht="15.75">
      <c r="M28694" s="172"/>
      <c r="N28694" s="172"/>
      <c r="O28694" s="172"/>
      <c r="U28694" s="173"/>
    </row>
    <row r="28695" spans="13:21" s="104" customFormat="1" ht="15.75">
      <c r="M28695" s="172"/>
      <c r="N28695" s="172"/>
      <c r="O28695" s="172"/>
      <c r="U28695" s="173"/>
    </row>
    <row r="28696" spans="13:21" s="104" customFormat="1" ht="15.75">
      <c r="M28696" s="172"/>
      <c r="N28696" s="172"/>
      <c r="O28696" s="172"/>
      <c r="U28696" s="173"/>
    </row>
    <row r="28697" spans="13:21" s="104" customFormat="1" ht="15.75">
      <c r="M28697" s="172"/>
      <c r="N28697" s="172"/>
      <c r="O28697" s="172"/>
      <c r="U28697" s="173"/>
    </row>
    <row r="28698" spans="13:21" s="104" customFormat="1" ht="15.75">
      <c r="M28698" s="172"/>
      <c r="N28698" s="172"/>
      <c r="O28698" s="172"/>
      <c r="U28698" s="173"/>
    </row>
    <row r="28699" spans="13:21" s="104" customFormat="1" ht="15.75">
      <c r="M28699" s="172"/>
      <c r="N28699" s="172"/>
      <c r="O28699" s="172"/>
      <c r="U28699" s="173"/>
    </row>
    <row r="28700" spans="13:21" s="104" customFormat="1" ht="15.75">
      <c r="M28700" s="172"/>
      <c r="N28700" s="172"/>
      <c r="O28700" s="172"/>
      <c r="U28700" s="173"/>
    </row>
    <row r="28701" spans="13:21" s="104" customFormat="1" ht="15.75">
      <c r="M28701" s="172"/>
      <c r="N28701" s="172"/>
      <c r="O28701" s="172"/>
      <c r="U28701" s="173"/>
    </row>
    <row r="28702" spans="13:21" s="104" customFormat="1" ht="15.75">
      <c r="M28702" s="172"/>
      <c r="N28702" s="172"/>
      <c r="O28702" s="172"/>
      <c r="U28702" s="173"/>
    </row>
    <row r="28703" spans="13:21" s="104" customFormat="1" ht="15.75">
      <c r="M28703" s="172"/>
      <c r="N28703" s="172"/>
      <c r="O28703" s="172"/>
      <c r="U28703" s="173"/>
    </row>
    <row r="28704" spans="13:21" s="104" customFormat="1" ht="15.75">
      <c r="M28704" s="172"/>
      <c r="N28704" s="172"/>
      <c r="O28704" s="172"/>
      <c r="U28704" s="173"/>
    </row>
    <row r="28705" spans="13:21" s="104" customFormat="1" ht="15.75">
      <c r="M28705" s="172"/>
      <c r="N28705" s="172"/>
      <c r="O28705" s="172"/>
      <c r="U28705" s="173"/>
    </row>
    <row r="28706" spans="13:21" s="104" customFormat="1" ht="15.75">
      <c r="M28706" s="172"/>
      <c r="N28706" s="172"/>
      <c r="O28706" s="172"/>
      <c r="U28706" s="173"/>
    </row>
    <row r="28707" spans="13:21" s="104" customFormat="1" ht="15.75">
      <c r="M28707" s="172"/>
      <c r="N28707" s="172"/>
      <c r="O28707" s="172"/>
      <c r="U28707" s="173"/>
    </row>
    <row r="28708" spans="13:21" s="104" customFormat="1" ht="15.75">
      <c r="M28708" s="172"/>
      <c r="N28708" s="172"/>
      <c r="O28708" s="172"/>
      <c r="U28708" s="173"/>
    </row>
    <row r="28709" spans="13:21" s="104" customFormat="1" ht="15.75">
      <c r="M28709" s="172"/>
      <c r="N28709" s="172"/>
      <c r="O28709" s="172"/>
      <c r="U28709" s="173"/>
    </row>
    <row r="28710" spans="13:21" s="104" customFormat="1" ht="15.75">
      <c r="M28710" s="172"/>
      <c r="N28710" s="172"/>
      <c r="O28710" s="172"/>
      <c r="U28710" s="173"/>
    </row>
    <row r="28711" spans="13:21" s="104" customFormat="1" ht="15.75">
      <c r="M28711" s="172"/>
      <c r="N28711" s="172"/>
      <c r="O28711" s="172"/>
      <c r="U28711" s="173"/>
    </row>
    <row r="28712" spans="13:21" s="104" customFormat="1" ht="15.75">
      <c r="M28712" s="172"/>
      <c r="N28712" s="172"/>
      <c r="O28712" s="172"/>
      <c r="U28712" s="173"/>
    </row>
    <row r="28713" spans="13:21" s="104" customFormat="1" ht="15.75">
      <c r="M28713" s="172"/>
      <c r="N28713" s="172"/>
      <c r="O28713" s="172"/>
      <c r="U28713" s="173"/>
    </row>
    <row r="28714" spans="13:21" s="104" customFormat="1" ht="15.75">
      <c r="M28714" s="172"/>
      <c r="N28714" s="172"/>
      <c r="O28714" s="172"/>
      <c r="U28714" s="173"/>
    </row>
    <row r="28715" spans="13:21" s="104" customFormat="1" ht="15.75">
      <c r="M28715" s="172"/>
      <c r="N28715" s="172"/>
      <c r="O28715" s="172"/>
      <c r="U28715" s="173"/>
    </row>
    <row r="28716" spans="13:21" s="104" customFormat="1" ht="15.75">
      <c r="M28716" s="172"/>
      <c r="N28716" s="172"/>
      <c r="O28716" s="172"/>
      <c r="U28716" s="173"/>
    </row>
    <row r="28717" spans="13:21" s="104" customFormat="1" ht="15.75">
      <c r="M28717" s="172"/>
      <c r="N28717" s="172"/>
      <c r="O28717" s="172"/>
      <c r="U28717" s="173"/>
    </row>
    <row r="28718" spans="13:21" s="104" customFormat="1" ht="15.75">
      <c r="M28718" s="172"/>
      <c r="N28718" s="172"/>
      <c r="O28718" s="172"/>
      <c r="U28718" s="173"/>
    </row>
    <row r="28719" spans="13:21" s="104" customFormat="1" ht="15.75">
      <c r="M28719" s="172"/>
      <c r="N28719" s="172"/>
      <c r="O28719" s="172"/>
      <c r="U28719" s="173"/>
    </row>
    <row r="28720" spans="13:21" s="104" customFormat="1" ht="15.75">
      <c r="M28720" s="172"/>
      <c r="N28720" s="172"/>
      <c r="O28720" s="172"/>
      <c r="U28720" s="173"/>
    </row>
    <row r="28721" spans="13:21" s="104" customFormat="1" ht="15.75">
      <c r="M28721" s="172"/>
      <c r="N28721" s="172"/>
      <c r="O28721" s="172"/>
      <c r="U28721" s="173"/>
    </row>
    <row r="28722" spans="13:21" s="104" customFormat="1" ht="15.75">
      <c r="M28722" s="172"/>
      <c r="N28722" s="172"/>
      <c r="O28722" s="172"/>
      <c r="U28722" s="173"/>
    </row>
    <row r="28723" spans="13:21" s="104" customFormat="1" ht="15.75">
      <c r="M28723" s="172"/>
      <c r="N28723" s="172"/>
      <c r="O28723" s="172"/>
      <c r="U28723" s="173"/>
    </row>
    <row r="28724" spans="13:21" s="104" customFormat="1" ht="15.75">
      <c r="M28724" s="172"/>
      <c r="N28724" s="172"/>
      <c r="O28724" s="172"/>
      <c r="U28724" s="173"/>
    </row>
    <row r="28725" spans="13:21" s="104" customFormat="1" ht="15.75">
      <c r="M28725" s="172"/>
      <c r="N28725" s="172"/>
      <c r="O28725" s="172"/>
      <c r="U28725" s="173"/>
    </row>
    <row r="28726" spans="13:21" s="104" customFormat="1" ht="15.75">
      <c r="M28726" s="172"/>
      <c r="N28726" s="172"/>
      <c r="O28726" s="172"/>
      <c r="U28726" s="173"/>
    </row>
    <row r="28727" spans="13:21" s="104" customFormat="1" ht="15.75">
      <c r="M28727" s="172"/>
      <c r="N28727" s="172"/>
      <c r="O28727" s="172"/>
      <c r="U28727" s="173"/>
    </row>
    <row r="28728" spans="13:21" s="104" customFormat="1" ht="15.75">
      <c r="M28728" s="172"/>
      <c r="N28728" s="172"/>
      <c r="O28728" s="172"/>
      <c r="U28728" s="173"/>
    </row>
    <row r="28729" spans="13:21" s="104" customFormat="1" ht="15.75">
      <c r="M28729" s="172"/>
      <c r="N28729" s="172"/>
      <c r="O28729" s="172"/>
      <c r="U28729" s="173"/>
    </row>
    <row r="28730" spans="13:21" s="104" customFormat="1" ht="15.75">
      <c r="M28730" s="172"/>
      <c r="N28730" s="172"/>
      <c r="O28730" s="172"/>
      <c r="U28730" s="173"/>
    </row>
    <row r="28731" spans="13:21" s="104" customFormat="1" ht="15.75">
      <c r="M28731" s="172"/>
      <c r="N28731" s="172"/>
      <c r="O28731" s="172"/>
      <c r="U28731" s="173"/>
    </row>
    <row r="28732" spans="13:21" s="104" customFormat="1" ht="15.75">
      <c r="M28732" s="172"/>
      <c r="N28732" s="172"/>
      <c r="O28732" s="172"/>
      <c r="U28732" s="173"/>
    </row>
    <row r="28733" spans="13:21" s="104" customFormat="1" ht="15.75">
      <c r="M28733" s="172"/>
      <c r="N28733" s="172"/>
      <c r="O28733" s="172"/>
      <c r="U28733" s="173"/>
    </row>
    <row r="28734" spans="13:21" s="104" customFormat="1" ht="15.75">
      <c r="M28734" s="172"/>
      <c r="N28734" s="172"/>
      <c r="O28734" s="172"/>
      <c r="U28734" s="173"/>
    </row>
    <row r="28735" spans="13:21" s="104" customFormat="1" ht="15.75">
      <c r="M28735" s="172"/>
      <c r="N28735" s="172"/>
      <c r="O28735" s="172"/>
      <c r="U28735" s="173"/>
    </row>
    <row r="28736" spans="13:21" s="104" customFormat="1" ht="15.75">
      <c r="M28736" s="172"/>
      <c r="N28736" s="172"/>
      <c r="O28736" s="172"/>
      <c r="U28736" s="173"/>
    </row>
    <row r="28737" spans="13:21" s="104" customFormat="1" ht="15.75">
      <c r="M28737" s="172"/>
      <c r="N28737" s="172"/>
      <c r="O28737" s="172"/>
      <c r="U28737" s="173"/>
    </row>
    <row r="28738" spans="13:21" s="104" customFormat="1" ht="15.75">
      <c r="M28738" s="172"/>
      <c r="N28738" s="172"/>
      <c r="O28738" s="172"/>
      <c r="U28738" s="173"/>
    </row>
    <row r="28739" spans="13:21" s="104" customFormat="1" ht="15.75">
      <c r="M28739" s="172"/>
      <c r="N28739" s="172"/>
      <c r="O28739" s="172"/>
      <c r="U28739" s="173"/>
    </row>
    <row r="28740" spans="13:21" s="104" customFormat="1" ht="15.75">
      <c r="M28740" s="172"/>
      <c r="N28740" s="172"/>
      <c r="O28740" s="172"/>
      <c r="U28740" s="173"/>
    </row>
    <row r="28741" spans="13:21" s="104" customFormat="1" ht="15.75">
      <c r="M28741" s="172"/>
      <c r="N28741" s="172"/>
      <c r="O28741" s="172"/>
      <c r="U28741" s="173"/>
    </row>
    <row r="28742" spans="13:21" s="104" customFormat="1" ht="15.75">
      <c r="M28742" s="172"/>
      <c r="N28742" s="172"/>
      <c r="O28742" s="172"/>
      <c r="U28742" s="173"/>
    </row>
    <row r="28743" spans="13:21" s="104" customFormat="1" ht="15.75">
      <c r="M28743" s="172"/>
      <c r="N28743" s="172"/>
      <c r="O28743" s="172"/>
      <c r="U28743" s="173"/>
    </row>
    <row r="28744" spans="13:21" s="104" customFormat="1" ht="15.75">
      <c r="M28744" s="172"/>
      <c r="N28744" s="172"/>
      <c r="O28744" s="172"/>
      <c r="U28744" s="173"/>
    </row>
    <row r="28745" spans="13:21" s="104" customFormat="1" ht="15.75">
      <c r="M28745" s="172"/>
      <c r="N28745" s="172"/>
      <c r="O28745" s="172"/>
      <c r="U28745" s="173"/>
    </row>
    <row r="28746" spans="13:21" s="104" customFormat="1" ht="15.75">
      <c r="M28746" s="172"/>
      <c r="N28746" s="172"/>
      <c r="O28746" s="172"/>
      <c r="U28746" s="173"/>
    </row>
    <row r="28747" spans="13:21" s="104" customFormat="1" ht="15.75">
      <c r="M28747" s="172"/>
      <c r="N28747" s="172"/>
      <c r="O28747" s="172"/>
      <c r="U28747" s="173"/>
    </row>
    <row r="28748" spans="13:21" s="104" customFormat="1" ht="15.75">
      <c r="M28748" s="172"/>
      <c r="N28748" s="172"/>
      <c r="O28748" s="172"/>
      <c r="U28748" s="173"/>
    </row>
    <row r="28749" spans="13:21" s="104" customFormat="1" ht="15.75">
      <c r="M28749" s="172"/>
      <c r="N28749" s="172"/>
      <c r="O28749" s="172"/>
      <c r="U28749" s="173"/>
    </row>
    <row r="28750" spans="13:21" s="104" customFormat="1" ht="15.75">
      <c r="M28750" s="172"/>
      <c r="N28750" s="172"/>
      <c r="O28750" s="172"/>
      <c r="U28750" s="173"/>
    </row>
    <row r="28751" spans="13:21" s="104" customFormat="1" ht="15.75">
      <c r="M28751" s="172"/>
      <c r="N28751" s="172"/>
      <c r="O28751" s="172"/>
      <c r="U28751" s="173"/>
    </row>
    <row r="28752" spans="13:21" s="104" customFormat="1" ht="15.75">
      <c r="M28752" s="172"/>
      <c r="N28752" s="172"/>
      <c r="O28752" s="172"/>
      <c r="U28752" s="173"/>
    </row>
    <row r="28753" spans="13:21" s="104" customFormat="1" ht="15.75">
      <c r="M28753" s="172"/>
      <c r="N28753" s="172"/>
      <c r="O28753" s="172"/>
      <c r="U28753" s="173"/>
    </row>
    <row r="28754" spans="13:21" s="104" customFormat="1" ht="15.75">
      <c r="M28754" s="172"/>
      <c r="N28754" s="172"/>
      <c r="O28754" s="172"/>
      <c r="U28754" s="173"/>
    </row>
    <row r="28755" spans="13:21" s="104" customFormat="1" ht="15.75">
      <c r="M28755" s="172"/>
      <c r="N28755" s="172"/>
      <c r="O28755" s="172"/>
      <c r="U28755" s="173"/>
    </row>
    <row r="28756" spans="13:21" s="104" customFormat="1" ht="15.75">
      <c r="M28756" s="172"/>
      <c r="N28756" s="172"/>
      <c r="O28756" s="172"/>
      <c r="U28756" s="173"/>
    </row>
    <row r="28757" spans="13:21" s="104" customFormat="1" ht="15.75">
      <c r="M28757" s="172"/>
      <c r="N28757" s="172"/>
      <c r="O28757" s="172"/>
      <c r="U28757" s="173"/>
    </row>
    <row r="28758" spans="13:21" s="104" customFormat="1" ht="15.75">
      <c r="M28758" s="172"/>
      <c r="N28758" s="172"/>
      <c r="O28758" s="172"/>
      <c r="U28758" s="173"/>
    </row>
    <row r="28759" spans="13:21" s="104" customFormat="1" ht="15.75">
      <c r="M28759" s="172"/>
      <c r="N28759" s="172"/>
      <c r="O28759" s="172"/>
      <c r="U28759" s="173"/>
    </row>
    <row r="28760" spans="13:21" s="104" customFormat="1" ht="15.75">
      <c r="M28760" s="172"/>
      <c r="N28760" s="172"/>
      <c r="O28760" s="172"/>
      <c r="U28760" s="173"/>
    </row>
    <row r="28761" spans="13:21" s="104" customFormat="1" ht="15.75">
      <c r="M28761" s="172"/>
      <c r="N28761" s="172"/>
      <c r="O28761" s="172"/>
      <c r="U28761" s="173"/>
    </row>
    <row r="28762" spans="13:21" s="104" customFormat="1" ht="15.75">
      <c r="M28762" s="172"/>
      <c r="N28762" s="172"/>
      <c r="O28762" s="172"/>
      <c r="U28762" s="173"/>
    </row>
    <row r="28763" spans="13:21" s="104" customFormat="1" ht="15.75">
      <c r="M28763" s="172"/>
      <c r="N28763" s="172"/>
      <c r="O28763" s="172"/>
      <c r="U28763" s="173"/>
    </row>
    <row r="28764" spans="13:21" s="104" customFormat="1" ht="15.75">
      <c r="M28764" s="172"/>
      <c r="N28764" s="172"/>
      <c r="O28764" s="172"/>
      <c r="U28764" s="173"/>
    </row>
    <row r="28765" spans="13:21" s="104" customFormat="1" ht="15.75">
      <c r="M28765" s="172"/>
      <c r="N28765" s="172"/>
      <c r="O28765" s="172"/>
      <c r="U28765" s="173"/>
    </row>
    <row r="28766" spans="13:21" s="104" customFormat="1" ht="15.75">
      <c r="M28766" s="172"/>
      <c r="N28766" s="172"/>
      <c r="O28766" s="172"/>
      <c r="U28766" s="173"/>
    </row>
    <row r="28767" spans="13:21" s="104" customFormat="1" ht="15.75">
      <c r="M28767" s="172"/>
      <c r="N28767" s="172"/>
      <c r="O28767" s="172"/>
      <c r="U28767" s="173"/>
    </row>
    <row r="28768" spans="13:21" s="104" customFormat="1" ht="15.75">
      <c r="M28768" s="172"/>
      <c r="N28768" s="172"/>
      <c r="O28768" s="172"/>
      <c r="U28768" s="173"/>
    </row>
    <row r="28769" spans="13:21" s="104" customFormat="1" ht="15.75">
      <c r="M28769" s="172"/>
      <c r="N28769" s="172"/>
      <c r="O28769" s="172"/>
      <c r="U28769" s="173"/>
    </row>
    <row r="28770" spans="13:21" s="104" customFormat="1" ht="15.75">
      <c r="M28770" s="172"/>
      <c r="N28770" s="172"/>
      <c r="O28770" s="172"/>
      <c r="U28770" s="173"/>
    </row>
    <row r="28771" spans="13:21" s="104" customFormat="1" ht="15.75">
      <c r="M28771" s="172"/>
      <c r="N28771" s="172"/>
      <c r="O28771" s="172"/>
      <c r="U28771" s="173"/>
    </row>
    <row r="28772" spans="13:21" s="104" customFormat="1" ht="15.75">
      <c r="M28772" s="172"/>
      <c r="N28772" s="172"/>
      <c r="O28772" s="172"/>
      <c r="U28772" s="173"/>
    </row>
    <row r="28773" spans="13:21" s="104" customFormat="1" ht="15.75">
      <c r="M28773" s="172"/>
      <c r="N28773" s="172"/>
      <c r="O28773" s="172"/>
      <c r="U28773" s="173"/>
    </row>
    <row r="28774" spans="13:21" s="104" customFormat="1" ht="15.75">
      <c r="M28774" s="172"/>
      <c r="N28774" s="172"/>
      <c r="O28774" s="172"/>
      <c r="U28774" s="173"/>
    </row>
    <row r="28775" spans="13:21" s="104" customFormat="1" ht="15.75">
      <c r="M28775" s="172"/>
      <c r="N28775" s="172"/>
      <c r="O28775" s="172"/>
      <c r="U28775" s="173"/>
    </row>
    <row r="28776" spans="13:21" s="104" customFormat="1" ht="15.75">
      <c r="M28776" s="172"/>
      <c r="N28776" s="172"/>
      <c r="O28776" s="172"/>
      <c r="U28776" s="173"/>
    </row>
    <row r="28777" spans="13:21" s="104" customFormat="1" ht="15.75">
      <c r="M28777" s="172"/>
      <c r="N28777" s="172"/>
      <c r="O28777" s="172"/>
      <c r="U28777" s="173"/>
    </row>
    <row r="28778" spans="13:21" s="104" customFormat="1" ht="15.75">
      <c r="M28778" s="172"/>
      <c r="N28778" s="172"/>
      <c r="O28778" s="172"/>
      <c r="U28778" s="173"/>
    </row>
    <row r="28779" spans="13:21" s="104" customFormat="1" ht="15.75">
      <c r="M28779" s="172"/>
      <c r="N28779" s="172"/>
      <c r="O28779" s="172"/>
      <c r="U28779" s="173"/>
    </row>
    <row r="28780" spans="13:21" s="104" customFormat="1" ht="15.75">
      <c r="M28780" s="172"/>
      <c r="N28780" s="172"/>
      <c r="O28780" s="172"/>
      <c r="U28780" s="173"/>
    </row>
    <row r="28781" spans="13:21" s="104" customFormat="1" ht="15.75">
      <c r="M28781" s="172"/>
      <c r="N28781" s="172"/>
      <c r="O28781" s="172"/>
      <c r="U28781" s="173"/>
    </row>
    <row r="28782" spans="13:21" s="104" customFormat="1" ht="15.75">
      <c r="M28782" s="172"/>
      <c r="N28782" s="172"/>
      <c r="O28782" s="172"/>
      <c r="U28782" s="173"/>
    </row>
    <row r="28783" spans="13:21" s="104" customFormat="1" ht="15.75">
      <c r="M28783" s="172"/>
      <c r="N28783" s="172"/>
      <c r="O28783" s="172"/>
      <c r="U28783" s="173"/>
    </row>
    <row r="28784" spans="13:21" s="104" customFormat="1" ht="15.75">
      <c r="M28784" s="172"/>
      <c r="N28784" s="172"/>
      <c r="O28784" s="172"/>
      <c r="U28784" s="173"/>
    </row>
    <row r="28785" spans="13:21" s="104" customFormat="1" ht="15.75">
      <c r="M28785" s="172"/>
      <c r="N28785" s="172"/>
      <c r="O28785" s="172"/>
      <c r="U28785" s="173"/>
    </row>
    <row r="28786" spans="13:21" s="104" customFormat="1" ht="15.75">
      <c r="M28786" s="172"/>
      <c r="N28786" s="172"/>
      <c r="O28786" s="172"/>
      <c r="U28786" s="173"/>
    </row>
    <row r="28787" spans="13:21" s="104" customFormat="1" ht="15.75">
      <c r="M28787" s="172"/>
      <c r="N28787" s="172"/>
      <c r="O28787" s="172"/>
      <c r="U28787" s="173"/>
    </row>
    <row r="28788" spans="13:21" s="104" customFormat="1" ht="15.75">
      <c r="M28788" s="172"/>
      <c r="N28788" s="172"/>
      <c r="O28788" s="172"/>
      <c r="U28788" s="173"/>
    </row>
    <row r="28789" spans="13:21" s="104" customFormat="1" ht="15.75">
      <c r="M28789" s="172"/>
      <c r="N28789" s="172"/>
      <c r="O28789" s="172"/>
      <c r="U28789" s="173"/>
    </row>
    <row r="28790" spans="13:21" s="104" customFormat="1" ht="15.75">
      <c r="M28790" s="172"/>
      <c r="N28790" s="172"/>
      <c r="O28790" s="172"/>
      <c r="U28790" s="173"/>
    </row>
    <row r="28791" spans="13:21" s="104" customFormat="1" ht="15.75">
      <c r="M28791" s="172"/>
      <c r="N28791" s="172"/>
      <c r="O28791" s="172"/>
      <c r="U28791" s="173"/>
    </row>
    <row r="28792" spans="13:21" s="104" customFormat="1" ht="15.75">
      <c r="M28792" s="172"/>
      <c r="N28792" s="172"/>
      <c r="O28792" s="172"/>
      <c r="U28792" s="173"/>
    </row>
    <row r="28793" spans="13:21" s="104" customFormat="1" ht="15.75">
      <c r="M28793" s="172"/>
      <c r="N28793" s="172"/>
      <c r="O28793" s="172"/>
      <c r="U28793" s="173"/>
    </row>
    <row r="28794" spans="13:21" s="104" customFormat="1" ht="15.75">
      <c r="M28794" s="172"/>
      <c r="N28794" s="172"/>
      <c r="O28794" s="172"/>
      <c r="U28794" s="173"/>
    </row>
    <row r="28795" spans="13:21" s="104" customFormat="1" ht="15.75">
      <c r="M28795" s="172"/>
      <c r="N28795" s="172"/>
      <c r="O28795" s="172"/>
      <c r="U28795" s="173"/>
    </row>
    <row r="28796" spans="13:21" s="104" customFormat="1" ht="15.75">
      <c r="M28796" s="172"/>
      <c r="N28796" s="172"/>
      <c r="O28796" s="172"/>
      <c r="U28796" s="173"/>
    </row>
    <row r="28797" spans="13:21" s="104" customFormat="1" ht="15.75">
      <c r="M28797" s="172"/>
      <c r="N28797" s="172"/>
      <c r="O28797" s="172"/>
      <c r="U28797" s="173"/>
    </row>
    <row r="28798" spans="13:21" s="104" customFormat="1" ht="15.75">
      <c r="M28798" s="172"/>
      <c r="N28798" s="172"/>
      <c r="O28798" s="172"/>
      <c r="U28798" s="173"/>
    </row>
    <row r="28799" spans="13:21" s="104" customFormat="1" ht="15.75">
      <c r="M28799" s="172"/>
      <c r="N28799" s="172"/>
      <c r="O28799" s="172"/>
      <c r="U28799" s="173"/>
    </row>
    <row r="28800" spans="13:21" s="104" customFormat="1" ht="15.75">
      <c r="M28800" s="172"/>
      <c r="N28800" s="172"/>
      <c r="O28800" s="172"/>
      <c r="U28800" s="173"/>
    </row>
    <row r="28801" spans="13:21" s="104" customFormat="1" ht="15.75">
      <c r="M28801" s="172"/>
      <c r="N28801" s="172"/>
      <c r="O28801" s="172"/>
      <c r="U28801" s="173"/>
    </row>
    <row r="28802" spans="13:21" s="104" customFormat="1" ht="15.75">
      <c r="M28802" s="172"/>
      <c r="N28802" s="172"/>
      <c r="O28802" s="172"/>
      <c r="U28802" s="173"/>
    </row>
    <row r="28803" spans="13:21" s="104" customFormat="1" ht="15.75">
      <c r="M28803" s="172"/>
      <c r="N28803" s="172"/>
      <c r="O28803" s="172"/>
      <c r="U28803" s="173"/>
    </row>
    <row r="28804" spans="13:21" s="104" customFormat="1" ht="15.75">
      <c r="M28804" s="172"/>
      <c r="N28804" s="172"/>
      <c r="O28804" s="172"/>
      <c r="U28804" s="173"/>
    </row>
    <row r="28805" spans="13:21" s="104" customFormat="1" ht="15.75">
      <c r="M28805" s="172"/>
      <c r="N28805" s="172"/>
      <c r="O28805" s="172"/>
      <c r="U28805" s="173"/>
    </row>
    <row r="28806" spans="13:21" s="104" customFormat="1" ht="15.75">
      <c r="M28806" s="172"/>
      <c r="N28806" s="172"/>
      <c r="O28806" s="172"/>
      <c r="U28806" s="173"/>
    </row>
    <row r="28807" spans="13:21" s="104" customFormat="1" ht="15.75">
      <c r="M28807" s="172"/>
      <c r="N28807" s="172"/>
      <c r="O28807" s="172"/>
      <c r="U28807" s="173"/>
    </row>
    <row r="28808" spans="13:21" s="104" customFormat="1" ht="15.75">
      <c r="M28808" s="172"/>
      <c r="N28808" s="172"/>
      <c r="O28808" s="172"/>
      <c r="U28808" s="173"/>
    </row>
    <row r="28809" spans="13:21" s="104" customFormat="1" ht="15.75">
      <c r="M28809" s="172"/>
      <c r="N28809" s="172"/>
      <c r="O28809" s="172"/>
      <c r="U28809" s="173"/>
    </row>
    <row r="28810" spans="13:21" s="104" customFormat="1" ht="15.75">
      <c r="M28810" s="172"/>
      <c r="N28810" s="172"/>
      <c r="O28810" s="172"/>
      <c r="U28810" s="173"/>
    </row>
    <row r="28811" spans="13:21" s="104" customFormat="1" ht="15.75">
      <c r="M28811" s="172"/>
      <c r="N28811" s="172"/>
      <c r="O28811" s="172"/>
      <c r="U28811" s="173"/>
    </row>
    <row r="28812" spans="13:21" s="104" customFormat="1" ht="15.75">
      <c r="M28812" s="172"/>
      <c r="N28812" s="172"/>
      <c r="O28812" s="172"/>
      <c r="U28812" s="173"/>
    </row>
    <row r="28813" spans="13:21" s="104" customFormat="1" ht="15.75">
      <c r="M28813" s="172"/>
      <c r="N28813" s="172"/>
      <c r="O28813" s="172"/>
      <c r="U28813" s="173"/>
    </row>
    <row r="28814" spans="13:21" s="104" customFormat="1" ht="15.75">
      <c r="M28814" s="172"/>
      <c r="N28814" s="172"/>
      <c r="O28814" s="172"/>
      <c r="U28814" s="173"/>
    </row>
    <row r="28815" spans="13:21" s="104" customFormat="1" ht="15.75">
      <c r="M28815" s="172"/>
      <c r="N28815" s="172"/>
      <c r="O28815" s="172"/>
      <c r="U28815" s="173"/>
    </row>
    <row r="28816" spans="13:21" s="104" customFormat="1" ht="15.75">
      <c r="M28816" s="172"/>
      <c r="N28816" s="172"/>
      <c r="O28816" s="172"/>
      <c r="U28816" s="173"/>
    </row>
    <row r="28817" spans="13:21" s="104" customFormat="1" ht="15.75">
      <c r="M28817" s="172"/>
      <c r="N28817" s="172"/>
      <c r="O28817" s="172"/>
      <c r="U28817" s="173"/>
    </row>
    <row r="28818" spans="13:21" s="104" customFormat="1" ht="15.75">
      <c r="M28818" s="172"/>
      <c r="N28818" s="172"/>
      <c r="O28818" s="172"/>
      <c r="U28818" s="173"/>
    </row>
    <row r="28819" spans="13:21" s="104" customFormat="1" ht="15.75">
      <c r="M28819" s="172"/>
      <c r="N28819" s="172"/>
      <c r="O28819" s="172"/>
      <c r="U28819" s="173"/>
    </row>
    <row r="28820" spans="13:21" s="104" customFormat="1" ht="15.75">
      <c r="M28820" s="172"/>
      <c r="N28820" s="172"/>
      <c r="O28820" s="172"/>
      <c r="U28820" s="173"/>
    </row>
    <row r="28821" spans="13:21" s="104" customFormat="1" ht="15.75">
      <c r="M28821" s="172"/>
      <c r="N28821" s="172"/>
      <c r="O28821" s="172"/>
      <c r="U28821" s="173"/>
    </row>
    <row r="28822" spans="13:21" s="104" customFormat="1" ht="15.75">
      <c r="M28822" s="172"/>
      <c r="N28822" s="172"/>
      <c r="O28822" s="172"/>
      <c r="U28822" s="173"/>
    </row>
    <row r="28823" spans="13:21" s="104" customFormat="1" ht="15.75">
      <c r="M28823" s="172"/>
      <c r="N28823" s="172"/>
      <c r="O28823" s="172"/>
      <c r="U28823" s="173"/>
    </row>
    <row r="28824" spans="13:21" s="104" customFormat="1" ht="15.75">
      <c r="M28824" s="172"/>
      <c r="N28824" s="172"/>
      <c r="O28824" s="172"/>
      <c r="U28824" s="173"/>
    </row>
    <row r="28825" spans="13:21" s="104" customFormat="1" ht="15.75">
      <c r="M28825" s="172"/>
      <c r="N28825" s="172"/>
      <c r="O28825" s="172"/>
      <c r="U28825" s="173"/>
    </row>
    <row r="28826" spans="13:21" s="104" customFormat="1" ht="15.75">
      <c r="M28826" s="172"/>
      <c r="N28826" s="172"/>
      <c r="O28826" s="172"/>
      <c r="U28826" s="173"/>
    </row>
    <row r="28827" spans="13:21" s="104" customFormat="1" ht="15.75">
      <c r="M28827" s="172"/>
      <c r="N28827" s="172"/>
      <c r="O28827" s="172"/>
      <c r="U28827" s="173"/>
    </row>
    <row r="28828" spans="13:21" s="104" customFormat="1" ht="15.75">
      <c r="M28828" s="172"/>
      <c r="N28828" s="172"/>
      <c r="O28828" s="172"/>
      <c r="U28828" s="173"/>
    </row>
    <row r="28829" spans="13:21" s="104" customFormat="1" ht="15.75">
      <c r="M28829" s="172"/>
      <c r="N28829" s="172"/>
      <c r="O28829" s="172"/>
      <c r="U28829" s="173"/>
    </row>
    <row r="28830" spans="13:21" s="104" customFormat="1" ht="15.75">
      <c r="M28830" s="172"/>
      <c r="N28830" s="172"/>
      <c r="O28830" s="172"/>
      <c r="U28830" s="173"/>
    </row>
    <row r="28831" spans="13:21" s="104" customFormat="1" ht="15.75">
      <c r="M28831" s="172"/>
      <c r="N28831" s="172"/>
      <c r="O28831" s="172"/>
      <c r="U28831" s="173"/>
    </row>
    <row r="28832" spans="13:21" s="104" customFormat="1" ht="15.75">
      <c r="M28832" s="172"/>
      <c r="N28832" s="172"/>
      <c r="O28832" s="172"/>
      <c r="U28832" s="173"/>
    </row>
    <row r="28833" spans="13:21" s="104" customFormat="1" ht="15.75">
      <c r="M28833" s="172"/>
      <c r="N28833" s="172"/>
      <c r="O28833" s="172"/>
      <c r="U28833" s="173"/>
    </row>
    <row r="28834" spans="13:21" s="104" customFormat="1" ht="15.75">
      <c r="M28834" s="172"/>
      <c r="N28834" s="172"/>
      <c r="O28834" s="172"/>
      <c r="U28834" s="173"/>
    </row>
    <row r="28835" spans="13:21" s="104" customFormat="1" ht="15.75">
      <c r="M28835" s="172"/>
      <c r="N28835" s="172"/>
      <c r="O28835" s="172"/>
      <c r="U28835" s="173"/>
    </row>
    <row r="28836" spans="13:21" s="104" customFormat="1" ht="15.75">
      <c r="M28836" s="172"/>
      <c r="N28836" s="172"/>
      <c r="O28836" s="172"/>
      <c r="U28836" s="173"/>
    </row>
    <row r="28837" spans="13:21" s="104" customFormat="1" ht="15.75">
      <c r="M28837" s="172"/>
      <c r="N28837" s="172"/>
      <c r="O28837" s="172"/>
      <c r="U28837" s="173"/>
    </row>
    <row r="28838" spans="13:21" s="104" customFormat="1" ht="15.75">
      <c r="M28838" s="172"/>
      <c r="N28838" s="172"/>
      <c r="O28838" s="172"/>
      <c r="U28838" s="173"/>
    </row>
    <row r="28839" spans="13:21" s="104" customFormat="1" ht="15.75">
      <c r="M28839" s="172"/>
      <c r="N28839" s="172"/>
      <c r="O28839" s="172"/>
      <c r="U28839" s="173"/>
    </row>
    <row r="28840" spans="13:21" s="104" customFormat="1" ht="15.75">
      <c r="M28840" s="172"/>
      <c r="N28840" s="172"/>
      <c r="O28840" s="172"/>
      <c r="U28840" s="173"/>
    </row>
    <row r="28841" spans="13:21" s="104" customFormat="1" ht="15.75">
      <c r="M28841" s="172"/>
      <c r="N28841" s="172"/>
      <c r="O28841" s="172"/>
      <c r="U28841" s="173"/>
    </row>
    <row r="28842" spans="13:21" s="104" customFormat="1" ht="15.75">
      <c r="M28842" s="172"/>
      <c r="N28842" s="172"/>
      <c r="O28842" s="172"/>
      <c r="U28842" s="173"/>
    </row>
    <row r="28843" spans="13:21" s="104" customFormat="1" ht="15.75">
      <c r="M28843" s="172"/>
      <c r="N28843" s="172"/>
      <c r="O28843" s="172"/>
      <c r="U28843" s="173"/>
    </row>
    <row r="28844" spans="13:21" s="104" customFormat="1" ht="15.75">
      <c r="M28844" s="172"/>
      <c r="N28844" s="172"/>
      <c r="O28844" s="172"/>
      <c r="U28844" s="173"/>
    </row>
    <row r="28845" spans="13:21" s="104" customFormat="1" ht="15.75">
      <c r="M28845" s="172"/>
      <c r="N28845" s="172"/>
      <c r="O28845" s="172"/>
      <c r="U28845" s="173"/>
    </row>
    <row r="28846" spans="13:21" s="104" customFormat="1" ht="15.75">
      <c r="M28846" s="172"/>
      <c r="N28846" s="172"/>
      <c r="O28846" s="172"/>
      <c r="U28846" s="173"/>
    </row>
    <row r="28847" spans="13:21" s="104" customFormat="1" ht="15.75">
      <c r="M28847" s="172"/>
      <c r="N28847" s="172"/>
      <c r="O28847" s="172"/>
      <c r="U28847" s="173"/>
    </row>
    <row r="28848" spans="13:21" s="104" customFormat="1" ht="15.75">
      <c r="M28848" s="172"/>
      <c r="N28848" s="172"/>
      <c r="O28848" s="172"/>
      <c r="U28848" s="173"/>
    </row>
    <row r="28849" spans="13:21" s="104" customFormat="1" ht="15.75">
      <c r="M28849" s="172"/>
      <c r="N28849" s="172"/>
      <c r="O28849" s="172"/>
      <c r="U28849" s="173"/>
    </row>
    <row r="28850" spans="13:21" s="104" customFormat="1" ht="15.75">
      <c r="M28850" s="172"/>
      <c r="N28850" s="172"/>
      <c r="O28850" s="172"/>
      <c r="U28850" s="173"/>
    </row>
    <row r="28851" spans="13:21" s="104" customFormat="1" ht="15.75">
      <c r="M28851" s="172"/>
      <c r="N28851" s="172"/>
      <c r="O28851" s="172"/>
      <c r="U28851" s="173"/>
    </row>
    <row r="28852" spans="13:21" s="104" customFormat="1" ht="15.75">
      <c r="M28852" s="172"/>
      <c r="N28852" s="172"/>
      <c r="O28852" s="172"/>
      <c r="U28852" s="173"/>
    </row>
    <row r="28853" spans="13:21" s="104" customFormat="1" ht="15.75">
      <c r="M28853" s="172"/>
      <c r="N28853" s="172"/>
      <c r="O28853" s="172"/>
      <c r="U28853" s="173"/>
    </row>
    <row r="28854" spans="13:21" s="104" customFormat="1" ht="15.75">
      <c r="M28854" s="172"/>
      <c r="N28854" s="172"/>
      <c r="O28854" s="172"/>
      <c r="U28854" s="173"/>
    </row>
    <row r="28855" spans="13:21" s="104" customFormat="1" ht="15.75">
      <c r="M28855" s="172"/>
      <c r="N28855" s="172"/>
      <c r="O28855" s="172"/>
      <c r="U28855" s="173"/>
    </row>
    <row r="28856" spans="13:21" s="104" customFormat="1" ht="15.75">
      <c r="M28856" s="172"/>
      <c r="N28856" s="172"/>
      <c r="O28856" s="172"/>
      <c r="U28856" s="173"/>
    </row>
    <row r="28857" spans="13:21" s="104" customFormat="1" ht="15.75">
      <c r="M28857" s="172"/>
      <c r="N28857" s="172"/>
      <c r="O28857" s="172"/>
      <c r="U28857" s="173"/>
    </row>
    <row r="28858" spans="13:21" s="104" customFormat="1" ht="15.75">
      <c r="M28858" s="172"/>
      <c r="N28858" s="172"/>
      <c r="O28858" s="172"/>
      <c r="U28858" s="173"/>
    </row>
    <row r="28859" spans="13:21" s="104" customFormat="1" ht="15.75">
      <c r="M28859" s="172"/>
      <c r="N28859" s="172"/>
      <c r="O28859" s="172"/>
      <c r="U28859" s="173"/>
    </row>
    <row r="28860" spans="13:21" s="104" customFormat="1" ht="15.75">
      <c r="M28860" s="172"/>
      <c r="N28860" s="172"/>
      <c r="O28860" s="172"/>
      <c r="U28860" s="173"/>
    </row>
    <row r="28861" spans="13:21" s="104" customFormat="1" ht="15.75">
      <c r="M28861" s="172"/>
      <c r="N28861" s="172"/>
      <c r="O28861" s="172"/>
      <c r="U28861" s="173"/>
    </row>
    <row r="28862" spans="13:21" s="104" customFormat="1" ht="15.75">
      <c r="M28862" s="172"/>
      <c r="N28862" s="172"/>
      <c r="O28862" s="172"/>
      <c r="U28862" s="173"/>
    </row>
    <row r="28863" spans="13:21" s="104" customFormat="1" ht="15.75">
      <c r="M28863" s="172"/>
      <c r="N28863" s="172"/>
      <c r="O28863" s="172"/>
      <c r="U28863" s="173"/>
    </row>
    <row r="28864" spans="13:21" s="104" customFormat="1" ht="15.75">
      <c r="M28864" s="172"/>
      <c r="N28864" s="172"/>
      <c r="O28864" s="172"/>
      <c r="U28864" s="173"/>
    </row>
    <row r="28865" spans="13:21" s="104" customFormat="1" ht="15.75">
      <c r="M28865" s="172"/>
      <c r="N28865" s="172"/>
      <c r="O28865" s="172"/>
      <c r="U28865" s="173"/>
    </row>
    <row r="28866" spans="13:21" s="104" customFormat="1" ht="15.75">
      <c r="M28866" s="172"/>
      <c r="N28866" s="172"/>
      <c r="O28866" s="172"/>
      <c r="U28866" s="173"/>
    </row>
    <row r="28867" spans="13:21" s="104" customFormat="1" ht="15.75">
      <c r="M28867" s="172"/>
      <c r="N28867" s="172"/>
      <c r="O28867" s="172"/>
      <c r="U28867" s="173"/>
    </row>
    <row r="28868" spans="13:21" s="104" customFormat="1" ht="15.75">
      <c r="M28868" s="172"/>
      <c r="N28868" s="172"/>
      <c r="O28868" s="172"/>
      <c r="U28868" s="173"/>
    </row>
    <row r="28869" spans="13:21" s="104" customFormat="1" ht="15.75">
      <c r="M28869" s="172"/>
      <c r="N28869" s="172"/>
      <c r="O28869" s="172"/>
      <c r="U28869" s="173"/>
    </row>
    <row r="28870" spans="13:21" s="104" customFormat="1" ht="15.75">
      <c r="M28870" s="172"/>
      <c r="N28870" s="172"/>
      <c r="O28870" s="172"/>
      <c r="U28870" s="173"/>
    </row>
    <row r="28871" spans="13:21" s="104" customFormat="1" ht="15.75">
      <c r="M28871" s="172"/>
      <c r="N28871" s="172"/>
      <c r="O28871" s="172"/>
      <c r="U28871" s="173"/>
    </row>
    <row r="28872" spans="13:21" s="104" customFormat="1" ht="15.75">
      <c r="M28872" s="172"/>
      <c r="N28872" s="172"/>
      <c r="O28872" s="172"/>
      <c r="U28872" s="173"/>
    </row>
    <row r="28873" spans="13:21" s="104" customFormat="1" ht="15.75">
      <c r="M28873" s="172"/>
      <c r="N28873" s="172"/>
      <c r="O28873" s="172"/>
      <c r="U28873" s="173"/>
    </row>
    <row r="28874" spans="13:21" s="104" customFormat="1" ht="15.75">
      <c r="M28874" s="172"/>
      <c r="N28874" s="172"/>
      <c r="O28874" s="172"/>
      <c r="U28874" s="173"/>
    </row>
    <row r="28875" spans="13:21" s="104" customFormat="1" ht="15.75">
      <c r="M28875" s="172"/>
      <c r="N28875" s="172"/>
      <c r="O28875" s="172"/>
      <c r="U28875" s="173"/>
    </row>
    <row r="28876" spans="13:21" s="104" customFormat="1" ht="15.75">
      <c r="M28876" s="172"/>
      <c r="N28876" s="172"/>
      <c r="O28876" s="172"/>
      <c r="U28876" s="173"/>
    </row>
    <row r="28877" spans="13:21" s="104" customFormat="1" ht="15.75">
      <c r="M28877" s="172"/>
      <c r="N28877" s="172"/>
      <c r="O28877" s="172"/>
      <c r="U28877" s="173"/>
    </row>
    <row r="28878" spans="13:21" s="104" customFormat="1" ht="15.75">
      <c r="M28878" s="172"/>
      <c r="N28878" s="172"/>
      <c r="O28878" s="172"/>
      <c r="U28878" s="173"/>
    </row>
    <row r="28879" spans="13:21" s="104" customFormat="1" ht="15.75">
      <c r="M28879" s="172"/>
      <c r="N28879" s="172"/>
      <c r="O28879" s="172"/>
      <c r="U28879" s="173"/>
    </row>
    <row r="28880" spans="13:21" s="104" customFormat="1" ht="15.75">
      <c r="M28880" s="172"/>
      <c r="N28880" s="172"/>
      <c r="O28880" s="172"/>
      <c r="U28880" s="173"/>
    </row>
    <row r="28881" spans="13:21" s="104" customFormat="1" ht="15.75">
      <c r="M28881" s="172"/>
      <c r="N28881" s="172"/>
      <c r="O28881" s="172"/>
      <c r="U28881" s="173"/>
    </row>
    <row r="28882" spans="13:21" s="104" customFormat="1" ht="15.75">
      <c r="M28882" s="172"/>
      <c r="N28882" s="172"/>
      <c r="O28882" s="172"/>
      <c r="U28882" s="173"/>
    </row>
    <row r="28883" spans="13:21" s="104" customFormat="1" ht="15.75">
      <c r="M28883" s="172"/>
      <c r="N28883" s="172"/>
      <c r="O28883" s="172"/>
      <c r="U28883" s="173"/>
    </row>
    <row r="28884" spans="13:21" s="104" customFormat="1" ht="15.75">
      <c r="M28884" s="172"/>
      <c r="N28884" s="172"/>
      <c r="O28884" s="172"/>
      <c r="U28884" s="173"/>
    </row>
    <row r="28885" spans="13:21" s="104" customFormat="1" ht="15.75">
      <c r="M28885" s="172"/>
      <c r="N28885" s="172"/>
      <c r="O28885" s="172"/>
      <c r="U28885" s="173"/>
    </row>
    <row r="28886" spans="13:21" s="104" customFormat="1" ht="15.75">
      <c r="M28886" s="172"/>
      <c r="N28886" s="172"/>
      <c r="O28886" s="172"/>
      <c r="U28886" s="173"/>
    </row>
    <row r="28887" spans="13:21" s="104" customFormat="1" ht="15.75">
      <c r="M28887" s="172"/>
      <c r="N28887" s="172"/>
      <c r="O28887" s="172"/>
      <c r="U28887" s="173"/>
    </row>
    <row r="28888" spans="13:21" s="104" customFormat="1" ht="15.75">
      <c r="M28888" s="172"/>
      <c r="N28888" s="172"/>
      <c r="O28888" s="172"/>
      <c r="U28888" s="173"/>
    </row>
    <row r="28889" spans="13:21" s="104" customFormat="1" ht="15.75">
      <c r="M28889" s="172"/>
      <c r="N28889" s="172"/>
      <c r="O28889" s="172"/>
      <c r="U28889" s="173"/>
    </row>
    <row r="28890" spans="13:21" s="104" customFormat="1" ht="15.75">
      <c r="M28890" s="172"/>
      <c r="N28890" s="172"/>
      <c r="O28890" s="172"/>
      <c r="U28890" s="173"/>
    </row>
    <row r="28891" spans="13:21" s="104" customFormat="1" ht="15.75">
      <c r="M28891" s="172"/>
      <c r="N28891" s="172"/>
      <c r="O28891" s="172"/>
      <c r="U28891" s="173"/>
    </row>
    <row r="28892" spans="13:21" s="104" customFormat="1" ht="15.75">
      <c r="M28892" s="172"/>
      <c r="N28892" s="172"/>
      <c r="O28892" s="172"/>
      <c r="U28892" s="173"/>
    </row>
    <row r="28893" spans="13:21" s="104" customFormat="1" ht="15.75">
      <c r="M28893" s="172"/>
      <c r="N28893" s="172"/>
      <c r="O28893" s="172"/>
      <c r="U28893" s="173"/>
    </row>
    <row r="28894" spans="13:21" s="104" customFormat="1" ht="15.75">
      <c r="M28894" s="172"/>
      <c r="N28894" s="172"/>
      <c r="O28894" s="172"/>
      <c r="U28894" s="173"/>
    </row>
    <row r="28895" spans="13:21" s="104" customFormat="1" ht="15.75">
      <c r="M28895" s="172"/>
      <c r="N28895" s="172"/>
      <c r="O28895" s="172"/>
      <c r="U28895" s="173"/>
    </row>
    <row r="28896" spans="13:21" s="104" customFormat="1" ht="15.75">
      <c r="M28896" s="172"/>
      <c r="N28896" s="172"/>
      <c r="O28896" s="172"/>
      <c r="U28896" s="173"/>
    </row>
    <row r="28897" spans="13:21" s="104" customFormat="1" ht="15.75">
      <c r="M28897" s="172"/>
      <c r="N28897" s="172"/>
      <c r="O28897" s="172"/>
      <c r="U28897" s="173"/>
    </row>
    <row r="28898" spans="13:21" s="104" customFormat="1" ht="15.75">
      <c r="M28898" s="172"/>
      <c r="N28898" s="172"/>
      <c r="O28898" s="172"/>
      <c r="U28898" s="173"/>
    </row>
    <row r="28899" spans="13:21" s="104" customFormat="1" ht="15.75">
      <c r="M28899" s="172"/>
      <c r="N28899" s="172"/>
      <c r="O28899" s="172"/>
      <c r="U28899" s="173"/>
    </row>
    <row r="28900" spans="13:21" s="104" customFormat="1" ht="15.75">
      <c r="M28900" s="172"/>
      <c r="N28900" s="172"/>
      <c r="O28900" s="172"/>
      <c r="U28900" s="173"/>
    </row>
    <row r="28901" spans="13:21" s="104" customFormat="1" ht="15.75">
      <c r="M28901" s="172"/>
      <c r="N28901" s="172"/>
      <c r="O28901" s="172"/>
      <c r="U28901" s="173"/>
    </row>
    <row r="28902" spans="13:21" s="104" customFormat="1" ht="15.75">
      <c r="M28902" s="172"/>
      <c r="N28902" s="172"/>
      <c r="O28902" s="172"/>
      <c r="U28902" s="173"/>
    </row>
    <row r="28903" spans="13:21" s="104" customFormat="1" ht="15.75">
      <c r="M28903" s="172"/>
      <c r="N28903" s="172"/>
      <c r="O28903" s="172"/>
      <c r="U28903" s="173"/>
    </row>
    <row r="28904" spans="13:21" s="104" customFormat="1" ht="15.75">
      <c r="M28904" s="172"/>
      <c r="N28904" s="172"/>
      <c r="O28904" s="172"/>
      <c r="U28904" s="173"/>
    </row>
    <row r="28905" spans="13:21" s="104" customFormat="1" ht="15.75">
      <c r="M28905" s="172"/>
      <c r="N28905" s="172"/>
      <c r="O28905" s="172"/>
      <c r="U28905" s="173"/>
    </row>
    <row r="28906" spans="13:21" s="104" customFormat="1" ht="15.75">
      <c r="M28906" s="172"/>
      <c r="N28906" s="172"/>
      <c r="O28906" s="172"/>
      <c r="U28906" s="173"/>
    </row>
    <row r="28907" spans="13:21" s="104" customFormat="1" ht="15.75">
      <c r="M28907" s="172"/>
      <c r="N28907" s="172"/>
      <c r="O28907" s="172"/>
      <c r="U28907" s="173"/>
    </row>
    <row r="28908" spans="13:21" s="104" customFormat="1" ht="15.75">
      <c r="M28908" s="172"/>
      <c r="N28908" s="172"/>
      <c r="O28908" s="172"/>
      <c r="U28908" s="173"/>
    </row>
    <row r="28909" spans="13:21" s="104" customFormat="1" ht="15.75">
      <c r="M28909" s="172"/>
      <c r="N28909" s="172"/>
      <c r="O28909" s="172"/>
      <c r="U28909" s="173"/>
    </row>
    <row r="28910" spans="13:21" s="104" customFormat="1" ht="15.75">
      <c r="M28910" s="172"/>
      <c r="N28910" s="172"/>
      <c r="O28910" s="172"/>
      <c r="U28910" s="173"/>
    </row>
    <row r="28911" spans="13:21" s="104" customFormat="1" ht="15.75">
      <c r="M28911" s="172"/>
      <c r="N28911" s="172"/>
      <c r="O28911" s="172"/>
      <c r="U28911" s="173"/>
    </row>
    <row r="28912" spans="13:21" s="104" customFormat="1" ht="15.75">
      <c r="M28912" s="172"/>
      <c r="N28912" s="172"/>
      <c r="O28912" s="172"/>
      <c r="U28912" s="173"/>
    </row>
    <row r="28913" spans="13:21" s="104" customFormat="1" ht="15.75">
      <c r="M28913" s="172"/>
      <c r="N28913" s="172"/>
      <c r="O28913" s="172"/>
      <c r="U28913" s="173"/>
    </row>
    <row r="28914" spans="13:21" s="104" customFormat="1" ht="15.75">
      <c r="M28914" s="172"/>
      <c r="N28914" s="172"/>
      <c r="O28914" s="172"/>
      <c r="U28914" s="173"/>
    </row>
    <row r="28915" spans="13:21" s="104" customFormat="1" ht="15.75">
      <c r="M28915" s="172"/>
      <c r="N28915" s="172"/>
      <c r="O28915" s="172"/>
      <c r="U28915" s="173"/>
    </row>
    <row r="28916" spans="13:21" s="104" customFormat="1" ht="15.75">
      <c r="M28916" s="172"/>
      <c r="N28916" s="172"/>
      <c r="O28916" s="172"/>
      <c r="U28916" s="173"/>
    </row>
    <row r="28917" spans="13:21" s="104" customFormat="1" ht="15.75">
      <c r="M28917" s="172"/>
      <c r="N28917" s="172"/>
      <c r="O28917" s="172"/>
      <c r="U28917" s="173"/>
    </row>
    <row r="28918" spans="13:21" s="104" customFormat="1" ht="15.75">
      <c r="M28918" s="172"/>
      <c r="N28918" s="172"/>
      <c r="O28918" s="172"/>
      <c r="U28918" s="173"/>
    </row>
    <row r="28919" spans="13:21" s="104" customFormat="1" ht="15.75">
      <c r="M28919" s="172"/>
      <c r="N28919" s="172"/>
      <c r="O28919" s="172"/>
      <c r="U28919" s="173"/>
    </row>
    <row r="28920" spans="13:21" s="104" customFormat="1" ht="15.75">
      <c r="M28920" s="172"/>
      <c r="N28920" s="172"/>
      <c r="O28920" s="172"/>
      <c r="U28920" s="173"/>
    </row>
    <row r="28921" spans="13:21" s="104" customFormat="1" ht="15.75">
      <c r="M28921" s="172"/>
      <c r="N28921" s="172"/>
      <c r="O28921" s="172"/>
      <c r="U28921" s="173"/>
    </row>
    <row r="28922" spans="13:21" s="104" customFormat="1" ht="15.75">
      <c r="M28922" s="172"/>
      <c r="N28922" s="172"/>
      <c r="O28922" s="172"/>
      <c r="U28922" s="173"/>
    </row>
    <row r="28923" spans="13:21" s="104" customFormat="1" ht="15.75">
      <c r="M28923" s="172"/>
      <c r="N28923" s="172"/>
      <c r="O28923" s="172"/>
      <c r="U28923" s="173"/>
    </row>
    <row r="28924" spans="13:21" s="104" customFormat="1" ht="15.75">
      <c r="M28924" s="172"/>
      <c r="N28924" s="172"/>
      <c r="O28924" s="172"/>
      <c r="U28924" s="173"/>
    </row>
    <row r="28925" spans="13:21" s="104" customFormat="1" ht="15.75">
      <c r="M28925" s="172"/>
      <c r="N28925" s="172"/>
      <c r="O28925" s="172"/>
      <c r="U28925" s="173"/>
    </row>
    <row r="28926" spans="13:21" s="104" customFormat="1" ht="15.75">
      <c r="M28926" s="172"/>
      <c r="N28926" s="172"/>
      <c r="O28926" s="172"/>
      <c r="U28926" s="173"/>
    </row>
    <row r="28927" spans="13:21" s="104" customFormat="1" ht="15.75">
      <c r="M28927" s="172"/>
      <c r="N28927" s="172"/>
      <c r="O28927" s="172"/>
      <c r="U28927" s="173"/>
    </row>
    <row r="28928" spans="13:21" s="104" customFormat="1" ht="15.75">
      <c r="M28928" s="172"/>
      <c r="N28928" s="172"/>
      <c r="O28928" s="172"/>
      <c r="U28928" s="173"/>
    </row>
    <row r="28929" spans="13:21" s="104" customFormat="1" ht="15.75">
      <c r="M28929" s="172"/>
      <c r="N28929" s="172"/>
      <c r="O28929" s="172"/>
      <c r="U28929" s="173"/>
    </row>
    <row r="28930" spans="13:21" s="104" customFormat="1" ht="15.75">
      <c r="M28930" s="172"/>
      <c r="N28930" s="172"/>
      <c r="O28930" s="172"/>
      <c r="U28930" s="173"/>
    </row>
    <row r="28931" spans="13:21" s="104" customFormat="1" ht="15.75">
      <c r="M28931" s="172"/>
      <c r="N28931" s="172"/>
      <c r="O28931" s="172"/>
      <c r="U28931" s="173"/>
    </row>
    <row r="28932" spans="13:21" s="104" customFormat="1" ht="15.75">
      <c r="M28932" s="172"/>
      <c r="N28932" s="172"/>
      <c r="O28932" s="172"/>
      <c r="U28932" s="173"/>
    </row>
    <row r="28933" spans="13:21" s="104" customFormat="1" ht="15.75">
      <c r="M28933" s="172"/>
      <c r="N28933" s="172"/>
      <c r="O28933" s="172"/>
      <c r="U28933" s="173"/>
    </row>
    <row r="28934" spans="13:21" s="104" customFormat="1" ht="15.75">
      <c r="M28934" s="172"/>
      <c r="N28934" s="172"/>
      <c r="O28934" s="172"/>
      <c r="U28934" s="173"/>
    </row>
    <row r="28935" spans="13:21" s="104" customFormat="1" ht="15.75">
      <c r="M28935" s="172"/>
      <c r="N28935" s="172"/>
      <c r="O28935" s="172"/>
      <c r="U28935" s="173"/>
    </row>
    <row r="28936" spans="13:21" s="104" customFormat="1" ht="15.75">
      <c r="M28936" s="172"/>
      <c r="N28936" s="172"/>
      <c r="O28936" s="172"/>
      <c r="U28936" s="173"/>
    </row>
    <row r="28937" spans="13:21" s="104" customFormat="1" ht="15.75">
      <c r="M28937" s="172"/>
      <c r="N28937" s="172"/>
      <c r="O28937" s="172"/>
      <c r="U28937" s="173"/>
    </row>
    <row r="28938" spans="13:21" s="104" customFormat="1" ht="15.75">
      <c r="M28938" s="172"/>
      <c r="N28938" s="172"/>
      <c r="O28938" s="172"/>
      <c r="U28938" s="173"/>
    </row>
    <row r="28939" spans="13:21" s="104" customFormat="1" ht="15.75">
      <c r="M28939" s="172"/>
      <c r="N28939" s="172"/>
      <c r="O28939" s="172"/>
      <c r="U28939" s="173"/>
    </row>
    <row r="28940" spans="13:21" s="104" customFormat="1" ht="15.75">
      <c r="M28940" s="172"/>
      <c r="N28940" s="172"/>
      <c r="O28940" s="172"/>
      <c r="U28940" s="173"/>
    </row>
    <row r="28941" spans="13:21" s="104" customFormat="1" ht="15.75">
      <c r="M28941" s="172"/>
      <c r="N28941" s="172"/>
      <c r="O28941" s="172"/>
      <c r="U28941" s="173"/>
    </row>
    <row r="28942" spans="13:21" s="104" customFormat="1" ht="15.75">
      <c r="M28942" s="172"/>
      <c r="N28942" s="172"/>
      <c r="O28942" s="172"/>
      <c r="U28942" s="173"/>
    </row>
    <row r="28943" spans="13:21" s="104" customFormat="1" ht="15.75">
      <c r="M28943" s="172"/>
      <c r="N28943" s="172"/>
      <c r="O28943" s="172"/>
      <c r="U28943" s="173"/>
    </row>
    <row r="28944" spans="13:21" s="104" customFormat="1" ht="15.75">
      <c r="M28944" s="172"/>
      <c r="N28944" s="172"/>
      <c r="O28944" s="172"/>
      <c r="U28944" s="173"/>
    </row>
    <row r="28945" spans="13:21" s="104" customFormat="1" ht="15.75">
      <c r="M28945" s="172"/>
      <c r="N28945" s="172"/>
      <c r="O28945" s="172"/>
      <c r="U28945" s="173"/>
    </row>
    <row r="28946" spans="13:21" s="104" customFormat="1" ht="15.75">
      <c r="M28946" s="172"/>
      <c r="N28946" s="172"/>
      <c r="O28946" s="172"/>
      <c r="U28946" s="173"/>
    </row>
    <row r="28947" spans="13:21" s="104" customFormat="1" ht="15.75">
      <c r="M28947" s="172"/>
      <c r="N28947" s="172"/>
      <c r="O28947" s="172"/>
      <c r="U28947" s="173"/>
    </row>
    <row r="28948" spans="13:21" s="104" customFormat="1" ht="15.75">
      <c r="M28948" s="172"/>
      <c r="N28948" s="172"/>
      <c r="O28948" s="172"/>
      <c r="U28948" s="173"/>
    </row>
    <row r="28949" spans="13:21" s="104" customFormat="1" ht="15.75">
      <c r="M28949" s="172"/>
      <c r="N28949" s="172"/>
      <c r="O28949" s="172"/>
      <c r="U28949" s="173"/>
    </row>
    <row r="28950" spans="13:21" s="104" customFormat="1" ht="15.75">
      <c r="M28950" s="172"/>
      <c r="N28950" s="172"/>
      <c r="O28950" s="172"/>
      <c r="U28950" s="173"/>
    </row>
    <row r="28951" spans="13:21" s="104" customFormat="1" ht="15.75">
      <c r="M28951" s="172"/>
      <c r="N28951" s="172"/>
      <c r="O28951" s="172"/>
      <c r="U28951" s="173"/>
    </row>
    <row r="28952" spans="13:21" s="104" customFormat="1" ht="15.75">
      <c r="M28952" s="172"/>
      <c r="N28952" s="172"/>
      <c r="O28952" s="172"/>
      <c r="U28952" s="173"/>
    </row>
    <row r="28953" spans="13:21" s="104" customFormat="1" ht="15.75">
      <c r="M28953" s="172"/>
      <c r="N28953" s="172"/>
      <c r="O28953" s="172"/>
      <c r="U28953" s="173"/>
    </row>
    <row r="28954" spans="13:21" s="104" customFormat="1" ht="15.75">
      <c r="M28954" s="172"/>
      <c r="N28954" s="172"/>
      <c r="O28954" s="172"/>
      <c r="U28954" s="173"/>
    </row>
    <row r="28955" spans="13:21" s="104" customFormat="1" ht="15.75">
      <c r="M28955" s="172"/>
      <c r="N28955" s="172"/>
      <c r="O28955" s="172"/>
      <c r="U28955" s="173"/>
    </row>
    <row r="28956" spans="13:21" s="104" customFormat="1" ht="15.75">
      <c r="M28956" s="172"/>
      <c r="N28956" s="172"/>
      <c r="O28956" s="172"/>
      <c r="U28956" s="173"/>
    </row>
    <row r="28957" spans="13:21" s="104" customFormat="1" ht="15.75">
      <c r="M28957" s="172"/>
      <c r="N28957" s="172"/>
      <c r="O28957" s="172"/>
      <c r="U28957" s="173"/>
    </row>
    <row r="28958" spans="13:21" s="104" customFormat="1" ht="15.75">
      <c r="M28958" s="172"/>
      <c r="N28958" s="172"/>
      <c r="O28958" s="172"/>
      <c r="U28958" s="173"/>
    </row>
    <row r="28959" spans="13:21" s="104" customFormat="1" ht="15.75">
      <c r="M28959" s="172"/>
      <c r="N28959" s="172"/>
      <c r="O28959" s="172"/>
      <c r="U28959" s="173"/>
    </row>
    <row r="28960" spans="13:21" s="104" customFormat="1" ht="15.75">
      <c r="M28960" s="172"/>
      <c r="N28960" s="172"/>
      <c r="O28960" s="172"/>
      <c r="U28960" s="173"/>
    </row>
    <row r="28961" spans="13:21" s="104" customFormat="1" ht="15.75">
      <c r="M28961" s="172"/>
      <c r="N28961" s="172"/>
      <c r="O28961" s="172"/>
      <c r="U28961" s="173"/>
    </row>
    <row r="28962" spans="13:21" s="104" customFormat="1" ht="15.75">
      <c r="M28962" s="172"/>
      <c r="N28962" s="172"/>
      <c r="O28962" s="172"/>
      <c r="U28962" s="173"/>
    </row>
    <row r="28963" spans="13:21" s="104" customFormat="1" ht="15.75">
      <c r="M28963" s="172"/>
      <c r="N28963" s="172"/>
      <c r="O28963" s="172"/>
      <c r="U28963" s="173"/>
    </row>
    <row r="28964" spans="13:21" s="104" customFormat="1" ht="15.75">
      <c r="M28964" s="172"/>
      <c r="N28964" s="172"/>
      <c r="O28964" s="172"/>
      <c r="U28964" s="173"/>
    </row>
    <row r="28965" spans="13:21" s="104" customFormat="1" ht="15.75">
      <c r="M28965" s="172"/>
      <c r="N28965" s="172"/>
      <c r="O28965" s="172"/>
      <c r="U28965" s="173"/>
    </row>
    <row r="28966" spans="13:21" s="104" customFormat="1" ht="15.75">
      <c r="M28966" s="172"/>
      <c r="N28966" s="172"/>
      <c r="O28966" s="172"/>
      <c r="U28966" s="173"/>
    </row>
    <row r="28967" spans="13:21" s="104" customFormat="1" ht="15.75">
      <c r="M28967" s="172"/>
      <c r="N28967" s="172"/>
      <c r="O28967" s="172"/>
      <c r="U28967" s="173"/>
    </row>
    <row r="28968" spans="13:21" s="104" customFormat="1" ht="15.75">
      <c r="M28968" s="172"/>
      <c r="N28968" s="172"/>
      <c r="O28968" s="172"/>
      <c r="U28968" s="173"/>
    </row>
    <row r="28969" spans="13:21" s="104" customFormat="1" ht="15.75">
      <c r="M28969" s="172"/>
      <c r="N28969" s="172"/>
      <c r="O28969" s="172"/>
      <c r="U28969" s="173"/>
    </row>
    <row r="28970" spans="13:21" s="104" customFormat="1" ht="15.75">
      <c r="M28970" s="172"/>
      <c r="N28970" s="172"/>
      <c r="O28970" s="172"/>
      <c r="U28970" s="173"/>
    </row>
    <row r="28971" spans="13:21" s="104" customFormat="1" ht="15.75">
      <c r="M28971" s="172"/>
      <c r="N28971" s="172"/>
      <c r="O28971" s="172"/>
      <c r="U28971" s="173"/>
    </row>
    <row r="28972" spans="13:21" s="104" customFormat="1" ht="15.75">
      <c r="M28972" s="172"/>
      <c r="N28972" s="172"/>
      <c r="O28972" s="172"/>
      <c r="U28972" s="173"/>
    </row>
    <row r="28973" spans="13:21" s="104" customFormat="1" ht="15.75">
      <c r="M28973" s="172"/>
      <c r="N28973" s="172"/>
      <c r="O28973" s="172"/>
      <c r="U28973" s="173"/>
    </row>
    <row r="28974" spans="13:21" s="104" customFormat="1" ht="15.75">
      <c r="M28974" s="172"/>
      <c r="N28974" s="172"/>
      <c r="O28974" s="172"/>
      <c r="U28974" s="173"/>
    </row>
    <row r="28975" spans="13:21" s="104" customFormat="1" ht="15.75">
      <c r="M28975" s="172"/>
      <c r="N28975" s="172"/>
      <c r="O28975" s="172"/>
      <c r="U28975" s="173"/>
    </row>
    <row r="28976" spans="13:21" s="104" customFormat="1" ht="15.75">
      <c r="M28976" s="172"/>
      <c r="N28976" s="172"/>
      <c r="O28976" s="172"/>
      <c r="U28976" s="173"/>
    </row>
    <row r="28977" spans="13:21" s="104" customFormat="1" ht="15.75">
      <c r="M28977" s="172"/>
      <c r="N28977" s="172"/>
      <c r="O28977" s="172"/>
      <c r="U28977" s="173"/>
    </row>
    <row r="28978" spans="13:21" s="104" customFormat="1" ht="15.75">
      <c r="M28978" s="172"/>
      <c r="N28978" s="172"/>
      <c r="O28978" s="172"/>
      <c r="U28978" s="173"/>
    </row>
    <row r="28979" spans="13:21" s="104" customFormat="1" ht="15.75">
      <c r="M28979" s="172"/>
      <c r="N28979" s="172"/>
      <c r="O28979" s="172"/>
      <c r="U28979" s="173"/>
    </row>
    <row r="28980" spans="13:21" s="104" customFormat="1" ht="15.75">
      <c r="M28980" s="172"/>
      <c r="N28980" s="172"/>
      <c r="O28980" s="172"/>
      <c r="U28980" s="173"/>
    </row>
    <row r="28981" spans="13:21" s="104" customFormat="1" ht="15.75">
      <c r="M28981" s="172"/>
      <c r="N28981" s="172"/>
      <c r="O28981" s="172"/>
      <c r="U28981" s="173"/>
    </row>
    <row r="28982" spans="13:21" s="104" customFormat="1" ht="15.75">
      <c r="M28982" s="172"/>
      <c r="N28982" s="172"/>
      <c r="O28982" s="172"/>
      <c r="U28982" s="173"/>
    </row>
    <row r="28983" spans="13:21" s="104" customFormat="1" ht="15.75">
      <c r="M28983" s="172"/>
      <c r="N28983" s="172"/>
      <c r="O28983" s="172"/>
      <c r="U28983" s="173"/>
    </row>
    <row r="28984" spans="13:21" s="104" customFormat="1" ht="15.75">
      <c r="M28984" s="172"/>
      <c r="N28984" s="172"/>
      <c r="O28984" s="172"/>
      <c r="U28984" s="173"/>
    </row>
    <row r="28985" spans="13:21" s="104" customFormat="1" ht="15.75">
      <c r="M28985" s="172"/>
      <c r="N28985" s="172"/>
      <c r="O28985" s="172"/>
      <c r="U28985" s="173"/>
    </row>
    <row r="28986" spans="13:21" s="104" customFormat="1" ht="15.75">
      <c r="M28986" s="172"/>
      <c r="N28986" s="172"/>
      <c r="O28986" s="172"/>
      <c r="U28986" s="173"/>
    </row>
    <row r="28987" spans="13:21" s="104" customFormat="1" ht="15.75">
      <c r="M28987" s="172"/>
      <c r="N28987" s="172"/>
      <c r="O28987" s="172"/>
      <c r="U28987" s="173"/>
    </row>
    <row r="28988" spans="13:21" s="104" customFormat="1" ht="15.75">
      <c r="M28988" s="172"/>
      <c r="N28988" s="172"/>
      <c r="O28988" s="172"/>
      <c r="U28988" s="173"/>
    </row>
    <row r="28989" spans="13:21" s="104" customFormat="1" ht="15.75">
      <c r="M28989" s="172"/>
      <c r="N28989" s="172"/>
      <c r="O28989" s="172"/>
      <c r="U28989" s="173"/>
    </row>
    <row r="28990" spans="13:21" s="104" customFormat="1" ht="15.75">
      <c r="M28990" s="172"/>
      <c r="N28990" s="172"/>
      <c r="O28990" s="172"/>
      <c r="U28990" s="173"/>
    </row>
    <row r="28991" spans="13:21" s="104" customFormat="1" ht="15.75">
      <c r="M28991" s="172"/>
      <c r="N28991" s="172"/>
      <c r="O28991" s="172"/>
      <c r="U28991" s="173"/>
    </row>
    <row r="28992" spans="13:21" s="104" customFormat="1" ht="15.75">
      <c r="M28992" s="172"/>
      <c r="N28992" s="172"/>
      <c r="O28992" s="172"/>
      <c r="U28992" s="173"/>
    </row>
    <row r="28993" spans="13:21" s="104" customFormat="1" ht="15.75">
      <c r="M28993" s="172"/>
      <c r="N28993" s="172"/>
      <c r="O28993" s="172"/>
      <c r="U28993" s="173"/>
    </row>
    <row r="28994" spans="13:21" s="104" customFormat="1" ht="15.75">
      <c r="M28994" s="172"/>
      <c r="N28994" s="172"/>
      <c r="O28994" s="172"/>
      <c r="U28994" s="173"/>
    </row>
    <row r="28995" spans="13:21" s="104" customFormat="1" ht="15.75">
      <c r="M28995" s="172"/>
      <c r="N28995" s="172"/>
      <c r="O28995" s="172"/>
      <c r="U28995" s="173"/>
    </row>
    <row r="28996" spans="13:21" s="104" customFormat="1" ht="15.75">
      <c r="M28996" s="172"/>
      <c r="N28996" s="172"/>
      <c r="O28996" s="172"/>
      <c r="U28996" s="173"/>
    </row>
    <row r="28997" spans="13:21" s="104" customFormat="1" ht="15.75">
      <c r="M28997" s="172"/>
      <c r="N28997" s="172"/>
      <c r="O28997" s="172"/>
      <c r="U28997" s="173"/>
    </row>
    <row r="28998" spans="13:21" s="104" customFormat="1" ht="15.75">
      <c r="M28998" s="172"/>
      <c r="N28998" s="172"/>
      <c r="O28998" s="172"/>
      <c r="U28998" s="173"/>
    </row>
    <row r="28999" spans="13:21" s="104" customFormat="1" ht="15.75">
      <c r="M28999" s="172"/>
      <c r="N28999" s="172"/>
      <c r="O28999" s="172"/>
      <c r="U28999" s="173"/>
    </row>
    <row r="29000" spans="13:21" s="104" customFormat="1" ht="15.75">
      <c r="M29000" s="172"/>
      <c r="N29000" s="172"/>
      <c r="O29000" s="172"/>
      <c r="U29000" s="173"/>
    </row>
    <row r="29001" spans="13:21" s="104" customFormat="1" ht="15.75">
      <c r="M29001" s="172"/>
      <c r="N29001" s="172"/>
      <c r="O29001" s="172"/>
      <c r="U29001" s="173"/>
    </row>
    <row r="29002" spans="13:21" s="104" customFormat="1" ht="15.75">
      <c r="M29002" s="172"/>
      <c r="N29002" s="172"/>
      <c r="O29002" s="172"/>
      <c r="U29002" s="173"/>
    </row>
    <row r="29003" spans="13:21" s="104" customFormat="1" ht="15.75">
      <c r="M29003" s="172"/>
      <c r="N29003" s="172"/>
      <c r="O29003" s="172"/>
      <c r="U29003" s="173"/>
    </row>
    <row r="29004" spans="13:21" s="104" customFormat="1" ht="15.75">
      <c r="M29004" s="172"/>
      <c r="N29004" s="172"/>
      <c r="O29004" s="172"/>
      <c r="U29004" s="173"/>
    </row>
    <row r="29005" spans="13:21" s="104" customFormat="1" ht="15.75">
      <c r="M29005" s="172"/>
      <c r="N29005" s="172"/>
      <c r="O29005" s="172"/>
      <c r="U29005" s="173"/>
    </row>
    <row r="29006" spans="13:21" s="104" customFormat="1" ht="15.75">
      <c r="M29006" s="172"/>
      <c r="N29006" s="172"/>
      <c r="O29006" s="172"/>
      <c r="U29006" s="173"/>
    </row>
    <row r="29007" spans="13:21" s="104" customFormat="1" ht="15.75">
      <c r="M29007" s="172"/>
      <c r="N29007" s="172"/>
      <c r="O29007" s="172"/>
      <c r="U29007" s="173"/>
    </row>
    <row r="29008" spans="13:21" s="104" customFormat="1" ht="15.75">
      <c r="M29008" s="172"/>
      <c r="N29008" s="172"/>
      <c r="O29008" s="172"/>
      <c r="U29008" s="173"/>
    </row>
    <row r="29009" spans="13:21" s="104" customFormat="1" ht="15.75">
      <c r="M29009" s="172"/>
      <c r="N29009" s="172"/>
      <c r="O29009" s="172"/>
      <c r="U29009" s="173"/>
    </row>
    <row r="29010" spans="13:21" s="104" customFormat="1" ht="15.75">
      <c r="M29010" s="172"/>
      <c r="N29010" s="172"/>
      <c r="O29010" s="172"/>
      <c r="U29010" s="173"/>
    </row>
    <row r="29011" spans="13:21" s="104" customFormat="1" ht="15.75">
      <c r="M29011" s="172"/>
      <c r="N29011" s="172"/>
      <c r="O29011" s="172"/>
      <c r="U29011" s="173"/>
    </row>
    <row r="29012" spans="13:21" s="104" customFormat="1" ht="15.75">
      <c r="M29012" s="172"/>
      <c r="N29012" s="172"/>
      <c r="O29012" s="172"/>
      <c r="U29012" s="173"/>
    </row>
    <row r="29013" spans="13:21" s="104" customFormat="1" ht="15.75">
      <c r="M29013" s="172"/>
      <c r="N29013" s="172"/>
      <c r="O29013" s="172"/>
      <c r="U29013" s="173"/>
    </row>
    <row r="29014" spans="13:21" s="104" customFormat="1" ht="15.75">
      <c r="M29014" s="172"/>
      <c r="N29014" s="172"/>
      <c r="O29014" s="172"/>
      <c r="U29014" s="173"/>
    </row>
    <row r="29015" spans="13:21" s="104" customFormat="1" ht="15.75">
      <c r="M29015" s="172"/>
      <c r="N29015" s="172"/>
      <c r="O29015" s="172"/>
      <c r="U29015" s="173"/>
    </row>
    <row r="29016" spans="13:21" s="104" customFormat="1" ht="15.75">
      <c r="M29016" s="172"/>
      <c r="N29016" s="172"/>
      <c r="O29016" s="172"/>
      <c r="U29016" s="173"/>
    </row>
    <row r="29017" spans="13:21" s="104" customFormat="1" ht="15.75">
      <c r="M29017" s="172"/>
      <c r="N29017" s="172"/>
      <c r="O29017" s="172"/>
      <c r="U29017" s="173"/>
    </row>
    <row r="29018" spans="13:21" s="104" customFormat="1" ht="15.75">
      <c r="M29018" s="172"/>
      <c r="N29018" s="172"/>
      <c r="O29018" s="172"/>
      <c r="U29018" s="173"/>
    </row>
    <row r="29019" spans="13:21" s="104" customFormat="1" ht="15.75">
      <c r="M29019" s="172"/>
      <c r="N29019" s="172"/>
      <c r="O29019" s="172"/>
      <c r="U29019" s="173"/>
    </row>
    <row r="29020" spans="13:21" s="104" customFormat="1" ht="15.75">
      <c r="M29020" s="172"/>
      <c r="N29020" s="172"/>
      <c r="O29020" s="172"/>
      <c r="U29020" s="173"/>
    </row>
    <row r="29021" spans="13:21" s="104" customFormat="1" ht="15.75">
      <c r="M29021" s="172"/>
      <c r="N29021" s="172"/>
      <c r="O29021" s="172"/>
      <c r="U29021" s="173"/>
    </row>
    <row r="29022" spans="13:21" s="104" customFormat="1" ht="15.75">
      <c r="M29022" s="172"/>
      <c r="N29022" s="172"/>
      <c r="O29022" s="172"/>
      <c r="U29022" s="173"/>
    </row>
    <row r="29023" spans="13:21" s="104" customFormat="1" ht="15.75">
      <c r="M29023" s="172"/>
      <c r="N29023" s="172"/>
      <c r="O29023" s="172"/>
      <c r="U29023" s="173"/>
    </row>
    <row r="29024" spans="13:21" s="104" customFormat="1" ht="15.75">
      <c r="M29024" s="172"/>
      <c r="N29024" s="172"/>
      <c r="O29024" s="172"/>
      <c r="U29024" s="173"/>
    </row>
    <row r="29025" spans="13:21" s="104" customFormat="1" ht="15.75">
      <c r="M29025" s="172"/>
      <c r="N29025" s="172"/>
      <c r="O29025" s="172"/>
      <c r="U29025" s="173"/>
    </row>
    <row r="29026" spans="13:21" s="104" customFormat="1" ht="15.75">
      <c r="M29026" s="172"/>
      <c r="N29026" s="172"/>
      <c r="O29026" s="172"/>
      <c r="U29026" s="173"/>
    </row>
    <row r="29027" spans="13:21" s="104" customFormat="1" ht="15.75">
      <c r="M29027" s="172"/>
      <c r="N29027" s="172"/>
      <c r="O29027" s="172"/>
      <c r="U29027" s="173"/>
    </row>
    <row r="29028" spans="13:21" s="104" customFormat="1" ht="15.75">
      <c r="M29028" s="172"/>
      <c r="N29028" s="172"/>
      <c r="O29028" s="172"/>
      <c r="U29028" s="173"/>
    </row>
    <row r="29029" spans="13:21" s="104" customFormat="1" ht="15.75">
      <c r="M29029" s="172"/>
      <c r="N29029" s="172"/>
      <c r="O29029" s="172"/>
      <c r="U29029" s="173"/>
    </row>
    <row r="29030" spans="13:21" s="104" customFormat="1" ht="15.75">
      <c r="M29030" s="172"/>
      <c r="N29030" s="172"/>
      <c r="O29030" s="172"/>
      <c r="U29030" s="173"/>
    </row>
    <row r="29031" spans="13:21" s="104" customFormat="1" ht="15.75">
      <c r="M29031" s="172"/>
      <c r="N29031" s="172"/>
      <c r="O29031" s="172"/>
      <c r="U29031" s="173"/>
    </row>
    <row r="29032" spans="13:21" s="104" customFormat="1" ht="15.75">
      <c r="M29032" s="172"/>
      <c r="N29032" s="172"/>
      <c r="O29032" s="172"/>
      <c r="U29032" s="173"/>
    </row>
    <row r="29033" spans="13:21" s="104" customFormat="1" ht="15.75">
      <c r="M29033" s="172"/>
      <c r="N29033" s="172"/>
      <c r="O29033" s="172"/>
      <c r="U29033" s="173"/>
    </row>
    <row r="29034" spans="13:21" s="104" customFormat="1" ht="15.75">
      <c r="M29034" s="172"/>
      <c r="N29034" s="172"/>
      <c r="O29034" s="172"/>
      <c r="U29034" s="173"/>
    </row>
    <row r="29035" spans="13:21" s="104" customFormat="1" ht="15.75">
      <c r="M29035" s="172"/>
      <c r="N29035" s="172"/>
      <c r="O29035" s="172"/>
      <c r="U29035" s="173"/>
    </row>
    <row r="29036" spans="13:21" s="104" customFormat="1" ht="15.75">
      <c r="M29036" s="172"/>
      <c r="N29036" s="172"/>
      <c r="O29036" s="172"/>
      <c r="U29036" s="173"/>
    </row>
    <row r="29037" spans="13:21" s="104" customFormat="1" ht="15.75">
      <c r="M29037" s="172"/>
      <c r="N29037" s="172"/>
      <c r="O29037" s="172"/>
      <c r="U29037" s="173"/>
    </row>
    <row r="29038" spans="13:21" s="104" customFormat="1" ht="15.75">
      <c r="M29038" s="172"/>
      <c r="N29038" s="172"/>
      <c r="O29038" s="172"/>
      <c r="U29038" s="173"/>
    </row>
    <row r="29039" spans="13:21" s="104" customFormat="1" ht="15.75">
      <c r="M29039" s="172"/>
      <c r="N29039" s="172"/>
      <c r="O29039" s="172"/>
      <c r="U29039" s="173"/>
    </row>
    <row r="29040" spans="13:21" s="104" customFormat="1" ht="15.75">
      <c r="M29040" s="172"/>
      <c r="N29040" s="172"/>
      <c r="O29040" s="172"/>
      <c r="U29040" s="173"/>
    </row>
    <row r="29041" spans="13:21" s="104" customFormat="1" ht="15.75">
      <c r="M29041" s="172"/>
      <c r="N29041" s="172"/>
      <c r="O29041" s="172"/>
      <c r="U29041" s="173"/>
    </row>
    <row r="29042" spans="13:21" s="104" customFormat="1" ht="15.75">
      <c r="M29042" s="172"/>
      <c r="N29042" s="172"/>
      <c r="O29042" s="172"/>
      <c r="U29042" s="173"/>
    </row>
    <row r="29043" spans="13:21" s="104" customFormat="1" ht="15.75">
      <c r="M29043" s="172"/>
      <c r="N29043" s="172"/>
      <c r="O29043" s="172"/>
      <c r="U29043" s="173"/>
    </row>
    <row r="29044" spans="13:21" s="104" customFormat="1" ht="15.75">
      <c r="M29044" s="172"/>
      <c r="N29044" s="172"/>
      <c r="O29044" s="172"/>
      <c r="U29044" s="173"/>
    </row>
    <row r="29045" spans="13:21" s="104" customFormat="1" ht="15.75">
      <c r="M29045" s="172"/>
      <c r="N29045" s="172"/>
      <c r="O29045" s="172"/>
      <c r="U29045" s="173"/>
    </row>
    <row r="29046" spans="13:21" s="104" customFormat="1" ht="15.75">
      <c r="M29046" s="172"/>
      <c r="N29046" s="172"/>
      <c r="O29046" s="172"/>
      <c r="U29046" s="173"/>
    </row>
    <row r="29047" spans="13:21" s="104" customFormat="1" ht="15.75">
      <c r="M29047" s="172"/>
      <c r="N29047" s="172"/>
      <c r="O29047" s="172"/>
      <c r="U29047" s="173"/>
    </row>
    <row r="29048" spans="13:21" s="104" customFormat="1" ht="15.75">
      <c r="M29048" s="172"/>
      <c r="N29048" s="172"/>
      <c r="O29048" s="172"/>
      <c r="U29048" s="173"/>
    </row>
    <row r="29049" spans="13:21" s="104" customFormat="1" ht="15.75">
      <c r="M29049" s="172"/>
      <c r="N29049" s="172"/>
      <c r="O29049" s="172"/>
      <c r="U29049" s="173"/>
    </row>
    <row r="29050" spans="13:21" s="104" customFormat="1" ht="15.75">
      <c r="M29050" s="172"/>
      <c r="N29050" s="172"/>
      <c r="O29050" s="172"/>
      <c r="U29050" s="173"/>
    </row>
    <row r="29051" spans="13:21" s="104" customFormat="1" ht="15.75">
      <c r="M29051" s="172"/>
      <c r="N29051" s="172"/>
      <c r="O29051" s="172"/>
      <c r="U29051" s="173"/>
    </row>
    <row r="29052" spans="13:21" s="104" customFormat="1" ht="15.75">
      <c r="M29052" s="172"/>
      <c r="N29052" s="172"/>
      <c r="O29052" s="172"/>
      <c r="U29052" s="173"/>
    </row>
    <row r="29053" spans="13:21" s="104" customFormat="1" ht="15.75">
      <c r="M29053" s="172"/>
      <c r="N29053" s="172"/>
      <c r="O29053" s="172"/>
      <c r="U29053" s="173"/>
    </row>
    <row r="29054" spans="13:21" s="104" customFormat="1" ht="15.75">
      <c r="M29054" s="172"/>
      <c r="N29054" s="172"/>
      <c r="O29054" s="172"/>
      <c r="U29054" s="173"/>
    </row>
    <row r="29055" spans="13:21" s="104" customFormat="1" ht="15.75">
      <c r="M29055" s="172"/>
      <c r="N29055" s="172"/>
      <c r="O29055" s="172"/>
      <c r="U29055" s="173"/>
    </row>
    <row r="29056" spans="13:21" s="104" customFormat="1" ht="15.75">
      <c r="M29056" s="172"/>
      <c r="N29056" s="172"/>
      <c r="O29056" s="172"/>
      <c r="U29056" s="173"/>
    </row>
    <row r="29057" spans="13:21" s="104" customFormat="1" ht="15.75">
      <c r="M29057" s="172"/>
      <c r="N29057" s="172"/>
      <c r="O29057" s="172"/>
      <c r="U29057" s="173"/>
    </row>
    <row r="29058" spans="13:21" s="104" customFormat="1" ht="15.75">
      <c r="M29058" s="172"/>
      <c r="N29058" s="172"/>
      <c r="O29058" s="172"/>
      <c r="U29058" s="173"/>
    </row>
    <row r="29059" spans="13:21" s="104" customFormat="1" ht="15.75">
      <c r="M29059" s="172"/>
      <c r="N29059" s="172"/>
      <c r="O29059" s="172"/>
      <c r="U29059" s="173"/>
    </row>
    <row r="29060" spans="13:21" s="104" customFormat="1" ht="15.75">
      <c r="M29060" s="172"/>
      <c r="N29060" s="172"/>
      <c r="O29060" s="172"/>
      <c r="U29060" s="173"/>
    </row>
    <row r="29061" spans="13:21" s="104" customFormat="1" ht="15.75">
      <c r="M29061" s="172"/>
      <c r="N29061" s="172"/>
      <c r="O29061" s="172"/>
      <c r="U29061" s="173"/>
    </row>
    <row r="29062" spans="13:21" s="104" customFormat="1" ht="15.75">
      <c r="M29062" s="172"/>
      <c r="N29062" s="172"/>
      <c r="O29062" s="172"/>
      <c r="U29062" s="173"/>
    </row>
    <row r="29063" spans="13:21" s="104" customFormat="1" ht="15.75">
      <c r="M29063" s="172"/>
      <c r="N29063" s="172"/>
      <c r="O29063" s="172"/>
      <c r="U29063" s="173"/>
    </row>
    <row r="29064" spans="13:21" s="104" customFormat="1" ht="15.75">
      <c r="M29064" s="172"/>
      <c r="N29064" s="172"/>
      <c r="O29064" s="172"/>
      <c r="U29064" s="173"/>
    </row>
    <row r="29065" spans="13:21" s="104" customFormat="1" ht="15.75">
      <c r="M29065" s="172"/>
      <c r="N29065" s="172"/>
      <c r="O29065" s="172"/>
      <c r="U29065" s="173"/>
    </row>
    <row r="29066" spans="13:21" s="104" customFormat="1" ht="15.75">
      <c r="M29066" s="172"/>
      <c r="N29066" s="172"/>
      <c r="O29066" s="172"/>
      <c r="U29066" s="173"/>
    </row>
    <row r="29067" spans="13:21" s="104" customFormat="1" ht="15.75">
      <c r="M29067" s="172"/>
      <c r="N29067" s="172"/>
      <c r="O29067" s="172"/>
      <c r="U29067" s="173"/>
    </row>
    <row r="29068" spans="13:21" s="104" customFormat="1" ht="15.75">
      <c r="M29068" s="172"/>
      <c r="N29068" s="172"/>
      <c r="O29068" s="172"/>
      <c r="U29068" s="173"/>
    </row>
    <row r="29069" spans="13:21" s="104" customFormat="1" ht="15.75">
      <c r="M29069" s="172"/>
      <c r="N29069" s="172"/>
      <c r="O29069" s="172"/>
      <c r="U29069" s="173"/>
    </row>
    <row r="29070" spans="13:21" s="104" customFormat="1" ht="15.75">
      <c r="M29070" s="172"/>
      <c r="N29070" s="172"/>
      <c r="O29070" s="172"/>
      <c r="U29070" s="173"/>
    </row>
    <row r="29071" spans="13:21" s="104" customFormat="1" ht="15.75">
      <c r="M29071" s="172"/>
      <c r="N29071" s="172"/>
      <c r="O29071" s="172"/>
      <c r="U29071" s="173"/>
    </row>
    <row r="29072" spans="13:21" s="104" customFormat="1" ht="15.75">
      <c r="M29072" s="172"/>
      <c r="N29072" s="172"/>
      <c r="O29072" s="172"/>
      <c r="U29072" s="173"/>
    </row>
    <row r="29073" spans="13:21" s="104" customFormat="1" ht="15.75">
      <c r="M29073" s="172"/>
      <c r="N29073" s="172"/>
      <c r="O29073" s="172"/>
      <c r="U29073" s="173"/>
    </row>
    <row r="29074" spans="13:21" s="104" customFormat="1" ht="15.75">
      <c r="M29074" s="172"/>
      <c r="N29074" s="172"/>
      <c r="O29074" s="172"/>
      <c r="U29074" s="173"/>
    </row>
    <row r="29075" spans="13:21" s="104" customFormat="1" ht="15.75">
      <c r="M29075" s="172"/>
      <c r="N29075" s="172"/>
      <c r="O29075" s="172"/>
      <c r="U29075" s="173"/>
    </row>
    <row r="29076" spans="13:21" s="104" customFormat="1" ht="15.75">
      <c r="M29076" s="172"/>
      <c r="N29076" s="172"/>
      <c r="O29076" s="172"/>
      <c r="U29076" s="173"/>
    </row>
    <row r="29077" spans="13:21" s="104" customFormat="1" ht="15.75">
      <c r="M29077" s="172"/>
      <c r="N29077" s="172"/>
      <c r="O29077" s="172"/>
      <c r="U29077" s="173"/>
    </row>
    <row r="29078" spans="13:21" s="104" customFormat="1" ht="15.75">
      <c r="M29078" s="172"/>
      <c r="N29078" s="172"/>
      <c r="O29078" s="172"/>
      <c r="U29078" s="173"/>
    </row>
    <row r="29079" spans="13:21" s="104" customFormat="1" ht="15.75">
      <c r="M29079" s="172"/>
      <c r="N29079" s="172"/>
      <c r="O29079" s="172"/>
      <c r="U29079" s="173"/>
    </row>
    <row r="29080" spans="13:21" s="104" customFormat="1" ht="15.75">
      <c r="M29080" s="172"/>
      <c r="N29080" s="172"/>
      <c r="O29080" s="172"/>
      <c r="U29080" s="173"/>
    </row>
    <row r="29081" spans="13:21" s="104" customFormat="1" ht="15.75">
      <c r="M29081" s="172"/>
      <c r="N29081" s="172"/>
      <c r="O29081" s="172"/>
      <c r="U29081" s="173"/>
    </row>
    <row r="29082" spans="13:21" s="104" customFormat="1" ht="15.75">
      <c r="M29082" s="172"/>
      <c r="N29082" s="172"/>
      <c r="O29082" s="172"/>
      <c r="U29082" s="173"/>
    </row>
    <row r="29083" spans="13:21" s="104" customFormat="1" ht="15.75">
      <c r="M29083" s="172"/>
      <c r="N29083" s="172"/>
      <c r="O29083" s="172"/>
      <c r="U29083" s="173"/>
    </row>
    <row r="29084" spans="13:21" s="104" customFormat="1" ht="15.75">
      <c r="M29084" s="172"/>
      <c r="N29084" s="172"/>
      <c r="O29084" s="172"/>
      <c r="U29084" s="173"/>
    </row>
    <row r="29085" spans="13:21" s="104" customFormat="1" ht="15.75">
      <c r="M29085" s="172"/>
      <c r="N29085" s="172"/>
      <c r="O29085" s="172"/>
      <c r="U29085" s="173"/>
    </row>
    <row r="29086" spans="13:21" s="104" customFormat="1" ht="15.75">
      <c r="M29086" s="172"/>
      <c r="N29086" s="172"/>
      <c r="O29086" s="172"/>
      <c r="U29086" s="173"/>
    </row>
    <row r="29087" spans="13:21" s="104" customFormat="1" ht="15.75">
      <c r="M29087" s="172"/>
      <c r="N29087" s="172"/>
      <c r="O29087" s="172"/>
      <c r="U29087" s="173"/>
    </row>
    <row r="29088" spans="13:21" s="104" customFormat="1" ht="15.75">
      <c r="M29088" s="172"/>
      <c r="N29088" s="172"/>
      <c r="O29088" s="172"/>
      <c r="U29088" s="173"/>
    </row>
    <row r="29089" spans="13:21" s="104" customFormat="1" ht="15.75">
      <c r="M29089" s="172"/>
      <c r="N29089" s="172"/>
      <c r="O29089" s="172"/>
      <c r="U29089" s="173"/>
    </row>
    <row r="29090" spans="13:21" s="104" customFormat="1" ht="15.75">
      <c r="M29090" s="172"/>
      <c r="N29090" s="172"/>
      <c r="O29090" s="172"/>
      <c r="U29090" s="173"/>
    </row>
    <row r="29091" spans="13:21" s="104" customFormat="1" ht="15.75">
      <c r="M29091" s="172"/>
      <c r="N29091" s="172"/>
      <c r="O29091" s="172"/>
      <c r="U29091" s="173"/>
    </row>
    <row r="29092" spans="13:21" s="104" customFormat="1" ht="15.75">
      <c r="M29092" s="172"/>
      <c r="N29092" s="172"/>
      <c r="O29092" s="172"/>
      <c r="U29092" s="173"/>
    </row>
    <row r="29093" spans="13:21" s="104" customFormat="1" ht="15.75">
      <c r="M29093" s="172"/>
      <c r="N29093" s="172"/>
      <c r="O29093" s="172"/>
      <c r="U29093" s="173"/>
    </row>
    <row r="29094" spans="13:21" s="104" customFormat="1" ht="15.75">
      <c r="M29094" s="172"/>
      <c r="N29094" s="172"/>
      <c r="O29094" s="172"/>
      <c r="U29094" s="173"/>
    </row>
    <row r="29095" spans="13:21" s="104" customFormat="1" ht="15.75">
      <c r="M29095" s="172"/>
      <c r="N29095" s="172"/>
      <c r="O29095" s="172"/>
      <c r="U29095" s="173"/>
    </row>
    <row r="29096" spans="13:21" s="104" customFormat="1" ht="15.75">
      <c r="M29096" s="172"/>
      <c r="N29096" s="172"/>
      <c r="O29096" s="172"/>
      <c r="U29096" s="173"/>
    </row>
    <row r="29097" spans="13:21" s="104" customFormat="1" ht="15.75">
      <c r="M29097" s="172"/>
      <c r="N29097" s="172"/>
      <c r="O29097" s="172"/>
      <c r="U29097" s="173"/>
    </row>
    <row r="29098" spans="13:21" s="104" customFormat="1" ht="15.75">
      <c r="M29098" s="172"/>
      <c r="N29098" s="172"/>
      <c r="O29098" s="172"/>
      <c r="U29098" s="173"/>
    </row>
    <row r="29099" spans="13:21" s="104" customFormat="1" ht="15.75">
      <c r="M29099" s="172"/>
      <c r="N29099" s="172"/>
      <c r="O29099" s="172"/>
      <c r="U29099" s="173"/>
    </row>
    <row r="29100" spans="13:21" s="104" customFormat="1" ht="15.75">
      <c r="M29100" s="172"/>
      <c r="N29100" s="172"/>
      <c r="O29100" s="172"/>
      <c r="U29100" s="173"/>
    </row>
    <row r="29101" spans="13:21" s="104" customFormat="1" ht="15.75">
      <c r="M29101" s="172"/>
      <c r="N29101" s="172"/>
      <c r="O29101" s="172"/>
      <c r="U29101" s="173"/>
    </row>
    <row r="29102" spans="13:21" s="104" customFormat="1" ht="15.75">
      <c r="M29102" s="172"/>
      <c r="N29102" s="172"/>
      <c r="O29102" s="172"/>
      <c r="U29102" s="173"/>
    </row>
    <row r="29103" spans="13:21" s="104" customFormat="1" ht="15.75">
      <c r="M29103" s="172"/>
      <c r="N29103" s="172"/>
      <c r="O29103" s="172"/>
      <c r="U29103" s="173"/>
    </row>
    <row r="29104" spans="13:21" s="104" customFormat="1" ht="15.75">
      <c r="M29104" s="172"/>
      <c r="N29104" s="172"/>
      <c r="O29104" s="172"/>
      <c r="U29104" s="173"/>
    </row>
    <row r="29105" spans="13:21" s="104" customFormat="1" ht="15.75">
      <c r="M29105" s="172"/>
      <c r="N29105" s="172"/>
      <c r="O29105" s="172"/>
      <c r="U29105" s="173"/>
    </row>
    <row r="29106" spans="13:21" s="104" customFormat="1" ht="15.75">
      <c r="M29106" s="172"/>
      <c r="N29106" s="172"/>
      <c r="O29106" s="172"/>
      <c r="U29106" s="173"/>
    </row>
    <row r="29107" spans="13:21" s="104" customFormat="1" ht="15.75">
      <c r="M29107" s="172"/>
      <c r="N29107" s="172"/>
      <c r="O29107" s="172"/>
      <c r="U29107" s="173"/>
    </row>
    <row r="29108" spans="13:21" s="104" customFormat="1" ht="15.75">
      <c r="M29108" s="172"/>
      <c r="N29108" s="172"/>
      <c r="O29108" s="172"/>
      <c r="U29108" s="173"/>
    </row>
    <row r="29109" spans="13:21" s="104" customFormat="1" ht="15.75">
      <c r="M29109" s="172"/>
      <c r="N29109" s="172"/>
      <c r="O29109" s="172"/>
      <c r="U29109" s="173"/>
    </row>
    <row r="29110" spans="13:21" s="104" customFormat="1" ht="15.75">
      <c r="M29110" s="172"/>
      <c r="N29110" s="172"/>
      <c r="O29110" s="172"/>
      <c r="U29110" s="173"/>
    </row>
    <row r="29111" spans="13:21" s="104" customFormat="1" ht="15.75">
      <c r="M29111" s="172"/>
      <c r="N29111" s="172"/>
      <c r="O29111" s="172"/>
      <c r="U29111" s="173"/>
    </row>
    <row r="29112" spans="13:21" s="104" customFormat="1" ht="15.75">
      <c r="M29112" s="172"/>
      <c r="N29112" s="172"/>
      <c r="O29112" s="172"/>
      <c r="U29112" s="173"/>
    </row>
    <row r="29113" spans="13:21" s="104" customFormat="1" ht="15.75">
      <c r="M29113" s="172"/>
      <c r="N29113" s="172"/>
      <c r="O29113" s="172"/>
      <c r="U29113" s="173"/>
    </row>
    <row r="29114" spans="13:21" s="104" customFormat="1" ht="15.75">
      <c r="M29114" s="172"/>
      <c r="N29114" s="172"/>
      <c r="O29114" s="172"/>
      <c r="U29114" s="173"/>
    </row>
    <row r="29115" spans="13:21" s="104" customFormat="1" ht="15.75">
      <c r="M29115" s="172"/>
      <c r="N29115" s="172"/>
      <c r="O29115" s="172"/>
      <c r="U29115" s="173"/>
    </row>
    <row r="29116" spans="13:21" s="104" customFormat="1" ht="15.75">
      <c r="M29116" s="172"/>
      <c r="N29116" s="172"/>
      <c r="O29116" s="172"/>
      <c r="U29116" s="173"/>
    </row>
    <row r="29117" spans="13:21" s="104" customFormat="1" ht="15.75">
      <c r="M29117" s="172"/>
      <c r="N29117" s="172"/>
      <c r="O29117" s="172"/>
      <c r="U29117" s="173"/>
    </row>
    <row r="29118" spans="13:21" s="104" customFormat="1" ht="15.75">
      <c r="M29118" s="172"/>
      <c r="N29118" s="172"/>
      <c r="O29118" s="172"/>
      <c r="U29118" s="173"/>
    </row>
    <row r="29119" spans="13:21" s="104" customFormat="1" ht="15.75">
      <c r="M29119" s="172"/>
      <c r="N29119" s="172"/>
      <c r="O29119" s="172"/>
      <c r="U29119" s="173"/>
    </row>
    <row r="29120" spans="13:21" s="104" customFormat="1" ht="15.75">
      <c r="M29120" s="172"/>
      <c r="N29120" s="172"/>
      <c r="O29120" s="172"/>
      <c r="U29120" s="173"/>
    </row>
    <row r="29121" spans="13:21" s="104" customFormat="1" ht="15.75">
      <c r="M29121" s="172"/>
      <c r="N29121" s="172"/>
      <c r="O29121" s="172"/>
      <c r="U29121" s="173"/>
    </row>
    <row r="29122" spans="13:21" s="104" customFormat="1" ht="15.75">
      <c r="M29122" s="172"/>
      <c r="N29122" s="172"/>
      <c r="O29122" s="172"/>
      <c r="U29122" s="173"/>
    </row>
    <row r="29123" spans="13:21" s="104" customFormat="1" ht="15.75">
      <c r="M29123" s="172"/>
      <c r="N29123" s="172"/>
      <c r="O29123" s="172"/>
      <c r="U29123" s="173"/>
    </row>
    <row r="29124" spans="13:21" s="104" customFormat="1" ht="15.75">
      <c r="M29124" s="172"/>
      <c r="N29124" s="172"/>
      <c r="O29124" s="172"/>
      <c r="U29124" s="173"/>
    </row>
    <row r="29125" spans="13:21" s="104" customFormat="1" ht="15.75">
      <c r="M29125" s="172"/>
      <c r="N29125" s="172"/>
      <c r="O29125" s="172"/>
      <c r="U29125" s="173"/>
    </row>
    <row r="29126" spans="13:21" s="104" customFormat="1" ht="15.75">
      <c r="M29126" s="172"/>
      <c r="N29126" s="172"/>
      <c r="O29126" s="172"/>
      <c r="U29126" s="173"/>
    </row>
    <row r="29127" spans="13:21" s="104" customFormat="1" ht="15.75">
      <c r="M29127" s="172"/>
      <c r="N29127" s="172"/>
      <c r="O29127" s="172"/>
      <c r="U29127" s="173"/>
    </row>
    <row r="29128" spans="13:21" s="104" customFormat="1" ht="15.75">
      <c r="M29128" s="172"/>
      <c r="N29128" s="172"/>
      <c r="O29128" s="172"/>
      <c r="U29128" s="173"/>
    </row>
    <row r="29129" spans="13:21" s="104" customFormat="1" ht="15.75">
      <c r="M29129" s="172"/>
      <c r="N29129" s="172"/>
      <c r="O29129" s="172"/>
      <c r="U29129" s="173"/>
    </row>
    <row r="29130" spans="13:21" s="104" customFormat="1" ht="15.75">
      <c r="M29130" s="172"/>
      <c r="N29130" s="172"/>
      <c r="O29130" s="172"/>
      <c r="U29130" s="173"/>
    </row>
    <row r="29131" spans="13:21" s="104" customFormat="1" ht="15.75">
      <c r="M29131" s="172"/>
      <c r="N29131" s="172"/>
      <c r="O29131" s="172"/>
      <c r="U29131" s="173"/>
    </row>
    <row r="29132" spans="13:21" s="104" customFormat="1" ht="15.75">
      <c r="M29132" s="172"/>
      <c r="N29132" s="172"/>
      <c r="O29132" s="172"/>
      <c r="U29132" s="173"/>
    </row>
    <row r="29133" spans="13:21" s="104" customFormat="1" ht="15.75">
      <c r="M29133" s="172"/>
      <c r="N29133" s="172"/>
      <c r="O29133" s="172"/>
      <c r="U29133" s="173"/>
    </row>
    <row r="29134" spans="13:21" s="104" customFormat="1" ht="15.75">
      <c r="M29134" s="172"/>
      <c r="N29134" s="172"/>
      <c r="O29134" s="172"/>
      <c r="U29134" s="173"/>
    </row>
    <row r="29135" spans="13:21" s="104" customFormat="1" ht="15.75">
      <c r="M29135" s="172"/>
      <c r="N29135" s="172"/>
      <c r="O29135" s="172"/>
      <c r="U29135" s="173"/>
    </row>
    <row r="29136" spans="13:21" s="104" customFormat="1" ht="15.75">
      <c r="M29136" s="172"/>
      <c r="N29136" s="172"/>
      <c r="O29136" s="172"/>
      <c r="U29136" s="173"/>
    </row>
    <row r="29137" spans="13:21" s="104" customFormat="1" ht="15.75">
      <c r="M29137" s="172"/>
      <c r="N29137" s="172"/>
      <c r="O29137" s="172"/>
      <c r="U29137" s="173"/>
    </row>
    <row r="29138" spans="13:21" s="104" customFormat="1" ht="15.75">
      <c r="M29138" s="172"/>
      <c r="N29138" s="172"/>
      <c r="O29138" s="172"/>
      <c r="U29138" s="173"/>
    </row>
    <row r="29139" spans="13:21" s="104" customFormat="1" ht="15.75">
      <c r="M29139" s="172"/>
      <c r="N29139" s="172"/>
      <c r="O29139" s="172"/>
      <c r="U29139" s="173"/>
    </row>
    <row r="29140" spans="13:21" s="104" customFormat="1" ht="15.75">
      <c r="M29140" s="172"/>
      <c r="N29140" s="172"/>
      <c r="O29140" s="172"/>
      <c r="U29140" s="173"/>
    </row>
    <row r="29141" spans="13:21" s="104" customFormat="1" ht="15.75">
      <c r="M29141" s="172"/>
      <c r="N29141" s="172"/>
      <c r="O29141" s="172"/>
      <c r="U29141" s="173"/>
    </row>
    <row r="29142" spans="13:21" s="104" customFormat="1" ht="15.75">
      <c r="M29142" s="172"/>
      <c r="N29142" s="172"/>
      <c r="O29142" s="172"/>
      <c r="U29142" s="173"/>
    </row>
    <row r="29143" spans="13:21" s="104" customFormat="1" ht="15.75">
      <c r="M29143" s="172"/>
      <c r="N29143" s="172"/>
      <c r="O29143" s="172"/>
      <c r="U29143" s="173"/>
    </row>
    <row r="29144" spans="13:21" s="104" customFormat="1" ht="15.75">
      <c r="M29144" s="172"/>
      <c r="N29144" s="172"/>
      <c r="O29144" s="172"/>
      <c r="U29144" s="173"/>
    </row>
    <row r="29145" spans="13:21" s="104" customFormat="1" ht="15.75">
      <c r="M29145" s="172"/>
      <c r="N29145" s="172"/>
      <c r="O29145" s="172"/>
      <c r="U29145" s="173"/>
    </row>
    <row r="29146" spans="13:21" s="104" customFormat="1" ht="15.75">
      <c r="M29146" s="172"/>
      <c r="N29146" s="172"/>
      <c r="O29146" s="172"/>
      <c r="U29146" s="173"/>
    </row>
    <row r="29147" spans="13:21" s="104" customFormat="1" ht="15.75">
      <c r="M29147" s="172"/>
      <c r="N29147" s="172"/>
      <c r="O29147" s="172"/>
      <c r="U29147" s="173"/>
    </row>
    <row r="29148" spans="13:21" s="104" customFormat="1" ht="15.75">
      <c r="M29148" s="172"/>
      <c r="N29148" s="172"/>
      <c r="O29148" s="172"/>
      <c r="U29148" s="173"/>
    </row>
    <row r="29149" spans="13:21" s="104" customFormat="1" ht="15.75">
      <c r="M29149" s="172"/>
      <c r="N29149" s="172"/>
      <c r="O29149" s="172"/>
      <c r="U29149" s="173"/>
    </row>
    <row r="29150" spans="13:21" s="104" customFormat="1" ht="15.75">
      <c r="M29150" s="172"/>
      <c r="N29150" s="172"/>
      <c r="O29150" s="172"/>
      <c r="U29150" s="173"/>
    </row>
    <row r="29151" spans="13:21" s="104" customFormat="1" ht="15.75">
      <c r="M29151" s="172"/>
      <c r="N29151" s="172"/>
      <c r="O29151" s="172"/>
      <c r="U29151" s="173"/>
    </row>
    <row r="29152" spans="13:21" s="104" customFormat="1" ht="15.75">
      <c r="M29152" s="172"/>
      <c r="N29152" s="172"/>
      <c r="O29152" s="172"/>
      <c r="U29152" s="173"/>
    </row>
    <row r="29153" spans="13:21" s="104" customFormat="1" ht="15.75">
      <c r="M29153" s="172"/>
      <c r="N29153" s="172"/>
      <c r="O29153" s="172"/>
      <c r="U29153" s="173"/>
    </row>
    <row r="29154" spans="13:21" s="104" customFormat="1" ht="15.75">
      <c r="M29154" s="172"/>
      <c r="N29154" s="172"/>
      <c r="O29154" s="172"/>
      <c r="U29154" s="173"/>
    </row>
    <row r="29155" spans="13:21" s="104" customFormat="1" ht="15.75">
      <c r="M29155" s="172"/>
      <c r="N29155" s="172"/>
      <c r="O29155" s="172"/>
      <c r="U29155" s="173"/>
    </row>
    <row r="29156" spans="13:21" s="104" customFormat="1" ht="15.75">
      <c r="M29156" s="172"/>
      <c r="N29156" s="172"/>
      <c r="O29156" s="172"/>
      <c r="U29156" s="173"/>
    </row>
    <row r="29157" spans="13:21" s="104" customFormat="1" ht="15.75">
      <c r="M29157" s="172"/>
      <c r="N29157" s="172"/>
      <c r="O29157" s="172"/>
      <c r="U29157" s="173"/>
    </row>
    <row r="29158" spans="13:21" s="104" customFormat="1" ht="15.75">
      <c r="M29158" s="172"/>
      <c r="N29158" s="172"/>
      <c r="O29158" s="172"/>
      <c r="U29158" s="173"/>
    </row>
    <row r="29159" spans="13:21" s="104" customFormat="1" ht="15.75">
      <c r="M29159" s="172"/>
      <c r="N29159" s="172"/>
      <c r="O29159" s="172"/>
      <c r="U29159" s="173"/>
    </row>
    <row r="29160" spans="13:21" s="104" customFormat="1" ht="15.75">
      <c r="M29160" s="172"/>
      <c r="N29160" s="172"/>
      <c r="O29160" s="172"/>
      <c r="U29160" s="173"/>
    </row>
    <row r="29161" spans="13:21" s="104" customFormat="1" ht="15.75">
      <c r="M29161" s="172"/>
      <c r="N29161" s="172"/>
      <c r="O29161" s="172"/>
      <c r="U29161" s="173"/>
    </row>
    <row r="29162" spans="13:21" s="104" customFormat="1" ht="15.75">
      <c r="M29162" s="172"/>
      <c r="N29162" s="172"/>
      <c r="O29162" s="172"/>
      <c r="U29162" s="173"/>
    </row>
    <row r="29163" spans="13:21" s="104" customFormat="1" ht="15.75">
      <c r="M29163" s="172"/>
      <c r="N29163" s="172"/>
      <c r="O29163" s="172"/>
      <c r="U29163" s="173"/>
    </row>
    <row r="29164" spans="13:21" s="104" customFormat="1" ht="15.75">
      <c r="M29164" s="172"/>
      <c r="N29164" s="172"/>
      <c r="O29164" s="172"/>
      <c r="U29164" s="173"/>
    </row>
    <row r="29165" spans="13:21" s="104" customFormat="1" ht="15.75">
      <c r="M29165" s="172"/>
      <c r="N29165" s="172"/>
      <c r="O29165" s="172"/>
      <c r="U29165" s="173"/>
    </row>
    <row r="29166" spans="13:21" s="104" customFormat="1" ht="15.75">
      <c r="M29166" s="172"/>
      <c r="N29166" s="172"/>
      <c r="O29166" s="172"/>
      <c r="U29166" s="173"/>
    </row>
    <row r="29167" spans="13:21" s="104" customFormat="1" ht="15.75">
      <c r="M29167" s="172"/>
      <c r="N29167" s="172"/>
      <c r="O29167" s="172"/>
      <c r="U29167" s="173"/>
    </row>
    <row r="29168" spans="13:21" s="104" customFormat="1" ht="15.75">
      <c r="M29168" s="172"/>
      <c r="N29168" s="172"/>
      <c r="O29168" s="172"/>
      <c r="U29168" s="173"/>
    </row>
    <row r="29169" spans="13:21" s="104" customFormat="1" ht="15.75">
      <c r="M29169" s="172"/>
      <c r="N29169" s="172"/>
      <c r="O29169" s="172"/>
      <c r="U29169" s="173"/>
    </row>
    <row r="29170" spans="13:21" s="104" customFormat="1" ht="15.75">
      <c r="M29170" s="172"/>
      <c r="N29170" s="172"/>
      <c r="O29170" s="172"/>
      <c r="U29170" s="173"/>
    </row>
    <row r="29171" spans="13:21" s="104" customFormat="1" ht="15.75">
      <c r="M29171" s="172"/>
      <c r="N29171" s="172"/>
      <c r="O29171" s="172"/>
      <c r="U29171" s="173"/>
    </row>
    <row r="29172" spans="13:21" s="104" customFormat="1" ht="15.75">
      <c r="M29172" s="172"/>
      <c r="N29172" s="172"/>
      <c r="O29172" s="172"/>
      <c r="U29172" s="173"/>
    </row>
    <row r="29173" spans="13:21" s="104" customFormat="1" ht="15.75">
      <c r="M29173" s="172"/>
      <c r="N29173" s="172"/>
      <c r="O29173" s="172"/>
      <c r="U29173" s="173"/>
    </row>
    <row r="29174" spans="13:21" s="104" customFormat="1" ht="15.75">
      <c r="M29174" s="172"/>
      <c r="N29174" s="172"/>
      <c r="O29174" s="172"/>
      <c r="U29174" s="173"/>
    </row>
    <row r="29175" spans="13:21" s="104" customFormat="1" ht="15.75">
      <c r="M29175" s="172"/>
      <c r="N29175" s="172"/>
      <c r="O29175" s="172"/>
      <c r="U29175" s="173"/>
    </row>
    <row r="29176" spans="13:21" s="104" customFormat="1" ht="15.75">
      <c r="M29176" s="172"/>
      <c r="N29176" s="172"/>
      <c r="O29176" s="172"/>
      <c r="U29176" s="173"/>
    </row>
    <row r="29177" spans="13:21" s="104" customFormat="1" ht="15.75">
      <c r="M29177" s="172"/>
      <c r="N29177" s="172"/>
      <c r="O29177" s="172"/>
      <c r="U29177" s="173"/>
    </row>
    <row r="29178" spans="13:21" s="104" customFormat="1" ht="15.75">
      <c r="M29178" s="172"/>
      <c r="N29178" s="172"/>
      <c r="O29178" s="172"/>
      <c r="U29178" s="173"/>
    </row>
    <row r="29179" spans="13:21" s="104" customFormat="1" ht="15.75">
      <c r="M29179" s="172"/>
      <c r="N29179" s="172"/>
      <c r="O29179" s="172"/>
      <c r="U29179" s="173"/>
    </row>
    <row r="29180" spans="13:21" s="104" customFormat="1" ht="15.75">
      <c r="M29180" s="172"/>
      <c r="N29180" s="172"/>
      <c r="O29180" s="172"/>
      <c r="U29180" s="173"/>
    </row>
    <row r="29181" spans="13:21" s="104" customFormat="1" ht="15.75">
      <c r="M29181" s="172"/>
      <c r="N29181" s="172"/>
      <c r="O29181" s="172"/>
      <c r="U29181" s="173"/>
    </row>
    <row r="29182" spans="13:21" s="104" customFormat="1" ht="15.75">
      <c r="M29182" s="172"/>
      <c r="N29182" s="172"/>
      <c r="O29182" s="172"/>
      <c r="U29182" s="173"/>
    </row>
    <row r="29183" spans="13:21" s="104" customFormat="1" ht="15.75">
      <c r="M29183" s="172"/>
      <c r="N29183" s="172"/>
      <c r="O29183" s="172"/>
      <c r="U29183" s="173"/>
    </row>
    <row r="29184" spans="13:21" s="104" customFormat="1" ht="15.75">
      <c r="M29184" s="172"/>
      <c r="N29184" s="172"/>
      <c r="O29184" s="172"/>
      <c r="U29184" s="173"/>
    </row>
    <row r="29185" spans="13:21" s="104" customFormat="1" ht="15.75">
      <c r="M29185" s="172"/>
      <c r="N29185" s="172"/>
      <c r="O29185" s="172"/>
      <c r="U29185" s="173"/>
    </row>
    <row r="29186" spans="13:21" s="104" customFormat="1" ht="15.75">
      <c r="M29186" s="172"/>
      <c r="N29186" s="172"/>
      <c r="O29186" s="172"/>
      <c r="U29186" s="173"/>
    </row>
    <row r="29187" spans="13:21" s="104" customFormat="1" ht="15.75">
      <c r="M29187" s="172"/>
      <c r="N29187" s="172"/>
      <c r="O29187" s="172"/>
      <c r="U29187" s="173"/>
    </row>
    <row r="29188" spans="13:21" s="104" customFormat="1" ht="15.75">
      <c r="M29188" s="172"/>
      <c r="N29188" s="172"/>
      <c r="O29188" s="172"/>
      <c r="U29188" s="173"/>
    </row>
    <row r="29189" spans="13:21" s="104" customFormat="1" ht="15.75">
      <c r="M29189" s="172"/>
      <c r="N29189" s="172"/>
      <c r="O29189" s="172"/>
      <c r="U29189" s="173"/>
    </row>
    <row r="29190" spans="13:21" s="104" customFormat="1" ht="15.75">
      <c r="M29190" s="172"/>
      <c r="N29190" s="172"/>
      <c r="O29190" s="172"/>
      <c r="U29190" s="173"/>
    </row>
    <row r="29191" spans="13:21" s="104" customFormat="1" ht="15.75">
      <c r="M29191" s="172"/>
      <c r="N29191" s="172"/>
      <c r="O29191" s="172"/>
      <c r="U29191" s="173"/>
    </row>
    <row r="29192" spans="13:21" s="104" customFormat="1" ht="15.75">
      <c r="M29192" s="172"/>
      <c r="N29192" s="172"/>
      <c r="O29192" s="172"/>
      <c r="U29192" s="173"/>
    </row>
    <row r="29193" spans="13:21" s="104" customFormat="1" ht="15.75">
      <c r="M29193" s="172"/>
      <c r="N29193" s="172"/>
      <c r="O29193" s="172"/>
      <c r="U29193" s="173"/>
    </row>
    <row r="29194" spans="13:21" s="104" customFormat="1" ht="15.75">
      <c r="M29194" s="172"/>
      <c r="N29194" s="172"/>
      <c r="O29194" s="172"/>
      <c r="U29194" s="173"/>
    </row>
    <row r="29195" spans="13:21" s="104" customFormat="1" ht="15.75">
      <c r="M29195" s="172"/>
      <c r="N29195" s="172"/>
      <c r="O29195" s="172"/>
      <c r="U29195" s="173"/>
    </row>
    <row r="29196" spans="13:21" s="104" customFormat="1" ht="15.75">
      <c r="M29196" s="172"/>
      <c r="N29196" s="172"/>
      <c r="O29196" s="172"/>
      <c r="U29196" s="173"/>
    </row>
    <row r="29197" spans="13:21" s="104" customFormat="1" ht="15.75">
      <c r="M29197" s="172"/>
      <c r="N29197" s="172"/>
      <c r="O29197" s="172"/>
      <c r="U29197" s="173"/>
    </row>
    <row r="29198" spans="13:21" s="104" customFormat="1" ht="15.75">
      <c r="M29198" s="172"/>
      <c r="N29198" s="172"/>
      <c r="O29198" s="172"/>
      <c r="U29198" s="173"/>
    </row>
    <row r="29199" spans="13:21" s="104" customFormat="1" ht="15.75">
      <c r="M29199" s="172"/>
      <c r="N29199" s="172"/>
      <c r="O29199" s="172"/>
      <c r="U29199" s="173"/>
    </row>
    <row r="29200" spans="13:21" s="104" customFormat="1" ht="15.75">
      <c r="M29200" s="172"/>
      <c r="N29200" s="172"/>
      <c r="O29200" s="172"/>
      <c r="U29200" s="173"/>
    </row>
    <row r="29201" spans="13:21" s="104" customFormat="1" ht="15.75">
      <c r="M29201" s="172"/>
      <c r="N29201" s="172"/>
      <c r="O29201" s="172"/>
      <c r="U29201" s="173"/>
    </row>
    <row r="29202" spans="13:21" s="104" customFormat="1" ht="15.75">
      <c r="M29202" s="172"/>
      <c r="N29202" s="172"/>
      <c r="O29202" s="172"/>
      <c r="U29202" s="173"/>
    </row>
    <row r="29203" spans="13:21" s="104" customFormat="1" ht="15.75">
      <c r="M29203" s="172"/>
      <c r="N29203" s="172"/>
      <c r="O29203" s="172"/>
      <c r="U29203" s="173"/>
    </row>
    <row r="29204" spans="13:21" s="104" customFormat="1" ht="15.75">
      <c r="M29204" s="172"/>
      <c r="N29204" s="172"/>
      <c r="O29204" s="172"/>
      <c r="U29204" s="173"/>
    </row>
    <row r="29205" spans="13:21" s="104" customFormat="1" ht="15.75">
      <c r="M29205" s="172"/>
      <c r="N29205" s="172"/>
      <c r="O29205" s="172"/>
      <c r="U29205" s="173"/>
    </row>
    <row r="29206" spans="13:21" s="104" customFormat="1" ht="15.75">
      <c r="M29206" s="172"/>
      <c r="N29206" s="172"/>
      <c r="O29206" s="172"/>
      <c r="U29206" s="173"/>
    </row>
    <row r="29207" spans="13:21" s="104" customFormat="1" ht="15.75">
      <c r="M29207" s="172"/>
      <c r="N29207" s="172"/>
      <c r="O29207" s="172"/>
      <c r="U29207" s="173"/>
    </row>
    <row r="29208" spans="13:21" s="104" customFormat="1" ht="15.75">
      <c r="M29208" s="172"/>
      <c r="N29208" s="172"/>
      <c r="O29208" s="172"/>
      <c r="U29208" s="173"/>
    </row>
    <row r="29209" spans="13:21" s="104" customFormat="1" ht="15.75">
      <c r="M29209" s="172"/>
      <c r="N29209" s="172"/>
      <c r="O29209" s="172"/>
      <c r="U29209" s="173"/>
    </row>
    <row r="29210" spans="13:21" s="104" customFormat="1" ht="15.75">
      <c r="M29210" s="172"/>
      <c r="N29210" s="172"/>
      <c r="O29210" s="172"/>
      <c r="U29210" s="173"/>
    </row>
    <row r="29211" spans="13:21" s="104" customFormat="1" ht="15.75">
      <c r="M29211" s="172"/>
      <c r="N29211" s="172"/>
      <c r="O29211" s="172"/>
      <c r="U29211" s="173"/>
    </row>
    <row r="29212" spans="13:21" s="104" customFormat="1" ht="15.75">
      <c r="M29212" s="172"/>
      <c r="N29212" s="172"/>
      <c r="O29212" s="172"/>
      <c r="U29212" s="173"/>
    </row>
    <row r="29213" spans="13:21" s="104" customFormat="1" ht="15.75">
      <c r="M29213" s="172"/>
      <c r="N29213" s="172"/>
      <c r="O29213" s="172"/>
      <c r="U29213" s="173"/>
    </row>
    <row r="29214" spans="13:21" s="104" customFormat="1" ht="15.75">
      <c r="M29214" s="172"/>
      <c r="N29214" s="172"/>
      <c r="O29214" s="172"/>
      <c r="U29214" s="173"/>
    </row>
    <row r="29215" spans="13:21" s="104" customFormat="1" ht="15.75">
      <c r="M29215" s="172"/>
      <c r="N29215" s="172"/>
      <c r="O29215" s="172"/>
      <c r="U29215" s="173"/>
    </row>
    <row r="29216" spans="13:21" s="104" customFormat="1" ht="15.75">
      <c r="M29216" s="172"/>
      <c r="N29216" s="172"/>
      <c r="O29216" s="172"/>
      <c r="U29216" s="173"/>
    </row>
    <row r="29217" spans="13:21" s="104" customFormat="1" ht="15.75">
      <c r="M29217" s="172"/>
      <c r="N29217" s="172"/>
      <c r="O29217" s="172"/>
      <c r="U29217" s="173"/>
    </row>
    <row r="29218" spans="13:21" s="104" customFormat="1" ht="15.75">
      <c r="M29218" s="172"/>
      <c r="N29218" s="172"/>
      <c r="O29218" s="172"/>
      <c r="U29218" s="173"/>
    </row>
    <row r="29219" spans="13:21" s="104" customFormat="1" ht="15.75">
      <c r="M29219" s="172"/>
      <c r="N29219" s="172"/>
      <c r="O29219" s="172"/>
      <c r="U29219" s="173"/>
    </row>
    <row r="29220" spans="13:21" s="104" customFormat="1" ht="15.75">
      <c r="M29220" s="172"/>
      <c r="N29220" s="172"/>
      <c r="O29220" s="172"/>
      <c r="U29220" s="173"/>
    </row>
    <row r="29221" spans="13:21" s="104" customFormat="1" ht="15.75">
      <c r="M29221" s="172"/>
      <c r="N29221" s="172"/>
      <c r="O29221" s="172"/>
      <c r="U29221" s="173"/>
    </row>
    <row r="29222" spans="13:21" s="104" customFormat="1" ht="15.75">
      <c r="M29222" s="172"/>
      <c r="N29222" s="172"/>
      <c r="O29222" s="172"/>
      <c r="U29222" s="173"/>
    </row>
    <row r="29223" spans="13:21" s="104" customFormat="1" ht="15.75">
      <c r="M29223" s="172"/>
      <c r="N29223" s="172"/>
      <c r="O29223" s="172"/>
      <c r="U29223" s="173"/>
    </row>
    <row r="29224" spans="13:21" s="104" customFormat="1" ht="15.75">
      <c r="M29224" s="172"/>
      <c r="N29224" s="172"/>
      <c r="O29224" s="172"/>
      <c r="U29224" s="173"/>
    </row>
    <row r="29225" spans="13:21" s="104" customFormat="1" ht="15.75">
      <c r="M29225" s="172"/>
      <c r="N29225" s="172"/>
      <c r="O29225" s="172"/>
      <c r="U29225" s="173"/>
    </row>
    <row r="29226" spans="13:21" s="104" customFormat="1" ht="15.75">
      <c r="M29226" s="172"/>
      <c r="N29226" s="172"/>
      <c r="O29226" s="172"/>
      <c r="U29226" s="173"/>
    </row>
    <row r="29227" spans="13:21" s="104" customFormat="1" ht="15.75">
      <c r="M29227" s="172"/>
      <c r="N29227" s="172"/>
      <c r="O29227" s="172"/>
      <c r="U29227" s="173"/>
    </row>
    <row r="29228" spans="13:21" s="104" customFormat="1" ht="15.75">
      <c r="M29228" s="172"/>
      <c r="N29228" s="172"/>
      <c r="O29228" s="172"/>
      <c r="U29228" s="173"/>
    </row>
    <row r="29229" spans="13:21" s="104" customFormat="1" ht="15.75">
      <c r="M29229" s="172"/>
      <c r="N29229" s="172"/>
      <c r="O29229" s="172"/>
      <c r="U29229" s="173"/>
    </row>
    <row r="29230" spans="13:21" s="104" customFormat="1" ht="15.75">
      <c r="M29230" s="172"/>
      <c r="N29230" s="172"/>
      <c r="O29230" s="172"/>
      <c r="U29230" s="173"/>
    </row>
    <row r="29231" spans="13:21" s="104" customFormat="1" ht="15.75">
      <c r="M29231" s="172"/>
      <c r="N29231" s="172"/>
      <c r="O29231" s="172"/>
      <c r="U29231" s="173"/>
    </row>
    <row r="29232" spans="13:21" s="104" customFormat="1" ht="15.75">
      <c r="M29232" s="172"/>
      <c r="N29232" s="172"/>
      <c r="O29232" s="172"/>
      <c r="U29232" s="173"/>
    </row>
    <row r="29233" spans="13:21" s="104" customFormat="1" ht="15.75">
      <c r="M29233" s="172"/>
      <c r="N29233" s="172"/>
      <c r="O29233" s="172"/>
      <c r="U29233" s="173"/>
    </row>
    <row r="29234" spans="13:21" s="104" customFormat="1" ht="15.75">
      <c r="M29234" s="172"/>
      <c r="N29234" s="172"/>
      <c r="O29234" s="172"/>
      <c r="U29234" s="173"/>
    </row>
    <row r="29235" spans="13:21" s="104" customFormat="1" ht="15.75">
      <c r="M29235" s="172"/>
      <c r="N29235" s="172"/>
      <c r="O29235" s="172"/>
      <c r="U29235" s="173"/>
    </row>
    <row r="29236" spans="13:21" s="104" customFormat="1" ht="15.75">
      <c r="M29236" s="172"/>
      <c r="N29236" s="172"/>
      <c r="O29236" s="172"/>
      <c r="U29236" s="173"/>
    </row>
    <row r="29237" spans="13:21" s="104" customFormat="1" ht="15.75">
      <c r="M29237" s="172"/>
      <c r="N29237" s="172"/>
      <c r="O29237" s="172"/>
      <c r="U29237" s="173"/>
    </row>
    <row r="29238" spans="13:21" s="104" customFormat="1" ht="15.75">
      <c r="M29238" s="172"/>
      <c r="N29238" s="172"/>
      <c r="O29238" s="172"/>
      <c r="U29238" s="173"/>
    </row>
    <row r="29239" spans="13:21" s="104" customFormat="1" ht="15.75">
      <c r="M29239" s="172"/>
      <c r="N29239" s="172"/>
      <c r="O29239" s="172"/>
      <c r="U29239" s="173"/>
    </row>
    <row r="29240" spans="13:21" s="104" customFormat="1" ht="15.75">
      <c r="M29240" s="172"/>
      <c r="N29240" s="172"/>
      <c r="O29240" s="172"/>
      <c r="U29240" s="173"/>
    </row>
    <row r="29241" spans="13:21" s="104" customFormat="1" ht="15.75">
      <c r="M29241" s="172"/>
      <c r="N29241" s="172"/>
      <c r="O29241" s="172"/>
      <c r="U29241" s="173"/>
    </row>
    <row r="29242" spans="13:21" s="104" customFormat="1" ht="15.75">
      <c r="M29242" s="172"/>
      <c r="N29242" s="172"/>
      <c r="O29242" s="172"/>
      <c r="U29242" s="173"/>
    </row>
    <row r="29243" spans="13:21" s="104" customFormat="1" ht="15.75">
      <c r="M29243" s="172"/>
      <c r="N29243" s="172"/>
      <c r="O29243" s="172"/>
      <c r="U29243" s="173"/>
    </row>
    <row r="29244" spans="13:21" s="104" customFormat="1" ht="15.75">
      <c r="M29244" s="172"/>
      <c r="N29244" s="172"/>
      <c r="O29244" s="172"/>
      <c r="U29244" s="173"/>
    </row>
    <row r="29245" spans="13:21" s="104" customFormat="1" ht="15.75">
      <c r="M29245" s="172"/>
      <c r="N29245" s="172"/>
      <c r="O29245" s="172"/>
      <c r="U29245" s="173"/>
    </row>
    <row r="29246" spans="13:21" s="104" customFormat="1" ht="15.75">
      <c r="M29246" s="172"/>
      <c r="N29246" s="172"/>
      <c r="O29246" s="172"/>
      <c r="U29246" s="173"/>
    </row>
    <row r="29247" spans="13:21" s="104" customFormat="1" ht="15.75">
      <c r="M29247" s="172"/>
      <c r="N29247" s="172"/>
      <c r="O29247" s="172"/>
      <c r="U29247" s="173"/>
    </row>
    <row r="29248" spans="13:21" s="104" customFormat="1" ht="15.75">
      <c r="M29248" s="172"/>
      <c r="N29248" s="172"/>
      <c r="O29248" s="172"/>
      <c r="U29248" s="173"/>
    </row>
    <row r="29249" spans="13:21" s="104" customFormat="1" ht="15.75">
      <c r="M29249" s="172"/>
      <c r="N29249" s="172"/>
      <c r="O29249" s="172"/>
      <c r="U29249" s="173"/>
    </row>
    <row r="29250" spans="13:21" s="104" customFormat="1" ht="15.75">
      <c r="M29250" s="172"/>
      <c r="N29250" s="172"/>
      <c r="O29250" s="172"/>
      <c r="U29250" s="173"/>
    </row>
    <row r="29251" spans="13:21" s="104" customFormat="1" ht="15.75">
      <c r="M29251" s="172"/>
      <c r="N29251" s="172"/>
      <c r="O29251" s="172"/>
      <c r="U29251" s="173"/>
    </row>
    <row r="29252" spans="13:21" s="104" customFormat="1" ht="15.75">
      <c r="M29252" s="172"/>
      <c r="N29252" s="172"/>
      <c r="O29252" s="172"/>
      <c r="U29252" s="173"/>
    </row>
    <row r="29253" spans="13:21" s="104" customFormat="1" ht="15.75">
      <c r="M29253" s="172"/>
      <c r="N29253" s="172"/>
      <c r="O29253" s="172"/>
      <c r="U29253" s="173"/>
    </row>
    <row r="29254" spans="13:21" s="104" customFormat="1" ht="15.75">
      <c r="M29254" s="172"/>
      <c r="N29254" s="172"/>
      <c r="O29254" s="172"/>
      <c r="U29254" s="173"/>
    </row>
    <row r="29255" spans="13:21" s="104" customFormat="1" ht="15.75">
      <c r="M29255" s="172"/>
      <c r="N29255" s="172"/>
      <c r="O29255" s="172"/>
      <c r="U29255" s="173"/>
    </row>
    <row r="29256" spans="13:21" s="104" customFormat="1" ht="15.75">
      <c r="M29256" s="172"/>
      <c r="N29256" s="172"/>
      <c r="O29256" s="172"/>
      <c r="U29256" s="173"/>
    </row>
    <row r="29257" spans="13:21" s="104" customFormat="1" ht="15.75">
      <c r="M29257" s="172"/>
      <c r="N29257" s="172"/>
      <c r="O29257" s="172"/>
      <c r="U29257" s="173"/>
    </row>
    <row r="29258" spans="13:21" s="104" customFormat="1" ht="15.75">
      <c r="M29258" s="172"/>
      <c r="N29258" s="172"/>
      <c r="O29258" s="172"/>
      <c r="U29258" s="173"/>
    </row>
    <row r="29259" spans="13:21" s="104" customFormat="1" ht="15.75">
      <c r="M29259" s="172"/>
      <c r="N29259" s="172"/>
      <c r="O29259" s="172"/>
      <c r="U29259" s="173"/>
    </row>
    <row r="29260" spans="13:21" s="104" customFormat="1" ht="15.75">
      <c r="M29260" s="172"/>
      <c r="N29260" s="172"/>
      <c r="O29260" s="172"/>
      <c r="U29260" s="173"/>
    </row>
    <row r="29261" spans="13:21" s="104" customFormat="1" ht="15.75">
      <c r="M29261" s="172"/>
      <c r="N29261" s="172"/>
      <c r="O29261" s="172"/>
      <c r="U29261" s="173"/>
    </row>
    <row r="29262" spans="13:21" s="104" customFormat="1" ht="15.75">
      <c r="M29262" s="172"/>
      <c r="N29262" s="172"/>
      <c r="O29262" s="172"/>
      <c r="U29262" s="173"/>
    </row>
    <row r="29263" spans="13:21" s="104" customFormat="1" ht="15.75">
      <c r="M29263" s="172"/>
      <c r="N29263" s="172"/>
      <c r="O29263" s="172"/>
      <c r="U29263" s="173"/>
    </row>
    <row r="29264" spans="13:21" s="104" customFormat="1" ht="15.75">
      <c r="M29264" s="172"/>
      <c r="N29264" s="172"/>
      <c r="O29264" s="172"/>
      <c r="U29264" s="173"/>
    </row>
    <row r="29265" spans="13:21" s="104" customFormat="1" ht="15.75">
      <c r="M29265" s="172"/>
      <c r="N29265" s="172"/>
      <c r="O29265" s="172"/>
      <c r="U29265" s="173"/>
    </row>
    <row r="29266" spans="13:21" s="104" customFormat="1" ht="15.75">
      <c r="M29266" s="172"/>
      <c r="N29266" s="172"/>
      <c r="O29266" s="172"/>
      <c r="U29266" s="173"/>
    </row>
    <row r="29267" spans="13:21" s="104" customFormat="1" ht="15.75">
      <c r="M29267" s="172"/>
      <c r="N29267" s="172"/>
      <c r="O29267" s="172"/>
      <c r="U29267" s="173"/>
    </row>
    <row r="29268" spans="13:21" s="104" customFormat="1" ht="15.75">
      <c r="M29268" s="172"/>
      <c r="N29268" s="172"/>
      <c r="O29268" s="172"/>
      <c r="U29268" s="173"/>
    </row>
    <row r="29269" spans="13:21" s="104" customFormat="1" ht="15.75">
      <c r="M29269" s="172"/>
      <c r="N29269" s="172"/>
      <c r="O29269" s="172"/>
      <c r="U29269" s="173"/>
    </row>
    <row r="29270" spans="13:21" s="104" customFormat="1" ht="15.75">
      <c r="M29270" s="172"/>
      <c r="N29270" s="172"/>
      <c r="O29270" s="172"/>
      <c r="U29270" s="173"/>
    </row>
    <row r="29271" spans="13:21" s="104" customFormat="1" ht="15.75">
      <c r="M29271" s="172"/>
      <c r="N29271" s="172"/>
      <c r="O29271" s="172"/>
      <c r="U29271" s="173"/>
    </row>
    <row r="29272" spans="13:21" s="104" customFormat="1" ht="15.75">
      <c r="M29272" s="172"/>
      <c r="N29272" s="172"/>
      <c r="O29272" s="172"/>
      <c r="U29272" s="173"/>
    </row>
    <row r="29273" spans="13:21" s="104" customFormat="1" ht="15.75">
      <c r="M29273" s="172"/>
      <c r="N29273" s="172"/>
      <c r="O29273" s="172"/>
      <c r="U29273" s="173"/>
    </row>
    <row r="29274" spans="13:21" s="104" customFormat="1" ht="15.75">
      <c r="M29274" s="172"/>
      <c r="N29274" s="172"/>
      <c r="O29274" s="172"/>
      <c r="U29274" s="173"/>
    </row>
    <row r="29275" spans="13:21" s="104" customFormat="1" ht="15.75">
      <c r="M29275" s="172"/>
      <c r="N29275" s="172"/>
      <c r="O29275" s="172"/>
      <c r="U29275" s="173"/>
    </row>
    <row r="29276" spans="13:21" s="104" customFormat="1" ht="15.75">
      <c r="M29276" s="172"/>
      <c r="N29276" s="172"/>
      <c r="O29276" s="172"/>
      <c r="U29276" s="173"/>
    </row>
    <row r="29277" spans="13:21" s="104" customFormat="1" ht="15.75">
      <c r="M29277" s="172"/>
      <c r="N29277" s="172"/>
      <c r="O29277" s="172"/>
      <c r="U29277" s="173"/>
    </row>
    <row r="29278" spans="13:21" s="104" customFormat="1" ht="15.75">
      <c r="M29278" s="172"/>
      <c r="N29278" s="172"/>
      <c r="O29278" s="172"/>
      <c r="U29278" s="173"/>
    </row>
    <row r="29279" spans="13:21" s="104" customFormat="1" ht="15.75">
      <c r="M29279" s="172"/>
      <c r="N29279" s="172"/>
      <c r="O29279" s="172"/>
      <c r="U29279" s="173"/>
    </row>
    <row r="29280" spans="13:21" s="104" customFormat="1" ht="15.75">
      <c r="M29280" s="172"/>
      <c r="N29280" s="172"/>
      <c r="O29280" s="172"/>
      <c r="U29280" s="173"/>
    </row>
    <row r="29281" spans="13:21" s="104" customFormat="1" ht="15.75">
      <c r="M29281" s="172"/>
      <c r="N29281" s="172"/>
      <c r="O29281" s="172"/>
      <c r="U29281" s="173"/>
    </row>
    <row r="29282" spans="13:21" s="104" customFormat="1" ht="15.75">
      <c r="M29282" s="172"/>
      <c r="N29282" s="172"/>
      <c r="O29282" s="172"/>
      <c r="U29282" s="173"/>
    </row>
    <row r="29283" spans="13:21" s="104" customFormat="1" ht="15.75">
      <c r="M29283" s="172"/>
      <c r="N29283" s="172"/>
      <c r="O29283" s="172"/>
      <c r="U29283" s="173"/>
    </row>
    <row r="29284" spans="13:21" s="104" customFormat="1" ht="15.75">
      <c r="M29284" s="172"/>
      <c r="N29284" s="172"/>
      <c r="O29284" s="172"/>
      <c r="U29284" s="173"/>
    </row>
    <row r="29285" spans="13:21" s="104" customFormat="1" ht="15.75">
      <c r="M29285" s="172"/>
      <c r="N29285" s="172"/>
      <c r="O29285" s="172"/>
      <c r="U29285" s="173"/>
    </row>
    <row r="29286" spans="13:21" s="104" customFormat="1" ht="15.75">
      <c r="M29286" s="172"/>
      <c r="N29286" s="172"/>
      <c r="O29286" s="172"/>
      <c r="U29286" s="173"/>
    </row>
    <row r="29287" spans="13:21" s="104" customFormat="1" ht="15.75">
      <c r="M29287" s="172"/>
      <c r="N29287" s="172"/>
      <c r="O29287" s="172"/>
      <c r="U29287" s="173"/>
    </row>
    <row r="29288" spans="13:21" s="104" customFormat="1" ht="15.75">
      <c r="M29288" s="172"/>
      <c r="N29288" s="172"/>
      <c r="O29288" s="172"/>
      <c r="U29288" s="173"/>
    </row>
    <row r="29289" spans="13:21" s="104" customFormat="1" ht="15.75">
      <c r="M29289" s="172"/>
      <c r="N29289" s="172"/>
      <c r="O29289" s="172"/>
      <c r="U29289" s="173"/>
    </row>
    <row r="29290" spans="13:21" s="104" customFormat="1" ht="15.75">
      <c r="M29290" s="172"/>
      <c r="N29290" s="172"/>
      <c r="O29290" s="172"/>
      <c r="U29290" s="173"/>
    </row>
    <row r="29291" spans="13:21" s="104" customFormat="1" ht="15.75">
      <c r="M29291" s="172"/>
      <c r="N29291" s="172"/>
      <c r="O29291" s="172"/>
      <c r="U29291" s="173"/>
    </row>
    <row r="29292" spans="13:21" s="104" customFormat="1" ht="15.75">
      <c r="M29292" s="172"/>
      <c r="N29292" s="172"/>
      <c r="O29292" s="172"/>
      <c r="U29292" s="173"/>
    </row>
    <row r="29293" spans="13:21" s="104" customFormat="1" ht="15.75">
      <c r="M29293" s="172"/>
      <c r="N29293" s="172"/>
      <c r="O29293" s="172"/>
      <c r="U29293" s="173"/>
    </row>
    <row r="29294" spans="13:21" s="104" customFormat="1" ht="15.75">
      <c r="M29294" s="172"/>
      <c r="N29294" s="172"/>
      <c r="O29294" s="172"/>
      <c r="U29294" s="173"/>
    </row>
    <row r="29295" spans="13:21" s="104" customFormat="1" ht="15.75">
      <c r="M29295" s="172"/>
      <c r="N29295" s="172"/>
      <c r="O29295" s="172"/>
      <c r="U29295" s="173"/>
    </row>
    <row r="29296" spans="13:21" s="104" customFormat="1" ht="15.75">
      <c r="M29296" s="172"/>
      <c r="N29296" s="172"/>
      <c r="O29296" s="172"/>
      <c r="U29296" s="173"/>
    </row>
    <row r="29297" spans="13:21" s="104" customFormat="1" ht="15.75">
      <c r="M29297" s="172"/>
      <c r="N29297" s="172"/>
      <c r="O29297" s="172"/>
      <c r="U29297" s="173"/>
    </row>
    <row r="29298" spans="13:21" s="104" customFormat="1" ht="15.75">
      <c r="M29298" s="172"/>
      <c r="N29298" s="172"/>
      <c r="O29298" s="172"/>
      <c r="U29298" s="173"/>
    </row>
    <row r="29299" spans="13:21" s="104" customFormat="1" ht="15.75">
      <c r="M29299" s="172"/>
      <c r="N29299" s="172"/>
      <c r="O29299" s="172"/>
      <c r="U29299" s="173"/>
    </row>
    <row r="29300" spans="13:21" s="104" customFormat="1" ht="15.75">
      <c r="M29300" s="172"/>
      <c r="N29300" s="172"/>
      <c r="O29300" s="172"/>
      <c r="U29300" s="173"/>
    </row>
    <row r="29301" spans="13:21" s="104" customFormat="1" ht="15.75">
      <c r="M29301" s="172"/>
      <c r="N29301" s="172"/>
      <c r="O29301" s="172"/>
      <c r="U29301" s="173"/>
    </row>
    <row r="29302" spans="13:21" s="104" customFormat="1" ht="15.75">
      <c r="M29302" s="172"/>
      <c r="N29302" s="172"/>
      <c r="O29302" s="172"/>
      <c r="U29302" s="173"/>
    </row>
    <row r="29303" spans="13:21" s="104" customFormat="1" ht="15.75">
      <c r="M29303" s="172"/>
      <c r="N29303" s="172"/>
      <c r="O29303" s="172"/>
      <c r="U29303" s="173"/>
    </row>
    <row r="29304" spans="13:21" s="104" customFormat="1" ht="15.75">
      <c r="M29304" s="172"/>
      <c r="N29304" s="172"/>
      <c r="O29304" s="172"/>
      <c r="U29304" s="173"/>
    </row>
    <row r="29305" spans="13:21" s="104" customFormat="1" ht="15.75">
      <c r="M29305" s="172"/>
      <c r="N29305" s="172"/>
      <c r="O29305" s="172"/>
      <c r="U29305" s="173"/>
    </row>
    <row r="29306" spans="13:21" s="104" customFormat="1" ht="15.75">
      <c r="M29306" s="172"/>
      <c r="N29306" s="172"/>
      <c r="O29306" s="172"/>
      <c r="U29306" s="173"/>
    </row>
    <row r="29307" spans="13:21" s="104" customFormat="1" ht="15.75">
      <c r="M29307" s="172"/>
      <c r="N29307" s="172"/>
      <c r="O29307" s="172"/>
      <c r="U29307" s="173"/>
    </row>
    <row r="29308" spans="13:21" s="104" customFormat="1" ht="15.75">
      <c r="M29308" s="172"/>
      <c r="N29308" s="172"/>
      <c r="O29308" s="172"/>
      <c r="U29308" s="173"/>
    </row>
    <row r="29309" spans="13:21" s="104" customFormat="1" ht="15.75">
      <c r="M29309" s="172"/>
      <c r="N29309" s="172"/>
      <c r="O29309" s="172"/>
      <c r="U29309" s="173"/>
    </row>
    <row r="29310" spans="13:21" s="104" customFormat="1" ht="15.75">
      <c r="M29310" s="172"/>
      <c r="N29310" s="172"/>
      <c r="O29310" s="172"/>
      <c r="U29310" s="173"/>
    </row>
    <row r="29311" spans="13:21" s="104" customFormat="1" ht="15.75">
      <c r="M29311" s="172"/>
      <c r="N29311" s="172"/>
      <c r="O29311" s="172"/>
      <c r="U29311" s="173"/>
    </row>
    <row r="29312" spans="13:21" s="104" customFormat="1" ht="15.75">
      <c r="M29312" s="172"/>
      <c r="N29312" s="172"/>
      <c r="O29312" s="172"/>
      <c r="U29312" s="173"/>
    </row>
    <row r="29313" spans="13:21" s="104" customFormat="1" ht="15.75">
      <c r="M29313" s="172"/>
      <c r="N29313" s="172"/>
      <c r="O29313" s="172"/>
      <c r="U29313" s="173"/>
    </row>
    <row r="29314" spans="13:21" s="104" customFormat="1" ht="15.75">
      <c r="M29314" s="172"/>
      <c r="N29314" s="172"/>
      <c r="O29314" s="172"/>
      <c r="U29314" s="173"/>
    </row>
    <row r="29315" spans="13:21" s="104" customFormat="1" ht="15.75">
      <c r="M29315" s="172"/>
      <c r="N29315" s="172"/>
      <c r="O29315" s="172"/>
      <c r="U29315" s="173"/>
    </row>
    <row r="29316" spans="13:21" s="104" customFormat="1" ht="15.75">
      <c r="M29316" s="172"/>
      <c r="N29316" s="172"/>
      <c r="O29316" s="172"/>
      <c r="U29316" s="173"/>
    </row>
    <row r="29317" spans="13:21" s="104" customFormat="1" ht="15.75">
      <c r="M29317" s="172"/>
      <c r="N29317" s="172"/>
      <c r="O29317" s="172"/>
      <c r="U29317" s="173"/>
    </row>
    <row r="29318" spans="13:21" s="104" customFormat="1" ht="15.75">
      <c r="M29318" s="172"/>
      <c r="N29318" s="172"/>
      <c r="O29318" s="172"/>
      <c r="U29318" s="173"/>
    </row>
    <row r="29319" spans="13:21" s="104" customFormat="1" ht="15.75">
      <c r="M29319" s="172"/>
      <c r="N29319" s="172"/>
      <c r="O29319" s="172"/>
      <c r="U29319" s="173"/>
    </row>
    <row r="29320" spans="13:21" s="104" customFormat="1" ht="15.75">
      <c r="M29320" s="172"/>
      <c r="N29320" s="172"/>
      <c r="O29320" s="172"/>
      <c r="U29320" s="173"/>
    </row>
    <row r="29321" spans="13:21" s="104" customFormat="1" ht="15.75">
      <c r="M29321" s="172"/>
      <c r="N29321" s="172"/>
      <c r="O29321" s="172"/>
      <c r="U29321" s="173"/>
    </row>
    <row r="29322" spans="13:21" s="104" customFormat="1" ht="15.75">
      <c r="M29322" s="172"/>
      <c r="N29322" s="172"/>
      <c r="O29322" s="172"/>
      <c r="U29322" s="173"/>
    </row>
    <row r="29323" spans="13:21" s="104" customFormat="1" ht="15.75">
      <c r="M29323" s="172"/>
      <c r="N29323" s="172"/>
      <c r="O29323" s="172"/>
      <c r="U29323" s="173"/>
    </row>
    <row r="29324" spans="13:21" s="104" customFormat="1" ht="15.75">
      <c r="M29324" s="172"/>
      <c r="N29324" s="172"/>
      <c r="O29324" s="172"/>
      <c r="U29324" s="173"/>
    </row>
    <row r="29325" spans="13:21" s="104" customFormat="1" ht="15.75">
      <c r="M29325" s="172"/>
      <c r="N29325" s="172"/>
      <c r="O29325" s="172"/>
      <c r="U29325" s="173"/>
    </row>
    <row r="29326" spans="13:21" s="104" customFormat="1" ht="15.75">
      <c r="M29326" s="172"/>
      <c r="N29326" s="172"/>
      <c r="O29326" s="172"/>
      <c r="U29326" s="173"/>
    </row>
    <row r="29327" spans="13:21" s="104" customFormat="1" ht="15.75">
      <c r="M29327" s="172"/>
      <c r="N29327" s="172"/>
      <c r="O29327" s="172"/>
      <c r="U29327" s="173"/>
    </row>
    <row r="29328" spans="13:21" s="104" customFormat="1" ht="15.75">
      <c r="M29328" s="172"/>
      <c r="N29328" s="172"/>
      <c r="O29328" s="172"/>
      <c r="U29328" s="173"/>
    </row>
    <row r="29329" spans="13:21" s="104" customFormat="1" ht="15.75">
      <c r="M29329" s="172"/>
      <c r="N29329" s="172"/>
      <c r="O29329" s="172"/>
      <c r="U29329" s="173"/>
    </row>
    <row r="29330" spans="13:21" s="104" customFormat="1" ht="15.75">
      <c r="M29330" s="172"/>
      <c r="N29330" s="172"/>
      <c r="O29330" s="172"/>
      <c r="U29330" s="173"/>
    </row>
    <row r="29331" spans="13:21" s="104" customFormat="1" ht="15.75">
      <c r="M29331" s="172"/>
      <c r="N29331" s="172"/>
      <c r="O29331" s="172"/>
      <c r="U29331" s="173"/>
    </row>
    <row r="29332" spans="13:21" s="104" customFormat="1" ht="15.75">
      <c r="M29332" s="172"/>
      <c r="N29332" s="172"/>
      <c r="O29332" s="172"/>
      <c r="U29332" s="173"/>
    </row>
    <row r="29333" spans="13:21" s="104" customFormat="1" ht="15.75">
      <c r="M29333" s="172"/>
      <c r="N29333" s="172"/>
      <c r="O29333" s="172"/>
      <c r="U29333" s="173"/>
    </row>
    <row r="29334" spans="13:21" s="104" customFormat="1" ht="15.75">
      <c r="M29334" s="172"/>
      <c r="N29334" s="172"/>
      <c r="O29334" s="172"/>
      <c r="U29334" s="173"/>
    </row>
    <row r="29335" spans="13:21" s="104" customFormat="1" ht="15.75">
      <c r="M29335" s="172"/>
      <c r="N29335" s="172"/>
      <c r="O29335" s="172"/>
      <c r="U29335" s="173"/>
    </row>
    <row r="29336" spans="13:21" s="104" customFormat="1" ht="15.75">
      <c r="M29336" s="172"/>
      <c r="N29336" s="172"/>
      <c r="O29336" s="172"/>
      <c r="U29336" s="173"/>
    </row>
    <row r="29337" spans="13:21" s="104" customFormat="1" ht="15.75">
      <c r="M29337" s="172"/>
      <c r="N29337" s="172"/>
      <c r="O29337" s="172"/>
      <c r="U29337" s="173"/>
    </row>
    <row r="29338" spans="13:21" s="104" customFormat="1" ht="15.75">
      <c r="M29338" s="172"/>
      <c r="N29338" s="172"/>
      <c r="O29338" s="172"/>
      <c r="U29338" s="173"/>
    </row>
    <row r="29339" spans="13:21" s="104" customFormat="1" ht="15.75">
      <c r="M29339" s="172"/>
      <c r="N29339" s="172"/>
      <c r="O29339" s="172"/>
      <c r="U29339" s="173"/>
    </row>
    <row r="29340" spans="13:21" s="104" customFormat="1" ht="15.75">
      <c r="M29340" s="172"/>
      <c r="N29340" s="172"/>
      <c r="O29340" s="172"/>
      <c r="U29340" s="173"/>
    </row>
    <row r="29341" spans="13:21" s="104" customFormat="1" ht="15.75">
      <c r="M29341" s="172"/>
      <c r="N29341" s="172"/>
      <c r="O29341" s="172"/>
      <c r="U29341" s="173"/>
    </row>
    <row r="29342" spans="13:21" s="104" customFormat="1" ht="15.75">
      <c r="M29342" s="172"/>
      <c r="N29342" s="172"/>
      <c r="O29342" s="172"/>
      <c r="U29342" s="173"/>
    </row>
    <row r="29343" spans="13:21" s="104" customFormat="1" ht="15.75">
      <c r="M29343" s="172"/>
      <c r="N29343" s="172"/>
      <c r="O29343" s="172"/>
      <c r="U29343" s="173"/>
    </row>
    <row r="29344" spans="13:21" s="104" customFormat="1" ht="15.75">
      <c r="M29344" s="172"/>
      <c r="N29344" s="172"/>
      <c r="O29344" s="172"/>
      <c r="U29344" s="173"/>
    </row>
    <row r="29345" spans="13:21" s="104" customFormat="1" ht="15.75">
      <c r="M29345" s="172"/>
      <c r="N29345" s="172"/>
      <c r="O29345" s="172"/>
      <c r="U29345" s="173"/>
    </row>
    <row r="29346" spans="13:21" s="104" customFormat="1" ht="15.75">
      <c r="M29346" s="172"/>
      <c r="N29346" s="172"/>
      <c r="O29346" s="172"/>
      <c r="U29346" s="173"/>
    </row>
    <row r="29347" spans="13:21" s="104" customFormat="1" ht="15.75">
      <c r="M29347" s="172"/>
      <c r="N29347" s="172"/>
      <c r="O29347" s="172"/>
      <c r="U29347" s="173"/>
    </row>
    <row r="29348" spans="13:21" s="104" customFormat="1" ht="15.75">
      <c r="M29348" s="172"/>
      <c r="N29348" s="172"/>
      <c r="O29348" s="172"/>
      <c r="U29348" s="173"/>
    </row>
    <row r="29349" spans="13:21" s="104" customFormat="1" ht="15.75">
      <c r="M29349" s="172"/>
      <c r="N29349" s="172"/>
      <c r="O29349" s="172"/>
      <c r="U29349" s="173"/>
    </row>
    <row r="29350" spans="13:21" s="104" customFormat="1" ht="15.75">
      <c r="M29350" s="172"/>
      <c r="N29350" s="172"/>
      <c r="O29350" s="172"/>
      <c r="U29350" s="173"/>
    </row>
    <row r="29351" spans="13:21" s="104" customFormat="1" ht="15.75">
      <c r="M29351" s="172"/>
      <c r="N29351" s="172"/>
      <c r="O29351" s="172"/>
      <c r="U29351" s="173"/>
    </row>
    <row r="29352" spans="13:21" s="104" customFormat="1" ht="15.75">
      <c r="M29352" s="172"/>
      <c r="N29352" s="172"/>
      <c r="O29352" s="172"/>
      <c r="U29352" s="173"/>
    </row>
    <row r="29353" spans="13:21" s="104" customFormat="1" ht="15.75">
      <c r="M29353" s="172"/>
      <c r="N29353" s="172"/>
      <c r="O29353" s="172"/>
      <c r="U29353" s="173"/>
    </row>
    <row r="29354" spans="13:21" s="104" customFormat="1" ht="15.75">
      <c r="M29354" s="172"/>
      <c r="N29354" s="172"/>
      <c r="O29354" s="172"/>
      <c r="U29354" s="173"/>
    </row>
    <row r="29355" spans="13:21" s="104" customFormat="1" ht="15.75">
      <c r="M29355" s="172"/>
      <c r="N29355" s="172"/>
      <c r="O29355" s="172"/>
      <c r="U29355" s="173"/>
    </row>
    <row r="29356" spans="13:21" s="104" customFormat="1" ht="15.75">
      <c r="M29356" s="172"/>
      <c r="N29356" s="172"/>
      <c r="O29356" s="172"/>
      <c r="U29356" s="173"/>
    </row>
    <row r="29357" spans="13:21" s="104" customFormat="1" ht="15.75">
      <c r="M29357" s="172"/>
      <c r="N29357" s="172"/>
      <c r="O29357" s="172"/>
      <c r="U29357" s="173"/>
    </row>
    <row r="29358" spans="13:21" s="104" customFormat="1" ht="15.75">
      <c r="M29358" s="172"/>
      <c r="N29358" s="172"/>
      <c r="O29358" s="172"/>
      <c r="U29358" s="173"/>
    </row>
    <row r="29359" spans="13:21" s="104" customFormat="1" ht="15.75">
      <c r="M29359" s="172"/>
      <c r="N29359" s="172"/>
      <c r="O29359" s="172"/>
      <c r="U29359" s="173"/>
    </row>
    <row r="29360" spans="13:21" s="104" customFormat="1" ht="15.75">
      <c r="M29360" s="172"/>
      <c r="N29360" s="172"/>
      <c r="O29360" s="172"/>
      <c r="U29360" s="173"/>
    </row>
    <row r="29361" spans="13:21" s="104" customFormat="1" ht="15.75">
      <c r="M29361" s="172"/>
      <c r="N29361" s="172"/>
      <c r="O29361" s="172"/>
      <c r="U29361" s="173"/>
    </row>
    <row r="29362" spans="13:21" s="104" customFormat="1" ht="15.75">
      <c r="M29362" s="172"/>
      <c r="N29362" s="172"/>
      <c r="O29362" s="172"/>
      <c r="U29362" s="173"/>
    </row>
    <row r="29363" spans="13:21" s="104" customFormat="1" ht="15.75">
      <c r="M29363" s="172"/>
      <c r="N29363" s="172"/>
      <c r="O29363" s="172"/>
      <c r="U29363" s="173"/>
    </row>
    <row r="29364" spans="13:21" s="104" customFormat="1" ht="15.75">
      <c r="M29364" s="172"/>
      <c r="N29364" s="172"/>
      <c r="O29364" s="172"/>
      <c r="U29364" s="173"/>
    </row>
    <row r="29365" spans="13:21" s="104" customFormat="1" ht="15.75">
      <c r="M29365" s="172"/>
      <c r="N29365" s="172"/>
      <c r="O29365" s="172"/>
      <c r="U29365" s="173"/>
    </row>
    <row r="29366" spans="13:21" s="104" customFormat="1" ht="15.75">
      <c r="M29366" s="172"/>
      <c r="N29366" s="172"/>
      <c r="O29366" s="172"/>
      <c r="U29366" s="173"/>
    </row>
    <row r="29367" spans="13:21" s="104" customFormat="1" ht="15.75">
      <c r="M29367" s="172"/>
      <c r="N29367" s="172"/>
      <c r="O29367" s="172"/>
      <c r="U29367" s="173"/>
    </row>
    <row r="29368" spans="13:21" s="104" customFormat="1" ht="15.75">
      <c r="M29368" s="172"/>
      <c r="N29368" s="172"/>
      <c r="O29368" s="172"/>
      <c r="U29368" s="173"/>
    </row>
    <row r="29369" spans="13:21" s="104" customFormat="1" ht="15.75">
      <c r="M29369" s="172"/>
      <c r="N29369" s="172"/>
      <c r="O29369" s="172"/>
      <c r="U29369" s="173"/>
    </row>
    <row r="29370" spans="13:21" s="104" customFormat="1" ht="15.75">
      <c r="M29370" s="172"/>
      <c r="N29370" s="172"/>
      <c r="O29370" s="172"/>
      <c r="U29370" s="173"/>
    </row>
    <row r="29371" spans="13:21" s="104" customFormat="1" ht="15.75">
      <c r="M29371" s="172"/>
      <c r="N29371" s="172"/>
      <c r="O29371" s="172"/>
      <c r="U29371" s="173"/>
    </row>
    <row r="29372" spans="13:21" s="104" customFormat="1" ht="15.75">
      <c r="M29372" s="172"/>
      <c r="N29372" s="172"/>
      <c r="O29372" s="172"/>
      <c r="U29372" s="173"/>
    </row>
    <row r="29373" spans="13:21" s="104" customFormat="1" ht="15.75">
      <c r="M29373" s="172"/>
      <c r="N29373" s="172"/>
      <c r="O29373" s="172"/>
      <c r="U29373" s="173"/>
    </row>
    <row r="29374" spans="13:21" s="104" customFormat="1" ht="15.75">
      <c r="M29374" s="172"/>
      <c r="N29374" s="172"/>
      <c r="O29374" s="172"/>
      <c r="U29374" s="173"/>
    </row>
    <row r="29375" spans="13:21" s="104" customFormat="1" ht="15.75">
      <c r="M29375" s="172"/>
      <c r="N29375" s="172"/>
      <c r="O29375" s="172"/>
      <c r="U29375" s="173"/>
    </row>
    <row r="29376" spans="13:21" s="104" customFormat="1" ht="15.75">
      <c r="M29376" s="172"/>
      <c r="N29376" s="172"/>
      <c r="O29376" s="172"/>
      <c r="U29376" s="173"/>
    </row>
    <row r="29377" spans="13:21" s="104" customFormat="1" ht="15.75">
      <c r="M29377" s="172"/>
      <c r="N29377" s="172"/>
      <c r="O29377" s="172"/>
      <c r="U29377" s="173"/>
    </row>
    <row r="29378" spans="13:21" s="104" customFormat="1" ht="15.75">
      <c r="M29378" s="172"/>
      <c r="N29378" s="172"/>
      <c r="O29378" s="172"/>
      <c r="U29378" s="173"/>
    </row>
    <row r="29379" spans="13:21" s="104" customFormat="1" ht="15.75">
      <c r="M29379" s="172"/>
      <c r="N29379" s="172"/>
      <c r="O29379" s="172"/>
      <c r="U29379" s="173"/>
    </row>
    <row r="29380" spans="13:21" s="104" customFormat="1" ht="15.75">
      <c r="M29380" s="172"/>
      <c r="N29380" s="172"/>
      <c r="O29380" s="172"/>
      <c r="U29380" s="173"/>
    </row>
    <row r="29381" spans="13:21" s="104" customFormat="1" ht="15.75">
      <c r="M29381" s="172"/>
      <c r="N29381" s="172"/>
      <c r="O29381" s="172"/>
      <c r="U29381" s="173"/>
    </row>
    <row r="29382" spans="13:21" s="104" customFormat="1" ht="15.75">
      <c r="M29382" s="172"/>
      <c r="N29382" s="172"/>
      <c r="O29382" s="172"/>
      <c r="U29382" s="173"/>
    </row>
    <row r="29383" spans="13:21" s="104" customFormat="1" ht="15.75">
      <c r="M29383" s="172"/>
      <c r="N29383" s="172"/>
      <c r="O29383" s="172"/>
      <c r="U29383" s="173"/>
    </row>
    <row r="29384" spans="13:21" s="104" customFormat="1" ht="15.75">
      <c r="M29384" s="172"/>
      <c r="N29384" s="172"/>
      <c r="O29384" s="172"/>
      <c r="U29384" s="173"/>
    </row>
    <row r="29385" spans="13:21" s="104" customFormat="1" ht="15.75">
      <c r="M29385" s="172"/>
      <c r="N29385" s="172"/>
      <c r="O29385" s="172"/>
      <c r="U29385" s="173"/>
    </row>
    <row r="29386" spans="13:21" s="104" customFormat="1" ht="15.75">
      <c r="M29386" s="172"/>
      <c r="N29386" s="172"/>
      <c r="O29386" s="172"/>
      <c r="U29386" s="173"/>
    </row>
    <row r="29387" spans="13:21" s="104" customFormat="1" ht="15.75">
      <c r="M29387" s="172"/>
      <c r="N29387" s="172"/>
      <c r="O29387" s="172"/>
      <c r="U29387" s="173"/>
    </row>
    <row r="29388" spans="13:21" s="104" customFormat="1" ht="15.75">
      <c r="M29388" s="172"/>
      <c r="N29388" s="172"/>
      <c r="O29388" s="172"/>
      <c r="U29388" s="173"/>
    </row>
    <row r="29389" spans="13:21" s="104" customFormat="1" ht="15.75">
      <c r="M29389" s="172"/>
      <c r="N29389" s="172"/>
      <c r="O29389" s="172"/>
      <c r="U29389" s="173"/>
    </row>
    <row r="29390" spans="13:21" s="104" customFormat="1" ht="15.75">
      <c r="M29390" s="172"/>
      <c r="N29390" s="172"/>
      <c r="O29390" s="172"/>
      <c r="U29390" s="173"/>
    </row>
    <row r="29391" spans="13:21" s="104" customFormat="1" ht="15.75">
      <c r="M29391" s="172"/>
      <c r="N29391" s="172"/>
      <c r="O29391" s="172"/>
      <c r="U29391" s="173"/>
    </row>
    <row r="29392" spans="13:21" s="104" customFormat="1" ht="15.75">
      <c r="M29392" s="172"/>
      <c r="N29392" s="172"/>
      <c r="O29392" s="172"/>
      <c r="U29392" s="173"/>
    </row>
    <row r="29393" spans="13:21" s="104" customFormat="1" ht="15.75">
      <c r="M29393" s="172"/>
      <c r="N29393" s="172"/>
      <c r="O29393" s="172"/>
      <c r="U29393" s="173"/>
    </row>
    <row r="29394" spans="13:21" s="104" customFormat="1" ht="15.75">
      <c r="M29394" s="172"/>
      <c r="N29394" s="172"/>
      <c r="O29394" s="172"/>
      <c r="U29394" s="173"/>
    </row>
    <row r="29395" spans="13:21" s="104" customFormat="1" ht="15.75">
      <c r="M29395" s="172"/>
      <c r="N29395" s="172"/>
      <c r="O29395" s="172"/>
      <c r="U29395" s="173"/>
    </row>
    <row r="29396" spans="13:21" s="104" customFormat="1" ht="15.75">
      <c r="M29396" s="172"/>
      <c r="N29396" s="172"/>
      <c r="O29396" s="172"/>
      <c r="U29396" s="173"/>
    </row>
    <row r="29397" spans="13:21" s="104" customFormat="1" ht="15.75">
      <c r="M29397" s="172"/>
      <c r="N29397" s="172"/>
      <c r="O29397" s="172"/>
      <c r="U29397" s="173"/>
    </row>
    <row r="29398" spans="13:21" s="104" customFormat="1" ht="15.75">
      <c r="M29398" s="172"/>
      <c r="N29398" s="172"/>
      <c r="O29398" s="172"/>
      <c r="U29398" s="173"/>
    </row>
    <row r="29399" spans="13:21" s="104" customFormat="1" ht="15.75">
      <c r="M29399" s="172"/>
      <c r="N29399" s="172"/>
      <c r="O29399" s="172"/>
      <c r="U29399" s="173"/>
    </row>
    <row r="29400" spans="13:21" s="104" customFormat="1" ht="15.75">
      <c r="M29400" s="172"/>
      <c r="N29400" s="172"/>
      <c r="O29400" s="172"/>
      <c r="U29400" s="173"/>
    </row>
    <row r="29401" spans="13:21" s="104" customFormat="1" ht="15.75">
      <c r="M29401" s="172"/>
      <c r="N29401" s="172"/>
      <c r="O29401" s="172"/>
      <c r="U29401" s="173"/>
    </row>
    <row r="29402" spans="13:21" s="104" customFormat="1" ht="15.75">
      <c r="M29402" s="172"/>
      <c r="N29402" s="172"/>
      <c r="O29402" s="172"/>
      <c r="U29402" s="173"/>
    </row>
    <row r="29403" spans="13:21" s="104" customFormat="1" ht="15.75">
      <c r="M29403" s="172"/>
      <c r="N29403" s="172"/>
      <c r="O29403" s="172"/>
      <c r="U29403" s="173"/>
    </row>
    <row r="29404" spans="13:21" s="104" customFormat="1" ht="15.75">
      <c r="M29404" s="172"/>
      <c r="N29404" s="172"/>
      <c r="O29404" s="172"/>
      <c r="U29404" s="173"/>
    </row>
    <row r="29405" spans="13:21" s="104" customFormat="1" ht="15.75">
      <c r="M29405" s="172"/>
      <c r="N29405" s="172"/>
      <c r="O29405" s="172"/>
      <c r="U29405" s="173"/>
    </row>
    <row r="29406" spans="13:21" s="104" customFormat="1" ht="15.75">
      <c r="M29406" s="172"/>
      <c r="N29406" s="172"/>
      <c r="O29406" s="172"/>
      <c r="U29406" s="173"/>
    </row>
    <row r="29407" spans="13:21" s="104" customFormat="1" ht="15.75">
      <c r="M29407" s="172"/>
      <c r="N29407" s="172"/>
      <c r="O29407" s="172"/>
      <c r="U29407" s="173"/>
    </row>
    <row r="29408" spans="13:21" s="104" customFormat="1" ht="15.75">
      <c r="M29408" s="172"/>
      <c r="N29408" s="172"/>
      <c r="O29408" s="172"/>
      <c r="U29408" s="173"/>
    </row>
    <row r="29409" spans="13:21" s="104" customFormat="1" ht="15.75">
      <c r="M29409" s="172"/>
      <c r="N29409" s="172"/>
      <c r="O29409" s="172"/>
      <c r="U29409" s="173"/>
    </row>
    <row r="29410" spans="13:21" s="104" customFormat="1" ht="15.75">
      <c r="M29410" s="172"/>
      <c r="N29410" s="172"/>
      <c r="O29410" s="172"/>
      <c r="U29410" s="173"/>
    </row>
    <row r="29411" spans="13:21" s="104" customFormat="1" ht="15.75">
      <c r="M29411" s="172"/>
      <c r="N29411" s="172"/>
      <c r="O29411" s="172"/>
      <c r="U29411" s="173"/>
    </row>
    <row r="29412" spans="13:21" s="104" customFormat="1" ht="15.75">
      <c r="M29412" s="172"/>
      <c r="N29412" s="172"/>
      <c r="O29412" s="172"/>
      <c r="U29412" s="173"/>
    </row>
    <row r="29413" spans="13:21" s="104" customFormat="1" ht="15.75">
      <c r="M29413" s="172"/>
      <c r="N29413" s="172"/>
      <c r="O29413" s="172"/>
      <c r="U29413" s="173"/>
    </row>
    <row r="29414" spans="13:21" s="104" customFormat="1" ht="15.75">
      <c r="M29414" s="172"/>
      <c r="N29414" s="172"/>
      <c r="O29414" s="172"/>
      <c r="U29414" s="173"/>
    </row>
    <row r="29415" spans="13:21" s="104" customFormat="1" ht="15.75">
      <c r="M29415" s="172"/>
      <c r="N29415" s="172"/>
      <c r="O29415" s="172"/>
      <c r="U29415" s="173"/>
    </row>
    <row r="29416" spans="13:21" s="104" customFormat="1" ht="15.75">
      <c r="M29416" s="172"/>
      <c r="N29416" s="172"/>
      <c r="O29416" s="172"/>
      <c r="U29416" s="173"/>
    </row>
    <row r="29417" spans="13:21" s="104" customFormat="1" ht="15.75">
      <c r="M29417" s="172"/>
      <c r="N29417" s="172"/>
      <c r="O29417" s="172"/>
      <c r="U29417" s="173"/>
    </row>
    <row r="29418" spans="13:21" s="104" customFormat="1" ht="15.75">
      <c r="M29418" s="172"/>
      <c r="N29418" s="172"/>
      <c r="O29418" s="172"/>
      <c r="U29418" s="173"/>
    </row>
    <row r="29419" spans="13:21" s="104" customFormat="1" ht="15.75">
      <c r="M29419" s="172"/>
      <c r="N29419" s="172"/>
      <c r="O29419" s="172"/>
      <c r="U29419" s="173"/>
    </row>
    <row r="29420" spans="13:21" s="104" customFormat="1" ht="15.75">
      <c r="M29420" s="172"/>
      <c r="N29420" s="172"/>
      <c r="O29420" s="172"/>
      <c r="U29420" s="173"/>
    </row>
    <row r="29421" spans="13:21" s="104" customFormat="1" ht="15.75">
      <c r="M29421" s="172"/>
      <c r="N29421" s="172"/>
      <c r="O29421" s="172"/>
      <c r="U29421" s="173"/>
    </row>
    <row r="29422" spans="13:21" s="104" customFormat="1" ht="15.75">
      <c r="M29422" s="172"/>
      <c r="N29422" s="172"/>
      <c r="O29422" s="172"/>
      <c r="U29422" s="173"/>
    </row>
    <row r="29423" spans="13:21" s="104" customFormat="1" ht="15.75">
      <c r="M29423" s="172"/>
      <c r="N29423" s="172"/>
      <c r="O29423" s="172"/>
      <c r="U29423" s="173"/>
    </row>
    <row r="29424" spans="13:21" s="104" customFormat="1" ht="15.75">
      <c r="M29424" s="172"/>
      <c r="N29424" s="172"/>
      <c r="O29424" s="172"/>
      <c r="U29424" s="173"/>
    </row>
    <row r="29425" spans="13:21" s="104" customFormat="1" ht="15.75">
      <c r="M29425" s="172"/>
      <c r="N29425" s="172"/>
      <c r="O29425" s="172"/>
      <c r="U29425" s="173"/>
    </row>
    <row r="29426" spans="13:21" s="104" customFormat="1" ht="15.75">
      <c r="M29426" s="172"/>
      <c r="N29426" s="172"/>
      <c r="O29426" s="172"/>
      <c r="U29426" s="173"/>
    </row>
    <row r="29427" spans="13:21" s="104" customFormat="1" ht="15.75">
      <c r="M29427" s="172"/>
      <c r="N29427" s="172"/>
      <c r="O29427" s="172"/>
      <c r="U29427" s="173"/>
    </row>
    <row r="29428" spans="13:21" s="104" customFormat="1" ht="15.75">
      <c r="M29428" s="172"/>
      <c r="N29428" s="172"/>
      <c r="O29428" s="172"/>
      <c r="U29428" s="173"/>
    </row>
    <row r="29429" spans="13:21" s="104" customFormat="1" ht="15.75">
      <c r="M29429" s="172"/>
      <c r="N29429" s="172"/>
      <c r="O29429" s="172"/>
      <c r="U29429" s="173"/>
    </row>
    <row r="29430" spans="13:21" s="104" customFormat="1" ht="15.75">
      <c r="M29430" s="172"/>
      <c r="N29430" s="172"/>
      <c r="O29430" s="172"/>
      <c r="U29430" s="173"/>
    </row>
    <row r="29431" spans="13:21" s="104" customFormat="1" ht="15.75">
      <c r="M29431" s="172"/>
      <c r="N29431" s="172"/>
      <c r="O29431" s="172"/>
      <c r="U29431" s="173"/>
    </row>
    <row r="29432" spans="13:21" s="104" customFormat="1" ht="15.75">
      <c r="M29432" s="172"/>
      <c r="N29432" s="172"/>
      <c r="O29432" s="172"/>
      <c r="U29432" s="173"/>
    </row>
    <row r="29433" spans="13:21" s="104" customFormat="1" ht="15.75">
      <c r="M29433" s="172"/>
      <c r="N29433" s="172"/>
      <c r="O29433" s="172"/>
      <c r="U29433" s="173"/>
    </row>
    <row r="29434" spans="13:21" s="104" customFormat="1" ht="15.75">
      <c r="M29434" s="172"/>
      <c r="N29434" s="172"/>
      <c r="O29434" s="172"/>
      <c r="U29434" s="173"/>
    </row>
    <row r="29435" spans="13:21" s="104" customFormat="1" ht="15.75">
      <c r="M29435" s="172"/>
      <c r="N29435" s="172"/>
      <c r="O29435" s="172"/>
      <c r="U29435" s="173"/>
    </row>
    <row r="29436" spans="13:21" s="104" customFormat="1" ht="15.75">
      <c r="M29436" s="172"/>
      <c r="N29436" s="172"/>
      <c r="O29436" s="172"/>
      <c r="U29436" s="173"/>
    </row>
    <row r="29437" spans="13:21" s="104" customFormat="1" ht="15.75">
      <c r="M29437" s="172"/>
      <c r="N29437" s="172"/>
      <c r="O29437" s="172"/>
      <c r="U29437" s="173"/>
    </row>
    <row r="29438" spans="13:21" s="104" customFormat="1" ht="15.75">
      <c r="M29438" s="172"/>
      <c r="N29438" s="172"/>
      <c r="O29438" s="172"/>
      <c r="U29438" s="173"/>
    </row>
    <row r="29439" spans="13:21" s="104" customFormat="1" ht="15.75">
      <c r="M29439" s="172"/>
      <c r="N29439" s="172"/>
      <c r="O29439" s="172"/>
      <c r="U29439" s="173"/>
    </row>
    <row r="29440" spans="13:21" s="104" customFormat="1" ht="15.75">
      <c r="M29440" s="172"/>
      <c r="N29440" s="172"/>
      <c r="O29440" s="172"/>
      <c r="U29440" s="173"/>
    </row>
    <row r="29441" spans="13:21" s="104" customFormat="1" ht="15.75">
      <c r="M29441" s="172"/>
      <c r="N29441" s="172"/>
      <c r="O29441" s="172"/>
      <c r="U29441" s="173"/>
    </row>
    <row r="29442" spans="13:21" s="104" customFormat="1" ht="15.75">
      <c r="M29442" s="172"/>
      <c r="N29442" s="172"/>
      <c r="O29442" s="172"/>
      <c r="U29442" s="173"/>
    </row>
    <row r="29443" spans="13:21" s="104" customFormat="1" ht="15.75">
      <c r="M29443" s="172"/>
      <c r="N29443" s="172"/>
      <c r="O29443" s="172"/>
      <c r="U29443" s="173"/>
    </row>
    <row r="29444" spans="13:21" s="104" customFormat="1" ht="15.75">
      <c r="M29444" s="172"/>
      <c r="N29444" s="172"/>
      <c r="O29444" s="172"/>
      <c r="U29444" s="173"/>
    </row>
    <row r="29445" spans="13:21" s="104" customFormat="1" ht="15.75">
      <c r="M29445" s="172"/>
      <c r="N29445" s="172"/>
      <c r="O29445" s="172"/>
      <c r="U29445" s="173"/>
    </row>
    <row r="29446" spans="13:21" s="104" customFormat="1" ht="15.75">
      <c r="M29446" s="172"/>
      <c r="N29446" s="172"/>
      <c r="O29446" s="172"/>
      <c r="U29446" s="173"/>
    </row>
    <row r="29447" spans="13:21" s="104" customFormat="1" ht="15.75">
      <c r="M29447" s="172"/>
      <c r="N29447" s="172"/>
      <c r="O29447" s="172"/>
      <c r="U29447" s="173"/>
    </row>
    <row r="29448" spans="13:21" s="104" customFormat="1" ht="15.75">
      <c r="M29448" s="172"/>
      <c r="N29448" s="172"/>
      <c r="O29448" s="172"/>
      <c r="U29448" s="173"/>
    </row>
    <row r="29449" spans="13:21" s="104" customFormat="1" ht="15.75">
      <c r="M29449" s="172"/>
      <c r="N29449" s="172"/>
      <c r="O29449" s="172"/>
      <c r="U29449" s="173"/>
    </row>
    <row r="29450" spans="13:21" s="104" customFormat="1" ht="15.75">
      <c r="M29450" s="172"/>
      <c r="N29450" s="172"/>
      <c r="O29450" s="172"/>
      <c r="U29450" s="173"/>
    </row>
    <row r="29451" spans="13:21" s="104" customFormat="1" ht="15.75">
      <c r="M29451" s="172"/>
      <c r="N29451" s="172"/>
      <c r="O29451" s="172"/>
      <c r="U29451" s="173"/>
    </row>
    <row r="29452" spans="13:21" s="104" customFormat="1" ht="15.75">
      <c r="M29452" s="172"/>
      <c r="N29452" s="172"/>
      <c r="O29452" s="172"/>
      <c r="U29452" s="173"/>
    </row>
    <row r="29453" spans="13:21" s="104" customFormat="1" ht="15.75">
      <c r="M29453" s="172"/>
      <c r="N29453" s="172"/>
      <c r="O29453" s="172"/>
      <c r="U29453" s="173"/>
    </row>
    <row r="29454" spans="13:21" s="104" customFormat="1" ht="15.75">
      <c r="M29454" s="172"/>
      <c r="N29454" s="172"/>
      <c r="O29454" s="172"/>
      <c r="U29454" s="173"/>
    </row>
    <row r="29455" spans="13:21" s="104" customFormat="1" ht="15.75">
      <c r="M29455" s="172"/>
      <c r="N29455" s="172"/>
      <c r="O29455" s="172"/>
      <c r="U29455" s="173"/>
    </row>
    <row r="29456" spans="13:21" s="104" customFormat="1" ht="15.75">
      <c r="M29456" s="172"/>
      <c r="N29456" s="172"/>
      <c r="O29456" s="172"/>
      <c r="U29456" s="173"/>
    </row>
    <row r="29457" spans="13:21" s="104" customFormat="1" ht="15.75">
      <c r="M29457" s="172"/>
      <c r="N29457" s="172"/>
      <c r="O29457" s="172"/>
      <c r="U29457" s="173"/>
    </row>
    <row r="29458" spans="13:21" s="104" customFormat="1" ht="15.75">
      <c r="M29458" s="172"/>
      <c r="N29458" s="172"/>
      <c r="O29458" s="172"/>
      <c r="U29458" s="173"/>
    </row>
    <row r="29459" spans="13:21" s="104" customFormat="1" ht="15.75">
      <c r="M29459" s="172"/>
      <c r="N29459" s="172"/>
      <c r="O29459" s="172"/>
      <c r="U29459" s="173"/>
    </row>
    <row r="29460" spans="13:21" s="104" customFormat="1" ht="15.75">
      <c r="M29460" s="172"/>
      <c r="N29460" s="172"/>
      <c r="O29460" s="172"/>
      <c r="U29460" s="173"/>
    </row>
    <row r="29461" spans="13:21" s="104" customFormat="1" ht="15.75">
      <c r="M29461" s="172"/>
      <c r="N29461" s="172"/>
      <c r="O29461" s="172"/>
      <c r="U29461" s="173"/>
    </row>
    <row r="29462" spans="13:21" s="104" customFormat="1" ht="15.75">
      <c r="M29462" s="172"/>
      <c r="N29462" s="172"/>
      <c r="O29462" s="172"/>
      <c r="U29462" s="173"/>
    </row>
    <row r="29463" spans="13:21" s="104" customFormat="1" ht="15.75">
      <c r="M29463" s="172"/>
      <c r="N29463" s="172"/>
      <c r="O29463" s="172"/>
      <c r="U29463" s="173"/>
    </row>
    <row r="29464" spans="13:21" s="104" customFormat="1" ht="15.75">
      <c r="M29464" s="172"/>
      <c r="N29464" s="172"/>
      <c r="O29464" s="172"/>
      <c r="U29464" s="173"/>
    </row>
    <row r="29465" spans="13:21" s="104" customFormat="1" ht="15.75">
      <c r="M29465" s="172"/>
      <c r="N29465" s="172"/>
      <c r="O29465" s="172"/>
      <c r="U29465" s="173"/>
    </row>
    <row r="29466" spans="13:21" s="104" customFormat="1" ht="15.75">
      <c r="M29466" s="172"/>
      <c r="N29466" s="172"/>
      <c r="O29466" s="172"/>
      <c r="U29466" s="173"/>
    </row>
    <row r="29467" spans="13:21" s="104" customFormat="1" ht="15.75">
      <c r="M29467" s="172"/>
      <c r="N29467" s="172"/>
      <c r="O29467" s="172"/>
      <c r="U29467" s="173"/>
    </row>
    <row r="29468" spans="13:21" s="104" customFormat="1" ht="15.75">
      <c r="M29468" s="172"/>
      <c r="N29468" s="172"/>
      <c r="O29468" s="172"/>
      <c r="U29468" s="173"/>
    </row>
    <row r="29469" spans="13:21" s="104" customFormat="1" ht="15.75">
      <c r="M29469" s="172"/>
      <c r="N29469" s="172"/>
      <c r="O29469" s="172"/>
      <c r="U29469" s="173"/>
    </row>
    <row r="29470" spans="13:21" s="104" customFormat="1" ht="15.75">
      <c r="M29470" s="172"/>
      <c r="N29470" s="172"/>
      <c r="O29470" s="172"/>
      <c r="U29470" s="173"/>
    </row>
    <row r="29471" spans="13:21" s="104" customFormat="1" ht="15.75">
      <c r="M29471" s="172"/>
      <c r="N29471" s="172"/>
      <c r="O29471" s="172"/>
      <c r="U29471" s="173"/>
    </row>
    <row r="29472" spans="13:21" s="104" customFormat="1" ht="15.75">
      <c r="M29472" s="172"/>
      <c r="N29472" s="172"/>
      <c r="O29472" s="172"/>
      <c r="U29472" s="173"/>
    </row>
    <row r="29473" spans="13:21" s="104" customFormat="1" ht="15.75">
      <c r="M29473" s="172"/>
      <c r="N29473" s="172"/>
      <c r="O29473" s="172"/>
      <c r="U29473" s="173"/>
    </row>
    <row r="29474" spans="13:21" s="104" customFormat="1" ht="15.75">
      <c r="M29474" s="172"/>
      <c r="N29474" s="172"/>
      <c r="O29474" s="172"/>
      <c r="U29474" s="173"/>
    </row>
    <row r="29475" spans="13:21" s="104" customFormat="1" ht="15.75">
      <c r="M29475" s="172"/>
      <c r="N29475" s="172"/>
      <c r="O29475" s="172"/>
      <c r="U29475" s="173"/>
    </row>
    <row r="29476" spans="13:21" s="104" customFormat="1" ht="15.75">
      <c r="M29476" s="172"/>
      <c r="N29476" s="172"/>
      <c r="O29476" s="172"/>
      <c r="U29476" s="173"/>
    </row>
    <row r="29477" spans="13:21" s="104" customFormat="1" ht="15.75">
      <c r="M29477" s="172"/>
      <c r="N29477" s="172"/>
      <c r="O29477" s="172"/>
      <c r="U29477" s="173"/>
    </row>
    <row r="29478" spans="13:21" s="104" customFormat="1" ht="15.75">
      <c r="M29478" s="172"/>
      <c r="N29478" s="172"/>
      <c r="O29478" s="172"/>
      <c r="U29478" s="173"/>
    </row>
    <row r="29479" spans="13:21" s="104" customFormat="1" ht="15.75">
      <c r="M29479" s="172"/>
      <c r="N29479" s="172"/>
      <c r="O29479" s="172"/>
      <c r="U29479" s="173"/>
    </row>
    <row r="29480" spans="13:21" s="104" customFormat="1" ht="15.75">
      <c r="M29480" s="172"/>
      <c r="N29480" s="172"/>
      <c r="O29480" s="172"/>
      <c r="U29480" s="173"/>
    </row>
    <row r="29481" spans="13:21" s="104" customFormat="1" ht="15.75">
      <c r="M29481" s="172"/>
      <c r="N29481" s="172"/>
      <c r="O29481" s="172"/>
      <c r="U29481" s="173"/>
    </row>
    <row r="29482" spans="13:21" s="104" customFormat="1" ht="15.75">
      <c r="M29482" s="172"/>
      <c r="N29482" s="172"/>
      <c r="O29482" s="172"/>
      <c r="U29482" s="173"/>
    </row>
    <row r="29483" spans="13:21" s="104" customFormat="1" ht="15.75">
      <c r="M29483" s="172"/>
      <c r="N29483" s="172"/>
      <c r="O29483" s="172"/>
      <c r="U29483" s="173"/>
    </row>
    <row r="29484" spans="13:21" s="104" customFormat="1" ht="15.75">
      <c r="M29484" s="172"/>
      <c r="N29484" s="172"/>
      <c r="O29484" s="172"/>
      <c r="U29484" s="173"/>
    </row>
    <row r="29485" spans="13:21" s="104" customFormat="1" ht="15.75">
      <c r="M29485" s="172"/>
      <c r="N29485" s="172"/>
      <c r="O29485" s="172"/>
      <c r="U29485" s="173"/>
    </row>
    <row r="29486" spans="13:21" s="104" customFormat="1" ht="15.75">
      <c r="M29486" s="172"/>
      <c r="N29486" s="172"/>
      <c r="O29486" s="172"/>
      <c r="U29486" s="173"/>
    </row>
    <row r="29487" spans="13:21" s="104" customFormat="1" ht="15.75">
      <c r="M29487" s="172"/>
      <c r="N29487" s="172"/>
      <c r="O29487" s="172"/>
      <c r="U29487" s="173"/>
    </row>
    <row r="29488" spans="13:21" s="104" customFormat="1" ht="15.75">
      <c r="M29488" s="172"/>
      <c r="N29488" s="172"/>
      <c r="O29488" s="172"/>
      <c r="U29488" s="173"/>
    </row>
    <row r="29489" spans="13:21" s="104" customFormat="1" ht="15.75">
      <c r="M29489" s="172"/>
      <c r="N29489" s="172"/>
      <c r="O29489" s="172"/>
      <c r="U29489" s="173"/>
    </row>
    <row r="29490" spans="13:21" s="104" customFormat="1" ht="15.75">
      <c r="M29490" s="172"/>
      <c r="N29490" s="172"/>
      <c r="O29490" s="172"/>
      <c r="U29490" s="173"/>
    </row>
    <row r="29491" spans="13:21" s="104" customFormat="1" ht="15.75">
      <c r="M29491" s="172"/>
      <c r="N29491" s="172"/>
      <c r="O29491" s="172"/>
      <c r="U29491" s="173"/>
    </row>
    <row r="29492" spans="13:21" s="104" customFormat="1" ht="15.75">
      <c r="M29492" s="172"/>
      <c r="N29492" s="172"/>
      <c r="O29492" s="172"/>
      <c r="U29492" s="173"/>
    </row>
    <row r="29493" spans="13:21" s="104" customFormat="1" ht="15.75">
      <c r="M29493" s="172"/>
      <c r="N29493" s="172"/>
      <c r="O29493" s="172"/>
      <c r="U29493" s="173"/>
    </row>
    <row r="29494" spans="13:21" s="104" customFormat="1" ht="15.75">
      <c r="M29494" s="172"/>
      <c r="N29494" s="172"/>
      <c r="O29494" s="172"/>
      <c r="U29494" s="173"/>
    </row>
    <row r="29495" spans="13:21" s="104" customFormat="1" ht="15.75">
      <c r="M29495" s="172"/>
      <c r="N29495" s="172"/>
      <c r="O29495" s="172"/>
      <c r="U29495" s="173"/>
    </row>
    <row r="29496" spans="13:21" s="104" customFormat="1" ht="15.75">
      <c r="M29496" s="172"/>
      <c r="N29496" s="172"/>
      <c r="O29496" s="172"/>
      <c r="U29496" s="173"/>
    </row>
    <row r="29497" spans="13:21" s="104" customFormat="1" ht="15.75">
      <c r="M29497" s="172"/>
      <c r="N29497" s="172"/>
      <c r="O29497" s="172"/>
      <c r="U29497" s="173"/>
    </row>
    <row r="29498" spans="13:21" s="104" customFormat="1" ht="15.75">
      <c r="M29498" s="172"/>
      <c r="N29498" s="172"/>
      <c r="O29498" s="172"/>
      <c r="U29498" s="173"/>
    </row>
    <row r="29499" spans="13:21" s="104" customFormat="1" ht="15.75">
      <c r="M29499" s="172"/>
      <c r="N29499" s="172"/>
      <c r="O29499" s="172"/>
      <c r="U29499" s="173"/>
    </row>
    <row r="29500" spans="13:21" s="104" customFormat="1" ht="15.75">
      <c r="M29500" s="172"/>
      <c r="N29500" s="172"/>
      <c r="O29500" s="172"/>
      <c r="U29500" s="173"/>
    </row>
    <row r="29501" spans="13:21" s="104" customFormat="1" ht="15.75">
      <c r="M29501" s="172"/>
      <c r="N29501" s="172"/>
      <c r="O29501" s="172"/>
      <c r="U29501" s="173"/>
    </row>
    <row r="29502" spans="13:21" s="104" customFormat="1" ht="15.75">
      <c r="M29502" s="172"/>
      <c r="N29502" s="172"/>
      <c r="O29502" s="172"/>
      <c r="U29502" s="173"/>
    </row>
    <row r="29503" spans="13:21" s="104" customFormat="1" ht="15.75">
      <c r="M29503" s="172"/>
      <c r="N29503" s="172"/>
      <c r="O29503" s="172"/>
      <c r="U29503" s="173"/>
    </row>
    <row r="29504" spans="13:21" s="104" customFormat="1" ht="15.75">
      <c r="M29504" s="172"/>
      <c r="N29504" s="172"/>
      <c r="O29504" s="172"/>
      <c r="U29504" s="173"/>
    </row>
    <row r="29505" spans="13:21" s="104" customFormat="1" ht="15.75">
      <c r="M29505" s="172"/>
      <c r="N29505" s="172"/>
      <c r="O29505" s="172"/>
      <c r="U29505" s="173"/>
    </row>
    <row r="29506" spans="13:21" s="104" customFormat="1" ht="15.75">
      <c r="M29506" s="172"/>
      <c r="N29506" s="172"/>
      <c r="O29506" s="172"/>
      <c r="U29506" s="173"/>
    </row>
    <row r="29507" spans="13:21" s="104" customFormat="1" ht="15.75">
      <c r="M29507" s="172"/>
      <c r="N29507" s="172"/>
      <c r="O29507" s="172"/>
      <c r="U29507" s="173"/>
    </row>
    <row r="29508" spans="13:21" s="104" customFormat="1" ht="15.75">
      <c r="M29508" s="172"/>
      <c r="N29508" s="172"/>
      <c r="O29508" s="172"/>
      <c r="U29508" s="173"/>
    </row>
    <row r="29509" spans="13:21" s="104" customFormat="1" ht="15.75">
      <c r="M29509" s="172"/>
      <c r="N29509" s="172"/>
      <c r="O29509" s="172"/>
      <c r="U29509" s="173"/>
    </row>
    <row r="29510" spans="13:21" s="104" customFormat="1" ht="15.75">
      <c r="M29510" s="172"/>
      <c r="N29510" s="172"/>
      <c r="O29510" s="172"/>
      <c r="U29510" s="173"/>
    </row>
    <row r="29511" spans="13:21" s="104" customFormat="1" ht="15.75">
      <c r="M29511" s="172"/>
      <c r="N29511" s="172"/>
      <c r="O29511" s="172"/>
      <c r="U29511" s="173"/>
    </row>
    <row r="29512" spans="13:21" s="104" customFormat="1" ht="15.75">
      <c r="M29512" s="172"/>
      <c r="N29512" s="172"/>
      <c r="O29512" s="172"/>
      <c r="U29512" s="173"/>
    </row>
    <row r="29513" spans="13:21" s="104" customFormat="1" ht="15.75">
      <c r="M29513" s="172"/>
      <c r="N29513" s="172"/>
      <c r="O29513" s="172"/>
      <c r="U29513" s="173"/>
    </row>
    <row r="29514" spans="13:21" s="104" customFormat="1" ht="15.75">
      <c r="M29514" s="172"/>
      <c r="N29514" s="172"/>
      <c r="O29514" s="172"/>
      <c r="U29514" s="173"/>
    </row>
    <row r="29515" spans="13:21" s="104" customFormat="1" ht="15.75">
      <c r="M29515" s="172"/>
      <c r="N29515" s="172"/>
      <c r="O29515" s="172"/>
      <c r="U29515" s="173"/>
    </row>
    <row r="29516" spans="13:21" s="104" customFormat="1" ht="15.75">
      <c r="M29516" s="172"/>
      <c r="N29516" s="172"/>
      <c r="O29516" s="172"/>
      <c r="U29516" s="173"/>
    </row>
    <row r="29517" spans="13:21" s="104" customFormat="1" ht="15.75">
      <c r="M29517" s="172"/>
      <c r="N29517" s="172"/>
      <c r="O29517" s="172"/>
      <c r="U29517" s="173"/>
    </row>
    <row r="29518" spans="13:21" s="104" customFormat="1" ht="15.75">
      <c r="M29518" s="172"/>
      <c r="N29518" s="172"/>
      <c r="O29518" s="172"/>
      <c r="U29518" s="173"/>
    </row>
    <row r="29519" spans="13:21" s="104" customFormat="1" ht="15.75">
      <c r="M29519" s="172"/>
      <c r="N29519" s="172"/>
      <c r="O29519" s="172"/>
      <c r="U29519" s="173"/>
    </row>
    <row r="29520" spans="13:21" s="104" customFormat="1" ht="15.75">
      <c r="M29520" s="172"/>
      <c r="N29520" s="172"/>
      <c r="O29520" s="172"/>
      <c r="U29520" s="173"/>
    </row>
    <row r="29521" spans="13:21" s="104" customFormat="1" ht="15.75">
      <c r="M29521" s="172"/>
      <c r="N29521" s="172"/>
      <c r="O29521" s="172"/>
      <c r="U29521" s="173"/>
    </row>
    <row r="29522" spans="13:21" s="104" customFormat="1" ht="15.75">
      <c r="M29522" s="172"/>
      <c r="N29522" s="172"/>
      <c r="O29522" s="172"/>
      <c r="U29522" s="173"/>
    </row>
    <row r="29523" spans="13:21" s="104" customFormat="1" ht="15.75">
      <c r="M29523" s="172"/>
      <c r="N29523" s="172"/>
      <c r="O29523" s="172"/>
      <c r="U29523" s="173"/>
    </row>
    <row r="29524" spans="13:21" s="104" customFormat="1" ht="15.75">
      <c r="M29524" s="172"/>
      <c r="N29524" s="172"/>
      <c r="O29524" s="172"/>
      <c r="U29524" s="173"/>
    </row>
    <row r="29525" spans="13:21" s="104" customFormat="1" ht="15.75">
      <c r="M29525" s="172"/>
      <c r="N29525" s="172"/>
      <c r="O29525" s="172"/>
      <c r="U29525" s="173"/>
    </row>
    <row r="29526" spans="13:21" s="104" customFormat="1" ht="15.75">
      <c r="M29526" s="172"/>
      <c r="N29526" s="172"/>
      <c r="O29526" s="172"/>
      <c r="U29526" s="173"/>
    </row>
    <row r="29527" spans="13:21" s="104" customFormat="1" ht="15.75">
      <c r="M29527" s="172"/>
      <c r="N29527" s="172"/>
      <c r="O29527" s="172"/>
      <c r="U29527" s="173"/>
    </row>
    <row r="29528" spans="13:21" s="104" customFormat="1" ht="15.75">
      <c r="M29528" s="172"/>
      <c r="N29528" s="172"/>
      <c r="O29528" s="172"/>
      <c r="U29528" s="173"/>
    </row>
    <row r="29529" spans="13:21" s="104" customFormat="1" ht="15.75">
      <c r="M29529" s="172"/>
      <c r="N29529" s="172"/>
      <c r="O29529" s="172"/>
      <c r="U29529" s="173"/>
    </row>
    <row r="29530" spans="13:21" s="104" customFormat="1" ht="15.75">
      <c r="M29530" s="172"/>
      <c r="N29530" s="172"/>
      <c r="O29530" s="172"/>
      <c r="U29530" s="173"/>
    </row>
    <row r="29531" spans="13:21" s="104" customFormat="1" ht="15.75">
      <c r="M29531" s="172"/>
      <c r="N29531" s="172"/>
      <c r="O29531" s="172"/>
      <c r="U29531" s="173"/>
    </row>
    <row r="29532" spans="13:21" s="104" customFormat="1" ht="15.75">
      <c r="M29532" s="172"/>
      <c r="N29532" s="172"/>
      <c r="O29532" s="172"/>
      <c r="U29532" s="173"/>
    </row>
    <row r="29533" spans="13:21" s="104" customFormat="1" ht="15.75">
      <c r="M29533" s="172"/>
      <c r="N29533" s="172"/>
      <c r="O29533" s="172"/>
      <c r="U29533" s="173"/>
    </row>
    <row r="29534" spans="13:21" s="104" customFormat="1" ht="15.75">
      <c r="M29534" s="172"/>
      <c r="N29534" s="172"/>
      <c r="O29534" s="172"/>
      <c r="U29534" s="173"/>
    </row>
    <row r="29535" spans="13:21" s="104" customFormat="1" ht="15.75">
      <c r="M29535" s="172"/>
      <c r="N29535" s="172"/>
      <c r="O29535" s="172"/>
      <c r="U29535" s="173"/>
    </row>
    <row r="29536" spans="13:21" s="104" customFormat="1" ht="15.75">
      <c r="M29536" s="172"/>
      <c r="N29536" s="172"/>
      <c r="O29536" s="172"/>
      <c r="U29536" s="173"/>
    </row>
    <row r="29537" spans="13:21" s="104" customFormat="1" ht="15.75">
      <c r="M29537" s="172"/>
      <c r="N29537" s="172"/>
      <c r="O29537" s="172"/>
      <c r="U29537" s="173"/>
    </row>
    <row r="29538" spans="13:21" s="104" customFormat="1" ht="15.75">
      <c r="M29538" s="172"/>
      <c r="N29538" s="172"/>
      <c r="O29538" s="172"/>
      <c r="U29538" s="173"/>
    </row>
    <row r="29539" spans="13:21" s="104" customFormat="1" ht="15.75">
      <c r="M29539" s="172"/>
      <c r="N29539" s="172"/>
      <c r="O29539" s="172"/>
      <c r="U29539" s="173"/>
    </row>
    <row r="29540" spans="13:21" s="104" customFormat="1" ht="15.75">
      <c r="M29540" s="172"/>
      <c r="N29540" s="172"/>
      <c r="O29540" s="172"/>
      <c r="U29540" s="173"/>
    </row>
    <row r="29541" spans="13:21" s="104" customFormat="1" ht="15.75">
      <c r="M29541" s="172"/>
      <c r="N29541" s="172"/>
      <c r="O29541" s="172"/>
      <c r="U29541" s="173"/>
    </row>
    <row r="29542" spans="13:21" s="104" customFormat="1" ht="15.75">
      <c r="M29542" s="172"/>
      <c r="N29542" s="172"/>
      <c r="O29542" s="172"/>
      <c r="U29542" s="173"/>
    </row>
    <row r="29543" spans="13:21" s="104" customFormat="1" ht="15.75">
      <c r="M29543" s="172"/>
      <c r="N29543" s="172"/>
      <c r="O29543" s="172"/>
      <c r="U29543" s="173"/>
    </row>
    <row r="29544" spans="13:21" s="104" customFormat="1" ht="15.75">
      <c r="M29544" s="172"/>
      <c r="N29544" s="172"/>
      <c r="O29544" s="172"/>
      <c r="U29544" s="173"/>
    </row>
    <row r="29545" spans="13:21" s="104" customFormat="1" ht="15.75">
      <c r="M29545" s="172"/>
      <c r="N29545" s="172"/>
      <c r="O29545" s="172"/>
      <c r="U29545" s="173"/>
    </row>
    <row r="29546" spans="13:21" s="104" customFormat="1" ht="15.75">
      <c r="M29546" s="172"/>
      <c r="N29546" s="172"/>
      <c r="O29546" s="172"/>
      <c r="U29546" s="173"/>
    </row>
    <row r="29547" spans="13:21" s="104" customFormat="1" ht="15.75">
      <c r="M29547" s="172"/>
      <c r="N29547" s="172"/>
      <c r="O29547" s="172"/>
      <c r="U29547" s="173"/>
    </row>
    <row r="29548" spans="13:21" s="104" customFormat="1" ht="15.75">
      <c r="M29548" s="172"/>
      <c r="N29548" s="172"/>
      <c r="O29548" s="172"/>
      <c r="U29548" s="173"/>
    </row>
    <row r="29549" spans="13:21" s="104" customFormat="1" ht="15.75">
      <c r="M29549" s="172"/>
      <c r="N29549" s="172"/>
      <c r="O29549" s="172"/>
      <c r="U29549" s="173"/>
    </row>
    <row r="29550" spans="13:21" s="104" customFormat="1" ht="15.75">
      <c r="M29550" s="172"/>
      <c r="N29550" s="172"/>
      <c r="O29550" s="172"/>
      <c r="U29550" s="173"/>
    </row>
    <row r="29551" spans="13:21" s="104" customFormat="1" ht="15.75">
      <c r="M29551" s="172"/>
      <c r="N29551" s="172"/>
      <c r="O29551" s="172"/>
      <c r="U29551" s="173"/>
    </row>
    <row r="29552" spans="13:21" s="104" customFormat="1" ht="15.75">
      <c r="M29552" s="172"/>
      <c r="N29552" s="172"/>
      <c r="O29552" s="172"/>
      <c r="U29552" s="173"/>
    </row>
    <row r="29553" spans="13:21" s="104" customFormat="1" ht="15.75">
      <c r="M29553" s="172"/>
      <c r="N29553" s="172"/>
      <c r="O29553" s="172"/>
      <c r="U29553" s="173"/>
    </row>
    <row r="29554" spans="13:21" s="104" customFormat="1" ht="15.75">
      <c r="M29554" s="172"/>
      <c r="N29554" s="172"/>
      <c r="O29554" s="172"/>
      <c r="U29554" s="173"/>
    </row>
    <row r="29555" spans="13:21" s="104" customFormat="1" ht="15.75">
      <c r="M29555" s="172"/>
      <c r="N29555" s="172"/>
      <c r="O29555" s="172"/>
      <c r="U29555" s="173"/>
    </row>
    <row r="29556" spans="13:21" s="104" customFormat="1" ht="15.75">
      <c r="M29556" s="172"/>
      <c r="N29556" s="172"/>
      <c r="O29556" s="172"/>
      <c r="U29556" s="173"/>
    </row>
    <row r="29557" spans="13:21" s="104" customFormat="1" ht="15.75">
      <c r="M29557" s="172"/>
      <c r="N29557" s="172"/>
      <c r="O29557" s="172"/>
      <c r="U29557" s="173"/>
    </row>
    <row r="29558" spans="13:21" s="104" customFormat="1" ht="15.75">
      <c r="M29558" s="172"/>
      <c r="N29558" s="172"/>
      <c r="O29558" s="172"/>
      <c r="U29558" s="173"/>
    </row>
    <row r="29559" spans="13:21" s="104" customFormat="1" ht="15.75">
      <c r="M29559" s="172"/>
      <c r="N29559" s="172"/>
      <c r="O29559" s="172"/>
      <c r="U29559" s="173"/>
    </row>
    <row r="29560" spans="13:21" s="104" customFormat="1" ht="15.75">
      <c r="M29560" s="172"/>
      <c r="N29560" s="172"/>
      <c r="O29560" s="172"/>
      <c r="U29560" s="173"/>
    </row>
    <row r="29561" spans="13:21" s="104" customFormat="1" ht="15.75">
      <c r="M29561" s="172"/>
      <c r="N29561" s="172"/>
      <c r="O29561" s="172"/>
      <c r="U29561" s="173"/>
    </row>
    <row r="29562" spans="13:21" s="104" customFormat="1" ht="15.75">
      <c r="M29562" s="172"/>
      <c r="N29562" s="172"/>
      <c r="O29562" s="172"/>
      <c r="U29562" s="173"/>
    </row>
    <row r="29563" spans="13:21" s="104" customFormat="1" ht="15.75">
      <c r="M29563" s="172"/>
      <c r="N29563" s="172"/>
      <c r="O29563" s="172"/>
      <c r="U29563" s="173"/>
    </row>
    <row r="29564" spans="13:21" s="104" customFormat="1" ht="15.75">
      <c r="M29564" s="172"/>
      <c r="N29564" s="172"/>
      <c r="O29564" s="172"/>
      <c r="U29564" s="173"/>
    </row>
    <row r="29565" spans="13:21" s="104" customFormat="1" ht="15.75">
      <c r="M29565" s="172"/>
      <c r="N29565" s="172"/>
      <c r="O29565" s="172"/>
      <c r="U29565" s="173"/>
    </row>
    <row r="29566" spans="13:21" s="104" customFormat="1" ht="15.75">
      <c r="M29566" s="172"/>
      <c r="N29566" s="172"/>
      <c r="O29566" s="172"/>
      <c r="U29566" s="173"/>
    </row>
    <row r="29567" spans="13:21" s="104" customFormat="1" ht="15.75">
      <c r="M29567" s="172"/>
      <c r="N29567" s="172"/>
      <c r="O29567" s="172"/>
      <c r="U29567" s="173"/>
    </row>
    <row r="29568" spans="13:21" s="104" customFormat="1" ht="15.75">
      <c r="M29568" s="172"/>
      <c r="N29568" s="172"/>
      <c r="O29568" s="172"/>
      <c r="U29568" s="173"/>
    </row>
    <row r="29569" spans="13:21" s="104" customFormat="1" ht="15.75">
      <c r="M29569" s="172"/>
      <c r="N29569" s="172"/>
      <c r="O29569" s="172"/>
      <c r="U29569" s="173"/>
    </row>
    <row r="29570" spans="13:21" s="104" customFormat="1" ht="15.75">
      <c r="M29570" s="172"/>
      <c r="N29570" s="172"/>
      <c r="O29570" s="172"/>
      <c r="U29570" s="173"/>
    </row>
    <row r="29571" spans="13:21" s="104" customFormat="1" ht="15.75">
      <c r="M29571" s="172"/>
      <c r="N29571" s="172"/>
      <c r="O29571" s="172"/>
      <c r="U29571" s="173"/>
    </row>
    <row r="29572" spans="13:21" s="104" customFormat="1" ht="15.75">
      <c r="M29572" s="172"/>
      <c r="N29572" s="172"/>
      <c r="O29572" s="172"/>
      <c r="U29572" s="173"/>
    </row>
    <row r="29573" spans="13:21" s="104" customFormat="1" ht="15.75">
      <c r="M29573" s="172"/>
      <c r="N29573" s="172"/>
      <c r="O29573" s="172"/>
      <c r="U29573" s="173"/>
    </row>
    <row r="29574" spans="13:21" s="104" customFormat="1" ht="15.75">
      <c r="M29574" s="172"/>
      <c r="N29574" s="172"/>
      <c r="O29574" s="172"/>
      <c r="U29574" s="173"/>
    </row>
    <row r="29575" spans="13:21" s="104" customFormat="1" ht="15.75">
      <c r="M29575" s="172"/>
      <c r="N29575" s="172"/>
      <c r="O29575" s="172"/>
      <c r="U29575" s="173"/>
    </row>
    <row r="29576" spans="13:21" s="104" customFormat="1" ht="15.75">
      <c r="M29576" s="172"/>
      <c r="N29576" s="172"/>
      <c r="O29576" s="172"/>
      <c r="U29576" s="173"/>
    </row>
    <row r="29577" spans="13:21" s="104" customFormat="1" ht="15.75">
      <c r="M29577" s="172"/>
      <c r="N29577" s="172"/>
      <c r="O29577" s="172"/>
      <c r="U29577" s="173"/>
    </row>
    <row r="29578" spans="13:21" s="104" customFormat="1" ht="15.75">
      <c r="M29578" s="172"/>
      <c r="N29578" s="172"/>
      <c r="O29578" s="172"/>
      <c r="U29578" s="173"/>
    </row>
    <row r="29579" spans="13:21" s="104" customFormat="1" ht="15.75">
      <c r="M29579" s="172"/>
      <c r="N29579" s="172"/>
      <c r="O29579" s="172"/>
      <c r="U29579" s="173"/>
    </row>
    <row r="29580" spans="13:21" s="104" customFormat="1" ht="15.75">
      <c r="M29580" s="172"/>
      <c r="N29580" s="172"/>
      <c r="O29580" s="172"/>
      <c r="U29580" s="173"/>
    </row>
    <row r="29581" spans="13:21" s="104" customFormat="1" ht="15.75">
      <c r="M29581" s="172"/>
      <c r="N29581" s="172"/>
      <c r="O29581" s="172"/>
      <c r="U29581" s="173"/>
    </row>
    <row r="29582" spans="13:21" s="104" customFormat="1" ht="15.75">
      <c r="M29582" s="172"/>
      <c r="N29582" s="172"/>
      <c r="O29582" s="172"/>
      <c r="U29582" s="173"/>
    </row>
    <row r="29583" spans="13:21" s="104" customFormat="1" ht="15.75">
      <c r="M29583" s="172"/>
      <c r="N29583" s="172"/>
      <c r="O29583" s="172"/>
      <c r="U29583" s="173"/>
    </row>
    <row r="29584" spans="13:21" s="104" customFormat="1" ht="15.75">
      <c r="M29584" s="172"/>
      <c r="N29584" s="172"/>
      <c r="O29584" s="172"/>
      <c r="U29584" s="173"/>
    </row>
    <row r="29585" spans="13:21" s="104" customFormat="1" ht="15.75">
      <c r="M29585" s="172"/>
      <c r="N29585" s="172"/>
      <c r="O29585" s="172"/>
      <c r="U29585" s="173"/>
    </row>
    <row r="29586" spans="13:21" s="104" customFormat="1" ht="15.75">
      <c r="M29586" s="172"/>
      <c r="N29586" s="172"/>
      <c r="O29586" s="172"/>
      <c r="U29586" s="173"/>
    </row>
    <row r="29587" spans="13:21" s="104" customFormat="1" ht="15.75">
      <c r="M29587" s="172"/>
      <c r="N29587" s="172"/>
      <c r="O29587" s="172"/>
      <c r="U29587" s="173"/>
    </row>
    <row r="29588" spans="13:21" s="104" customFormat="1" ht="15.75">
      <c r="M29588" s="172"/>
      <c r="N29588" s="172"/>
      <c r="O29588" s="172"/>
      <c r="U29588" s="173"/>
    </row>
    <row r="29589" spans="13:21" s="104" customFormat="1" ht="15.75">
      <c r="M29589" s="172"/>
      <c r="N29589" s="172"/>
      <c r="O29589" s="172"/>
      <c r="U29589" s="173"/>
    </row>
    <row r="29590" spans="13:21" s="104" customFormat="1" ht="15.75">
      <c r="M29590" s="172"/>
      <c r="N29590" s="172"/>
      <c r="O29590" s="172"/>
      <c r="U29590" s="173"/>
    </row>
    <row r="29591" spans="13:21" s="104" customFormat="1" ht="15.75">
      <c r="M29591" s="172"/>
      <c r="N29591" s="172"/>
      <c r="O29591" s="172"/>
      <c r="U29591" s="173"/>
    </row>
    <row r="29592" spans="13:21" s="104" customFormat="1" ht="15.75">
      <c r="M29592" s="172"/>
      <c r="N29592" s="172"/>
      <c r="O29592" s="172"/>
      <c r="U29592" s="173"/>
    </row>
    <row r="29593" spans="13:21" s="104" customFormat="1" ht="15.75">
      <c r="M29593" s="172"/>
      <c r="N29593" s="172"/>
      <c r="O29593" s="172"/>
      <c r="U29593" s="173"/>
    </row>
    <row r="29594" spans="13:21" s="104" customFormat="1" ht="15.75">
      <c r="M29594" s="172"/>
      <c r="N29594" s="172"/>
      <c r="O29594" s="172"/>
      <c r="U29594" s="173"/>
    </row>
    <row r="29595" spans="13:21" s="104" customFormat="1" ht="15.75">
      <c r="M29595" s="172"/>
      <c r="N29595" s="172"/>
      <c r="O29595" s="172"/>
      <c r="U29595" s="173"/>
    </row>
    <row r="29596" spans="13:21" s="104" customFormat="1" ht="15.75">
      <c r="M29596" s="172"/>
      <c r="N29596" s="172"/>
      <c r="O29596" s="172"/>
      <c r="U29596" s="173"/>
    </row>
    <row r="29597" spans="13:21" s="104" customFormat="1" ht="15.75">
      <c r="M29597" s="172"/>
      <c r="N29597" s="172"/>
      <c r="O29597" s="172"/>
      <c r="U29597" s="173"/>
    </row>
    <row r="29598" spans="13:21" s="104" customFormat="1" ht="15.75">
      <c r="M29598" s="172"/>
      <c r="N29598" s="172"/>
      <c r="O29598" s="172"/>
      <c r="U29598" s="173"/>
    </row>
    <row r="29599" spans="13:21" s="104" customFormat="1" ht="15.75">
      <c r="M29599" s="172"/>
      <c r="N29599" s="172"/>
      <c r="O29599" s="172"/>
      <c r="U29599" s="173"/>
    </row>
    <row r="29600" spans="13:21" s="104" customFormat="1" ht="15.75">
      <c r="M29600" s="172"/>
      <c r="N29600" s="172"/>
      <c r="O29600" s="172"/>
      <c r="U29600" s="173"/>
    </row>
    <row r="29601" spans="13:21" s="104" customFormat="1" ht="15.75">
      <c r="M29601" s="172"/>
      <c r="N29601" s="172"/>
      <c r="O29601" s="172"/>
      <c r="U29601" s="173"/>
    </row>
    <row r="29602" spans="13:21" s="104" customFormat="1" ht="15.75">
      <c r="M29602" s="172"/>
      <c r="N29602" s="172"/>
      <c r="O29602" s="172"/>
      <c r="U29602" s="173"/>
    </row>
    <row r="29603" spans="13:21" s="104" customFormat="1" ht="15.75">
      <c r="M29603" s="172"/>
      <c r="N29603" s="172"/>
      <c r="O29603" s="172"/>
      <c r="U29603" s="173"/>
    </row>
    <row r="29604" spans="13:21" s="104" customFormat="1" ht="15.75">
      <c r="M29604" s="172"/>
      <c r="N29604" s="172"/>
      <c r="O29604" s="172"/>
      <c r="U29604" s="173"/>
    </row>
    <row r="29605" spans="13:21" s="104" customFormat="1" ht="15.75">
      <c r="M29605" s="172"/>
      <c r="N29605" s="172"/>
      <c r="O29605" s="172"/>
      <c r="U29605" s="173"/>
    </row>
    <row r="29606" spans="13:21" s="104" customFormat="1" ht="15.75">
      <c r="M29606" s="172"/>
      <c r="N29606" s="172"/>
      <c r="O29606" s="172"/>
      <c r="U29606" s="173"/>
    </row>
    <row r="29607" spans="13:21" s="104" customFormat="1" ht="15.75">
      <c r="M29607" s="172"/>
      <c r="N29607" s="172"/>
      <c r="O29607" s="172"/>
      <c r="U29607" s="173"/>
    </row>
    <row r="29608" spans="13:21" s="104" customFormat="1" ht="15.75">
      <c r="M29608" s="172"/>
      <c r="N29608" s="172"/>
      <c r="O29608" s="172"/>
      <c r="U29608" s="173"/>
    </row>
    <row r="29609" spans="13:21" s="104" customFormat="1" ht="15.75">
      <c r="M29609" s="172"/>
      <c r="N29609" s="172"/>
      <c r="O29609" s="172"/>
      <c r="U29609" s="173"/>
    </row>
    <row r="29610" spans="13:21" s="104" customFormat="1" ht="15.75">
      <c r="M29610" s="172"/>
      <c r="N29610" s="172"/>
      <c r="O29610" s="172"/>
      <c r="U29610" s="173"/>
    </row>
    <row r="29611" spans="13:21" s="104" customFormat="1" ht="15.75">
      <c r="M29611" s="172"/>
      <c r="N29611" s="172"/>
      <c r="O29611" s="172"/>
      <c r="U29611" s="173"/>
    </row>
    <row r="29612" spans="13:21" s="104" customFormat="1" ht="15.75">
      <c r="M29612" s="172"/>
      <c r="N29612" s="172"/>
      <c r="O29612" s="172"/>
      <c r="U29612" s="173"/>
    </row>
    <row r="29613" spans="13:21" s="104" customFormat="1" ht="15.75">
      <c r="M29613" s="172"/>
      <c r="N29613" s="172"/>
      <c r="O29613" s="172"/>
      <c r="U29613" s="173"/>
    </row>
    <row r="29614" spans="13:21" s="104" customFormat="1" ht="15.75">
      <c r="M29614" s="172"/>
      <c r="N29614" s="172"/>
      <c r="O29614" s="172"/>
      <c r="U29614" s="173"/>
    </row>
    <row r="29615" spans="13:21" s="104" customFormat="1" ht="15.75">
      <c r="M29615" s="172"/>
      <c r="N29615" s="172"/>
      <c r="O29615" s="172"/>
      <c r="U29615" s="173"/>
    </row>
    <row r="29616" spans="13:21" s="104" customFormat="1" ht="15.75">
      <c r="M29616" s="172"/>
      <c r="N29616" s="172"/>
      <c r="O29616" s="172"/>
      <c r="U29616" s="173"/>
    </row>
    <row r="29617" spans="13:21" s="104" customFormat="1" ht="15.75">
      <c r="M29617" s="172"/>
      <c r="N29617" s="172"/>
      <c r="O29617" s="172"/>
      <c r="U29617" s="173"/>
    </row>
    <row r="29618" spans="13:21" s="104" customFormat="1" ht="15.75">
      <c r="M29618" s="172"/>
      <c r="N29618" s="172"/>
      <c r="O29618" s="172"/>
      <c r="U29618" s="173"/>
    </row>
    <row r="29619" spans="13:21" s="104" customFormat="1" ht="15.75">
      <c r="M29619" s="172"/>
      <c r="N29619" s="172"/>
      <c r="O29619" s="172"/>
      <c r="U29619" s="173"/>
    </row>
    <row r="29620" spans="13:21" s="104" customFormat="1" ht="15.75">
      <c r="M29620" s="172"/>
      <c r="N29620" s="172"/>
      <c r="O29620" s="172"/>
      <c r="U29620" s="173"/>
    </row>
    <row r="29621" spans="13:21" s="104" customFormat="1" ht="15.75">
      <c r="M29621" s="172"/>
      <c r="N29621" s="172"/>
      <c r="O29621" s="172"/>
      <c r="U29621" s="173"/>
    </row>
    <row r="29622" spans="13:21" s="104" customFormat="1" ht="15.75">
      <c r="M29622" s="172"/>
      <c r="N29622" s="172"/>
      <c r="O29622" s="172"/>
      <c r="U29622" s="173"/>
    </row>
    <row r="29623" spans="13:21" s="104" customFormat="1" ht="15.75">
      <c r="M29623" s="172"/>
      <c r="N29623" s="172"/>
      <c r="O29623" s="172"/>
      <c r="U29623" s="173"/>
    </row>
    <row r="29624" spans="13:21" s="104" customFormat="1" ht="15.75">
      <c r="M29624" s="172"/>
      <c r="N29624" s="172"/>
      <c r="O29624" s="172"/>
      <c r="U29624" s="173"/>
    </row>
    <row r="29625" spans="13:21" s="104" customFormat="1" ht="15.75">
      <c r="M29625" s="172"/>
      <c r="N29625" s="172"/>
      <c r="O29625" s="172"/>
      <c r="U29625" s="173"/>
    </row>
    <row r="29626" spans="13:21" s="104" customFormat="1" ht="15.75">
      <c r="M29626" s="172"/>
      <c r="N29626" s="172"/>
      <c r="O29626" s="172"/>
      <c r="U29626" s="173"/>
    </row>
    <row r="29627" spans="13:21" s="104" customFormat="1" ht="15.75">
      <c r="M29627" s="172"/>
      <c r="N29627" s="172"/>
      <c r="O29627" s="172"/>
      <c r="U29627" s="173"/>
    </row>
    <row r="29628" spans="13:21" s="104" customFormat="1" ht="15.75">
      <c r="M29628" s="172"/>
      <c r="N29628" s="172"/>
      <c r="O29628" s="172"/>
      <c r="U29628" s="173"/>
    </row>
    <row r="29629" spans="13:21" s="104" customFormat="1" ht="15.75">
      <c r="M29629" s="172"/>
      <c r="N29629" s="172"/>
      <c r="O29629" s="172"/>
      <c r="U29629" s="173"/>
    </row>
    <row r="29630" spans="13:21" s="104" customFormat="1" ht="15.75">
      <c r="M29630" s="172"/>
      <c r="N29630" s="172"/>
      <c r="O29630" s="172"/>
      <c r="U29630" s="173"/>
    </row>
    <row r="29631" spans="13:21" s="104" customFormat="1" ht="15.75">
      <c r="M29631" s="172"/>
      <c r="N29631" s="172"/>
      <c r="O29631" s="172"/>
      <c r="U29631" s="173"/>
    </row>
    <row r="29632" spans="13:21" s="104" customFormat="1" ht="15.75">
      <c r="M29632" s="172"/>
      <c r="N29632" s="172"/>
      <c r="O29632" s="172"/>
      <c r="U29632" s="173"/>
    </row>
    <row r="29633" spans="13:21" s="104" customFormat="1" ht="15.75">
      <c r="M29633" s="172"/>
      <c r="N29633" s="172"/>
      <c r="O29633" s="172"/>
      <c r="U29633" s="173"/>
    </row>
    <row r="29634" spans="13:21" s="104" customFormat="1" ht="15.75">
      <c r="M29634" s="172"/>
      <c r="N29634" s="172"/>
      <c r="O29634" s="172"/>
      <c r="U29634" s="173"/>
    </row>
    <row r="29635" spans="13:21" s="104" customFormat="1" ht="15.75">
      <c r="M29635" s="172"/>
      <c r="N29635" s="172"/>
      <c r="O29635" s="172"/>
      <c r="U29635" s="173"/>
    </row>
    <row r="29636" spans="13:21" s="104" customFormat="1" ht="15.75">
      <c r="M29636" s="172"/>
      <c r="N29636" s="172"/>
      <c r="O29636" s="172"/>
      <c r="U29636" s="173"/>
    </row>
    <row r="29637" spans="13:21" s="104" customFormat="1" ht="15.75">
      <c r="M29637" s="172"/>
      <c r="N29637" s="172"/>
      <c r="O29637" s="172"/>
      <c r="U29637" s="173"/>
    </row>
    <row r="29638" spans="13:21" s="104" customFormat="1" ht="15.75">
      <c r="M29638" s="172"/>
      <c r="N29638" s="172"/>
      <c r="O29638" s="172"/>
      <c r="U29638" s="173"/>
    </row>
    <row r="29639" spans="13:21" s="104" customFormat="1" ht="15.75">
      <c r="M29639" s="172"/>
      <c r="N29639" s="172"/>
      <c r="O29639" s="172"/>
      <c r="U29639" s="173"/>
    </row>
    <row r="29640" spans="13:21" s="104" customFormat="1" ht="15.75">
      <c r="M29640" s="172"/>
      <c r="N29640" s="172"/>
      <c r="O29640" s="172"/>
      <c r="U29640" s="173"/>
    </row>
    <row r="29641" spans="13:21" s="104" customFormat="1" ht="15.75">
      <c r="M29641" s="172"/>
      <c r="N29641" s="172"/>
      <c r="O29641" s="172"/>
      <c r="U29641" s="173"/>
    </row>
    <row r="29642" spans="13:21" s="104" customFormat="1" ht="15.75">
      <c r="M29642" s="172"/>
      <c r="N29642" s="172"/>
      <c r="O29642" s="172"/>
      <c r="U29642" s="173"/>
    </row>
    <row r="29643" spans="13:21" s="104" customFormat="1" ht="15.75">
      <c r="M29643" s="172"/>
      <c r="N29643" s="172"/>
      <c r="O29643" s="172"/>
      <c r="U29643" s="173"/>
    </row>
    <row r="29644" spans="13:21" s="104" customFormat="1" ht="15.75">
      <c r="M29644" s="172"/>
      <c r="N29644" s="172"/>
      <c r="O29644" s="172"/>
      <c r="U29644" s="173"/>
    </row>
    <row r="29645" spans="13:21" s="104" customFormat="1" ht="15.75">
      <c r="M29645" s="172"/>
      <c r="N29645" s="172"/>
      <c r="O29645" s="172"/>
      <c r="U29645" s="173"/>
    </row>
    <row r="29646" spans="13:21" s="104" customFormat="1" ht="15.75">
      <c r="M29646" s="172"/>
      <c r="N29646" s="172"/>
      <c r="O29646" s="172"/>
      <c r="U29646" s="173"/>
    </row>
    <row r="29647" spans="13:21" s="104" customFormat="1" ht="15.75">
      <c r="M29647" s="172"/>
      <c r="N29647" s="172"/>
      <c r="O29647" s="172"/>
      <c r="U29647" s="173"/>
    </row>
    <row r="29648" spans="13:21" s="104" customFormat="1" ht="15.75">
      <c r="M29648" s="172"/>
      <c r="N29648" s="172"/>
      <c r="O29648" s="172"/>
      <c r="U29648" s="173"/>
    </row>
    <row r="29649" spans="13:21" s="104" customFormat="1" ht="15.75">
      <c r="M29649" s="172"/>
      <c r="N29649" s="172"/>
      <c r="O29649" s="172"/>
      <c r="U29649" s="173"/>
    </row>
    <row r="29650" spans="13:21" s="104" customFormat="1" ht="15.75">
      <c r="M29650" s="172"/>
      <c r="N29650" s="172"/>
      <c r="O29650" s="172"/>
      <c r="U29650" s="173"/>
    </row>
    <row r="29651" spans="13:21" s="104" customFormat="1" ht="15.75">
      <c r="M29651" s="172"/>
      <c r="N29651" s="172"/>
      <c r="O29651" s="172"/>
      <c r="U29651" s="173"/>
    </row>
    <row r="29652" spans="13:21" s="104" customFormat="1" ht="15.75">
      <c r="M29652" s="172"/>
      <c r="N29652" s="172"/>
      <c r="O29652" s="172"/>
      <c r="U29652" s="173"/>
    </row>
    <row r="29653" spans="13:21" s="104" customFormat="1" ht="15.75">
      <c r="M29653" s="172"/>
      <c r="N29653" s="172"/>
      <c r="O29653" s="172"/>
      <c r="U29653" s="173"/>
    </row>
    <row r="29654" spans="13:21" s="104" customFormat="1" ht="15.75">
      <c r="M29654" s="172"/>
      <c r="N29654" s="172"/>
      <c r="O29654" s="172"/>
      <c r="U29654" s="173"/>
    </row>
    <row r="29655" spans="13:21" s="104" customFormat="1" ht="15.75">
      <c r="M29655" s="172"/>
      <c r="N29655" s="172"/>
      <c r="O29655" s="172"/>
      <c r="U29655" s="173"/>
    </row>
    <row r="29656" spans="13:21" s="104" customFormat="1" ht="15.75">
      <c r="M29656" s="172"/>
      <c r="N29656" s="172"/>
      <c r="O29656" s="172"/>
      <c r="U29656" s="173"/>
    </row>
    <row r="29657" spans="13:21" s="104" customFormat="1" ht="15.75">
      <c r="M29657" s="172"/>
      <c r="N29657" s="172"/>
      <c r="O29657" s="172"/>
      <c r="U29657" s="173"/>
    </row>
    <row r="29658" spans="13:21" s="104" customFormat="1" ht="15.75">
      <c r="M29658" s="172"/>
      <c r="N29658" s="172"/>
      <c r="O29658" s="172"/>
      <c r="U29658" s="173"/>
    </row>
    <row r="29659" spans="13:21" s="104" customFormat="1" ht="15.75">
      <c r="M29659" s="172"/>
      <c r="N29659" s="172"/>
      <c r="O29659" s="172"/>
      <c r="U29659" s="173"/>
    </row>
    <row r="29660" spans="13:21" s="104" customFormat="1" ht="15.75">
      <c r="M29660" s="172"/>
      <c r="N29660" s="172"/>
      <c r="O29660" s="172"/>
      <c r="U29660" s="173"/>
    </row>
    <row r="29661" spans="13:21" s="104" customFormat="1" ht="15.75">
      <c r="M29661" s="172"/>
      <c r="N29661" s="172"/>
      <c r="O29661" s="172"/>
      <c r="U29661" s="173"/>
    </row>
    <row r="29662" spans="13:21" s="104" customFormat="1" ht="15.75">
      <c r="M29662" s="172"/>
      <c r="N29662" s="172"/>
      <c r="O29662" s="172"/>
      <c r="U29662" s="173"/>
    </row>
    <row r="29663" spans="13:21" s="104" customFormat="1" ht="15.75">
      <c r="M29663" s="172"/>
      <c r="N29663" s="172"/>
      <c r="O29663" s="172"/>
      <c r="U29663" s="173"/>
    </row>
    <row r="29664" spans="13:21" s="104" customFormat="1" ht="15.75">
      <c r="M29664" s="172"/>
      <c r="N29664" s="172"/>
      <c r="O29664" s="172"/>
      <c r="U29664" s="173"/>
    </row>
    <row r="29665" spans="13:21" s="104" customFormat="1" ht="15.75">
      <c r="M29665" s="172"/>
      <c r="N29665" s="172"/>
      <c r="O29665" s="172"/>
      <c r="U29665" s="173"/>
    </row>
    <row r="29666" spans="13:21" s="104" customFormat="1" ht="15.75">
      <c r="M29666" s="172"/>
      <c r="N29666" s="172"/>
      <c r="O29666" s="172"/>
      <c r="U29666" s="173"/>
    </row>
    <row r="29667" spans="13:21" s="104" customFormat="1" ht="15.75">
      <c r="M29667" s="172"/>
      <c r="N29667" s="172"/>
      <c r="O29667" s="172"/>
      <c r="U29667" s="173"/>
    </row>
    <row r="29668" spans="13:21" s="104" customFormat="1" ht="15.75">
      <c r="M29668" s="172"/>
      <c r="N29668" s="172"/>
      <c r="O29668" s="172"/>
      <c r="U29668" s="173"/>
    </row>
    <row r="29669" spans="13:21" s="104" customFormat="1" ht="15.75">
      <c r="M29669" s="172"/>
      <c r="N29669" s="172"/>
      <c r="O29669" s="172"/>
      <c r="U29669" s="173"/>
    </row>
    <row r="29670" spans="13:21" s="104" customFormat="1" ht="15.75">
      <c r="M29670" s="172"/>
      <c r="N29670" s="172"/>
      <c r="O29670" s="172"/>
      <c r="U29670" s="173"/>
    </row>
    <row r="29671" spans="13:21" s="104" customFormat="1" ht="15.75">
      <c r="M29671" s="172"/>
      <c r="N29671" s="172"/>
      <c r="O29671" s="172"/>
      <c r="U29671" s="173"/>
    </row>
    <row r="29672" spans="13:21" s="104" customFormat="1" ht="15.75">
      <c r="M29672" s="172"/>
      <c r="N29672" s="172"/>
      <c r="O29672" s="172"/>
      <c r="U29672" s="173"/>
    </row>
    <row r="29673" spans="13:21" s="104" customFormat="1" ht="15.75">
      <c r="M29673" s="172"/>
      <c r="N29673" s="172"/>
      <c r="O29673" s="172"/>
      <c r="U29673" s="173"/>
    </row>
    <row r="29674" spans="13:21" s="104" customFormat="1" ht="15.75">
      <c r="M29674" s="172"/>
      <c r="N29674" s="172"/>
      <c r="O29674" s="172"/>
      <c r="U29674" s="173"/>
    </row>
    <row r="29675" spans="13:21" s="104" customFormat="1" ht="15.75">
      <c r="M29675" s="172"/>
      <c r="N29675" s="172"/>
      <c r="O29675" s="172"/>
      <c r="U29675" s="173"/>
    </row>
    <row r="29676" spans="13:21" s="104" customFormat="1" ht="15.75">
      <c r="M29676" s="172"/>
      <c r="N29676" s="172"/>
      <c r="O29676" s="172"/>
      <c r="U29676" s="173"/>
    </row>
    <row r="29677" spans="13:21" s="104" customFormat="1" ht="15.75">
      <c r="M29677" s="172"/>
      <c r="N29677" s="172"/>
      <c r="O29677" s="172"/>
      <c r="U29677" s="173"/>
    </row>
    <row r="29678" spans="13:21" s="104" customFormat="1" ht="15.75">
      <c r="M29678" s="172"/>
      <c r="N29678" s="172"/>
      <c r="O29678" s="172"/>
      <c r="U29678" s="173"/>
    </row>
    <row r="29679" spans="13:21" s="104" customFormat="1" ht="15.75">
      <c r="M29679" s="172"/>
      <c r="N29679" s="172"/>
      <c r="O29679" s="172"/>
      <c r="U29679" s="173"/>
    </row>
    <row r="29680" spans="13:21" s="104" customFormat="1" ht="15.75">
      <c r="M29680" s="172"/>
      <c r="N29680" s="172"/>
      <c r="O29680" s="172"/>
      <c r="U29680" s="173"/>
    </row>
    <row r="29681" spans="13:21" s="104" customFormat="1" ht="15.75">
      <c r="M29681" s="172"/>
      <c r="N29681" s="172"/>
      <c r="O29681" s="172"/>
      <c r="U29681" s="173"/>
    </row>
    <row r="29682" spans="13:21" s="104" customFormat="1" ht="15.75">
      <c r="M29682" s="172"/>
      <c r="N29682" s="172"/>
      <c r="O29682" s="172"/>
      <c r="U29682" s="173"/>
    </row>
    <row r="29683" spans="13:21" s="104" customFormat="1" ht="15.75">
      <c r="M29683" s="172"/>
      <c r="N29683" s="172"/>
      <c r="O29683" s="172"/>
      <c r="U29683" s="173"/>
    </row>
    <row r="29684" spans="13:21" s="104" customFormat="1" ht="15.75">
      <c r="M29684" s="172"/>
      <c r="N29684" s="172"/>
      <c r="O29684" s="172"/>
      <c r="U29684" s="173"/>
    </row>
    <row r="29685" spans="13:21" s="104" customFormat="1" ht="15.75">
      <c r="M29685" s="172"/>
      <c r="N29685" s="172"/>
      <c r="O29685" s="172"/>
      <c r="U29685" s="173"/>
    </row>
    <row r="29686" spans="13:21" s="104" customFormat="1" ht="15.75">
      <c r="M29686" s="172"/>
      <c r="N29686" s="172"/>
      <c r="O29686" s="172"/>
      <c r="U29686" s="173"/>
    </row>
    <row r="29687" spans="13:21" s="104" customFormat="1" ht="15.75">
      <c r="M29687" s="172"/>
      <c r="N29687" s="172"/>
      <c r="O29687" s="172"/>
      <c r="U29687" s="173"/>
    </row>
    <row r="29688" spans="13:21" s="104" customFormat="1" ht="15.75">
      <c r="M29688" s="172"/>
      <c r="N29688" s="172"/>
      <c r="O29688" s="172"/>
      <c r="U29688" s="173"/>
    </row>
    <row r="29689" spans="13:21" s="104" customFormat="1" ht="15.75">
      <c r="M29689" s="172"/>
      <c r="N29689" s="172"/>
      <c r="O29689" s="172"/>
      <c r="U29689" s="173"/>
    </row>
    <row r="29690" spans="13:21" s="104" customFormat="1" ht="15.75">
      <c r="M29690" s="172"/>
      <c r="N29690" s="172"/>
      <c r="O29690" s="172"/>
      <c r="U29690" s="173"/>
    </row>
    <row r="29691" spans="13:21" s="104" customFormat="1" ht="15.75">
      <c r="M29691" s="172"/>
      <c r="N29691" s="172"/>
      <c r="O29691" s="172"/>
      <c r="U29691" s="173"/>
    </row>
    <row r="29692" spans="13:21" s="104" customFormat="1" ht="15.75">
      <c r="M29692" s="172"/>
      <c r="N29692" s="172"/>
      <c r="O29692" s="172"/>
      <c r="U29692" s="173"/>
    </row>
    <row r="29693" spans="13:21" s="104" customFormat="1" ht="15.75">
      <c r="M29693" s="172"/>
      <c r="N29693" s="172"/>
      <c r="O29693" s="172"/>
      <c r="U29693" s="173"/>
    </row>
    <row r="29694" spans="13:21" s="104" customFormat="1" ht="15.75">
      <c r="M29694" s="172"/>
      <c r="N29694" s="172"/>
      <c r="O29694" s="172"/>
      <c r="U29694" s="173"/>
    </row>
    <row r="29695" spans="13:21" s="104" customFormat="1" ht="15.75">
      <c r="M29695" s="172"/>
      <c r="N29695" s="172"/>
      <c r="O29695" s="172"/>
      <c r="U29695" s="173"/>
    </row>
    <row r="29696" spans="13:21" s="104" customFormat="1" ht="15.75">
      <c r="M29696" s="172"/>
      <c r="N29696" s="172"/>
      <c r="O29696" s="172"/>
      <c r="U29696" s="173"/>
    </row>
    <row r="29697" spans="13:21" s="104" customFormat="1" ht="15.75">
      <c r="M29697" s="172"/>
      <c r="N29697" s="172"/>
      <c r="O29697" s="172"/>
      <c r="U29697" s="173"/>
    </row>
    <row r="29698" spans="13:21" s="104" customFormat="1" ht="15.75">
      <c r="M29698" s="172"/>
      <c r="N29698" s="172"/>
      <c r="O29698" s="172"/>
      <c r="U29698" s="173"/>
    </row>
    <row r="29699" spans="13:21" s="104" customFormat="1" ht="15.75">
      <c r="M29699" s="172"/>
      <c r="N29699" s="172"/>
      <c r="O29699" s="172"/>
      <c r="U29699" s="173"/>
    </row>
    <row r="29700" spans="13:21" s="104" customFormat="1" ht="15.75">
      <c r="M29700" s="172"/>
      <c r="N29700" s="172"/>
      <c r="O29700" s="172"/>
      <c r="U29700" s="173"/>
    </row>
    <row r="29701" spans="13:21" s="104" customFormat="1" ht="15.75">
      <c r="M29701" s="172"/>
      <c r="N29701" s="172"/>
      <c r="O29701" s="172"/>
      <c r="U29701" s="173"/>
    </row>
    <row r="29702" spans="13:21" s="104" customFormat="1" ht="15.75">
      <c r="M29702" s="172"/>
      <c r="N29702" s="172"/>
      <c r="O29702" s="172"/>
      <c r="U29702" s="173"/>
    </row>
    <row r="29703" spans="13:21" s="104" customFormat="1" ht="15.75">
      <c r="M29703" s="172"/>
      <c r="N29703" s="172"/>
      <c r="O29703" s="172"/>
      <c r="U29703" s="173"/>
    </row>
    <row r="29704" spans="13:21" s="104" customFormat="1" ht="15.75">
      <c r="M29704" s="172"/>
      <c r="N29704" s="172"/>
      <c r="O29704" s="172"/>
      <c r="U29704" s="173"/>
    </row>
    <row r="29705" spans="13:21" s="104" customFormat="1" ht="15.75">
      <c r="M29705" s="172"/>
      <c r="N29705" s="172"/>
      <c r="O29705" s="172"/>
      <c r="U29705" s="173"/>
    </row>
    <row r="29706" spans="13:21" s="104" customFormat="1" ht="15.75">
      <c r="M29706" s="172"/>
      <c r="N29706" s="172"/>
      <c r="O29706" s="172"/>
      <c r="U29706" s="173"/>
    </row>
    <row r="29707" spans="13:21" s="104" customFormat="1" ht="15.75">
      <c r="M29707" s="172"/>
      <c r="N29707" s="172"/>
      <c r="O29707" s="172"/>
      <c r="U29707" s="173"/>
    </row>
    <row r="29708" spans="13:21" s="104" customFormat="1" ht="15.75">
      <c r="M29708" s="172"/>
      <c r="N29708" s="172"/>
      <c r="O29708" s="172"/>
      <c r="U29708" s="173"/>
    </row>
    <row r="29709" spans="13:21" s="104" customFormat="1" ht="15.75">
      <c r="M29709" s="172"/>
      <c r="N29709" s="172"/>
      <c r="O29709" s="172"/>
      <c r="U29709" s="173"/>
    </row>
    <row r="29710" spans="13:21" s="104" customFormat="1" ht="15.75">
      <c r="M29710" s="172"/>
      <c r="N29710" s="172"/>
      <c r="O29710" s="172"/>
      <c r="U29710" s="173"/>
    </row>
    <row r="29711" spans="13:21" s="104" customFormat="1" ht="15.75">
      <c r="M29711" s="172"/>
      <c r="N29711" s="172"/>
      <c r="O29711" s="172"/>
      <c r="U29711" s="173"/>
    </row>
    <row r="29712" spans="13:21" s="104" customFormat="1" ht="15.75">
      <c r="M29712" s="172"/>
      <c r="N29712" s="172"/>
      <c r="O29712" s="172"/>
      <c r="U29712" s="173"/>
    </row>
    <row r="29713" spans="13:21" s="104" customFormat="1" ht="15.75">
      <c r="M29713" s="172"/>
      <c r="N29713" s="172"/>
      <c r="O29713" s="172"/>
      <c r="U29713" s="173"/>
    </row>
    <row r="29714" spans="13:21" s="104" customFormat="1" ht="15.75">
      <c r="M29714" s="172"/>
      <c r="N29714" s="172"/>
      <c r="O29714" s="172"/>
      <c r="U29714" s="173"/>
    </row>
    <row r="29715" spans="13:21" s="104" customFormat="1" ht="15.75">
      <c r="M29715" s="172"/>
      <c r="N29715" s="172"/>
      <c r="O29715" s="172"/>
      <c r="U29715" s="173"/>
    </row>
    <row r="29716" spans="13:21" s="104" customFormat="1" ht="15.75">
      <c r="M29716" s="172"/>
      <c r="N29716" s="172"/>
      <c r="O29716" s="172"/>
      <c r="U29716" s="173"/>
    </row>
    <row r="29717" spans="13:21" s="104" customFormat="1" ht="15.75">
      <c r="M29717" s="172"/>
      <c r="N29717" s="172"/>
      <c r="O29717" s="172"/>
      <c r="U29717" s="173"/>
    </row>
    <row r="29718" spans="13:21" s="104" customFormat="1" ht="15.75">
      <c r="M29718" s="172"/>
      <c r="N29718" s="172"/>
      <c r="O29718" s="172"/>
      <c r="U29718" s="173"/>
    </row>
    <row r="29719" spans="13:21" s="104" customFormat="1" ht="15.75">
      <c r="M29719" s="172"/>
      <c r="N29719" s="172"/>
      <c r="O29719" s="172"/>
      <c r="U29719" s="173"/>
    </row>
    <row r="29720" spans="13:21" s="104" customFormat="1" ht="15.75">
      <c r="M29720" s="172"/>
      <c r="N29720" s="172"/>
      <c r="O29720" s="172"/>
      <c r="U29720" s="173"/>
    </row>
    <row r="29721" spans="13:21" s="104" customFormat="1" ht="15.75">
      <c r="M29721" s="172"/>
      <c r="N29721" s="172"/>
      <c r="O29721" s="172"/>
      <c r="U29721" s="173"/>
    </row>
    <row r="29722" spans="13:21" s="104" customFormat="1" ht="15.75">
      <c r="M29722" s="172"/>
      <c r="N29722" s="172"/>
      <c r="O29722" s="172"/>
      <c r="U29722" s="173"/>
    </row>
    <row r="29723" spans="13:21" s="104" customFormat="1" ht="15.75">
      <c r="M29723" s="172"/>
      <c r="N29723" s="172"/>
      <c r="O29723" s="172"/>
      <c r="U29723" s="173"/>
    </row>
    <row r="29724" spans="13:21" s="104" customFormat="1" ht="15.75">
      <c r="M29724" s="172"/>
      <c r="N29724" s="172"/>
      <c r="O29724" s="172"/>
      <c r="U29724" s="173"/>
    </row>
    <row r="29725" spans="13:21" s="104" customFormat="1" ht="15.75">
      <c r="M29725" s="172"/>
      <c r="N29725" s="172"/>
      <c r="O29725" s="172"/>
      <c r="U29725" s="173"/>
    </row>
    <row r="29726" spans="13:21" s="104" customFormat="1" ht="15.75">
      <c r="M29726" s="172"/>
      <c r="N29726" s="172"/>
      <c r="O29726" s="172"/>
      <c r="U29726" s="173"/>
    </row>
    <row r="29727" spans="13:21" s="104" customFormat="1" ht="15.75">
      <c r="M29727" s="172"/>
      <c r="N29727" s="172"/>
      <c r="O29727" s="172"/>
      <c r="U29727" s="173"/>
    </row>
    <row r="29728" spans="13:21" s="104" customFormat="1" ht="15.75">
      <c r="M29728" s="172"/>
      <c r="N29728" s="172"/>
      <c r="O29728" s="172"/>
      <c r="U29728" s="173"/>
    </row>
    <row r="29729" spans="13:21" s="104" customFormat="1" ht="15.75">
      <c r="M29729" s="172"/>
      <c r="N29729" s="172"/>
      <c r="O29729" s="172"/>
      <c r="U29729" s="173"/>
    </row>
    <row r="29730" spans="13:21" s="104" customFormat="1" ht="15.75">
      <c r="M29730" s="172"/>
      <c r="N29730" s="172"/>
      <c r="O29730" s="172"/>
      <c r="U29730" s="173"/>
    </row>
    <row r="29731" spans="13:21" s="104" customFormat="1" ht="15.75">
      <c r="M29731" s="172"/>
      <c r="N29731" s="172"/>
      <c r="O29731" s="172"/>
      <c r="U29731" s="173"/>
    </row>
    <row r="29732" spans="13:21" s="104" customFormat="1" ht="15.75">
      <c r="M29732" s="172"/>
      <c r="N29732" s="172"/>
      <c r="O29732" s="172"/>
      <c r="U29732" s="173"/>
    </row>
    <row r="29733" spans="13:21" s="104" customFormat="1" ht="15.75">
      <c r="M29733" s="172"/>
      <c r="N29733" s="172"/>
      <c r="O29733" s="172"/>
      <c r="U29733" s="173"/>
    </row>
    <row r="29734" spans="13:21" s="104" customFormat="1" ht="15.75">
      <c r="M29734" s="172"/>
      <c r="N29734" s="172"/>
      <c r="O29734" s="172"/>
      <c r="U29734" s="173"/>
    </row>
    <row r="29735" spans="13:21" s="104" customFormat="1" ht="15.75">
      <c r="M29735" s="172"/>
      <c r="N29735" s="172"/>
      <c r="O29735" s="172"/>
      <c r="U29735" s="173"/>
    </row>
    <row r="29736" spans="13:21" s="104" customFormat="1" ht="15.75">
      <c r="M29736" s="172"/>
      <c r="N29736" s="172"/>
      <c r="O29736" s="172"/>
      <c r="U29736" s="173"/>
    </row>
    <row r="29737" spans="13:21" s="104" customFormat="1" ht="15.75">
      <c r="M29737" s="172"/>
      <c r="N29737" s="172"/>
      <c r="O29737" s="172"/>
      <c r="U29737" s="173"/>
    </row>
    <row r="29738" spans="13:21" s="104" customFormat="1" ht="15.75">
      <c r="M29738" s="172"/>
      <c r="N29738" s="172"/>
      <c r="O29738" s="172"/>
      <c r="U29738" s="173"/>
    </row>
    <row r="29739" spans="13:21" s="104" customFormat="1" ht="15.75">
      <c r="M29739" s="172"/>
      <c r="N29739" s="172"/>
      <c r="O29739" s="172"/>
      <c r="U29739" s="173"/>
    </row>
    <row r="29740" spans="13:21" s="104" customFormat="1" ht="15.75">
      <c r="M29740" s="172"/>
      <c r="N29740" s="172"/>
      <c r="O29740" s="172"/>
      <c r="U29740" s="173"/>
    </row>
    <row r="29741" spans="13:21" s="104" customFormat="1" ht="15.75">
      <c r="M29741" s="172"/>
      <c r="N29741" s="172"/>
      <c r="O29741" s="172"/>
      <c r="U29741" s="173"/>
    </row>
    <row r="29742" spans="13:21" s="104" customFormat="1" ht="15.75">
      <c r="M29742" s="172"/>
      <c r="N29742" s="172"/>
      <c r="O29742" s="172"/>
      <c r="U29742" s="173"/>
    </row>
    <row r="29743" spans="13:21" s="104" customFormat="1" ht="15.75">
      <c r="M29743" s="172"/>
      <c r="N29743" s="172"/>
      <c r="O29743" s="172"/>
      <c r="U29743" s="173"/>
    </row>
    <row r="29744" spans="13:21" s="104" customFormat="1" ht="15.75">
      <c r="M29744" s="172"/>
      <c r="N29744" s="172"/>
      <c r="O29744" s="172"/>
      <c r="U29744" s="173"/>
    </row>
    <row r="29745" spans="13:21" s="104" customFormat="1" ht="15.75">
      <c r="M29745" s="172"/>
      <c r="N29745" s="172"/>
      <c r="O29745" s="172"/>
      <c r="U29745" s="173"/>
    </row>
    <row r="29746" spans="13:21" s="104" customFormat="1" ht="15.75">
      <c r="M29746" s="172"/>
      <c r="N29746" s="172"/>
      <c r="O29746" s="172"/>
      <c r="U29746" s="173"/>
    </row>
    <row r="29747" spans="13:21" s="104" customFormat="1" ht="15.75">
      <c r="M29747" s="172"/>
      <c r="N29747" s="172"/>
      <c r="O29747" s="172"/>
      <c r="U29747" s="173"/>
    </row>
    <row r="29748" spans="13:21" s="104" customFormat="1" ht="15.75">
      <c r="M29748" s="172"/>
      <c r="N29748" s="172"/>
      <c r="O29748" s="172"/>
      <c r="U29748" s="173"/>
    </row>
    <row r="29749" spans="13:21" s="104" customFormat="1" ht="15.75">
      <c r="M29749" s="172"/>
      <c r="N29749" s="172"/>
      <c r="O29749" s="172"/>
      <c r="U29749" s="173"/>
    </row>
    <row r="29750" spans="13:21" s="104" customFormat="1" ht="15.75">
      <c r="M29750" s="172"/>
      <c r="N29750" s="172"/>
      <c r="O29750" s="172"/>
      <c r="U29750" s="173"/>
    </row>
    <row r="29751" spans="13:21" s="104" customFormat="1" ht="15.75">
      <c r="M29751" s="172"/>
      <c r="N29751" s="172"/>
      <c r="O29751" s="172"/>
      <c r="U29751" s="173"/>
    </row>
    <row r="29752" spans="13:21" s="104" customFormat="1" ht="15.75">
      <c r="M29752" s="172"/>
      <c r="N29752" s="172"/>
      <c r="O29752" s="172"/>
      <c r="U29752" s="173"/>
    </row>
    <row r="29753" spans="13:21" s="104" customFormat="1" ht="15.75">
      <c r="M29753" s="172"/>
      <c r="N29753" s="172"/>
      <c r="O29753" s="172"/>
      <c r="U29753" s="173"/>
    </row>
    <row r="29754" spans="13:21" s="104" customFormat="1" ht="15.75">
      <c r="M29754" s="172"/>
      <c r="N29754" s="172"/>
      <c r="O29754" s="172"/>
      <c r="U29754" s="173"/>
    </row>
    <row r="29755" spans="13:21" s="104" customFormat="1" ht="15.75">
      <c r="M29755" s="172"/>
      <c r="N29755" s="172"/>
      <c r="O29755" s="172"/>
      <c r="U29755" s="173"/>
    </row>
    <row r="29756" spans="13:21" s="104" customFormat="1" ht="15.75">
      <c r="M29756" s="172"/>
      <c r="N29756" s="172"/>
      <c r="O29756" s="172"/>
      <c r="U29756" s="173"/>
    </row>
    <row r="29757" spans="13:21" s="104" customFormat="1" ht="15.75">
      <c r="M29757" s="172"/>
      <c r="N29757" s="172"/>
      <c r="O29757" s="172"/>
      <c r="U29757" s="173"/>
    </row>
    <row r="29758" spans="13:21" s="104" customFormat="1" ht="15.75">
      <c r="M29758" s="172"/>
      <c r="N29758" s="172"/>
      <c r="O29758" s="172"/>
      <c r="U29758" s="173"/>
    </row>
    <row r="29759" spans="13:21" s="104" customFormat="1" ht="15.75">
      <c r="M29759" s="172"/>
      <c r="N29759" s="172"/>
      <c r="O29759" s="172"/>
      <c r="U29759" s="173"/>
    </row>
    <row r="29760" spans="13:21" s="104" customFormat="1" ht="15.75">
      <c r="M29760" s="172"/>
      <c r="N29760" s="172"/>
      <c r="O29760" s="172"/>
      <c r="U29760" s="173"/>
    </row>
    <row r="29761" spans="13:21" s="104" customFormat="1" ht="15.75">
      <c r="M29761" s="172"/>
      <c r="N29761" s="172"/>
      <c r="O29761" s="172"/>
      <c r="U29761" s="173"/>
    </row>
    <row r="29762" spans="13:21" s="104" customFormat="1" ht="15.75">
      <c r="M29762" s="172"/>
      <c r="N29762" s="172"/>
      <c r="O29762" s="172"/>
      <c r="U29762" s="173"/>
    </row>
    <row r="29763" spans="13:21" s="104" customFormat="1" ht="15.75">
      <c r="M29763" s="172"/>
      <c r="N29763" s="172"/>
      <c r="O29763" s="172"/>
      <c r="U29763" s="173"/>
    </row>
    <row r="29764" spans="13:21" s="104" customFormat="1" ht="15.75">
      <c r="M29764" s="172"/>
      <c r="N29764" s="172"/>
      <c r="O29764" s="172"/>
      <c r="U29764" s="173"/>
    </row>
    <row r="29765" spans="13:21" s="104" customFormat="1" ht="15.75">
      <c r="M29765" s="172"/>
      <c r="N29765" s="172"/>
      <c r="O29765" s="172"/>
      <c r="U29765" s="173"/>
    </row>
    <row r="29766" spans="13:21" s="104" customFormat="1" ht="15.75">
      <c r="M29766" s="172"/>
      <c r="N29766" s="172"/>
      <c r="O29766" s="172"/>
      <c r="U29766" s="173"/>
    </row>
    <row r="29767" spans="13:21" s="104" customFormat="1" ht="15.75">
      <c r="M29767" s="172"/>
      <c r="N29767" s="172"/>
      <c r="O29767" s="172"/>
      <c r="U29767" s="173"/>
    </row>
    <row r="29768" spans="13:21" s="104" customFormat="1" ht="15.75">
      <c r="M29768" s="172"/>
      <c r="N29768" s="172"/>
      <c r="O29768" s="172"/>
      <c r="U29768" s="173"/>
    </row>
    <row r="29769" spans="13:21" s="104" customFormat="1" ht="15.75">
      <c r="M29769" s="172"/>
      <c r="N29769" s="172"/>
      <c r="O29769" s="172"/>
      <c r="U29769" s="173"/>
    </row>
    <row r="29770" spans="13:21" s="104" customFormat="1" ht="15.75">
      <c r="M29770" s="172"/>
      <c r="N29770" s="172"/>
      <c r="O29770" s="172"/>
      <c r="U29770" s="173"/>
    </row>
    <row r="29771" spans="13:21" s="104" customFormat="1" ht="15.75">
      <c r="M29771" s="172"/>
      <c r="N29771" s="172"/>
      <c r="O29771" s="172"/>
      <c r="U29771" s="173"/>
    </row>
    <row r="29772" spans="13:21" s="104" customFormat="1" ht="15.75">
      <c r="M29772" s="172"/>
      <c r="N29772" s="172"/>
      <c r="O29772" s="172"/>
      <c r="U29772" s="173"/>
    </row>
    <row r="29773" spans="13:21" s="104" customFormat="1" ht="15.75">
      <c r="M29773" s="172"/>
      <c r="N29773" s="172"/>
      <c r="O29773" s="172"/>
      <c r="U29773" s="173"/>
    </row>
    <row r="29774" spans="13:21" s="104" customFormat="1" ht="15.75">
      <c r="M29774" s="172"/>
      <c r="N29774" s="172"/>
      <c r="O29774" s="172"/>
      <c r="U29774" s="173"/>
    </row>
    <row r="29775" spans="13:21" s="104" customFormat="1" ht="15.75">
      <c r="M29775" s="172"/>
      <c r="N29775" s="172"/>
      <c r="O29775" s="172"/>
      <c r="U29775" s="173"/>
    </row>
    <row r="29776" spans="13:21" s="104" customFormat="1" ht="15.75">
      <c r="M29776" s="172"/>
      <c r="N29776" s="172"/>
      <c r="O29776" s="172"/>
      <c r="U29776" s="173"/>
    </row>
    <row r="29777" spans="13:21" s="104" customFormat="1" ht="15.75">
      <c r="M29777" s="172"/>
      <c r="N29777" s="172"/>
      <c r="O29777" s="172"/>
      <c r="U29777" s="173"/>
    </row>
    <row r="29778" spans="13:21" s="104" customFormat="1" ht="15.75">
      <c r="M29778" s="172"/>
      <c r="N29778" s="172"/>
      <c r="O29778" s="172"/>
      <c r="U29778" s="173"/>
    </row>
    <row r="29779" spans="13:21" s="104" customFormat="1" ht="15.75">
      <c r="M29779" s="172"/>
      <c r="N29779" s="172"/>
      <c r="O29779" s="172"/>
      <c r="U29779" s="173"/>
    </row>
    <row r="29780" spans="13:21" s="104" customFormat="1" ht="15.75">
      <c r="M29780" s="172"/>
      <c r="N29780" s="172"/>
      <c r="O29780" s="172"/>
      <c r="U29780" s="173"/>
    </row>
    <row r="29781" spans="13:21" s="104" customFormat="1" ht="15.75">
      <c r="M29781" s="172"/>
      <c r="N29781" s="172"/>
      <c r="O29781" s="172"/>
      <c r="U29781" s="173"/>
    </row>
    <row r="29782" spans="13:21" s="104" customFormat="1" ht="15.75">
      <c r="M29782" s="172"/>
      <c r="N29782" s="172"/>
      <c r="O29782" s="172"/>
      <c r="U29782" s="173"/>
    </row>
    <row r="29783" spans="13:21" s="104" customFormat="1" ht="15.75">
      <c r="M29783" s="172"/>
      <c r="N29783" s="172"/>
      <c r="O29783" s="172"/>
      <c r="U29783" s="173"/>
    </row>
    <row r="29784" spans="13:21" s="104" customFormat="1" ht="15.75">
      <c r="M29784" s="172"/>
      <c r="N29784" s="172"/>
      <c r="O29784" s="172"/>
      <c r="U29784" s="173"/>
    </row>
    <row r="29785" spans="13:21" s="104" customFormat="1" ht="15.75">
      <c r="M29785" s="172"/>
      <c r="N29785" s="172"/>
      <c r="O29785" s="172"/>
      <c r="U29785" s="173"/>
    </row>
    <row r="29786" spans="13:21" s="104" customFormat="1" ht="15.75">
      <c r="M29786" s="172"/>
      <c r="N29786" s="172"/>
      <c r="O29786" s="172"/>
      <c r="U29786" s="173"/>
    </row>
    <row r="29787" spans="13:21" s="104" customFormat="1" ht="15.75">
      <c r="M29787" s="172"/>
      <c r="N29787" s="172"/>
      <c r="O29787" s="172"/>
      <c r="U29787" s="173"/>
    </row>
    <row r="29788" spans="13:21" s="104" customFormat="1" ht="15.75">
      <c r="M29788" s="172"/>
      <c r="N29788" s="172"/>
      <c r="O29788" s="172"/>
      <c r="U29788" s="173"/>
    </row>
    <row r="29789" spans="13:21" s="104" customFormat="1" ht="15.75">
      <c r="M29789" s="172"/>
      <c r="N29789" s="172"/>
      <c r="O29789" s="172"/>
      <c r="U29789" s="173"/>
    </row>
    <row r="29790" spans="13:21" s="104" customFormat="1" ht="15.75">
      <c r="M29790" s="172"/>
      <c r="N29790" s="172"/>
      <c r="O29790" s="172"/>
      <c r="U29790" s="173"/>
    </row>
    <row r="29791" spans="13:21" s="104" customFormat="1" ht="15.75">
      <c r="M29791" s="172"/>
      <c r="N29791" s="172"/>
      <c r="O29791" s="172"/>
      <c r="U29791" s="173"/>
    </row>
    <row r="29792" spans="13:21" s="104" customFormat="1" ht="15.75">
      <c r="M29792" s="172"/>
      <c r="N29792" s="172"/>
      <c r="O29792" s="172"/>
      <c r="U29792" s="173"/>
    </row>
    <row r="29793" spans="13:21" s="104" customFormat="1" ht="15.75">
      <c r="M29793" s="172"/>
      <c r="N29793" s="172"/>
      <c r="O29793" s="172"/>
      <c r="U29793" s="173"/>
    </row>
    <row r="29794" spans="13:21" s="104" customFormat="1" ht="15.75">
      <c r="M29794" s="172"/>
      <c r="N29794" s="172"/>
      <c r="O29794" s="172"/>
      <c r="U29794" s="173"/>
    </row>
    <row r="29795" spans="13:21" s="104" customFormat="1" ht="15.75">
      <c r="M29795" s="172"/>
      <c r="N29795" s="172"/>
      <c r="O29795" s="172"/>
      <c r="U29795" s="173"/>
    </row>
    <row r="29796" spans="13:21" s="104" customFormat="1" ht="15.75">
      <c r="M29796" s="172"/>
      <c r="N29796" s="172"/>
      <c r="O29796" s="172"/>
      <c r="U29796" s="173"/>
    </row>
    <row r="29797" spans="13:21" s="104" customFormat="1" ht="15.75">
      <c r="M29797" s="172"/>
      <c r="N29797" s="172"/>
      <c r="O29797" s="172"/>
      <c r="U29797" s="173"/>
    </row>
    <row r="29798" spans="13:21" s="104" customFormat="1" ht="15.75">
      <c r="M29798" s="172"/>
      <c r="N29798" s="172"/>
      <c r="O29798" s="172"/>
      <c r="U29798" s="173"/>
    </row>
    <row r="29799" spans="13:21" s="104" customFormat="1" ht="15.75">
      <c r="M29799" s="172"/>
      <c r="N29799" s="172"/>
      <c r="O29799" s="172"/>
      <c r="U29799" s="173"/>
    </row>
    <row r="29800" spans="13:21" s="104" customFormat="1" ht="15.75">
      <c r="M29800" s="172"/>
      <c r="N29800" s="172"/>
      <c r="O29800" s="172"/>
      <c r="U29800" s="173"/>
    </row>
    <row r="29801" spans="13:21" s="104" customFormat="1" ht="15.75">
      <c r="M29801" s="172"/>
      <c r="N29801" s="172"/>
      <c r="O29801" s="172"/>
      <c r="U29801" s="173"/>
    </row>
    <row r="29802" spans="13:21" s="104" customFormat="1" ht="15.75">
      <c r="M29802" s="172"/>
      <c r="N29802" s="172"/>
      <c r="O29802" s="172"/>
      <c r="U29802" s="173"/>
    </row>
    <row r="29803" spans="13:21" s="104" customFormat="1" ht="15.75">
      <c r="M29803" s="172"/>
      <c r="N29803" s="172"/>
      <c r="O29803" s="172"/>
      <c r="U29803" s="173"/>
    </row>
    <row r="29804" spans="13:21" s="104" customFormat="1" ht="15.75">
      <c r="M29804" s="172"/>
      <c r="N29804" s="172"/>
      <c r="O29804" s="172"/>
      <c r="U29804" s="173"/>
    </row>
    <row r="29805" spans="13:21" s="104" customFormat="1" ht="15.75">
      <c r="M29805" s="172"/>
      <c r="N29805" s="172"/>
      <c r="O29805" s="172"/>
      <c r="U29805" s="173"/>
    </row>
    <row r="29806" spans="13:21" s="104" customFormat="1" ht="15.75">
      <c r="M29806" s="172"/>
      <c r="N29806" s="172"/>
      <c r="O29806" s="172"/>
      <c r="U29806" s="173"/>
    </row>
    <row r="29807" spans="13:21" s="104" customFormat="1" ht="15.75">
      <c r="M29807" s="172"/>
      <c r="N29807" s="172"/>
      <c r="O29807" s="172"/>
      <c r="U29807" s="173"/>
    </row>
    <row r="29808" spans="13:21" s="104" customFormat="1" ht="15.75">
      <c r="M29808" s="172"/>
      <c r="N29808" s="172"/>
      <c r="O29808" s="172"/>
      <c r="U29808" s="173"/>
    </row>
    <row r="29809" spans="13:21" s="104" customFormat="1" ht="15.75">
      <c r="M29809" s="172"/>
      <c r="N29809" s="172"/>
      <c r="O29809" s="172"/>
      <c r="U29809" s="173"/>
    </row>
    <row r="29810" spans="13:21" s="104" customFormat="1" ht="15.75">
      <c r="M29810" s="172"/>
      <c r="N29810" s="172"/>
      <c r="O29810" s="172"/>
      <c r="U29810" s="173"/>
    </row>
    <row r="29811" spans="13:21" s="104" customFormat="1" ht="15.75">
      <c r="M29811" s="172"/>
      <c r="N29811" s="172"/>
      <c r="O29811" s="172"/>
      <c r="U29811" s="173"/>
    </row>
    <row r="29812" spans="13:21" s="104" customFormat="1" ht="15.75">
      <c r="M29812" s="172"/>
      <c r="N29812" s="172"/>
      <c r="O29812" s="172"/>
      <c r="U29812" s="173"/>
    </row>
    <row r="29813" spans="13:21" s="104" customFormat="1" ht="15.75">
      <c r="M29813" s="172"/>
      <c r="N29813" s="172"/>
      <c r="O29813" s="172"/>
      <c r="U29813" s="173"/>
    </row>
    <row r="29814" spans="13:21" s="104" customFormat="1" ht="15.75">
      <c r="M29814" s="172"/>
      <c r="N29814" s="172"/>
      <c r="O29814" s="172"/>
      <c r="U29814" s="173"/>
    </row>
    <row r="29815" spans="13:21" s="104" customFormat="1" ht="15.75">
      <c r="M29815" s="172"/>
      <c r="N29815" s="172"/>
      <c r="O29815" s="172"/>
      <c r="U29815" s="173"/>
    </row>
    <row r="29816" spans="13:21" s="104" customFormat="1" ht="15.75">
      <c r="M29816" s="172"/>
      <c r="N29816" s="172"/>
      <c r="O29816" s="172"/>
      <c r="U29816" s="173"/>
    </row>
    <row r="29817" spans="13:21" s="104" customFormat="1" ht="15.75">
      <c r="M29817" s="172"/>
      <c r="N29817" s="172"/>
      <c r="O29817" s="172"/>
      <c r="U29817" s="173"/>
    </row>
    <row r="29818" spans="13:21" s="104" customFormat="1" ht="15.75">
      <c r="M29818" s="172"/>
      <c r="N29818" s="172"/>
      <c r="O29818" s="172"/>
      <c r="U29818" s="173"/>
    </row>
    <row r="29819" spans="13:21" s="104" customFormat="1" ht="15.75">
      <c r="M29819" s="172"/>
      <c r="N29819" s="172"/>
      <c r="O29819" s="172"/>
      <c r="U29819" s="173"/>
    </row>
    <row r="29820" spans="13:21" s="104" customFormat="1" ht="15.75">
      <c r="M29820" s="172"/>
      <c r="N29820" s="172"/>
      <c r="O29820" s="172"/>
      <c r="U29820" s="173"/>
    </row>
    <row r="29821" spans="13:21" s="104" customFormat="1" ht="15.75">
      <c r="M29821" s="172"/>
      <c r="N29821" s="172"/>
      <c r="O29821" s="172"/>
      <c r="U29821" s="173"/>
    </row>
    <row r="29822" spans="13:21" s="104" customFormat="1" ht="15.75">
      <c r="M29822" s="172"/>
      <c r="N29822" s="172"/>
      <c r="O29822" s="172"/>
      <c r="U29822" s="173"/>
    </row>
    <row r="29823" spans="13:21" s="104" customFormat="1" ht="15.75">
      <c r="M29823" s="172"/>
      <c r="N29823" s="172"/>
      <c r="O29823" s="172"/>
      <c r="U29823" s="173"/>
    </row>
    <row r="29824" spans="13:21" s="104" customFormat="1" ht="15.75">
      <c r="M29824" s="172"/>
      <c r="N29824" s="172"/>
      <c r="O29824" s="172"/>
      <c r="U29824" s="173"/>
    </row>
    <row r="29825" spans="13:21" s="104" customFormat="1" ht="15.75">
      <c r="M29825" s="172"/>
      <c r="N29825" s="172"/>
      <c r="O29825" s="172"/>
      <c r="U29825" s="173"/>
    </row>
    <row r="29826" spans="13:21" s="104" customFormat="1" ht="15.75">
      <c r="M29826" s="172"/>
      <c r="N29826" s="172"/>
      <c r="O29826" s="172"/>
      <c r="U29826" s="173"/>
    </row>
    <row r="29827" spans="13:21" s="104" customFormat="1" ht="15.75">
      <c r="M29827" s="172"/>
      <c r="N29827" s="172"/>
      <c r="O29827" s="172"/>
      <c r="U29827" s="173"/>
    </row>
    <row r="29828" spans="13:21" s="104" customFormat="1" ht="15.75">
      <c r="M29828" s="172"/>
      <c r="N29828" s="172"/>
      <c r="O29828" s="172"/>
      <c r="U29828" s="173"/>
    </row>
    <row r="29829" spans="13:21" s="104" customFormat="1" ht="15.75">
      <c r="M29829" s="172"/>
      <c r="N29829" s="172"/>
      <c r="O29829" s="172"/>
      <c r="U29829" s="173"/>
    </row>
    <row r="29830" spans="13:21" s="104" customFormat="1" ht="15.75">
      <c r="M29830" s="172"/>
      <c r="N29830" s="172"/>
      <c r="O29830" s="172"/>
      <c r="U29830" s="173"/>
    </row>
    <row r="29831" spans="13:21" s="104" customFormat="1" ht="15.75">
      <c r="M29831" s="172"/>
      <c r="N29831" s="172"/>
      <c r="O29831" s="172"/>
      <c r="U29831" s="173"/>
    </row>
    <row r="29832" spans="13:21" s="104" customFormat="1" ht="15.75">
      <c r="M29832" s="172"/>
      <c r="N29832" s="172"/>
      <c r="O29832" s="172"/>
      <c r="U29832" s="173"/>
    </row>
    <row r="29833" spans="13:21" s="104" customFormat="1" ht="15.75">
      <c r="M29833" s="172"/>
      <c r="N29833" s="172"/>
      <c r="O29833" s="172"/>
      <c r="U29833" s="173"/>
    </row>
    <row r="29834" spans="13:21" s="104" customFormat="1" ht="15.75">
      <c r="M29834" s="172"/>
      <c r="N29834" s="172"/>
      <c r="O29834" s="172"/>
      <c r="U29834" s="173"/>
    </row>
    <row r="29835" spans="13:21" s="104" customFormat="1" ht="15.75">
      <c r="M29835" s="172"/>
      <c r="N29835" s="172"/>
      <c r="O29835" s="172"/>
      <c r="U29835" s="173"/>
    </row>
    <row r="29836" spans="13:21" s="104" customFormat="1" ht="15.75">
      <c r="M29836" s="172"/>
      <c r="N29836" s="172"/>
      <c r="O29836" s="172"/>
      <c r="U29836" s="173"/>
    </row>
    <row r="29837" spans="13:21" s="104" customFormat="1" ht="15.75">
      <c r="M29837" s="172"/>
      <c r="N29837" s="172"/>
      <c r="O29837" s="172"/>
      <c r="U29837" s="173"/>
    </row>
    <row r="29838" spans="13:21" s="104" customFormat="1" ht="15.75">
      <c r="M29838" s="172"/>
      <c r="N29838" s="172"/>
      <c r="O29838" s="172"/>
      <c r="U29838" s="173"/>
    </row>
    <row r="29839" spans="13:21" s="104" customFormat="1" ht="15.75">
      <c r="M29839" s="172"/>
      <c r="N29839" s="172"/>
      <c r="O29839" s="172"/>
      <c r="U29839" s="173"/>
    </row>
    <row r="29840" spans="13:21" s="104" customFormat="1" ht="15.75">
      <c r="M29840" s="172"/>
      <c r="N29840" s="172"/>
      <c r="O29840" s="172"/>
      <c r="U29840" s="173"/>
    </row>
    <row r="29841" spans="13:21" s="104" customFormat="1" ht="15.75">
      <c r="M29841" s="172"/>
      <c r="N29841" s="172"/>
      <c r="O29841" s="172"/>
      <c r="U29841" s="173"/>
    </row>
    <row r="29842" spans="13:21" s="104" customFormat="1" ht="15.75">
      <c r="M29842" s="172"/>
      <c r="N29842" s="172"/>
      <c r="O29842" s="172"/>
      <c r="U29842" s="173"/>
    </row>
    <row r="29843" spans="13:21" s="104" customFormat="1" ht="15.75">
      <c r="M29843" s="172"/>
      <c r="N29843" s="172"/>
      <c r="O29843" s="172"/>
      <c r="U29843" s="173"/>
    </row>
    <row r="29844" spans="13:21" s="104" customFormat="1" ht="15.75">
      <c r="M29844" s="172"/>
      <c r="N29844" s="172"/>
      <c r="O29844" s="172"/>
      <c r="U29844" s="173"/>
    </row>
    <row r="29845" spans="13:21" s="104" customFormat="1" ht="15.75">
      <c r="M29845" s="172"/>
      <c r="N29845" s="172"/>
      <c r="O29845" s="172"/>
      <c r="U29845" s="173"/>
    </row>
    <row r="29846" spans="13:21" s="104" customFormat="1" ht="15.75">
      <c r="M29846" s="172"/>
      <c r="N29846" s="172"/>
      <c r="O29846" s="172"/>
      <c r="U29846" s="173"/>
    </row>
    <row r="29847" spans="13:21" s="104" customFormat="1" ht="15.75">
      <c r="M29847" s="172"/>
      <c r="N29847" s="172"/>
      <c r="O29847" s="172"/>
      <c r="U29847" s="173"/>
    </row>
    <row r="29848" spans="13:21" s="104" customFormat="1" ht="15.75">
      <c r="M29848" s="172"/>
      <c r="N29848" s="172"/>
      <c r="O29848" s="172"/>
      <c r="U29848" s="173"/>
    </row>
    <row r="29849" spans="13:21" s="104" customFormat="1" ht="15.75">
      <c r="M29849" s="172"/>
      <c r="N29849" s="172"/>
      <c r="O29849" s="172"/>
      <c r="U29849" s="173"/>
    </row>
    <row r="29850" spans="13:21" s="104" customFormat="1" ht="15.75">
      <c r="M29850" s="172"/>
      <c r="N29850" s="172"/>
      <c r="O29850" s="172"/>
      <c r="U29850" s="173"/>
    </row>
    <row r="29851" spans="13:21" s="104" customFormat="1" ht="15.75">
      <c r="M29851" s="172"/>
      <c r="N29851" s="172"/>
      <c r="O29851" s="172"/>
      <c r="U29851" s="173"/>
    </row>
    <row r="29852" spans="13:21" s="104" customFormat="1" ht="15.75">
      <c r="M29852" s="172"/>
      <c r="N29852" s="172"/>
      <c r="O29852" s="172"/>
      <c r="U29852" s="173"/>
    </row>
    <row r="29853" spans="13:21" s="104" customFormat="1" ht="15.75">
      <c r="M29853" s="172"/>
      <c r="N29853" s="172"/>
      <c r="O29853" s="172"/>
      <c r="U29853" s="173"/>
    </row>
    <row r="29854" spans="13:21" s="104" customFormat="1" ht="15.75">
      <c r="M29854" s="172"/>
      <c r="N29854" s="172"/>
      <c r="O29854" s="172"/>
      <c r="U29854" s="173"/>
    </row>
    <row r="29855" spans="13:21" s="104" customFormat="1" ht="15.75">
      <c r="M29855" s="172"/>
      <c r="N29855" s="172"/>
      <c r="O29855" s="172"/>
      <c r="U29855" s="173"/>
    </row>
    <row r="29856" spans="13:21" s="104" customFormat="1" ht="15.75">
      <c r="M29856" s="172"/>
      <c r="N29856" s="172"/>
      <c r="O29856" s="172"/>
      <c r="U29856" s="173"/>
    </row>
    <row r="29857" spans="13:21" s="104" customFormat="1" ht="15.75">
      <c r="M29857" s="172"/>
      <c r="N29857" s="172"/>
      <c r="O29857" s="172"/>
      <c r="U29857" s="173"/>
    </row>
    <row r="29858" spans="13:21" s="104" customFormat="1" ht="15.75">
      <c r="M29858" s="172"/>
      <c r="N29858" s="172"/>
      <c r="O29858" s="172"/>
      <c r="U29858" s="173"/>
    </row>
    <row r="29859" spans="13:21" s="104" customFormat="1" ht="15.75">
      <c r="M29859" s="172"/>
      <c r="N29859" s="172"/>
      <c r="O29859" s="172"/>
      <c r="U29859" s="173"/>
    </row>
    <row r="29860" spans="13:21" s="104" customFormat="1" ht="15.75">
      <c r="M29860" s="172"/>
      <c r="N29860" s="172"/>
      <c r="O29860" s="172"/>
      <c r="U29860" s="173"/>
    </row>
    <row r="29861" spans="13:21" s="104" customFormat="1" ht="15.75">
      <c r="M29861" s="172"/>
      <c r="N29861" s="172"/>
      <c r="O29861" s="172"/>
      <c r="U29861" s="173"/>
    </row>
    <row r="29862" spans="13:21" s="104" customFormat="1" ht="15.75">
      <c r="M29862" s="172"/>
      <c r="N29862" s="172"/>
      <c r="O29862" s="172"/>
      <c r="U29862" s="173"/>
    </row>
    <row r="29863" spans="13:21" s="104" customFormat="1" ht="15.75">
      <c r="M29863" s="172"/>
      <c r="N29863" s="172"/>
      <c r="O29863" s="172"/>
      <c r="U29863" s="173"/>
    </row>
    <row r="29864" spans="13:21" s="104" customFormat="1" ht="15.75">
      <c r="M29864" s="172"/>
      <c r="N29864" s="172"/>
      <c r="O29864" s="172"/>
      <c r="U29864" s="173"/>
    </row>
    <row r="29865" spans="13:21" s="104" customFormat="1" ht="15.75">
      <c r="M29865" s="172"/>
      <c r="N29865" s="172"/>
      <c r="O29865" s="172"/>
      <c r="U29865" s="173"/>
    </row>
    <row r="29866" spans="13:21" s="104" customFormat="1" ht="15.75">
      <c r="M29866" s="172"/>
      <c r="N29866" s="172"/>
      <c r="O29866" s="172"/>
      <c r="U29866" s="173"/>
    </row>
    <row r="29867" spans="13:21" s="104" customFormat="1" ht="15.75">
      <c r="M29867" s="172"/>
      <c r="N29867" s="172"/>
      <c r="O29867" s="172"/>
      <c r="U29867" s="173"/>
    </row>
    <row r="29868" spans="13:21" s="104" customFormat="1" ht="15.75">
      <c r="M29868" s="172"/>
      <c r="N29868" s="172"/>
      <c r="O29868" s="172"/>
      <c r="U29868" s="173"/>
    </row>
    <row r="29869" spans="13:21" s="104" customFormat="1" ht="15.75">
      <c r="M29869" s="172"/>
      <c r="N29869" s="172"/>
      <c r="O29869" s="172"/>
      <c r="U29869" s="173"/>
    </row>
    <row r="29870" spans="13:21" s="104" customFormat="1" ht="15.75">
      <c r="M29870" s="172"/>
      <c r="N29870" s="172"/>
      <c r="O29870" s="172"/>
      <c r="U29870" s="173"/>
    </row>
    <row r="29871" spans="13:21" s="104" customFormat="1" ht="15.75">
      <c r="M29871" s="172"/>
      <c r="N29871" s="172"/>
      <c r="O29871" s="172"/>
      <c r="U29871" s="173"/>
    </row>
    <row r="29872" spans="13:21" s="104" customFormat="1" ht="15.75">
      <c r="M29872" s="172"/>
      <c r="N29872" s="172"/>
      <c r="O29872" s="172"/>
      <c r="U29872" s="173"/>
    </row>
    <row r="29873" spans="13:21" s="104" customFormat="1" ht="15.75">
      <c r="M29873" s="172"/>
      <c r="N29873" s="172"/>
      <c r="O29873" s="172"/>
      <c r="U29873" s="173"/>
    </row>
    <row r="29874" spans="13:21" s="104" customFormat="1" ht="15.75">
      <c r="M29874" s="172"/>
      <c r="N29874" s="172"/>
      <c r="O29874" s="172"/>
      <c r="U29874" s="173"/>
    </row>
    <row r="29875" spans="13:21" s="104" customFormat="1" ht="15.75">
      <c r="M29875" s="172"/>
      <c r="N29875" s="172"/>
      <c r="O29875" s="172"/>
      <c r="U29875" s="173"/>
    </row>
    <row r="29876" spans="13:21" s="104" customFormat="1" ht="15.75">
      <c r="M29876" s="172"/>
      <c r="N29876" s="172"/>
      <c r="O29876" s="172"/>
      <c r="U29876" s="173"/>
    </row>
    <row r="29877" spans="13:21" s="104" customFormat="1" ht="15.75">
      <c r="M29877" s="172"/>
      <c r="N29877" s="172"/>
      <c r="O29877" s="172"/>
      <c r="U29877" s="173"/>
    </row>
    <row r="29878" spans="13:21" s="104" customFormat="1" ht="15.75">
      <c r="M29878" s="172"/>
      <c r="N29878" s="172"/>
      <c r="O29878" s="172"/>
      <c r="U29878" s="173"/>
    </row>
    <row r="29879" spans="13:21" s="104" customFormat="1" ht="15.75">
      <c r="M29879" s="172"/>
      <c r="N29879" s="172"/>
      <c r="O29879" s="172"/>
      <c r="U29879" s="173"/>
    </row>
    <row r="29880" spans="13:21" s="104" customFormat="1" ht="15.75">
      <c r="M29880" s="172"/>
      <c r="N29880" s="172"/>
      <c r="O29880" s="172"/>
      <c r="U29880" s="173"/>
    </row>
    <row r="29881" spans="13:21" s="104" customFormat="1" ht="15.75">
      <c r="M29881" s="172"/>
      <c r="N29881" s="172"/>
      <c r="O29881" s="172"/>
      <c r="U29881" s="173"/>
    </row>
    <row r="29882" spans="13:21" s="104" customFormat="1" ht="15.75">
      <c r="M29882" s="172"/>
      <c r="N29882" s="172"/>
      <c r="O29882" s="172"/>
      <c r="U29882" s="173"/>
    </row>
    <row r="29883" spans="13:21" s="104" customFormat="1" ht="15.75">
      <c r="M29883" s="172"/>
      <c r="N29883" s="172"/>
      <c r="O29883" s="172"/>
      <c r="U29883" s="173"/>
    </row>
    <row r="29884" spans="13:21" s="104" customFormat="1" ht="15.75">
      <c r="M29884" s="172"/>
      <c r="N29884" s="172"/>
      <c r="O29884" s="172"/>
      <c r="U29884" s="173"/>
    </row>
    <row r="29885" spans="13:21" s="104" customFormat="1" ht="15.75">
      <c r="M29885" s="172"/>
      <c r="N29885" s="172"/>
      <c r="O29885" s="172"/>
      <c r="U29885" s="173"/>
    </row>
    <row r="29886" spans="13:21" s="104" customFormat="1" ht="15.75">
      <c r="M29886" s="172"/>
      <c r="N29886" s="172"/>
      <c r="O29886" s="172"/>
      <c r="U29886" s="173"/>
    </row>
    <row r="29887" spans="13:21" s="104" customFormat="1" ht="15.75">
      <c r="M29887" s="172"/>
      <c r="N29887" s="172"/>
      <c r="O29887" s="172"/>
      <c r="U29887" s="173"/>
    </row>
    <row r="29888" spans="13:21" s="104" customFormat="1" ht="15.75">
      <c r="M29888" s="172"/>
      <c r="N29888" s="172"/>
      <c r="O29888" s="172"/>
      <c r="U29888" s="173"/>
    </row>
    <row r="29889" spans="13:21" s="104" customFormat="1" ht="15.75">
      <c r="M29889" s="172"/>
      <c r="N29889" s="172"/>
      <c r="O29889" s="172"/>
      <c r="U29889" s="173"/>
    </row>
    <row r="29890" spans="13:21" s="104" customFormat="1" ht="15.75">
      <c r="M29890" s="172"/>
      <c r="N29890" s="172"/>
      <c r="O29890" s="172"/>
      <c r="U29890" s="173"/>
    </row>
    <row r="29891" spans="13:21" s="104" customFormat="1" ht="15.75">
      <c r="M29891" s="172"/>
      <c r="N29891" s="172"/>
      <c r="O29891" s="172"/>
      <c r="U29891" s="173"/>
    </row>
    <row r="29892" spans="13:21" s="104" customFormat="1" ht="15.75">
      <c r="M29892" s="172"/>
      <c r="N29892" s="172"/>
      <c r="O29892" s="172"/>
      <c r="U29892" s="173"/>
    </row>
    <row r="29893" spans="13:21" s="104" customFormat="1" ht="15.75">
      <c r="M29893" s="172"/>
      <c r="N29893" s="172"/>
      <c r="O29893" s="172"/>
      <c r="U29893" s="173"/>
    </row>
    <row r="29894" spans="13:21" s="104" customFormat="1" ht="15.75">
      <c r="M29894" s="172"/>
      <c r="N29894" s="172"/>
      <c r="O29894" s="172"/>
      <c r="U29894" s="173"/>
    </row>
    <row r="29895" spans="13:21" s="104" customFormat="1" ht="15.75">
      <c r="M29895" s="172"/>
      <c r="N29895" s="172"/>
      <c r="O29895" s="172"/>
      <c r="U29895" s="173"/>
    </row>
    <row r="29896" spans="13:21" s="104" customFormat="1" ht="15.75">
      <c r="M29896" s="172"/>
      <c r="N29896" s="172"/>
      <c r="O29896" s="172"/>
      <c r="U29896" s="173"/>
    </row>
    <row r="29897" spans="13:21" s="104" customFormat="1" ht="15.75">
      <c r="M29897" s="172"/>
      <c r="N29897" s="172"/>
      <c r="O29897" s="172"/>
      <c r="U29897" s="173"/>
    </row>
    <row r="29898" spans="13:21" s="104" customFormat="1" ht="15.75">
      <c r="M29898" s="172"/>
      <c r="N29898" s="172"/>
      <c r="O29898" s="172"/>
      <c r="U29898" s="173"/>
    </row>
    <row r="29899" spans="13:21" s="104" customFormat="1" ht="15.75">
      <c r="M29899" s="172"/>
      <c r="N29899" s="172"/>
      <c r="O29899" s="172"/>
      <c r="U29899" s="173"/>
    </row>
    <row r="29900" spans="13:21" s="104" customFormat="1" ht="15.75">
      <c r="M29900" s="172"/>
      <c r="N29900" s="172"/>
      <c r="O29900" s="172"/>
      <c r="U29900" s="173"/>
    </row>
    <row r="29901" spans="13:21" s="104" customFormat="1" ht="15.75">
      <c r="M29901" s="172"/>
      <c r="N29901" s="172"/>
      <c r="O29901" s="172"/>
      <c r="U29901" s="173"/>
    </row>
    <row r="29902" spans="13:21" s="104" customFormat="1" ht="15.75">
      <c r="M29902" s="172"/>
      <c r="N29902" s="172"/>
      <c r="O29902" s="172"/>
      <c r="U29902" s="173"/>
    </row>
    <row r="29903" spans="13:21" s="104" customFormat="1" ht="15.75">
      <c r="M29903" s="172"/>
      <c r="N29903" s="172"/>
      <c r="O29903" s="172"/>
      <c r="U29903" s="173"/>
    </row>
    <row r="29904" spans="13:21" s="104" customFormat="1" ht="15.75">
      <c r="M29904" s="172"/>
      <c r="N29904" s="172"/>
      <c r="O29904" s="172"/>
      <c r="U29904" s="173"/>
    </row>
    <row r="29905" spans="13:21" s="104" customFormat="1" ht="15.75">
      <c r="M29905" s="172"/>
      <c r="N29905" s="172"/>
      <c r="O29905" s="172"/>
      <c r="U29905" s="173"/>
    </row>
    <row r="29906" spans="13:21" s="104" customFormat="1" ht="15.75">
      <c r="M29906" s="172"/>
      <c r="N29906" s="172"/>
      <c r="O29906" s="172"/>
      <c r="U29906" s="173"/>
    </row>
    <row r="29907" spans="13:21" s="104" customFormat="1" ht="15.75">
      <c r="M29907" s="172"/>
      <c r="N29907" s="172"/>
      <c r="O29907" s="172"/>
      <c r="U29907" s="173"/>
    </row>
    <row r="29908" spans="13:21" s="104" customFormat="1" ht="15.75">
      <c r="M29908" s="172"/>
      <c r="N29908" s="172"/>
      <c r="O29908" s="172"/>
      <c r="U29908" s="173"/>
    </row>
    <row r="29909" spans="13:21" s="104" customFormat="1" ht="15.75">
      <c r="M29909" s="172"/>
      <c r="N29909" s="172"/>
      <c r="O29909" s="172"/>
      <c r="U29909" s="173"/>
    </row>
    <row r="29910" spans="13:21" s="104" customFormat="1" ht="15.75">
      <c r="M29910" s="172"/>
      <c r="N29910" s="172"/>
      <c r="O29910" s="172"/>
      <c r="U29910" s="173"/>
    </row>
    <row r="29911" spans="13:21" s="104" customFormat="1" ht="15.75">
      <c r="M29911" s="172"/>
      <c r="N29911" s="172"/>
      <c r="O29911" s="172"/>
      <c r="U29911" s="173"/>
    </row>
    <row r="29912" spans="13:21" s="104" customFormat="1" ht="15.75">
      <c r="M29912" s="172"/>
      <c r="N29912" s="172"/>
      <c r="O29912" s="172"/>
      <c r="U29912" s="173"/>
    </row>
    <row r="29913" spans="13:21" s="104" customFormat="1" ht="15.75">
      <c r="M29913" s="172"/>
      <c r="N29913" s="172"/>
      <c r="O29913" s="172"/>
      <c r="U29913" s="173"/>
    </row>
    <row r="29914" spans="13:21" s="104" customFormat="1" ht="15.75">
      <c r="M29914" s="172"/>
      <c r="N29914" s="172"/>
      <c r="O29914" s="172"/>
      <c r="U29914" s="173"/>
    </row>
    <row r="29915" spans="13:21" s="104" customFormat="1" ht="15.75">
      <c r="M29915" s="172"/>
      <c r="N29915" s="172"/>
      <c r="O29915" s="172"/>
      <c r="U29915" s="173"/>
    </row>
    <row r="29916" spans="13:21" s="104" customFormat="1" ht="15.75">
      <c r="M29916" s="172"/>
      <c r="N29916" s="172"/>
      <c r="O29916" s="172"/>
      <c r="U29916" s="173"/>
    </row>
    <row r="29917" spans="13:21" s="104" customFormat="1" ht="15.75">
      <c r="M29917" s="172"/>
      <c r="N29917" s="172"/>
      <c r="O29917" s="172"/>
      <c r="U29917" s="173"/>
    </row>
    <row r="29918" spans="13:21" s="104" customFormat="1" ht="15.75">
      <c r="M29918" s="172"/>
      <c r="N29918" s="172"/>
      <c r="O29918" s="172"/>
      <c r="U29918" s="173"/>
    </row>
    <row r="29919" spans="13:21" s="104" customFormat="1" ht="15.75">
      <c r="M29919" s="172"/>
      <c r="N29919" s="172"/>
      <c r="O29919" s="172"/>
      <c r="U29919" s="173"/>
    </row>
    <row r="29920" spans="13:21" s="104" customFormat="1" ht="15.75">
      <c r="M29920" s="172"/>
      <c r="N29920" s="172"/>
      <c r="O29920" s="172"/>
      <c r="U29920" s="173"/>
    </row>
    <row r="29921" spans="13:21" s="104" customFormat="1" ht="15.75">
      <c r="M29921" s="172"/>
      <c r="N29921" s="172"/>
      <c r="O29921" s="172"/>
      <c r="U29921" s="173"/>
    </row>
    <row r="29922" spans="13:21" s="104" customFormat="1" ht="15.75">
      <c r="M29922" s="172"/>
      <c r="N29922" s="172"/>
      <c r="O29922" s="172"/>
      <c r="U29922" s="173"/>
    </row>
    <row r="29923" spans="13:21" s="104" customFormat="1" ht="15.75">
      <c r="M29923" s="172"/>
      <c r="N29923" s="172"/>
      <c r="O29923" s="172"/>
      <c r="U29923" s="173"/>
    </row>
    <row r="29924" spans="13:21" s="104" customFormat="1" ht="15.75">
      <c r="M29924" s="172"/>
      <c r="N29924" s="172"/>
      <c r="O29924" s="172"/>
      <c r="U29924" s="173"/>
    </row>
    <row r="29925" spans="13:21" s="104" customFormat="1" ht="15.75">
      <c r="M29925" s="172"/>
      <c r="N29925" s="172"/>
      <c r="O29925" s="172"/>
      <c r="U29925" s="173"/>
    </row>
    <row r="29926" spans="13:21" s="104" customFormat="1" ht="15.75">
      <c r="M29926" s="172"/>
      <c r="N29926" s="172"/>
      <c r="O29926" s="172"/>
      <c r="U29926" s="173"/>
    </row>
    <row r="29927" spans="13:21" s="104" customFormat="1" ht="15.75">
      <c r="M29927" s="172"/>
      <c r="N29927" s="172"/>
      <c r="O29927" s="172"/>
      <c r="U29927" s="173"/>
    </row>
    <row r="29928" spans="13:21" s="104" customFormat="1" ht="15.75">
      <c r="M29928" s="172"/>
      <c r="N29928" s="172"/>
      <c r="O29928" s="172"/>
      <c r="U29928" s="173"/>
    </row>
    <row r="29929" spans="13:21" s="104" customFormat="1" ht="15.75">
      <c r="M29929" s="172"/>
      <c r="N29929" s="172"/>
      <c r="O29929" s="172"/>
      <c r="U29929" s="173"/>
    </row>
    <row r="29930" spans="13:21" s="104" customFormat="1" ht="15.75">
      <c r="M29930" s="172"/>
      <c r="N29930" s="172"/>
      <c r="O29930" s="172"/>
      <c r="U29930" s="173"/>
    </row>
    <row r="29931" spans="13:21" s="104" customFormat="1" ht="15.75">
      <c r="M29931" s="172"/>
      <c r="N29931" s="172"/>
      <c r="O29931" s="172"/>
      <c r="U29931" s="173"/>
    </row>
    <row r="29932" spans="13:21" s="104" customFormat="1" ht="15.75">
      <c r="M29932" s="172"/>
      <c r="N29932" s="172"/>
      <c r="O29932" s="172"/>
      <c r="U29932" s="173"/>
    </row>
    <row r="29933" spans="13:21" s="104" customFormat="1" ht="15.75">
      <c r="M29933" s="172"/>
      <c r="N29933" s="172"/>
      <c r="O29933" s="172"/>
      <c r="U29933" s="173"/>
    </row>
    <row r="29934" spans="13:21" s="104" customFormat="1" ht="15.75">
      <c r="M29934" s="172"/>
      <c r="N29934" s="172"/>
      <c r="O29934" s="172"/>
      <c r="U29934" s="173"/>
    </row>
    <row r="29935" spans="13:21" s="104" customFormat="1" ht="15.75">
      <c r="M29935" s="172"/>
      <c r="N29935" s="172"/>
      <c r="O29935" s="172"/>
      <c r="U29935" s="173"/>
    </row>
    <row r="29936" spans="13:21" s="104" customFormat="1" ht="15.75">
      <c r="M29936" s="172"/>
      <c r="N29936" s="172"/>
      <c r="O29936" s="172"/>
      <c r="U29936" s="173"/>
    </row>
    <row r="29937" spans="13:21" s="104" customFormat="1" ht="15.75">
      <c r="M29937" s="172"/>
      <c r="N29937" s="172"/>
      <c r="O29937" s="172"/>
      <c r="U29937" s="173"/>
    </row>
    <row r="29938" spans="13:21" s="104" customFormat="1" ht="15.75">
      <c r="M29938" s="172"/>
      <c r="N29938" s="172"/>
      <c r="O29938" s="172"/>
      <c r="U29938" s="173"/>
    </row>
    <row r="29939" spans="13:21" s="104" customFormat="1" ht="15.75">
      <c r="M29939" s="172"/>
      <c r="N29939" s="172"/>
      <c r="O29939" s="172"/>
      <c r="U29939" s="173"/>
    </row>
    <row r="29940" spans="13:21" s="104" customFormat="1" ht="15.75">
      <c r="M29940" s="172"/>
      <c r="N29940" s="172"/>
      <c r="O29940" s="172"/>
      <c r="U29940" s="173"/>
    </row>
    <row r="29941" spans="13:21" s="104" customFormat="1" ht="15.75">
      <c r="M29941" s="172"/>
      <c r="N29941" s="172"/>
      <c r="O29941" s="172"/>
      <c r="U29941" s="173"/>
    </row>
    <row r="29942" spans="13:21" s="104" customFormat="1" ht="15.75">
      <c r="M29942" s="172"/>
      <c r="N29942" s="172"/>
      <c r="O29942" s="172"/>
      <c r="U29942" s="173"/>
    </row>
    <row r="29943" spans="13:21" s="104" customFormat="1" ht="15.75">
      <c r="M29943" s="172"/>
      <c r="N29943" s="172"/>
      <c r="O29943" s="172"/>
      <c r="U29943" s="173"/>
    </row>
    <row r="29944" spans="13:21" s="104" customFormat="1" ht="15.75">
      <c r="M29944" s="172"/>
      <c r="N29944" s="172"/>
      <c r="O29944" s="172"/>
      <c r="U29944" s="173"/>
    </row>
    <row r="29945" spans="13:21" s="104" customFormat="1" ht="15.75">
      <c r="M29945" s="172"/>
      <c r="N29945" s="172"/>
      <c r="O29945" s="172"/>
      <c r="U29945" s="173"/>
    </row>
    <row r="29946" spans="13:21" s="104" customFormat="1" ht="15.75">
      <c r="M29946" s="172"/>
      <c r="N29946" s="172"/>
      <c r="O29946" s="172"/>
      <c r="U29946" s="173"/>
    </row>
    <row r="29947" spans="13:21" s="104" customFormat="1" ht="15.75">
      <c r="M29947" s="172"/>
      <c r="N29947" s="172"/>
      <c r="O29947" s="172"/>
      <c r="U29947" s="173"/>
    </row>
    <row r="29948" spans="13:21" s="104" customFormat="1" ht="15.75">
      <c r="M29948" s="172"/>
      <c r="N29948" s="172"/>
      <c r="O29948" s="172"/>
      <c r="U29948" s="173"/>
    </row>
    <row r="29949" spans="13:21" s="104" customFormat="1" ht="15.75">
      <c r="M29949" s="172"/>
      <c r="N29949" s="172"/>
      <c r="O29949" s="172"/>
      <c r="U29949" s="173"/>
    </row>
    <row r="29950" spans="13:21" s="104" customFormat="1" ht="15.75">
      <c r="M29950" s="172"/>
      <c r="N29950" s="172"/>
      <c r="O29950" s="172"/>
      <c r="U29950" s="173"/>
    </row>
    <row r="29951" spans="13:21" s="104" customFormat="1" ht="15.75">
      <c r="M29951" s="172"/>
      <c r="N29951" s="172"/>
      <c r="O29951" s="172"/>
      <c r="U29951" s="173"/>
    </row>
    <row r="29952" spans="13:21" s="104" customFormat="1" ht="15.75">
      <c r="M29952" s="172"/>
      <c r="N29952" s="172"/>
      <c r="O29952" s="172"/>
      <c r="U29952" s="173"/>
    </row>
    <row r="29953" spans="13:21" s="104" customFormat="1" ht="15.75">
      <c r="M29953" s="172"/>
      <c r="N29953" s="172"/>
      <c r="O29953" s="172"/>
      <c r="U29953" s="173"/>
    </row>
    <row r="29954" spans="13:21" s="104" customFormat="1" ht="15.75">
      <c r="M29954" s="172"/>
      <c r="N29954" s="172"/>
      <c r="O29954" s="172"/>
      <c r="U29954" s="173"/>
    </row>
    <row r="29955" spans="13:21" s="104" customFormat="1" ht="15.75">
      <c r="M29955" s="172"/>
      <c r="N29955" s="172"/>
      <c r="O29955" s="172"/>
      <c r="U29955" s="173"/>
    </row>
    <row r="29956" spans="13:21" s="104" customFormat="1" ht="15.75">
      <c r="M29956" s="172"/>
      <c r="N29956" s="172"/>
      <c r="O29956" s="172"/>
      <c r="U29956" s="173"/>
    </row>
    <row r="29957" spans="13:21" s="104" customFormat="1" ht="15.75">
      <c r="M29957" s="172"/>
      <c r="N29957" s="172"/>
      <c r="O29957" s="172"/>
      <c r="U29957" s="173"/>
    </row>
    <row r="29958" spans="13:21" s="104" customFormat="1" ht="15.75">
      <c r="M29958" s="172"/>
      <c r="N29958" s="172"/>
      <c r="O29958" s="172"/>
      <c r="U29958" s="173"/>
    </row>
    <row r="29959" spans="13:21" s="104" customFormat="1" ht="15.75">
      <c r="M29959" s="172"/>
      <c r="N29959" s="172"/>
      <c r="O29959" s="172"/>
      <c r="U29959" s="173"/>
    </row>
    <row r="29960" spans="13:21" s="104" customFormat="1" ht="15.75">
      <c r="M29960" s="172"/>
      <c r="N29960" s="172"/>
      <c r="O29960" s="172"/>
      <c r="U29960" s="173"/>
    </row>
    <row r="29961" spans="13:21" s="104" customFormat="1" ht="15.75">
      <c r="M29961" s="172"/>
      <c r="N29961" s="172"/>
      <c r="O29961" s="172"/>
      <c r="U29961" s="173"/>
    </row>
    <row r="29962" spans="13:21" s="104" customFormat="1" ht="15.75">
      <c r="M29962" s="172"/>
      <c r="N29962" s="172"/>
      <c r="O29962" s="172"/>
      <c r="U29962" s="173"/>
    </row>
    <row r="29963" spans="13:21" s="104" customFormat="1" ht="15.75">
      <c r="M29963" s="172"/>
      <c r="N29963" s="172"/>
      <c r="O29963" s="172"/>
      <c r="U29963" s="173"/>
    </row>
    <row r="29964" spans="13:21" s="104" customFormat="1" ht="15.75">
      <c r="M29964" s="172"/>
      <c r="N29964" s="172"/>
      <c r="O29964" s="172"/>
      <c r="U29964" s="173"/>
    </row>
    <row r="29965" spans="13:21" s="104" customFormat="1" ht="15.75">
      <c r="M29965" s="172"/>
      <c r="N29965" s="172"/>
      <c r="O29965" s="172"/>
      <c r="U29965" s="173"/>
    </row>
    <row r="29966" spans="13:21" s="104" customFormat="1" ht="15.75">
      <c r="M29966" s="172"/>
      <c r="N29966" s="172"/>
      <c r="O29966" s="172"/>
      <c r="U29966" s="173"/>
    </row>
    <row r="29967" spans="13:21" s="104" customFormat="1" ht="15.75">
      <c r="M29967" s="172"/>
      <c r="N29967" s="172"/>
      <c r="O29967" s="172"/>
      <c r="U29967" s="173"/>
    </row>
    <row r="29968" spans="13:21" s="104" customFormat="1" ht="15.75">
      <c r="M29968" s="172"/>
      <c r="N29968" s="172"/>
      <c r="O29968" s="172"/>
      <c r="U29968" s="173"/>
    </row>
    <row r="29969" spans="13:21" s="104" customFormat="1" ht="15.75">
      <c r="M29969" s="172"/>
      <c r="N29969" s="172"/>
      <c r="O29969" s="172"/>
      <c r="U29969" s="173"/>
    </row>
    <row r="29970" spans="13:21" s="104" customFormat="1" ht="15.75">
      <c r="M29970" s="172"/>
      <c r="N29970" s="172"/>
      <c r="O29970" s="172"/>
      <c r="U29970" s="173"/>
    </row>
    <row r="29971" spans="13:21" s="104" customFormat="1" ht="15.75">
      <c r="M29971" s="172"/>
      <c r="N29971" s="172"/>
      <c r="O29971" s="172"/>
      <c r="U29971" s="173"/>
    </row>
    <row r="29972" spans="13:21" s="104" customFormat="1" ht="15.75">
      <c r="M29972" s="172"/>
      <c r="N29972" s="172"/>
      <c r="O29972" s="172"/>
      <c r="U29972" s="173"/>
    </row>
    <row r="29973" spans="13:21" s="104" customFormat="1" ht="15.75">
      <c r="M29973" s="172"/>
      <c r="N29973" s="172"/>
      <c r="O29973" s="172"/>
      <c r="U29973" s="173"/>
    </row>
    <row r="29974" spans="13:21" s="104" customFormat="1" ht="15.75">
      <c r="M29974" s="172"/>
      <c r="N29974" s="172"/>
      <c r="O29974" s="172"/>
      <c r="U29974" s="173"/>
    </row>
    <row r="29975" spans="13:21" s="104" customFormat="1" ht="15.75">
      <c r="M29975" s="172"/>
      <c r="N29975" s="172"/>
      <c r="O29975" s="172"/>
      <c r="U29975" s="173"/>
    </row>
    <row r="29976" spans="13:21" s="104" customFormat="1" ht="15.75">
      <c r="M29976" s="172"/>
      <c r="N29976" s="172"/>
      <c r="O29976" s="172"/>
      <c r="U29976" s="173"/>
    </row>
    <row r="29977" spans="13:21" s="104" customFormat="1" ht="15.75">
      <c r="M29977" s="172"/>
      <c r="N29977" s="172"/>
      <c r="O29977" s="172"/>
      <c r="U29977" s="173"/>
    </row>
    <row r="29978" spans="13:21" s="104" customFormat="1" ht="15.75">
      <c r="M29978" s="172"/>
      <c r="N29978" s="172"/>
      <c r="O29978" s="172"/>
      <c r="U29978" s="173"/>
    </row>
    <row r="29979" spans="13:21" s="104" customFormat="1" ht="15.75">
      <c r="M29979" s="172"/>
      <c r="N29979" s="172"/>
      <c r="O29979" s="172"/>
      <c r="U29979" s="173"/>
    </row>
    <row r="29980" spans="13:21" s="104" customFormat="1" ht="15.75">
      <c r="M29980" s="172"/>
      <c r="N29980" s="172"/>
      <c r="O29980" s="172"/>
      <c r="U29980" s="173"/>
    </row>
    <row r="29981" spans="13:21" s="104" customFormat="1" ht="15.75">
      <c r="M29981" s="172"/>
      <c r="N29981" s="172"/>
      <c r="O29981" s="172"/>
      <c r="U29981" s="173"/>
    </row>
    <row r="29982" spans="13:21" s="104" customFormat="1" ht="15.75">
      <c r="M29982" s="172"/>
      <c r="N29982" s="172"/>
      <c r="O29982" s="172"/>
      <c r="U29982" s="173"/>
    </row>
    <row r="29983" spans="13:21" s="104" customFormat="1" ht="15.75">
      <c r="M29983" s="172"/>
      <c r="N29983" s="172"/>
      <c r="O29983" s="172"/>
      <c r="U29983" s="173"/>
    </row>
    <row r="29984" spans="13:21" s="104" customFormat="1" ht="15.75">
      <c r="M29984" s="172"/>
      <c r="N29984" s="172"/>
      <c r="O29984" s="172"/>
      <c r="U29984" s="173"/>
    </row>
    <row r="29985" spans="13:21" s="104" customFormat="1" ht="15.75">
      <c r="M29985" s="172"/>
      <c r="N29985" s="172"/>
      <c r="O29985" s="172"/>
      <c r="U29985" s="173"/>
    </row>
    <row r="29986" spans="13:21" s="104" customFormat="1" ht="15.75">
      <c r="M29986" s="172"/>
      <c r="N29986" s="172"/>
      <c r="O29986" s="172"/>
      <c r="U29986" s="173"/>
    </row>
    <row r="29987" spans="13:21" s="104" customFormat="1" ht="15.75">
      <c r="M29987" s="172"/>
      <c r="N29987" s="172"/>
      <c r="O29987" s="172"/>
      <c r="U29987" s="173"/>
    </row>
    <row r="29988" spans="13:21" s="104" customFormat="1" ht="15.75">
      <c r="M29988" s="172"/>
      <c r="N29988" s="172"/>
      <c r="O29988" s="172"/>
      <c r="U29988" s="173"/>
    </row>
    <row r="29989" spans="13:21" s="104" customFormat="1" ht="15.75">
      <c r="M29989" s="172"/>
      <c r="N29989" s="172"/>
      <c r="O29989" s="172"/>
      <c r="U29989" s="173"/>
    </row>
    <row r="29990" spans="13:21" s="104" customFormat="1" ht="15.75">
      <c r="M29990" s="172"/>
      <c r="N29990" s="172"/>
      <c r="O29990" s="172"/>
      <c r="U29990" s="173"/>
    </row>
    <row r="29991" spans="13:21" s="104" customFormat="1" ht="15.75">
      <c r="M29991" s="172"/>
      <c r="N29991" s="172"/>
      <c r="O29991" s="172"/>
      <c r="U29991" s="173"/>
    </row>
    <row r="29992" spans="13:21" s="104" customFormat="1" ht="15.75">
      <c r="M29992" s="172"/>
      <c r="N29992" s="172"/>
      <c r="O29992" s="172"/>
      <c r="U29992" s="173"/>
    </row>
    <row r="29993" spans="13:21" s="104" customFormat="1" ht="15.75">
      <c r="M29993" s="172"/>
      <c r="N29993" s="172"/>
      <c r="O29993" s="172"/>
      <c r="U29993" s="173"/>
    </row>
    <row r="29994" spans="13:21" s="104" customFormat="1" ht="15.75">
      <c r="M29994" s="172"/>
      <c r="N29994" s="172"/>
      <c r="O29994" s="172"/>
      <c r="U29994" s="173"/>
    </row>
    <row r="29995" spans="13:21" s="104" customFormat="1" ht="15.75">
      <c r="M29995" s="172"/>
      <c r="N29995" s="172"/>
      <c r="O29995" s="172"/>
      <c r="U29995" s="173"/>
    </row>
    <row r="29996" spans="13:21" s="104" customFormat="1" ht="15.75">
      <c r="M29996" s="172"/>
      <c r="N29996" s="172"/>
      <c r="O29996" s="172"/>
      <c r="U29996" s="173"/>
    </row>
    <row r="29997" spans="13:21" s="104" customFormat="1" ht="15.75">
      <c r="M29997" s="172"/>
      <c r="N29997" s="172"/>
      <c r="O29997" s="172"/>
      <c r="U29997" s="173"/>
    </row>
    <row r="29998" spans="13:21" s="104" customFormat="1" ht="15.75">
      <c r="M29998" s="172"/>
      <c r="N29998" s="172"/>
      <c r="O29998" s="172"/>
      <c r="U29998" s="173"/>
    </row>
    <row r="29999" spans="13:21" s="104" customFormat="1" ht="15.75">
      <c r="M29999" s="172"/>
      <c r="N29999" s="172"/>
      <c r="O29999" s="172"/>
      <c r="U29999" s="173"/>
    </row>
    <row r="30000" spans="13:21" s="104" customFormat="1" ht="15.75">
      <c r="M30000" s="172"/>
      <c r="N30000" s="172"/>
      <c r="O30000" s="172"/>
      <c r="U30000" s="173"/>
    </row>
    <row r="30001" spans="13:21" s="104" customFormat="1" ht="15.75">
      <c r="M30001" s="172"/>
      <c r="N30001" s="172"/>
      <c r="O30001" s="172"/>
      <c r="U30001" s="173"/>
    </row>
    <row r="30002" spans="13:21" s="104" customFormat="1" ht="15.75">
      <c r="M30002" s="172"/>
      <c r="N30002" s="172"/>
      <c r="O30002" s="172"/>
      <c r="U30002" s="173"/>
    </row>
    <row r="30003" spans="13:21" s="104" customFormat="1" ht="15.75">
      <c r="M30003" s="172"/>
      <c r="N30003" s="172"/>
      <c r="O30003" s="172"/>
      <c r="U30003" s="173"/>
    </row>
    <row r="30004" spans="13:21" s="104" customFormat="1" ht="15.75">
      <c r="M30004" s="172"/>
      <c r="N30004" s="172"/>
      <c r="O30004" s="172"/>
      <c r="U30004" s="173"/>
    </row>
    <row r="30005" spans="13:21" s="104" customFormat="1" ht="15.75">
      <c r="M30005" s="172"/>
      <c r="N30005" s="172"/>
      <c r="O30005" s="172"/>
      <c r="U30005" s="173"/>
    </row>
    <row r="30006" spans="13:21" s="104" customFormat="1" ht="15.75">
      <c r="M30006" s="172"/>
      <c r="N30006" s="172"/>
      <c r="O30006" s="172"/>
      <c r="U30006" s="173"/>
    </row>
    <row r="30007" spans="13:21" s="104" customFormat="1" ht="15.75">
      <c r="M30007" s="172"/>
      <c r="N30007" s="172"/>
      <c r="O30007" s="172"/>
      <c r="U30007" s="173"/>
    </row>
    <row r="30008" spans="13:21" s="104" customFormat="1" ht="15.75">
      <c r="M30008" s="172"/>
      <c r="N30008" s="172"/>
      <c r="O30008" s="172"/>
      <c r="U30008" s="173"/>
    </row>
    <row r="30009" spans="13:21" s="104" customFormat="1" ht="15.75">
      <c r="M30009" s="172"/>
      <c r="N30009" s="172"/>
      <c r="O30009" s="172"/>
      <c r="U30009" s="173"/>
    </row>
    <row r="30010" spans="13:21" s="104" customFormat="1" ht="15.75">
      <c r="M30010" s="172"/>
      <c r="N30010" s="172"/>
      <c r="O30010" s="172"/>
      <c r="U30010" s="173"/>
    </row>
    <row r="30011" spans="13:21" s="104" customFormat="1" ht="15.75">
      <c r="M30011" s="172"/>
      <c r="N30011" s="172"/>
      <c r="O30011" s="172"/>
      <c r="U30011" s="173"/>
    </row>
    <row r="30012" spans="13:21" s="104" customFormat="1" ht="15.75">
      <c r="M30012" s="172"/>
      <c r="N30012" s="172"/>
      <c r="O30012" s="172"/>
      <c r="U30012" s="173"/>
    </row>
    <row r="30013" spans="13:21" s="104" customFormat="1" ht="15.75">
      <c r="M30013" s="172"/>
      <c r="N30013" s="172"/>
      <c r="O30013" s="172"/>
      <c r="U30013" s="173"/>
    </row>
    <row r="30014" spans="13:21" s="104" customFormat="1" ht="15.75">
      <c r="M30014" s="172"/>
      <c r="N30014" s="172"/>
      <c r="O30014" s="172"/>
      <c r="U30014" s="173"/>
    </row>
    <row r="30015" spans="13:21" s="104" customFormat="1" ht="15.75">
      <c r="M30015" s="172"/>
      <c r="N30015" s="172"/>
      <c r="O30015" s="172"/>
      <c r="U30015" s="173"/>
    </row>
    <row r="30016" spans="13:21" s="104" customFormat="1" ht="15.75">
      <c r="M30016" s="172"/>
      <c r="N30016" s="172"/>
      <c r="O30016" s="172"/>
      <c r="U30016" s="173"/>
    </row>
    <row r="30017" spans="13:21" s="104" customFormat="1" ht="15.75">
      <c r="M30017" s="172"/>
      <c r="N30017" s="172"/>
      <c r="O30017" s="172"/>
      <c r="U30017" s="173"/>
    </row>
    <row r="30018" spans="13:21" s="104" customFormat="1" ht="15.75">
      <c r="M30018" s="172"/>
      <c r="N30018" s="172"/>
      <c r="O30018" s="172"/>
      <c r="U30018" s="173"/>
    </row>
    <row r="30019" spans="13:21" s="104" customFormat="1" ht="15.75">
      <c r="M30019" s="172"/>
      <c r="N30019" s="172"/>
      <c r="O30019" s="172"/>
      <c r="U30019" s="173"/>
    </row>
    <row r="30020" spans="13:21" s="104" customFormat="1" ht="15.75">
      <c r="M30020" s="172"/>
      <c r="N30020" s="172"/>
      <c r="O30020" s="172"/>
      <c r="U30020" s="173"/>
    </row>
    <row r="30021" spans="13:21" s="104" customFormat="1" ht="15.75">
      <c r="M30021" s="172"/>
      <c r="N30021" s="172"/>
      <c r="O30021" s="172"/>
      <c r="U30021" s="173"/>
    </row>
    <row r="30022" spans="13:21" s="104" customFormat="1" ht="15.75">
      <c r="M30022" s="172"/>
      <c r="N30022" s="172"/>
      <c r="O30022" s="172"/>
      <c r="U30022" s="173"/>
    </row>
    <row r="30023" spans="13:21" s="104" customFormat="1" ht="15.75">
      <c r="M30023" s="172"/>
      <c r="N30023" s="172"/>
      <c r="O30023" s="172"/>
      <c r="U30023" s="173"/>
    </row>
    <row r="30024" spans="13:21" s="104" customFormat="1" ht="15.75">
      <c r="M30024" s="172"/>
      <c r="N30024" s="172"/>
      <c r="O30024" s="172"/>
      <c r="U30024" s="173"/>
    </row>
    <row r="30025" spans="13:21" s="104" customFormat="1" ht="15.75">
      <c r="M30025" s="172"/>
      <c r="N30025" s="172"/>
      <c r="O30025" s="172"/>
      <c r="U30025" s="173"/>
    </row>
    <row r="30026" spans="13:21" s="104" customFormat="1" ht="15.75">
      <c r="M30026" s="172"/>
      <c r="N30026" s="172"/>
      <c r="O30026" s="172"/>
      <c r="U30026" s="173"/>
    </row>
    <row r="30027" spans="13:21" s="104" customFormat="1" ht="15.75">
      <c r="M30027" s="172"/>
      <c r="N30027" s="172"/>
      <c r="O30027" s="172"/>
      <c r="U30027" s="173"/>
    </row>
    <row r="30028" spans="13:21" s="104" customFormat="1" ht="15.75">
      <c r="M30028" s="172"/>
      <c r="N30028" s="172"/>
      <c r="O30028" s="172"/>
      <c r="U30028" s="173"/>
    </row>
    <row r="30029" spans="13:21" s="104" customFormat="1" ht="15.75">
      <c r="M30029" s="172"/>
      <c r="N30029" s="172"/>
      <c r="O30029" s="172"/>
      <c r="U30029" s="173"/>
    </row>
    <row r="30030" spans="13:21" s="104" customFormat="1" ht="15.75">
      <c r="M30030" s="172"/>
      <c r="N30030" s="172"/>
      <c r="O30030" s="172"/>
      <c r="U30030" s="173"/>
    </row>
    <row r="30031" spans="13:21" s="104" customFormat="1" ht="15.75">
      <c r="M30031" s="172"/>
      <c r="N30031" s="172"/>
      <c r="O30031" s="172"/>
      <c r="U30031" s="173"/>
    </row>
    <row r="30032" spans="13:21" s="104" customFormat="1" ht="15.75">
      <c r="M30032" s="172"/>
      <c r="N30032" s="172"/>
      <c r="O30032" s="172"/>
      <c r="U30032" s="173"/>
    </row>
    <row r="30033" spans="13:21" s="104" customFormat="1" ht="15.75">
      <c r="M30033" s="172"/>
      <c r="N30033" s="172"/>
      <c r="O30033" s="172"/>
      <c r="U30033" s="173"/>
    </row>
    <row r="30034" spans="13:21" s="104" customFormat="1" ht="15.75">
      <c r="M30034" s="172"/>
      <c r="N30034" s="172"/>
      <c r="O30034" s="172"/>
      <c r="U30034" s="173"/>
    </row>
    <row r="30035" spans="13:21" s="104" customFormat="1" ht="15.75">
      <c r="M30035" s="172"/>
      <c r="N30035" s="172"/>
      <c r="O30035" s="172"/>
      <c r="U30035" s="173"/>
    </row>
    <row r="30036" spans="13:21" s="104" customFormat="1" ht="15.75">
      <c r="M30036" s="172"/>
      <c r="N30036" s="172"/>
      <c r="O30036" s="172"/>
      <c r="U30036" s="173"/>
    </row>
    <row r="30037" spans="13:21" s="104" customFormat="1" ht="15.75">
      <c r="M30037" s="172"/>
      <c r="N30037" s="172"/>
      <c r="O30037" s="172"/>
      <c r="U30037" s="173"/>
    </row>
    <row r="30038" spans="13:21" s="104" customFormat="1" ht="15.75">
      <c r="M30038" s="172"/>
      <c r="N30038" s="172"/>
      <c r="O30038" s="172"/>
      <c r="U30038" s="173"/>
    </row>
    <row r="30039" spans="13:21" s="104" customFormat="1" ht="15.75">
      <c r="M30039" s="172"/>
      <c r="N30039" s="172"/>
      <c r="O30039" s="172"/>
      <c r="U30039" s="173"/>
    </row>
    <row r="30040" spans="13:21" s="104" customFormat="1" ht="15.75">
      <c r="M30040" s="172"/>
      <c r="N30040" s="172"/>
      <c r="O30040" s="172"/>
      <c r="U30040" s="173"/>
    </row>
    <row r="30041" spans="13:21" s="104" customFormat="1" ht="15.75">
      <c r="M30041" s="172"/>
      <c r="N30041" s="172"/>
      <c r="O30041" s="172"/>
      <c r="U30041" s="173"/>
    </row>
    <row r="30042" spans="13:21" s="104" customFormat="1" ht="15.75">
      <c r="M30042" s="172"/>
      <c r="N30042" s="172"/>
      <c r="O30042" s="172"/>
      <c r="U30042" s="173"/>
    </row>
    <row r="30043" spans="13:21" s="104" customFormat="1" ht="15.75">
      <c r="M30043" s="172"/>
      <c r="N30043" s="172"/>
      <c r="O30043" s="172"/>
      <c r="U30043" s="173"/>
    </row>
    <row r="30044" spans="13:21" s="104" customFormat="1" ht="15.75">
      <c r="M30044" s="172"/>
      <c r="N30044" s="172"/>
      <c r="O30044" s="172"/>
      <c r="U30044" s="173"/>
    </row>
    <row r="30045" spans="13:21" s="104" customFormat="1" ht="15.75">
      <c r="M30045" s="172"/>
      <c r="N30045" s="172"/>
      <c r="O30045" s="172"/>
      <c r="U30045" s="173"/>
    </row>
    <row r="30046" spans="13:21" s="104" customFormat="1" ht="15.75">
      <c r="M30046" s="172"/>
      <c r="N30046" s="172"/>
      <c r="O30046" s="172"/>
      <c r="U30046" s="173"/>
    </row>
    <row r="30047" spans="13:21" s="104" customFormat="1" ht="15.75">
      <c r="M30047" s="172"/>
      <c r="N30047" s="172"/>
      <c r="O30047" s="172"/>
      <c r="U30047" s="173"/>
    </row>
    <row r="30048" spans="13:21" s="104" customFormat="1" ht="15.75">
      <c r="M30048" s="172"/>
      <c r="N30048" s="172"/>
      <c r="O30048" s="172"/>
      <c r="U30048" s="173"/>
    </row>
    <row r="30049" spans="13:21" s="104" customFormat="1" ht="15.75">
      <c r="M30049" s="172"/>
      <c r="N30049" s="172"/>
      <c r="O30049" s="172"/>
      <c r="U30049" s="173"/>
    </row>
    <row r="30050" spans="13:21" s="104" customFormat="1" ht="15.75">
      <c r="M30050" s="172"/>
      <c r="N30050" s="172"/>
      <c r="O30050" s="172"/>
      <c r="U30050" s="173"/>
    </row>
    <row r="30051" spans="13:21" s="104" customFormat="1" ht="15.75">
      <c r="M30051" s="172"/>
      <c r="N30051" s="172"/>
      <c r="O30051" s="172"/>
      <c r="U30051" s="173"/>
    </row>
    <row r="30052" spans="13:21" s="104" customFormat="1" ht="15.75">
      <c r="M30052" s="172"/>
      <c r="N30052" s="172"/>
      <c r="O30052" s="172"/>
      <c r="U30052" s="173"/>
    </row>
    <row r="30053" spans="13:21" s="104" customFormat="1" ht="15.75">
      <c r="M30053" s="172"/>
      <c r="N30053" s="172"/>
      <c r="O30053" s="172"/>
      <c r="U30053" s="173"/>
    </row>
    <row r="30054" spans="13:21" s="104" customFormat="1" ht="15.75">
      <c r="M30054" s="172"/>
      <c r="N30054" s="172"/>
      <c r="O30054" s="172"/>
      <c r="U30054" s="173"/>
    </row>
    <row r="30055" spans="13:21" s="104" customFormat="1" ht="15.75">
      <c r="M30055" s="172"/>
      <c r="N30055" s="172"/>
      <c r="O30055" s="172"/>
      <c r="U30055" s="173"/>
    </row>
    <row r="30056" spans="13:21" s="104" customFormat="1" ht="15.75">
      <c r="M30056" s="172"/>
      <c r="N30056" s="172"/>
      <c r="O30056" s="172"/>
      <c r="U30056" s="173"/>
    </row>
    <row r="30057" spans="13:21" s="104" customFormat="1" ht="15.75">
      <c r="M30057" s="172"/>
      <c r="N30057" s="172"/>
      <c r="O30057" s="172"/>
      <c r="U30057" s="173"/>
    </row>
    <row r="30058" spans="13:21" s="104" customFormat="1" ht="15.75">
      <c r="M30058" s="172"/>
      <c r="N30058" s="172"/>
      <c r="O30058" s="172"/>
      <c r="U30058" s="173"/>
    </row>
    <row r="30059" spans="13:21" s="104" customFormat="1" ht="15.75">
      <c r="M30059" s="172"/>
      <c r="N30059" s="172"/>
      <c r="O30059" s="172"/>
      <c r="U30059" s="173"/>
    </row>
    <row r="30060" spans="13:21" s="104" customFormat="1" ht="15.75">
      <c r="M30060" s="172"/>
      <c r="N30060" s="172"/>
      <c r="O30060" s="172"/>
      <c r="U30060" s="173"/>
    </row>
    <row r="30061" spans="13:21" s="104" customFormat="1" ht="15.75">
      <c r="M30061" s="172"/>
      <c r="N30061" s="172"/>
      <c r="O30061" s="172"/>
      <c r="U30061" s="173"/>
    </row>
    <row r="30062" spans="13:21" s="104" customFormat="1" ht="15.75">
      <c r="M30062" s="172"/>
      <c r="N30062" s="172"/>
      <c r="O30062" s="172"/>
      <c r="U30062" s="173"/>
    </row>
    <row r="30063" spans="13:21" s="104" customFormat="1" ht="15.75">
      <c r="M30063" s="172"/>
      <c r="N30063" s="172"/>
      <c r="O30063" s="172"/>
      <c r="U30063" s="173"/>
    </row>
    <row r="30064" spans="13:21" s="104" customFormat="1" ht="15.75">
      <c r="M30064" s="172"/>
      <c r="N30064" s="172"/>
      <c r="O30064" s="172"/>
      <c r="U30064" s="173"/>
    </row>
    <row r="30065" spans="13:21" s="104" customFormat="1" ht="15.75">
      <c r="M30065" s="172"/>
      <c r="N30065" s="172"/>
      <c r="O30065" s="172"/>
      <c r="U30065" s="173"/>
    </row>
    <row r="30066" spans="13:21" s="104" customFormat="1" ht="15.75">
      <c r="M30066" s="172"/>
      <c r="N30066" s="172"/>
      <c r="O30066" s="172"/>
      <c r="U30066" s="173"/>
    </row>
    <row r="30067" spans="13:21" s="104" customFormat="1" ht="15.75">
      <c r="M30067" s="172"/>
      <c r="N30067" s="172"/>
      <c r="O30067" s="172"/>
      <c r="U30067" s="173"/>
    </row>
    <row r="30068" spans="13:21" s="104" customFormat="1" ht="15.75">
      <c r="M30068" s="172"/>
      <c r="N30068" s="172"/>
      <c r="O30068" s="172"/>
      <c r="U30068" s="173"/>
    </row>
    <row r="30069" spans="13:21" s="104" customFormat="1" ht="15.75">
      <c r="M30069" s="172"/>
      <c r="N30069" s="172"/>
      <c r="O30069" s="172"/>
      <c r="U30069" s="173"/>
    </row>
    <row r="30070" spans="13:21" s="104" customFormat="1" ht="15.75">
      <c r="M30070" s="172"/>
      <c r="N30070" s="172"/>
      <c r="O30070" s="172"/>
      <c r="U30070" s="173"/>
    </row>
    <row r="30071" spans="13:21" s="104" customFormat="1" ht="15.75">
      <c r="M30071" s="172"/>
      <c r="N30071" s="172"/>
      <c r="O30071" s="172"/>
      <c r="U30071" s="173"/>
    </row>
    <row r="30072" spans="13:21" s="104" customFormat="1" ht="15.75">
      <c r="M30072" s="172"/>
      <c r="N30072" s="172"/>
      <c r="O30072" s="172"/>
      <c r="U30072" s="173"/>
    </row>
    <row r="30073" spans="13:21" s="104" customFormat="1" ht="15.75">
      <c r="M30073" s="172"/>
      <c r="N30073" s="172"/>
      <c r="O30073" s="172"/>
      <c r="U30073" s="173"/>
    </row>
    <row r="30074" spans="13:21" s="104" customFormat="1" ht="15.75">
      <c r="M30074" s="172"/>
      <c r="N30074" s="172"/>
      <c r="O30074" s="172"/>
      <c r="U30074" s="173"/>
    </row>
    <row r="30075" spans="13:21" s="104" customFormat="1" ht="15.75">
      <c r="M30075" s="172"/>
      <c r="N30075" s="172"/>
      <c r="O30075" s="172"/>
      <c r="U30075" s="173"/>
    </row>
    <row r="30076" spans="13:21" s="104" customFormat="1" ht="15.75">
      <c r="M30076" s="172"/>
      <c r="N30076" s="172"/>
      <c r="O30076" s="172"/>
      <c r="U30076" s="173"/>
    </row>
    <row r="30077" spans="13:21" s="104" customFormat="1" ht="15.75">
      <c r="M30077" s="172"/>
      <c r="N30077" s="172"/>
      <c r="O30077" s="172"/>
      <c r="U30077" s="173"/>
    </row>
    <row r="30078" spans="13:21" s="104" customFormat="1" ht="15.75">
      <c r="M30078" s="172"/>
      <c r="N30078" s="172"/>
      <c r="O30078" s="172"/>
      <c r="U30078" s="173"/>
    </row>
    <row r="30079" spans="13:21" s="104" customFormat="1" ht="15.75">
      <c r="M30079" s="172"/>
      <c r="N30079" s="172"/>
      <c r="O30079" s="172"/>
      <c r="U30079" s="173"/>
    </row>
    <row r="30080" spans="13:21" s="104" customFormat="1" ht="15.75">
      <c r="M30080" s="172"/>
      <c r="N30080" s="172"/>
      <c r="O30080" s="172"/>
      <c r="U30080" s="173"/>
    </row>
    <row r="30081" spans="13:21" s="104" customFormat="1" ht="15.75">
      <c r="M30081" s="172"/>
      <c r="N30081" s="172"/>
      <c r="O30081" s="172"/>
      <c r="U30081" s="173"/>
    </row>
    <row r="30082" spans="13:21" s="104" customFormat="1" ht="15.75">
      <c r="M30082" s="172"/>
      <c r="N30082" s="172"/>
      <c r="O30082" s="172"/>
      <c r="U30082" s="173"/>
    </row>
    <row r="30083" spans="13:21" s="104" customFormat="1" ht="15.75">
      <c r="M30083" s="172"/>
      <c r="N30083" s="172"/>
      <c r="O30083" s="172"/>
      <c r="U30083" s="173"/>
    </row>
    <row r="30084" spans="13:21" s="104" customFormat="1" ht="15.75">
      <c r="M30084" s="172"/>
      <c r="N30084" s="172"/>
      <c r="O30084" s="172"/>
      <c r="U30084" s="173"/>
    </row>
    <row r="30085" spans="13:21" s="104" customFormat="1" ht="15.75">
      <c r="M30085" s="172"/>
      <c r="N30085" s="172"/>
      <c r="O30085" s="172"/>
      <c r="U30085" s="173"/>
    </row>
    <row r="30086" spans="13:21" s="104" customFormat="1" ht="15.75">
      <c r="M30086" s="172"/>
      <c r="N30086" s="172"/>
      <c r="O30086" s="172"/>
      <c r="U30086" s="173"/>
    </row>
    <row r="30087" spans="13:21" s="104" customFormat="1" ht="15.75">
      <c r="M30087" s="172"/>
      <c r="N30087" s="172"/>
      <c r="O30087" s="172"/>
      <c r="U30087" s="173"/>
    </row>
    <row r="30088" spans="13:21" s="104" customFormat="1" ht="15.75">
      <c r="M30088" s="172"/>
      <c r="N30088" s="172"/>
      <c r="O30088" s="172"/>
      <c r="U30088" s="173"/>
    </row>
    <row r="30089" spans="13:21" s="104" customFormat="1" ht="15.75">
      <c r="M30089" s="172"/>
      <c r="N30089" s="172"/>
      <c r="O30089" s="172"/>
      <c r="U30089" s="173"/>
    </row>
    <row r="30090" spans="13:21" s="104" customFormat="1" ht="15.75">
      <c r="M30090" s="172"/>
      <c r="N30090" s="172"/>
      <c r="O30090" s="172"/>
      <c r="U30090" s="173"/>
    </row>
    <row r="30091" spans="13:21" s="104" customFormat="1" ht="15.75">
      <c r="M30091" s="172"/>
      <c r="N30091" s="172"/>
      <c r="O30091" s="172"/>
      <c r="U30091" s="173"/>
    </row>
    <row r="30092" spans="13:21" s="104" customFormat="1" ht="15.75">
      <c r="M30092" s="172"/>
      <c r="N30092" s="172"/>
      <c r="O30092" s="172"/>
      <c r="U30092" s="173"/>
    </row>
    <row r="30093" spans="13:21" s="104" customFormat="1" ht="15.75">
      <c r="M30093" s="172"/>
      <c r="N30093" s="172"/>
      <c r="O30093" s="172"/>
      <c r="U30093" s="173"/>
    </row>
    <row r="30094" spans="13:21" s="104" customFormat="1" ht="15.75">
      <c r="M30094" s="172"/>
      <c r="N30094" s="172"/>
      <c r="O30094" s="172"/>
      <c r="U30094" s="173"/>
    </row>
    <row r="30095" spans="13:21" s="104" customFormat="1" ht="15.75">
      <c r="M30095" s="172"/>
      <c r="N30095" s="172"/>
      <c r="O30095" s="172"/>
      <c r="U30095" s="173"/>
    </row>
    <row r="30096" spans="13:21" s="104" customFormat="1" ht="15.75">
      <c r="M30096" s="172"/>
      <c r="N30096" s="172"/>
      <c r="O30096" s="172"/>
      <c r="U30096" s="173"/>
    </row>
    <row r="30097" spans="13:21" s="104" customFormat="1" ht="15.75">
      <c r="M30097" s="172"/>
      <c r="N30097" s="172"/>
      <c r="O30097" s="172"/>
      <c r="U30097" s="173"/>
    </row>
    <row r="30098" spans="13:21" s="104" customFormat="1" ht="15.75">
      <c r="M30098" s="172"/>
      <c r="N30098" s="172"/>
      <c r="O30098" s="172"/>
      <c r="U30098" s="173"/>
    </row>
    <row r="30099" spans="13:21" s="104" customFormat="1" ht="15.75">
      <c r="M30099" s="172"/>
      <c r="N30099" s="172"/>
      <c r="O30099" s="172"/>
      <c r="U30099" s="173"/>
    </row>
    <row r="30100" spans="13:21" s="104" customFormat="1" ht="15.75">
      <c r="M30100" s="172"/>
      <c r="N30100" s="172"/>
      <c r="O30100" s="172"/>
      <c r="U30100" s="173"/>
    </row>
    <row r="30101" spans="13:21" s="104" customFormat="1" ht="15.75">
      <c r="M30101" s="172"/>
      <c r="N30101" s="172"/>
      <c r="O30101" s="172"/>
      <c r="U30101" s="173"/>
    </row>
    <row r="30102" spans="13:21" s="104" customFormat="1" ht="15.75">
      <c r="M30102" s="172"/>
      <c r="N30102" s="172"/>
      <c r="O30102" s="172"/>
      <c r="U30102" s="173"/>
    </row>
    <row r="30103" spans="13:21" s="104" customFormat="1" ht="15.75">
      <c r="M30103" s="172"/>
      <c r="N30103" s="172"/>
      <c r="O30103" s="172"/>
      <c r="U30103" s="173"/>
    </row>
    <row r="30104" spans="13:21" s="104" customFormat="1" ht="15.75">
      <c r="M30104" s="172"/>
      <c r="N30104" s="172"/>
      <c r="O30104" s="172"/>
      <c r="U30104" s="173"/>
    </row>
    <row r="30105" spans="13:21" s="104" customFormat="1" ht="15.75">
      <c r="M30105" s="172"/>
      <c r="N30105" s="172"/>
      <c r="O30105" s="172"/>
      <c r="U30105" s="173"/>
    </row>
    <row r="30106" spans="13:21" s="104" customFormat="1" ht="15.75">
      <c r="M30106" s="172"/>
      <c r="N30106" s="172"/>
      <c r="O30106" s="172"/>
      <c r="U30106" s="173"/>
    </row>
    <row r="30107" spans="13:21" s="104" customFormat="1" ht="15.75">
      <c r="M30107" s="172"/>
      <c r="N30107" s="172"/>
      <c r="O30107" s="172"/>
      <c r="U30107" s="173"/>
    </row>
    <row r="30108" spans="13:21" s="104" customFormat="1" ht="15.75">
      <c r="M30108" s="172"/>
      <c r="N30108" s="172"/>
      <c r="O30108" s="172"/>
      <c r="U30108" s="173"/>
    </row>
    <row r="30109" spans="13:21" s="104" customFormat="1" ht="15.75">
      <c r="M30109" s="172"/>
      <c r="N30109" s="172"/>
      <c r="O30109" s="172"/>
      <c r="U30109" s="173"/>
    </row>
    <row r="30110" spans="13:21" s="104" customFormat="1" ht="15.75">
      <c r="M30110" s="172"/>
      <c r="N30110" s="172"/>
      <c r="O30110" s="172"/>
      <c r="U30110" s="173"/>
    </row>
    <row r="30111" spans="13:21" s="104" customFormat="1" ht="15.75">
      <c r="M30111" s="172"/>
      <c r="N30111" s="172"/>
      <c r="O30111" s="172"/>
      <c r="U30111" s="173"/>
    </row>
    <row r="30112" spans="13:21" s="104" customFormat="1" ht="15.75">
      <c r="M30112" s="172"/>
      <c r="N30112" s="172"/>
      <c r="O30112" s="172"/>
      <c r="U30112" s="173"/>
    </row>
    <row r="30113" spans="13:21" s="104" customFormat="1" ht="15.75">
      <c r="M30113" s="172"/>
      <c r="N30113" s="172"/>
      <c r="O30113" s="172"/>
      <c r="U30113" s="173"/>
    </row>
    <row r="30114" spans="13:21" s="104" customFormat="1" ht="15.75">
      <c r="M30114" s="172"/>
      <c r="N30114" s="172"/>
      <c r="O30114" s="172"/>
      <c r="U30114" s="173"/>
    </row>
    <row r="30115" spans="13:21" s="104" customFormat="1" ht="15.75">
      <c r="M30115" s="172"/>
      <c r="N30115" s="172"/>
      <c r="O30115" s="172"/>
      <c r="U30115" s="173"/>
    </row>
    <row r="30116" spans="13:21" s="104" customFormat="1" ht="15.75">
      <c r="M30116" s="172"/>
      <c r="N30116" s="172"/>
      <c r="O30116" s="172"/>
      <c r="U30116" s="173"/>
    </row>
    <row r="30117" spans="13:21" s="104" customFormat="1" ht="15.75">
      <c r="M30117" s="172"/>
      <c r="N30117" s="172"/>
      <c r="O30117" s="172"/>
      <c r="U30117" s="173"/>
    </row>
    <row r="30118" spans="13:21" s="104" customFormat="1" ht="15.75">
      <c r="M30118" s="172"/>
      <c r="N30118" s="172"/>
      <c r="O30118" s="172"/>
      <c r="U30118" s="173"/>
    </row>
    <row r="30119" spans="13:21" s="104" customFormat="1" ht="15.75">
      <c r="M30119" s="172"/>
      <c r="N30119" s="172"/>
      <c r="O30119" s="172"/>
      <c r="U30119" s="173"/>
    </row>
    <row r="30120" spans="13:21" s="104" customFormat="1" ht="15.75">
      <c r="M30120" s="172"/>
      <c r="N30120" s="172"/>
      <c r="O30120" s="172"/>
      <c r="U30120" s="173"/>
    </row>
    <row r="30121" spans="13:21" s="104" customFormat="1" ht="15.75">
      <c r="M30121" s="172"/>
      <c r="N30121" s="172"/>
      <c r="O30121" s="172"/>
      <c r="U30121" s="173"/>
    </row>
    <row r="30122" spans="13:21" s="104" customFormat="1" ht="15.75">
      <c r="M30122" s="172"/>
      <c r="N30122" s="172"/>
      <c r="O30122" s="172"/>
      <c r="U30122" s="173"/>
    </row>
    <row r="30123" spans="13:21" s="104" customFormat="1" ht="15.75">
      <c r="M30123" s="172"/>
      <c r="N30123" s="172"/>
      <c r="O30123" s="172"/>
      <c r="U30123" s="173"/>
    </row>
    <row r="30124" spans="13:21" s="104" customFormat="1" ht="15.75">
      <c r="M30124" s="172"/>
      <c r="N30124" s="172"/>
      <c r="O30124" s="172"/>
      <c r="U30124" s="173"/>
    </row>
    <row r="30125" spans="13:21" s="104" customFormat="1" ht="15.75">
      <c r="M30125" s="172"/>
      <c r="N30125" s="172"/>
      <c r="O30125" s="172"/>
      <c r="U30125" s="173"/>
    </row>
    <row r="30126" spans="13:21" s="104" customFormat="1" ht="15.75">
      <c r="M30126" s="172"/>
      <c r="N30126" s="172"/>
      <c r="O30126" s="172"/>
      <c r="U30126" s="173"/>
    </row>
    <row r="30127" spans="13:21" s="104" customFormat="1" ht="15.75">
      <c r="M30127" s="172"/>
      <c r="N30127" s="172"/>
      <c r="O30127" s="172"/>
      <c r="U30127" s="173"/>
    </row>
    <row r="30128" spans="13:21" s="104" customFormat="1" ht="15.75">
      <c r="M30128" s="172"/>
      <c r="N30128" s="172"/>
      <c r="O30128" s="172"/>
      <c r="U30128" s="173"/>
    </row>
    <row r="30129" spans="13:21" s="104" customFormat="1" ht="15.75">
      <c r="M30129" s="172"/>
      <c r="N30129" s="172"/>
      <c r="O30129" s="172"/>
      <c r="U30129" s="173"/>
    </row>
    <row r="30130" spans="13:21" s="104" customFormat="1" ht="15.75">
      <c r="M30130" s="172"/>
      <c r="N30130" s="172"/>
      <c r="O30130" s="172"/>
      <c r="U30130" s="173"/>
    </row>
    <row r="30131" spans="13:21" s="104" customFormat="1" ht="15.75">
      <c r="M30131" s="172"/>
      <c r="N30131" s="172"/>
      <c r="O30131" s="172"/>
      <c r="U30131" s="173"/>
    </row>
    <row r="30132" spans="13:21" s="104" customFormat="1" ht="15.75">
      <c r="M30132" s="172"/>
      <c r="N30132" s="172"/>
      <c r="O30132" s="172"/>
      <c r="U30132" s="173"/>
    </row>
    <row r="30133" spans="13:21" s="104" customFormat="1" ht="15.75">
      <c r="M30133" s="172"/>
      <c r="N30133" s="172"/>
      <c r="O30133" s="172"/>
      <c r="U30133" s="173"/>
    </row>
    <row r="30134" spans="13:21" s="104" customFormat="1" ht="15.75">
      <c r="M30134" s="172"/>
      <c r="N30134" s="172"/>
      <c r="O30134" s="172"/>
      <c r="U30134" s="173"/>
    </row>
    <row r="30135" spans="13:21" s="104" customFormat="1" ht="15.75">
      <c r="M30135" s="172"/>
      <c r="N30135" s="172"/>
      <c r="O30135" s="172"/>
      <c r="U30135" s="173"/>
    </row>
    <row r="30136" spans="13:21" s="104" customFormat="1" ht="15.75">
      <c r="M30136" s="172"/>
      <c r="N30136" s="172"/>
      <c r="O30136" s="172"/>
      <c r="U30136" s="173"/>
    </row>
    <row r="30137" spans="13:21" s="104" customFormat="1" ht="15.75">
      <c r="M30137" s="172"/>
      <c r="N30137" s="172"/>
      <c r="O30137" s="172"/>
      <c r="U30137" s="173"/>
    </row>
    <row r="30138" spans="13:21" s="104" customFormat="1" ht="15.75">
      <c r="M30138" s="172"/>
      <c r="N30138" s="172"/>
      <c r="O30138" s="172"/>
      <c r="U30138" s="173"/>
    </row>
    <row r="30139" spans="13:21" s="104" customFormat="1" ht="15.75">
      <c r="M30139" s="172"/>
      <c r="N30139" s="172"/>
      <c r="O30139" s="172"/>
      <c r="U30139" s="173"/>
    </row>
    <row r="30140" spans="13:21" s="104" customFormat="1" ht="15.75">
      <c r="M30140" s="172"/>
      <c r="N30140" s="172"/>
      <c r="O30140" s="172"/>
      <c r="U30140" s="173"/>
    </row>
    <row r="30141" spans="13:21" s="104" customFormat="1" ht="15.75">
      <c r="M30141" s="172"/>
      <c r="N30141" s="172"/>
      <c r="O30141" s="172"/>
      <c r="U30141" s="173"/>
    </row>
    <row r="30142" spans="13:21" s="104" customFormat="1" ht="15.75">
      <c r="M30142" s="172"/>
      <c r="N30142" s="172"/>
      <c r="O30142" s="172"/>
      <c r="U30142" s="173"/>
    </row>
    <row r="30143" spans="13:21" s="104" customFormat="1" ht="15.75">
      <c r="M30143" s="172"/>
      <c r="N30143" s="172"/>
      <c r="O30143" s="172"/>
      <c r="U30143" s="173"/>
    </row>
    <row r="30144" spans="13:21" s="104" customFormat="1" ht="15.75">
      <c r="M30144" s="172"/>
      <c r="N30144" s="172"/>
      <c r="O30144" s="172"/>
      <c r="U30144" s="173"/>
    </row>
    <row r="30145" spans="13:21" s="104" customFormat="1" ht="15.75">
      <c r="M30145" s="172"/>
      <c r="N30145" s="172"/>
      <c r="O30145" s="172"/>
      <c r="U30145" s="173"/>
    </row>
    <row r="30146" spans="13:21" s="104" customFormat="1" ht="15.75">
      <c r="M30146" s="172"/>
      <c r="N30146" s="172"/>
      <c r="O30146" s="172"/>
      <c r="U30146" s="173"/>
    </row>
    <row r="30147" spans="13:21" s="104" customFormat="1" ht="15.75">
      <c r="M30147" s="172"/>
      <c r="N30147" s="172"/>
      <c r="O30147" s="172"/>
      <c r="U30147" s="173"/>
    </row>
    <row r="30148" spans="13:21" s="104" customFormat="1" ht="15.75">
      <c r="M30148" s="172"/>
      <c r="N30148" s="172"/>
      <c r="O30148" s="172"/>
      <c r="U30148" s="173"/>
    </row>
    <row r="30149" spans="13:21" s="104" customFormat="1" ht="15.75">
      <c r="M30149" s="172"/>
      <c r="N30149" s="172"/>
      <c r="O30149" s="172"/>
      <c r="U30149" s="173"/>
    </row>
    <row r="30150" spans="13:21" s="104" customFormat="1" ht="15.75">
      <c r="M30150" s="172"/>
      <c r="N30150" s="172"/>
      <c r="O30150" s="172"/>
      <c r="U30150" s="173"/>
    </row>
    <row r="30151" spans="13:21" s="104" customFormat="1" ht="15.75">
      <c r="M30151" s="172"/>
      <c r="N30151" s="172"/>
      <c r="O30151" s="172"/>
      <c r="U30151" s="173"/>
    </row>
    <row r="30152" spans="13:21" s="104" customFormat="1" ht="15.75">
      <c r="M30152" s="172"/>
      <c r="N30152" s="172"/>
      <c r="O30152" s="172"/>
      <c r="U30152" s="173"/>
    </row>
    <row r="30153" spans="13:21" s="104" customFormat="1" ht="15.75">
      <c r="M30153" s="172"/>
      <c r="N30153" s="172"/>
      <c r="O30153" s="172"/>
      <c r="U30153" s="173"/>
    </row>
    <row r="30154" spans="13:21" s="104" customFormat="1" ht="15.75">
      <c r="M30154" s="172"/>
      <c r="N30154" s="172"/>
      <c r="O30154" s="172"/>
      <c r="U30154" s="173"/>
    </row>
    <row r="30155" spans="13:21" s="104" customFormat="1" ht="15.75">
      <c r="M30155" s="172"/>
      <c r="N30155" s="172"/>
      <c r="O30155" s="172"/>
      <c r="U30155" s="173"/>
    </row>
    <row r="30156" spans="13:21" s="104" customFormat="1" ht="15.75">
      <c r="M30156" s="172"/>
      <c r="N30156" s="172"/>
      <c r="O30156" s="172"/>
      <c r="U30156" s="173"/>
    </row>
    <row r="30157" spans="13:21" s="104" customFormat="1" ht="15.75">
      <c r="M30157" s="172"/>
      <c r="N30157" s="172"/>
      <c r="O30157" s="172"/>
      <c r="U30157" s="173"/>
    </row>
    <row r="30158" spans="13:21" s="104" customFormat="1" ht="15.75">
      <c r="M30158" s="172"/>
      <c r="N30158" s="172"/>
      <c r="O30158" s="172"/>
      <c r="U30158" s="173"/>
    </row>
    <row r="30159" spans="13:21" s="104" customFormat="1" ht="15.75">
      <c r="M30159" s="172"/>
      <c r="N30159" s="172"/>
      <c r="O30159" s="172"/>
      <c r="U30159" s="173"/>
    </row>
    <row r="30160" spans="13:21" s="104" customFormat="1" ht="15.75">
      <c r="M30160" s="172"/>
      <c r="N30160" s="172"/>
      <c r="O30160" s="172"/>
      <c r="U30160" s="173"/>
    </row>
    <row r="30161" spans="13:21" s="104" customFormat="1" ht="15.75">
      <c r="M30161" s="172"/>
      <c r="N30161" s="172"/>
      <c r="O30161" s="172"/>
      <c r="U30161" s="173"/>
    </row>
    <row r="30162" spans="13:21" s="104" customFormat="1" ht="15.75">
      <c r="M30162" s="172"/>
      <c r="N30162" s="172"/>
      <c r="O30162" s="172"/>
      <c r="U30162" s="173"/>
    </row>
    <row r="30163" spans="13:21" s="104" customFormat="1" ht="15.75">
      <c r="M30163" s="172"/>
      <c r="N30163" s="172"/>
      <c r="O30163" s="172"/>
      <c r="U30163" s="173"/>
    </row>
    <row r="30164" spans="13:21" s="104" customFormat="1" ht="15.75">
      <c r="M30164" s="172"/>
      <c r="N30164" s="172"/>
      <c r="O30164" s="172"/>
      <c r="U30164" s="173"/>
    </row>
    <row r="30165" spans="13:21" s="104" customFormat="1" ht="15.75">
      <c r="M30165" s="172"/>
      <c r="N30165" s="172"/>
      <c r="O30165" s="172"/>
      <c r="U30165" s="173"/>
    </row>
    <row r="30166" spans="13:21" s="104" customFormat="1" ht="15.75">
      <c r="M30166" s="172"/>
      <c r="N30166" s="172"/>
      <c r="O30166" s="172"/>
      <c r="U30166" s="173"/>
    </row>
    <row r="30167" spans="13:21" s="104" customFormat="1" ht="15.75">
      <c r="M30167" s="172"/>
      <c r="N30167" s="172"/>
      <c r="O30167" s="172"/>
      <c r="U30167" s="173"/>
    </row>
    <row r="30168" spans="13:21" s="104" customFormat="1" ht="15.75">
      <c r="M30168" s="172"/>
      <c r="N30168" s="172"/>
      <c r="O30168" s="172"/>
      <c r="U30168" s="173"/>
    </row>
    <row r="30169" spans="13:21" s="104" customFormat="1" ht="15.75">
      <c r="M30169" s="172"/>
      <c r="N30169" s="172"/>
      <c r="O30169" s="172"/>
      <c r="U30169" s="173"/>
    </row>
    <row r="30170" spans="13:21" s="104" customFormat="1" ht="15.75">
      <c r="M30170" s="172"/>
      <c r="N30170" s="172"/>
      <c r="O30170" s="172"/>
      <c r="U30170" s="173"/>
    </row>
    <row r="30171" spans="13:21" s="104" customFormat="1" ht="15.75">
      <c r="M30171" s="172"/>
      <c r="N30171" s="172"/>
      <c r="O30171" s="172"/>
      <c r="U30171" s="173"/>
    </row>
    <row r="30172" spans="13:21" s="104" customFormat="1" ht="15.75">
      <c r="M30172" s="172"/>
      <c r="N30172" s="172"/>
      <c r="O30172" s="172"/>
      <c r="U30172" s="173"/>
    </row>
    <row r="30173" spans="13:21" s="104" customFormat="1" ht="15.75">
      <c r="M30173" s="172"/>
      <c r="N30173" s="172"/>
      <c r="O30173" s="172"/>
      <c r="U30173" s="173"/>
    </row>
    <row r="30174" spans="13:21" s="104" customFormat="1" ht="15.75">
      <c r="M30174" s="172"/>
      <c r="N30174" s="172"/>
      <c r="O30174" s="172"/>
      <c r="U30174" s="173"/>
    </row>
    <row r="30175" spans="13:21" s="104" customFormat="1" ht="15.75">
      <c r="M30175" s="172"/>
      <c r="N30175" s="172"/>
      <c r="O30175" s="172"/>
      <c r="U30175" s="173"/>
    </row>
    <row r="30176" spans="13:21" s="104" customFormat="1" ht="15.75">
      <c r="M30176" s="172"/>
      <c r="N30176" s="172"/>
      <c r="O30176" s="172"/>
      <c r="U30176" s="173"/>
    </row>
    <row r="30177" spans="13:21" s="104" customFormat="1" ht="15.75">
      <c r="M30177" s="172"/>
      <c r="N30177" s="172"/>
      <c r="O30177" s="172"/>
      <c r="U30177" s="173"/>
    </row>
    <row r="30178" spans="13:21" s="104" customFormat="1" ht="15.75">
      <c r="M30178" s="172"/>
      <c r="N30178" s="172"/>
      <c r="O30178" s="172"/>
      <c r="U30178" s="173"/>
    </row>
    <row r="30179" spans="13:21" s="104" customFormat="1" ht="15.75">
      <c r="M30179" s="172"/>
      <c r="N30179" s="172"/>
      <c r="O30179" s="172"/>
      <c r="U30179" s="173"/>
    </row>
    <row r="30180" spans="13:21" s="104" customFormat="1" ht="15.75">
      <c r="M30180" s="172"/>
      <c r="N30180" s="172"/>
      <c r="O30180" s="172"/>
      <c r="U30180" s="173"/>
    </row>
    <row r="30181" spans="13:21" s="104" customFormat="1" ht="15.75">
      <c r="M30181" s="172"/>
      <c r="N30181" s="172"/>
      <c r="O30181" s="172"/>
      <c r="U30181" s="173"/>
    </row>
    <row r="30182" spans="13:21" s="104" customFormat="1" ht="15.75">
      <c r="M30182" s="172"/>
      <c r="N30182" s="172"/>
      <c r="O30182" s="172"/>
      <c r="U30182" s="173"/>
    </row>
    <row r="30183" spans="13:21" s="104" customFormat="1" ht="15.75">
      <c r="M30183" s="172"/>
      <c r="N30183" s="172"/>
      <c r="O30183" s="172"/>
      <c r="U30183" s="173"/>
    </row>
    <row r="30184" spans="13:21" s="104" customFormat="1" ht="15.75">
      <c r="M30184" s="172"/>
      <c r="N30184" s="172"/>
      <c r="O30184" s="172"/>
      <c r="U30184" s="173"/>
    </row>
    <row r="30185" spans="13:21" s="104" customFormat="1" ht="15.75">
      <c r="M30185" s="172"/>
      <c r="N30185" s="172"/>
      <c r="O30185" s="172"/>
      <c r="U30185" s="173"/>
    </row>
    <row r="30186" spans="13:21" s="104" customFormat="1" ht="15.75">
      <c r="M30186" s="172"/>
      <c r="N30186" s="172"/>
      <c r="O30186" s="172"/>
      <c r="U30186" s="173"/>
    </row>
    <row r="30187" spans="13:21" s="104" customFormat="1" ht="15.75">
      <c r="M30187" s="172"/>
      <c r="N30187" s="172"/>
      <c r="O30187" s="172"/>
      <c r="U30187" s="173"/>
    </row>
    <row r="30188" spans="13:21" s="104" customFormat="1" ht="15.75">
      <c r="M30188" s="172"/>
      <c r="N30188" s="172"/>
      <c r="O30188" s="172"/>
      <c r="U30188" s="173"/>
    </row>
    <row r="30189" spans="13:21" s="104" customFormat="1" ht="15.75">
      <c r="M30189" s="172"/>
      <c r="N30189" s="172"/>
      <c r="O30189" s="172"/>
      <c r="U30189" s="173"/>
    </row>
    <row r="30190" spans="13:21" s="104" customFormat="1" ht="15.75">
      <c r="M30190" s="172"/>
      <c r="N30190" s="172"/>
      <c r="O30190" s="172"/>
      <c r="U30190" s="173"/>
    </row>
    <row r="30191" spans="13:21" s="104" customFormat="1" ht="15.75">
      <c r="M30191" s="172"/>
      <c r="N30191" s="172"/>
      <c r="O30191" s="172"/>
      <c r="U30191" s="173"/>
    </row>
    <row r="30192" spans="13:21" s="104" customFormat="1" ht="15.75">
      <c r="M30192" s="172"/>
      <c r="N30192" s="172"/>
      <c r="O30192" s="172"/>
      <c r="U30192" s="173"/>
    </row>
    <row r="30193" spans="13:21" s="104" customFormat="1" ht="15.75">
      <c r="M30193" s="172"/>
      <c r="N30193" s="172"/>
      <c r="O30193" s="172"/>
      <c r="U30193" s="173"/>
    </row>
    <row r="30194" spans="13:21" s="104" customFormat="1" ht="15.75">
      <c r="M30194" s="172"/>
      <c r="N30194" s="172"/>
      <c r="O30194" s="172"/>
      <c r="U30194" s="173"/>
    </row>
    <row r="30195" spans="13:21" s="104" customFormat="1" ht="15.75">
      <c r="M30195" s="172"/>
      <c r="N30195" s="172"/>
      <c r="O30195" s="172"/>
      <c r="U30195" s="173"/>
    </row>
    <row r="30196" spans="13:21" s="104" customFormat="1" ht="15.75">
      <c r="M30196" s="172"/>
      <c r="N30196" s="172"/>
      <c r="O30196" s="172"/>
      <c r="U30196" s="173"/>
    </row>
    <row r="30197" spans="13:21" s="104" customFormat="1" ht="15.75">
      <c r="M30197" s="172"/>
      <c r="N30197" s="172"/>
      <c r="O30197" s="172"/>
      <c r="U30197" s="173"/>
    </row>
    <row r="30198" spans="13:21" s="104" customFormat="1" ht="15.75">
      <c r="M30198" s="172"/>
      <c r="N30198" s="172"/>
      <c r="O30198" s="172"/>
      <c r="U30198" s="173"/>
    </row>
    <row r="30199" spans="13:21" s="104" customFormat="1" ht="15.75">
      <c r="M30199" s="172"/>
      <c r="N30199" s="172"/>
      <c r="O30199" s="172"/>
      <c r="U30199" s="173"/>
    </row>
    <row r="30200" spans="13:21" s="104" customFormat="1" ht="15.75">
      <c r="M30200" s="172"/>
      <c r="N30200" s="172"/>
      <c r="O30200" s="172"/>
      <c r="U30200" s="173"/>
    </row>
    <row r="30201" spans="13:21" s="104" customFormat="1" ht="15.75">
      <c r="M30201" s="172"/>
      <c r="N30201" s="172"/>
      <c r="O30201" s="172"/>
      <c r="U30201" s="173"/>
    </row>
    <row r="30202" spans="13:21" s="104" customFormat="1" ht="15.75">
      <c r="M30202" s="172"/>
      <c r="N30202" s="172"/>
      <c r="O30202" s="172"/>
      <c r="U30202" s="173"/>
    </row>
    <row r="30203" spans="13:21" s="104" customFormat="1" ht="15.75">
      <c r="M30203" s="172"/>
      <c r="N30203" s="172"/>
      <c r="O30203" s="172"/>
      <c r="U30203" s="173"/>
    </row>
    <row r="30204" spans="13:21" s="104" customFormat="1" ht="15.75">
      <c r="M30204" s="172"/>
      <c r="N30204" s="172"/>
      <c r="O30204" s="172"/>
      <c r="U30204" s="173"/>
    </row>
    <row r="30205" spans="13:21" s="104" customFormat="1" ht="15.75">
      <c r="M30205" s="172"/>
      <c r="N30205" s="172"/>
      <c r="O30205" s="172"/>
      <c r="U30205" s="173"/>
    </row>
    <row r="30206" spans="13:21" s="104" customFormat="1" ht="15.75">
      <c r="M30206" s="172"/>
      <c r="N30206" s="172"/>
      <c r="O30206" s="172"/>
      <c r="U30206" s="173"/>
    </row>
    <row r="30207" spans="13:21" s="104" customFormat="1" ht="15.75">
      <c r="M30207" s="172"/>
      <c r="N30207" s="172"/>
      <c r="O30207" s="172"/>
      <c r="U30207" s="173"/>
    </row>
    <row r="30208" spans="13:21" s="104" customFormat="1" ht="15.75">
      <c r="M30208" s="172"/>
      <c r="N30208" s="172"/>
      <c r="O30208" s="172"/>
      <c r="U30208" s="173"/>
    </row>
    <row r="30209" spans="13:21" s="104" customFormat="1" ht="15.75">
      <c r="M30209" s="172"/>
      <c r="N30209" s="172"/>
      <c r="O30209" s="172"/>
      <c r="U30209" s="173"/>
    </row>
    <row r="30210" spans="13:21" s="104" customFormat="1" ht="15.75">
      <c r="M30210" s="172"/>
      <c r="N30210" s="172"/>
      <c r="O30210" s="172"/>
      <c r="U30210" s="173"/>
    </row>
    <row r="30211" spans="13:21" s="104" customFormat="1" ht="15.75">
      <c r="M30211" s="172"/>
      <c r="N30211" s="172"/>
      <c r="O30211" s="172"/>
      <c r="U30211" s="173"/>
    </row>
    <row r="30212" spans="13:21" s="104" customFormat="1" ht="15.75">
      <c r="M30212" s="172"/>
      <c r="N30212" s="172"/>
      <c r="O30212" s="172"/>
      <c r="U30212" s="173"/>
    </row>
    <row r="30213" spans="13:21" s="104" customFormat="1" ht="15.75">
      <c r="M30213" s="172"/>
      <c r="N30213" s="172"/>
      <c r="O30213" s="172"/>
      <c r="U30213" s="173"/>
    </row>
    <row r="30214" spans="13:21" s="104" customFormat="1" ht="15.75">
      <c r="M30214" s="172"/>
      <c r="N30214" s="172"/>
      <c r="O30214" s="172"/>
      <c r="U30214" s="173"/>
    </row>
    <row r="30215" spans="13:21" s="104" customFormat="1" ht="15.75">
      <c r="M30215" s="172"/>
      <c r="N30215" s="172"/>
      <c r="O30215" s="172"/>
      <c r="U30215" s="173"/>
    </row>
    <row r="30216" spans="13:21" s="104" customFormat="1" ht="15.75">
      <c r="M30216" s="172"/>
      <c r="N30216" s="172"/>
      <c r="O30216" s="172"/>
      <c r="U30216" s="173"/>
    </row>
    <row r="30217" spans="13:21" s="104" customFormat="1" ht="15.75">
      <c r="M30217" s="172"/>
      <c r="N30217" s="172"/>
      <c r="O30217" s="172"/>
      <c r="U30217" s="173"/>
    </row>
    <row r="30218" spans="13:21" s="104" customFormat="1" ht="15.75">
      <c r="M30218" s="172"/>
      <c r="N30218" s="172"/>
      <c r="O30218" s="172"/>
      <c r="U30218" s="173"/>
    </row>
    <row r="30219" spans="13:21" s="104" customFormat="1" ht="15.75">
      <c r="M30219" s="172"/>
      <c r="N30219" s="172"/>
      <c r="O30219" s="172"/>
      <c r="U30219" s="173"/>
    </row>
    <row r="30220" spans="13:21" s="104" customFormat="1" ht="15.75">
      <c r="M30220" s="172"/>
      <c r="N30220" s="172"/>
      <c r="O30220" s="172"/>
      <c r="U30220" s="173"/>
    </row>
    <row r="30221" spans="13:21" s="104" customFormat="1" ht="15.75">
      <c r="M30221" s="172"/>
      <c r="N30221" s="172"/>
      <c r="O30221" s="172"/>
      <c r="U30221" s="173"/>
    </row>
    <row r="30222" spans="13:21" s="104" customFormat="1" ht="15.75">
      <c r="M30222" s="172"/>
      <c r="N30222" s="172"/>
      <c r="O30222" s="172"/>
      <c r="U30222" s="173"/>
    </row>
    <row r="30223" spans="13:21" s="104" customFormat="1" ht="15.75">
      <c r="M30223" s="172"/>
      <c r="N30223" s="172"/>
      <c r="O30223" s="172"/>
      <c r="U30223" s="173"/>
    </row>
    <row r="30224" spans="13:21" s="104" customFormat="1" ht="15.75">
      <c r="M30224" s="172"/>
      <c r="N30224" s="172"/>
      <c r="O30224" s="172"/>
      <c r="U30224" s="173"/>
    </row>
    <row r="30225" spans="13:21" s="104" customFormat="1" ht="15.75">
      <c r="M30225" s="172"/>
      <c r="N30225" s="172"/>
      <c r="O30225" s="172"/>
      <c r="U30225" s="173"/>
    </row>
    <row r="30226" spans="13:21" s="104" customFormat="1" ht="15.75">
      <c r="M30226" s="172"/>
      <c r="N30226" s="172"/>
      <c r="O30226" s="172"/>
      <c r="U30226" s="173"/>
    </row>
    <row r="30227" spans="13:21" s="104" customFormat="1" ht="15.75">
      <c r="M30227" s="172"/>
      <c r="N30227" s="172"/>
      <c r="O30227" s="172"/>
      <c r="U30227" s="173"/>
    </row>
    <row r="30228" spans="13:21" s="104" customFormat="1" ht="15.75">
      <c r="M30228" s="172"/>
      <c r="N30228" s="172"/>
      <c r="O30228" s="172"/>
      <c r="U30228" s="173"/>
    </row>
    <row r="30229" spans="13:21" s="104" customFormat="1" ht="15.75">
      <c r="M30229" s="172"/>
      <c r="N30229" s="172"/>
      <c r="O30229" s="172"/>
      <c r="U30229" s="173"/>
    </row>
    <row r="30230" spans="13:21" s="104" customFormat="1" ht="15.75">
      <c r="M30230" s="172"/>
      <c r="N30230" s="172"/>
      <c r="O30230" s="172"/>
      <c r="U30230" s="173"/>
    </row>
    <row r="30231" spans="13:21" s="104" customFormat="1" ht="15.75">
      <c r="M30231" s="172"/>
      <c r="N30231" s="172"/>
      <c r="O30231" s="172"/>
      <c r="U30231" s="173"/>
    </row>
    <row r="30232" spans="13:21" s="104" customFormat="1" ht="15.75">
      <c r="M30232" s="172"/>
      <c r="N30232" s="172"/>
      <c r="O30232" s="172"/>
      <c r="U30232" s="173"/>
    </row>
    <row r="30233" spans="13:21" s="104" customFormat="1" ht="15.75">
      <c r="M30233" s="172"/>
      <c r="N30233" s="172"/>
      <c r="O30233" s="172"/>
      <c r="U30233" s="173"/>
    </row>
    <row r="30234" spans="13:21" s="104" customFormat="1" ht="15.75">
      <c r="M30234" s="172"/>
      <c r="N30234" s="172"/>
      <c r="O30234" s="172"/>
      <c r="U30234" s="173"/>
    </row>
    <row r="30235" spans="13:21" s="104" customFormat="1" ht="15.75">
      <c r="M30235" s="172"/>
      <c r="N30235" s="172"/>
      <c r="O30235" s="172"/>
      <c r="U30235" s="173"/>
    </row>
    <row r="30236" spans="13:21" s="104" customFormat="1" ht="15.75">
      <c r="M30236" s="172"/>
      <c r="N30236" s="172"/>
      <c r="O30236" s="172"/>
      <c r="U30236" s="173"/>
    </row>
    <row r="30237" spans="13:21" s="104" customFormat="1" ht="15.75">
      <c r="M30237" s="172"/>
      <c r="N30237" s="172"/>
      <c r="O30237" s="172"/>
      <c r="U30237" s="173"/>
    </row>
    <row r="30238" spans="13:21" s="104" customFormat="1" ht="15.75">
      <c r="M30238" s="172"/>
      <c r="N30238" s="172"/>
      <c r="O30238" s="172"/>
      <c r="U30238" s="173"/>
    </row>
    <row r="30239" spans="13:21" s="104" customFormat="1" ht="15.75">
      <c r="M30239" s="172"/>
      <c r="N30239" s="172"/>
      <c r="O30239" s="172"/>
      <c r="U30239" s="173"/>
    </row>
    <row r="30240" spans="13:21" s="104" customFormat="1" ht="15.75">
      <c r="M30240" s="172"/>
      <c r="N30240" s="172"/>
      <c r="O30240" s="172"/>
      <c r="U30240" s="173"/>
    </row>
    <row r="30241" spans="13:21" s="104" customFormat="1" ht="15.75">
      <c r="M30241" s="172"/>
      <c r="N30241" s="172"/>
      <c r="O30241" s="172"/>
      <c r="U30241" s="173"/>
    </row>
    <row r="30242" spans="13:21" s="104" customFormat="1" ht="15.75">
      <c r="M30242" s="172"/>
      <c r="N30242" s="172"/>
      <c r="O30242" s="172"/>
      <c r="U30242" s="173"/>
    </row>
    <row r="30243" spans="13:21" s="104" customFormat="1" ht="15.75">
      <c r="M30243" s="172"/>
      <c r="N30243" s="172"/>
      <c r="O30243" s="172"/>
      <c r="U30243" s="173"/>
    </row>
    <row r="30244" spans="13:21" s="104" customFormat="1" ht="15.75">
      <c r="M30244" s="172"/>
      <c r="N30244" s="172"/>
      <c r="O30244" s="172"/>
      <c r="U30244" s="173"/>
    </row>
    <row r="30245" spans="13:21" s="104" customFormat="1" ht="15.75">
      <c r="M30245" s="172"/>
      <c r="N30245" s="172"/>
      <c r="O30245" s="172"/>
      <c r="U30245" s="173"/>
    </row>
    <row r="30246" spans="13:21" s="104" customFormat="1" ht="15.75">
      <c r="M30246" s="172"/>
      <c r="N30246" s="172"/>
      <c r="O30246" s="172"/>
      <c r="U30246" s="173"/>
    </row>
    <row r="30247" spans="13:21" s="104" customFormat="1" ht="15.75">
      <c r="M30247" s="172"/>
      <c r="N30247" s="172"/>
      <c r="O30247" s="172"/>
      <c r="U30247" s="173"/>
    </row>
    <row r="30248" spans="13:21" s="104" customFormat="1" ht="15.75">
      <c r="M30248" s="172"/>
      <c r="N30248" s="172"/>
      <c r="O30248" s="172"/>
      <c r="U30248" s="173"/>
    </row>
    <row r="30249" spans="13:21" s="104" customFormat="1" ht="15.75">
      <c r="M30249" s="172"/>
      <c r="N30249" s="172"/>
      <c r="O30249" s="172"/>
      <c r="U30249" s="173"/>
    </row>
    <row r="30250" spans="13:21" s="104" customFormat="1" ht="15.75">
      <c r="M30250" s="172"/>
      <c r="N30250" s="172"/>
      <c r="O30250" s="172"/>
      <c r="U30250" s="173"/>
    </row>
    <row r="30251" spans="13:21" s="104" customFormat="1" ht="15.75">
      <c r="M30251" s="172"/>
      <c r="N30251" s="172"/>
      <c r="O30251" s="172"/>
      <c r="U30251" s="173"/>
    </row>
    <row r="30252" spans="13:21" s="104" customFormat="1" ht="15.75">
      <c r="M30252" s="172"/>
      <c r="N30252" s="172"/>
      <c r="O30252" s="172"/>
      <c r="U30252" s="173"/>
    </row>
    <row r="30253" spans="13:21" s="104" customFormat="1" ht="15.75">
      <c r="M30253" s="172"/>
      <c r="N30253" s="172"/>
      <c r="O30253" s="172"/>
      <c r="U30253" s="173"/>
    </row>
    <row r="30254" spans="13:21" s="104" customFormat="1" ht="15.75">
      <c r="M30254" s="172"/>
      <c r="N30254" s="172"/>
      <c r="O30254" s="172"/>
      <c r="U30254" s="173"/>
    </row>
    <row r="30255" spans="13:21" s="104" customFormat="1" ht="15.75">
      <c r="M30255" s="172"/>
      <c r="N30255" s="172"/>
      <c r="O30255" s="172"/>
      <c r="U30255" s="173"/>
    </row>
    <row r="30256" spans="13:21" s="104" customFormat="1" ht="15.75">
      <c r="M30256" s="172"/>
      <c r="N30256" s="172"/>
      <c r="O30256" s="172"/>
      <c r="U30256" s="173"/>
    </row>
    <row r="30257" spans="13:21" s="104" customFormat="1" ht="15.75">
      <c r="M30257" s="172"/>
      <c r="N30257" s="172"/>
      <c r="O30257" s="172"/>
      <c r="U30257" s="173"/>
    </row>
    <row r="30258" spans="13:21" s="104" customFormat="1" ht="15.75">
      <c r="M30258" s="172"/>
      <c r="N30258" s="172"/>
      <c r="O30258" s="172"/>
      <c r="U30258" s="173"/>
    </row>
    <row r="30259" spans="13:21" s="104" customFormat="1" ht="15.75">
      <c r="M30259" s="172"/>
      <c r="N30259" s="172"/>
      <c r="O30259" s="172"/>
      <c r="U30259" s="173"/>
    </row>
    <row r="30260" spans="13:21" s="104" customFormat="1" ht="15.75">
      <c r="M30260" s="172"/>
      <c r="N30260" s="172"/>
      <c r="O30260" s="172"/>
      <c r="U30260" s="173"/>
    </row>
    <row r="30261" spans="13:21" s="104" customFormat="1" ht="15.75">
      <c r="M30261" s="172"/>
      <c r="N30261" s="172"/>
      <c r="O30261" s="172"/>
      <c r="U30261" s="173"/>
    </row>
    <row r="30262" spans="13:21" s="104" customFormat="1" ht="15.75">
      <c r="M30262" s="172"/>
      <c r="N30262" s="172"/>
      <c r="O30262" s="172"/>
      <c r="U30262" s="173"/>
    </row>
    <row r="30263" spans="13:21" s="104" customFormat="1" ht="15.75">
      <c r="M30263" s="172"/>
      <c r="N30263" s="172"/>
      <c r="O30263" s="172"/>
      <c r="U30263" s="173"/>
    </row>
    <row r="30264" spans="13:21" s="104" customFormat="1" ht="15.75">
      <c r="M30264" s="172"/>
      <c r="N30264" s="172"/>
      <c r="O30264" s="172"/>
      <c r="U30264" s="173"/>
    </row>
    <row r="30265" spans="13:21" s="104" customFormat="1" ht="15.75">
      <c r="M30265" s="172"/>
      <c r="N30265" s="172"/>
      <c r="O30265" s="172"/>
      <c r="U30265" s="173"/>
    </row>
    <row r="30266" spans="13:21" s="104" customFormat="1" ht="15.75">
      <c r="M30266" s="172"/>
      <c r="N30266" s="172"/>
      <c r="O30266" s="172"/>
      <c r="U30266" s="173"/>
    </row>
    <row r="30267" spans="13:21" s="104" customFormat="1" ht="15.75">
      <c r="M30267" s="172"/>
      <c r="N30267" s="172"/>
      <c r="O30267" s="172"/>
      <c r="U30267" s="173"/>
    </row>
    <row r="30268" spans="13:21" s="104" customFormat="1" ht="15.75">
      <c r="M30268" s="172"/>
      <c r="N30268" s="172"/>
      <c r="O30268" s="172"/>
      <c r="U30268" s="173"/>
    </row>
    <row r="30269" spans="13:21" s="104" customFormat="1" ht="15.75">
      <c r="M30269" s="172"/>
      <c r="N30269" s="172"/>
      <c r="O30269" s="172"/>
      <c r="U30269" s="173"/>
    </row>
    <row r="30270" spans="13:21" s="104" customFormat="1" ht="15.75">
      <c r="M30270" s="172"/>
      <c r="N30270" s="172"/>
      <c r="O30270" s="172"/>
      <c r="U30270" s="173"/>
    </row>
    <row r="30271" spans="13:21" s="104" customFormat="1" ht="15.75">
      <c r="M30271" s="172"/>
      <c r="N30271" s="172"/>
      <c r="O30271" s="172"/>
      <c r="U30271" s="173"/>
    </row>
    <row r="30272" spans="13:21" s="104" customFormat="1" ht="15.75">
      <c r="M30272" s="172"/>
      <c r="N30272" s="172"/>
      <c r="O30272" s="172"/>
      <c r="U30272" s="173"/>
    </row>
    <row r="30273" spans="13:21" s="104" customFormat="1" ht="15.75">
      <c r="M30273" s="172"/>
      <c r="N30273" s="172"/>
      <c r="O30273" s="172"/>
      <c r="U30273" s="173"/>
    </row>
    <row r="30274" spans="13:21" s="104" customFormat="1" ht="15.75">
      <c r="M30274" s="172"/>
      <c r="N30274" s="172"/>
      <c r="O30274" s="172"/>
      <c r="U30274" s="173"/>
    </row>
    <row r="30275" spans="13:21" s="104" customFormat="1" ht="15.75">
      <c r="M30275" s="172"/>
      <c r="N30275" s="172"/>
      <c r="O30275" s="172"/>
      <c r="U30275" s="173"/>
    </row>
    <row r="30276" spans="13:21" s="104" customFormat="1" ht="15.75">
      <c r="M30276" s="172"/>
      <c r="N30276" s="172"/>
      <c r="O30276" s="172"/>
      <c r="U30276" s="173"/>
    </row>
    <row r="30277" spans="13:21" s="104" customFormat="1" ht="15.75">
      <c r="M30277" s="172"/>
      <c r="N30277" s="172"/>
      <c r="O30277" s="172"/>
      <c r="U30277" s="173"/>
    </row>
    <row r="30278" spans="13:21" s="104" customFormat="1" ht="15.75">
      <c r="M30278" s="172"/>
      <c r="N30278" s="172"/>
      <c r="O30278" s="172"/>
      <c r="U30278" s="173"/>
    </row>
    <row r="30279" spans="13:21" s="104" customFormat="1" ht="15.75">
      <c r="M30279" s="172"/>
      <c r="N30279" s="172"/>
      <c r="O30279" s="172"/>
      <c r="U30279" s="173"/>
    </row>
    <row r="30280" spans="13:21" s="104" customFormat="1" ht="15.75">
      <c r="M30280" s="172"/>
      <c r="N30280" s="172"/>
      <c r="O30280" s="172"/>
      <c r="U30280" s="173"/>
    </row>
    <row r="30281" spans="13:21" s="104" customFormat="1" ht="15.75">
      <c r="M30281" s="172"/>
      <c r="N30281" s="172"/>
      <c r="O30281" s="172"/>
      <c r="U30281" s="173"/>
    </row>
    <row r="30282" spans="13:21" s="104" customFormat="1" ht="15.75">
      <c r="M30282" s="172"/>
      <c r="N30282" s="172"/>
      <c r="O30282" s="172"/>
      <c r="U30282" s="173"/>
    </row>
    <row r="30283" spans="13:21" s="104" customFormat="1" ht="15.75">
      <c r="M30283" s="172"/>
      <c r="N30283" s="172"/>
      <c r="O30283" s="172"/>
      <c r="U30283" s="173"/>
    </row>
    <row r="30284" spans="13:21" s="104" customFormat="1" ht="15.75">
      <c r="M30284" s="172"/>
      <c r="N30284" s="172"/>
      <c r="O30284" s="172"/>
      <c r="U30284" s="173"/>
    </row>
    <row r="30285" spans="13:21" s="104" customFormat="1" ht="15.75">
      <c r="M30285" s="172"/>
      <c r="N30285" s="172"/>
      <c r="O30285" s="172"/>
      <c r="U30285" s="173"/>
    </row>
    <row r="30286" spans="13:21" s="104" customFormat="1" ht="15.75">
      <c r="M30286" s="172"/>
      <c r="N30286" s="172"/>
      <c r="O30286" s="172"/>
      <c r="U30286" s="173"/>
    </row>
    <row r="30287" spans="13:21" s="104" customFormat="1" ht="15.75">
      <c r="M30287" s="172"/>
      <c r="N30287" s="172"/>
      <c r="O30287" s="172"/>
      <c r="U30287" s="173"/>
    </row>
    <row r="30288" spans="13:21" s="104" customFormat="1" ht="15.75">
      <c r="M30288" s="172"/>
      <c r="N30288" s="172"/>
      <c r="O30288" s="172"/>
      <c r="U30288" s="173"/>
    </row>
    <row r="30289" spans="13:21" s="104" customFormat="1" ht="15.75">
      <c r="M30289" s="172"/>
      <c r="N30289" s="172"/>
      <c r="O30289" s="172"/>
      <c r="U30289" s="173"/>
    </row>
    <row r="30290" spans="13:21" s="104" customFormat="1" ht="15.75">
      <c r="M30290" s="172"/>
      <c r="N30290" s="172"/>
      <c r="O30290" s="172"/>
      <c r="U30290" s="173"/>
    </row>
    <row r="30291" spans="13:21" s="104" customFormat="1" ht="15.75">
      <c r="M30291" s="172"/>
      <c r="N30291" s="172"/>
      <c r="O30291" s="172"/>
      <c r="U30291" s="173"/>
    </row>
    <row r="30292" spans="13:21" s="104" customFormat="1" ht="15.75">
      <c r="M30292" s="172"/>
      <c r="N30292" s="172"/>
      <c r="O30292" s="172"/>
      <c r="U30292" s="173"/>
    </row>
    <row r="30293" spans="13:21" s="104" customFormat="1" ht="15.75">
      <c r="M30293" s="172"/>
      <c r="N30293" s="172"/>
      <c r="O30293" s="172"/>
      <c r="U30293" s="173"/>
    </row>
    <row r="30294" spans="13:21" s="104" customFormat="1" ht="15.75">
      <c r="M30294" s="172"/>
      <c r="N30294" s="172"/>
      <c r="O30294" s="172"/>
      <c r="U30294" s="173"/>
    </row>
    <row r="30295" spans="13:21" s="104" customFormat="1" ht="15.75">
      <c r="M30295" s="172"/>
      <c r="N30295" s="172"/>
      <c r="O30295" s="172"/>
      <c r="U30295" s="173"/>
    </row>
    <row r="30296" spans="13:21" s="104" customFormat="1" ht="15.75">
      <c r="M30296" s="172"/>
      <c r="N30296" s="172"/>
      <c r="O30296" s="172"/>
      <c r="U30296" s="173"/>
    </row>
    <row r="30297" spans="13:21" s="104" customFormat="1" ht="15.75">
      <c r="M30297" s="172"/>
      <c r="N30297" s="172"/>
      <c r="O30297" s="172"/>
      <c r="U30297" s="173"/>
    </row>
    <row r="30298" spans="13:21" s="104" customFormat="1" ht="15.75">
      <c r="M30298" s="172"/>
      <c r="N30298" s="172"/>
      <c r="O30298" s="172"/>
      <c r="U30298" s="173"/>
    </row>
    <row r="30299" spans="13:21" s="104" customFormat="1" ht="15.75">
      <c r="M30299" s="172"/>
      <c r="N30299" s="172"/>
      <c r="O30299" s="172"/>
      <c r="U30299" s="173"/>
    </row>
    <row r="30300" spans="13:21" s="104" customFormat="1" ht="15.75">
      <c r="M30300" s="172"/>
      <c r="N30300" s="172"/>
      <c r="O30300" s="172"/>
      <c r="U30300" s="173"/>
    </row>
    <row r="30301" spans="13:21" s="104" customFormat="1" ht="15.75">
      <c r="M30301" s="172"/>
      <c r="N30301" s="172"/>
      <c r="O30301" s="172"/>
      <c r="U30301" s="173"/>
    </row>
    <row r="30302" spans="13:21" s="104" customFormat="1" ht="15.75">
      <c r="M30302" s="172"/>
      <c r="N30302" s="172"/>
      <c r="O30302" s="172"/>
      <c r="U30302" s="173"/>
    </row>
    <row r="30303" spans="13:21" s="104" customFormat="1" ht="15.75">
      <c r="M30303" s="172"/>
      <c r="N30303" s="172"/>
      <c r="O30303" s="172"/>
      <c r="U30303" s="173"/>
    </row>
    <row r="30304" spans="13:21" s="104" customFormat="1" ht="15.75">
      <c r="M30304" s="172"/>
      <c r="N30304" s="172"/>
      <c r="O30304" s="172"/>
      <c r="U30304" s="173"/>
    </row>
    <row r="30305" spans="13:21" s="104" customFormat="1" ht="15.75">
      <c r="M30305" s="172"/>
      <c r="N30305" s="172"/>
      <c r="O30305" s="172"/>
      <c r="U30305" s="173"/>
    </row>
    <row r="30306" spans="13:21" s="104" customFormat="1" ht="15.75">
      <c r="M30306" s="172"/>
      <c r="N30306" s="172"/>
      <c r="O30306" s="172"/>
      <c r="U30306" s="173"/>
    </row>
    <row r="30307" spans="13:21" s="104" customFormat="1" ht="15.75">
      <c r="M30307" s="172"/>
      <c r="N30307" s="172"/>
      <c r="O30307" s="172"/>
      <c r="U30307" s="173"/>
    </row>
    <row r="30308" spans="13:21" s="104" customFormat="1" ht="15.75">
      <c r="M30308" s="172"/>
      <c r="N30308" s="172"/>
      <c r="O30308" s="172"/>
      <c r="U30308" s="173"/>
    </row>
    <row r="30309" spans="13:21" s="104" customFormat="1" ht="15.75">
      <c r="M30309" s="172"/>
      <c r="N30309" s="172"/>
      <c r="O30309" s="172"/>
      <c r="U30309" s="173"/>
    </row>
    <row r="30310" spans="13:21" s="104" customFormat="1" ht="15.75">
      <c r="M30310" s="172"/>
      <c r="N30310" s="172"/>
      <c r="O30310" s="172"/>
      <c r="U30310" s="173"/>
    </row>
    <row r="30311" spans="13:21" s="104" customFormat="1" ht="15.75">
      <c r="M30311" s="172"/>
      <c r="N30311" s="172"/>
      <c r="O30311" s="172"/>
      <c r="U30311" s="173"/>
    </row>
    <row r="30312" spans="13:21" s="104" customFormat="1" ht="15.75">
      <c r="M30312" s="172"/>
      <c r="N30312" s="172"/>
      <c r="O30312" s="172"/>
      <c r="U30312" s="173"/>
    </row>
    <row r="30313" spans="13:21" s="104" customFormat="1" ht="15.75">
      <c r="M30313" s="172"/>
      <c r="N30313" s="172"/>
      <c r="O30313" s="172"/>
      <c r="U30313" s="173"/>
    </row>
    <row r="30314" spans="13:21" s="104" customFormat="1" ht="15.75">
      <c r="M30314" s="172"/>
      <c r="N30314" s="172"/>
      <c r="O30314" s="172"/>
      <c r="U30314" s="173"/>
    </row>
    <row r="30315" spans="13:21" s="104" customFormat="1" ht="15.75">
      <c r="M30315" s="172"/>
      <c r="N30315" s="172"/>
      <c r="O30315" s="172"/>
      <c r="U30315" s="173"/>
    </row>
    <row r="30316" spans="13:21" s="104" customFormat="1" ht="15.75">
      <c r="M30316" s="172"/>
      <c r="N30316" s="172"/>
      <c r="O30316" s="172"/>
      <c r="U30316" s="173"/>
    </row>
    <row r="30317" spans="13:21" s="104" customFormat="1" ht="15.75">
      <c r="M30317" s="172"/>
      <c r="N30317" s="172"/>
      <c r="O30317" s="172"/>
      <c r="U30317" s="173"/>
    </row>
    <row r="30318" spans="13:21" s="104" customFormat="1" ht="15.75">
      <c r="M30318" s="172"/>
      <c r="N30318" s="172"/>
      <c r="O30318" s="172"/>
      <c r="U30318" s="173"/>
    </row>
    <row r="30319" spans="13:21" s="104" customFormat="1" ht="15.75">
      <c r="M30319" s="172"/>
      <c r="N30319" s="172"/>
      <c r="O30319" s="172"/>
      <c r="U30319" s="173"/>
    </row>
    <row r="30320" spans="13:21" s="104" customFormat="1" ht="15.75">
      <c r="M30320" s="172"/>
      <c r="N30320" s="172"/>
      <c r="O30320" s="172"/>
      <c r="U30320" s="173"/>
    </row>
    <row r="30321" spans="13:21" s="104" customFormat="1" ht="15.75">
      <c r="M30321" s="172"/>
      <c r="N30321" s="172"/>
      <c r="O30321" s="172"/>
      <c r="U30321" s="173"/>
    </row>
    <row r="30322" spans="13:21" s="104" customFormat="1" ht="15.75">
      <c r="M30322" s="172"/>
      <c r="N30322" s="172"/>
      <c r="O30322" s="172"/>
      <c r="U30322" s="173"/>
    </row>
    <row r="30323" spans="13:21" s="104" customFormat="1" ht="15.75">
      <c r="M30323" s="172"/>
      <c r="N30323" s="172"/>
      <c r="O30323" s="172"/>
      <c r="U30323" s="173"/>
    </row>
    <row r="30324" spans="13:21" s="104" customFormat="1" ht="15.75">
      <c r="M30324" s="172"/>
      <c r="N30324" s="172"/>
      <c r="O30324" s="172"/>
      <c r="U30324" s="173"/>
    </row>
    <row r="30325" spans="13:21" s="104" customFormat="1" ht="15.75">
      <c r="M30325" s="172"/>
      <c r="N30325" s="172"/>
      <c r="O30325" s="172"/>
      <c r="U30325" s="173"/>
    </row>
    <row r="30326" spans="13:21" s="104" customFormat="1" ht="15.75">
      <c r="M30326" s="172"/>
      <c r="N30326" s="172"/>
      <c r="O30326" s="172"/>
      <c r="U30326" s="173"/>
    </row>
    <row r="30327" spans="13:21" s="104" customFormat="1" ht="15.75">
      <c r="M30327" s="172"/>
      <c r="N30327" s="172"/>
      <c r="O30327" s="172"/>
      <c r="U30327" s="173"/>
    </row>
    <row r="30328" spans="13:21" s="104" customFormat="1" ht="15.75">
      <c r="M30328" s="172"/>
      <c r="N30328" s="172"/>
      <c r="O30328" s="172"/>
      <c r="U30328" s="173"/>
    </row>
    <row r="30329" spans="13:21" s="104" customFormat="1" ht="15.75">
      <c r="M30329" s="172"/>
      <c r="N30329" s="172"/>
      <c r="O30329" s="172"/>
      <c r="U30329" s="173"/>
    </row>
    <row r="30330" spans="13:21" s="104" customFormat="1" ht="15.75">
      <c r="M30330" s="172"/>
      <c r="N30330" s="172"/>
      <c r="O30330" s="172"/>
      <c r="U30330" s="173"/>
    </row>
    <row r="30331" spans="13:21" s="104" customFormat="1" ht="15.75">
      <c r="M30331" s="172"/>
      <c r="N30331" s="172"/>
      <c r="O30331" s="172"/>
      <c r="U30331" s="173"/>
    </row>
    <row r="30332" spans="13:21" s="104" customFormat="1" ht="15.75">
      <c r="M30332" s="172"/>
      <c r="N30332" s="172"/>
      <c r="O30332" s="172"/>
      <c r="U30332" s="173"/>
    </row>
    <row r="30333" spans="13:21" s="104" customFormat="1" ht="15.75">
      <c r="M30333" s="172"/>
      <c r="N30333" s="172"/>
      <c r="O30333" s="172"/>
      <c r="U30333" s="173"/>
    </row>
    <row r="30334" spans="13:21" s="104" customFormat="1" ht="15.75">
      <c r="M30334" s="172"/>
      <c r="N30334" s="172"/>
      <c r="O30334" s="172"/>
      <c r="U30334" s="173"/>
    </row>
    <row r="30335" spans="13:21" s="104" customFormat="1" ht="15.75">
      <c r="M30335" s="172"/>
      <c r="N30335" s="172"/>
      <c r="O30335" s="172"/>
      <c r="U30335" s="173"/>
    </row>
    <row r="30336" spans="13:21" s="104" customFormat="1" ht="15.75">
      <c r="M30336" s="172"/>
      <c r="N30336" s="172"/>
      <c r="O30336" s="172"/>
      <c r="U30336" s="173"/>
    </row>
    <row r="30337" spans="13:21" s="104" customFormat="1" ht="15.75">
      <c r="M30337" s="172"/>
      <c r="N30337" s="172"/>
      <c r="O30337" s="172"/>
      <c r="U30337" s="173"/>
    </row>
    <row r="30338" spans="13:21" s="104" customFormat="1" ht="15.75">
      <c r="M30338" s="172"/>
      <c r="N30338" s="172"/>
      <c r="O30338" s="172"/>
      <c r="U30338" s="173"/>
    </row>
    <row r="30339" spans="13:21" s="104" customFormat="1" ht="15.75">
      <c r="M30339" s="172"/>
      <c r="N30339" s="172"/>
      <c r="O30339" s="172"/>
      <c r="U30339" s="173"/>
    </row>
    <row r="30340" spans="13:21" s="104" customFormat="1" ht="15.75">
      <c r="M30340" s="172"/>
      <c r="N30340" s="172"/>
      <c r="O30340" s="172"/>
      <c r="U30340" s="173"/>
    </row>
    <row r="30341" spans="13:21" s="104" customFormat="1" ht="15.75">
      <c r="M30341" s="172"/>
      <c r="N30341" s="172"/>
      <c r="O30341" s="172"/>
      <c r="U30341" s="173"/>
    </row>
    <row r="30342" spans="13:21" s="104" customFormat="1" ht="15.75">
      <c r="M30342" s="172"/>
      <c r="N30342" s="172"/>
      <c r="O30342" s="172"/>
      <c r="U30342" s="173"/>
    </row>
    <row r="30343" spans="13:21" s="104" customFormat="1" ht="15.75">
      <c r="M30343" s="172"/>
      <c r="N30343" s="172"/>
      <c r="O30343" s="172"/>
      <c r="U30343" s="173"/>
    </row>
    <row r="30344" spans="13:21" s="104" customFormat="1" ht="15.75">
      <c r="M30344" s="172"/>
      <c r="N30344" s="172"/>
      <c r="O30344" s="172"/>
      <c r="U30344" s="173"/>
    </row>
    <row r="30345" spans="13:21" s="104" customFormat="1" ht="15.75">
      <c r="M30345" s="172"/>
      <c r="N30345" s="172"/>
      <c r="O30345" s="172"/>
      <c r="U30345" s="173"/>
    </row>
    <row r="30346" spans="13:21" s="104" customFormat="1" ht="15.75">
      <c r="M30346" s="172"/>
      <c r="N30346" s="172"/>
      <c r="O30346" s="172"/>
      <c r="U30346" s="173"/>
    </row>
    <row r="30347" spans="13:21" s="104" customFormat="1" ht="15.75">
      <c r="M30347" s="172"/>
      <c r="N30347" s="172"/>
      <c r="O30347" s="172"/>
      <c r="U30347" s="173"/>
    </row>
    <row r="30348" spans="13:21" s="104" customFormat="1" ht="15.75">
      <c r="M30348" s="172"/>
      <c r="N30348" s="172"/>
      <c r="O30348" s="172"/>
      <c r="U30348" s="173"/>
    </row>
    <row r="30349" spans="13:21" s="104" customFormat="1" ht="15.75">
      <c r="M30349" s="172"/>
      <c r="N30349" s="172"/>
      <c r="O30349" s="172"/>
      <c r="U30349" s="173"/>
    </row>
    <row r="30350" spans="13:21" s="104" customFormat="1" ht="15.75">
      <c r="M30350" s="172"/>
      <c r="N30350" s="172"/>
      <c r="O30350" s="172"/>
      <c r="U30350" s="173"/>
    </row>
    <row r="30351" spans="13:21" s="104" customFormat="1" ht="15.75">
      <c r="M30351" s="172"/>
      <c r="N30351" s="172"/>
      <c r="O30351" s="172"/>
      <c r="U30351" s="173"/>
    </row>
    <row r="30352" spans="13:21" s="104" customFormat="1" ht="15.75">
      <c r="M30352" s="172"/>
      <c r="N30352" s="172"/>
      <c r="O30352" s="172"/>
      <c r="U30352" s="173"/>
    </row>
    <row r="30353" spans="13:21" s="104" customFormat="1" ht="15.75">
      <c r="M30353" s="172"/>
      <c r="N30353" s="172"/>
      <c r="O30353" s="172"/>
      <c r="U30353" s="173"/>
    </row>
    <row r="30354" spans="13:21" s="104" customFormat="1" ht="15.75">
      <c r="M30354" s="172"/>
      <c r="N30354" s="172"/>
      <c r="O30354" s="172"/>
      <c r="U30354" s="173"/>
    </row>
    <row r="30355" spans="13:21" s="104" customFormat="1" ht="15.75">
      <c r="M30355" s="172"/>
      <c r="N30355" s="172"/>
      <c r="O30355" s="172"/>
      <c r="U30355" s="173"/>
    </row>
    <row r="30356" spans="13:21" s="104" customFormat="1" ht="15.75">
      <c r="M30356" s="172"/>
      <c r="N30356" s="172"/>
      <c r="O30356" s="172"/>
      <c r="U30356" s="173"/>
    </row>
    <row r="30357" spans="13:21" s="104" customFormat="1" ht="15.75">
      <c r="M30357" s="172"/>
      <c r="N30357" s="172"/>
      <c r="O30357" s="172"/>
      <c r="U30357" s="173"/>
    </row>
    <row r="30358" spans="13:21" s="104" customFormat="1" ht="15.75">
      <c r="M30358" s="172"/>
      <c r="N30358" s="172"/>
      <c r="O30358" s="172"/>
      <c r="U30358" s="173"/>
    </row>
    <row r="30359" spans="13:21" s="104" customFormat="1" ht="15.75">
      <c r="M30359" s="172"/>
      <c r="N30359" s="172"/>
      <c r="O30359" s="172"/>
      <c r="U30359" s="173"/>
    </row>
    <row r="30360" spans="13:21" s="104" customFormat="1" ht="15.75">
      <c r="M30360" s="172"/>
      <c r="N30360" s="172"/>
      <c r="O30360" s="172"/>
      <c r="U30360" s="173"/>
    </row>
    <row r="30361" spans="13:21" s="104" customFormat="1" ht="15.75">
      <c r="M30361" s="172"/>
      <c r="N30361" s="172"/>
      <c r="O30361" s="172"/>
      <c r="U30361" s="173"/>
    </row>
    <row r="30362" spans="13:21" s="104" customFormat="1" ht="15.75">
      <c r="M30362" s="172"/>
      <c r="N30362" s="172"/>
      <c r="O30362" s="172"/>
      <c r="U30362" s="173"/>
    </row>
    <row r="30363" spans="13:21" s="104" customFormat="1" ht="15.75">
      <c r="M30363" s="172"/>
      <c r="N30363" s="172"/>
      <c r="O30363" s="172"/>
      <c r="U30363" s="173"/>
    </row>
    <row r="30364" spans="13:21" s="104" customFormat="1" ht="15.75">
      <c r="M30364" s="172"/>
      <c r="N30364" s="172"/>
      <c r="O30364" s="172"/>
      <c r="U30364" s="173"/>
    </row>
    <row r="30365" spans="13:21" s="104" customFormat="1" ht="15.75">
      <c r="M30365" s="172"/>
      <c r="N30365" s="172"/>
      <c r="O30365" s="172"/>
      <c r="U30365" s="173"/>
    </row>
    <row r="30366" spans="13:21" s="104" customFormat="1" ht="15.75">
      <c r="M30366" s="172"/>
      <c r="N30366" s="172"/>
      <c r="O30366" s="172"/>
      <c r="U30366" s="173"/>
    </row>
    <row r="30367" spans="13:21" s="104" customFormat="1" ht="15.75">
      <c r="M30367" s="172"/>
      <c r="N30367" s="172"/>
      <c r="O30367" s="172"/>
      <c r="U30367" s="173"/>
    </row>
    <row r="30368" spans="13:21" s="104" customFormat="1" ht="15.75">
      <c r="M30368" s="172"/>
      <c r="N30368" s="172"/>
      <c r="O30368" s="172"/>
      <c r="U30368" s="173"/>
    </row>
    <row r="30369" spans="13:21" s="104" customFormat="1" ht="15.75">
      <c r="M30369" s="172"/>
      <c r="N30369" s="172"/>
      <c r="O30369" s="172"/>
      <c r="U30369" s="173"/>
    </row>
    <row r="30370" spans="13:21" s="104" customFormat="1" ht="15.75">
      <c r="M30370" s="172"/>
      <c r="N30370" s="172"/>
      <c r="O30370" s="172"/>
      <c r="U30370" s="173"/>
    </row>
    <row r="30371" spans="13:21" s="104" customFormat="1" ht="15.75">
      <c r="M30371" s="172"/>
      <c r="N30371" s="172"/>
      <c r="O30371" s="172"/>
      <c r="U30371" s="173"/>
    </row>
    <row r="30372" spans="13:21" s="104" customFormat="1" ht="15.75">
      <c r="M30372" s="172"/>
      <c r="N30372" s="172"/>
      <c r="O30372" s="172"/>
      <c r="U30372" s="173"/>
    </row>
    <row r="30373" spans="13:21" s="104" customFormat="1" ht="15.75">
      <c r="M30373" s="172"/>
      <c r="N30373" s="172"/>
      <c r="O30373" s="172"/>
      <c r="U30373" s="173"/>
    </row>
    <row r="30374" spans="13:21" s="104" customFormat="1" ht="15.75">
      <c r="M30374" s="172"/>
      <c r="N30374" s="172"/>
      <c r="O30374" s="172"/>
      <c r="U30374" s="173"/>
    </row>
    <row r="30375" spans="13:21" s="104" customFormat="1" ht="15.75">
      <c r="M30375" s="172"/>
      <c r="N30375" s="172"/>
      <c r="O30375" s="172"/>
      <c r="U30375" s="173"/>
    </row>
    <row r="30376" spans="13:21" s="104" customFormat="1" ht="15.75">
      <c r="M30376" s="172"/>
      <c r="N30376" s="172"/>
      <c r="O30376" s="172"/>
      <c r="U30376" s="173"/>
    </row>
    <row r="30377" spans="13:21" s="104" customFormat="1" ht="15.75">
      <c r="M30377" s="172"/>
      <c r="N30377" s="172"/>
      <c r="O30377" s="172"/>
      <c r="U30377" s="173"/>
    </row>
    <row r="30378" spans="13:21" s="104" customFormat="1" ht="15.75">
      <c r="M30378" s="172"/>
      <c r="N30378" s="172"/>
      <c r="O30378" s="172"/>
      <c r="U30378" s="173"/>
    </row>
    <row r="30379" spans="13:21" s="104" customFormat="1" ht="15.75">
      <c r="M30379" s="172"/>
      <c r="N30379" s="172"/>
      <c r="O30379" s="172"/>
      <c r="U30379" s="173"/>
    </row>
    <row r="30380" spans="13:21" s="104" customFormat="1" ht="15.75">
      <c r="M30380" s="172"/>
      <c r="N30380" s="172"/>
      <c r="O30380" s="172"/>
      <c r="U30380" s="173"/>
    </row>
    <row r="30381" spans="13:21" s="104" customFormat="1" ht="15.75">
      <c r="M30381" s="172"/>
      <c r="N30381" s="172"/>
      <c r="O30381" s="172"/>
      <c r="U30381" s="173"/>
    </row>
    <row r="30382" spans="13:21" s="104" customFormat="1" ht="15.75">
      <c r="M30382" s="172"/>
      <c r="N30382" s="172"/>
      <c r="O30382" s="172"/>
      <c r="U30382" s="173"/>
    </row>
    <row r="30383" spans="13:21" s="104" customFormat="1" ht="15.75">
      <c r="M30383" s="172"/>
      <c r="N30383" s="172"/>
      <c r="O30383" s="172"/>
      <c r="U30383" s="173"/>
    </row>
    <row r="30384" spans="13:21" s="104" customFormat="1" ht="15.75">
      <c r="M30384" s="172"/>
      <c r="N30384" s="172"/>
      <c r="O30384" s="172"/>
      <c r="U30384" s="173"/>
    </row>
    <row r="30385" spans="13:21" s="104" customFormat="1" ht="15.75">
      <c r="M30385" s="172"/>
      <c r="N30385" s="172"/>
      <c r="O30385" s="172"/>
      <c r="U30385" s="173"/>
    </row>
    <row r="30386" spans="13:21" s="104" customFormat="1" ht="15.75">
      <c r="M30386" s="172"/>
      <c r="N30386" s="172"/>
      <c r="O30386" s="172"/>
      <c r="U30386" s="173"/>
    </row>
    <row r="30387" spans="13:21" s="104" customFormat="1" ht="15.75">
      <c r="M30387" s="172"/>
      <c r="N30387" s="172"/>
      <c r="O30387" s="172"/>
      <c r="U30387" s="173"/>
    </row>
    <row r="30388" spans="13:21" s="104" customFormat="1" ht="15.75">
      <c r="M30388" s="172"/>
      <c r="N30388" s="172"/>
      <c r="O30388" s="172"/>
      <c r="U30388" s="173"/>
    </row>
    <row r="30389" spans="13:21" s="104" customFormat="1" ht="15.75">
      <c r="M30389" s="172"/>
      <c r="N30389" s="172"/>
      <c r="O30389" s="172"/>
      <c r="U30389" s="173"/>
    </row>
    <row r="30390" spans="13:21" s="104" customFormat="1" ht="15.75">
      <c r="M30390" s="172"/>
      <c r="N30390" s="172"/>
      <c r="O30390" s="172"/>
      <c r="U30390" s="173"/>
    </row>
    <row r="30391" spans="13:21" s="104" customFormat="1" ht="15.75">
      <c r="M30391" s="172"/>
      <c r="N30391" s="172"/>
      <c r="O30391" s="172"/>
      <c r="U30391" s="173"/>
    </row>
    <row r="30392" spans="13:21" s="104" customFormat="1" ht="15.75">
      <c r="M30392" s="172"/>
      <c r="N30392" s="172"/>
      <c r="O30392" s="172"/>
      <c r="U30392" s="173"/>
    </row>
    <row r="30393" spans="13:21" s="104" customFormat="1" ht="15.75">
      <c r="M30393" s="172"/>
      <c r="N30393" s="172"/>
      <c r="O30393" s="172"/>
      <c r="U30393" s="173"/>
    </row>
    <row r="30394" spans="13:21" s="104" customFormat="1" ht="15.75">
      <c r="M30394" s="172"/>
      <c r="N30394" s="172"/>
      <c r="O30394" s="172"/>
      <c r="U30394" s="173"/>
    </row>
    <row r="30395" spans="13:21" s="104" customFormat="1" ht="15.75">
      <c r="M30395" s="172"/>
      <c r="N30395" s="172"/>
      <c r="O30395" s="172"/>
      <c r="U30395" s="173"/>
    </row>
    <row r="30396" spans="13:21" s="104" customFormat="1" ht="15.75">
      <c r="M30396" s="172"/>
      <c r="N30396" s="172"/>
      <c r="O30396" s="172"/>
      <c r="U30396" s="173"/>
    </row>
    <row r="30397" spans="13:21" s="104" customFormat="1" ht="15.75">
      <c r="M30397" s="172"/>
      <c r="N30397" s="172"/>
      <c r="O30397" s="172"/>
      <c r="U30397" s="173"/>
    </row>
    <row r="30398" spans="13:21" s="104" customFormat="1" ht="15.75">
      <c r="M30398" s="172"/>
      <c r="N30398" s="172"/>
      <c r="O30398" s="172"/>
      <c r="U30398" s="173"/>
    </row>
    <row r="30399" spans="13:21" s="104" customFormat="1" ht="15.75">
      <c r="M30399" s="172"/>
      <c r="N30399" s="172"/>
      <c r="O30399" s="172"/>
      <c r="U30399" s="173"/>
    </row>
    <row r="30400" spans="13:21" s="104" customFormat="1" ht="15.75">
      <c r="M30400" s="172"/>
      <c r="N30400" s="172"/>
      <c r="O30400" s="172"/>
      <c r="U30400" s="173"/>
    </row>
    <row r="30401" spans="13:21" s="104" customFormat="1" ht="15.75">
      <c r="M30401" s="172"/>
      <c r="N30401" s="172"/>
      <c r="O30401" s="172"/>
      <c r="U30401" s="173"/>
    </row>
    <row r="30402" spans="13:21" s="104" customFormat="1" ht="15.75">
      <c r="M30402" s="172"/>
      <c r="N30402" s="172"/>
      <c r="O30402" s="172"/>
      <c r="U30402" s="173"/>
    </row>
    <row r="30403" spans="13:21" s="104" customFormat="1" ht="15.75">
      <c r="M30403" s="172"/>
      <c r="N30403" s="172"/>
      <c r="O30403" s="172"/>
      <c r="U30403" s="173"/>
    </row>
    <row r="30404" spans="13:21" s="104" customFormat="1" ht="15.75">
      <c r="M30404" s="172"/>
      <c r="N30404" s="172"/>
      <c r="O30404" s="172"/>
      <c r="U30404" s="173"/>
    </row>
    <row r="30405" spans="13:21" s="104" customFormat="1" ht="15.75">
      <c r="M30405" s="172"/>
      <c r="N30405" s="172"/>
      <c r="O30405" s="172"/>
      <c r="U30405" s="173"/>
    </row>
    <row r="30406" spans="13:21" s="104" customFormat="1" ht="15.75">
      <c r="M30406" s="172"/>
      <c r="N30406" s="172"/>
      <c r="O30406" s="172"/>
      <c r="U30406" s="173"/>
    </row>
    <row r="30407" spans="13:21" s="104" customFormat="1" ht="15.75">
      <c r="M30407" s="172"/>
      <c r="N30407" s="172"/>
      <c r="O30407" s="172"/>
      <c r="U30407" s="173"/>
    </row>
    <row r="30408" spans="13:21" s="104" customFormat="1" ht="15.75">
      <c r="M30408" s="172"/>
      <c r="N30408" s="172"/>
      <c r="O30408" s="172"/>
      <c r="U30408" s="173"/>
    </row>
    <row r="30409" spans="13:21" s="104" customFormat="1" ht="15.75">
      <c r="M30409" s="172"/>
      <c r="N30409" s="172"/>
      <c r="O30409" s="172"/>
      <c r="U30409" s="173"/>
    </row>
    <row r="30410" spans="13:21" s="104" customFormat="1" ht="15.75">
      <c r="M30410" s="172"/>
      <c r="N30410" s="172"/>
      <c r="O30410" s="172"/>
      <c r="U30410" s="173"/>
    </row>
    <row r="30411" spans="13:21" s="104" customFormat="1" ht="15.75">
      <c r="M30411" s="172"/>
      <c r="N30411" s="172"/>
      <c r="O30411" s="172"/>
      <c r="U30411" s="173"/>
    </row>
    <row r="30412" spans="13:21" s="104" customFormat="1" ht="15.75">
      <c r="M30412" s="172"/>
      <c r="N30412" s="172"/>
      <c r="O30412" s="172"/>
      <c r="U30412" s="173"/>
    </row>
    <row r="30413" spans="13:21" s="104" customFormat="1" ht="15.75">
      <c r="M30413" s="172"/>
      <c r="N30413" s="172"/>
      <c r="O30413" s="172"/>
      <c r="U30413" s="173"/>
    </row>
    <row r="30414" spans="13:21" s="104" customFormat="1" ht="15.75">
      <c r="M30414" s="172"/>
      <c r="N30414" s="172"/>
      <c r="O30414" s="172"/>
      <c r="U30414" s="173"/>
    </row>
    <row r="30415" spans="13:21" s="104" customFormat="1" ht="15.75">
      <c r="M30415" s="172"/>
      <c r="N30415" s="172"/>
      <c r="O30415" s="172"/>
      <c r="U30415" s="173"/>
    </row>
    <row r="30416" spans="13:21" s="104" customFormat="1" ht="15.75">
      <c r="M30416" s="172"/>
      <c r="N30416" s="172"/>
      <c r="O30416" s="172"/>
      <c r="U30416" s="173"/>
    </row>
    <row r="30417" spans="13:21" s="104" customFormat="1" ht="15.75">
      <c r="M30417" s="172"/>
      <c r="N30417" s="172"/>
      <c r="O30417" s="172"/>
      <c r="U30417" s="173"/>
    </row>
    <row r="30418" spans="13:21" s="104" customFormat="1" ht="15.75">
      <c r="M30418" s="172"/>
      <c r="N30418" s="172"/>
      <c r="O30418" s="172"/>
      <c r="U30418" s="173"/>
    </row>
    <row r="30419" spans="13:21" s="104" customFormat="1" ht="15.75">
      <c r="M30419" s="172"/>
      <c r="N30419" s="172"/>
      <c r="O30419" s="172"/>
      <c r="U30419" s="173"/>
    </row>
    <row r="30420" spans="13:21" s="104" customFormat="1" ht="15.75">
      <c r="M30420" s="172"/>
      <c r="N30420" s="172"/>
      <c r="O30420" s="172"/>
      <c r="U30420" s="173"/>
    </row>
    <row r="30421" spans="13:21" s="104" customFormat="1" ht="15.75">
      <c r="M30421" s="172"/>
      <c r="N30421" s="172"/>
      <c r="O30421" s="172"/>
      <c r="U30421" s="173"/>
    </row>
    <row r="30422" spans="13:21" s="104" customFormat="1" ht="15.75">
      <c r="M30422" s="172"/>
      <c r="N30422" s="172"/>
      <c r="O30422" s="172"/>
      <c r="U30422" s="173"/>
    </row>
    <row r="30423" spans="13:21" s="104" customFormat="1" ht="15.75">
      <c r="M30423" s="172"/>
      <c r="N30423" s="172"/>
      <c r="O30423" s="172"/>
      <c r="U30423" s="173"/>
    </row>
    <row r="30424" spans="13:21" s="104" customFormat="1" ht="15.75">
      <c r="M30424" s="172"/>
      <c r="N30424" s="172"/>
      <c r="O30424" s="172"/>
      <c r="U30424" s="173"/>
    </row>
    <row r="30425" spans="13:21" s="104" customFormat="1" ht="15.75">
      <c r="M30425" s="172"/>
      <c r="N30425" s="172"/>
      <c r="O30425" s="172"/>
      <c r="U30425" s="173"/>
    </row>
    <row r="30426" spans="13:21" s="104" customFormat="1" ht="15.75">
      <c r="M30426" s="172"/>
      <c r="N30426" s="172"/>
      <c r="O30426" s="172"/>
      <c r="U30426" s="173"/>
    </row>
    <row r="30427" spans="13:21" s="104" customFormat="1" ht="15.75">
      <c r="M30427" s="172"/>
      <c r="N30427" s="172"/>
      <c r="O30427" s="172"/>
      <c r="U30427" s="173"/>
    </row>
    <row r="30428" spans="13:21" s="104" customFormat="1" ht="15.75">
      <c r="M30428" s="172"/>
      <c r="N30428" s="172"/>
      <c r="O30428" s="172"/>
      <c r="U30428" s="173"/>
    </row>
    <row r="30429" spans="13:21" s="104" customFormat="1" ht="15.75">
      <c r="M30429" s="172"/>
      <c r="N30429" s="172"/>
      <c r="O30429" s="172"/>
      <c r="U30429" s="173"/>
    </row>
    <row r="30430" spans="13:21" s="104" customFormat="1" ht="15.75">
      <c r="M30430" s="172"/>
      <c r="N30430" s="172"/>
      <c r="O30430" s="172"/>
      <c r="U30430" s="173"/>
    </row>
    <row r="30431" spans="13:21" s="104" customFormat="1" ht="15.75">
      <c r="M30431" s="172"/>
      <c r="N30431" s="172"/>
      <c r="O30431" s="172"/>
      <c r="U30431" s="173"/>
    </row>
    <row r="30432" spans="13:21" s="104" customFormat="1" ht="15.75">
      <c r="M30432" s="172"/>
      <c r="N30432" s="172"/>
      <c r="O30432" s="172"/>
      <c r="U30432" s="173"/>
    </row>
    <row r="30433" spans="13:21" s="104" customFormat="1" ht="15.75">
      <c r="M30433" s="172"/>
      <c r="N30433" s="172"/>
      <c r="O30433" s="172"/>
      <c r="U30433" s="173"/>
    </row>
    <row r="30434" spans="13:21" s="104" customFormat="1" ht="15.75">
      <c r="M30434" s="172"/>
      <c r="N30434" s="172"/>
      <c r="O30434" s="172"/>
      <c r="U30434" s="173"/>
    </row>
    <row r="30435" spans="13:21" s="104" customFormat="1" ht="15.75">
      <c r="M30435" s="172"/>
      <c r="N30435" s="172"/>
      <c r="O30435" s="172"/>
      <c r="U30435" s="173"/>
    </row>
    <row r="30436" spans="13:21" s="104" customFormat="1" ht="15.75">
      <c r="M30436" s="172"/>
      <c r="N30436" s="172"/>
      <c r="O30436" s="172"/>
      <c r="U30436" s="173"/>
    </row>
    <row r="30437" spans="13:21" s="104" customFormat="1" ht="15.75">
      <c r="M30437" s="172"/>
      <c r="N30437" s="172"/>
      <c r="O30437" s="172"/>
      <c r="U30437" s="173"/>
    </row>
    <row r="30438" spans="13:21" s="104" customFormat="1" ht="15.75">
      <c r="M30438" s="172"/>
      <c r="N30438" s="172"/>
      <c r="O30438" s="172"/>
      <c r="U30438" s="173"/>
    </row>
    <row r="30439" spans="13:21" s="104" customFormat="1" ht="15.75">
      <c r="M30439" s="172"/>
      <c r="N30439" s="172"/>
      <c r="O30439" s="172"/>
      <c r="U30439" s="173"/>
    </row>
    <row r="30440" spans="13:21" s="104" customFormat="1" ht="15.75">
      <c r="M30440" s="172"/>
      <c r="N30440" s="172"/>
      <c r="O30440" s="172"/>
      <c r="U30440" s="173"/>
    </row>
    <row r="30441" spans="13:21" s="104" customFormat="1" ht="15.75">
      <c r="M30441" s="172"/>
      <c r="N30441" s="172"/>
      <c r="O30441" s="172"/>
      <c r="U30441" s="173"/>
    </row>
    <row r="30442" spans="13:21" s="104" customFormat="1" ht="15.75">
      <c r="M30442" s="172"/>
      <c r="N30442" s="172"/>
      <c r="O30442" s="172"/>
      <c r="U30442" s="173"/>
    </row>
    <row r="30443" spans="13:21" s="104" customFormat="1" ht="15.75">
      <c r="M30443" s="172"/>
      <c r="N30443" s="172"/>
      <c r="O30443" s="172"/>
      <c r="U30443" s="173"/>
    </row>
    <row r="30444" spans="13:21" s="104" customFormat="1" ht="15.75">
      <c r="M30444" s="172"/>
      <c r="N30444" s="172"/>
      <c r="O30444" s="172"/>
      <c r="U30444" s="173"/>
    </row>
    <row r="30445" spans="13:21" s="104" customFormat="1" ht="15.75">
      <c r="M30445" s="172"/>
      <c r="N30445" s="172"/>
      <c r="O30445" s="172"/>
      <c r="U30445" s="173"/>
    </row>
    <row r="30446" spans="13:21" s="104" customFormat="1" ht="15.75">
      <c r="M30446" s="172"/>
      <c r="N30446" s="172"/>
      <c r="O30446" s="172"/>
      <c r="U30446" s="173"/>
    </row>
    <row r="30447" spans="13:21" s="104" customFormat="1" ht="15.75">
      <c r="M30447" s="172"/>
      <c r="N30447" s="172"/>
      <c r="O30447" s="172"/>
      <c r="U30447" s="173"/>
    </row>
    <row r="30448" spans="13:21" s="104" customFormat="1" ht="15.75">
      <c r="M30448" s="172"/>
      <c r="N30448" s="172"/>
      <c r="O30448" s="172"/>
      <c r="U30448" s="173"/>
    </row>
    <row r="30449" spans="13:21" s="104" customFormat="1" ht="15.75">
      <c r="M30449" s="172"/>
      <c r="N30449" s="172"/>
      <c r="O30449" s="172"/>
      <c r="U30449" s="173"/>
    </row>
    <row r="30450" spans="13:21" s="104" customFormat="1" ht="15.75">
      <c r="M30450" s="172"/>
      <c r="N30450" s="172"/>
      <c r="O30450" s="172"/>
      <c r="U30450" s="173"/>
    </row>
    <row r="30451" spans="13:21" s="104" customFormat="1" ht="15.75">
      <c r="M30451" s="172"/>
      <c r="N30451" s="172"/>
      <c r="O30451" s="172"/>
      <c r="U30451" s="173"/>
    </row>
    <row r="30452" spans="13:21" s="104" customFormat="1" ht="15.75">
      <c r="M30452" s="172"/>
      <c r="N30452" s="172"/>
      <c r="O30452" s="172"/>
      <c r="U30452" s="173"/>
    </row>
    <row r="30453" spans="13:21" s="104" customFormat="1" ht="15.75">
      <c r="M30453" s="172"/>
      <c r="N30453" s="172"/>
      <c r="O30453" s="172"/>
      <c r="U30453" s="173"/>
    </row>
    <row r="30454" spans="13:21" s="104" customFormat="1" ht="15.75">
      <c r="M30454" s="172"/>
      <c r="N30454" s="172"/>
      <c r="O30454" s="172"/>
      <c r="U30454" s="173"/>
    </row>
    <row r="30455" spans="13:21" s="104" customFormat="1" ht="15.75">
      <c r="M30455" s="172"/>
      <c r="N30455" s="172"/>
      <c r="O30455" s="172"/>
      <c r="U30455" s="173"/>
    </row>
    <row r="30456" spans="13:21" s="104" customFormat="1" ht="15.75">
      <c r="M30456" s="172"/>
      <c r="N30456" s="172"/>
      <c r="O30456" s="172"/>
      <c r="U30456" s="173"/>
    </row>
    <row r="30457" spans="13:21" s="104" customFormat="1" ht="15.75">
      <c r="M30457" s="172"/>
      <c r="N30457" s="172"/>
      <c r="O30457" s="172"/>
      <c r="U30457" s="173"/>
    </row>
    <row r="30458" spans="13:21" s="104" customFormat="1" ht="15.75">
      <c r="M30458" s="172"/>
      <c r="N30458" s="172"/>
      <c r="O30458" s="172"/>
      <c r="U30458" s="173"/>
    </row>
    <row r="30459" spans="13:21" s="104" customFormat="1" ht="15.75">
      <c r="M30459" s="172"/>
      <c r="N30459" s="172"/>
      <c r="O30459" s="172"/>
      <c r="U30459" s="173"/>
    </row>
    <row r="30460" spans="13:21" s="104" customFormat="1" ht="15.75">
      <c r="M30460" s="172"/>
      <c r="N30460" s="172"/>
      <c r="O30460" s="172"/>
      <c r="U30460" s="173"/>
    </row>
    <row r="30461" spans="13:21" s="104" customFormat="1" ht="15.75">
      <c r="M30461" s="172"/>
      <c r="N30461" s="172"/>
      <c r="O30461" s="172"/>
      <c r="U30461" s="173"/>
    </row>
    <row r="30462" spans="13:21" s="104" customFormat="1" ht="15.75">
      <c r="M30462" s="172"/>
      <c r="N30462" s="172"/>
      <c r="O30462" s="172"/>
      <c r="U30462" s="173"/>
    </row>
    <row r="30463" spans="13:21" s="104" customFormat="1" ht="15.75">
      <c r="M30463" s="172"/>
      <c r="N30463" s="172"/>
      <c r="O30463" s="172"/>
      <c r="U30463" s="173"/>
    </row>
    <row r="30464" spans="13:21" s="104" customFormat="1" ht="15.75">
      <c r="M30464" s="172"/>
      <c r="N30464" s="172"/>
      <c r="O30464" s="172"/>
      <c r="U30464" s="173"/>
    </row>
    <row r="30465" spans="13:21" s="104" customFormat="1" ht="15.75">
      <c r="M30465" s="172"/>
      <c r="N30465" s="172"/>
      <c r="O30465" s="172"/>
      <c r="U30465" s="173"/>
    </row>
    <row r="30466" spans="13:21" s="104" customFormat="1" ht="15.75">
      <c r="M30466" s="172"/>
      <c r="N30466" s="172"/>
      <c r="O30466" s="172"/>
      <c r="U30466" s="173"/>
    </row>
    <row r="30467" spans="13:21" s="104" customFormat="1" ht="15.75">
      <c r="M30467" s="172"/>
      <c r="N30467" s="172"/>
      <c r="O30467" s="172"/>
      <c r="U30467" s="173"/>
    </row>
    <row r="30468" spans="13:21" s="104" customFormat="1" ht="15.75">
      <c r="M30468" s="172"/>
      <c r="N30468" s="172"/>
      <c r="O30468" s="172"/>
      <c r="U30468" s="173"/>
    </row>
    <row r="30469" spans="13:21" s="104" customFormat="1" ht="15.75">
      <c r="M30469" s="172"/>
      <c r="N30469" s="172"/>
      <c r="O30469" s="172"/>
      <c r="U30469" s="173"/>
    </row>
    <row r="30470" spans="13:21" s="104" customFormat="1" ht="15.75">
      <c r="M30470" s="172"/>
      <c r="N30470" s="172"/>
      <c r="O30470" s="172"/>
      <c r="U30470" s="173"/>
    </row>
    <row r="30471" spans="13:21" s="104" customFormat="1" ht="15.75">
      <c r="M30471" s="172"/>
      <c r="N30471" s="172"/>
      <c r="O30471" s="172"/>
      <c r="U30471" s="173"/>
    </row>
    <row r="30472" spans="13:21" s="104" customFormat="1" ht="15.75">
      <c r="M30472" s="172"/>
      <c r="N30472" s="172"/>
      <c r="O30472" s="172"/>
      <c r="U30472" s="173"/>
    </row>
    <row r="30473" spans="13:21" s="104" customFormat="1" ht="15.75">
      <c r="M30473" s="172"/>
      <c r="N30473" s="172"/>
      <c r="O30473" s="172"/>
      <c r="U30473" s="173"/>
    </row>
    <row r="30474" spans="13:21" s="104" customFormat="1" ht="15.75">
      <c r="M30474" s="172"/>
      <c r="N30474" s="172"/>
      <c r="O30474" s="172"/>
      <c r="U30474" s="173"/>
    </row>
    <row r="30475" spans="13:21" s="104" customFormat="1" ht="15.75">
      <c r="M30475" s="172"/>
      <c r="N30475" s="172"/>
      <c r="O30475" s="172"/>
      <c r="U30475" s="173"/>
    </row>
    <row r="30476" spans="13:21" s="104" customFormat="1" ht="15.75">
      <c r="M30476" s="172"/>
      <c r="N30476" s="172"/>
      <c r="O30476" s="172"/>
      <c r="U30476" s="173"/>
    </row>
    <row r="30477" spans="13:21" s="104" customFormat="1" ht="15.75">
      <c r="M30477" s="172"/>
      <c r="N30477" s="172"/>
      <c r="O30477" s="172"/>
      <c r="U30477" s="173"/>
    </row>
    <row r="30478" spans="13:21" s="104" customFormat="1" ht="15.75">
      <c r="M30478" s="172"/>
      <c r="N30478" s="172"/>
      <c r="O30478" s="172"/>
      <c r="U30478" s="173"/>
    </row>
    <row r="30479" spans="13:21" s="104" customFormat="1" ht="15.75">
      <c r="M30479" s="172"/>
      <c r="N30479" s="172"/>
      <c r="O30479" s="172"/>
      <c r="U30479" s="173"/>
    </row>
    <row r="30480" spans="13:21" s="104" customFormat="1" ht="15.75">
      <c r="M30480" s="172"/>
      <c r="N30480" s="172"/>
      <c r="O30480" s="172"/>
      <c r="U30480" s="173"/>
    </row>
    <row r="30481" spans="13:21" s="104" customFormat="1" ht="15.75">
      <c r="M30481" s="172"/>
      <c r="N30481" s="172"/>
      <c r="O30481" s="172"/>
      <c r="U30481" s="173"/>
    </row>
    <row r="30482" spans="13:21" s="104" customFormat="1" ht="15.75">
      <c r="M30482" s="172"/>
      <c r="N30482" s="172"/>
      <c r="O30482" s="172"/>
      <c r="U30482" s="173"/>
    </row>
    <row r="30483" spans="13:21" s="104" customFormat="1" ht="15.75">
      <c r="M30483" s="172"/>
      <c r="N30483" s="172"/>
      <c r="O30483" s="172"/>
      <c r="U30483" s="173"/>
    </row>
    <row r="30484" spans="13:21" s="104" customFormat="1" ht="15.75">
      <c r="M30484" s="172"/>
      <c r="N30484" s="172"/>
      <c r="O30484" s="172"/>
      <c r="U30484" s="173"/>
    </row>
    <row r="30485" spans="13:21" s="104" customFormat="1" ht="15.75">
      <c r="M30485" s="172"/>
      <c r="N30485" s="172"/>
      <c r="O30485" s="172"/>
      <c r="U30485" s="173"/>
    </row>
    <row r="30486" spans="13:21" s="104" customFormat="1" ht="15.75">
      <c r="M30486" s="172"/>
      <c r="N30486" s="172"/>
      <c r="O30486" s="172"/>
      <c r="U30486" s="173"/>
    </row>
    <row r="30487" spans="13:21" s="104" customFormat="1" ht="15.75">
      <c r="M30487" s="172"/>
      <c r="N30487" s="172"/>
      <c r="O30487" s="172"/>
      <c r="U30487" s="173"/>
    </row>
    <row r="30488" spans="13:21" s="104" customFormat="1" ht="15.75">
      <c r="M30488" s="172"/>
      <c r="N30488" s="172"/>
      <c r="O30488" s="172"/>
      <c r="U30488" s="173"/>
    </row>
    <row r="30489" spans="13:21" s="104" customFormat="1" ht="15.75">
      <c r="M30489" s="172"/>
      <c r="N30489" s="172"/>
      <c r="O30489" s="172"/>
      <c r="U30489" s="173"/>
    </row>
    <row r="30490" spans="13:21" s="104" customFormat="1" ht="15.75">
      <c r="M30490" s="172"/>
      <c r="N30490" s="172"/>
      <c r="O30490" s="172"/>
      <c r="U30490" s="173"/>
    </row>
    <row r="30491" spans="13:21" s="104" customFormat="1" ht="15.75">
      <c r="M30491" s="172"/>
      <c r="N30491" s="172"/>
      <c r="O30491" s="172"/>
      <c r="U30491" s="173"/>
    </row>
    <row r="30492" spans="13:21" s="104" customFormat="1" ht="15.75">
      <c r="M30492" s="172"/>
      <c r="N30492" s="172"/>
      <c r="O30492" s="172"/>
      <c r="U30492" s="173"/>
    </row>
    <row r="30493" spans="13:21" s="104" customFormat="1" ht="15.75">
      <c r="M30493" s="172"/>
      <c r="N30493" s="172"/>
      <c r="O30493" s="172"/>
      <c r="U30493" s="173"/>
    </row>
    <row r="30494" spans="13:21" s="104" customFormat="1" ht="15.75">
      <c r="M30494" s="172"/>
      <c r="N30494" s="172"/>
      <c r="O30494" s="172"/>
      <c r="U30494" s="173"/>
    </row>
    <row r="30495" spans="13:21" s="104" customFormat="1" ht="15.75">
      <c r="M30495" s="172"/>
      <c r="N30495" s="172"/>
      <c r="O30495" s="172"/>
      <c r="U30495" s="173"/>
    </row>
    <row r="30496" spans="13:21" s="104" customFormat="1" ht="15.75">
      <c r="M30496" s="172"/>
      <c r="N30496" s="172"/>
      <c r="O30496" s="172"/>
      <c r="U30496" s="173"/>
    </row>
    <row r="30497" spans="13:21" s="104" customFormat="1" ht="15.75">
      <c r="M30497" s="172"/>
      <c r="N30497" s="172"/>
      <c r="O30497" s="172"/>
      <c r="U30497" s="173"/>
    </row>
    <row r="30498" spans="13:21" s="104" customFormat="1" ht="15.75">
      <c r="M30498" s="172"/>
      <c r="N30498" s="172"/>
      <c r="O30498" s="172"/>
      <c r="U30498" s="173"/>
    </row>
    <row r="30499" spans="13:21" s="104" customFormat="1" ht="15.75">
      <c r="M30499" s="172"/>
      <c r="N30499" s="172"/>
      <c r="O30499" s="172"/>
      <c r="U30499" s="173"/>
    </row>
    <row r="30500" spans="13:21" s="104" customFormat="1" ht="15.75">
      <c r="M30500" s="172"/>
      <c r="N30500" s="172"/>
      <c r="O30500" s="172"/>
      <c r="U30500" s="173"/>
    </row>
    <row r="30501" spans="13:21" s="104" customFormat="1" ht="15.75">
      <c r="M30501" s="172"/>
      <c r="N30501" s="172"/>
      <c r="O30501" s="172"/>
      <c r="U30501" s="173"/>
    </row>
    <row r="30502" spans="13:21" s="104" customFormat="1" ht="15.75">
      <c r="M30502" s="172"/>
      <c r="N30502" s="172"/>
      <c r="O30502" s="172"/>
      <c r="U30502" s="173"/>
    </row>
    <row r="30503" spans="13:21" s="104" customFormat="1" ht="15.75">
      <c r="M30503" s="172"/>
      <c r="N30503" s="172"/>
      <c r="O30503" s="172"/>
      <c r="U30503" s="173"/>
    </row>
    <row r="30504" spans="13:21" s="104" customFormat="1" ht="15.75">
      <c r="M30504" s="172"/>
      <c r="N30504" s="172"/>
      <c r="O30504" s="172"/>
      <c r="U30504" s="173"/>
    </row>
    <row r="30505" spans="13:21" s="104" customFormat="1" ht="15.75">
      <c r="M30505" s="172"/>
      <c r="N30505" s="172"/>
      <c r="O30505" s="172"/>
      <c r="U30505" s="173"/>
    </row>
    <row r="30506" spans="13:21" s="104" customFormat="1" ht="15.75">
      <c r="M30506" s="172"/>
      <c r="N30506" s="172"/>
      <c r="O30506" s="172"/>
      <c r="U30506" s="173"/>
    </row>
    <row r="30507" spans="13:21" s="104" customFormat="1" ht="15.75">
      <c r="M30507" s="172"/>
      <c r="N30507" s="172"/>
      <c r="O30507" s="172"/>
      <c r="U30507" s="173"/>
    </row>
    <row r="30508" spans="13:21" s="104" customFormat="1" ht="15.75">
      <c r="M30508" s="172"/>
      <c r="N30508" s="172"/>
      <c r="O30508" s="172"/>
      <c r="U30508" s="173"/>
    </row>
    <row r="30509" spans="13:21" s="104" customFormat="1" ht="15.75">
      <c r="M30509" s="172"/>
      <c r="N30509" s="172"/>
      <c r="O30509" s="172"/>
      <c r="U30509" s="173"/>
    </row>
    <row r="30510" spans="13:21" s="104" customFormat="1" ht="15.75">
      <c r="M30510" s="172"/>
      <c r="N30510" s="172"/>
      <c r="O30510" s="172"/>
      <c r="U30510" s="173"/>
    </row>
    <row r="30511" spans="13:21" s="104" customFormat="1" ht="15.75">
      <c r="M30511" s="172"/>
      <c r="N30511" s="172"/>
      <c r="O30511" s="172"/>
      <c r="U30511" s="173"/>
    </row>
    <row r="30512" spans="13:21" s="104" customFormat="1" ht="15.75">
      <c r="M30512" s="172"/>
      <c r="N30512" s="172"/>
      <c r="O30512" s="172"/>
      <c r="U30512" s="173"/>
    </row>
    <row r="30513" spans="13:21" s="104" customFormat="1" ht="15.75">
      <c r="M30513" s="172"/>
      <c r="N30513" s="172"/>
      <c r="O30513" s="172"/>
      <c r="U30513" s="173"/>
    </row>
    <row r="30514" spans="13:21" s="104" customFormat="1" ht="15.75">
      <c r="M30514" s="172"/>
      <c r="N30514" s="172"/>
      <c r="O30514" s="172"/>
      <c r="U30514" s="173"/>
    </row>
    <row r="30515" spans="13:21" s="104" customFormat="1" ht="15.75">
      <c r="M30515" s="172"/>
      <c r="N30515" s="172"/>
      <c r="O30515" s="172"/>
      <c r="U30515" s="173"/>
    </row>
    <row r="30516" spans="13:21" s="104" customFormat="1" ht="15.75">
      <c r="M30516" s="172"/>
      <c r="N30516" s="172"/>
      <c r="O30516" s="172"/>
      <c r="U30516" s="173"/>
    </row>
    <row r="30517" spans="13:21" s="104" customFormat="1" ht="15.75">
      <c r="M30517" s="172"/>
      <c r="N30517" s="172"/>
      <c r="O30517" s="172"/>
      <c r="U30517" s="173"/>
    </row>
    <row r="30518" spans="13:21" s="104" customFormat="1" ht="15.75">
      <c r="M30518" s="172"/>
      <c r="N30518" s="172"/>
      <c r="O30518" s="172"/>
      <c r="U30518" s="173"/>
    </row>
    <row r="30519" spans="13:21" s="104" customFormat="1" ht="15.75">
      <c r="M30519" s="172"/>
      <c r="N30519" s="172"/>
      <c r="O30519" s="172"/>
      <c r="U30519" s="173"/>
    </row>
    <row r="30520" spans="13:21" s="104" customFormat="1" ht="15.75">
      <c r="M30520" s="172"/>
      <c r="N30520" s="172"/>
      <c r="O30520" s="172"/>
      <c r="U30520" s="173"/>
    </row>
    <row r="30521" spans="13:21" s="104" customFormat="1" ht="15.75">
      <c r="M30521" s="172"/>
      <c r="N30521" s="172"/>
      <c r="O30521" s="172"/>
      <c r="U30521" s="173"/>
    </row>
    <row r="30522" spans="13:21" s="104" customFormat="1" ht="15.75">
      <c r="M30522" s="172"/>
      <c r="N30522" s="172"/>
      <c r="O30522" s="172"/>
      <c r="U30522" s="173"/>
    </row>
    <row r="30523" spans="13:21" s="104" customFormat="1" ht="15.75">
      <c r="M30523" s="172"/>
      <c r="N30523" s="172"/>
      <c r="O30523" s="172"/>
      <c r="U30523" s="173"/>
    </row>
    <row r="30524" spans="13:21" s="104" customFormat="1" ht="15.75">
      <c r="M30524" s="172"/>
      <c r="N30524" s="172"/>
      <c r="O30524" s="172"/>
      <c r="U30524" s="173"/>
    </row>
    <row r="30525" spans="13:21" s="104" customFormat="1" ht="15.75">
      <c r="M30525" s="172"/>
      <c r="N30525" s="172"/>
      <c r="O30525" s="172"/>
      <c r="U30525" s="173"/>
    </row>
    <row r="30526" spans="13:21" s="104" customFormat="1" ht="15.75">
      <c r="M30526" s="172"/>
      <c r="N30526" s="172"/>
      <c r="O30526" s="172"/>
      <c r="U30526" s="173"/>
    </row>
    <row r="30527" spans="13:21" s="104" customFormat="1" ht="15.75">
      <c r="M30527" s="172"/>
      <c r="N30527" s="172"/>
      <c r="O30527" s="172"/>
      <c r="U30527" s="173"/>
    </row>
    <row r="30528" spans="13:21" s="104" customFormat="1" ht="15.75">
      <c r="M30528" s="172"/>
      <c r="N30528" s="172"/>
      <c r="O30528" s="172"/>
      <c r="U30528" s="173"/>
    </row>
    <row r="30529" spans="13:21" s="104" customFormat="1" ht="15.75">
      <c r="M30529" s="172"/>
      <c r="N30529" s="172"/>
      <c r="O30529" s="172"/>
      <c r="U30529" s="173"/>
    </row>
    <row r="30530" spans="13:21" s="104" customFormat="1" ht="15.75">
      <c r="M30530" s="172"/>
      <c r="N30530" s="172"/>
      <c r="O30530" s="172"/>
      <c r="U30530" s="173"/>
    </row>
    <row r="30531" spans="13:21" s="104" customFormat="1" ht="15.75">
      <c r="M30531" s="172"/>
      <c r="N30531" s="172"/>
      <c r="O30531" s="172"/>
      <c r="U30531" s="173"/>
    </row>
    <row r="30532" spans="13:21" s="104" customFormat="1" ht="15.75">
      <c r="M30532" s="172"/>
      <c r="N30532" s="172"/>
      <c r="O30532" s="172"/>
      <c r="U30532" s="173"/>
    </row>
    <row r="30533" spans="13:21" s="104" customFormat="1" ht="15.75">
      <c r="M30533" s="172"/>
      <c r="N30533" s="172"/>
      <c r="O30533" s="172"/>
      <c r="U30533" s="173"/>
    </row>
    <row r="30534" spans="13:21" s="104" customFormat="1" ht="15.75">
      <c r="M30534" s="172"/>
      <c r="N30534" s="172"/>
      <c r="O30534" s="172"/>
      <c r="U30534" s="173"/>
    </row>
    <row r="30535" spans="13:21" s="104" customFormat="1" ht="15.75">
      <c r="M30535" s="172"/>
      <c r="N30535" s="172"/>
      <c r="O30535" s="172"/>
      <c r="U30535" s="173"/>
    </row>
    <row r="30536" spans="13:21" s="104" customFormat="1" ht="15.75">
      <c r="M30536" s="172"/>
      <c r="N30536" s="172"/>
      <c r="O30536" s="172"/>
      <c r="U30536" s="173"/>
    </row>
    <row r="30537" spans="13:21" s="104" customFormat="1" ht="15.75">
      <c r="M30537" s="172"/>
      <c r="N30537" s="172"/>
      <c r="O30537" s="172"/>
      <c r="U30537" s="173"/>
    </row>
    <row r="30538" spans="13:21" s="104" customFormat="1" ht="15.75">
      <c r="M30538" s="172"/>
      <c r="N30538" s="172"/>
      <c r="O30538" s="172"/>
      <c r="U30538" s="173"/>
    </row>
    <row r="30539" spans="13:21" s="104" customFormat="1" ht="15.75">
      <c r="M30539" s="172"/>
      <c r="N30539" s="172"/>
      <c r="O30539" s="172"/>
      <c r="U30539" s="173"/>
    </row>
    <row r="30540" spans="13:21" s="104" customFormat="1" ht="15.75">
      <c r="M30540" s="172"/>
      <c r="N30540" s="172"/>
      <c r="O30540" s="172"/>
      <c r="U30540" s="173"/>
    </row>
    <row r="30541" spans="13:21" s="104" customFormat="1" ht="15.75">
      <c r="M30541" s="172"/>
      <c r="N30541" s="172"/>
      <c r="O30541" s="172"/>
      <c r="U30541" s="173"/>
    </row>
    <row r="30542" spans="13:21" s="104" customFormat="1" ht="15.75">
      <c r="M30542" s="172"/>
      <c r="N30542" s="172"/>
      <c r="O30542" s="172"/>
      <c r="U30542" s="173"/>
    </row>
    <row r="30543" spans="13:21" s="104" customFormat="1" ht="15.75">
      <c r="M30543" s="172"/>
      <c r="N30543" s="172"/>
      <c r="O30543" s="172"/>
      <c r="U30543" s="173"/>
    </row>
    <row r="30544" spans="13:21" s="104" customFormat="1" ht="15.75">
      <c r="M30544" s="172"/>
      <c r="N30544" s="172"/>
      <c r="O30544" s="172"/>
      <c r="U30544" s="173"/>
    </row>
    <row r="30545" spans="13:21" s="104" customFormat="1" ht="15.75">
      <c r="M30545" s="172"/>
      <c r="N30545" s="172"/>
      <c r="O30545" s="172"/>
      <c r="U30545" s="173"/>
    </row>
    <row r="30546" spans="13:21" s="104" customFormat="1" ht="15.75">
      <c r="M30546" s="172"/>
      <c r="N30546" s="172"/>
      <c r="O30546" s="172"/>
      <c r="U30546" s="173"/>
    </row>
    <row r="30547" spans="13:21" s="104" customFormat="1" ht="15.75">
      <c r="M30547" s="172"/>
      <c r="N30547" s="172"/>
      <c r="O30547" s="172"/>
      <c r="U30547" s="173"/>
    </row>
    <row r="30548" spans="13:21" s="104" customFormat="1" ht="15.75">
      <c r="M30548" s="172"/>
      <c r="N30548" s="172"/>
      <c r="O30548" s="172"/>
      <c r="U30548" s="173"/>
    </row>
    <row r="30549" spans="13:21" s="104" customFormat="1" ht="15.75">
      <c r="M30549" s="172"/>
      <c r="N30549" s="172"/>
      <c r="O30549" s="172"/>
      <c r="U30549" s="173"/>
    </row>
    <row r="30550" spans="13:21" s="104" customFormat="1" ht="15.75">
      <c r="M30550" s="172"/>
      <c r="N30550" s="172"/>
      <c r="O30550" s="172"/>
      <c r="U30550" s="173"/>
    </row>
    <row r="30551" spans="13:21" s="104" customFormat="1" ht="15.75">
      <c r="M30551" s="172"/>
      <c r="N30551" s="172"/>
      <c r="O30551" s="172"/>
      <c r="U30551" s="173"/>
    </row>
    <row r="30552" spans="13:21" s="104" customFormat="1" ht="15.75">
      <c r="M30552" s="172"/>
      <c r="N30552" s="172"/>
      <c r="O30552" s="172"/>
      <c r="U30552" s="173"/>
    </row>
    <row r="30553" spans="13:21" s="104" customFormat="1" ht="15.75">
      <c r="M30553" s="172"/>
      <c r="N30553" s="172"/>
      <c r="O30553" s="172"/>
      <c r="U30553" s="173"/>
    </row>
    <row r="30554" spans="13:21" s="104" customFormat="1" ht="15.75">
      <c r="M30554" s="172"/>
      <c r="N30554" s="172"/>
      <c r="O30554" s="172"/>
      <c r="U30554" s="173"/>
    </row>
    <row r="30555" spans="13:21" s="104" customFormat="1" ht="15.75">
      <c r="M30555" s="172"/>
      <c r="N30555" s="172"/>
      <c r="O30555" s="172"/>
      <c r="U30555" s="173"/>
    </row>
    <row r="30556" spans="13:21" s="104" customFormat="1" ht="15.75">
      <c r="M30556" s="172"/>
      <c r="N30556" s="172"/>
      <c r="O30556" s="172"/>
      <c r="U30556" s="173"/>
    </row>
    <row r="30557" spans="13:21" s="104" customFormat="1" ht="15.75">
      <c r="M30557" s="172"/>
      <c r="N30557" s="172"/>
      <c r="O30557" s="172"/>
      <c r="U30557" s="173"/>
    </row>
    <row r="30558" spans="13:21" s="104" customFormat="1" ht="15.75">
      <c r="M30558" s="172"/>
      <c r="N30558" s="172"/>
      <c r="O30558" s="172"/>
      <c r="U30558" s="173"/>
    </row>
    <row r="30559" spans="13:21" s="104" customFormat="1" ht="15.75">
      <c r="M30559" s="172"/>
      <c r="N30559" s="172"/>
      <c r="O30559" s="172"/>
      <c r="U30559" s="173"/>
    </row>
    <row r="30560" spans="13:21" s="104" customFormat="1" ht="15.75">
      <c r="M30560" s="172"/>
      <c r="N30560" s="172"/>
      <c r="O30560" s="172"/>
      <c r="U30560" s="173"/>
    </row>
    <row r="30561" spans="13:21" s="104" customFormat="1" ht="15.75">
      <c r="M30561" s="172"/>
      <c r="N30561" s="172"/>
      <c r="O30561" s="172"/>
      <c r="U30561" s="173"/>
    </row>
    <row r="30562" spans="13:21" s="104" customFormat="1" ht="15.75">
      <c r="M30562" s="172"/>
      <c r="N30562" s="172"/>
      <c r="O30562" s="172"/>
      <c r="U30562" s="173"/>
    </row>
    <row r="30563" spans="13:21" s="104" customFormat="1" ht="15.75">
      <c r="M30563" s="172"/>
      <c r="N30563" s="172"/>
      <c r="O30563" s="172"/>
      <c r="U30563" s="173"/>
    </row>
    <row r="30564" spans="13:21" s="104" customFormat="1" ht="15.75">
      <c r="M30564" s="172"/>
      <c r="N30564" s="172"/>
      <c r="O30564" s="172"/>
      <c r="U30564" s="173"/>
    </row>
    <row r="30565" spans="13:21" s="104" customFormat="1" ht="15.75">
      <c r="M30565" s="172"/>
      <c r="N30565" s="172"/>
      <c r="O30565" s="172"/>
      <c r="U30565" s="173"/>
    </row>
    <row r="30566" spans="13:21" s="104" customFormat="1" ht="15.75">
      <c r="M30566" s="172"/>
      <c r="N30566" s="172"/>
      <c r="O30566" s="172"/>
      <c r="U30566" s="173"/>
    </row>
    <row r="30567" spans="13:21" s="104" customFormat="1" ht="15.75">
      <c r="M30567" s="172"/>
      <c r="N30567" s="172"/>
      <c r="O30567" s="172"/>
      <c r="U30567" s="173"/>
    </row>
    <row r="30568" spans="13:21" s="104" customFormat="1" ht="15.75">
      <c r="M30568" s="172"/>
      <c r="N30568" s="172"/>
      <c r="O30568" s="172"/>
      <c r="U30568" s="173"/>
    </row>
    <row r="30569" spans="13:21" s="104" customFormat="1" ht="15.75">
      <c r="M30569" s="172"/>
      <c r="N30569" s="172"/>
      <c r="O30569" s="172"/>
      <c r="U30569" s="173"/>
    </row>
    <row r="30570" spans="13:21" s="104" customFormat="1" ht="15.75">
      <c r="M30570" s="172"/>
      <c r="N30570" s="172"/>
      <c r="O30570" s="172"/>
      <c r="U30570" s="173"/>
    </row>
    <row r="30571" spans="13:21" s="104" customFormat="1" ht="15.75">
      <c r="M30571" s="172"/>
      <c r="N30571" s="172"/>
      <c r="O30571" s="172"/>
      <c r="U30571" s="173"/>
    </row>
    <row r="30572" spans="13:21" s="104" customFormat="1" ht="15.75">
      <c r="M30572" s="172"/>
      <c r="N30572" s="172"/>
      <c r="O30572" s="172"/>
      <c r="U30572" s="173"/>
    </row>
    <row r="30573" spans="13:21" s="104" customFormat="1" ht="15.75">
      <c r="M30573" s="172"/>
      <c r="N30573" s="172"/>
      <c r="O30573" s="172"/>
      <c r="U30573" s="173"/>
    </row>
    <row r="30574" spans="13:21" s="104" customFormat="1" ht="15.75">
      <c r="M30574" s="172"/>
      <c r="N30574" s="172"/>
      <c r="O30574" s="172"/>
      <c r="U30574" s="173"/>
    </row>
    <row r="30575" spans="13:21" s="104" customFormat="1" ht="15.75">
      <c r="M30575" s="172"/>
      <c r="N30575" s="172"/>
      <c r="O30575" s="172"/>
      <c r="U30575" s="173"/>
    </row>
    <row r="30576" spans="13:21" s="104" customFormat="1" ht="15.75">
      <c r="M30576" s="172"/>
      <c r="N30576" s="172"/>
      <c r="O30576" s="172"/>
      <c r="U30576" s="173"/>
    </row>
    <row r="30577" spans="13:21" s="104" customFormat="1" ht="15.75">
      <c r="M30577" s="172"/>
      <c r="N30577" s="172"/>
      <c r="O30577" s="172"/>
      <c r="U30577" s="173"/>
    </row>
    <row r="30578" spans="13:21" s="104" customFormat="1" ht="15.75">
      <c r="M30578" s="172"/>
      <c r="N30578" s="172"/>
      <c r="O30578" s="172"/>
      <c r="U30578" s="173"/>
    </row>
    <row r="30579" spans="13:21" s="104" customFormat="1" ht="15.75">
      <c r="M30579" s="172"/>
      <c r="N30579" s="172"/>
      <c r="O30579" s="172"/>
      <c r="U30579" s="173"/>
    </row>
    <row r="30580" spans="13:21" s="104" customFormat="1" ht="15.75">
      <c r="M30580" s="172"/>
      <c r="N30580" s="172"/>
      <c r="O30580" s="172"/>
      <c r="U30580" s="173"/>
    </row>
    <row r="30581" spans="13:21" s="104" customFormat="1" ht="15.75">
      <c r="M30581" s="172"/>
      <c r="N30581" s="172"/>
      <c r="O30581" s="172"/>
      <c r="U30581" s="173"/>
    </row>
    <row r="30582" spans="13:21" s="104" customFormat="1" ht="15.75">
      <c r="M30582" s="172"/>
      <c r="N30582" s="172"/>
      <c r="O30582" s="172"/>
      <c r="U30582" s="173"/>
    </row>
    <row r="30583" spans="13:21" s="104" customFormat="1" ht="15.75">
      <c r="M30583" s="172"/>
      <c r="N30583" s="172"/>
      <c r="O30583" s="172"/>
      <c r="U30583" s="173"/>
    </row>
    <row r="30584" spans="13:21" s="104" customFormat="1" ht="15.75">
      <c r="M30584" s="172"/>
      <c r="N30584" s="172"/>
      <c r="O30584" s="172"/>
      <c r="U30584" s="173"/>
    </row>
    <row r="30585" spans="13:21" s="104" customFormat="1" ht="15.75">
      <c r="M30585" s="172"/>
      <c r="N30585" s="172"/>
      <c r="O30585" s="172"/>
      <c r="U30585" s="173"/>
    </row>
    <row r="30586" spans="13:21" s="104" customFormat="1" ht="15.75">
      <c r="M30586" s="172"/>
      <c r="N30586" s="172"/>
      <c r="O30586" s="172"/>
      <c r="U30586" s="173"/>
    </row>
    <row r="30587" spans="13:21" s="104" customFormat="1" ht="15.75">
      <c r="M30587" s="172"/>
      <c r="N30587" s="172"/>
      <c r="O30587" s="172"/>
      <c r="U30587" s="173"/>
    </row>
    <row r="30588" spans="13:21" s="104" customFormat="1" ht="15.75">
      <c r="M30588" s="172"/>
      <c r="N30588" s="172"/>
      <c r="O30588" s="172"/>
      <c r="U30588" s="173"/>
    </row>
    <row r="30589" spans="13:21" s="104" customFormat="1" ht="15.75">
      <c r="M30589" s="172"/>
      <c r="N30589" s="172"/>
      <c r="O30589" s="172"/>
      <c r="U30589" s="173"/>
    </row>
    <row r="30590" spans="13:21" s="104" customFormat="1" ht="15.75">
      <c r="M30590" s="172"/>
      <c r="N30590" s="172"/>
      <c r="O30590" s="172"/>
      <c r="U30590" s="173"/>
    </row>
    <row r="30591" spans="13:21" s="104" customFormat="1" ht="15.75">
      <c r="M30591" s="172"/>
      <c r="N30591" s="172"/>
      <c r="O30591" s="172"/>
      <c r="U30591" s="173"/>
    </row>
    <row r="30592" spans="13:21" s="104" customFormat="1" ht="15.75">
      <c r="M30592" s="172"/>
      <c r="N30592" s="172"/>
      <c r="O30592" s="172"/>
      <c r="U30592" s="173"/>
    </row>
    <row r="30593" spans="13:21" s="104" customFormat="1" ht="15.75">
      <c r="M30593" s="172"/>
      <c r="N30593" s="172"/>
      <c r="O30593" s="172"/>
      <c r="U30593" s="173"/>
    </row>
    <row r="30594" spans="13:21" s="104" customFormat="1" ht="15.75">
      <c r="M30594" s="172"/>
      <c r="N30594" s="172"/>
      <c r="O30594" s="172"/>
      <c r="U30594" s="173"/>
    </row>
    <row r="30595" spans="13:21" s="104" customFormat="1" ht="15.75">
      <c r="M30595" s="172"/>
      <c r="N30595" s="172"/>
      <c r="O30595" s="172"/>
      <c r="U30595" s="173"/>
    </row>
    <row r="30596" spans="13:21" s="104" customFormat="1" ht="15.75">
      <c r="M30596" s="172"/>
      <c r="N30596" s="172"/>
      <c r="O30596" s="172"/>
      <c r="U30596" s="173"/>
    </row>
    <row r="30597" spans="13:21" s="104" customFormat="1" ht="15.75">
      <c r="M30597" s="172"/>
      <c r="N30597" s="172"/>
      <c r="O30597" s="172"/>
      <c r="U30597" s="173"/>
    </row>
    <row r="30598" spans="13:21" s="104" customFormat="1" ht="15.75">
      <c r="M30598" s="172"/>
      <c r="N30598" s="172"/>
      <c r="O30598" s="172"/>
      <c r="U30598" s="173"/>
    </row>
    <row r="30599" spans="13:21" s="104" customFormat="1" ht="15.75">
      <c r="M30599" s="172"/>
      <c r="N30599" s="172"/>
      <c r="O30599" s="172"/>
      <c r="U30599" s="173"/>
    </row>
    <row r="30600" spans="13:21" s="104" customFormat="1" ht="15.75">
      <c r="M30600" s="172"/>
      <c r="N30600" s="172"/>
      <c r="O30600" s="172"/>
      <c r="U30600" s="173"/>
    </row>
    <row r="30601" spans="13:21" s="104" customFormat="1" ht="15.75">
      <c r="M30601" s="172"/>
      <c r="N30601" s="172"/>
      <c r="O30601" s="172"/>
      <c r="U30601" s="173"/>
    </row>
    <row r="30602" spans="13:21" s="104" customFormat="1" ht="15.75">
      <c r="M30602" s="172"/>
      <c r="N30602" s="172"/>
      <c r="O30602" s="172"/>
      <c r="U30602" s="173"/>
    </row>
    <row r="30603" spans="13:21" s="104" customFormat="1" ht="15.75">
      <c r="M30603" s="172"/>
      <c r="N30603" s="172"/>
      <c r="O30603" s="172"/>
      <c r="U30603" s="173"/>
    </row>
    <row r="30604" spans="13:21" s="104" customFormat="1" ht="15.75">
      <c r="M30604" s="172"/>
      <c r="N30604" s="172"/>
      <c r="O30604" s="172"/>
      <c r="U30604" s="173"/>
    </row>
    <row r="30605" spans="13:21" s="104" customFormat="1" ht="15.75">
      <c r="M30605" s="172"/>
      <c r="N30605" s="172"/>
      <c r="O30605" s="172"/>
      <c r="U30605" s="173"/>
    </row>
    <row r="30606" spans="13:21" s="104" customFormat="1" ht="15.75">
      <c r="M30606" s="172"/>
      <c r="N30606" s="172"/>
      <c r="O30606" s="172"/>
      <c r="U30606" s="173"/>
    </row>
    <row r="30607" spans="13:21" s="104" customFormat="1" ht="15.75">
      <c r="M30607" s="172"/>
      <c r="N30607" s="172"/>
      <c r="O30607" s="172"/>
      <c r="U30607" s="173"/>
    </row>
    <row r="30608" spans="13:21" s="104" customFormat="1" ht="15.75">
      <c r="M30608" s="172"/>
      <c r="N30608" s="172"/>
      <c r="O30608" s="172"/>
      <c r="U30608" s="173"/>
    </row>
    <row r="30609" spans="13:21" s="104" customFormat="1" ht="15.75">
      <c r="M30609" s="172"/>
      <c r="N30609" s="172"/>
      <c r="O30609" s="172"/>
      <c r="U30609" s="173"/>
    </row>
    <row r="30610" spans="13:21" s="104" customFormat="1" ht="15.75">
      <c r="M30610" s="172"/>
      <c r="N30610" s="172"/>
      <c r="O30610" s="172"/>
      <c r="U30610" s="173"/>
    </row>
    <row r="30611" spans="13:21" s="104" customFormat="1" ht="15.75">
      <c r="M30611" s="172"/>
      <c r="N30611" s="172"/>
      <c r="O30611" s="172"/>
      <c r="U30611" s="173"/>
    </row>
    <row r="30612" spans="13:21" s="104" customFormat="1" ht="15.75">
      <c r="M30612" s="172"/>
      <c r="N30612" s="172"/>
      <c r="O30612" s="172"/>
      <c r="U30612" s="173"/>
    </row>
    <row r="30613" spans="13:21" s="104" customFormat="1" ht="15.75">
      <c r="M30613" s="172"/>
      <c r="N30613" s="172"/>
      <c r="O30613" s="172"/>
      <c r="U30613" s="173"/>
    </row>
    <row r="30614" spans="13:21" s="104" customFormat="1" ht="15.75">
      <c r="M30614" s="172"/>
      <c r="N30614" s="172"/>
      <c r="O30614" s="172"/>
      <c r="U30614" s="173"/>
    </row>
    <row r="30615" spans="13:21" s="104" customFormat="1" ht="15.75">
      <c r="M30615" s="172"/>
      <c r="N30615" s="172"/>
      <c r="O30615" s="172"/>
      <c r="U30615" s="173"/>
    </row>
    <row r="30616" spans="13:21" s="104" customFormat="1" ht="15.75">
      <c r="M30616" s="172"/>
      <c r="N30616" s="172"/>
      <c r="O30616" s="172"/>
      <c r="U30616" s="173"/>
    </row>
    <row r="30617" spans="13:21" s="104" customFormat="1" ht="15.75">
      <c r="M30617" s="172"/>
      <c r="N30617" s="172"/>
      <c r="O30617" s="172"/>
      <c r="U30617" s="173"/>
    </row>
    <row r="30618" spans="13:21" s="104" customFormat="1" ht="15.75">
      <c r="M30618" s="172"/>
      <c r="N30618" s="172"/>
      <c r="O30618" s="172"/>
      <c r="U30618" s="173"/>
    </row>
    <row r="30619" spans="13:21" s="104" customFormat="1" ht="15.75">
      <c r="M30619" s="172"/>
      <c r="N30619" s="172"/>
      <c r="O30619" s="172"/>
      <c r="U30619" s="173"/>
    </row>
    <row r="30620" spans="13:21" s="104" customFormat="1" ht="15.75">
      <c r="M30620" s="172"/>
      <c r="N30620" s="172"/>
      <c r="O30620" s="172"/>
      <c r="U30620" s="173"/>
    </row>
    <row r="30621" spans="13:21" s="104" customFormat="1" ht="15.75">
      <c r="M30621" s="172"/>
      <c r="N30621" s="172"/>
      <c r="O30621" s="172"/>
      <c r="U30621" s="173"/>
    </row>
    <row r="30622" spans="13:21" s="104" customFormat="1" ht="15.75">
      <c r="M30622" s="172"/>
      <c r="N30622" s="172"/>
      <c r="O30622" s="172"/>
      <c r="U30622" s="173"/>
    </row>
    <row r="30623" spans="13:21" s="104" customFormat="1" ht="15.75">
      <c r="M30623" s="172"/>
      <c r="N30623" s="172"/>
      <c r="O30623" s="172"/>
      <c r="U30623" s="173"/>
    </row>
    <row r="30624" spans="13:21" s="104" customFormat="1" ht="15.75">
      <c r="M30624" s="172"/>
      <c r="N30624" s="172"/>
      <c r="O30624" s="172"/>
      <c r="U30624" s="173"/>
    </row>
    <row r="30625" spans="13:21" s="104" customFormat="1" ht="15.75">
      <c r="M30625" s="172"/>
      <c r="N30625" s="172"/>
      <c r="O30625" s="172"/>
      <c r="U30625" s="173"/>
    </row>
    <row r="30626" spans="13:21" s="104" customFormat="1" ht="15.75">
      <c r="M30626" s="172"/>
      <c r="N30626" s="172"/>
      <c r="O30626" s="172"/>
      <c r="U30626" s="173"/>
    </row>
    <row r="30627" spans="13:21" s="104" customFormat="1" ht="15.75">
      <c r="M30627" s="172"/>
      <c r="N30627" s="172"/>
      <c r="O30627" s="172"/>
      <c r="U30627" s="173"/>
    </row>
    <row r="30628" spans="13:21" s="104" customFormat="1" ht="15.75">
      <c r="M30628" s="172"/>
      <c r="N30628" s="172"/>
      <c r="O30628" s="172"/>
      <c r="U30628" s="173"/>
    </row>
    <row r="30629" spans="13:21" s="104" customFormat="1" ht="15.75">
      <c r="M30629" s="172"/>
      <c r="N30629" s="172"/>
      <c r="O30629" s="172"/>
      <c r="U30629" s="173"/>
    </row>
    <row r="30630" spans="13:21" s="104" customFormat="1" ht="15.75">
      <c r="M30630" s="172"/>
      <c r="N30630" s="172"/>
      <c r="O30630" s="172"/>
      <c r="U30630" s="173"/>
    </row>
    <row r="30631" spans="13:21" s="104" customFormat="1" ht="15.75">
      <c r="M30631" s="172"/>
      <c r="N30631" s="172"/>
      <c r="O30631" s="172"/>
      <c r="U30631" s="173"/>
    </row>
    <row r="30632" spans="13:21" s="104" customFormat="1" ht="15.75">
      <c r="M30632" s="172"/>
      <c r="N30632" s="172"/>
      <c r="O30632" s="172"/>
      <c r="U30632" s="173"/>
    </row>
    <row r="30633" spans="13:21" s="104" customFormat="1" ht="15.75">
      <c r="M30633" s="172"/>
      <c r="N30633" s="172"/>
      <c r="O30633" s="172"/>
      <c r="U30633" s="173"/>
    </row>
    <row r="30634" spans="13:21" s="104" customFormat="1" ht="15.75">
      <c r="M30634" s="172"/>
      <c r="N30634" s="172"/>
      <c r="O30634" s="172"/>
      <c r="U30634" s="173"/>
    </row>
    <row r="30635" spans="13:21" s="104" customFormat="1" ht="15.75">
      <c r="M30635" s="172"/>
      <c r="N30635" s="172"/>
      <c r="O30635" s="172"/>
      <c r="U30635" s="173"/>
    </row>
    <row r="30636" spans="13:21" s="104" customFormat="1" ht="15.75">
      <c r="M30636" s="172"/>
      <c r="N30636" s="172"/>
      <c r="O30636" s="172"/>
      <c r="U30636" s="173"/>
    </row>
    <row r="30637" spans="13:21" s="104" customFormat="1" ht="15.75">
      <c r="M30637" s="172"/>
      <c r="N30637" s="172"/>
      <c r="O30637" s="172"/>
      <c r="U30637" s="173"/>
    </row>
    <row r="30638" spans="13:21" s="104" customFormat="1" ht="15.75">
      <c r="M30638" s="172"/>
      <c r="N30638" s="172"/>
      <c r="O30638" s="172"/>
      <c r="U30638" s="173"/>
    </row>
    <row r="30639" spans="13:21" s="104" customFormat="1" ht="15.75">
      <c r="M30639" s="172"/>
      <c r="N30639" s="172"/>
      <c r="O30639" s="172"/>
      <c r="U30639" s="173"/>
    </row>
    <row r="30640" spans="13:21" s="104" customFormat="1" ht="15.75">
      <c r="M30640" s="172"/>
      <c r="N30640" s="172"/>
      <c r="O30640" s="172"/>
      <c r="U30640" s="173"/>
    </row>
    <row r="30641" spans="13:21" s="104" customFormat="1" ht="15.75">
      <c r="M30641" s="172"/>
      <c r="N30641" s="172"/>
      <c r="O30641" s="172"/>
      <c r="U30641" s="173"/>
    </row>
    <row r="30642" spans="13:21" s="104" customFormat="1" ht="15.75">
      <c r="M30642" s="172"/>
      <c r="N30642" s="172"/>
      <c r="O30642" s="172"/>
      <c r="U30642" s="173"/>
    </row>
    <row r="30643" spans="13:21" s="104" customFormat="1" ht="15.75">
      <c r="M30643" s="172"/>
      <c r="N30643" s="172"/>
      <c r="O30643" s="172"/>
      <c r="U30643" s="173"/>
    </row>
    <row r="30644" spans="13:21" s="104" customFormat="1" ht="15.75">
      <c r="M30644" s="172"/>
      <c r="N30644" s="172"/>
      <c r="O30644" s="172"/>
      <c r="U30644" s="173"/>
    </row>
    <row r="30645" spans="13:21" s="104" customFormat="1" ht="15.75">
      <c r="M30645" s="172"/>
      <c r="N30645" s="172"/>
      <c r="O30645" s="172"/>
      <c r="U30645" s="173"/>
    </row>
    <row r="30646" spans="13:21" s="104" customFormat="1" ht="15.75">
      <c r="M30646" s="172"/>
      <c r="N30646" s="172"/>
      <c r="O30646" s="172"/>
      <c r="U30646" s="173"/>
    </row>
    <row r="30647" spans="13:21" s="104" customFormat="1" ht="15.75">
      <c r="M30647" s="172"/>
      <c r="N30647" s="172"/>
      <c r="O30647" s="172"/>
      <c r="U30647" s="173"/>
    </row>
    <row r="30648" spans="13:21" s="104" customFormat="1" ht="15.75">
      <c r="M30648" s="172"/>
      <c r="N30648" s="172"/>
      <c r="O30648" s="172"/>
      <c r="U30648" s="173"/>
    </row>
    <row r="30649" spans="13:21" s="104" customFormat="1" ht="15.75">
      <c r="M30649" s="172"/>
      <c r="N30649" s="172"/>
      <c r="O30649" s="172"/>
      <c r="U30649" s="173"/>
    </row>
    <row r="30650" spans="13:21" s="104" customFormat="1" ht="15.75">
      <c r="M30650" s="172"/>
      <c r="N30650" s="172"/>
      <c r="O30650" s="172"/>
      <c r="U30650" s="173"/>
    </row>
    <row r="30651" spans="13:21" s="104" customFormat="1" ht="15.75">
      <c r="M30651" s="172"/>
      <c r="N30651" s="172"/>
      <c r="O30651" s="172"/>
      <c r="U30651" s="173"/>
    </row>
    <row r="30652" spans="13:21" s="104" customFormat="1" ht="15.75">
      <c r="M30652" s="172"/>
      <c r="N30652" s="172"/>
      <c r="O30652" s="172"/>
      <c r="U30652" s="173"/>
    </row>
    <row r="30653" spans="13:21" s="104" customFormat="1" ht="15.75">
      <c r="M30653" s="172"/>
      <c r="N30653" s="172"/>
      <c r="O30653" s="172"/>
      <c r="U30653" s="173"/>
    </row>
    <row r="30654" spans="13:21" s="104" customFormat="1" ht="15.75">
      <c r="M30654" s="172"/>
      <c r="N30654" s="172"/>
      <c r="O30654" s="172"/>
      <c r="U30654" s="173"/>
    </row>
    <row r="30655" spans="13:21" s="104" customFormat="1" ht="15.75">
      <c r="M30655" s="172"/>
      <c r="N30655" s="172"/>
      <c r="O30655" s="172"/>
      <c r="U30655" s="173"/>
    </row>
    <row r="30656" spans="13:21" s="104" customFormat="1" ht="15.75">
      <c r="M30656" s="172"/>
      <c r="N30656" s="172"/>
      <c r="O30656" s="172"/>
      <c r="U30656" s="173"/>
    </row>
    <row r="30657" spans="13:21" s="104" customFormat="1" ht="15.75">
      <c r="M30657" s="172"/>
      <c r="N30657" s="172"/>
      <c r="O30657" s="172"/>
      <c r="U30657" s="173"/>
    </row>
    <row r="30658" spans="13:21" s="104" customFormat="1" ht="15.75">
      <c r="M30658" s="172"/>
      <c r="N30658" s="172"/>
      <c r="O30658" s="172"/>
      <c r="U30658" s="173"/>
    </row>
    <row r="30659" spans="13:21" s="104" customFormat="1" ht="15.75">
      <c r="M30659" s="172"/>
      <c r="N30659" s="172"/>
      <c r="O30659" s="172"/>
      <c r="U30659" s="173"/>
    </row>
    <row r="30660" spans="13:21" s="104" customFormat="1" ht="15.75">
      <c r="M30660" s="172"/>
      <c r="N30660" s="172"/>
      <c r="O30660" s="172"/>
      <c r="U30660" s="173"/>
    </row>
    <row r="30661" spans="13:21" s="104" customFormat="1" ht="15.75">
      <c r="M30661" s="172"/>
      <c r="N30661" s="172"/>
      <c r="O30661" s="172"/>
      <c r="U30661" s="173"/>
    </row>
    <row r="30662" spans="13:21" s="104" customFormat="1" ht="15.75">
      <c r="M30662" s="172"/>
      <c r="N30662" s="172"/>
      <c r="O30662" s="172"/>
      <c r="U30662" s="173"/>
    </row>
    <row r="30663" spans="13:21" s="104" customFormat="1" ht="15.75">
      <c r="M30663" s="172"/>
      <c r="N30663" s="172"/>
      <c r="O30663" s="172"/>
      <c r="U30663" s="173"/>
    </row>
    <row r="30664" spans="13:21" s="104" customFormat="1" ht="15.75">
      <c r="M30664" s="172"/>
      <c r="N30664" s="172"/>
      <c r="O30664" s="172"/>
      <c r="U30664" s="173"/>
    </row>
    <row r="30665" spans="13:21" s="104" customFormat="1" ht="15.75">
      <c r="M30665" s="172"/>
      <c r="N30665" s="172"/>
      <c r="O30665" s="172"/>
      <c r="U30665" s="173"/>
    </row>
    <row r="30666" spans="13:21" s="104" customFormat="1" ht="15.75">
      <c r="M30666" s="172"/>
      <c r="N30666" s="172"/>
      <c r="O30666" s="172"/>
      <c r="U30666" s="173"/>
    </row>
    <row r="30667" spans="13:21" s="104" customFormat="1" ht="15.75">
      <c r="M30667" s="172"/>
      <c r="N30667" s="172"/>
      <c r="O30667" s="172"/>
      <c r="U30667" s="173"/>
    </row>
    <row r="30668" spans="13:21" s="104" customFormat="1" ht="15.75">
      <c r="M30668" s="172"/>
      <c r="N30668" s="172"/>
      <c r="O30668" s="172"/>
      <c r="U30668" s="173"/>
    </row>
    <row r="30669" spans="13:21" s="104" customFormat="1" ht="15.75">
      <c r="M30669" s="172"/>
      <c r="N30669" s="172"/>
      <c r="O30669" s="172"/>
      <c r="U30669" s="173"/>
    </row>
    <row r="30670" spans="13:21" s="104" customFormat="1" ht="15.75">
      <c r="M30670" s="172"/>
      <c r="N30670" s="172"/>
      <c r="O30670" s="172"/>
      <c r="U30670" s="173"/>
    </row>
    <row r="30671" spans="13:21" s="104" customFormat="1" ht="15.75">
      <c r="M30671" s="172"/>
      <c r="N30671" s="172"/>
      <c r="O30671" s="172"/>
      <c r="U30671" s="173"/>
    </row>
    <row r="30672" spans="13:21" s="104" customFormat="1" ht="15.75">
      <c r="M30672" s="172"/>
      <c r="N30672" s="172"/>
      <c r="O30672" s="172"/>
      <c r="U30672" s="173"/>
    </row>
    <row r="30673" spans="13:21" s="104" customFormat="1" ht="15.75">
      <c r="M30673" s="172"/>
      <c r="N30673" s="172"/>
      <c r="O30673" s="172"/>
      <c r="U30673" s="173"/>
    </row>
    <row r="30674" spans="13:21" s="104" customFormat="1" ht="15.75">
      <c r="M30674" s="172"/>
      <c r="N30674" s="172"/>
      <c r="O30674" s="172"/>
      <c r="U30674" s="173"/>
    </row>
    <row r="30675" spans="13:21" s="104" customFormat="1" ht="15.75">
      <c r="M30675" s="172"/>
      <c r="N30675" s="172"/>
      <c r="O30675" s="172"/>
      <c r="U30675" s="173"/>
    </row>
    <row r="30676" spans="13:21" s="104" customFormat="1" ht="15.75">
      <c r="M30676" s="172"/>
      <c r="N30676" s="172"/>
      <c r="O30676" s="172"/>
      <c r="U30676" s="173"/>
    </row>
    <row r="30677" spans="13:21" s="104" customFormat="1" ht="15.75">
      <c r="M30677" s="172"/>
      <c r="N30677" s="172"/>
      <c r="O30677" s="172"/>
      <c r="U30677" s="173"/>
    </row>
    <row r="30678" spans="13:21" s="104" customFormat="1" ht="15.75">
      <c r="M30678" s="172"/>
      <c r="N30678" s="172"/>
      <c r="O30678" s="172"/>
      <c r="U30678" s="173"/>
    </row>
    <row r="30679" spans="13:21" s="104" customFormat="1" ht="15.75">
      <c r="M30679" s="172"/>
      <c r="N30679" s="172"/>
      <c r="O30679" s="172"/>
      <c r="U30679" s="173"/>
    </row>
    <row r="30680" spans="13:21" s="104" customFormat="1" ht="15.75">
      <c r="M30680" s="172"/>
      <c r="N30680" s="172"/>
      <c r="O30680" s="172"/>
      <c r="U30680" s="173"/>
    </row>
    <row r="30681" spans="13:21" s="104" customFormat="1" ht="15.75">
      <c r="M30681" s="172"/>
      <c r="N30681" s="172"/>
      <c r="O30681" s="172"/>
      <c r="U30681" s="173"/>
    </row>
    <row r="30682" spans="13:21" s="104" customFormat="1" ht="15.75">
      <c r="M30682" s="172"/>
      <c r="N30682" s="172"/>
      <c r="O30682" s="172"/>
      <c r="U30682" s="173"/>
    </row>
    <row r="30683" spans="13:21" s="104" customFormat="1" ht="15.75">
      <c r="M30683" s="172"/>
      <c r="N30683" s="172"/>
      <c r="O30683" s="172"/>
      <c r="U30683" s="173"/>
    </row>
    <row r="30684" spans="13:21" s="104" customFormat="1" ht="15.75">
      <c r="M30684" s="172"/>
      <c r="N30684" s="172"/>
      <c r="O30684" s="172"/>
      <c r="U30684" s="173"/>
    </row>
    <row r="30685" spans="13:21" s="104" customFormat="1" ht="15.75">
      <c r="M30685" s="172"/>
      <c r="N30685" s="172"/>
      <c r="O30685" s="172"/>
      <c r="U30685" s="173"/>
    </row>
    <row r="30686" spans="13:21" s="104" customFormat="1" ht="15.75">
      <c r="M30686" s="172"/>
      <c r="N30686" s="172"/>
      <c r="O30686" s="172"/>
      <c r="U30686" s="173"/>
    </row>
    <row r="30687" spans="13:21" s="104" customFormat="1" ht="15.75">
      <c r="M30687" s="172"/>
      <c r="N30687" s="172"/>
      <c r="O30687" s="172"/>
      <c r="U30687" s="173"/>
    </row>
    <row r="30688" spans="13:21" s="104" customFormat="1" ht="15.75">
      <c r="M30688" s="172"/>
      <c r="N30688" s="172"/>
      <c r="O30688" s="172"/>
      <c r="U30688" s="173"/>
    </row>
    <row r="30689" spans="13:21" s="104" customFormat="1" ht="15.75">
      <c r="M30689" s="172"/>
      <c r="N30689" s="172"/>
      <c r="O30689" s="172"/>
      <c r="U30689" s="173"/>
    </row>
    <row r="30690" spans="13:21" s="104" customFormat="1" ht="15.75">
      <c r="M30690" s="172"/>
      <c r="N30690" s="172"/>
      <c r="O30690" s="172"/>
      <c r="U30690" s="173"/>
    </row>
    <row r="30691" spans="13:21" s="104" customFormat="1" ht="15.75">
      <c r="M30691" s="172"/>
      <c r="N30691" s="172"/>
      <c r="O30691" s="172"/>
      <c r="U30691" s="173"/>
    </row>
    <row r="30692" spans="13:21" s="104" customFormat="1" ht="15.75">
      <c r="M30692" s="172"/>
      <c r="N30692" s="172"/>
      <c r="O30692" s="172"/>
      <c r="U30692" s="173"/>
    </row>
    <row r="30693" spans="13:21" s="104" customFormat="1" ht="15.75">
      <c r="M30693" s="172"/>
      <c r="N30693" s="172"/>
      <c r="O30693" s="172"/>
      <c r="U30693" s="173"/>
    </row>
    <row r="30694" spans="13:21" s="104" customFormat="1" ht="15.75">
      <c r="M30694" s="172"/>
      <c r="N30694" s="172"/>
      <c r="O30694" s="172"/>
      <c r="U30694" s="173"/>
    </row>
    <row r="30695" spans="13:21" s="104" customFormat="1" ht="15.75">
      <c r="M30695" s="172"/>
      <c r="N30695" s="172"/>
      <c r="O30695" s="172"/>
      <c r="U30695" s="173"/>
    </row>
    <row r="30696" spans="13:21" s="104" customFormat="1" ht="15.75">
      <c r="M30696" s="172"/>
      <c r="N30696" s="172"/>
      <c r="O30696" s="172"/>
      <c r="U30696" s="173"/>
    </row>
    <row r="30697" spans="13:21" s="104" customFormat="1" ht="15.75">
      <c r="M30697" s="172"/>
      <c r="N30697" s="172"/>
      <c r="O30697" s="172"/>
      <c r="U30697" s="173"/>
    </row>
    <row r="30698" spans="13:21" s="104" customFormat="1" ht="15.75">
      <c r="M30698" s="172"/>
      <c r="N30698" s="172"/>
      <c r="O30698" s="172"/>
      <c r="U30698" s="173"/>
    </row>
    <row r="30699" spans="13:21" s="104" customFormat="1" ht="15.75">
      <c r="M30699" s="172"/>
      <c r="N30699" s="172"/>
      <c r="O30699" s="172"/>
      <c r="U30699" s="173"/>
    </row>
    <row r="30700" spans="13:21" s="104" customFormat="1" ht="15.75">
      <c r="M30700" s="172"/>
      <c r="N30700" s="172"/>
      <c r="O30700" s="172"/>
      <c r="U30700" s="173"/>
    </row>
    <row r="30701" spans="13:21" s="104" customFormat="1" ht="15.75">
      <c r="M30701" s="172"/>
      <c r="N30701" s="172"/>
      <c r="O30701" s="172"/>
      <c r="U30701" s="173"/>
    </row>
    <row r="30702" spans="13:21" s="104" customFormat="1" ht="15.75">
      <c r="M30702" s="172"/>
      <c r="N30702" s="172"/>
      <c r="O30702" s="172"/>
      <c r="U30702" s="173"/>
    </row>
    <row r="30703" spans="13:21" s="104" customFormat="1" ht="15.75">
      <c r="M30703" s="172"/>
      <c r="N30703" s="172"/>
      <c r="O30703" s="172"/>
      <c r="U30703" s="173"/>
    </row>
    <row r="30704" spans="13:21" s="104" customFormat="1" ht="15.75">
      <c r="M30704" s="172"/>
      <c r="N30704" s="172"/>
      <c r="O30704" s="172"/>
      <c r="U30704" s="173"/>
    </row>
    <row r="30705" spans="13:21" s="104" customFormat="1" ht="15.75">
      <c r="M30705" s="172"/>
      <c r="N30705" s="172"/>
      <c r="O30705" s="172"/>
      <c r="U30705" s="173"/>
    </row>
    <row r="30706" spans="13:21" s="104" customFormat="1" ht="15.75">
      <c r="M30706" s="172"/>
      <c r="N30706" s="172"/>
      <c r="O30706" s="172"/>
      <c r="U30706" s="173"/>
    </row>
    <row r="30707" spans="13:21" s="104" customFormat="1" ht="15.75">
      <c r="M30707" s="172"/>
      <c r="N30707" s="172"/>
      <c r="O30707" s="172"/>
      <c r="U30707" s="173"/>
    </row>
    <row r="30708" spans="13:21" s="104" customFormat="1" ht="15.75">
      <c r="M30708" s="172"/>
      <c r="N30708" s="172"/>
      <c r="O30708" s="172"/>
      <c r="U30708" s="173"/>
    </row>
    <row r="30709" spans="13:21" s="104" customFormat="1" ht="15.75">
      <c r="M30709" s="172"/>
      <c r="N30709" s="172"/>
      <c r="O30709" s="172"/>
      <c r="U30709" s="173"/>
    </row>
    <row r="30710" spans="13:21" s="104" customFormat="1" ht="15.75">
      <c r="M30710" s="172"/>
      <c r="N30710" s="172"/>
      <c r="O30710" s="172"/>
      <c r="U30710" s="173"/>
    </row>
    <row r="30711" spans="13:21" s="104" customFormat="1" ht="15.75">
      <c r="M30711" s="172"/>
      <c r="N30711" s="172"/>
      <c r="O30711" s="172"/>
      <c r="U30711" s="173"/>
    </row>
    <row r="30712" spans="13:21" s="104" customFormat="1" ht="15.75">
      <c r="M30712" s="172"/>
      <c r="N30712" s="172"/>
      <c r="O30712" s="172"/>
      <c r="U30712" s="173"/>
    </row>
    <row r="30713" spans="13:21" s="104" customFormat="1" ht="15.75">
      <c r="M30713" s="172"/>
      <c r="N30713" s="172"/>
      <c r="O30713" s="172"/>
      <c r="U30713" s="173"/>
    </row>
    <row r="30714" spans="13:21" s="104" customFormat="1" ht="15.75">
      <c r="M30714" s="172"/>
      <c r="N30714" s="172"/>
      <c r="O30714" s="172"/>
      <c r="U30714" s="173"/>
    </row>
    <row r="30715" spans="13:21" s="104" customFormat="1" ht="15.75">
      <c r="M30715" s="172"/>
      <c r="N30715" s="172"/>
      <c r="O30715" s="172"/>
      <c r="U30715" s="173"/>
    </row>
    <row r="30716" spans="13:21" s="104" customFormat="1" ht="15.75">
      <c r="M30716" s="172"/>
      <c r="N30716" s="172"/>
      <c r="O30716" s="172"/>
      <c r="U30716" s="173"/>
    </row>
    <row r="30717" spans="13:21" s="104" customFormat="1" ht="15.75">
      <c r="M30717" s="172"/>
      <c r="N30717" s="172"/>
      <c r="O30717" s="172"/>
      <c r="U30717" s="173"/>
    </row>
    <row r="30718" spans="13:21" s="104" customFormat="1" ht="15.75">
      <c r="M30718" s="172"/>
      <c r="N30718" s="172"/>
      <c r="O30718" s="172"/>
      <c r="U30718" s="173"/>
    </row>
    <row r="30719" spans="13:21" s="104" customFormat="1" ht="15.75">
      <c r="M30719" s="172"/>
      <c r="N30719" s="172"/>
      <c r="O30719" s="172"/>
      <c r="U30719" s="173"/>
    </row>
    <row r="30720" spans="13:21" s="104" customFormat="1" ht="15.75">
      <c r="M30720" s="172"/>
      <c r="N30720" s="172"/>
      <c r="O30720" s="172"/>
      <c r="U30720" s="173"/>
    </row>
    <row r="30721" spans="13:21" s="104" customFormat="1" ht="15.75">
      <c r="M30721" s="172"/>
      <c r="N30721" s="172"/>
      <c r="O30721" s="172"/>
      <c r="U30721" s="173"/>
    </row>
    <row r="30722" spans="13:21" s="104" customFormat="1" ht="15.75">
      <c r="M30722" s="172"/>
      <c r="N30722" s="172"/>
      <c r="O30722" s="172"/>
      <c r="U30722" s="173"/>
    </row>
    <row r="30723" spans="13:21" s="104" customFormat="1" ht="15.75">
      <c r="M30723" s="172"/>
      <c r="N30723" s="172"/>
      <c r="O30723" s="172"/>
      <c r="U30723" s="173"/>
    </row>
    <row r="30724" spans="13:21" s="104" customFormat="1" ht="15.75">
      <c r="M30724" s="172"/>
      <c r="N30724" s="172"/>
      <c r="O30724" s="172"/>
      <c r="U30724" s="173"/>
    </row>
    <row r="30725" spans="13:21" s="104" customFormat="1" ht="15.75">
      <c r="M30725" s="172"/>
      <c r="N30725" s="172"/>
      <c r="O30725" s="172"/>
      <c r="U30725" s="173"/>
    </row>
    <row r="30726" spans="13:21" s="104" customFormat="1" ht="15.75">
      <c r="M30726" s="172"/>
      <c r="N30726" s="172"/>
      <c r="O30726" s="172"/>
      <c r="U30726" s="173"/>
    </row>
    <row r="30727" spans="13:21" s="104" customFormat="1" ht="15.75">
      <c r="M30727" s="172"/>
      <c r="N30727" s="172"/>
      <c r="O30727" s="172"/>
      <c r="U30727" s="173"/>
    </row>
    <row r="30728" spans="13:21" s="104" customFormat="1" ht="15.75">
      <c r="M30728" s="172"/>
      <c r="N30728" s="172"/>
      <c r="O30728" s="172"/>
      <c r="U30728" s="173"/>
    </row>
    <row r="30729" spans="13:21" s="104" customFormat="1" ht="15.75">
      <c r="M30729" s="172"/>
      <c r="N30729" s="172"/>
      <c r="O30729" s="172"/>
      <c r="U30729" s="173"/>
    </row>
    <row r="30730" spans="13:21" s="104" customFormat="1" ht="15.75">
      <c r="M30730" s="172"/>
      <c r="N30730" s="172"/>
      <c r="O30730" s="172"/>
      <c r="U30730" s="173"/>
    </row>
    <row r="30731" spans="13:21" s="104" customFormat="1" ht="15.75">
      <c r="M30731" s="172"/>
      <c r="N30731" s="172"/>
      <c r="O30731" s="172"/>
      <c r="U30731" s="173"/>
    </row>
    <row r="30732" spans="13:21" s="104" customFormat="1" ht="15.75">
      <c r="M30732" s="172"/>
      <c r="N30732" s="172"/>
      <c r="O30732" s="172"/>
      <c r="U30732" s="173"/>
    </row>
    <row r="30733" spans="13:21" s="104" customFormat="1" ht="15.75">
      <c r="M30733" s="172"/>
      <c r="N30733" s="172"/>
      <c r="O30733" s="172"/>
      <c r="U30733" s="173"/>
    </row>
    <row r="30734" spans="13:21" s="104" customFormat="1" ht="15.75">
      <c r="M30734" s="172"/>
      <c r="N30734" s="172"/>
      <c r="O30734" s="172"/>
      <c r="U30734" s="173"/>
    </row>
    <row r="30735" spans="13:21" s="104" customFormat="1" ht="15.75">
      <c r="M30735" s="172"/>
      <c r="N30735" s="172"/>
      <c r="O30735" s="172"/>
      <c r="U30735" s="173"/>
    </row>
    <row r="30736" spans="13:21" s="104" customFormat="1" ht="15.75">
      <c r="M30736" s="172"/>
      <c r="N30736" s="172"/>
      <c r="O30736" s="172"/>
      <c r="U30736" s="173"/>
    </row>
    <row r="30737" spans="13:21" s="104" customFormat="1" ht="15.75">
      <c r="M30737" s="172"/>
      <c r="N30737" s="172"/>
      <c r="O30737" s="172"/>
      <c r="U30737" s="173"/>
    </row>
    <row r="30738" spans="13:21" s="104" customFormat="1" ht="15.75">
      <c r="M30738" s="172"/>
      <c r="N30738" s="172"/>
      <c r="O30738" s="172"/>
      <c r="U30738" s="173"/>
    </row>
    <row r="30739" spans="13:21" s="104" customFormat="1" ht="15.75">
      <c r="M30739" s="172"/>
      <c r="N30739" s="172"/>
      <c r="O30739" s="172"/>
      <c r="U30739" s="173"/>
    </row>
    <row r="30740" spans="13:21" s="104" customFormat="1" ht="15.75">
      <c r="M30740" s="172"/>
      <c r="N30740" s="172"/>
      <c r="O30740" s="172"/>
      <c r="U30740" s="173"/>
    </row>
    <row r="30741" spans="13:21" s="104" customFormat="1" ht="15.75">
      <c r="M30741" s="172"/>
      <c r="N30741" s="172"/>
      <c r="O30741" s="172"/>
      <c r="U30741" s="173"/>
    </row>
    <row r="30742" spans="13:21" s="104" customFormat="1" ht="15.75">
      <c r="M30742" s="172"/>
      <c r="N30742" s="172"/>
      <c r="O30742" s="172"/>
      <c r="U30742" s="173"/>
    </row>
    <row r="30743" spans="13:21" s="104" customFormat="1" ht="15.75">
      <c r="M30743" s="172"/>
      <c r="N30743" s="172"/>
      <c r="O30743" s="172"/>
      <c r="U30743" s="173"/>
    </row>
    <row r="30744" spans="13:21" s="104" customFormat="1" ht="15.75">
      <c r="M30744" s="172"/>
      <c r="N30744" s="172"/>
      <c r="O30744" s="172"/>
      <c r="U30744" s="173"/>
    </row>
    <row r="30745" spans="13:21" s="104" customFormat="1" ht="15.75">
      <c r="M30745" s="172"/>
      <c r="N30745" s="172"/>
      <c r="O30745" s="172"/>
      <c r="U30745" s="173"/>
    </row>
    <row r="30746" spans="13:21" s="104" customFormat="1" ht="15.75">
      <c r="M30746" s="172"/>
      <c r="N30746" s="172"/>
      <c r="O30746" s="172"/>
      <c r="U30746" s="173"/>
    </row>
    <row r="30747" spans="13:21" s="104" customFormat="1" ht="15.75">
      <c r="M30747" s="172"/>
      <c r="N30747" s="172"/>
      <c r="O30747" s="172"/>
      <c r="U30747" s="173"/>
    </row>
    <row r="30748" spans="13:21" s="104" customFormat="1" ht="15.75">
      <c r="M30748" s="172"/>
      <c r="N30748" s="172"/>
      <c r="O30748" s="172"/>
      <c r="U30748" s="173"/>
    </row>
    <row r="30749" spans="13:21" s="104" customFormat="1" ht="15.75">
      <c r="M30749" s="172"/>
      <c r="N30749" s="172"/>
      <c r="O30749" s="172"/>
      <c r="U30749" s="173"/>
    </row>
    <row r="30750" spans="13:21" s="104" customFormat="1" ht="15.75">
      <c r="M30750" s="172"/>
      <c r="N30750" s="172"/>
      <c r="O30750" s="172"/>
      <c r="U30750" s="173"/>
    </row>
    <row r="30751" spans="13:21" s="104" customFormat="1" ht="15.75">
      <c r="M30751" s="172"/>
      <c r="N30751" s="172"/>
      <c r="O30751" s="172"/>
      <c r="U30751" s="173"/>
    </row>
    <row r="30752" spans="13:21" s="104" customFormat="1" ht="15.75">
      <c r="M30752" s="172"/>
      <c r="N30752" s="172"/>
      <c r="O30752" s="172"/>
      <c r="U30752" s="173"/>
    </row>
    <row r="30753" spans="13:21" s="104" customFormat="1" ht="15.75">
      <c r="M30753" s="172"/>
      <c r="N30753" s="172"/>
      <c r="O30753" s="172"/>
      <c r="U30753" s="173"/>
    </row>
    <row r="30754" spans="13:21" s="104" customFormat="1" ht="15.75">
      <c r="M30754" s="172"/>
      <c r="N30754" s="172"/>
      <c r="O30754" s="172"/>
      <c r="U30754" s="173"/>
    </row>
    <row r="30755" spans="13:21" s="104" customFormat="1" ht="15.75">
      <c r="M30755" s="172"/>
      <c r="N30755" s="172"/>
      <c r="O30755" s="172"/>
      <c r="U30755" s="173"/>
    </row>
    <row r="30756" spans="13:21" s="104" customFormat="1" ht="15.75">
      <c r="M30756" s="172"/>
      <c r="N30756" s="172"/>
      <c r="O30756" s="172"/>
      <c r="U30756" s="173"/>
    </row>
    <row r="30757" spans="13:21" s="104" customFormat="1" ht="15.75">
      <c r="M30757" s="172"/>
      <c r="N30757" s="172"/>
      <c r="O30757" s="172"/>
      <c r="U30757" s="173"/>
    </row>
    <row r="30758" spans="13:21" s="104" customFormat="1" ht="15.75">
      <c r="M30758" s="172"/>
      <c r="N30758" s="172"/>
      <c r="O30758" s="172"/>
      <c r="U30758" s="173"/>
    </row>
    <row r="30759" spans="13:21" s="104" customFormat="1" ht="15.75">
      <c r="M30759" s="172"/>
      <c r="N30759" s="172"/>
      <c r="O30759" s="172"/>
      <c r="U30759" s="173"/>
    </row>
    <row r="30760" spans="13:21" s="104" customFormat="1" ht="15.75">
      <c r="M30760" s="172"/>
      <c r="N30760" s="172"/>
      <c r="O30760" s="172"/>
      <c r="U30760" s="173"/>
    </row>
    <row r="30761" spans="13:21" s="104" customFormat="1" ht="15.75">
      <c r="M30761" s="172"/>
      <c r="N30761" s="172"/>
      <c r="O30761" s="172"/>
      <c r="U30761" s="173"/>
    </row>
    <row r="30762" spans="13:21" s="104" customFormat="1" ht="15.75">
      <c r="M30762" s="172"/>
      <c r="N30762" s="172"/>
      <c r="O30762" s="172"/>
      <c r="U30762" s="173"/>
    </row>
    <row r="30763" spans="13:21" s="104" customFormat="1" ht="15.75">
      <c r="M30763" s="172"/>
      <c r="N30763" s="172"/>
      <c r="O30763" s="172"/>
      <c r="U30763" s="173"/>
    </row>
    <row r="30764" spans="13:21" s="104" customFormat="1" ht="15.75">
      <c r="M30764" s="172"/>
      <c r="N30764" s="172"/>
      <c r="O30764" s="172"/>
      <c r="U30764" s="173"/>
    </row>
    <row r="30765" spans="13:21" s="104" customFormat="1" ht="15.75">
      <c r="M30765" s="172"/>
      <c r="N30765" s="172"/>
      <c r="O30765" s="172"/>
      <c r="U30765" s="173"/>
    </row>
    <row r="30766" spans="13:21" s="104" customFormat="1" ht="15.75">
      <c r="M30766" s="172"/>
      <c r="N30766" s="172"/>
      <c r="O30766" s="172"/>
      <c r="U30766" s="173"/>
    </row>
    <row r="30767" spans="13:21" s="104" customFormat="1" ht="15.75">
      <c r="M30767" s="172"/>
      <c r="N30767" s="172"/>
      <c r="O30767" s="172"/>
      <c r="U30767" s="173"/>
    </row>
    <row r="30768" spans="13:21" s="104" customFormat="1" ht="15.75">
      <c r="M30768" s="172"/>
      <c r="N30768" s="172"/>
      <c r="O30768" s="172"/>
      <c r="U30768" s="173"/>
    </row>
    <row r="30769" spans="13:21" s="104" customFormat="1" ht="15.75">
      <c r="M30769" s="172"/>
      <c r="N30769" s="172"/>
      <c r="O30769" s="172"/>
      <c r="U30769" s="173"/>
    </row>
    <row r="30770" spans="13:21" s="104" customFormat="1" ht="15.75">
      <c r="M30770" s="172"/>
      <c r="N30770" s="172"/>
      <c r="O30770" s="172"/>
      <c r="U30770" s="173"/>
    </row>
    <row r="30771" spans="13:21" s="104" customFormat="1" ht="15.75">
      <c r="M30771" s="172"/>
      <c r="N30771" s="172"/>
      <c r="O30771" s="172"/>
      <c r="U30771" s="173"/>
    </row>
    <row r="30772" spans="13:21" s="104" customFormat="1" ht="15.75">
      <c r="M30772" s="172"/>
      <c r="N30772" s="172"/>
      <c r="O30772" s="172"/>
      <c r="U30772" s="173"/>
    </row>
    <row r="30773" spans="13:21" s="104" customFormat="1" ht="15.75">
      <c r="M30773" s="172"/>
      <c r="N30773" s="172"/>
      <c r="O30773" s="172"/>
      <c r="U30773" s="173"/>
    </row>
    <row r="30774" spans="13:21" s="104" customFormat="1" ht="15.75">
      <c r="M30774" s="172"/>
      <c r="N30774" s="172"/>
      <c r="O30774" s="172"/>
      <c r="U30774" s="173"/>
    </row>
    <row r="30775" spans="13:21" s="104" customFormat="1" ht="15.75">
      <c r="M30775" s="172"/>
      <c r="N30775" s="172"/>
      <c r="O30775" s="172"/>
      <c r="U30775" s="173"/>
    </row>
    <row r="30776" spans="13:21" s="104" customFormat="1" ht="15.75">
      <c r="M30776" s="172"/>
      <c r="N30776" s="172"/>
      <c r="O30776" s="172"/>
      <c r="U30776" s="173"/>
    </row>
    <row r="30777" spans="13:21" s="104" customFormat="1" ht="15.75">
      <c r="M30777" s="172"/>
      <c r="N30777" s="172"/>
      <c r="O30777" s="172"/>
      <c r="U30777" s="173"/>
    </row>
    <row r="30778" spans="13:21" s="104" customFormat="1" ht="15.75">
      <c r="M30778" s="172"/>
      <c r="N30778" s="172"/>
      <c r="O30778" s="172"/>
      <c r="U30778" s="173"/>
    </row>
    <row r="30779" spans="13:21" s="104" customFormat="1" ht="15.75">
      <c r="M30779" s="172"/>
      <c r="N30779" s="172"/>
      <c r="O30779" s="172"/>
      <c r="U30779" s="173"/>
    </row>
    <row r="30780" spans="13:21" s="104" customFormat="1" ht="15.75">
      <c r="M30780" s="172"/>
      <c r="N30780" s="172"/>
      <c r="O30780" s="172"/>
      <c r="U30780" s="173"/>
    </row>
    <row r="30781" spans="13:21" s="104" customFormat="1" ht="15.75">
      <c r="M30781" s="172"/>
      <c r="N30781" s="172"/>
      <c r="O30781" s="172"/>
      <c r="U30781" s="173"/>
    </row>
    <row r="30782" spans="13:21" s="104" customFormat="1" ht="15.75">
      <c r="M30782" s="172"/>
      <c r="N30782" s="172"/>
      <c r="O30782" s="172"/>
      <c r="U30782" s="173"/>
    </row>
    <row r="30783" spans="13:21" s="104" customFormat="1" ht="15.75">
      <c r="M30783" s="172"/>
      <c r="N30783" s="172"/>
      <c r="O30783" s="172"/>
      <c r="U30783" s="173"/>
    </row>
    <row r="30784" spans="13:21" s="104" customFormat="1" ht="15.75">
      <c r="M30784" s="172"/>
      <c r="N30784" s="172"/>
      <c r="O30784" s="172"/>
      <c r="U30784" s="173"/>
    </row>
    <row r="30785" spans="13:21" s="104" customFormat="1" ht="15.75">
      <c r="M30785" s="172"/>
      <c r="N30785" s="172"/>
      <c r="O30785" s="172"/>
      <c r="U30785" s="173"/>
    </row>
    <row r="30786" spans="13:21" s="104" customFormat="1" ht="15.75">
      <c r="M30786" s="172"/>
      <c r="N30786" s="172"/>
      <c r="O30786" s="172"/>
      <c r="U30786" s="173"/>
    </row>
    <row r="30787" spans="13:21" s="104" customFormat="1" ht="15.75">
      <c r="M30787" s="172"/>
      <c r="N30787" s="172"/>
      <c r="O30787" s="172"/>
      <c r="U30787" s="173"/>
    </row>
    <row r="30788" spans="13:21" s="104" customFormat="1" ht="15.75">
      <c r="M30788" s="172"/>
      <c r="N30788" s="172"/>
      <c r="O30788" s="172"/>
      <c r="U30788" s="173"/>
    </row>
    <row r="30789" spans="13:21" s="104" customFormat="1" ht="15.75">
      <c r="M30789" s="172"/>
      <c r="N30789" s="172"/>
      <c r="O30789" s="172"/>
      <c r="U30789" s="173"/>
    </row>
    <row r="30790" spans="13:21" s="104" customFormat="1" ht="15.75">
      <c r="M30790" s="172"/>
      <c r="N30790" s="172"/>
      <c r="O30790" s="172"/>
      <c r="U30790" s="173"/>
    </row>
    <row r="30791" spans="13:21" s="104" customFormat="1" ht="15.75">
      <c r="M30791" s="172"/>
      <c r="N30791" s="172"/>
      <c r="O30791" s="172"/>
      <c r="U30791" s="173"/>
    </row>
    <row r="30792" spans="13:21" s="104" customFormat="1" ht="15.75">
      <c r="M30792" s="172"/>
      <c r="N30792" s="172"/>
      <c r="O30792" s="172"/>
      <c r="U30792" s="173"/>
    </row>
    <row r="30793" spans="13:21" s="104" customFormat="1" ht="15.75">
      <c r="M30793" s="172"/>
      <c r="N30793" s="172"/>
      <c r="O30793" s="172"/>
      <c r="U30793" s="173"/>
    </row>
    <row r="30794" spans="13:21" s="104" customFormat="1" ht="15.75">
      <c r="M30794" s="172"/>
      <c r="N30794" s="172"/>
      <c r="O30794" s="172"/>
      <c r="U30794" s="173"/>
    </row>
    <row r="30795" spans="13:21" s="104" customFormat="1" ht="15.75">
      <c r="M30795" s="172"/>
      <c r="N30795" s="172"/>
      <c r="O30795" s="172"/>
      <c r="U30795" s="173"/>
    </row>
    <row r="30796" spans="13:21" s="104" customFormat="1" ht="15.75">
      <c r="M30796" s="172"/>
      <c r="N30796" s="172"/>
      <c r="O30796" s="172"/>
      <c r="U30796" s="173"/>
    </row>
    <row r="30797" spans="13:21" s="104" customFormat="1" ht="15.75">
      <c r="M30797" s="172"/>
      <c r="N30797" s="172"/>
      <c r="O30797" s="172"/>
      <c r="U30797" s="173"/>
    </row>
    <row r="30798" spans="13:21" s="104" customFormat="1" ht="15.75">
      <c r="M30798" s="172"/>
      <c r="N30798" s="172"/>
      <c r="O30798" s="172"/>
      <c r="U30798" s="173"/>
    </row>
    <row r="30799" spans="13:21" s="104" customFormat="1" ht="15.75">
      <c r="M30799" s="172"/>
      <c r="N30799" s="172"/>
      <c r="O30799" s="172"/>
      <c r="U30799" s="173"/>
    </row>
    <row r="30800" spans="13:21" s="104" customFormat="1" ht="15.75">
      <c r="M30800" s="172"/>
      <c r="N30800" s="172"/>
      <c r="O30800" s="172"/>
      <c r="U30800" s="173"/>
    </row>
    <row r="30801" spans="13:21" s="104" customFormat="1" ht="15.75">
      <c r="M30801" s="172"/>
      <c r="N30801" s="172"/>
      <c r="O30801" s="172"/>
      <c r="U30801" s="173"/>
    </row>
    <row r="30802" spans="13:21" s="104" customFormat="1" ht="15.75">
      <c r="M30802" s="172"/>
      <c r="N30802" s="172"/>
      <c r="O30802" s="172"/>
      <c r="U30802" s="173"/>
    </row>
    <row r="30803" spans="13:21" s="104" customFormat="1" ht="15.75">
      <c r="M30803" s="172"/>
      <c r="N30803" s="172"/>
      <c r="O30803" s="172"/>
      <c r="U30803" s="173"/>
    </row>
    <row r="30804" spans="13:21" s="104" customFormat="1" ht="15.75">
      <c r="M30804" s="172"/>
      <c r="N30804" s="172"/>
      <c r="O30804" s="172"/>
      <c r="U30804" s="173"/>
    </row>
    <row r="30805" spans="13:21" s="104" customFormat="1" ht="15.75">
      <c r="M30805" s="172"/>
      <c r="N30805" s="172"/>
      <c r="O30805" s="172"/>
      <c r="U30805" s="173"/>
    </row>
    <row r="30806" spans="13:21" s="104" customFormat="1" ht="15.75">
      <c r="M30806" s="172"/>
      <c r="N30806" s="172"/>
      <c r="O30806" s="172"/>
      <c r="U30806" s="173"/>
    </row>
    <row r="30807" spans="13:21" s="104" customFormat="1" ht="15.75">
      <c r="M30807" s="172"/>
      <c r="N30807" s="172"/>
      <c r="O30807" s="172"/>
      <c r="U30807" s="173"/>
    </row>
    <row r="30808" spans="13:21" s="104" customFormat="1" ht="15.75">
      <c r="M30808" s="172"/>
      <c r="N30808" s="172"/>
      <c r="O30808" s="172"/>
      <c r="U30808" s="173"/>
    </row>
    <row r="30809" spans="13:21" s="104" customFormat="1" ht="15.75">
      <c r="M30809" s="172"/>
      <c r="N30809" s="172"/>
      <c r="O30809" s="172"/>
      <c r="U30809" s="173"/>
    </row>
    <row r="30810" spans="13:21" s="104" customFormat="1" ht="15.75">
      <c r="M30810" s="172"/>
      <c r="N30810" s="172"/>
      <c r="O30810" s="172"/>
      <c r="U30810" s="173"/>
    </row>
    <row r="30811" spans="13:21" s="104" customFormat="1" ht="15.75">
      <c r="M30811" s="172"/>
      <c r="N30811" s="172"/>
      <c r="O30811" s="172"/>
      <c r="U30811" s="173"/>
    </row>
    <row r="30812" spans="13:21" s="104" customFormat="1" ht="15.75">
      <c r="M30812" s="172"/>
      <c r="N30812" s="172"/>
      <c r="O30812" s="172"/>
      <c r="U30812" s="173"/>
    </row>
    <row r="30813" spans="13:21" s="104" customFormat="1" ht="15.75">
      <c r="M30813" s="172"/>
      <c r="N30813" s="172"/>
      <c r="O30813" s="172"/>
      <c r="U30813" s="173"/>
    </row>
    <row r="30814" spans="13:21" s="104" customFormat="1" ht="15.75">
      <c r="M30814" s="172"/>
      <c r="N30814" s="172"/>
      <c r="O30814" s="172"/>
      <c r="U30814" s="173"/>
    </row>
    <row r="30815" spans="13:21" s="104" customFormat="1" ht="15.75">
      <c r="M30815" s="172"/>
      <c r="N30815" s="172"/>
      <c r="O30815" s="172"/>
      <c r="U30815" s="173"/>
    </row>
    <row r="30816" spans="13:21" s="104" customFormat="1" ht="15.75">
      <c r="M30816" s="172"/>
      <c r="N30816" s="172"/>
      <c r="O30816" s="172"/>
      <c r="U30816" s="173"/>
    </row>
    <row r="30817" spans="13:21" s="104" customFormat="1" ht="15.75">
      <c r="M30817" s="172"/>
      <c r="N30817" s="172"/>
      <c r="O30817" s="172"/>
      <c r="U30817" s="173"/>
    </row>
    <row r="30818" spans="13:21" s="104" customFormat="1" ht="15.75">
      <c r="M30818" s="172"/>
      <c r="N30818" s="172"/>
      <c r="O30818" s="172"/>
      <c r="U30818" s="173"/>
    </row>
    <row r="30819" spans="13:21" s="104" customFormat="1" ht="15.75">
      <c r="M30819" s="172"/>
      <c r="N30819" s="172"/>
      <c r="O30819" s="172"/>
      <c r="U30819" s="173"/>
    </row>
    <row r="30820" spans="13:21" s="104" customFormat="1" ht="15.75">
      <c r="M30820" s="172"/>
      <c r="N30820" s="172"/>
      <c r="O30820" s="172"/>
      <c r="U30820" s="173"/>
    </row>
    <row r="30821" spans="13:21" s="104" customFormat="1" ht="15.75">
      <c r="M30821" s="172"/>
      <c r="N30821" s="172"/>
      <c r="O30821" s="172"/>
      <c r="U30821" s="173"/>
    </row>
    <row r="30822" spans="13:21" s="104" customFormat="1" ht="15.75">
      <c r="M30822" s="172"/>
      <c r="N30822" s="172"/>
      <c r="O30822" s="172"/>
      <c r="U30822" s="173"/>
    </row>
    <row r="30823" spans="13:21" s="104" customFormat="1" ht="15.75">
      <c r="M30823" s="172"/>
      <c r="N30823" s="172"/>
      <c r="O30823" s="172"/>
      <c r="U30823" s="173"/>
    </row>
    <row r="30824" spans="13:21" s="104" customFormat="1" ht="15.75">
      <c r="M30824" s="172"/>
      <c r="N30824" s="172"/>
      <c r="O30824" s="172"/>
      <c r="U30824" s="173"/>
    </row>
    <row r="30825" spans="13:21" s="104" customFormat="1" ht="15.75">
      <c r="M30825" s="172"/>
      <c r="N30825" s="172"/>
      <c r="O30825" s="172"/>
      <c r="U30825" s="173"/>
    </row>
    <row r="30826" spans="13:21" s="104" customFormat="1" ht="15.75">
      <c r="M30826" s="172"/>
      <c r="N30826" s="172"/>
      <c r="O30826" s="172"/>
      <c r="U30826" s="173"/>
    </row>
    <row r="30827" spans="13:21" s="104" customFormat="1" ht="15.75">
      <c r="M30827" s="172"/>
      <c r="N30827" s="172"/>
      <c r="O30827" s="172"/>
      <c r="U30827" s="173"/>
    </row>
    <row r="30828" spans="13:21" s="104" customFormat="1" ht="15.75">
      <c r="M30828" s="172"/>
      <c r="N30828" s="172"/>
      <c r="O30828" s="172"/>
      <c r="U30828" s="173"/>
    </row>
    <row r="30829" spans="13:21" s="104" customFormat="1" ht="15.75">
      <c r="M30829" s="172"/>
      <c r="N30829" s="172"/>
      <c r="O30829" s="172"/>
      <c r="U30829" s="173"/>
    </row>
    <row r="30830" spans="13:21" s="104" customFormat="1" ht="15.75">
      <c r="M30830" s="172"/>
      <c r="N30830" s="172"/>
      <c r="O30830" s="172"/>
      <c r="U30830" s="173"/>
    </row>
    <row r="30831" spans="13:21" s="104" customFormat="1" ht="15.75">
      <c r="M30831" s="172"/>
      <c r="N30831" s="172"/>
      <c r="O30831" s="172"/>
      <c r="U30831" s="173"/>
    </row>
    <row r="30832" spans="13:21" s="104" customFormat="1" ht="15.75">
      <c r="M30832" s="172"/>
      <c r="N30832" s="172"/>
      <c r="O30832" s="172"/>
      <c r="U30832" s="173"/>
    </row>
    <row r="30833" spans="13:21" s="104" customFormat="1" ht="15.75">
      <c r="M30833" s="172"/>
      <c r="N30833" s="172"/>
      <c r="O30833" s="172"/>
      <c r="U30833" s="173"/>
    </row>
    <row r="30834" spans="13:21" s="104" customFormat="1" ht="15.75">
      <c r="M30834" s="172"/>
      <c r="N30834" s="172"/>
      <c r="O30834" s="172"/>
      <c r="U30834" s="173"/>
    </row>
    <row r="30835" spans="13:21" s="104" customFormat="1" ht="15.75">
      <c r="M30835" s="172"/>
      <c r="N30835" s="172"/>
      <c r="O30835" s="172"/>
      <c r="U30835" s="173"/>
    </row>
    <row r="30836" spans="13:21" s="104" customFormat="1" ht="15.75">
      <c r="M30836" s="172"/>
      <c r="N30836" s="172"/>
      <c r="O30836" s="172"/>
      <c r="U30836" s="173"/>
    </row>
    <row r="30837" spans="13:21" s="104" customFormat="1" ht="15.75">
      <c r="M30837" s="172"/>
      <c r="N30837" s="172"/>
      <c r="O30837" s="172"/>
      <c r="U30837" s="173"/>
    </row>
    <row r="30838" spans="13:21" s="104" customFormat="1" ht="15.75">
      <c r="M30838" s="172"/>
      <c r="N30838" s="172"/>
      <c r="O30838" s="172"/>
      <c r="U30838" s="173"/>
    </row>
    <row r="30839" spans="13:21" s="104" customFormat="1" ht="15.75">
      <c r="M30839" s="172"/>
      <c r="N30839" s="172"/>
      <c r="O30839" s="172"/>
      <c r="U30839" s="173"/>
    </row>
    <row r="30840" spans="13:21" s="104" customFormat="1" ht="15.75">
      <c r="M30840" s="172"/>
      <c r="N30840" s="172"/>
      <c r="O30840" s="172"/>
      <c r="U30840" s="173"/>
    </row>
    <row r="30841" spans="13:21" s="104" customFormat="1" ht="15.75">
      <c r="M30841" s="172"/>
      <c r="N30841" s="172"/>
      <c r="O30841" s="172"/>
      <c r="U30841" s="173"/>
    </row>
    <row r="30842" spans="13:21" s="104" customFormat="1" ht="15.75">
      <c r="M30842" s="172"/>
      <c r="N30842" s="172"/>
      <c r="O30842" s="172"/>
      <c r="U30842" s="173"/>
    </row>
    <row r="30843" spans="13:21" s="104" customFormat="1" ht="15.75">
      <c r="M30843" s="172"/>
      <c r="N30843" s="172"/>
      <c r="O30843" s="172"/>
      <c r="U30843" s="173"/>
    </row>
    <row r="30844" spans="13:21" s="104" customFormat="1" ht="15.75">
      <c r="M30844" s="172"/>
      <c r="N30844" s="172"/>
      <c r="O30844" s="172"/>
      <c r="U30844" s="173"/>
    </row>
    <row r="30845" spans="13:21" s="104" customFormat="1" ht="15.75">
      <c r="M30845" s="172"/>
      <c r="N30845" s="172"/>
      <c r="O30845" s="172"/>
      <c r="U30845" s="173"/>
    </row>
    <row r="30846" spans="13:21" s="104" customFormat="1" ht="15.75">
      <c r="M30846" s="172"/>
      <c r="N30846" s="172"/>
      <c r="O30846" s="172"/>
      <c r="U30846" s="173"/>
    </row>
    <row r="30847" spans="13:21" s="104" customFormat="1" ht="15.75">
      <c r="M30847" s="172"/>
      <c r="N30847" s="172"/>
      <c r="O30847" s="172"/>
      <c r="U30847" s="173"/>
    </row>
    <row r="30848" spans="13:21" s="104" customFormat="1" ht="15.75">
      <c r="M30848" s="172"/>
      <c r="N30848" s="172"/>
      <c r="O30848" s="172"/>
      <c r="U30848" s="173"/>
    </row>
    <row r="30849" spans="13:21" s="104" customFormat="1" ht="15.75">
      <c r="M30849" s="172"/>
      <c r="N30849" s="172"/>
      <c r="O30849" s="172"/>
      <c r="U30849" s="173"/>
    </row>
    <row r="30850" spans="13:21" s="104" customFormat="1" ht="15.75">
      <c r="M30850" s="172"/>
      <c r="N30850" s="172"/>
      <c r="O30850" s="172"/>
      <c r="U30850" s="173"/>
    </row>
    <row r="30851" spans="13:21" s="104" customFormat="1" ht="15.75">
      <c r="M30851" s="172"/>
      <c r="N30851" s="172"/>
      <c r="O30851" s="172"/>
      <c r="U30851" s="173"/>
    </row>
    <row r="30852" spans="13:21" s="104" customFormat="1" ht="15.75">
      <c r="M30852" s="172"/>
      <c r="N30852" s="172"/>
      <c r="O30852" s="172"/>
      <c r="U30852" s="173"/>
    </row>
    <row r="30853" spans="13:21" s="104" customFormat="1" ht="15.75">
      <c r="M30853" s="172"/>
      <c r="N30853" s="172"/>
      <c r="O30853" s="172"/>
      <c r="U30853" s="173"/>
    </row>
    <row r="30854" spans="13:21" s="104" customFormat="1" ht="15.75">
      <c r="M30854" s="172"/>
      <c r="N30854" s="172"/>
      <c r="O30854" s="172"/>
      <c r="U30854" s="173"/>
    </row>
    <row r="30855" spans="13:21" s="104" customFormat="1" ht="15.75">
      <c r="M30855" s="172"/>
      <c r="N30855" s="172"/>
      <c r="O30855" s="172"/>
      <c r="U30855" s="173"/>
    </row>
    <row r="30856" spans="13:21" s="104" customFormat="1" ht="15.75">
      <c r="M30856" s="172"/>
      <c r="N30856" s="172"/>
      <c r="O30856" s="172"/>
      <c r="U30856" s="173"/>
    </row>
    <row r="30857" spans="13:21" s="104" customFormat="1" ht="15.75">
      <c r="M30857" s="172"/>
      <c r="N30857" s="172"/>
      <c r="O30857" s="172"/>
      <c r="U30857" s="173"/>
    </row>
    <row r="30858" spans="13:21" s="104" customFormat="1" ht="15.75">
      <c r="M30858" s="172"/>
      <c r="N30858" s="172"/>
      <c r="O30858" s="172"/>
      <c r="U30858" s="173"/>
    </row>
    <row r="30859" spans="13:21" s="104" customFormat="1" ht="15.75">
      <c r="M30859" s="172"/>
      <c r="N30859" s="172"/>
      <c r="O30859" s="172"/>
      <c r="U30859" s="173"/>
    </row>
    <row r="30860" spans="13:21" s="104" customFormat="1" ht="15.75">
      <c r="M30860" s="172"/>
      <c r="N30860" s="172"/>
      <c r="O30860" s="172"/>
      <c r="U30860" s="173"/>
    </row>
    <row r="30861" spans="13:21" s="104" customFormat="1" ht="15.75">
      <c r="M30861" s="172"/>
      <c r="N30861" s="172"/>
      <c r="O30861" s="172"/>
      <c r="U30861" s="173"/>
    </row>
    <row r="30862" spans="13:21" s="104" customFormat="1" ht="15.75">
      <c r="M30862" s="172"/>
      <c r="N30862" s="172"/>
      <c r="O30862" s="172"/>
      <c r="U30862" s="173"/>
    </row>
    <row r="30863" spans="13:21" s="104" customFormat="1" ht="15.75">
      <c r="M30863" s="172"/>
      <c r="N30863" s="172"/>
      <c r="O30863" s="172"/>
      <c r="U30863" s="173"/>
    </row>
    <row r="30864" spans="13:21" s="104" customFormat="1" ht="15.75">
      <c r="M30864" s="172"/>
      <c r="N30864" s="172"/>
      <c r="O30864" s="172"/>
      <c r="U30864" s="173"/>
    </row>
    <row r="30865" spans="13:21" s="104" customFormat="1" ht="15.75">
      <c r="M30865" s="172"/>
      <c r="N30865" s="172"/>
      <c r="O30865" s="172"/>
      <c r="U30865" s="173"/>
    </row>
    <row r="30866" spans="13:21" s="104" customFormat="1" ht="15.75">
      <c r="M30866" s="172"/>
      <c r="N30866" s="172"/>
      <c r="O30866" s="172"/>
      <c r="U30866" s="173"/>
    </row>
    <row r="30867" spans="13:21" s="104" customFormat="1" ht="15.75">
      <c r="M30867" s="172"/>
      <c r="N30867" s="172"/>
      <c r="O30867" s="172"/>
      <c r="U30867" s="173"/>
    </row>
    <row r="30868" spans="13:21" s="104" customFormat="1" ht="15.75">
      <c r="M30868" s="172"/>
      <c r="N30868" s="172"/>
      <c r="O30868" s="172"/>
      <c r="U30868" s="173"/>
    </row>
    <row r="30869" spans="13:21" s="104" customFormat="1" ht="15.75">
      <c r="M30869" s="172"/>
      <c r="N30869" s="172"/>
      <c r="O30869" s="172"/>
      <c r="U30869" s="173"/>
    </row>
    <row r="30870" spans="13:21" s="104" customFormat="1" ht="15.75">
      <c r="M30870" s="172"/>
      <c r="N30870" s="172"/>
      <c r="O30870" s="172"/>
      <c r="U30870" s="173"/>
    </row>
    <row r="30871" spans="13:21" s="104" customFormat="1" ht="15.75">
      <c r="M30871" s="172"/>
      <c r="N30871" s="172"/>
      <c r="O30871" s="172"/>
      <c r="U30871" s="173"/>
    </row>
    <row r="30872" spans="13:21" s="104" customFormat="1" ht="15.75">
      <c r="M30872" s="172"/>
      <c r="N30872" s="172"/>
      <c r="O30872" s="172"/>
      <c r="U30872" s="173"/>
    </row>
    <row r="30873" spans="13:21" s="104" customFormat="1" ht="15.75">
      <c r="M30873" s="172"/>
      <c r="N30873" s="172"/>
      <c r="O30873" s="172"/>
      <c r="U30873" s="173"/>
    </row>
    <row r="30874" spans="13:21" s="104" customFormat="1" ht="15.75">
      <c r="M30874" s="172"/>
      <c r="N30874" s="172"/>
      <c r="O30874" s="172"/>
      <c r="U30874" s="173"/>
    </row>
    <row r="30875" spans="13:21" s="104" customFormat="1" ht="15.75">
      <c r="M30875" s="172"/>
      <c r="N30875" s="172"/>
      <c r="O30875" s="172"/>
      <c r="U30875" s="173"/>
    </row>
    <row r="30876" spans="13:21" s="104" customFormat="1" ht="15.75">
      <c r="M30876" s="172"/>
      <c r="N30876" s="172"/>
      <c r="O30876" s="172"/>
      <c r="U30876" s="173"/>
    </row>
    <row r="30877" spans="13:21" s="104" customFormat="1" ht="15.75">
      <c r="M30877" s="172"/>
      <c r="N30877" s="172"/>
      <c r="O30877" s="172"/>
      <c r="U30877" s="173"/>
    </row>
    <row r="30878" spans="13:21" s="104" customFormat="1" ht="15.75">
      <c r="M30878" s="172"/>
      <c r="N30878" s="172"/>
      <c r="O30878" s="172"/>
      <c r="U30878" s="173"/>
    </row>
    <row r="30879" spans="13:21" s="104" customFormat="1" ht="15.75">
      <c r="M30879" s="172"/>
      <c r="N30879" s="172"/>
      <c r="O30879" s="172"/>
      <c r="U30879" s="173"/>
    </row>
    <row r="30880" spans="13:21" s="104" customFormat="1" ht="15.75">
      <c r="M30880" s="172"/>
      <c r="N30880" s="172"/>
      <c r="O30880" s="172"/>
      <c r="U30880" s="173"/>
    </row>
    <row r="30881" spans="13:21" s="104" customFormat="1" ht="15.75">
      <c r="M30881" s="172"/>
      <c r="N30881" s="172"/>
      <c r="O30881" s="172"/>
      <c r="U30881" s="173"/>
    </row>
    <row r="30882" spans="13:21" s="104" customFormat="1" ht="15.75">
      <c r="M30882" s="172"/>
      <c r="N30882" s="172"/>
      <c r="O30882" s="172"/>
      <c r="U30882" s="173"/>
    </row>
    <row r="30883" spans="13:21" s="104" customFormat="1" ht="15.75">
      <c r="M30883" s="172"/>
      <c r="N30883" s="172"/>
      <c r="O30883" s="172"/>
      <c r="U30883" s="173"/>
    </row>
    <row r="30884" spans="13:21" s="104" customFormat="1" ht="15.75">
      <c r="M30884" s="172"/>
      <c r="N30884" s="172"/>
      <c r="O30884" s="172"/>
      <c r="U30884" s="173"/>
    </row>
    <row r="30885" spans="13:21" s="104" customFormat="1" ht="15.75">
      <c r="M30885" s="172"/>
      <c r="N30885" s="172"/>
      <c r="O30885" s="172"/>
      <c r="U30885" s="173"/>
    </row>
    <row r="30886" spans="13:21" s="104" customFormat="1" ht="15.75">
      <c r="M30886" s="172"/>
      <c r="N30886" s="172"/>
      <c r="O30886" s="172"/>
      <c r="U30886" s="173"/>
    </row>
    <row r="30887" spans="13:21" s="104" customFormat="1" ht="15.75">
      <c r="M30887" s="172"/>
      <c r="N30887" s="172"/>
      <c r="O30887" s="172"/>
      <c r="U30887" s="173"/>
    </row>
    <row r="30888" spans="13:21" s="104" customFormat="1" ht="15.75">
      <c r="M30888" s="172"/>
      <c r="N30888" s="172"/>
      <c r="O30888" s="172"/>
      <c r="U30888" s="173"/>
    </row>
    <row r="30889" spans="13:21" s="104" customFormat="1" ht="15.75">
      <c r="M30889" s="172"/>
      <c r="N30889" s="172"/>
      <c r="O30889" s="172"/>
      <c r="U30889" s="173"/>
    </row>
    <row r="30890" spans="13:21" s="104" customFormat="1" ht="15.75">
      <c r="M30890" s="172"/>
      <c r="N30890" s="172"/>
      <c r="O30890" s="172"/>
      <c r="U30890" s="173"/>
    </row>
    <row r="30891" spans="13:21" s="104" customFormat="1" ht="15.75">
      <c r="M30891" s="172"/>
      <c r="N30891" s="172"/>
      <c r="O30891" s="172"/>
      <c r="U30891" s="173"/>
    </row>
    <row r="30892" spans="13:21" s="104" customFormat="1" ht="15.75">
      <c r="M30892" s="172"/>
      <c r="N30892" s="172"/>
      <c r="O30892" s="172"/>
      <c r="U30892" s="173"/>
    </row>
    <row r="30893" spans="13:21" s="104" customFormat="1" ht="15.75">
      <c r="M30893" s="172"/>
      <c r="N30893" s="172"/>
      <c r="O30893" s="172"/>
      <c r="U30893" s="173"/>
    </row>
    <row r="30894" spans="13:21" s="104" customFormat="1" ht="15.75">
      <c r="M30894" s="172"/>
      <c r="N30894" s="172"/>
      <c r="O30894" s="172"/>
      <c r="U30894" s="173"/>
    </row>
    <row r="30895" spans="13:21" s="104" customFormat="1" ht="15.75">
      <c r="M30895" s="172"/>
      <c r="N30895" s="172"/>
      <c r="O30895" s="172"/>
      <c r="U30895" s="173"/>
    </row>
    <row r="30896" spans="13:21" s="104" customFormat="1" ht="15.75">
      <c r="M30896" s="172"/>
      <c r="N30896" s="172"/>
      <c r="O30896" s="172"/>
      <c r="U30896" s="173"/>
    </row>
    <row r="30897" spans="13:21" s="104" customFormat="1" ht="15.75">
      <c r="M30897" s="172"/>
      <c r="N30897" s="172"/>
      <c r="O30897" s="172"/>
      <c r="U30897" s="173"/>
    </row>
    <row r="30898" spans="13:21" s="104" customFormat="1" ht="15.75">
      <c r="M30898" s="172"/>
      <c r="N30898" s="172"/>
      <c r="O30898" s="172"/>
      <c r="U30898" s="173"/>
    </row>
    <row r="30899" spans="13:21" s="104" customFormat="1" ht="15.75">
      <c r="M30899" s="172"/>
      <c r="N30899" s="172"/>
      <c r="O30899" s="172"/>
      <c r="U30899" s="173"/>
    </row>
    <row r="30900" spans="13:21" s="104" customFormat="1" ht="15.75">
      <c r="M30900" s="172"/>
      <c r="N30900" s="172"/>
      <c r="O30900" s="172"/>
      <c r="U30900" s="173"/>
    </row>
    <row r="30901" spans="13:21" s="104" customFormat="1" ht="15.75">
      <c r="M30901" s="172"/>
      <c r="N30901" s="172"/>
      <c r="O30901" s="172"/>
      <c r="U30901" s="173"/>
    </row>
    <row r="30902" spans="13:21" s="104" customFormat="1" ht="15.75">
      <c r="M30902" s="172"/>
      <c r="N30902" s="172"/>
      <c r="O30902" s="172"/>
      <c r="U30902" s="173"/>
    </row>
    <row r="30903" spans="13:21" s="104" customFormat="1" ht="15.75">
      <c r="M30903" s="172"/>
      <c r="N30903" s="172"/>
      <c r="O30903" s="172"/>
      <c r="U30903" s="173"/>
    </row>
    <row r="30904" spans="13:21" s="104" customFormat="1" ht="15.75">
      <c r="M30904" s="172"/>
      <c r="N30904" s="172"/>
      <c r="O30904" s="172"/>
      <c r="U30904" s="173"/>
    </row>
    <row r="30905" spans="13:21" s="104" customFormat="1" ht="15.75">
      <c r="M30905" s="172"/>
      <c r="N30905" s="172"/>
      <c r="O30905" s="172"/>
      <c r="U30905" s="173"/>
    </row>
    <row r="30906" spans="13:21" s="104" customFormat="1" ht="15.75">
      <c r="M30906" s="172"/>
      <c r="N30906" s="172"/>
      <c r="O30906" s="172"/>
      <c r="U30906" s="173"/>
    </row>
    <row r="30907" spans="13:21" s="104" customFormat="1" ht="15.75">
      <c r="M30907" s="172"/>
      <c r="N30907" s="172"/>
      <c r="O30907" s="172"/>
      <c r="U30907" s="173"/>
    </row>
    <row r="30908" spans="13:21" s="104" customFormat="1" ht="15.75">
      <c r="M30908" s="172"/>
      <c r="N30908" s="172"/>
      <c r="O30908" s="172"/>
      <c r="U30908" s="173"/>
    </row>
    <row r="30909" spans="13:21" s="104" customFormat="1" ht="15.75">
      <c r="M30909" s="172"/>
      <c r="N30909" s="172"/>
      <c r="O30909" s="172"/>
      <c r="U30909" s="173"/>
    </row>
    <row r="30910" spans="13:21" s="104" customFormat="1" ht="15.75">
      <c r="M30910" s="172"/>
      <c r="N30910" s="172"/>
      <c r="O30910" s="172"/>
      <c r="U30910" s="173"/>
    </row>
    <row r="30911" spans="13:21" s="104" customFormat="1" ht="15.75">
      <c r="M30911" s="172"/>
      <c r="N30911" s="172"/>
      <c r="O30911" s="172"/>
      <c r="U30911" s="173"/>
    </row>
    <row r="30912" spans="13:21" s="104" customFormat="1" ht="15.75">
      <c r="M30912" s="172"/>
      <c r="N30912" s="172"/>
      <c r="O30912" s="172"/>
      <c r="U30912" s="173"/>
    </row>
    <row r="30913" spans="13:21" s="104" customFormat="1" ht="15.75">
      <c r="M30913" s="172"/>
      <c r="N30913" s="172"/>
      <c r="O30913" s="172"/>
      <c r="U30913" s="173"/>
    </row>
    <row r="30914" spans="13:21" s="104" customFormat="1" ht="15.75">
      <c r="M30914" s="172"/>
      <c r="N30914" s="172"/>
      <c r="O30914" s="172"/>
      <c r="U30914" s="173"/>
    </row>
    <row r="30915" spans="13:21" s="104" customFormat="1" ht="15.75">
      <c r="M30915" s="172"/>
      <c r="N30915" s="172"/>
      <c r="O30915" s="172"/>
      <c r="U30915" s="173"/>
    </row>
    <row r="30916" spans="13:21" s="104" customFormat="1" ht="15.75">
      <c r="M30916" s="172"/>
      <c r="N30916" s="172"/>
      <c r="O30916" s="172"/>
      <c r="U30916" s="173"/>
    </row>
    <row r="30917" spans="13:21" s="104" customFormat="1" ht="15.75">
      <c r="M30917" s="172"/>
      <c r="N30917" s="172"/>
      <c r="O30917" s="172"/>
      <c r="U30917" s="173"/>
    </row>
    <row r="30918" spans="13:21" s="104" customFormat="1" ht="15.75">
      <c r="M30918" s="172"/>
      <c r="N30918" s="172"/>
      <c r="O30918" s="172"/>
      <c r="U30918" s="173"/>
    </row>
    <row r="30919" spans="13:21" s="104" customFormat="1" ht="15.75">
      <c r="M30919" s="172"/>
      <c r="N30919" s="172"/>
      <c r="O30919" s="172"/>
      <c r="U30919" s="173"/>
    </row>
    <row r="30920" spans="13:21" s="104" customFormat="1" ht="15.75">
      <c r="M30920" s="172"/>
      <c r="N30920" s="172"/>
      <c r="O30920" s="172"/>
      <c r="U30920" s="173"/>
    </row>
    <row r="30921" spans="13:21" s="104" customFormat="1" ht="15.75">
      <c r="M30921" s="172"/>
      <c r="N30921" s="172"/>
      <c r="O30921" s="172"/>
      <c r="U30921" s="173"/>
    </row>
    <row r="30922" spans="13:21" s="104" customFormat="1" ht="15.75">
      <c r="M30922" s="172"/>
      <c r="N30922" s="172"/>
      <c r="O30922" s="172"/>
      <c r="U30922" s="173"/>
    </row>
    <row r="30923" spans="13:21" s="104" customFormat="1" ht="15.75">
      <c r="M30923" s="172"/>
      <c r="N30923" s="172"/>
      <c r="O30923" s="172"/>
      <c r="U30923" s="173"/>
    </row>
    <row r="30924" spans="13:21" s="104" customFormat="1" ht="15.75">
      <c r="M30924" s="172"/>
      <c r="N30924" s="172"/>
      <c r="O30924" s="172"/>
      <c r="U30924" s="173"/>
    </row>
    <row r="30925" spans="13:21" s="104" customFormat="1" ht="15.75">
      <c r="M30925" s="172"/>
      <c r="N30925" s="172"/>
      <c r="O30925" s="172"/>
      <c r="U30925" s="173"/>
    </row>
    <row r="30926" spans="13:21" s="104" customFormat="1" ht="15.75">
      <c r="M30926" s="172"/>
      <c r="N30926" s="172"/>
      <c r="O30926" s="172"/>
      <c r="U30926" s="173"/>
    </row>
    <row r="30927" spans="13:21" s="104" customFormat="1" ht="15.75">
      <c r="M30927" s="172"/>
      <c r="N30927" s="172"/>
      <c r="O30927" s="172"/>
      <c r="U30927" s="173"/>
    </row>
    <row r="30928" spans="13:21" s="104" customFormat="1" ht="15.75">
      <c r="M30928" s="172"/>
      <c r="N30928" s="172"/>
      <c r="O30928" s="172"/>
      <c r="U30928" s="173"/>
    </row>
    <row r="30929" spans="13:21" s="104" customFormat="1" ht="15.75">
      <c r="M30929" s="172"/>
      <c r="N30929" s="172"/>
      <c r="O30929" s="172"/>
      <c r="U30929" s="173"/>
    </row>
    <row r="30930" spans="13:21" s="104" customFormat="1" ht="15.75">
      <c r="M30930" s="172"/>
      <c r="N30930" s="172"/>
      <c r="O30930" s="172"/>
      <c r="U30930" s="173"/>
    </row>
    <row r="30931" spans="13:21" s="104" customFormat="1" ht="15.75">
      <c r="M30931" s="172"/>
      <c r="N30931" s="172"/>
      <c r="O30931" s="172"/>
      <c r="U30931" s="173"/>
    </row>
    <row r="30932" spans="13:21" s="104" customFormat="1" ht="15.75">
      <c r="M30932" s="172"/>
      <c r="N30932" s="172"/>
      <c r="O30932" s="172"/>
      <c r="U30932" s="173"/>
    </row>
    <row r="30933" spans="13:21" s="104" customFormat="1" ht="15.75">
      <c r="M30933" s="172"/>
      <c r="N30933" s="172"/>
      <c r="O30933" s="172"/>
      <c r="U30933" s="173"/>
    </row>
    <row r="30934" spans="13:21" s="104" customFormat="1" ht="15.75">
      <c r="M30934" s="172"/>
      <c r="N30934" s="172"/>
      <c r="O30934" s="172"/>
      <c r="U30934" s="173"/>
    </row>
    <row r="30935" spans="13:21" s="104" customFormat="1" ht="15.75">
      <c r="M30935" s="172"/>
      <c r="N30935" s="172"/>
      <c r="O30935" s="172"/>
      <c r="U30935" s="173"/>
    </row>
    <row r="30936" spans="13:21" s="104" customFormat="1" ht="15.75">
      <c r="M30936" s="172"/>
      <c r="N30936" s="172"/>
      <c r="O30936" s="172"/>
      <c r="U30936" s="173"/>
    </row>
    <row r="30937" spans="13:21" s="104" customFormat="1" ht="15.75">
      <c r="M30937" s="172"/>
      <c r="N30937" s="172"/>
      <c r="O30937" s="172"/>
      <c r="U30937" s="173"/>
    </row>
    <row r="30938" spans="13:21" s="104" customFormat="1" ht="15.75">
      <c r="M30938" s="172"/>
      <c r="N30938" s="172"/>
      <c r="O30938" s="172"/>
      <c r="U30938" s="173"/>
    </row>
    <row r="30939" spans="13:21" s="104" customFormat="1" ht="15.75">
      <c r="M30939" s="172"/>
      <c r="N30939" s="172"/>
      <c r="O30939" s="172"/>
      <c r="U30939" s="173"/>
    </row>
    <row r="30940" spans="13:21" s="104" customFormat="1" ht="15.75">
      <c r="M30940" s="172"/>
      <c r="N30940" s="172"/>
      <c r="O30940" s="172"/>
      <c r="U30940" s="173"/>
    </row>
    <row r="30941" spans="13:21" s="104" customFormat="1" ht="15.75">
      <c r="M30941" s="172"/>
      <c r="N30941" s="172"/>
      <c r="O30941" s="172"/>
      <c r="U30941" s="173"/>
    </row>
    <row r="30942" spans="13:21" s="104" customFormat="1" ht="15.75">
      <c r="M30942" s="172"/>
      <c r="N30942" s="172"/>
      <c r="O30942" s="172"/>
      <c r="U30942" s="173"/>
    </row>
    <row r="30943" spans="13:21" s="104" customFormat="1" ht="15.75">
      <c r="M30943" s="172"/>
      <c r="N30943" s="172"/>
      <c r="O30943" s="172"/>
      <c r="U30943" s="173"/>
    </row>
    <row r="30944" spans="13:21" s="104" customFormat="1" ht="15.75">
      <c r="M30944" s="172"/>
      <c r="N30944" s="172"/>
      <c r="O30944" s="172"/>
      <c r="U30944" s="173"/>
    </row>
    <row r="30945" spans="13:21" s="104" customFormat="1" ht="15.75">
      <c r="M30945" s="172"/>
      <c r="N30945" s="172"/>
      <c r="O30945" s="172"/>
      <c r="U30945" s="173"/>
    </row>
    <row r="30946" spans="13:21" s="104" customFormat="1" ht="15.75">
      <c r="M30946" s="172"/>
      <c r="N30946" s="172"/>
      <c r="O30946" s="172"/>
      <c r="U30946" s="173"/>
    </row>
    <row r="30947" spans="13:21" s="104" customFormat="1" ht="15.75">
      <c r="M30947" s="172"/>
      <c r="N30947" s="172"/>
      <c r="O30947" s="172"/>
      <c r="U30947" s="173"/>
    </row>
    <row r="30948" spans="13:21" s="104" customFormat="1" ht="15.75">
      <c r="M30948" s="172"/>
      <c r="N30948" s="172"/>
      <c r="O30948" s="172"/>
      <c r="U30948" s="173"/>
    </row>
    <row r="30949" spans="13:21" s="104" customFormat="1" ht="15.75">
      <c r="M30949" s="172"/>
      <c r="N30949" s="172"/>
      <c r="O30949" s="172"/>
      <c r="U30949" s="173"/>
    </row>
    <row r="30950" spans="13:21" s="104" customFormat="1" ht="15.75">
      <c r="M30950" s="172"/>
      <c r="N30950" s="172"/>
      <c r="O30950" s="172"/>
      <c r="U30950" s="173"/>
    </row>
    <row r="30951" spans="13:21" s="104" customFormat="1" ht="15.75">
      <c r="M30951" s="172"/>
      <c r="N30951" s="172"/>
      <c r="O30951" s="172"/>
      <c r="U30951" s="173"/>
    </row>
    <row r="30952" spans="13:21" s="104" customFormat="1" ht="15.75">
      <c r="M30952" s="172"/>
      <c r="N30952" s="172"/>
      <c r="O30952" s="172"/>
      <c r="U30952" s="173"/>
    </row>
    <row r="30953" spans="13:21" s="104" customFormat="1" ht="15.75">
      <c r="M30953" s="172"/>
      <c r="N30953" s="172"/>
      <c r="O30953" s="172"/>
      <c r="U30953" s="173"/>
    </row>
    <row r="30954" spans="13:21" s="104" customFormat="1" ht="15.75">
      <c r="M30954" s="172"/>
      <c r="N30954" s="172"/>
      <c r="O30954" s="172"/>
      <c r="U30954" s="173"/>
    </row>
    <row r="30955" spans="13:21" s="104" customFormat="1" ht="15.75">
      <c r="M30955" s="172"/>
      <c r="N30955" s="172"/>
      <c r="O30955" s="172"/>
      <c r="U30955" s="173"/>
    </row>
    <row r="30956" spans="13:21" s="104" customFormat="1" ht="15.75">
      <c r="M30956" s="172"/>
      <c r="N30956" s="172"/>
      <c r="O30956" s="172"/>
      <c r="U30956" s="173"/>
    </row>
    <row r="30957" spans="13:21" s="104" customFormat="1" ht="15.75">
      <c r="M30957" s="172"/>
      <c r="N30957" s="172"/>
      <c r="O30957" s="172"/>
      <c r="U30957" s="173"/>
    </row>
    <row r="30958" spans="13:21" s="104" customFormat="1" ht="15.75">
      <c r="M30958" s="172"/>
      <c r="N30958" s="172"/>
      <c r="O30958" s="172"/>
      <c r="U30958" s="173"/>
    </row>
    <row r="30959" spans="13:21" s="104" customFormat="1" ht="15.75">
      <c r="M30959" s="172"/>
      <c r="N30959" s="172"/>
      <c r="O30959" s="172"/>
      <c r="U30959" s="173"/>
    </row>
    <row r="30960" spans="13:21" s="104" customFormat="1" ht="15.75">
      <c r="M30960" s="172"/>
      <c r="N30960" s="172"/>
      <c r="O30960" s="172"/>
      <c r="U30960" s="173"/>
    </row>
    <row r="30961" spans="13:21" s="104" customFormat="1" ht="15.75">
      <c r="M30961" s="172"/>
      <c r="N30961" s="172"/>
      <c r="O30961" s="172"/>
      <c r="U30961" s="173"/>
    </row>
    <row r="30962" spans="13:21" s="104" customFormat="1" ht="15.75">
      <c r="M30962" s="172"/>
      <c r="N30962" s="172"/>
      <c r="O30962" s="172"/>
      <c r="U30962" s="173"/>
    </row>
    <row r="30963" spans="13:21" s="104" customFormat="1" ht="15.75">
      <c r="M30963" s="172"/>
      <c r="N30963" s="172"/>
      <c r="O30963" s="172"/>
      <c r="U30963" s="173"/>
    </row>
    <row r="30964" spans="13:21" s="104" customFormat="1" ht="15.75">
      <c r="M30964" s="172"/>
      <c r="N30964" s="172"/>
      <c r="O30964" s="172"/>
      <c r="U30964" s="173"/>
    </row>
    <row r="30965" spans="13:21" s="104" customFormat="1" ht="15.75">
      <c r="M30965" s="172"/>
      <c r="N30965" s="172"/>
      <c r="O30965" s="172"/>
      <c r="U30965" s="173"/>
    </row>
    <row r="30966" spans="13:21" s="104" customFormat="1" ht="15.75">
      <c r="M30966" s="172"/>
      <c r="N30966" s="172"/>
      <c r="O30966" s="172"/>
      <c r="U30966" s="173"/>
    </row>
    <row r="30967" spans="13:21" s="104" customFormat="1" ht="15.75">
      <c r="M30967" s="172"/>
      <c r="N30967" s="172"/>
      <c r="O30967" s="172"/>
      <c r="U30967" s="173"/>
    </row>
    <row r="30968" spans="13:21" s="104" customFormat="1" ht="15.75">
      <c r="M30968" s="172"/>
      <c r="N30968" s="172"/>
      <c r="O30968" s="172"/>
      <c r="U30968" s="173"/>
    </row>
    <row r="30969" spans="13:21" s="104" customFormat="1" ht="15.75">
      <c r="M30969" s="172"/>
      <c r="N30969" s="172"/>
      <c r="O30969" s="172"/>
      <c r="U30969" s="173"/>
    </row>
    <row r="30970" spans="13:21" s="104" customFormat="1" ht="15.75">
      <c r="M30970" s="172"/>
      <c r="N30970" s="172"/>
      <c r="O30970" s="172"/>
      <c r="U30970" s="173"/>
    </row>
    <row r="30971" spans="13:21" s="104" customFormat="1" ht="15.75">
      <c r="M30971" s="172"/>
      <c r="N30971" s="172"/>
      <c r="O30971" s="172"/>
      <c r="U30971" s="173"/>
    </row>
    <row r="30972" spans="13:21" s="104" customFormat="1" ht="15.75">
      <c r="M30972" s="172"/>
      <c r="N30972" s="172"/>
      <c r="O30972" s="172"/>
      <c r="U30972" s="173"/>
    </row>
    <row r="30973" spans="13:21" s="104" customFormat="1" ht="15.75">
      <c r="M30973" s="172"/>
      <c r="N30973" s="172"/>
      <c r="O30973" s="172"/>
      <c r="U30973" s="173"/>
    </row>
    <row r="30974" spans="13:21" s="104" customFormat="1" ht="15.75">
      <c r="M30974" s="172"/>
      <c r="N30974" s="172"/>
      <c r="O30974" s="172"/>
      <c r="U30974" s="173"/>
    </row>
    <row r="30975" spans="13:21" s="104" customFormat="1" ht="15.75">
      <c r="M30975" s="172"/>
      <c r="N30975" s="172"/>
      <c r="O30975" s="172"/>
      <c r="U30975" s="173"/>
    </row>
    <row r="30976" spans="13:21" s="104" customFormat="1" ht="15.75">
      <c r="M30976" s="172"/>
      <c r="N30976" s="172"/>
      <c r="O30976" s="172"/>
      <c r="U30976" s="173"/>
    </row>
    <row r="30977" spans="13:21" s="104" customFormat="1" ht="15.75">
      <c r="M30977" s="172"/>
      <c r="N30977" s="172"/>
      <c r="O30977" s="172"/>
      <c r="U30977" s="173"/>
    </row>
    <row r="30978" spans="13:21" s="104" customFormat="1" ht="15.75">
      <c r="M30978" s="172"/>
      <c r="N30978" s="172"/>
      <c r="O30978" s="172"/>
      <c r="U30978" s="173"/>
    </row>
    <row r="30979" spans="13:21" s="104" customFormat="1" ht="15.75">
      <c r="M30979" s="172"/>
      <c r="N30979" s="172"/>
      <c r="O30979" s="172"/>
      <c r="U30979" s="173"/>
    </row>
    <row r="30980" spans="13:21" s="104" customFormat="1" ht="15.75">
      <c r="M30980" s="172"/>
      <c r="N30980" s="172"/>
      <c r="O30980" s="172"/>
      <c r="U30980" s="173"/>
    </row>
    <row r="30981" spans="13:21" s="104" customFormat="1" ht="15.75">
      <c r="M30981" s="172"/>
      <c r="N30981" s="172"/>
      <c r="O30981" s="172"/>
      <c r="U30981" s="173"/>
    </row>
    <row r="30982" spans="13:21" s="104" customFormat="1" ht="15.75">
      <c r="M30982" s="172"/>
      <c r="N30982" s="172"/>
      <c r="O30982" s="172"/>
      <c r="U30982" s="173"/>
    </row>
    <row r="30983" spans="13:21" s="104" customFormat="1" ht="15.75">
      <c r="M30983" s="172"/>
      <c r="N30983" s="172"/>
      <c r="O30983" s="172"/>
      <c r="U30983" s="173"/>
    </row>
    <row r="30984" spans="13:21" s="104" customFormat="1" ht="15.75">
      <c r="M30984" s="172"/>
      <c r="N30984" s="172"/>
      <c r="O30984" s="172"/>
      <c r="U30984" s="173"/>
    </row>
    <row r="30985" spans="13:21" s="104" customFormat="1" ht="15.75">
      <c r="M30985" s="172"/>
      <c r="N30985" s="172"/>
      <c r="O30985" s="172"/>
      <c r="U30985" s="173"/>
    </row>
    <row r="30986" spans="13:21" s="104" customFormat="1" ht="15.75">
      <c r="M30986" s="172"/>
      <c r="N30986" s="172"/>
      <c r="O30986" s="172"/>
      <c r="U30986" s="173"/>
    </row>
    <row r="30987" spans="13:21" s="104" customFormat="1" ht="15.75">
      <c r="M30987" s="172"/>
      <c r="N30987" s="172"/>
      <c r="O30987" s="172"/>
      <c r="U30987" s="173"/>
    </row>
    <row r="30988" spans="13:21" s="104" customFormat="1" ht="15.75">
      <c r="M30988" s="172"/>
      <c r="N30988" s="172"/>
      <c r="O30988" s="172"/>
      <c r="U30988" s="173"/>
    </row>
    <row r="30989" spans="13:21" s="104" customFormat="1" ht="15.75">
      <c r="M30989" s="172"/>
      <c r="N30989" s="172"/>
      <c r="O30989" s="172"/>
      <c r="U30989" s="173"/>
    </row>
    <row r="30990" spans="13:21" s="104" customFormat="1" ht="15.75">
      <c r="M30990" s="172"/>
      <c r="N30990" s="172"/>
      <c r="O30990" s="172"/>
      <c r="U30990" s="173"/>
    </row>
    <row r="30991" spans="13:21" s="104" customFormat="1" ht="15.75">
      <c r="M30991" s="172"/>
      <c r="N30991" s="172"/>
      <c r="O30991" s="172"/>
      <c r="U30991" s="173"/>
    </row>
    <row r="30992" spans="13:21" s="104" customFormat="1" ht="15.75">
      <c r="M30992" s="172"/>
      <c r="N30992" s="172"/>
      <c r="O30992" s="172"/>
      <c r="U30992" s="173"/>
    </row>
    <row r="30993" spans="13:21" s="104" customFormat="1" ht="15.75">
      <c r="M30993" s="172"/>
      <c r="N30993" s="172"/>
      <c r="O30993" s="172"/>
      <c r="U30993" s="173"/>
    </row>
    <row r="30994" spans="13:21" s="104" customFormat="1" ht="15.75">
      <c r="M30994" s="172"/>
      <c r="N30994" s="172"/>
      <c r="O30994" s="172"/>
      <c r="U30994" s="173"/>
    </row>
    <row r="30995" spans="13:21" s="104" customFormat="1" ht="15.75">
      <c r="M30995" s="172"/>
      <c r="N30995" s="172"/>
      <c r="O30995" s="172"/>
      <c r="U30995" s="173"/>
    </row>
    <row r="30996" spans="13:21" s="104" customFormat="1" ht="15.75">
      <c r="M30996" s="172"/>
      <c r="N30996" s="172"/>
      <c r="O30996" s="172"/>
      <c r="U30996" s="173"/>
    </row>
    <row r="30997" spans="13:21" s="104" customFormat="1" ht="15.75">
      <c r="M30997" s="172"/>
      <c r="N30997" s="172"/>
      <c r="O30997" s="172"/>
      <c r="U30997" s="173"/>
    </row>
    <row r="30998" spans="13:21" s="104" customFormat="1" ht="15.75">
      <c r="M30998" s="172"/>
      <c r="N30998" s="172"/>
      <c r="O30998" s="172"/>
      <c r="U30998" s="173"/>
    </row>
    <row r="30999" spans="13:21" s="104" customFormat="1" ht="15.75">
      <c r="M30999" s="172"/>
      <c r="N30999" s="172"/>
      <c r="O30999" s="172"/>
      <c r="U30999" s="173"/>
    </row>
    <row r="31000" spans="13:21" s="104" customFormat="1" ht="15.75">
      <c r="M31000" s="172"/>
      <c r="N31000" s="172"/>
      <c r="O31000" s="172"/>
      <c r="U31000" s="173"/>
    </row>
    <row r="31001" spans="13:21" s="104" customFormat="1" ht="15.75">
      <c r="M31001" s="172"/>
      <c r="N31001" s="172"/>
      <c r="O31001" s="172"/>
      <c r="U31001" s="173"/>
    </row>
    <row r="31002" spans="13:21" s="104" customFormat="1" ht="15.75">
      <c r="M31002" s="172"/>
      <c r="N31002" s="172"/>
      <c r="O31002" s="172"/>
      <c r="U31002" s="173"/>
    </row>
    <row r="31003" spans="13:21" s="104" customFormat="1" ht="15.75">
      <c r="M31003" s="172"/>
      <c r="N31003" s="172"/>
      <c r="O31003" s="172"/>
      <c r="U31003" s="173"/>
    </row>
    <row r="31004" spans="13:21" s="104" customFormat="1" ht="15.75">
      <c r="M31004" s="172"/>
      <c r="N31004" s="172"/>
      <c r="O31004" s="172"/>
      <c r="U31004" s="173"/>
    </row>
    <row r="31005" spans="13:21" s="104" customFormat="1" ht="15.75">
      <c r="M31005" s="172"/>
      <c r="N31005" s="172"/>
      <c r="O31005" s="172"/>
      <c r="U31005" s="173"/>
    </row>
    <row r="31006" spans="13:21" s="104" customFormat="1" ht="15.75">
      <c r="M31006" s="172"/>
      <c r="N31006" s="172"/>
      <c r="O31006" s="172"/>
      <c r="U31006" s="173"/>
    </row>
    <row r="31007" spans="13:21" s="104" customFormat="1" ht="15.75">
      <c r="M31007" s="172"/>
      <c r="N31007" s="172"/>
      <c r="O31007" s="172"/>
      <c r="U31007" s="173"/>
    </row>
    <row r="31008" spans="13:21" s="104" customFormat="1" ht="15.75">
      <c r="M31008" s="172"/>
      <c r="N31008" s="172"/>
      <c r="O31008" s="172"/>
      <c r="U31008" s="173"/>
    </row>
    <row r="31009" spans="13:21" s="104" customFormat="1" ht="15.75">
      <c r="M31009" s="172"/>
      <c r="N31009" s="172"/>
      <c r="O31009" s="172"/>
      <c r="U31009" s="173"/>
    </row>
    <row r="31010" spans="13:21" s="104" customFormat="1" ht="15.75">
      <c r="M31010" s="172"/>
      <c r="N31010" s="172"/>
      <c r="O31010" s="172"/>
      <c r="U31010" s="173"/>
    </row>
    <row r="31011" spans="13:21" s="104" customFormat="1" ht="15.75">
      <c r="M31011" s="172"/>
      <c r="N31011" s="172"/>
      <c r="O31011" s="172"/>
      <c r="U31011" s="173"/>
    </row>
    <row r="31012" spans="13:21" s="104" customFormat="1" ht="15.75">
      <c r="M31012" s="172"/>
      <c r="N31012" s="172"/>
      <c r="O31012" s="172"/>
      <c r="U31012" s="173"/>
    </row>
    <row r="31013" spans="13:21" s="104" customFormat="1" ht="15.75">
      <c r="M31013" s="172"/>
      <c r="N31013" s="172"/>
      <c r="O31013" s="172"/>
      <c r="U31013" s="173"/>
    </row>
    <row r="31014" spans="13:21" s="104" customFormat="1" ht="15.75">
      <c r="M31014" s="172"/>
      <c r="N31014" s="172"/>
      <c r="O31014" s="172"/>
      <c r="U31014" s="173"/>
    </row>
    <row r="31015" spans="13:21" s="104" customFormat="1" ht="15.75">
      <c r="M31015" s="172"/>
      <c r="N31015" s="172"/>
      <c r="O31015" s="172"/>
      <c r="U31015" s="173"/>
    </row>
    <row r="31016" spans="13:21" s="104" customFormat="1" ht="15.75">
      <c r="M31016" s="172"/>
      <c r="N31016" s="172"/>
      <c r="O31016" s="172"/>
      <c r="U31016" s="173"/>
    </row>
    <row r="31017" spans="13:21" s="104" customFormat="1" ht="15.75">
      <c r="M31017" s="172"/>
      <c r="N31017" s="172"/>
      <c r="O31017" s="172"/>
      <c r="U31017" s="173"/>
    </row>
    <row r="31018" spans="13:21" s="104" customFormat="1" ht="15.75">
      <c r="M31018" s="172"/>
      <c r="N31018" s="172"/>
      <c r="O31018" s="172"/>
      <c r="U31018" s="173"/>
    </row>
    <row r="31019" spans="13:21" s="104" customFormat="1" ht="15.75">
      <c r="M31019" s="172"/>
      <c r="N31019" s="172"/>
      <c r="O31019" s="172"/>
      <c r="U31019" s="173"/>
    </row>
    <row r="31020" spans="13:21" s="104" customFormat="1" ht="15.75">
      <c r="M31020" s="172"/>
      <c r="N31020" s="172"/>
      <c r="O31020" s="172"/>
      <c r="U31020" s="173"/>
    </row>
    <row r="31021" spans="13:21" s="104" customFormat="1" ht="15.75">
      <c r="M31021" s="172"/>
      <c r="N31021" s="172"/>
      <c r="O31021" s="172"/>
      <c r="U31021" s="173"/>
    </row>
    <row r="31022" spans="13:21" s="104" customFormat="1" ht="15.75">
      <c r="M31022" s="172"/>
      <c r="N31022" s="172"/>
      <c r="O31022" s="172"/>
      <c r="U31022" s="173"/>
    </row>
    <row r="31023" spans="13:21" s="104" customFormat="1" ht="15.75">
      <c r="M31023" s="172"/>
      <c r="N31023" s="172"/>
      <c r="O31023" s="172"/>
      <c r="U31023" s="173"/>
    </row>
    <row r="31024" spans="13:21" s="104" customFormat="1" ht="15.75">
      <c r="M31024" s="172"/>
      <c r="N31024" s="172"/>
      <c r="O31024" s="172"/>
      <c r="U31024" s="173"/>
    </row>
    <row r="31025" spans="13:21" s="104" customFormat="1" ht="15.75">
      <c r="M31025" s="172"/>
      <c r="N31025" s="172"/>
      <c r="O31025" s="172"/>
      <c r="U31025" s="173"/>
    </row>
    <row r="31026" spans="13:21" s="104" customFormat="1" ht="15.75">
      <c r="M31026" s="172"/>
      <c r="N31026" s="172"/>
      <c r="O31026" s="172"/>
      <c r="U31026" s="173"/>
    </row>
    <row r="31027" spans="13:21" s="104" customFormat="1" ht="15.75">
      <c r="M31027" s="172"/>
      <c r="N31027" s="172"/>
      <c r="O31027" s="172"/>
      <c r="U31027" s="173"/>
    </row>
    <row r="31028" spans="13:21" s="104" customFormat="1" ht="15.75">
      <c r="M31028" s="172"/>
      <c r="N31028" s="172"/>
      <c r="O31028" s="172"/>
      <c r="U31028" s="173"/>
    </row>
    <row r="31029" spans="13:21" s="104" customFormat="1" ht="15.75">
      <c r="M31029" s="172"/>
      <c r="N31029" s="172"/>
      <c r="O31029" s="172"/>
      <c r="U31029" s="173"/>
    </row>
    <row r="31030" spans="13:21" s="104" customFormat="1" ht="15.75">
      <c r="M31030" s="172"/>
      <c r="N31030" s="172"/>
      <c r="O31030" s="172"/>
      <c r="U31030" s="173"/>
    </row>
    <row r="31031" spans="13:21" s="104" customFormat="1" ht="15.75">
      <c r="M31031" s="172"/>
      <c r="N31031" s="172"/>
      <c r="O31031" s="172"/>
      <c r="U31031" s="173"/>
    </row>
    <row r="31032" spans="13:21" s="104" customFormat="1" ht="15.75">
      <c r="M31032" s="172"/>
      <c r="N31032" s="172"/>
      <c r="O31032" s="172"/>
      <c r="U31032" s="173"/>
    </row>
    <row r="31033" spans="13:21" s="104" customFormat="1" ht="15.75">
      <c r="M31033" s="172"/>
      <c r="N31033" s="172"/>
      <c r="O31033" s="172"/>
      <c r="U31033" s="173"/>
    </row>
    <row r="31034" spans="13:21" s="104" customFormat="1" ht="15.75">
      <c r="M31034" s="172"/>
      <c r="N31034" s="172"/>
      <c r="O31034" s="172"/>
      <c r="U31034" s="173"/>
    </row>
    <row r="31035" spans="13:21" s="104" customFormat="1" ht="15.75">
      <c r="M31035" s="172"/>
      <c r="N31035" s="172"/>
      <c r="O31035" s="172"/>
      <c r="U31035" s="173"/>
    </row>
    <row r="31036" spans="13:21" s="104" customFormat="1" ht="15.75">
      <c r="M31036" s="172"/>
      <c r="N31036" s="172"/>
      <c r="O31036" s="172"/>
      <c r="U31036" s="173"/>
    </row>
    <row r="31037" spans="13:21" s="104" customFormat="1" ht="15.75">
      <c r="M31037" s="172"/>
      <c r="N31037" s="172"/>
      <c r="O31037" s="172"/>
      <c r="U31037" s="173"/>
    </row>
    <row r="31038" spans="13:21" s="104" customFormat="1" ht="15.75">
      <c r="M31038" s="172"/>
      <c r="N31038" s="172"/>
      <c r="O31038" s="172"/>
      <c r="U31038" s="173"/>
    </row>
    <row r="31039" spans="13:21" s="104" customFormat="1" ht="15.75">
      <c r="M31039" s="172"/>
      <c r="N31039" s="172"/>
      <c r="O31039" s="172"/>
      <c r="U31039" s="173"/>
    </row>
    <row r="31040" spans="13:21" s="104" customFormat="1" ht="15.75">
      <c r="M31040" s="172"/>
      <c r="N31040" s="172"/>
      <c r="O31040" s="172"/>
      <c r="U31040" s="173"/>
    </row>
    <row r="31041" spans="13:21" s="104" customFormat="1" ht="15.75">
      <c r="M31041" s="172"/>
      <c r="N31041" s="172"/>
      <c r="O31041" s="172"/>
      <c r="U31041" s="173"/>
    </row>
    <row r="31042" spans="13:21" s="104" customFormat="1" ht="15.75">
      <c r="M31042" s="172"/>
      <c r="N31042" s="172"/>
      <c r="O31042" s="172"/>
      <c r="U31042" s="173"/>
    </row>
    <row r="31043" spans="13:21" s="104" customFormat="1" ht="15.75">
      <c r="M31043" s="172"/>
      <c r="N31043" s="172"/>
      <c r="O31043" s="172"/>
      <c r="U31043" s="173"/>
    </row>
    <row r="31044" spans="13:21" s="104" customFormat="1" ht="15.75">
      <c r="M31044" s="172"/>
      <c r="N31044" s="172"/>
      <c r="O31044" s="172"/>
      <c r="U31044" s="173"/>
    </row>
    <row r="31045" spans="13:21" s="104" customFormat="1" ht="15.75">
      <c r="M31045" s="172"/>
      <c r="N31045" s="172"/>
      <c r="O31045" s="172"/>
      <c r="U31045" s="173"/>
    </row>
    <row r="31046" spans="13:21" s="104" customFormat="1" ht="15.75">
      <c r="M31046" s="172"/>
      <c r="N31046" s="172"/>
      <c r="O31046" s="172"/>
      <c r="U31046" s="173"/>
    </row>
    <row r="31047" spans="13:21" s="104" customFormat="1" ht="15.75">
      <c r="M31047" s="172"/>
      <c r="N31047" s="172"/>
      <c r="O31047" s="172"/>
      <c r="U31047" s="173"/>
    </row>
    <row r="31048" spans="13:21" s="104" customFormat="1" ht="15.75">
      <c r="M31048" s="172"/>
      <c r="N31048" s="172"/>
      <c r="O31048" s="172"/>
      <c r="U31048" s="173"/>
    </row>
    <row r="31049" spans="13:21" s="104" customFormat="1" ht="15.75">
      <c r="M31049" s="172"/>
      <c r="N31049" s="172"/>
      <c r="O31049" s="172"/>
      <c r="U31049" s="173"/>
    </row>
    <row r="31050" spans="13:21" s="104" customFormat="1" ht="15.75">
      <c r="M31050" s="172"/>
      <c r="N31050" s="172"/>
      <c r="O31050" s="172"/>
      <c r="U31050" s="173"/>
    </row>
    <row r="31051" spans="13:21" s="104" customFormat="1" ht="15.75">
      <c r="M31051" s="172"/>
      <c r="N31051" s="172"/>
      <c r="O31051" s="172"/>
      <c r="U31051" s="173"/>
    </row>
    <row r="31052" spans="13:21" s="104" customFormat="1" ht="15.75">
      <c r="M31052" s="172"/>
      <c r="N31052" s="172"/>
      <c r="O31052" s="172"/>
      <c r="U31052" s="173"/>
    </row>
    <row r="31053" spans="13:21" s="104" customFormat="1" ht="15.75">
      <c r="M31053" s="172"/>
      <c r="N31053" s="172"/>
      <c r="O31053" s="172"/>
      <c r="U31053" s="173"/>
    </row>
    <row r="31054" spans="13:21" s="104" customFormat="1" ht="15.75">
      <c r="M31054" s="172"/>
      <c r="N31054" s="172"/>
      <c r="O31054" s="172"/>
      <c r="U31054" s="173"/>
    </row>
    <row r="31055" spans="13:21" s="104" customFormat="1" ht="15.75">
      <c r="M31055" s="172"/>
      <c r="N31055" s="172"/>
      <c r="O31055" s="172"/>
      <c r="U31055" s="173"/>
    </row>
    <row r="31056" spans="13:21" s="104" customFormat="1" ht="15.75">
      <c r="M31056" s="172"/>
      <c r="N31056" s="172"/>
      <c r="O31056" s="172"/>
      <c r="U31056" s="173"/>
    </row>
    <row r="31057" spans="13:21" s="104" customFormat="1" ht="15.75">
      <c r="M31057" s="172"/>
      <c r="N31057" s="172"/>
      <c r="O31057" s="172"/>
      <c r="U31057" s="173"/>
    </row>
    <row r="31058" spans="13:21" s="104" customFormat="1" ht="15.75">
      <c r="M31058" s="172"/>
      <c r="N31058" s="172"/>
      <c r="O31058" s="172"/>
      <c r="U31058" s="173"/>
    </row>
    <row r="31059" spans="13:21" s="104" customFormat="1" ht="15.75">
      <c r="M31059" s="172"/>
      <c r="N31059" s="172"/>
      <c r="O31059" s="172"/>
      <c r="U31059" s="173"/>
    </row>
    <row r="31060" spans="13:21" s="104" customFormat="1" ht="15.75">
      <c r="M31060" s="172"/>
      <c r="N31060" s="172"/>
      <c r="O31060" s="172"/>
      <c r="U31060" s="173"/>
    </row>
    <row r="31061" spans="13:21" s="104" customFormat="1" ht="15.75">
      <c r="M31061" s="172"/>
      <c r="N31061" s="172"/>
      <c r="O31061" s="172"/>
      <c r="U31061" s="173"/>
    </row>
    <row r="31062" spans="13:21" s="104" customFormat="1" ht="15.75">
      <c r="M31062" s="172"/>
      <c r="N31062" s="172"/>
      <c r="O31062" s="172"/>
      <c r="U31062" s="173"/>
    </row>
    <row r="31063" spans="13:21" s="104" customFormat="1" ht="15.75">
      <c r="M31063" s="172"/>
      <c r="N31063" s="172"/>
      <c r="O31063" s="172"/>
      <c r="U31063" s="173"/>
    </row>
    <row r="31064" spans="13:21" s="104" customFormat="1" ht="15.75">
      <c r="M31064" s="172"/>
      <c r="N31064" s="172"/>
      <c r="O31064" s="172"/>
      <c r="U31064" s="173"/>
    </row>
    <row r="31065" spans="13:21" s="104" customFormat="1" ht="15.75">
      <c r="M31065" s="172"/>
      <c r="N31065" s="172"/>
      <c r="O31065" s="172"/>
      <c r="U31065" s="173"/>
    </row>
    <row r="31066" spans="13:21" s="104" customFormat="1" ht="15.75">
      <c r="M31066" s="172"/>
      <c r="N31066" s="172"/>
      <c r="O31066" s="172"/>
      <c r="U31066" s="173"/>
    </row>
    <row r="31067" spans="13:21" s="104" customFormat="1" ht="15.75">
      <c r="M31067" s="172"/>
      <c r="N31067" s="172"/>
      <c r="O31067" s="172"/>
      <c r="U31067" s="173"/>
    </row>
    <row r="31068" spans="13:21" s="104" customFormat="1" ht="15.75">
      <c r="M31068" s="172"/>
      <c r="N31068" s="172"/>
      <c r="O31068" s="172"/>
      <c r="U31068" s="173"/>
    </row>
    <row r="31069" spans="13:21" s="104" customFormat="1" ht="15.75">
      <c r="M31069" s="172"/>
      <c r="N31069" s="172"/>
      <c r="O31069" s="172"/>
      <c r="U31069" s="173"/>
    </row>
    <row r="31070" spans="13:21" s="104" customFormat="1" ht="15.75">
      <c r="M31070" s="172"/>
      <c r="N31070" s="172"/>
      <c r="O31070" s="172"/>
      <c r="U31070" s="173"/>
    </row>
    <row r="31071" spans="13:21" s="104" customFormat="1" ht="15.75">
      <c r="M31071" s="172"/>
      <c r="N31071" s="172"/>
      <c r="O31071" s="172"/>
      <c r="U31071" s="173"/>
    </row>
    <row r="31072" spans="13:21" s="104" customFormat="1" ht="15.75">
      <c r="M31072" s="172"/>
      <c r="N31072" s="172"/>
      <c r="O31072" s="172"/>
      <c r="U31072" s="173"/>
    </row>
    <row r="31073" spans="13:21" s="104" customFormat="1" ht="15.75">
      <c r="M31073" s="172"/>
      <c r="N31073" s="172"/>
      <c r="O31073" s="172"/>
      <c r="U31073" s="173"/>
    </row>
    <row r="31074" spans="13:21" s="104" customFormat="1" ht="15.75">
      <c r="M31074" s="172"/>
      <c r="N31074" s="172"/>
      <c r="O31074" s="172"/>
      <c r="U31074" s="173"/>
    </row>
    <row r="31075" spans="13:21" s="104" customFormat="1" ht="15.75">
      <c r="M31075" s="172"/>
      <c r="N31075" s="172"/>
      <c r="O31075" s="172"/>
      <c r="U31075" s="173"/>
    </row>
    <row r="31076" spans="13:21" s="104" customFormat="1" ht="15.75">
      <c r="M31076" s="172"/>
      <c r="N31076" s="172"/>
      <c r="O31076" s="172"/>
      <c r="U31076" s="173"/>
    </row>
    <row r="31077" spans="13:21" s="104" customFormat="1" ht="15.75">
      <c r="M31077" s="172"/>
      <c r="N31077" s="172"/>
      <c r="O31077" s="172"/>
      <c r="U31077" s="173"/>
    </row>
    <row r="31078" spans="13:21" s="104" customFormat="1" ht="15.75">
      <c r="M31078" s="172"/>
      <c r="N31078" s="172"/>
      <c r="O31078" s="172"/>
      <c r="U31078" s="173"/>
    </row>
    <row r="31079" spans="13:21" s="104" customFormat="1" ht="15.75">
      <c r="M31079" s="172"/>
      <c r="N31079" s="172"/>
      <c r="O31079" s="172"/>
      <c r="U31079" s="173"/>
    </row>
    <row r="31080" spans="13:21" s="104" customFormat="1" ht="15.75">
      <c r="M31080" s="172"/>
      <c r="N31080" s="172"/>
      <c r="O31080" s="172"/>
      <c r="U31080" s="173"/>
    </row>
    <row r="31081" spans="13:21" s="104" customFormat="1" ht="15.75">
      <c r="M31081" s="172"/>
      <c r="N31081" s="172"/>
      <c r="O31081" s="172"/>
      <c r="U31081" s="173"/>
    </row>
    <row r="31082" spans="13:21" s="104" customFormat="1" ht="15.75">
      <c r="M31082" s="172"/>
      <c r="N31082" s="172"/>
      <c r="O31082" s="172"/>
      <c r="U31082" s="173"/>
    </row>
    <row r="31083" spans="13:21" s="104" customFormat="1" ht="15.75">
      <c r="M31083" s="172"/>
      <c r="N31083" s="172"/>
      <c r="O31083" s="172"/>
      <c r="U31083" s="173"/>
    </row>
    <row r="31084" spans="13:21" s="104" customFormat="1" ht="15.75">
      <c r="M31084" s="172"/>
      <c r="N31084" s="172"/>
      <c r="O31084" s="172"/>
      <c r="U31084" s="173"/>
    </row>
    <row r="31085" spans="13:21" s="104" customFormat="1" ht="15.75">
      <c r="M31085" s="172"/>
      <c r="N31085" s="172"/>
      <c r="O31085" s="172"/>
      <c r="U31085" s="173"/>
    </row>
    <row r="31086" spans="13:21" s="104" customFormat="1" ht="15.75">
      <c r="M31086" s="172"/>
      <c r="N31086" s="172"/>
      <c r="O31086" s="172"/>
      <c r="U31086" s="173"/>
    </row>
    <row r="31087" spans="13:21" s="104" customFormat="1" ht="15.75">
      <c r="M31087" s="172"/>
      <c r="N31087" s="172"/>
      <c r="O31087" s="172"/>
      <c r="U31087" s="173"/>
    </row>
    <row r="31088" spans="13:21" s="104" customFormat="1" ht="15.75">
      <c r="M31088" s="172"/>
      <c r="N31088" s="172"/>
      <c r="O31088" s="172"/>
      <c r="U31088" s="173"/>
    </row>
    <row r="31089" spans="13:21" s="104" customFormat="1" ht="15.75">
      <c r="M31089" s="172"/>
      <c r="N31089" s="172"/>
      <c r="O31089" s="172"/>
      <c r="U31089" s="173"/>
    </row>
    <row r="31090" spans="13:21" s="104" customFormat="1" ht="15.75">
      <c r="M31090" s="172"/>
      <c r="N31090" s="172"/>
      <c r="O31090" s="172"/>
      <c r="U31090" s="173"/>
    </row>
    <row r="31091" spans="13:21" s="104" customFormat="1" ht="15.75">
      <c r="M31091" s="172"/>
      <c r="N31091" s="172"/>
      <c r="O31091" s="172"/>
      <c r="U31091" s="173"/>
    </row>
    <row r="31092" spans="13:21" s="104" customFormat="1" ht="15.75">
      <c r="M31092" s="172"/>
      <c r="N31092" s="172"/>
      <c r="O31092" s="172"/>
      <c r="U31092" s="173"/>
    </row>
    <row r="31093" spans="13:21" s="104" customFormat="1" ht="15.75">
      <c r="M31093" s="172"/>
      <c r="N31093" s="172"/>
      <c r="O31093" s="172"/>
      <c r="U31093" s="173"/>
    </row>
    <row r="31094" spans="13:21" s="104" customFormat="1" ht="15.75">
      <c r="M31094" s="172"/>
      <c r="N31094" s="172"/>
      <c r="O31094" s="172"/>
      <c r="U31094" s="173"/>
    </row>
    <row r="31095" spans="13:21" s="104" customFormat="1" ht="15.75">
      <c r="M31095" s="172"/>
      <c r="N31095" s="172"/>
      <c r="O31095" s="172"/>
      <c r="U31095" s="173"/>
    </row>
    <row r="31096" spans="13:21" s="104" customFormat="1" ht="15.75">
      <c r="M31096" s="172"/>
      <c r="N31096" s="172"/>
      <c r="O31096" s="172"/>
      <c r="U31096" s="173"/>
    </row>
    <row r="31097" spans="13:21" s="104" customFormat="1" ht="15.75">
      <c r="M31097" s="172"/>
      <c r="N31097" s="172"/>
      <c r="O31097" s="172"/>
      <c r="U31097" s="173"/>
    </row>
    <row r="31098" spans="13:21" s="104" customFormat="1" ht="15.75">
      <c r="M31098" s="172"/>
      <c r="N31098" s="172"/>
      <c r="O31098" s="172"/>
      <c r="U31098" s="173"/>
    </row>
    <row r="31099" spans="13:21" s="104" customFormat="1" ht="15.75">
      <c r="M31099" s="172"/>
      <c r="N31099" s="172"/>
      <c r="O31099" s="172"/>
      <c r="U31099" s="173"/>
    </row>
    <row r="31100" spans="13:21" s="104" customFormat="1" ht="15.75">
      <c r="M31100" s="172"/>
      <c r="N31100" s="172"/>
      <c r="O31100" s="172"/>
      <c r="U31100" s="173"/>
    </row>
    <row r="31101" spans="13:21" s="104" customFormat="1" ht="15.75">
      <c r="M31101" s="172"/>
      <c r="N31101" s="172"/>
      <c r="O31101" s="172"/>
      <c r="U31101" s="173"/>
    </row>
    <row r="31102" spans="13:21" s="104" customFormat="1" ht="15.75">
      <c r="M31102" s="172"/>
      <c r="N31102" s="172"/>
      <c r="O31102" s="172"/>
      <c r="U31102" s="173"/>
    </row>
    <row r="31103" spans="13:21" s="104" customFormat="1" ht="15.75">
      <c r="M31103" s="172"/>
      <c r="N31103" s="172"/>
      <c r="O31103" s="172"/>
      <c r="U31103" s="173"/>
    </row>
    <row r="31104" spans="13:21" s="104" customFormat="1" ht="15.75">
      <c r="M31104" s="172"/>
      <c r="N31104" s="172"/>
      <c r="O31104" s="172"/>
      <c r="U31104" s="173"/>
    </row>
    <row r="31105" spans="13:21" s="104" customFormat="1" ht="15.75">
      <c r="M31105" s="172"/>
      <c r="N31105" s="172"/>
      <c r="O31105" s="172"/>
      <c r="U31105" s="173"/>
    </row>
    <row r="31106" spans="13:21" s="104" customFormat="1" ht="15.75">
      <c r="M31106" s="172"/>
      <c r="N31106" s="172"/>
      <c r="O31106" s="172"/>
      <c r="U31106" s="173"/>
    </row>
    <row r="31107" spans="13:21" s="104" customFormat="1" ht="15.75">
      <c r="M31107" s="172"/>
      <c r="N31107" s="172"/>
      <c r="O31107" s="172"/>
      <c r="U31107" s="173"/>
    </row>
    <row r="31108" spans="13:21" s="104" customFormat="1" ht="15.75">
      <c r="M31108" s="172"/>
      <c r="N31108" s="172"/>
      <c r="O31108" s="172"/>
      <c r="U31108" s="173"/>
    </row>
    <row r="31109" spans="13:21" s="104" customFormat="1" ht="15.75">
      <c r="M31109" s="172"/>
      <c r="N31109" s="172"/>
      <c r="O31109" s="172"/>
      <c r="U31109" s="173"/>
    </row>
    <row r="31110" spans="13:21" s="104" customFormat="1" ht="15.75">
      <c r="M31110" s="172"/>
      <c r="N31110" s="172"/>
      <c r="O31110" s="172"/>
      <c r="U31110" s="173"/>
    </row>
    <row r="31111" spans="13:21" s="104" customFormat="1" ht="15.75">
      <c r="M31111" s="172"/>
      <c r="N31111" s="172"/>
      <c r="O31111" s="172"/>
      <c r="U31111" s="173"/>
    </row>
    <row r="31112" spans="13:21" s="104" customFormat="1" ht="15.75">
      <c r="M31112" s="172"/>
      <c r="N31112" s="172"/>
      <c r="O31112" s="172"/>
      <c r="U31112" s="173"/>
    </row>
    <row r="31113" spans="13:21" s="104" customFormat="1" ht="15.75">
      <c r="M31113" s="172"/>
      <c r="N31113" s="172"/>
      <c r="O31113" s="172"/>
      <c r="U31113" s="173"/>
    </row>
    <row r="31114" spans="13:21" s="104" customFormat="1" ht="15.75">
      <c r="M31114" s="172"/>
      <c r="N31114" s="172"/>
      <c r="O31114" s="172"/>
      <c r="U31114" s="173"/>
    </row>
    <row r="31115" spans="13:21" s="104" customFormat="1" ht="15.75">
      <c r="M31115" s="172"/>
      <c r="N31115" s="172"/>
      <c r="O31115" s="172"/>
      <c r="U31115" s="173"/>
    </row>
    <row r="31116" spans="13:21" s="104" customFormat="1" ht="15.75">
      <c r="M31116" s="172"/>
      <c r="N31116" s="172"/>
      <c r="O31116" s="172"/>
      <c r="U31116" s="173"/>
    </row>
    <row r="31117" spans="13:21" s="104" customFormat="1" ht="15.75">
      <c r="M31117" s="172"/>
      <c r="N31117" s="172"/>
      <c r="O31117" s="172"/>
      <c r="U31117" s="173"/>
    </row>
    <row r="31118" spans="13:21" s="104" customFormat="1" ht="15.75">
      <c r="M31118" s="172"/>
      <c r="N31118" s="172"/>
      <c r="O31118" s="172"/>
      <c r="U31118" s="173"/>
    </row>
    <row r="31119" spans="13:21" s="104" customFormat="1" ht="15.75">
      <c r="M31119" s="172"/>
      <c r="N31119" s="172"/>
      <c r="O31119" s="172"/>
      <c r="U31119" s="173"/>
    </row>
    <row r="31120" spans="13:21" s="104" customFormat="1" ht="15.75">
      <c r="M31120" s="172"/>
      <c r="N31120" s="172"/>
      <c r="O31120" s="172"/>
      <c r="U31120" s="173"/>
    </row>
    <row r="31121" spans="13:21" s="104" customFormat="1" ht="15.75">
      <c r="M31121" s="172"/>
      <c r="N31121" s="172"/>
      <c r="O31121" s="172"/>
      <c r="U31121" s="173"/>
    </row>
    <row r="31122" spans="13:21" s="104" customFormat="1" ht="15.75">
      <c r="M31122" s="172"/>
      <c r="N31122" s="172"/>
      <c r="O31122" s="172"/>
      <c r="U31122" s="173"/>
    </row>
    <row r="31123" spans="13:21" s="104" customFormat="1" ht="15.75">
      <c r="M31123" s="172"/>
      <c r="N31123" s="172"/>
      <c r="O31123" s="172"/>
      <c r="U31123" s="173"/>
    </row>
    <row r="31124" spans="13:21" s="104" customFormat="1" ht="15.75">
      <c r="M31124" s="172"/>
      <c r="N31124" s="172"/>
      <c r="O31124" s="172"/>
      <c r="U31124" s="173"/>
    </row>
    <row r="31125" spans="13:21" s="104" customFormat="1" ht="15.75">
      <c r="M31125" s="172"/>
      <c r="N31125" s="172"/>
      <c r="O31125" s="172"/>
      <c r="U31125" s="173"/>
    </row>
    <row r="31126" spans="13:21" s="104" customFormat="1" ht="15.75">
      <c r="M31126" s="172"/>
      <c r="N31126" s="172"/>
      <c r="O31126" s="172"/>
      <c r="U31126" s="173"/>
    </row>
    <row r="31127" spans="13:21" s="104" customFormat="1" ht="15.75">
      <c r="M31127" s="172"/>
      <c r="N31127" s="172"/>
      <c r="O31127" s="172"/>
      <c r="U31127" s="173"/>
    </row>
    <row r="31128" spans="13:21" s="104" customFormat="1" ht="15.75">
      <c r="M31128" s="172"/>
      <c r="N31128" s="172"/>
      <c r="O31128" s="172"/>
      <c r="U31128" s="173"/>
    </row>
    <row r="31129" spans="13:21" s="104" customFormat="1" ht="15.75">
      <c r="M31129" s="172"/>
      <c r="N31129" s="172"/>
      <c r="O31129" s="172"/>
      <c r="U31129" s="173"/>
    </row>
    <row r="31130" spans="13:21" s="104" customFormat="1" ht="15.75">
      <c r="M31130" s="172"/>
      <c r="N31130" s="172"/>
      <c r="O31130" s="172"/>
      <c r="U31130" s="173"/>
    </row>
    <row r="31131" spans="13:21" s="104" customFormat="1" ht="15.75">
      <c r="M31131" s="172"/>
      <c r="N31131" s="172"/>
      <c r="O31131" s="172"/>
      <c r="U31131" s="173"/>
    </row>
    <row r="31132" spans="13:21" s="104" customFormat="1" ht="15.75">
      <c r="M31132" s="172"/>
      <c r="N31132" s="172"/>
      <c r="O31132" s="172"/>
      <c r="U31132" s="173"/>
    </row>
    <row r="31133" spans="13:21" s="104" customFormat="1" ht="15.75">
      <c r="M31133" s="172"/>
      <c r="N31133" s="172"/>
      <c r="O31133" s="172"/>
      <c r="U31133" s="173"/>
    </row>
    <row r="31134" spans="13:21" s="104" customFormat="1" ht="15.75">
      <c r="M31134" s="172"/>
      <c r="N31134" s="172"/>
      <c r="O31134" s="172"/>
      <c r="U31134" s="173"/>
    </row>
    <row r="31135" spans="13:21" s="104" customFormat="1" ht="15.75">
      <c r="M31135" s="172"/>
      <c r="N31135" s="172"/>
      <c r="O31135" s="172"/>
      <c r="U31135" s="173"/>
    </row>
    <row r="31136" spans="13:21" s="104" customFormat="1" ht="15.75">
      <c r="M31136" s="172"/>
      <c r="N31136" s="172"/>
      <c r="O31136" s="172"/>
      <c r="U31136" s="173"/>
    </row>
    <row r="31137" spans="13:21" s="104" customFormat="1" ht="15.75">
      <c r="M31137" s="172"/>
      <c r="N31137" s="172"/>
      <c r="O31137" s="172"/>
      <c r="U31137" s="173"/>
    </row>
    <row r="31138" spans="13:21" s="104" customFormat="1" ht="15.75">
      <c r="M31138" s="172"/>
      <c r="N31138" s="172"/>
      <c r="O31138" s="172"/>
      <c r="U31138" s="173"/>
    </row>
    <row r="31139" spans="13:21" s="104" customFormat="1" ht="15.75">
      <c r="M31139" s="172"/>
      <c r="N31139" s="172"/>
      <c r="O31139" s="172"/>
      <c r="U31139" s="173"/>
    </row>
    <row r="31140" spans="13:21" s="104" customFormat="1" ht="15.75">
      <c r="M31140" s="172"/>
      <c r="N31140" s="172"/>
      <c r="O31140" s="172"/>
      <c r="U31140" s="173"/>
    </row>
    <row r="31141" spans="13:21" s="104" customFormat="1" ht="15.75">
      <c r="M31141" s="172"/>
      <c r="N31141" s="172"/>
      <c r="O31141" s="172"/>
      <c r="U31141" s="173"/>
    </row>
    <row r="31142" spans="13:21" s="104" customFormat="1" ht="15.75">
      <c r="M31142" s="172"/>
      <c r="N31142" s="172"/>
      <c r="O31142" s="172"/>
      <c r="U31142" s="173"/>
    </row>
    <row r="31143" spans="13:21" s="104" customFormat="1" ht="15.75">
      <c r="M31143" s="172"/>
      <c r="N31143" s="172"/>
      <c r="O31143" s="172"/>
      <c r="U31143" s="173"/>
    </row>
    <row r="31144" spans="13:21" s="104" customFormat="1" ht="15.75">
      <c r="M31144" s="172"/>
      <c r="N31144" s="172"/>
      <c r="O31144" s="172"/>
      <c r="U31144" s="173"/>
    </row>
    <row r="31145" spans="13:21" s="104" customFormat="1" ht="15.75">
      <c r="M31145" s="172"/>
      <c r="N31145" s="172"/>
      <c r="O31145" s="172"/>
      <c r="U31145" s="173"/>
    </row>
    <row r="31146" spans="13:21" s="104" customFormat="1" ht="15.75">
      <c r="M31146" s="172"/>
      <c r="N31146" s="172"/>
      <c r="O31146" s="172"/>
      <c r="U31146" s="173"/>
    </row>
    <row r="31147" spans="13:21" s="104" customFormat="1" ht="15.75">
      <c r="M31147" s="172"/>
      <c r="N31147" s="172"/>
      <c r="O31147" s="172"/>
      <c r="U31147" s="173"/>
    </row>
    <row r="31148" spans="13:21" s="104" customFormat="1" ht="15.75">
      <c r="M31148" s="172"/>
      <c r="N31148" s="172"/>
      <c r="O31148" s="172"/>
      <c r="U31148" s="173"/>
    </row>
    <row r="31149" spans="13:21" s="104" customFormat="1" ht="15.75">
      <c r="M31149" s="172"/>
      <c r="N31149" s="172"/>
      <c r="O31149" s="172"/>
      <c r="U31149" s="173"/>
    </row>
    <row r="31150" spans="13:21" s="104" customFormat="1" ht="15.75">
      <c r="M31150" s="172"/>
      <c r="N31150" s="172"/>
      <c r="O31150" s="172"/>
      <c r="U31150" s="173"/>
    </row>
    <row r="31151" spans="13:21" s="104" customFormat="1" ht="15.75">
      <c r="M31151" s="172"/>
      <c r="N31151" s="172"/>
      <c r="O31151" s="172"/>
      <c r="U31151" s="173"/>
    </row>
    <row r="31152" spans="13:21" s="104" customFormat="1" ht="15.75">
      <c r="M31152" s="172"/>
      <c r="N31152" s="172"/>
      <c r="O31152" s="172"/>
      <c r="U31152" s="173"/>
    </row>
    <row r="31153" spans="13:21" s="104" customFormat="1" ht="15.75">
      <c r="M31153" s="172"/>
      <c r="N31153" s="172"/>
      <c r="O31153" s="172"/>
      <c r="U31153" s="173"/>
    </row>
    <row r="31154" spans="13:21" s="104" customFormat="1" ht="15.75">
      <c r="M31154" s="172"/>
      <c r="N31154" s="172"/>
      <c r="O31154" s="172"/>
      <c r="U31154" s="173"/>
    </row>
    <row r="31155" spans="13:21" s="104" customFormat="1" ht="15.75">
      <c r="M31155" s="172"/>
      <c r="N31155" s="172"/>
      <c r="O31155" s="172"/>
      <c r="U31155" s="173"/>
    </row>
    <row r="31156" spans="13:21" s="104" customFormat="1" ht="15.75">
      <c r="M31156" s="172"/>
      <c r="N31156" s="172"/>
      <c r="O31156" s="172"/>
      <c r="U31156" s="173"/>
    </row>
    <row r="31157" spans="13:21" s="104" customFormat="1" ht="15.75">
      <c r="M31157" s="172"/>
      <c r="N31157" s="172"/>
      <c r="O31157" s="172"/>
      <c r="U31157" s="173"/>
    </row>
    <row r="31158" spans="13:21" s="104" customFormat="1" ht="15.75">
      <c r="M31158" s="172"/>
      <c r="N31158" s="172"/>
      <c r="O31158" s="172"/>
      <c r="U31158" s="173"/>
    </row>
    <row r="31159" spans="13:21" s="104" customFormat="1" ht="15.75">
      <c r="M31159" s="172"/>
      <c r="N31159" s="172"/>
      <c r="O31159" s="172"/>
      <c r="U31159" s="173"/>
    </row>
    <row r="31160" spans="13:21" s="104" customFormat="1" ht="15.75">
      <c r="M31160" s="172"/>
      <c r="N31160" s="172"/>
      <c r="O31160" s="172"/>
      <c r="U31160" s="173"/>
    </row>
    <row r="31161" spans="13:21" s="104" customFormat="1" ht="15.75">
      <c r="M31161" s="172"/>
      <c r="N31161" s="172"/>
      <c r="O31161" s="172"/>
      <c r="U31161" s="173"/>
    </row>
    <row r="31162" spans="13:21" s="104" customFormat="1" ht="15.75">
      <c r="M31162" s="172"/>
      <c r="N31162" s="172"/>
      <c r="O31162" s="172"/>
      <c r="U31162" s="173"/>
    </row>
    <row r="31163" spans="13:21" s="104" customFormat="1" ht="15.75">
      <c r="M31163" s="172"/>
      <c r="N31163" s="172"/>
      <c r="O31163" s="172"/>
      <c r="U31163" s="173"/>
    </row>
    <row r="31164" spans="13:21" s="104" customFormat="1" ht="15.75">
      <c r="M31164" s="172"/>
      <c r="N31164" s="172"/>
      <c r="O31164" s="172"/>
      <c r="U31164" s="173"/>
    </row>
    <row r="31165" spans="13:21" s="104" customFormat="1" ht="15.75">
      <c r="M31165" s="172"/>
      <c r="N31165" s="172"/>
      <c r="O31165" s="172"/>
      <c r="U31165" s="173"/>
    </row>
    <row r="31166" spans="13:21" s="104" customFormat="1" ht="15.75">
      <c r="M31166" s="172"/>
      <c r="N31166" s="172"/>
      <c r="O31166" s="172"/>
      <c r="U31166" s="173"/>
    </row>
    <row r="31167" spans="13:21" s="104" customFormat="1" ht="15.75">
      <c r="M31167" s="172"/>
      <c r="N31167" s="172"/>
      <c r="O31167" s="172"/>
      <c r="U31167" s="173"/>
    </row>
    <row r="31168" spans="13:21" s="104" customFormat="1" ht="15.75">
      <c r="M31168" s="172"/>
      <c r="N31168" s="172"/>
      <c r="O31168" s="172"/>
      <c r="U31168" s="173"/>
    </row>
    <row r="31169" spans="13:21" s="104" customFormat="1" ht="15.75">
      <c r="M31169" s="172"/>
      <c r="N31169" s="172"/>
      <c r="O31169" s="172"/>
      <c r="U31169" s="173"/>
    </row>
    <row r="31170" spans="13:21" s="104" customFormat="1" ht="15.75">
      <c r="M31170" s="172"/>
      <c r="N31170" s="172"/>
      <c r="O31170" s="172"/>
      <c r="U31170" s="173"/>
    </row>
    <row r="31171" spans="13:21" s="104" customFormat="1" ht="15.75">
      <c r="M31171" s="172"/>
      <c r="N31171" s="172"/>
      <c r="O31171" s="172"/>
      <c r="U31171" s="173"/>
    </row>
    <row r="31172" spans="13:21" s="104" customFormat="1" ht="15.75">
      <c r="M31172" s="172"/>
      <c r="N31172" s="172"/>
      <c r="O31172" s="172"/>
      <c r="U31172" s="173"/>
    </row>
    <row r="31173" spans="13:21" s="104" customFormat="1" ht="15.75">
      <c r="M31173" s="172"/>
      <c r="N31173" s="172"/>
      <c r="O31173" s="172"/>
      <c r="U31173" s="173"/>
    </row>
    <row r="31174" spans="13:21" s="104" customFormat="1" ht="15.75">
      <c r="M31174" s="172"/>
      <c r="N31174" s="172"/>
      <c r="O31174" s="172"/>
      <c r="U31174" s="173"/>
    </row>
    <row r="31175" spans="13:21" s="104" customFormat="1" ht="15.75">
      <c r="M31175" s="172"/>
      <c r="N31175" s="172"/>
      <c r="O31175" s="172"/>
      <c r="U31175" s="173"/>
    </row>
    <row r="31176" spans="13:21" s="104" customFormat="1" ht="15.75">
      <c r="M31176" s="172"/>
      <c r="N31176" s="172"/>
      <c r="O31176" s="172"/>
      <c r="U31176" s="173"/>
    </row>
    <row r="31177" spans="13:21" s="104" customFormat="1" ht="15.75">
      <c r="M31177" s="172"/>
      <c r="N31177" s="172"/>
      <c r="O31177" s="172"/>
      <c r="U31177" s="173"/>
    </row>
    <row r="31178" spans="13:21" s="104" customFormat="1" ht="15.75">
      <c r="M31178" s="172"/>
      <c r="N31178" s="172"/>
      <c r="O31178" s="172"/>
      <c r="U31178" s="173"/>
    </row>
    <row r="31179" spans="13:21" s="104" customFormat="1" ht="15.75">
      <c r="M31179" s="172"/>
      <c r="N31179" s="172"/>
      <c r="O31179" s="172"/>
      <c r="U31179" s="173"/>
    </row>
    <row r="31180" spans="13:21" s="104" customFormat="1" ht="15.75">
      <c r="M31180" s="172"/>
      <c r="N31180" s="172"/>
      <c r="O31180" s="172"/>
      <c r="U31180" s="173"/>
    </row>
    <row r="31181" spans="13:21" s="104" customFormat="1" ht="15.75">
      <c r="M31181" s="172"/>
      <c r="N31181" s="172"/>
      <c r="O31181" s="172"/>
      <c r="U31181" s="173"/>
    </row>
    <row r="31182" spans="13:21" s="104" customFormat="1" ht="15.75">
      <c r="M31182" s="172"/>
      <c r="N31182" s="172"/>
      <c r="O31182" s="172"/>
      <c r="U31182" s="173"/>
    </row>
    <row r="31183" spans="13:21" s="104" customFormat="1" ht="15.75">
      <c r="M31183" s="172"/>
      <c r="N31183" s="172"/>
      <c r="O31183" s="172"/>
      <c r="U31183" s="173"/>
    </row>
    <row r="31184" spans="13:21" s="104" customFormat="1" ht="15.75">
      <c r="M31184" s="172"/>
      <c r="N31184" s="172"/>
      <c r="O31184" s="172"/>
      <c r="U31184" s="173"/>
    </row>
    <row r="31185" spans="13:21" s="104" customFormat="1" ht="15.75">
      <c r="M31185" s="172"/>
      <c r="N31185" s="172"/>
      <c r="O31185" s="172"/>
      <c r="U31185" s="173"/>
    </row>
    <row r="31186" spans="13:21" s="104" customFormat="1" ht="15.75">
      <c r="M31186" s="172"/>
      <c r="N31186" s="172"/>
      <c r="O31186" s="172"/>
      <c r="U31186" s="173"/>
    </row>
    <row r="31187" spans="13:21" s="104" customFormat="1" ht="15.75">
      <c r="M31187" s="172"/>
      <c r="N31187" s="172"/>
      <c r="O31187" s="172"/>
      <c r="U31187" s="173"/>
    </row>
    <row r="31188" spans="13:21" s="104" customFormat="1" ht="15.75">
      <c r="M31188" s="172"/>
      <c r="N31188" s="172"/>
      <c r="O31188" s="172"/>
      <c r="U31188" s="173"/>
    </row>
    <row r="31189" spans="13:21" s="104" customFormat="1" ht="15.75">
      <c r="M31189" s="172"/>
      <c r="N31189" s="172"/>
      <c r="O31189" s="172"/>
      <c r="U31189" s="173"/>
    </row>
    <row r="31190" spans="13:21" s="104" customFormat="1" ht="15.75">
      <c r="M31190" s="172"/>
      <c r="N31190" s="172"/>
      <c r="O31190" s="172"/>
      <c r="U31190" s="173"/>
    </row>
    <row r="31191" spans="13:21" s="104" customFormat="1" ht="15.75">
      <c r="M31191" s="172"/>
      <c r="N31191" s="172"/>
      <c r="O31191" s="172"/>
      <c r="U31191" s="173"/>
    </row>
    <row r="31192" spans="13:21" s="104" customFormat="1" ht="15.75">
      <c r="M31192" s="172"/>
      <c r="N31192" s="172"/>
      <c r="O31192" s="172"/>
      <c r="U31192" s="173"/>
    </row>
    <row r="31193" spans="13:21" s="104" customFormat="1" ht="15.75">
      <c r="M31193" s="172"/>
      <c r="N31193" s="172"/>
      <c r="O31193" s="172"/>
      <c r="U31193" s="173"/>
    </row>
    <row r="31194" spans="13:21" s="104" customFormat="1" ht="15.75">
      <c r="M31194" s="172"/>
      <c r="N31194" s="172"/>
      <c r="O31194" s="172"/>
      <c r="U31194" s="173"/>
    </row>
    <row r="31195" spans="13:21" s="104" customFormat="1" ht="15.75">
      <c r="M31195" s="172"/>
      <c r="N31195" s="172"/>
      <c r="O31195" s="172"/>
      <c r="U31195" s="173"/>
    </row>
    <row r="31196" spans="13:21" s="104" customFormat="1" ht="15.75">
      <c r="M31196" s="172"/>
      <c r="N31196" s="172"/>
      <c r="O31196" s="172"/>
      <c r="U31196" s="173"/>
    </row>
    <row r="31197" spans="13:21" s="104" customFormat="1" ht="15.75">
      <c r="M31197" s="172"/>
      <c r="N31197" s="172"/>
      <c r="O31197" s="172"/>
      <c r="U31197" s="173"/>
    </row>
    <row r="31198" spans="13:21" s="104" customFormat="1" ht="15.75">
      <c r="M31198" s="172"/>
      <c r="N31198" s="172"/>
      <c r="O31198" s="172"/>
      <c r="U31198" s="173"/>
    </row>
    <row r="31199" spans="13:21" s="104" customFormat="1" ht="15.75">
      <c r="M31199" s="172"/>
      <c r="N31199" s="172"/>
      <c r="O31199" s="172"/>
      <c r="U31199" s="173"/>
    </row>
    <row r="31200" spans="13:21" s="104" customFormat="1" ht="15.75">
      <c r="M31200" s="172"/>
      <c r="N31200" s="172"/>
      <c r="O31200" s="172"/>
      <c r="U31200" s="173"/>
    </row>
    <row r="31201" spans="13:21" s="104" customFormat="1" ht="15.75">
      <c r="M31201" s="172"/>
      <c r="N31201" s="172"/>
      <c r="O31201" s="172"/>
      <c r="U31201" s="173"/>
    </row>
    <row r="31202" spans="13:21" s="104" customFormat="1" ht="15.75">
      <c r="M31202" s="172"/>
      <c r="N31202" s="172"/>
      <c r="O31202" s="172"/>
      <c r="U31202" s="173"/>
    </row>
    <row r="31203" spans="13:21" s="104" customFormat="1" ht="15.75">
      <c r="M31203" s="172"/>
      <c r="N31203" s="172"/>
      <c r="O31203" s="172"/>
      <c r="U31203" s="173"/>
    </row>
    <row r="31204" spans="13:21" s="104" customFormat="1" ht="15.75">
      <c r="M31204" s="172"/>
      <c r="N31204" s="172"/>
      <c r="O31204" s="172"/>
      <c r="U31204" s="173"/>
    </row>
    <row r="31205" spans="13:21" s="104" customFormat="1" ht="15.75">
      <c r="M31205" s="172"/>
      <c r="N31205" s="172"/>
      <c r="O31205" s="172"/>
      <c r="U31205" s="173"/>
    </row>
    <row r="31206" spans="13:21" s="104" customFormat="1" ht="15.75">
      <c r="M31206" s="172"/>
      <c r="N31206" s="172"/>
      <c r="O31206" s="172"/>
      <c r="U31206" s="173"/>
    </row>
    <row r="31207" spans="13:21" s="104" customFormat="1" ht="15.75">
      <c r="M31207" s="172"/>
      <c r="N31207" s="172"/>
      <c r="O31207" s="172"/>
      <c r="U31207" s="173"/>
    </row>
    <row r="31208" spans="13:21" s="104" customFormat="1" ht="15.75">
      <c r="M31208" s="172"/>
      <c r="N31208" s="172"/>
      <c r="O31208" s="172"/>
      <c r="U31208" s="173"/>
    </row>
    <row r="31209" spans="13:21" s="104" customFormat="1" ht="15.75">
      <c r="M31209" s="172"/>
      <c r="N31209" s="172"/>
      <c r="O31209" s="172"/>
      <c r="U31209" s="173"/>
    </row>
    <row r="31210" spans="13:21" s="104" customFormat="1" ht="15.75">
      <c r="M31210" s="172"/>
      <c r="N31210" s="172"/>
      <c r="O31210" s="172"/>
      <c r="U31210" s="173"/>
    </row>
    <row r="31211" spans="13:21" s="104" customFormat="1" ht="15.75">
      <c r="M31211" s="172"/>
      <c r="N31211" s="172"/>
      <c r="O31211" s="172"/>
      <c r="U31211" s="173"/>
    </row>
    <row r="31212" spans="13:21" s="104" customFormat="1" ht="15.75">
      <c r="M31212" s="172"/>
      <c r="N31212" s="172"/>
      <c r="O31212" s="172"/>
      <c r="U31212" s="173"/>
    </row>
    <row r="31213" spans="13:21" s="104" customFormat="1" ht="15.75">
      <c r="M31213" s="172"/>
      <c r="N31213" s="172"/>
      <c r="O31213" s="172"/>
      <c r="U31213" s="173"/>
    </row>
    <row r="31214" spans="13:21" s="104" customFormat="1" ht="15.75">
      <c r="M31214" s="172"/>
      <c r="N31214" s="172"/>
      <c r="O31214" s="172"/>
      <c r="U31214" s="173"/>
    </row>
    <row r="31215" spans="13:21" s="104" customFormat="1" ht="15.75">
      <c r="M31215" s="172"/>
      <c r="N31215" s="172"/>
      <c r="O31215" s="172"/>
      <c r="U31215" s="173"/>
    </row>
    <row r="31216" spans="13:21" s="104" customFormat="1" ht="15.75">
      <c r="M31216" s="172"/>
      <c r="N31216" s="172"/>
      <c r="O31216" s="172"/>
      <c r="U31216" s="173"/>
    </row>
    <row r="31217" spans="13:21" s="104" customFormat="1" ht="15.75">
      <c r="M31217" s="172"/>
      <c r="N31217" s="172"/>
      <c r="O31217" s="172"/>
      <c r="U31217" s="173"/>
    </row>
    <row r="31218" spans="13:21" s="104" customFormat="1" ht="15.75">
      <c r="M31218" s="172"/>
      <c r="N31218" s="172"/>
      <c r="O31218" s="172"/>
      <c r="U31218" s="173"/>
    </row>
    <row r="31219" spans="13:21" s="104" customFormat="1" ht="15.75">
      <c r="M31219" s="172"/>
      <c r="N31219" s="172"/>
      <c r="O31219" s="172"/>
      <c r="U31219" s="173"/>
    </row>
    <row r="31220" spans="13:21" s="104" customFormat="1" ht="15.75">
      <c r="M31220" s="172"/>
      <c r="N31220" s="172"/>
      <c r="O31220" s="172"/>
      <c r="U31220" s="173"/>
    </row>
    <row r="31221" spans="13:21" s="104" customFormat="1" ht="15.75">
      <c r="M31221" s="172"/>
      <c r="N31221" s="172"/>
      <c r="O31221" s="172"/>
      <c r="U31221" s="173"/>
    </row>
    <row r="31222" spans="13:21" s="104" customFormat="1" ht="15.75">
      <c r="M31222" s="172"/>
      <c r="N31222" s="172"/>
      <c r="O31222" s="172"/>
      <c r="U31222" s="173"/>
    </row>
    <row r="31223" spans="13:21" s="104" customFormat="1" ht="15.75">
      <c r="M31223" s="172"/>
      <c r="N31223" s="172"/>
      <c r="O31223" s="172"/>
      <c r="U31223" s="173"/>
    </row>
    <row r="31224" spans="13:21" s="104" customFormat="1" ht="15.75">
      <c r="M31224" s="172"/>
      <c r="N31224" s="172"/>
      <c r="O31224" s="172"/>
      <c r="U31224" s="173"/>
    </row>
    <row r="31225" spans="13:21" s="104" customFormat="1" ht="15.75">
      <c r="M31225" s="172"/>
      <c r="N31225" s="172"/>
      <c r="O31225" s="172"/>
      <c r="U31225" s="173"/>
    </row>
    <row r="31226" spans="13:21" s="104" customFormat="1" ht="15.75">
      <c r="M31226" s="172"/>
      <c r="N31226" s="172"/>
      <c r="O31226" s="172"/>
      <c r="U31226" s="173"/>
    </row>
    <row r="31227" spans="13:21" s="104" customFormat="1" ht="15.75">
      <c r="M31227" s="172"/>
      <c r="N31227" s="172"/>
      <c r="O31227" s="172"/>
      <c r="U31227" s="173"/>
    </row>
    <row r="31228" spans="13:21" s="104" customFormat="1" ht="15.75">
      <c r="M31228" s="172"/>
      <c r="N31228" s="172"/>
      <c r="O31228" s="172"/>
      <c r="U31228" s="173"/>
    </row>
    <row r="31229" spans="13:21" s="104" customFormat="1" ht="15.75">
      <c r="M31229" s="172"/>
      <c r="N31229" s="172"/>
      <c r="O31229" s="172"/>
      <c r="U31229" s="173"/>
    </row>
    <row r="31230" spans="13:21" s="104" customFormat="1" ht="15.75">
      <c r="M31230" s="172"/>
      <c r="N31230" s="172"/>
      <c r="O31230" s="172"/>
      <c r="U31230" s="173"/>
    </row>
    <row r="31231" spans="13:21" s="104" customFormat="1" ht="15.75">
      <c r="M31231" s="172"/>
      <c r="N31231" s="172"/>
      <c r="O31231" s="172"/>
      <c r="U31231" s="173"/>
    </row>
    <row r="31232" spans="13:21" s="104" customFormat="1" ht="15.75">
      <c r="M31232" s="172"/>
      <c r="N31232" s="172"/>
      <c r="O31232" s="172"/>
      <c r="U31232" s="173"/>
    </row>
    <row r="31233" spans="13:21" s="104" customFormat="1" ht="15.75">
      <c r="M31233" s="172"/>
      <c r="N31233" s="172"/>
      <c r="O31233" s="172"/>
      <c r="U31233" s="173"/>
    </row>
    <row r="31234" spans="13:21" s="104" customFormat="1" ht="15.75">
      <c r="M31234" s="172"/>
      <c r="N31234" s="172"/>
      <c r="O31234" s="172"/>
      <c r="U31234" s="173"/>
    </row>
    <row r="31235" spans="13:21" s="104" customFormat="1" ht="15.75">
      <c r="M31235" s="172"/>
      <c r="N31235" s="172"/>
      <c r="O31235" s="172"/>
      <c r="U31235" s="173"/>
    </row>
    <row r="31236" spans="13:21" s="104" customFormat="1" ht="15.75">
      <c r="M31236" s="172"/>
      <c r="N31236" s="172"/>
      <c r="O31236" s="172"/>
      <c r="U31236" s="173"/>
    </row>
    <row r="31237" spans="13:21" s="104" customFormat="1" ht="15.75">
      <c r="M31237" s="172"/>
      <c r="N31237" s="172"/>
      <c r="O31237" s="172"/>
      <c r="U31237" s="173"/>
    </row>
    <row r="31238" spans="13:21" s="104" customFormat="1" ht="15.75">
      <c r="M31238" s="172"/>
      <c r="N31238" s="172"/>
      <c r="O31238" s="172"/>
      <c r="U31238" s="173"/>
    </row>
    <row r="31239" spans="13:21" s="104" customFormat="1" ht="15.75">
      <c r="M31239" s="172"/>
      <c r="N31239" s="172"/>
      <c r="O31239" s="172"/>
      <c r="U31239" s="173"/>
    </row>
    <row r="31240" spans="13:21" s="104" customFormat="1" ht="15.75">
      <c r="M31240" s="172"/>
      <c r="N31240" s="172"/>
      <c r="O31240" s="172"/>
      <c r="U31240" s="173"/>
    </row>
    <row r="31241" spans="13:21" s="104" customFormat="1" ht="15.75">
      <c r="M31241" s="172"/>
      <c r="N31241" s="172"/>
      <c r="O31241" s="172"/>
      <c r="U31241" s="173"/>
    </row>
    <row r="31242" spans="13:21" s="104" customFormat="1" ht="15.75">
      <c r="M31242" s="172"/>
      <c r="N31242" s="172"/>
      <c r="O31242" s="172"/>
      <c r="U31242" s="173"/>
    </row>
    <row r="31243" spans="13:21" s="104" customFormat="1" ht="15.75">
      <c r="M31243" s="172"/>
      <c r="N31243" s="172"/>
      <c r="O31243" s="172"/>
      <c r="U31243" s="173"/>
    </row>
    <row r="31244" spans="13:21" s="104" customFormat="1" ht="15.75">
      <c r="M31244" s="172"/>
      <c r="N31244" s="172"/>
      <c r="O31244" s="172"/>
      <c r="U31244" s="173"/>
    </row>
    <row r="31245" spans="13:21" s="104" customFormat="1" ht="15.75">
      <c r="M31245" s="172"/>
      <c r="N31245" s="172"/>
      <c r="O31245" s="172"/>
      <c r="U31245" s="173"/>
    </row>
    <row r="31246" spans="13:21" s="104" customFormat="1" ht="15.75">
      <c r="M31246" s="172"/>
      <c r="N31246" s="172"/>
      <c r="O31246" s="172"/>
      <c r="U31246" s="173"/>
    </row>
    <row r="31247" spans="13:21" s="104" customFormat="1" ht="15.75">
      <c r="M31247" s="172"/>
      <c r="N31247" s="172"/>
      <c r="O31247" s="172"/>
      <c r="U31247" s="173"/>
    </row>
    <row r="31248" spans="13:21" s="104" customFormat="1" ht="15.75">
      <c r="M31248" s="172"/>
      <c r="N31248" s="172"/>
      <c r="O31248" s="172"/>
      <c r="U31248" s="173"/>
    </row>
    <row r="31249" spans="13:21" s="104" customFormat="1" ht="15.75">
      <c r="M31249" s="172"/>
      <c r="N31249" s="172"/>
      <c r="O31249" s="172"/>
      <c r="U31249" s="173"/>
    </row>
    <row r="31250" spans="13:21" s="104" customFormat="1" ht="15.75">
      <c r="M31250" s="172"/>
      <c r="N31250" s="172"/>
      <c r="O31250" s="172"/>
      <c r="U31250" s="173"/>
    </row>
    <row r="31251" spans="13:21" s="104" customFormat="1" ht="15.75">
      <c r="M31251" s="172"/>
      <c r="N31251" s="172"/>
      <c r="O31251" s="172"/>
      <c r="U31251" s="173"/>
    </row>
    <row r="31252" spans="13:21" s="104" customFormat="1" ht="15.75">
      <c r="M31252" s="172"/>
      <c r="N31252" s="172"/>
      <c r="O31252" s="172"/>
      <c r="U31252" s="173"/>
    </row>
    <row r="31253" spans="13:21" s="104" customFormat="1" ht="15.75">
      <c r="M31253" s="172"/>
      <c r="N31253" s="172"/>
      <c r="O31253" s="172"/>
      <c r="U31253" s="173"/>
    </row>
    <row r="31254" spans="13:21" s="104" customFormat="1" ht="15.75">
      <c r="M31254" s="172"/>
      <c r="N31254" s="172"/>
      <c r="O31254" s="172"/>
      <c r="U31254" s="173"/>
    </row>
    <row r="31255" spans="13:21" s="104" customFormat="1" ht="15.75">
      <c r="M31255" s="172"/>
      <c r="N31255" s="172"/>
      <c r="O31255" s="172"/>
      <c r="U31255" s="173"/>
    </row>
    <row r="31256" spans="13:21" s="104" customFormat="1" ht="15.75">
      <c r="M31256" s="172"/>
      <c r="N31256" s="172"/>
      <c r="O31256" s="172"/>
      <c r="U31256" s="173"/>
    </row>
    <row r="31257" spans="13:21" s="104" customFormat="1" ht="15.75">
      <c r="M31257" s="172"/>
      <c r="N31257" s="172"/>
      <c r="O31257" s="172"/>
      <c r="U31257" s="173"/>
    </row>
    <row r="31258" spans="13:21" s="104" customFormat="1" ht="15.75">
      <c r="M31258" s="172"/>
      <c r="N31258" s="172"/>
      <c r="O31258" s="172"/>
      <c r="U31258" s="173"/>
    </row>
    <row r="31259" spans="13:21" s="104" customFormat="1" ht="15.75">
      <c r="M31259" s="172"/>
      <c r="N31259" s="172"/>
      <c r="O31259" s="172"/>
      <c r="U31259" s="173"/>
    </row>
    <row r="31260" spans="13:21" s="104" customFormat="1" ht="15.75">
      <c r="M31260" s="172"/>
      <c r="N31260" s="172"/>
      <c r="O31260" s="172"/>
      <c r="U31260" s="173"/>
    </row>
    <row r="31261" spans="13:21" s="104" customFormat="1" ht="15.75">
      <c r="M31261" s="172"/>
      <c r="N31261" s="172"/>
      <c r="O31261" s="172"/>
      <c r="U31261" s="173"/>
    </row>
    <row r="31262" spans="13:21" s="104" customFormat="1" ht="15.75">
      <c r="M31262" s="172"/>
      <c r="N31262" s="172"/>
      <c r="O31262" s="172"/>
      <c r="U31262" s="173"/>
    </row>
    <row r="31263" spans="13:21" s="104" customFormat="1" ht="15.75">
      <c r="M31263" s="172"/>
      <c r="N31263" s="172"/>
      <c r="O31263" s="172"/>
      <c r="U31263" s="173"/>
    </row>
    <row r="31264" spans="13:21" s="104" customFormat="1" ht="15.75">
      <c r="M31264" s="172"/>
      <c r="N31264" s="172"/>
      <c r="O31264" s="172"/>
      <c r="U31264" s="173"/>
    </row>
    <row r="31265" spans="13:21" s="104" customFormat="1" ht="15.75">
      <c r="M31265" s="172"/>
      <c r="N31265" s="172"/>
      <c r="O31265" s="172"/>
      <c r="U31265" s="173"/>
    </row>
    <row r="31266" spans="13:21" s="104" customFormat="1" ht="15.75">
      <c r="M31266" s="172"/>
      <c r="N31266" s="172"/>
      <c r="O31266" s="172"/>
      <c r="U31266" s="173"/>
    </row>
    <row r="31267" spans="13:21" s="104" customFormat="1" ht="15.75">
      <c r="M31267" s="172"/>
      <c r="N31267" s="172"/>
      <c r="O31267" s="172"/>
      <c r="U31267" s="173"/>
    </row>
    <row r="31268" spans="13:21" s="104" customFormat="1" ht="15.75">
      <c r="M31268" s="172"/>
      <c r="N31268" s="172"/>
      <c r="O31268" s="172"/>
      <c r="U31268" s="173"/>
    </row>
    <row r="31269" spans="13:21" s="104" customFormat="1" ht="15.75">
      <c r="M31269" s="172"/>
      <c r="N31269" s="172"/>
      <c r="O31269" s="172"/>
      <c r="U31269" s="173"/>
    </row>
    <row r="31270" spans="13:21" s="104" customFormat="1" ht="15.75">
      <c r="M31270" s="172"/>
      <c r="N31270" s="172"/>
      <c r="O31270" s="172"/>
      <c r="U31270" s="173"/>
    </row>
    <row r="31271" spans="13:21" s="104" customFormat="1" ht="15.75">
      <c r="M31271" s="172"/>
      <c r="N31271" s="172"/>
      <c r="O31271" s="172"/>
      <c r="U31271" s="173"/>
    </row>
    <row r="31272" spans="13:21" s="104" customFormat="1" ht="15.75">
      <c r="M31272" s="172"/>
      <c r="N31272" s="172"/>
      <c r="O31272" s="172"/>
      <c r="U31272" s="173"/>
    </row>
    <row r="31273" spans="13:21" s="104" customFormat="1" ht="15.75">
      <c r="M31273" s="172"/>
      <c r="N31273" s="172"/>
      <c r="O31273" s="172"/>
      <c r="U31273" s="173"/>
    </row>
    <row r="31274" spans="13:21" s="104" customFormat="1" ht="15.75">
      <c r="M31274" s="172"/>
      <c r="N31274" s="172"/>
      <c r="O31274" s="172"/>
      <c r="U31274" s="173"/>
    </row>
    <row r="31275" spans="13:21" s="104" customFormat="1" ht="15.75">
      <c r="M31275" s="172"/>
      <c r="N31275" s="172"/>
      <c r="O31275" s="172"/>
      <c r="U31275" s="173"/>
    </row>
    <row r="31276" spans="13:21" s="104" customFormat="1" ht="15.75">
      <c r="M31276" s="172"/>
      <c r="N31276" s="172"/>
      <c r="O31276" s="172"/>
      <c r="U31276" s="173"/>
    </row>
    <row r="31277" spans="13:21" s="104" customFormat="1" ht="15.75">
      <c r="M31277" s="172"/>
      <c r="N31277" s="172"/>
      <c r="O31277" s="172"/>
      <c r="U31277" s="173"/>
    </row>
    <row r="31278" spans="13:21" s="104" customFormat="1" ht="15.75">
      <c r="M31278" s="172"/>
      <c r="N31278" s="172"/>
      <c r="O31278" s="172"/>
      <c r="U31278" s="173"/>
    </row>
    <row r="31279" spans="13:21" s="104" customFormat="1" ht="15.75">
      <c r="M31279" s="172"/>
      <c r="N31279" s="172"/>
      <c r="O31279" s="172"/>
      <c r="U31279" s="173"/>
    </row>
    <row r="31280" spans="13:21" s="104" customFormat="1" ht="15.75">
      <c r="M31280" s="172"/>
      <c r="N31280" s="172"/>
      <c r="O31280" s="172"/>
      <c r="U31280" s="173"/>
    </row>
    <row r="31281" spans="13:21" s="104" customFormat="1" ht="15.75">
      <c r="M31281" s="172"/>
      <c r="N31281" s="172"/>
      <c r="O31281" s="172"/>
      <c r="U31281" s="173"/>
    </row>
    <row r="31282" spans="13:21" s="104" customFormat="1" ht="15.75">
      <c r="M31282" s="172"/>
      <c r="N31282" s="172"/>
      <c r="O31282" s="172"/>
      <c r="U31282" s="173"/>
    </row>
    <row r="31283" spans="13:21" s="104" customFormat="1" ht="15.75">
      <c r="M31283" s="172"/>
      <c r="N31283" s="172"/>
      <c r="O31283" s="172"/>
      <c r="U31283" s="173"/>
    </row>
    <row r="31284" spans="13:21" s="104" customFormat="1" ht="15.75">
      <c r="M31284" s="172"/>
      <c r="N31284" s="172"/>
      <c r="O31284" s="172"/>
      <c r="U31284" s="173"/>
    </row>
    <row r="31285" spans="13:21" s="104" customFormat="1" ht="15.75">
      <c r="M31285" s="172"/>
      <c r="N31285" s="172"/>
      <c r="O31285" s="172"/>
      <c r="U31285" s="173"/>
    </row>
    <row r="31286" spans="13:21" s="104" customFormat="1" ht="15.75">
      <c r="M31286" s="172"/>
      <c r="N31286" s="172"/>
      <c r="O31286" s="172"/>
      <c r="U31286" s="173"/>
    </row>
    <row r="31287" spans="13:21" s="104" customFormat="1" ht="15.75">
      <c r="M31287" s="172"/>
      <c r="N31287" s="172"/>
      <c r="O31287" s="172"/>
      <c r="U31287" s="173"/>
    </row>
    <row r="31288" spans="13:21" s="104" customFormat="1" ht="15.75">
      <c r="M31288" s="172"/>
      <c r="N31288" s="172"/>
      <c r="O31288" s="172"/>
      <c r="U31288" s="173"/>
    </row>
    <row r="31289" spans="13:21" s="104" customFormat="1" ht="15.75">
      <c r="M31289" s="172"/>
      <c r="N31289" s="172"/>
      <c r="O31289" s="172"/>
      <c r="U31289" s="173"/>
    </row>
    <row r="31290" spans="13:21" s="104" customFormat="1" ht="15.75">
      <c r="M31290" s="172"/>
      <c r="N31290" s="172"/>
      <c r="O31290" s="172"/>
      <c r="U31290" s="173"/>
    </row>
    <row r="31291" spans="13:21" s="104" customFormat="1" ht="15.75">
      <c r="M31291" s="172"/>
      <c r="N31291" s="172"/>
      <c r="O31291" s="172"/>
      <c r="U31291" s="173"/>
    </row>
    <row r="31292" spans="13:21" s="104" customFormat="1" ht="15.75">
      <c r="M31292" s="172"/>
      <c r="N31292" s="172"/>
      <c r="O31292" s="172"/>
      <c r="U31292" s="173"/>
    </row>
    <row r="31293" spans="13:21" s="104" customFormat="1" ht="15.75">
      <c r="M31293" s="172"/>
      <c r="N31293" s="172"/>
      <c r="O31293" s="172"/>
      <c r="U31293" s="173"/>
    </row>
    <row r="31294" spans="13:21" s="104" customFormat="1" ht="15.75">
      <c r="M31294" s="172"/>
      <c r="N31294" s="172"/>
      <c r="O31294" s="172"/>
      <c r="U31294" s="173"/>
    </row>
    <row r="31295" spans="13:21" s="104" customFormat="1" ht="15.75">
      <c r="M31295" s="172"/>
      <c r="N31295" s="172"/>
      <c r="O31295" s="172"/>
      <c r="U31295" s="173"/>
    </row>
    <row r="31296" spans="13:21" s="104" customFormat="1" ht="15.75">
      <c r="M31296" s="172"/>
      <c r="N31296" s="172"/>
      <c r="O31296" s="172"/>
      <c r="U31296" s="173"/>
    </row>
    <row r="31297" spans="13:21" s="104" customFormat="1" ht="15.75">
      <c r="M31297" s="172"/>
      <c r="N31297" s="172"/>
      <c r="O31297" s="172"/>
      <c r="U31297" s="173"/>
    </row>
    <row r="31298" spans="13:21" s="104" customFormat="1" ht="15.75">
      <c r="M31298" s="172"/>
      <c r="N31298" s="172"/>
      <c r="O31298" s="172"/>
      <c r="U31298" s="173"/>
    </row>
    <row r="31299" spans="13:21" s="104" customFormat="1" ht="15.75">
      <c r="M31299" s="172"/>
      <c r="N31299" s="172"/>
      <c r="O31299" s="172"/>
      <c r="U31299" s="173"/>
    </row>
    <row r="31300" spans="13:21" s="104" customFormat="1" ht="15.75">
      <c r="M31300" s="172"/>
      <c r="N31300" s="172"/>
      <c r="O31300" s="172"/>
      <c r="U31300" s="173"/>
    </row>
    <row r="31301" spans="13:21" s="104" customFormat="1" ht="15.75">
      <c r="M31301" s="172"/>
      <c r="N31301" s="172"/>
      <c r="O31301" s="172"/>
      <c r="U31301" s="173"/>
    </row>
    <row r="31302" spans="13:21" s="104" customFormat="1" ht="15.75">
      <c r="M31302" s="172"/>
      <c r="N31302" s="172"/>
      <c r="O31302" s="172"/>
      <c r="U31302" s="173"/>
    </row>
    <row r="31303" spans="13:21" s="104" customFormat="1" ht="15.75">
      <c r="M31303" s="172"/>
      <c r="N31303" s="172"/>
      <c r="O31303" s="172"/>
      <c r="U31303" s="173"/>
    </row>
    <row r="31304" spans="13:21" s="104" customFormat="1" ht="15.75">
      <c r="M31304" s="172"/>
      <c r="N31304" s="172"/>
      <c r="O31304" s="172"/>
      <c r="U31304" s="173"/>
    </row>
    <row r="31305" spans="13:21" s="104" customFormat="1" ht="15.75">
      <c r="M31305" s="172"/>
      <c r="N31305" s="172"/>
      <c r="O31305" s="172"/>
      <c r="U31305" s="173"/>
    </row>
    <row r="31306" spans="13:21" s="104" customFormat="1" ht="15.75">
      <c r="M31306" s="172"/>
      <c r="N31306" s="172"/>
      <c r="O31306" s="172"/>
      <c r="U31306" s="173"/>
    </row>
    <row r="31307" spans="13:21" s="104" customFormat="1" ht="15.75">
      <c r="M31307" s="172"/>
      <c r="N31307" s="172"/>
      <c r="O31307" s="172"/>
      <c r="U31307" s="173"/>
    </row>
    <row r="31308" spans="13:21" s="104" customFormat="1" ht="15.75">
      <c r="M31308" s="172"/>
      <c r="N31308" s="172"/>
      <c r="O31308" s="172"/>
      <c r="U31308" s="173"/>
    </row>
    <row r="31309" spans="13:21" s="104" customFormat="1" ht="15.75">
      <c r="M31309" s="172"/>
      <c r="N31309" s="172"/>
      <c r="O31309" s="172"/>
      <c r="U31309" s="173"/>
    </row>
    <row r="31310" spans="13:21" s="104" customFormat="1" ht="15.75">
      <c r="M31310" s="172"/>
      <c r="N31310" s="172"/>
      <c r="O31310" s="172"/>
      <c r="U31310" s="173"/>
    </row>
    <row r="31311" spans="13:21" s="104" customFormat="1" ht="15.75">
      <c r="M31311" s="172"/>
      <c r="N31311" s="172"/>
      <c r="O31311" s="172"/>
      <c r="U31311" s="173"/>
    </row>
    <row r="31312" spans="13:21" s="104" customFormat="1" ht="15.75">
      <c r="M31312" s="172"/>
      <c r="N31312" s="172"/>
      <c r="O31312" s="172"/>
      <c r="U31312" s="173"/>
    </row>
    <row r="31313" spans="13:21" s="104" customFormat="1" ht="15.75">
      <c r="M31313" s="172"/>
      <c r="N31313" s="172"/>
      <c r="O31313" s="172"/>
      <c r="U31313" s="173"/>
    </row>
    <row r="31314" spans="13:21" s="104" customFormat="1" ht="15.75">
      <c r="M31314" s="172"/>
      <c r="N31314" s="172"/>
      <c r="O31314" s="172"/>
      <c r="U31314" s="173"/>
    </row>
    <row r="31315" spans="13:21" s="104" customFormat="1" ht="15.75">
      <c r="M31315" s="172"/>
      <c r="N31315" s="172"/>
      <c r="O31315" s="172"/>
      <c r="U31315" s="173"/>
    </row>
    <row r="31316" spans="13:21" s="104" customFormat="1" ht="15.75">
      <c r="M31316" s="172"/>
      <c r="N31316" s="172"/>
      <c r="O31316" s="172"/>
      <c r="U31316" s="173"/>
    </row>
    <row r="31317" spans="13:21" s="104" customFormat="1" ht="15.75">
      <c r="M31317" s="172"/>
      <c r="N31317" s="172"/>
      <c r="O31317" s="172"/>
      <c r="U31317" s="173"/>
    </row>
    <row r="31318" spans="13:21" s="104" customFormat="1" ht="15.75">
      <c r="M31318" s="172"/>
      <c r="N31318" s="172"/>
      <c r="O31318" s="172"/>
      <c r="U31318" s="173"/>
    </row>
    <row r="31319" spans="13:21" s="104" customFormat="1" ht="15.75">
      <c r="M31319" s="172"/>
      <c r="N31319" s="172"/>
      <c r="O31319" s="172"/>
      <c r="U31319" s="173"/>
    </row>
    <row r="31320" spans="13:21" s="104" customFormat="1" ht="15.75">
      <c r="M31320" s="172"/>
      <c r="N31320" s="172"/>
      <c r="O31320" s="172"/>
      <c r="U31320" s="173"/>
    </row>
    <row r="31321" spans="13:21" s="104" customFormat="1" ht="15.75">
      <c r="M31321" s="172"/>
      <c r="N31321" s="172"/>
      <c r="O31321" s="172"/>
      <c r="U31321" s="173"/>
    </row>
    <row r="31322" spans="13:21" s="104" customFormat="1" ht="15.75">
      <c r="M31322" s="172"/>
      <c r="N31322" s="172"/>
      <c r="O31322" s="172"/>
      <c r="U31322" s="173"/>
    </row>
    <row r="31323" spans="13:21" s="104" customFormat="1" ht="15.75">
      <c r="M31323" s="172"/>
      <c r="N31323" s="172"/>
      <c r="O31323" s="172"/>
      <c r="U31323" s="173"/>
    </row>
    <row r="31324" spans="13:21" s="104" customFormat="1" ht="15.75">
      <c r="M31324" s="172"/>
      <c r="N31324" s="172"/>
      <c r="O31324" s="172"/>
      <c r="U31324" s="173"/>
    </row>
    <row r="31325" spans="13:21" s="104" customFormat="1" ht="15.75">
      <c r="M31325" s="172"/>
      <c r="N31325" s="172"/>
      <c r="O31325" s="172"/>
      <c r="U31325" s="173"/>
    </row>
    <row r="31326" spans="13:21" s="104" customFormat="1" ht="15.75">
      <c r="M31326" s="172"/>
      <c r="N31326" s="172"/>
      <c r="O31326" s="172"/>
      <c r="U31326" s="173"/>
    </row>
    <row r="31327" spans="13:21" s="104" customFormat="1" ht="15.75">
      <c r="M31327" s="172"/>
      <c r="N31327" s="172"/>
      <c r="O31327" s="172"/>
      <c r="U31327" s="173"/>
    </row>
    <row r="31328" spans="13:21" s="104" customFormat="1" ht="15.75">
      <c r="M31328" s="172"/>
      <c r="N31328" s="172"/>
      <c r="O31328" s="172"/>
      <c r="U31328" s="173"/>
    </row>
    <row r="31329" spans="13:21" s="104" customFormat="1" ht="15.75">
      <c r="M31329" s="172"/>
      <c r="N31329" s="172"/>
      <c r="O31329" s="172"/>
      <c r="U31329" s="173"/>
    </row>
    <row r="31330" spans="13:21" s="104" customFormat="1" ht="15.75">
      <c r="M31330" s="172"/>
      <c r="N31330" s="172"/>
      <c r="O31330" s="172"/>
      <c r="U31330" s="173"/>
    </row>
    <row r="31331" spans="13:21" s="104" customFormat="1" ht="15.75">
      <c r="M31331" s="172"/>
      <c r="N31331" s="172"/>
      <c r="O31331" s="172"/>
      <c r="U31331" s="173"/>
    </row>
    <row r="31332" spans="13:21" s="104" customFormat="1" ht="15.75">
      <c r="M31332" s="172"/>
      <c r="N31332" s="172"/>
      <c r="O31332" s="172"/>
      <c r="U31332" s="173"/>
    </row>
    <row r="31333" spans="13:21" s="104" customFormat="1" ht="15.75">
      <c r="M31333" s="172"/>
      <c r="N31333" s="172"/>
      <c r="O31333" s="172"/>
      <c r="U31333" s="173"/>
    </row>
    <row r="31334" spans="13:21" s="104" customFormat="1" ht="15.75">
      <c r="M31334" s="172"/>
      <c r="N31334" s="172"/>
      <c r="O31334" s="172"/>
      <c r="U31334" s="173"/>
    </row>
    <row r="31335" spans="13:21" s="104" customFormat="1" ht="15.75">
      <c r="M31335" s="172"/>
      <c r="N31335" s="172"/>
      <c r="O31335" s="172"/>
      <c r="U31335" s="173"/>
    </row>
    <row r="31336" spans="13:21" s="104" customFormat="1" ht="15.75">
      <c r="M31336" s="172"/>
      <c r="N31336" s="172"/>
      <c r="O31336" s="172"/>
      <c r="U31336" s="173"/>
    </row>
    <row r="31337" spans="13:21" s="104" customFormat="1" ht="15.75">
      <c r="M31337" s="172"/>
      <c r="N31337" s="172"/>
      <c r="O31337" s="172"/>
      <c r="U31337" s="173"/>
    </row>
    <row r="31338" spans="13:21" s="104" customFormat="1" ht="15.75">
      <c r="M31338" s="172"/>
      <c r="N31338" s="172"/>
      <c r="O31338" s="172"/>
      <c r="U31338" s="173"/>
    </row>
    <row r="31339" spans="13:21" s="104" customFormat="1" ht="15.75">
      <c r="M31339" s="172"/>
      <c r="N31339" s="172"/>
      <c r="O31339" s="172"/>
      <c r="U31339" s="173"/>
    </row>
    <row r="31340" spans="13:21" s="104" customFormat="1" ht="15.75">
      <c r="M31340" s="172"/>
      <c r="N31340" s="172"/>
      <c r="O31340" s="172"/>
      <c r="U31340" s="173"/>
    </row>
    <row r="31341" spans="13:21" s="104" customFormat="1" ht="15.75">
      <c r="M31341" s="172"/>
      <c r="N31341" s="172"/>
      <c r="O31341" s="172"/>
      <c r="U31341" s="173"/>
    </row>
    <row r="31342" spans="13:21" s="104" customFormat="1" ht="15.75">
      <c r="M31342" s="172"/>
      <c r="N31342" s="172"/>
      <c r="O31342" s="172"/>
      <c r="U31342" s="173"/>
    </row>
    <row r="31343" spans="13:21" s="104" customFormat="1" ht="15.75">
      <c r="M31343" s="172"/>
      <c r="N31343" s="172"/>
      <c r="O31343" s="172"/>
      <c r="U31343" s="173"/>
    </row>
    <row r="31344" spans="13:21" s="104" customFormat="1" ht="15.75">
      <c r="M31344" s="172"/>
      <c r="N31344" s="172"/>
      <c r="O31344" s="172"/>
      <c r="U31344" s="173"/>
    </row>
    <row r="31345" spans="13:21" s="104" customFormat="1" ht="15.75">
      <c r="M31345" s="172"/>
      <c r="N31345" s="172"/>
      <c r="O31345" s="172"/>
      <c r="U31345" s="173"/>
    </row>
    <row r="31346" spans="13:21" s="104" customFormat="1" ht="15.75">
      <c r="M31346" s="172"/>
      <c r="N31346" s="172"/>
      <c r="O31346" s="172"/>
      <c r="U31346" s="173"/>
    </row>
    <row r="31347" spans="13:21" s="104" customFormat="1" ht="15.75">
      <c r="M31347" s="172"/>
      <c r="N31347" s="172"/>
      <c r="O31347" s="172"/>
      <c r="U31347" s="173"/>
    </row>
    <row r="31348" spans="13:21" s="104" customFormat="1" ht="15.75">
      <c r="M31348" s="172"/>
      <c r="N31348" s="172"/>
      <c r="O31348" s="172"/>
      <c r="U31348" s="173"/>
    </row>
    <row r="31349" spans="13:21" s="104" customFormat="1" ht="15.75">
      <c r="M31349" s="172"/>
      <c r="N31349" s="172"/>
      <c r="O31349" s="172"/>
      <c r="U31349" s="173"/>
    </row>
    <row r="31350" spans="13:21" s="104" customFormat="1" ht="15.75">
      <c r="M31350" s="172"/>
      <c r="N31350" s="172"/>
      <c r="O31350" s="172"/>
      <c r="U31350" s="173"/>
    </row>
    <row r="31351" spans="13:21" s="104" customFormat="1" ht="15.75">
      <c r="M31351" s="172"/>
      <c r="N31351" s="172"/>
      <c r="O31351" s="172"/>
      <c r="U31351" s="173"/>
    </row>
    <row r="31352" spans="13:21" s="104" customFormat="1" ht="15.75">
      <c r="M31352" s="172"/>
      <c r="N31352" s="172"/>
      <c r="O31352" s="172"/>
      <c r="U31352" s="173"/>
    </row>
    <row r="31353" spans="13:21" s="104" customFormat="1" ht="15.75">
      <c r="M31353" s="172"/>
      <c r="N31353" s="172"/>
      <c r="O31353" s="172"/>
      <c r="U31353" s="173"/>
    </row>
    <row r="31354" spans="13:21" s="104" customFormat="1" ht="15.75">
      <c r="M31354" s="172"/>
      <c r="N31354" s="172"/>
      <c r="O31354" s="172"/>
      <c r="U31354" s="173"/>
    </row>
    <row r="31355" spans="13:21" s="104" customFormat="1" ht="15.75">
      <c r="M31355" s="172"/>
      <c r="N31355" s="172"/>
      <c r="O31355" s="172"/>
      <c r="U31355" s="173"/>
    </row>
    <row r="31356" spans="13:21" s="104" customFormat="1" ht="15.75">
      <c r="M31356" s="172"/>
      <c r="N31356" s="172"/>
      <c r="O31356" s="172"/>
      <c r="U31356" s="173"/>
    </row>
    <row r="31357" spans="13:21" s="104" customFormat="1" ht="15.75">
      <c r="M31357" s="172"/>
      <c r="N31357" s="172"/>
      <c r="O31357" s="172"/>
      <c r="U31357" s="173"/>
    </row>
    <row r="31358" spans="13:21" s="104" customFormat="1" ht="15.75">
      <c r="M31358" s="172"/>
      <c r="N31358" s="172"/>
      <c r="O31358" s="172"/>
      <c r="U31358" s="173"/>
    </row>
    <row r="31359" spans="13:21" s="104" customFormat="1" ht="15.75">
      <c r="M31359" s="172"/>
      <c r="N31359" s="172"/>
      <c r="O31359" s="172"/>
      <c r="U31359" s="173"/>
    </row>
    <row r="31360" spans="13:21" s="104" customFormat="1" ht="15.75">
      <c r="M31360" s="172"/>
      <c r="N31360" s="172"/>
      <c r="O31360" s="172"/>
      <c r="U31360" s="173"/>
    </row>
    <row r="31361" spans="13:21" s="104" customFormat="1" ht="15.75">
      <c r="M31361" s="172"/>
      <c r="N31361" s="172"/>
      <c r="O31361" s="172"/>
      <c r="U31361" s="173"/>
    </row>
    <row r="31362" spans="13:21" s="104" customFormat="1" ht="15.75">
      <c r="M31362" s="172"/>
      <c r="N31362" s="172"/>
      <c r="O31362" s="172"/>
      <c r="U31362" s="173"/>
    </row>
    <row r="31363" spans="13:21" s="104" customFormat="1" ht="15.75">
      <c r="M31363" s="172"/>
      <c r="N31363" s="172"/>
      <c r="O31363" s="172"/>
      <c r="U31363" s="173"/>
    </row>
    <row r="31364" spans="13:21" s="104" customFormat="1" ht="15.75">
      <c r="M31364" s="172"/>
      <c r="N31364" s="172"/>
      <c r="O31364" s="172"/>
      <c r="U31364" s="173"/>
    </row>
    <row r="31365" spans="13:21" s="104" customFormat="1" ht="15.75">
      <c r="M31365" s="172"/>
      <c r="N31365" s="172"/>
      <c r="O31365" s="172"/>
      <c r="U31365" s="173"/>
    </row>
    <row r="31366" spans="13:21" s="104" customFormat="1" ht="15.75">
      <c r="M31366" s="172"/>
      <c r="N31366" s="172"/>
      <c r="O31366" s="172"/>
      <c r="U31366" s="173"/>
    </row>
    <row r="31367" spans="13:21" s="104" customFormat="1" ht="15.75">
      <c r="M31367" s="172"/>
      <c r="N31367" s="172"/>
      <c r="O31367" s="172"/>
      <c r="U31367" s="173"/>
    </row>
    <row r="31368" spans="13:21" s="104" customFormat="1" ht="15.75">
      <c r="M31368" s="172"/>
      <c r="N31368" s="172"/>
      <c r="O31368" s="172"/>
      <c r="U31368" s="173"/>
    </row>
    <row r="31369" spans="13:21" s="104" customFormat="1" ht="15.75">
      <c r="M31369" s="172"/>
      <c r="N31369" s="172"/>
      <c r="O31369" s="172"/>
      <c r="U31369" s="173"/>
    </row>
    <row r="31370" spans="13:21" s="104" customFormat="1" ht="15.75">
      <c r="M31370" s="172"/>
      <c r="N31370" s="172"/>
      <c r="O31370" s="172"/>
      <c r="U31370" s="173"/>
    </row>
    <row r="31371" spans="13:21" s="104" customFormat="1" ht="15.75">
      <c r="M31371" s="172"/>
      <c r="N31371" s="172"/>
      <c r="O31371" s="172"/>
      <c r="U31371" s="173"/>
    </row>
    <row r="31372" spans="13:21" s="104" customFormat="1" ht="15.75">
      <c r="M31372" s="172"/>
      <c r="N31372" s="172"/>
      <c r="O31372" s="172"/>
      <c r="U31372" s="173"/>
    </row>
    <row r="31373" spans="13:21" s="104" customFormat="1" ht="15.75">
      <c r="M31373" s="172"/>
      <c r="N31373" s="172"/>
      <c r="O31373" s="172"/>
      <c r="U31373" s="173"/>
    </row>
    <row r="31374" spans="13:21" s="104" customFormat="1" ht="15.75">
      <c r="M31374" s="172"/>
      <c r="N31374" s="172"/>
      <c r="O31374" s="172"/>
      <c r="U31374" s="173"/>
    </row>
    <row r="31375" spans="13:21" s="104" customFormat="1" ht="15.75">
      <c r="M31375" s="172"/>
      <c r="N31375" s="172"/>
      <c r="O31375" s="172"/>
      <c r="U31375" s="173"/>
    </row>
    <row r="31376" spans="13:21" s="104" customFormat="1" ht="15.75">
      <c r="M31376" s="172"/>
      <c r="N31376" s="172"/>
      <c r="O31376" s="172"/>
      <c r="U31376" s="173"/>
    </row>
    <row r="31377" spans="13:21" s="104" customFormat="1" ht="15.75">
      <c r="M31377" s="172"/>
      <c r="N31377" s="172"/>
      <c r="O31377" s="172"/>
      <c r="U31377" s="173"/>
    </row>
    <row r="31378" spans="13:21" s="104" customFormat="1" ht="15.75">
      <c r="M31378" s="172"/>
      <c r="N31378" s="172"/>
      <c r="O31378" s="172"/>
      <c r="U31378" s="173"/>
    </row>
    <row r="31379" spans="13:21" s="104" customFormat="1" ht="15.75">
      <c r="M31379" s="172"/>
      <c r="N31379" s="172"/>
      <c r="O31379" s="172"/>
      <c r="U31379" s="173"/>
    </row>
    <row r="31380" spans="13:21" s="104" customFormat="1" ht="15.75">
      <c r="M31380" s="172"/>
      <c r="N31380" s="172"/>
      <c r="O31380" s="172"/>
      <c r="U31380" s="173"/>
    </row>
    <row r="31381" spans="13:21" s="104" customFormat="1" ht="15.75">
      <c r="M31381" s="172"/>
      <c r="N31381" s="172"/>
      <c r="O31381" s="172"/>
      <c r="U31381" s="173"/>
    </row>
    <row r="31382" spans="13:21" s="104" customFormat="1" ht="15.75">
      <c r="M31382" s="172"/>
      <c r="N31382" s="172"/>
      <c r="O31382" s="172"/>
      <c r="U31382" s="173"/>
    </row>
    <row r="31383" spans="13:21" s="104" customFormat="1" ht="15.75">
      <c r="M31383" s="172"/>
      <c r="N31383" s="172"/>
      <c r="O31383" s="172"/>
      <c r="U31383" s="173"/>
    </row>
    <row r="31384" spans="13:21" s="104" customFormat="1" ht="15.75">
      <c r="M31384" s="172"/>
      <c r="N31384" s="172"/>
      <c r="O31384" s="172"/>
      <c r="U31384" s="173"/>
    </row>
    <row r="31385" spans="13:21" s="104" customFormat="1" ht="15.75">
      <c r="M31385" s="172"/>
      <c r="N31385" s="172"/>
      <c r="O31385" s="172"/>
      <c r="U31385" s="173"/>
    </row>
    <row r="31386" spans="13:21" s="104" customFormat="1" ht="15.75">
      <c r="M31386" s="172"/>
      <c r="N31386" s="172"/>
      <c r="O31386" s="172"/>
      <c r="U31386" s="173"/>
    </row>
    <row r="31387" spans="13:21" s="104" customFormat="1" ht="15.75">
      <c r="M31387" s="172"/>
      <c r="N31387" s="172"/>
      <c r="O31387" s="172"/>
      <c r="U31387" s="173"/>
    </row>
    <row r="31388" spans="13:21" s="104" customFormat="1" ht="15.75">
      <c r="M31388" s="172"/>
      <c r="N31388" s="172"/>
      <c r="O31388" s="172"/>
      <c r="U31388" s="173"/>
    </row>
    <row r="31389" spans="13:21" s="104" customFormat="1" ht="15.75">
      <c r="M31389" s="172"/>
      <c r="N31389" s="172"/>
      <c r="O31389" s="172"/>
      <c r="U31389" s="173"/>
    </row>
    <row r="31390" spans="13:21" s="104" customFormat="1" ht="15.75">
      <c r="M31390" s="172"/>
      <c r="N31390" s="172"/>
      <c r="O31390" s="172"/>
      <c r="U31390" s="173"/>
    </row>
    <row r="31391" spans="13:21" s="104" customFormat="1" ht="15.75">
      <c r="M31391" s="172"/>
      <c r="N31391" s="172"/>
      <c r="O31391" s="172"/>
      <c r="U31391" s="173"/>
    </row>
    <row r="31392" spans="13:21" s="104" customFormat="1" ht="15.75">
      <c r="M31392" s="172"/>
      <c r="N31392" s="172"/>
      <c r="O31392" s="172"/>
      <c r="U31392" s="173"/>
    </row>
    <row r="31393" spans="13:21" s="104" customFormat="1" ht="15.75">
      <c r="M31393" s="172"/>
      <c r="N31393" s="172"/>
      <c r="O31393" s="172"/>
      <c r="U31393" s="173"/>
    </row>
    <row r="31394" spans="13:21" s="104" customFormat="1" ht="15.75">
      <c r="M31394" s="172"/>
      <c r="N31394" s="172"/>
      <c r="O31394" s="172"/>
      <c r="U31394" s="173"/>
    </row>
    <row r="31395" spans="13:21" s="104" customFormat="1" ht="15.75">
      <c r="M31395" s="172"/>
      <c r="N31395" s="172"/>
      <c r="O31395" s="172"/>
      <c r="U31395" s="173"/>
    </row>
    <row r="31396" spans="13:21" s="104" customFormat="1" ht="15.75">
      <c r="M31396" s="172"/>
      <c r="N31396" s="172"/>
      <c r="O31396" s="172"/>
      <c r="U31396" s="173"/>
    </row>
    <row r="31397" spans="13:21" s="104" customFormat="1" ht="15.75">
      <c r="M31397" s="172"/>
      <c r="N31397" s="172"/>
      <c r="O31397" s="172"/>
      <c r="U31397" s="173"/>
    </row>
    <row r="31398" spans="13:21" s="104" customFormat="1" ht="15.75">
      <c r="M31398" s="172"/>
      <c r="N31398" s="172"/>
      <c r="O31398" s="172"/>
      <c r="U31398" s="173"/>
    </row>
    <row r="31399" spans="13:21" s="104" customFormat="1" ht="15.75">
      <c r="M31399" s="172"/>
      <c r="N31399" s="172"/>
      <c r="O31399" s="172"/>
      <c r="U31399" s="173"/>
    </row>
    <row r="31400" spans="13:21" s="104" customFormat="1" ht="15.75">
      <c r="M31400" s="172"/>
      <c r="N31400" s="172"/>
      <c r="O31400" s="172"/>
      <c r="U31400" s="173"/>
    </row>
    <row r="31401" spans="13:21" s="104" customFormat="1" ht="15.75">
      <c r="M31401" s="172"/>
      <c r="N31401" s="172"/>
      <c r="O31401" s="172"/>
      <c r="U31401" s="173"/>
    </row>
    <row r="31402" spans="13:21" s="104" customFormat="1" ht="15.75">
      <c r="M31402" s="172"/>
      <c r="N31402" s="172"/>
      <c r="O31402" s="172"/>
      <c r="U31402" s="173"/>
    </row>
    <row r="31403" spans="13:21" s="104" customFormat="1" ht="15.75">
      <c r="M31403" s="172"/>
      <c r="N31403" s="172"/>
      <c r="O31403" s="172"/>
      <c r="U31403" s="173"/>
    </row>
    <row r="31404" spans="13:21" s="104" customFormat="1" ht="15.75">
      <c r="M31404" s="172"/>
      <c r="N31404" s="172"/>
      <c r="O31404" s="172"/>
      <c r="U31404" s="173"/>
    </row>
    <row r="31405" spans="13:21" s="104" customFormat="1" ht="15.75">
      <c r="M31405" s="172"/>
      <c r="N31405" s="172"/>
      <c r="O31405" s="172"/>
      <c r="U31405" s="173"/>
    </row>
    <row r="31406" spans="13:21" s="104" customFormat="1" ht="15.75">
      <c r="M31406" s="172"/>
      <c r="N31406" s="172"/>
      <c r="O31406" s="172"/>
      <c r="U31406" s="173"/>
    </row>
    <row r="31407" spans="13:21" s="104" customFormat="1" ht="15.75">
      <c r="M31407" s="172"/>
      <c r="N31407" s="172"/>
      <c r="O31407" s="172"/>
      <c r="U31407" s="173"/>
    </row>
    <row r="31408" spans="13:21" s="104" customFormat="1" ht="15.75">
      <c r="M31408" s="172"/>
      <c r="N31408" s="172"/>
      <c r="O31408" s="172"/>
      <c r="U31408" s="173"/>
    </row>
    <row r="31409" spans="13:21" s="104" customFormat="1" ht="15.75">
      <c r="M31409" s="172"/>
      <c r="N31409" s="172"/>
      <c r="O31409" s="172"/>
      <c r="U31409" s="173"/>
    </row>
    <row r="31410" spans="13:21" s="104" customFormat="1" ht="15.75">
      <c r="M31410" s="172"/>
      <c r="N31410" s="172"/>
      <c r="O31410" s="172"/>
      <c r="U31410" s="173"/>
    </row>
    <row r="31411" spans="13:21" s="104" customFormat="1" ht="15.75">
      <c r="M31411" s="172"/>
      <c r="N31411" s="172"/>
      <c r="O31411" s="172"/>
      <c r="U31411" s="173"/>
    </row>
    <row r="31412" spans="13:21" s="104" customFormat="1" ht="15.75">
      <c r="M31412" s="172"/>
      <c r="N31412" s="172"/>
      <c r="O31412" s="172"/>
      <c r="U31412" s="173"/>
    </row>
    <row r="31413" spans="13:21" s="104" customFormat="1" ht="15.75">
      <c r="M31413" s="172"/>
      <c r="N31413" s="172"/>
      <c r="O31413" s="172"/>
      <c r="U31413" s="173"/>
    </row>
    <row r="31414" spans="13:21" s="104" customFormat="1" ht="15.75">
      <c r="M31414" s="172"/>
      <c r="N31414" s="172"/>
      <c r="O31414" s="172"/>
      <c r="U31414" s="173"/>
    </row>
    <row r="31415" spans="13:21" s="104" customFormat="1" ht="15.75">
      <c r="M31415" s="172"/>
      <c r="N31415" s="172"/>
      <c r="O31415" s="172"/>
      <c r="U31415" s="173"/>
    </row>
    <row r="31416" spans="13:21" s="104" customFormat="1" ht="15.75">
      <c r="M31416" s="172"/>
      <c r="N31416" s="172"/>
      <c r="O31416" s="172"/>
      <c r="U31416" s="173"/>
    </row>
    <row r="31417" spans="13:21" s="104" customFormat="1" ht="15.75">
      <c r="M31417" s="172"/>
      <c r="N31417" s="172"/>
      <c r="O31417" s="172"/>
      <c r="U31417" s="173"/>
    </row>
    <row r="31418" spans="13:21" s="104" customFormat="1" ht="15.75">
      <c r="M31418" s="172"/>
      <c r="N31418" s="172"/>
      <c r="O31418" s="172"/>
      <c r="U31418" s="173"/>
    </row>
    <row r="31419" spans="13:21" s="104" customFormat="1" ht="15.75">
      <c r="M31419" s="172"/>
      <c r="N31419" s="172"/>
      <c r="O31419" s="172"/>
      <c r="U31419" s="173"/>
    </row>
    <row r="31420" spans="13:21" s="104" customFormat="1" ht="15.75">
      <c r="M31420" s="172"/>
      <c r="N31420" s="172"/>
      <c r="O31420" s="172"/>
      <c r="U31420" s="173"/>
    </row>
    <row r="31421" spans="13:21" s="104" customFormat="1" ht="15.75">
      <c r="M31421" s="172"/>
      <c r="N31421" s="172"/>
      <c r="O31421" s="172"/>
      <c r="U31421" s="173"/>
    </row>
    <row r="31422" spans="13:21" s="104" customFormat="1" ht="15.75">
      <c r="M31422" s="172"/>
      <c r="N31422" s="172"/>
      <c r="O31422" s="172"/>
      <c r="U31422" s="173"/>
    </row>
    <row r="31423" spans="13:21" s="104" customFormat="1" ht="15.75">
      <c r="M31423" s="172"/>
      <c r="N31423" s="172"/>
      <c r="O31423" s="172"/>
      <c r="U31423" s="173"/>
    </row>
    <row r="31424" spans="13:21" s="104" customFormat="1" ht="15.75">
      <c r="M31424" s="172"/>
      <c r="N31424" s="172"/>
      <c r="O31424" s="172"/>
      <c r="U31424" s="173"/>
    </row>
    <row r="31425" spans="13:21" s="104" customFormat="1" ht="15.75">
      <c r="M31425" s="172"/>
      <c r="N31425" s="172"/>
      <c r="O31425" s="172"/>
      <c r="U31425" s="173"/>
    </row>
    <row r="31426" spans="13:21" s="104" customFormat="1" ht="15.75">
      <c r="M31426" s="172"/>
      <c r="N31426" s="172"/>
      <c r="O31426" s="172"/>
      <c r="U31426" s="173"/>
    </row>
    <row r="31427" spans="13:21" s="104" customFormat="1" ht="15.75">
      <c r="M31427" s="172"/>
      <c r="N31427" s="172"/>
      <c r="O31427" s="172"/>
      <c r="U31427" s="173"/>
    </row>
    <row r="31428" spans="13:21" s="104" customFormat="1" ht="15.75">
      <c r="M31428" s="172"/>
      <c r="N31428" s="172"/>
      <c r="O31428" s="172"/>
      <c r="U31428" s="173"/>
    </row>
    <row r="31429" spans="13:21" s="104" customFormat="1" ht="15.75">
      <c r="M31429" s="172"/>
      <c r="N31429" s="172"/>
      <c r="O31429" s="172"/>
      <c r="U31429" s="173"/>
    </row>
    <row r="31430" spans="13:21" s="104" customFormat="1" ht="15.75">
      <c r="M31430" s="172"/>
      <c r="N31430" s="172"/>
      <c r="O31430" s="172"/>
      <c r="U31430" s="173"/>
    </row>
    <row r="31431" spans="13:21" s="104" customFormat="1" ht="15.75">
      <c r="M31431" s="172"/>
      <c r="N31431" s="172"/>
      <c r="O31431" s="172"/>
      <c r="U31431" s="173"/>
    </row>
    <row r="31432" spans="13:21" s="104" customFormat="1" ht="15.75">
      <c r="M31432" s="172"/>
      <c r="N31432" s="172"/>
      <c r="O31432" s="172"/>
      <c r="U31432" s="173"/>
    </row>
    <row r="31433" spans="13:21" s="104" customFormat="1" ht="15.75">
      <c r="M31433" s="172"/>
      <c r="N31433" s="172"/>
      <c r="O31433" s="172"/>
      <c r="U31433" s="173"/>
    </row>
    <row r="31434" spans="13:21" s="104" customFormat="1" ht="15.75">
      <c r="M31434" s="172"/>
      <c r="N31434" s="172"/>
      <c r="O31434" s="172"/>
      <c r="U31434" s="173"/>
    </row>
    <row r="31435" spans="13:21" s="104" customFormat="1" ht="15.75">
      <c r="M31435" s="172"/>
      <c r="N31435" s="172"/>
      <c r="O31435" s="172"/>
      <c r="U31435" s="173"/>
    </row>
    <row r="31436" spans="13:21" s="104" customFormat="1" ht="15.75">
      <c r="M31436" s="172"/>
      <c r="N31436" s="172"/>
      <c r="O31436" s="172"/>
      <c r="U31436" s="173"/>
    </row>
    <row r="31437" spans="13:21" s="104" customFormat="1" ht="15.75">
      <c r="M31437" s="172"/>
      <c r="N31437" s="172"/>
      <c r="O31437" s="172"/>
      <c r="U31437" s="173"/>
    </row>
    <row r="31438" spans="13:21" s="104" customFormat="1" ht="15.75">
      <c r="M31438" s="172"/>
      <c r="N31438" s="172"/>
      <c r="O31438" s="172"/>
      <c r="U31438" s="173"/>
    </row>
    <row r="31439" spans="13:21" s="104" customFormat="1" ht="15.75">
      <c r="M31439" s="172"/>
      <c r="N31439" s="172"/>
      <c r="O31439" s="172"/>
      <c r="U31439" s="173"/>
    </row>
    <row r="31440" spans="13:21" s="104" customFormat="1" ht="15.75">
      <c r="M31440" s="172"/>
      <c r="N31440" s="172"/>
      <c r="O31440" s="172"/>
      <c r="U31440" s="173"/>
    </row>
    <row r="31441" spans="13:21" s="104" customFormat="1" ht="15.75">
      <c r="M31441" s="172"/>
      <c r="N31441" s="172"/>
      <c r="O31441" s="172"/>
      <c r="U31441" s="173"/>
    </row>
    <row r="31442" spans="13:21" s="104" customFormat="1" ht="15.75">
      <c r="M31442" s="172"/>
      <c r="N31442" s="172"/>
      <c r="O31442" s="172"/>
      <c r="U31442" s="173"/>
    </row>
    <row r="31443" spans="13:21" s="104" customFormat="1" ht="15.75">
      <c r="M31443" s="172"/>
      <c r="N31443" s="172"/>
      <c r="O31443" s="172"/>
      <c r="U31443" s="173"/>
    </row>
    <row r="31444" spans="13:21" s="104" customFormat="1" ht="15.75">
      <c r="M31444" s="172"/>
      <c r="N31444" s="172"/>
      <c r="O31444" s="172"/>
      <c r="U31444" s="173"/>
    </row>
    <row r="31445" spans="13:21" s="104" customFormat="1" ht="15.75">
      <c r="M31445" s="172"/>
      <c r="N31445" s="172"/>
      <c r="O31445" s="172"/>
      <c r="U31445" s="173"/>
    </row>
    <row r="31446" spans="13:21" s="104" customFormat="1" ht="15.75">
      <c r="M31446" s="172"/>
      <c r="N31446" s="172"/>
      <c r="O31446" s="172"/>
      <c r="U31446" s="173"/>
    </row>
    <row r="31447" spans="13:21" s="104" customFormat="1" ht="15.75">
      <c r="M31447" s="172"/>
      <c r="N31447" s="172"/>
      <c r="O31447" s="172"/>
      <c r="U31447" s="173"/>
    </row>
    <row r="31448" spans="13:21" s="104" customFormat="1" ht="15.75">
      <c r="M31448" s="172"/>
      <c r="N31448" s="172"/>
      <c r="O31448" s="172"/>
      <c r="U31448" s="173"/>
    </row>
    <row r="31449" spans="13:21" s="104" customFormat="1" ht="15.75">
      <c r="M31449" s="172"/>
      <c r="N31449" s="172"/>
      <c r="O31449" s="172"/>
      <c r="U31449" s="173"/>
    </row>
    <row r="31450" spans="13:21" s="104" customFormat="1" ht="15.75">
      <c r="M31450" s="172"/>
      <c r="N31450" s="172"/>
      <c r="O31450" s="172"/>
      <c r="U31450" s="173"/>
    </row>
    <row r="31451" spans="13:21" s="104" customFormat="1" ht="15.75">
      <c r="M31451" s="172"/>
      <c r="N31451" s="172"/>
      <c r="O31451" s="172"/>
      <c r="U31451" s="173"/>
    </row>
    <row r="31452" spans="13:21" s="104" customFormat="1" ht="15.75">
      <c r="M31452" s="172"/>
      <c r="N31452" s="172"/>
      <c r="O31452" s="172"/>
      <c r="U31452" s="173"/>
    </row>
    <row r="31453" spans="13:21" s="104" customFormat="1" ht="15.75">
      <c r="M31453" s="172"/>
      <c r="N31453" s="172"/>
      <c r="O31453" s="172"/>
      <c r="U31453" s="173"/>
    </row>
    <row r="31454" spans="13:21" s="104" customFormat="1" ht="15.75">
      <c r="M31454" s="172"/>
      <c r="N31454" s="172"/>
      <c r="O31454" s="172"/>
      <c r="U31454" s="173"/>
    </row>
    <row r="31455" spans="13:21" s="104" customFormat="1" ht="15.75">
      <c r="M31455" s="172"/>
      <c r="N31455" s="172"/>
      <c r="O31455" s="172"/>
      <c r="U31455" s="173"/>
    </row>
    <row r="31456" spans="13:21" s="104" customFormat="1" ht="15.75">
      <c r="M31456" s="172"/>
      <c r="N31456" s="172"/>
      <c r="O31456" s="172"/>
      <c r="U31456" s="173"/>
    </row>
    <row r="31457" spans="13:21" s="104" customFormat="1" ht="15.75">
      <c r="M31457" s="172"/>
      <c r="N31457" s="172"/>
      <c r="O31457" s="172"/>
      <c r="U31457" s="173"/>
    </row>
    <row r="31458" spans="13:21" s="104" customFormat="1" ht="15.75">
      <c r="M31458" s="172"/>
      <c r="N31458" s="172"/>
      <c r="O31458" s="172"/>
      <c r="U31458" s="173"/>
    </row>
    <row r="31459" spans="13:21" s="104" customFormat="1" ht="15.75">
      <c r="M31459" s="172"/>
      <c r="N31459" s="172"/>
      <c r="O31459" s="172"/>
      <c r="U31459" s="173"/>
    </row>
    <row r="31460" spans="13:21" s="104" customFormat="1" ht="15.75">
      <c r="M31460" s="172"/>
      <c r="N31460" s="172"/>
      <c r="O31460" s="172"/>
      <c r="U31460" s="173"/>
    </row>
    <row r="31461" spans="13:21" s="104" customFormat="1" ht="15.75">
      <c r="M31461" s="172"/>
      <c r="N31461" s="172"/>
      <c r="O31461" s="172"/>
      <c r="U31461" s="173"/>
    </row>
    <row r="31462" spans="13:21" s="104" customFormat="1" ht="15.75">
      <c r="M31462" s="172"/>
      <c r="N31462" s="172"/>
      <c r="O31462" s="172"/>
      <c r="U31462" s="173"/>
    </row>
    <row r="31463" spans="13:21" s="104" customFormat="1" ht="15.75">
      <c r="M31463" s="172"/>
      <c r="N31463" s="172"/>
      <c r="O31463" s="172"/>
      <c r="U31463" s="173"/>
    </row>
    <row r="31464" spans="13:21" s="104" customFormat="1" ht="15.75">
      <c r="M31464" s="172"/>
      <c r="N31464" s="172"/>
      <c r="O31464" s="172"/>
      <c r="U31464" s="173"/>
    </row>
    <row r="31465" spans="13:21" s="104" customFormat="1" ht="15.75">
      <c r="M31465" s="172"/>
      <c r="N31465" s="172"/>
      <c r="O31465" s="172"/>
      <c r="U31465" s="173"/>
    </row>
    <row r="31466" spans="13:21" s="104" customFormat="1" ht="15.75">
      <c r="M31466" s="172"/>
      <c r="N31466" s="172"/>
      <c r="O31466" s="172"/>
      <c r="U31466" s="173"/>
    </row>
    <row r="31467" spans="13:21" s="104" customFormat="1" ht="15.75">
      <c r="M31467" s="172"/>
      <c r="N31467" s="172"/>
      <c r="O31467" s="172"/>
      <c r="U31467" s="173"/>
    </row>
    <row r="31468" spans="13:21" s="104" customFormat="1" ht="15.75">
      <c r="M31468" s="172"/>
      <c r="N31468" s="172"/>
      <c r="O31468" s="172"/>
      <c r="U31468" s="173"/>
    </row>
    <row r="31469" spans="13:21" s="104" customFormat="1" ht="15.75">
      <c r="M31469" s="172"/>
      <c r="N31469" s="172"/>
      <c r="O31469" s="172"/>
      <c r="U31469" s="173"/>
    </row>
    <row r="31470" spans="13:21" s="104" customFormat="1" ht="15.75">
      <c r="M31470" s="172"/>
      <c r="N31470" s="172"/>
      <c r="O31470" s="172"/>
      <c r="U31470" s="173"/>
    </row>
    <row r="31471" spans="13:21" s="104" customFormat="1" ht="15.75">
      <c r="M31471" s="172"/>
      <c r="N31471" s="172"/>
      <c r="O31471" s="172"/>
      <c r="U31471" s="173"/>
    </row>
    <row r="31472" spans="13:21" s="104" customFormat="1" ht="15.75">
      <c r="M31472" s="172"/>
      <c r="N31472" s="172"/>
      <c r="O31472" s="172"/>
      <c r="U31472" s="173"/>
    </row>
    <row r="31473" spans="13:21" s="104" customFormat="1" ht="15.75">
      <c r="M31473" s="172"/>
      <c r="N31473" s="172"/>
      <c r="O31473" s="172"/>
      <c r="U31473" s="173"/>
    </row>
    <row r="31474" spans="13:21" s="104" customFormat="1" ht="15.75">
      <c r="M31474" s="172"/>
      <c r="N31474" s="172"/>
      <c r="O31474" s="172"/>
      <c r="U31474" s="173"/>
    </row>
    <row r="31475" spans="13:21" s="104" customFormat="1" ht="15.75">
      <c r="M31475" s="172"/>
      <c r="N31475" s="172"/>
      <c r="O31475" s="172"/>
      <c r="U31475" s="173"/>
    </row>
    <row r="31476" spans="13:21" s="104" customFormat="1" ht="15.75">
      <c r="M31476" s="172"/>
      <c r="N31476" s="172"/>
      <c r="O31476" s="172"/>
      <c r="U31476" s="173"/>
    </row>
    <row r="31477" spans="13:21" s="104" customFormat="1" ht="15.75">
      <c r="M31477" s="172"/>
      <c r="N31477" s="172"/>
      <c r="O31477" s="172"/>
      <c r="U31477" s="173"/>
    </row>
    <row r="31478" spans="13:21" s="104" customFormat="1" ht="15.75">
      <c r="M31478" s="172"/>
      <c r="N31478" s="172"/>
      <c r="O31478" s="172"/>
      <c r="U31478" s="173"/>
    </row>
    <row r="31479" spans="13:21" s="104" customFormat="1" ht="15.75">
      <c r="M31479" s="172"/>
      <c r="N31479" s="172"/>
      <c r="O31479" s="172"/>
      <c r="U31479" s="173"/>
    </row>
    <row r="31480" spans="13:21" s="104" customFormat="1" ht="15.75">
      <c r="M31480" s="172"/>
      <c r="N31480" s="172"/>
      <c r="O31480" s="172"/>
      <c r="U31480" s="173"/>
    </row>
    <row r="31481" spans="13:21" s="104" customFormat="1" ht="15.75">
      <c r="M31481" s="172"/>
      <c r="N31481" s="172"/>
      <c r="O31481" s="172"/>
      <c r="U31481" s="173"/>
    </row>
    <row r="31482" spans="13:21" s="104" customFormat="1" ht="15.75">
      <c r="M31482" s="172"/>
      <c r="N31482" s="172"/>
      <c r="O31482" s="172"/>
      <c r="U31482" s="173"/>
    </row>
    <row r="31483" spans="13:21" s="104" customFormat="1" ht="15.75">
      <c r="M31483" s="172"/>
      <c r="N31483" s="172"/>
      <c r="O31483" s="172"/>
      <c r="U31483" s="173"/>
    </row>
    <row r="31484" spans="13:21" s="104" customFormat="1" ht="15.75">
      <c r="M31484" s="172"/>
      <c r="N31484" s="172"/>
      <c r="O31484" s="172"/>
      <c r="U31484" s="173"/>
    </row>
    <row r="31485" spans="13:21" s="104" customFormat="1" ht="15.75">
      <c r="M31485" s="172"/>
      <c r="N31485" s="172"/>
      <c r="O31485" s="172"/>
      <c r="U31485" s="173"/>
    </row>
    <row r="31486" spans="13:21" s="104" customFormat="1" ht="15.75">
      <c r="M31486" s="172"/>
      <c r="N31486" s="172"/>
      <c r="O31486" s="172"/>
      <c r="U31486" s="173"/>
    </row>
    <row r="31487" spans="13:21" s="104" customFormat="1" ht="15.75">
      <c r="M31487" s="172"/>
      <c r="N31487" s="172"/>
      <c r="O31487" s="172"/>
      <c r="U31487" s="173"/>
    </row>
    <row r="31488" spans="13:21" s="104" customFormat="1" ht="15.75">
      <c r="M31488" s="172"/>
      <c r="N31488" s="172"/>
      <c r="O31488" s="172"/>
      <c r="U31488" s="173"/>
    </row>
    <row r="31489" spans="13:21" s="104" customFormat="1" ht="15.75">
      <c r="M31489" s="172"/>
      <c r="N31489" s="172"/>
      <c r="O31489" s="172"/>
      <c r="U31489" s="173"/>
    </row>
    <row r="31490" spans="13:21" s="104" customFormat="1" ht="15.75">
      <c r="M31490" s="172"/>
      <c r="N31490" s="172"/>
      <c r="O31490" s="172"/>
      <c r="U31490" s="173"/>
    </row>
    <row r="31491" spans="13:21" s="104" customFormat="1" ht="15.75">
      <c r="M31491" s="172"/>
      <c r="N31491" s="172"/>
      <c r="O31491" s="172"/>
      <c r="U31491" s="173"/>
    </row>
    <row r="31492" spans="13:21" s="104" customFormat="1" ht="15.75">
      <c r="M31492" s="172"/>
      <c r="N31492" s="172"/>
      <c r="O31492" s="172"/>
      <c r="U31492" s="173"/>
    </row>
    <row r="31493" spans="13:21" s="104" customFormat="1" ht="15.75">
      <c r="M31493" s="172"/>
      <c r="N31493" s="172"/>
      <c r="O31493" s="172"/>
      <c r="U31493" s="173"/>
    </row>
    <row r="31494" spans="13:21" s="104" customFormat="1" ht="15.75">
      <c r="M31494" s="172"/>
      <c r="N31494" s="172"/>
      <c r="O31494" s="172"/>
      <c r="U31494" s="173"/>
    </row>
    <row r="31495" spans="13:21" s="104" customFormat="1" ht="15.75">
      <c r="M31495" s="172"/>
      <c r="N31495" s="172"/>
      <c r="O31495" s="172"/>
      <c r="U31495" s="173"/>
    </row>
    <row r="31496" spans="13:21" s="104" customFormat="1" ht="15.75">
      <c r="M31496" s="172"/>
      <c r="N31496" s="172"/>
      <c r="O31496" s="172"/>
      <c r="U31496" s="173"/>
    </row>
    <row r="31497" spans="13:21" s="104" customFormat="1" ht="15.75">
      <c r="M31497" s="172"/>
      <c r="N31497" s="172"/>
      <c r="O31497" s="172"/>
      <c r="U31497" s="173"/>
    </row>
    <row r="31498" spans="13:21" s="104" customFormat="1" ht="15.75">
      <c r="M31498" s="172"/>
      <c r="N31498" s="172"/>
      <c r="O31498" s="172"/>
      <c r="U31498" s="173"/>
    </row>
    <row r="31499" spans="13:21" s="104" customFormat="1" ht="15.75">
      <c r="M31499" s="172"/>
      <c r="N31499" s="172"/>
      <c r="O31499" s="172"/>
      <c r="U31499" s="173"/>
    </row>
    <row r="31500" spans="13:21" s="104" customFormat="1" ht="15.75">
      <c r="M31500" s="172"/>
      <c r="N31500" s="172"/>
      <c r="O31500" s="172"/>
      <c r="U31500" s="173"/>
    </row>
    <row r="31501" spans="13:21" s="104" customFormat="1" ht="15.75">
      <c r="M31501" s="172"/>
      <c r="N31501" s="172"/>
      <c r="O31501" s="172"/>
      <c r="U31501" s="173"/>
    </row>
    <row r="31502" spans="13:21" s="104" customFormat="1" ht="15.75">
      <c r="M31502" s="172"/>
      <c r="N31502" s="172"/>
      <c r="O31502" s="172"/>
      <c r="U31502" s="173"/>
    </row>
    <row r="31503" spans="13:21" s="104" customFormat="1" ht="15.75">
      <c r="M31503" s="172"/>
      <c r="N31503" s="172"/>
      <c r="O31503" s="172"/>
      <c r="U31503" s="173"/>
    </row>
    <row r="31504" spans="13:21" s="104" customFormat="1" ht="15.75">
      <c r="M31504" s="172"/>
      <c r="N31504" s="172"/>
      <c r="O31504" s="172"/>
      <c r="U31504" s="173"/>
    </row>
    <row r="31505" spans="13:21" s="104" customFormat="1" ht="15.75">
      <c r="M31505" s="172"/>
      <c r="N31505" s="172"/>
      <c r="O31505" s="172"/>
      <c r="U31505" s="173"/>
    </row>
    <row r="31506" spans="13:21" s="104" customFormat="1" ht="15.75">
      <c r="M31506" s="172"/>
      <c r="N31506" s="172"/>
      <c r="O31506" s="172"/>
      <c r="U31506" s="173"/>
    </row>
    <row r="31507" spans="13:21" s="104" customFormat="1" ht="15.75">
      <c r="M31507" s="172"/>
      <c r="N31507" s="172"/>
      <c r="O31507" s="172"/>
      <c r="U31507" s="173"/>
    </row>
    <row r="31508" spans="13:21" s="104" customFormat="1" ht="15.75">
      <c r="M31508" s="172"/>
      <c r="N31508" s="172"/>
      <c r="O31508" s="172"/>
      <c r="U31508" s="173"/>
    </row>
    <row r="31509" spans="13:21" s="104" customFormat="1" ht="15.75">
      <c r="M31509" s="172"/>
      <c r="N31509" s="172"/>
      <c r="O31509" s="172"/>
      <c r="U31509" s="173"/>
    </row>
    <row r="31510" spans="13:21" s="104" customFormat="1" ht="15.75">
      <c r="M31510" s="172"/>
      <c r="N31510" s="172"/>
      <c r="O31510" s="172"/>
      <c r="U31510" s="173"/>
    </row>
    <row r="31511" spans="13:21" s="104" customFormat="1" ht="15.75">
      <c r="M31511" s="172"/>
      <c r="N31511" s="172"/>
      <c r="O31511" s="172"/>
      <c r="U31511" s="173"/>
    </row>
    <row r="31512" spans="13:21" s="104" customFormat="1" ht="15.75">
      <c r="M31512" s="172"/>
      <c r="N31512" s="172"/>
      <c r="O31512" s="172"/>
      <c r="U31512" s="173"/>
    </row>
    <row r="31513" spans="13:21" s="104" customFormat="1" ht="15.75">
      <c r="M31513" s="172"/>
      <c r="N31513" s="172"/>
      <c r="O31513" s="172"/>
      <c r="U31513" s="173"/>
    </row>
    <row r="31514" spans="13:21" s="104" customFormat="1" ht="15.75">
      <c r="M31514" s="172"/>
      <c r="N31514" s="172"/>
      <c r="O31514" s="172"/>
      <c r="U31514" s="173"/>
    </row>
    <row r="31515" spans="13:21" s="104" customFormat="1" ht="15.75">
      <c r="M31515" s="172"/>
      <c r="N31515" s="172"/>
      <c r="O31515" s="172"/>
      <c r="U31515" s="173"/>
    </row>
    <row r="31516" spans="13:21" s="104" customFormat="1" ht="15.75">
      <c r="M31516" s="172"/>
      <c r="N31516" s="172"/>
      <c r="O31516" s="172"/>
      <c r="U31516" s="173"/>
    </row>
    <row r="31517" spans="13:21" s="104" customFormat="1" ht="15.75">
      <c r="M31517" s="172"/>
      <c r="N31517" s="172"/>
      <c r="O31517" s="172"/>
      <c r="U31517" s="173"/>
    </row>
    <row r="31518" spans="13:21" s="104" customFormat="1" ht="15.75">
      <c r="M31518" s="172"/>
      <c r="N31518" s="172"/>
      <c r="O31518" s="172"/>
      <c r="U31518" s="173"/>
    </row>
    <row r="31519" spans="13:21" s="104" customFormat="1" ht="15.75">
      <c r="M31519" s="172"/>
      <c r="N31519" s="172"/>
      <c r="O31519" s="172"/>
      <c r="U31519" s="173"/>
    </row>
    <row r="31520" spans="13:21" s="104" customFormat="1" ht="15.75">
      <c r="M31520" s="172"/>
      <c r="N31520" s="172"/>
      <c r="O31520" s="172"/>
      <c r="U31520" s="173"/>
    </row>
    <row r="31521" spans="13:21" s="104" customFormat="1" ht="15.75">
      <c r="M31521" s="172"/>
      <c r="N31521" s="172"/>
      <c r="O31521" s="172"/>
      <c r="U31521" s="173"/>
    </row>
    <row r="31522" spans="13:21" s="104" customFormat="1" ht="15.75">
      <c r="M31522" s="172"/>
      <c r="N31522" s="172"/>
      <c r="O31522" s="172"/>
      <c r="U31522" s="173"/>
    </row>
    <row r="31523" spans="13:21" s="104" customFormat="1" ht="15.75">
      <c r="M31523" s="172"/>
      <c r="N31523" s="172"/>
      <c r="O31523" s="172"/>
      <c r="U31523" s="173"/>
    </row>
    <row r="31524" spans="13:21" s="104" customFormat="1" ht="15.75">
      <c r="M31524" s="172"/>
      <c r="N31524" s="172"/>
      <c r="O31524" s="172"/>
      <c r="U31524" s="173"/>
    </row>
    <row r="31525" spans="13:21" s="104" customFormat="1" ht="15.75">
      <c r="M31525" s="172"/>
      <c r="N31525" s="172"/>
      <c r="O31525" s="172"/>
      <c r="U31525" s="173"/>
    </row>
    <row r="31526" spans="13:21" s="104" customFormat="1" ht="15.75">
      <c r="M31526" s="172"/>
      <c r="N31526" s="172"/>
      <c r="O31526" s="172"/>
      <c r="U31526" s="173"/>
    </row>
    <row r="31527" spans="13:21" s="104" customFormat="1" ht="15.75">
      <c r="M31527" s="172"/>
      <c r="N31527" s="172"/>
      <c r="O31527" s="172"/>
      <c r="U31527" s="173"/>
    </row>
    <row r="31528" spans="13:21" s="104" customFormat="1" ht="15.75">
      <c r="M31528" s="172"/>
      <c r="N31528" s="172"/>
      <c r="O31528" s="172"/>
      <c r="U31528" s="173"/>
    </row>
    <row r="31529" spans="13:21" s="104" customFormat="1" ht="15.75">
      <c r="M31529" s="172"/>
      <c r="N31529" s="172"/>
      <c r="O31529" s="172"/>
      <c r="U31529" s="173"/>
    </row>
    <row r="31530" spans="13:21" s="104" customFormat="1" ht="15.75">
      <c r="M31530" s="172"/>
      <c r="N31530" s="172"/>
      <c r="O31530" s="172"/>
      <c r="U31530" s="173"/>
    </row>
    <row r="31531" spans="13:21" s="104" customFormat="1" ht="15.75">
      <c r="M31531" s="172"/>
      <c r="N31531" s="172"/>
      <c r="O31531" s="172"/>
      <c r="U31531" s="173"/>
    </row>
    <row r="31532" spans="13:21" s="104" customFormat="1" ht="15.75">
      <c r="M31532" s="172"/>
      <c r="N31532" s="172"/>
      <c r="O31532" s="172"/>
      <c r="U31532" s="173"/>
    </row>
    <row r="31533" spans="13:21" s="104" customFormat="1" ht="15.75">
      <c r="M31533" s="172"/>
      <c r="N31533" s="172"/>
      <c r="O31533" s="172"/>
      <c r="U31533" s="173"/>
    </row>
    <row r="31534" spans="13:21" s="104" customFormat="1" ht="15.75">
      <c r="M31534" s="172"/>
      <c r="N31534" s="172"/>
      <c r="O31534" s="172"/>
      <c r="U31534" s="173"/>
    </row>
    <row r="31535" spans="13:21" s="104" customFormat="1" ht="15.75">
      <c r="M31535" s="172"/>
      <c r="N31535" s="172"/>
      <c r="O31535" s="172"/>
      <c r="U31535" s="173"/>
    </row>
    <row r="31536" spans="13:21" s="104" customFormat="1" ht="15.75">
      <c r="M31536" s="172"/>
      <c r="N31536" s="172"/>
      <c r="O31536" s="172"/>
      <c r="U31536" s="173"/>
    </row>
    <row r="31537" spans="13:21" s="104" customFormat="1" ht="15.75">
      <c r="M31537" s="172"/>
      <c r="N31537" s="172"/>
      <c r="O31537" s="172"/>
      <c r="U31537" s="173"/>
    </row>
    <row r="31538" spans="13:21" s="104" customFormat="1" ht="15.75">
      <c r="M31538" s="172"/>
      <c r="N31538" s="172"/>
      <c r="O31538" s="172"/>
      <c r="U31538" s="173"/>
    </row>
    <row r="31539" spans="13:21" s="104" customFormat="1" ht="15.75">
      <c r="M31539" s="172"/>
      <c r="N31539" s="172"/>
      <c r="O31539" s="172"/>
      <c r="U31539" s="173"/>
    </row>
    <row r="31540" spans="13:21" s="104" customFormat="1" ht="15.75">
      <c r="M31540" s="172"/>
      <c r="N31540" s="172"/>
      <c r="O31540" s="172"/>
      <c r="U31540" s="173"/>
    </row>
    <row r="31541" spans="13:21" s="104" customFormat="1" ht="15.75">
      <c r="M31541" s="172"/>
      <c r="N31541" s="172"/>
      <c r="O31541" s="172"/>
      <c r="U31541" s="173"/>
    </row>
    <row r="31542" spans="13:21" s="104" customFormat="1" ht="15.75">
      <c r="M31542" s="172"/>
      <c r="N31542" s="172"/>
      <c r="O31542" s="172"/>
      <c r="U31542" s="173"/>
    </row>
    <row r="31543" spans="13:21" s="104" customFormat="1" ht="15.75">
      <c r="M31543" s="172"/>
      <c r="N31543" s="172"/>
      <c r="O31543" s="172"/>
      <c r="U31543" s="173"/>
    </row>
    <row r="31544" spans="13:21" s="104" customFormat="1" ht="15.75">
      <c r="M31544" s="172"/>
      <c r="N31544" s="172"/>
      <c r="O31544" s="172"/>
      <c r="U31544" s="173"/>
    </row>
    <row r="31545" spans="13:21" s="104" customFormat="1" ht="15.75">
      <c r="M31545" s="172"/>
      <c r="N31545" s="172"/>
      <c r="O31545" s="172"/>
      <c r="U31545" s="173"/>
    </row>
    <row r="31546" spans="13:21" s="104" customFormat="1" ht="15.75">
      <c r="M31546" s="172"/>
      <c r="N31546" s="172"/>
      <c r="O31546" s="172"/>
      <c r="U31546" s="173"/>
    </row>
    <row r="31547" spans="13:21" s="104" customFormat="1" ht="15.75">
      <c r="M31547" s="172"/>
      <c r="N31547" s="172"/>
      <c r="O31547" s="172"/>
      <c r="U31547" s="173"/>
    </row>
    <row r="31548" spans="13:21" s="104" customFormat="1" ht="15.75">
      <c r="M31548" s="172"/>
      <c r="N31548" s="172"/>
      <c r="O31548" s="172"/>
      <c r="U31548" s="173"/>
    </row>
    <row r="31549" spans="13:21" s="104" customFormat="1" ht="15.75">
      <c r="M31549" s="172"/>
      <c r="N31549" s="172"/>
      <c r="O31549" s="172"/>
      <c r="U31549" s="173"/>
    </row>
    <row r="31550" spans="13:21" s="104" customFormat="1" ht="15.75">
      <c r="M31550" s="172"/>
      <c r="N31550" s="172"/>
      <c r="O31550" s="172"/>
      <c r="U31550" s="173"/>
    </row>
    <row r="31551" spans="13:21" s="104" customFormat="1" ht="15.75">
      <c r="M31551" s="172"/>
      <c r="N31551" s="172"/>
      <c r="O31551" s="172"/>
      <c r="U31551" s="173"/>
    </row>
    <row r="31552" spans="13:21" s="104" customFormat="1" ht="15.75">
      <c r="M31552" s="172"/>
      <c r="N31552" s="172"/>
      <c r="O31552" s="172"/>
      <c r="U31552" s="173"/>
    </row>
    <row r="31553" spans="13:21" s="104" customFormat="1" ht="15.75">
      <c r="M31553" s="172"/>
      <c r="N31553" s="172"/>
      <c r="O31553" s="172"/>
      <c r="U31553" s="173"/>
    </row>
    <row r="31554" spans="13:21" s="104" customFormat="1" ht="15.75">
      <c r="M31554" s="172"/>
      <c r="N31554" s="172"/>
      <c r="O31554" s="172"/>
      <c r="U31554" s="173"/>
    </row>
    <row r="31555" spans="13:21" s="104" customFormat="1" ht="15.75">
      <c r="M31555" s="172"/>
      <c r="N31555" s="172"/>
      <c r="O31555" s="172"/>
      <c r="U31555" s="173"/>
    </row>
    <row r="31556" spans="13:21" s="104" customFormat="1" ht="15.75">
      <c r="M31556" s="172"/>
      <c r="N31556" s="172"/>
      <c r="O31556" s="172"/>
      <c r="U31556" s="173"/>
    </row>
    <row r="31557" spans="13:21" s="104" customFormat="1" ht="15.75">
      <c r="M31557" s="172"/>
      <c r="N31557" s="172"/>
      <c r="O31557" s="172"/>
      <c r="U31557" s="173"/>
    </row>
    <row r="31558" spans="13:21" s="104" customFormat="1" ht="15.75">
      <c r="M31558" s="172"/>
      <c r="N31558" s="172"/>
      <c r="O31558" s="172"/>
      <c r="U31558" s="173"/>
    </row>
    <row r="31559" spans="13:21" s="104" customFormat="1" ht="15.75">
      <c r="M31559" s="172"/>
      <c r="N31559" s="172"/>
      <c r="O31559" s="172"/>
      <c r="U31559" s="173"/>
    </row>
    <row r="31560" spans="13:21" s="104" customFormat="1" ht="15.75">
      <c r="M31560" s="172"/>
      <c r="N31560" s="172"/>
      <c r="O31560" s="172"/>
      <c r="U31560" s="173"/>
    </row>
    <row r="31561" spans="13:21" s="104" customFormat="1" ht="15.75">
      <c r="M31561" s="172"/>
      <c r="N31561" s="172"/>
      <c r="O31561" s="172"/>
      <c r="U31561" s="173"/>
    </row>
    <row r="31562" spans="13:21" s="104" customFormat="1" ht="15.75">
      <c r="M31562" s="172"/>
      <c r="N31562" s="172"/>
      <c r="O31562" s="172"/>
      <c r="U31562" s="173"/>
    </row>
    <row r="31563" spans="13:21" s="104" customFormat="1" ht="15.75">
      <c r="M31563" s="172"/>
      <c r="N31563" s="172"/>
      <c r="O31563" s="172"/>
      <c r="U31563" s="173"/>
    </row>
    <row r="31564" spans="13:21" s="104" customFormat="1" ht="15.75">
      <c r="M31564" s="172"/>
      <c r="N31564" s="172"/>
      <c r="O31564" s="172"/>
      <c r="U31564" s="173"/>
    </row>
    <row r="31565" spans="13:21" s="104" customFormat="1" ht="15.75">
      <c r="M31565" s="172"/>
      <c r="N31565" s="172"/>
      <c r="O31565" s="172"/>
      <c r="U31565" s="173"/>
    </row>
    <row r="31566" spans="13:21" s="104" customFormat="1" ht="15.75">
      <c r="M31566" s="172"/>
      <c r="N31566" s="172"/>
      <c r="O31566" s="172"/>
      <c r="U31566" s="173"/>
    </row>
    <row r="31567" spans="13:21" s="104" customFormat="1" ht="15.75">
      <c r="M31567" s="172"/>
      <c r="N31567" s="172"/>
      <c r="O31567" s="172"/>
      <c r="U31567" s="173"/>
    </row>
    <row r="31568" spans="13:21" s="104" customFormat="1" ht="15.75">
      <c r="M31568" s="172"/>
      <c r="N31568" s="172"/>
      <c r="O31568" s="172"/>
      <c r="U31568" s="173"/>
    </row>
    <row r="31569" spans="13:21" s="104" customFormat="1" ht="15.75">
      <c r="M31569" s="172"/>
      <c r="N31569" s="172"/>
      <c r="O31569" s="172"/>
      <c r="U31569" s="173"/>
    </row>
    <row r="31570" spans="13:21" s="104" customFormat="1" ht="15.75">
      <c r="M31570" s="172"/>
      <c r="N31570" s="172"/>
      <c r="O31570" s="172"/>
      <c r="U31570" s="173"/>
    </row>
    <row r="31571" spans="13:21" s="104" customFormat="1" ht="15.75">
      <c r="M31571" s="172"/>
      <c r="N31571" s="172"/>
      <c r="O31571" s="172"/>
      <c r="U31571" s="173"/>
    </row>
    <row r="31572" spans="13:21" s="104" customFormat="1" ht="15.75">
      <c r="M31572" s="172"/>
      <c r="N31572" s="172"/>
      <c r="O31572" s="172"/>
      <c r="U31572" s="173"/>
    </row>
    <row r="31573" spans="13:21" s="104" customFormat="1" ht="15.75">
      <c r="M31573" s="172"/>
      <c r="N31573" s="172"/>
      <c r="O31573" s="172"/>
      <c r="U31573" s="173"/>
    </row>
    <row r="31574" spans="13:21" s="104" customFormat="1" ht="15.75">
      <c r="M31574" s="172"/>
      <c r="N31574" s="172"/>
      <c r="O31574" s="172"/>
      <c r="U31574" s="173"/>
    </row>
    <row r="31575" spans="13:21" s="104" customFormat="1" ht="15.75">
      <c r="M31575" s="172"/>
      <c r="N31575" s="172"/>
      <c r="O31575" s="172"/>
      <c r="U31575" s="173"/>
    </row>
    <row r="31576" spans="13:21" s="104" customFormat="1" ht="15.75">
      <c r="M31576" s="172"/>
      <c r="N31576" s="172"/>
      <c r="O31576" s="172"/>
      <c r="U31576" s="173"/>
    </row>
    <row r="31577" spans="13:21" s="104" customFormat="1" ht="15.75">
      <c r="M31577" s="172"/>
      <c r="N31577" s="172"/>
      <c r="O31577" s="172"/>
      <c r="U31577" s="173"/>
    </row>
    <row r="31578" spans="13:21" s="104" customFormat="1" ht="15.75">
      <c r="M31578" s="172"/>
      <c r="N31578" s="172"/>
      <c r="O31578" s="172"/>
      <c r="U31578" s="173"/>
    </row>
    <row r="31579" spans="13:21" s="104" customFormat="1" ht="15.75">
      <c r="M31579" s="172"/>
      <c r="N31579" s="172"/>
      <c r="O31579" s="172"/>
      <c r="U31579" s="173"/>
    </row>
    <row r="31580" spans="13:21" s="104" customFormat="1" ht="15.75">
      <c r="M31580" s="172"/>
      <c r="N31580" s="172"/>
      <c r="O31580" s="172"/>
      <c r="U31580" s="173"/>
    </row>
    <row r="31581" spans="13:21" s="104" customFormat="1" ht="15.75">
      <c r="M31581" s="172"/>
      <c r="N31581" s="172"/>
      <c r="O31581" s="172"/>
      <c r="U31581" s="173"/>
    </row>
    <row r="31582" spans="13:21" s="104" customFormat="1" ht="15.75">
      <c r="M31582" s="172"/>
      <c r="N31582" s="172"/>
      <c r="O31582" s="172"/>
      <c r="U31582" s="173"/>
    </row>
    <row r="31583" spans="13:21" s="104" customFormat="1" ht="15.75">
      <c r="M31583" s="172"/>
      <c r="N31583" s="172"/>
      <c r="O31583" s="172"/>
      <c r="U31583" s="173"/>
    </row>
    <row r="31584" spans="13:21" s="104" customFormat="1" ht="15.75">
      <c r="M31584" s="172"/>
      <c r="N31584" s="172"/>
      <c r="O31584" s="172"/>
      <c r="U31584" s="173"/>
    </row>
    <row r="31585" spans="13:21" s="104" customFormat="1" ht="15.75">
      <c r="M31585" s="172"/>
      <c r="N31585" s="172"/>
      <c r="O31585" s="172"/>
      <c r="U31585" s="173"/>
    </row>
    <row r="31586" spans="13:21" s="104" customFormat="1" ht="15.75">
      <c r="M31586" s="172"/>
      <c r="N31586" s="172"/>
      <c r="O31586" s="172"/>
      <c r="U31586" s="173"/>
    </row>
    <row r="31587" spans="13:21" s="104" customFormat="1" ht="15.75">
      <c r="M31587" s="172"/>
      <c r="N31587" s="172"/>
      <c r="O31587" s="172"/>
      <c r="U31587" s="173"/>
    </row>
    <row r="31588" spans="13:21" s="104" customFormat="1" ht="15.75">
      <c r="M31588" s="172"/>
      <c r="N31588" s="172"/>
      <c r="O31588" s="172"/>
      <c r="U31588" s="173"/>
    </row>
    <row r="31589" spans="13:21" s="104" customFormat="1" ht="15.75">
      <c r="M31589" s="172"/>
      <c r="N31589" s="172"/>
      <c r="O31589" s="172"/>
      <c r="U31589" s="173"/>
    </row>
    <row r="31590" spans="13:21" s="104" customFormat="1" ht="15.75">
      <c r="M31590" s="172"/>
      <c r="N31590" s="172"/>
      <c r="O31590" s="172"/>
      <c r="U31590" s="173"/>
    </row>
    <row r="31591" spans="13:21" s="104" customFormat="1" ht="15.75">
      <c r="M31591" s="172"/>
      <c r="N31591" s="172"/>
      <c r="O31591" s="172"/>
      <c r="U31591" s="173"/>
    </row>
    <row r="31592" spans="13:21" s="104" customFormat="1" ht="15.75">
      <c r="M31592" s="172"/>
      <c r="N31592" s="172"/>
      <c r="O31592" s="172"/>
      <c r="U31592" s="173"/>
    </row>
    <row r="31593" spans="13:21" s="104" customFormat="1" ht="15.75">
      <c r="M31593" s="172"/>
      <c r="N31593" s="172"/>
      <c r="O31593" s="172"/>
      <c r="U31593" s="173"/>
    </row>
    <row r="31594" spans="13:21" s="104" customFormat="1" ht="15.75">
      <c r="M31594" s="172"/>
      <c r="N31594" s="172"/>
      <c r="O31594" s="172"/>
      <c r="U31594" s="173"/>
    </row>
    <row r="31595" spans="13:21" s="104" customFormat="1" ht="15.75">
      <c r="M31595" s="172"/>
      <c r="N31595" s="172"/>
      <c r="O31595" s="172"/>
      <c r="U31595" s="173"/>
    </row>
    <row r="31596" spans="13:21" s="104" customFormat="1" ht="15.75">
      <c r="M31596" s="172"/>
      <c r="N31596" s="172"/>
      <c r="O31596" s="172"/>
      <c r="U31596" s="173"/>
    </row>
    <row r="31597" spans="13:21" s="104" customFormat="1" ht="15.75">
      <c r="M31597" s="172"/>
      <c r="N31597" s="172"/>
      <c r="O31597" s="172"/>
      <c r="U31597" s="173"/>
    </row>
    <row r="31598" spans="13:21" s="104" customFormat="1" ht="15.75">
      <c r="M31598" s="172"/>
      <c r="N31598" s="172"/>
      <c r="O31598" s="172"/>
      <c r="U31598" s="173"/>
    </row>
    <row r="31599" spans="13:21" s="104" customFormat="1" ht="15.75">
      <c r="M31599" s="172"/>
      <c r="N31599" s="172"/>
      <c r="O31599" s="172"/>
      <c r="U31599" s="173"/>
    </row>
    <row r="31600" spans="13:21" s="104" customFormat="1" ht="15.75">
      <c r="M31600" s="172"/>
      <c r="N31600" s="172"/>
      <c r="O31600" s="172"/>
      <c r="U31600" s="173"/>
    </row>
    <row r="31601" spans="13:21" s="104" customFormat="1" ht="15.75">
      <c r="M31601" s="172"/>
      <c r="N31601" s="172"/>
      <c r="O31601" s="172"/>
      <c r="U31601" s="173"/>
    </row>
    <row r="31602" spans="13:21" s="104" customFormat="1" ht="15.75">
      <c r="M31602" s="172"/>
      <c r="N31602" s="172"/>
      <c r="O31602" s="172"/>
      <c r="U31602" s="173"/>
    </row>
    <row r="31603" spans="13:21" s="104" customFormat="1" ht="15.75">
      <c r="M31603" s="172"/>
      <c r="N31603" s="172"/>
      <c r="O31603" s="172"/>
      <c r="U31603" s="173"/>
    </row>
    <row r="31604" spans="13:21" s="104" customFormat="1" ht="15.75">
      <c r="M31604" s="172"/>
      <c r="N31604" s="172"/>
      <c r="O31604" s="172"/>
      <c r="U31604" s="173"/>
    </row>
    <row r="31605" spans="13:21" s="104" customFormat="1" ht="15.75">
      <c r="M31605" s="172"/>
      <c r="N31605" s="172"/>
      <c r="O31605" s="172"/>
      <c r="U31605" s="173"/>
    </row>
    <row r="31606" spans="13:21" s="104" customFormat="1" ht="15.75">
      <c r="M31606" s="172"/>
      <c r="N31606" s="172"/>
      <c r="O31606" s="172"/>
      <c r="U31606" s="173"/>
    </row>
    <row r="31607" spans="13:21" s="104" customFormat="1" ht="15.75">
      <c r="M31607" s="172"/>
      <c r="N31607" s="172"/>
      <c r="O31607" s="172"/>
      <c r="U31607" s="173"/>
    </row>
    <row r="31608" spans="13:21" s="104" customFormat="1" ht="15.75">
      <c r="M31608" s="172"/>
      <c r="N31608" s="172"/>
      <c r="O31608" s="172"/>
      <c r="U31608" s="173"/>
    </row>
    <row r="31609" spans="13:21" s="104" customFormat="1" ht="15.75">
      <c r="M31609" s="172"/>
      <c r="N31609" s="172"/>
      <c r="O31609" s="172"/>
      <c r="U31609" s="173"/>
    </row>
    <row r="31610" spans="13:21" s="104" customFormat="1" ht="15.75">
      <c r="M31610" s="172"/>
      <c r="N31610" s="172"/>
      <c r="O31610" s="172"/>
      <c r="U31610" s="173"/>
    </row>
    <row r="31611" spans="13:21" s="104" customFormat="1" ht="15.75">
      <c r="M31611" s="172"/>
      <c r="N31611" s="172"/>
      <c r="O31611" s="172"/>
      <c r="U31611" s="173"/>
    </row>
    <row r="31612" spans="13:21" s="104" customFormat="1" ht="15.75">
      <c r="M31612" s="172"/>
      <c r="N31612" s="172"/>
      <c r="O31612" s="172"/>
      <c r="U31612" s="173"/>
    </row>
    <row r="31613" spans="13:21" s="104" customFormat="1" ht="15.75">
      <c r="M31613" s="172"/>
      <c r="N31613" s="172"/>
      <c r="O31613" s="172"/>
      <c r="U31613" s="173"/>
    </row>
    <row r="31614" spans="13:21" s="104" customFormat="1" ht="15.75">
      <c r="M31614" s="172"/>
      <c r="N31614" s="172"/>
      <c r="O31614" s="172"/>
      <c r="U31614" s="173"/>
    </row>
    <row r="31615" spans="13:21" s="104" customFormat="1" ht="15.75">
      <c r="M31615" s="172"/>
      <c r="N31615" s="172"/>
      <c r="O31615" s="172"/>
      <c r="U31615" s="173"/>
    </row>
    <row r="31616" spans="13:21" s="104" customFormat="1" ht="15.75">
      <c r="M31616" s="172"/>
      <c r="N31616" s="172"/>
      <c r="O31616" s="172"/>
      <c r="U31616" s="173"/>
    </row>
    <row r="31617" spans="13:21" s="104" customFormat="1" ht="15.75">
      <c r="M31617" s="172"/>
      <c r="N31617" s="172"/>
      <c r="O31617" s="172"/>
      <c r="U31617" s="173"/>
    </row>
    <row r="31618" spans="13:21" s="104" customFormat="1" ht="15.75">
      <c r="M31618" s="172"/>
      <c r="N31618" s="172"/>
      <c r="O31618" s="172"/>
      <c r="U31618" s="173"/>
    </row>
    <row r="31619" spans="13:21" s="104" customFormat="1" ht="15.75">
      <c r="M31619" s="172"/>
      <c r="N31619" s="172"/>
      <c r="O31619" s="172"/>
      <c r="U31619" s="173"/>
    </row>
    <row r="31620" spans="13:21" s="104" customFormat="1" ht="15.75">
      <c r="M31620" s="172"/>
      <c r="N31620" s="172"/>
      <c r="O31620" s="172"/>
      <c r="U31620" s="173"/>
    </row>
    <row r="31621" spans="13:21" s="104" customFormat="1" ht="15.75">
      <c r="M31621" s="172"/>
      <c r="N31621" s="172"/>
      <c r="O31621" s="172"/>
      <c r="U31621" s="173"/>
    </row>
    <row r="31622" spans="13:21" s="104" customFormat="1" ht="15.75">
      <c r="M31622" s="172"/>
      <c r="N31622" s="172"/>
      <c r="O31622" s="172"/>
      <c r="U31622" s="173"/>
    </row>
    <row r="31623" spans="13:21" s="104" customFormat="1" ht="15.75">
      <c r="M31623" s="172"/>
      <c r="N31623" s="172"/>
      <c r="O31623" s="172"/>
      <c r="U31623" s="173"/>
    </row>
    <row r="31624" spans="13:21" s="104" customFormat="1" ht="15.75">
      <c r="M31624" s="172"/>
      <c r="N31624" s="172"/>
      <c r="O31624" s="172"/>
      <c r="U31624" s="173"/>
    </row>
    <row r="31625" spans="13:21" s="104" customFormat="1" ht="15.75">
      <c r="M31625" s="172"/>
      <c r="N31625" s="172"/>
      <c r="O31625" s="172"/>
      <c r="U31625" s="173"/>
    </row>
    <row r="31626" spans="13:21" s="104" customFormat="1" ht="15.75">
      <c r="M31626" s="172"/>
      <c r="N31626" s="172"/>
      <c r="O31626" s="172"/>
      <c r="U31626" s="173"/>
    </row>
    <row r="31627" spans="13:21" s="104" customFormat="1" ht="15.75">
      <c r="M31627" s="172"/>
      <c r="N31627" s="172"/>
      <c r="O31627" s="172"/>
      <c r="U31627" s="173"/>
    </row>
    <row r="31628" spans="13:21" s="104" customFormat="1" ht="15.75">
      <c r="M31628" s="172"/>
      <c r="N31628" s="172"/>
      <c r="O31628" s="172"/>
      <c r="U31628" s="173"/>
    </row>
    <row r="31629" spans="13:21" s="104" customFormat="1" ht="15.75">
      <c r="M31629" s="172"/>
      <c r="N31629" s="172"/>
      <c r="O31629" s="172"/>
      <c r="U31629" s="173"/>
    </row>
    <row r="31630" spans="13:21" s="104" customFormat="1" ht="15.75">
      <c r="M31630" s="172"/>
      <c r="N31630" s="172"/>
      <c r="O31630" s="172"/>
      <c r="U31630" s="173"/>
    </row>
    <row r="31631" spans="13:21" s="104" customFormat="1" ht="15.75">
      <c r="M31631" s="172"/>
      <c r="N31631" s="172"/>
      <c r="O31631" s="172"/>
      <c r="U31631" s="173"/>
    </row>
    <row r="31632" spans="13:21" s="104" customFormat="1" ht="15.75">
      <c r="M31632" s="172"/>
      <c r="N31632" s="172"/>
      <c r="O31632" s="172"/>
      <c r="U31632" s="173"/>
    </row>
    <row r="31633" spans="13:21" s="104" customFormat="1" ht="15.75">
      <c r="M31633" s="172"/>
      <c r="N31633" s="172"/>
      <c r="O31633" s="172"/>
      <c r="U31633" s="173"/>
    </row>
    <row r="31634" spans="13:21" s="104" customFormat="1" ht="15.75">
      <c r="M31634" s="172"/>
      <c r="N31634" s="172"/>
      <c r="O31634" s="172"/>
      <c r="U31634" s="173"/>
    </row>
    <row r="31635" spans="13:21" s="104" customFormat="1" ht="15.75">
      <c r="M31635" s="172"/>
      <c r="N31635" s="172"/>
      <c r="O31635" s="172"/>
      <c r="U31635" s="173"/>
    </row>
    <row r="31636" spans="13:21" s="104" customFormat="1" ht="15.75">
      <c r="M31636" s="172"/>
      <c r="N31636" s="172"/>
      <c r="O31636" s="172"/>
      <c r="U31636" s="173"/>
    </row>
    <row r="31637" spans="13:21" s="104" customFormat="1" ht="15.75">
      <c r="M31637" s="172"/>
      <c r="N31637" s="172"/>
      <c r="O31637" s="172"/>
      <c r="U31637" s="173"/>
    </row>
    <row r="31638" spans="13:21" s="104" customFormat="1" ht="15.75">
      <c r="M31638" s="172"/>
      <c r="N31638" s="172"/>
      <c r="O31638" s="172"/>
      <c r="U31638" s="173"/>
    </row>
    <row r="31639" spans="13:21" s="104" customFormat="1" ht="15.75">
      <c r="M31639" s="172"/>
      <c r="N31639" s="172"/>
      <c r="O31639" s="172"/>
      <c r="U31639" s="173"/>
    </row>
    <row r="31640" spans="13:21" s="104" customFormat="1" ht="15.75">
      <c r="M31640" s="172"/>
      <c r="N31640" s="172"/>
      <c r="O31640" s="172"/>
      <c r="U31640" s="173"/>
    </row>
    <row r="31641" spans="13:21" s="104" customFormat="1" ht="15.75">
      <c r="M31641" s="172"/>
      <c r="N31641" s="172"/>
      <c r="O31641" s="172"/>
      <c r="U31641" s="173"/>
    </row>
    <row r="31642" spans="13:21" s="104" customFormat="1" ht="15.75">
      <c r="M31642" s="172"/>
      <c r="N31642" s="172"/>
      <c r="O31642" s="172"/>
      <c r="U31642" s="173"/>
    </row>
    <row r="31643" spans="13:21" s="104" customFormat="1" ht="15.75">
      <c r="M31643" s="172"/>
      <c r="N31643" s="172"/>
      <c r="O31643" s="172"/>
      <c r="U31643" s="173"/>
    </row>
    <row r="31644" spans="13:21" s="104" customFormat="1" ht="15.75">
      <c r="M31644" s="172"/>
      <c r="N31644" s="172"/>
      <c r="O31644" s="172"/>
      <c r="U31644" s="173"/>
    </row>
    <row r="31645" spans="13:21" s="104" customFormat="1" ht="15.75">
      <c r="M31645" s="172"/>
      <c r="N31645" s="172"/>
      <c r="O31645" s="172"/>
      <c r="U31645" s="173"/>
    </row>
    <row r="31646" spans="13:21" s="104" customFormat="1" ht="15.75">
      <c r="M31646" s="172"/>
      <c r="N31646" s="172"/>
      <c r="O31646" s="172"/>
      <c r="U31646" s="173"/>
    </row>
    <row r="31647" spans="13:21" s="104" customFormat="1" ht="15.75">
      <c r="M31647" s="172"/>
      <c r="N31647" s="172"/>
      <c r="O31647" s="172"/>
      <c r="U31647" s="173"/>
    </row>
    <row r="31648" spans="13:21" s="104" customFormat="1" ht="15.75">
      <c r="M31648" s="172"/>
      <c r="N31648" s="172"/>
      <c r="O31648" s="172"/>
      <c r="U31648" s="173"/>
    </row>
    <row r="31649" spans="13:21" s="104" customFormat="1" ht="15.75">
      <c r="M31649" s="172"/>
      <c r="N31649" s="172"/>
      <c r="O31649" s="172"/>
      <c r="U31649" s="173"/>
    </row>
    <row r="31650" spans="13:21" s="104" customFormat="1" ht="15.75">
      <c r="M31650" s="172"/>
      <c r="N31650" s="172"/>
      <c r="O31650" s="172"/>
      <c r="U31650" s="173"/>
    </row>
    <row r="31651" spans="13:21" s="104" customFormat="1" ht="15.75">
      <c r="M31651" s="172"/>
      <c r="N31651" s="172"/>
      <c r="O31651" s="172"/>
      <c r="U31651" s="173"/>
    </row>
    <row r="31652" spans="13:21" s="104" customFormat="1" ht="15.75">
      <c r="M31652" s="172"/>
      <c r="N31652" s="172"/>
      <c r="O31652" s="172"/>
      <c r="U31652" s="173"/>
    </row>
    <row r="31653" spans="13:21" s="104" customFormat="1" ht="15.75">
      <c r="M31653" s="172"/>
      <c r="N31653" s="172"/>
      <c r="O31653" s="172"/>
      <c r="U31653" s="173"/>
    </row>
    <row r="31654" spans="13:21" s="104" customFormat="1" ht="15.75">
      <c r="M31654" s="172"/>
      <c r="N31654" s="172"/>
      <c r="O31654" s="172"/>
      <c r="U31654" s="173"/>
    </row>
    <row r="31655" spans="13:21" s="104" customFormat="1" ht="15.75">
      <c r="M31655" s="172"/>
      <c r="N31655" s="172"/>
      <c r="O31655" s="172"/>
      <c r="U31655" s="173"/>
    </row>
    <row r="31656" spans="13:21" s="104" customFormat="1" ht="15.75">
      <c r="M31656" s="172"/>
      <c r="N31656" s="172"/>
      <c r="O31656" s="172"/>
      <c r="U31656" s="173"/>
    </row>
    <row r="31657" spans="13:21" s="104" customFormat="1" ht="15.75">
      <c r="M31657" s="172"/>
      <c r="N31657" s="172"/>
      <c r="O31657" s="172"/>
      <c r="U31657" s="173"/>
    </row>
    <row r="31658" spans="13:21" s="104" customFormat="1" ht="15.75">
      <c r="M31658" s="172"/>
      <c r="N31658" s="172"/>
      <c r="O31658" s="172"/>
      <c r="U31658" s="173"/>
    </row>
    <row r="31659" spans="13:21" s="104" customFormat="1" ht="15.75">
      <c r="M31659" s="172"/>
      <c r="N31659" s="172"/>
      <c r="O31659" s="172"/>
      <c r="U31659" s="173"/>
    </row>
    <row r="31660" spans="13:21" s="104" customFormat="1" ht="15.75">
      <c r="M31660" s="172"/>
      <c r="N31660" s="172"/>
      <c r="O31660" s="172"/>
      <c r="U31660" s="173"/>
    </row>
    <row r="31661" spans="13:21" s="104" customFormat="1" ht="15.75">
      <c r="M31661" s="172"/>
      <c r="N31661" s="172"/>
      <c r="O31661" s="172"/>
      <c r="U31661" s="173"/>
    </row>
    <row r="31662" spans="13:21" s="104" customFormat="1" ht="15.75">
      <c r="M31662" s="172"/>
      <c r="N31662" s="172"/>
      <c r="O31662" s="172"/>
      <c r="U31662" s="173"/>
    </row>
    <row r="31663" spans="13:21" s="104" customFormat="1" ht="15.75">
      <c r="M31663" s="172"/>
      <c r="N31663" s="172"/>
      <c r="O31663" s="172"/>
      <c r="U31663" s="173"/>
    </row>
    <row r="31664" spans="13:21" s="104" customFormat="1" ht="15.75">
      <c r="M31664" s="172"/>
      <c r="N31664" s="172"/>
      <c r="O31664" s="172"/>
      <c r="U31664" s="173"/>
    </row>
    <row r="31665" spans="13:21" s="104" customFormat="1" ht="15.75">
      <c r="M31665" s="172"/>
      <c r="N31665" s="172"/>
      <c r="O31665" s="172"/>
      <c r="U31665" s="173"/>
    </row>
    <row r="31666" spans="13:21" s="104" customFormat="1" ht="15.75">
      <c r="M31666" s="172"/>
      <c r="N31666" s="172"/>
      <c r="O31666" s="172"/>
      <c r="U31666" s="173"/>
    </row>
    <row r="31667" spans="13:21" s="104" customFormat="1" ht="15.75">
      <c r="M31667" s="172"/>
      <c r="N31667" s="172"/>
      <c r="O31667" s="172"/>
      <c r="U31667" s="173"/>
    </row>
    <row r="31668" spans="13:21" s="104" customFormat="1" ht="15.75">
      <c r="M31668" s="172"/>
      <c r="N31668" s="172"/>
      <c r="O31668" s="172"/>
      <c r="U31668" s="173"/>
    </row>
    <row r="31669" spans="13:21" s="104" customFormat="1" ht="15.75">
      <c r="M31669" s="172"/>
      <c r="N31669" s="172"/>
      <c r="O31669" s="172"/>
      <c r="U31669" s="173"/>
    </row>
    <row r="31670" spans="13:21" s="104" customFormat="1" ht="15.75">
      <c r="M31670" s="172"/>
      <c r="N31670" s="172"/>
      <c r="O31670" s="172"/>
      <c r="U31670" s="173"/>
    </row>
    <row r="31671" spans="13:21" s="104" customFormat="1" ht="15.75">
      <c r="M31671" s="172"/>
      <c r="N31671" s="172"/>
      <c r="O31671" s="172"/>
      <c r="U31671" s="173"/>
    </row>
    <row r="31672" spans="13:21" s="104" customFormat="1" ht="15.75">
      <c r="M31672" s="172"/>
      <c r="N31672" s="172"/>
      <c r="O31672" s="172"/>
      <c r="U31672" s="173"/>
    </row>
    <row r="31673" spans="13:21" s="104" customFormat="1" ht="15.75">
      <c r="M31673" s="172"/>
      <c r="N31673" s="172"/>
      <c r="O31673" s="172"/>
      <c r="U31673" s="173"/>
    </row>
    <row r="31674" spans="13:21" s="104" customFormat="1" ht="15.75">
      <c r="M31674" s="172"/>
      <c r="N31674" s="172"/>
      <c r="O31674" s="172"/>
      <c r="U31674" s="173"/>
    </row>
    <row r="31675" spans="13:21" s="104" customFormat="1" ht="15.75">
      <c r="M31675" s="172"/>
      <c r="N31675" s="172"/>
      <c r="O31675" s="172"/>
      <c r="U31675" s="173"/>
    </row>
    <row r="31676" spans="13:21" s="104" customFormat="1" ht="15.75">
      <c r="M31676" s="172"/>
      <c r="N31676" s="172"/>
      <c r="O31676" s="172"/>
      <c r="U31676" s="173"/>
    </row>
    <row r="31677" spans="13:21" s="104" customFormat="1" ht="15.75">
      <c r="M31677" s="172"/>
      <c r="N31677" s="172"/>
      <c r="O31677" s="172"/>
      <c r="U31677" s="173"/>
    </row>
    <row r="31678" spans="13:21" s="104" customFormat="1" ht="15.75">
      <c r="M31678" s="172"/>
      <c r="N31678" s="172"/>
      <c r="O31678" s="172"/>
      <c r="U31678" s="173"/>
    </row>
    <row r="31679" spans="13:21" s="104" customFormat="1" ht="15.75">
      <c r="M31679" s="172"/>
      <c r="N31679" s="172"/>
      <c r="O31679" s="172"/>
      <c r="U31679" s="173"/>
    </row>
    <row r="31680" spans="13:21" s="104" customFormat="1" ht="15.75">
      <c r="M31680" s="172"/>
      <c r="N31680" s="172"/>
      <c r="O31680" s="172"/>
      <c r="U31680" s="173"/>
    </row>
    <row r="31681" spans="13:21" s="104" customFormat="1" ht="15.75">
      <c r="M31681" s="172"/>
      <c r="N31681" s="172"/>
      <c r="O31681" s="172"/>
      <c r="U31681" s="173"/>
    </row>
    <row r="31682" spans="13:21" s="104" customFormat="1" ht="15.75">
      <c r="M31682" s="172"/>
      <c r="N31682" s="172"/>
      <c r="O31682" s="172"/>
      <c r="U31682" s="173"/>
    </row>
    <row r="31683" spans="13:21" s="104" customFormat="1" ht="15.75">
      <c r="M31683" s="172"/>
      <c r="N31683" s="172"/>
      <c r="O31683" s="172"/>
      <c r="U31683" s="173"/>
    </row>
    <row r="31684" spans="13:21" s="104" customFormat="1" ht="15.75">
      <c r="M31684" s="172"/>
      <c r="N31684" s="172"/>
      <c r="O31684" s="172"/>
      <c r="U31684" s="173"/>
    </row>
    <row r="31685" spans="13:21" s="104" customFormat="1" ht="15.75">
      <c r="M31685" s="172"/>
      <c r="N31685" s="172"/>
      <c r="O31685" s="172"/>
      <c r="U31685" s="173"/>
    </row>
    <row r="31686" spans="13:21" s="104" customFormat="1" ht="15.75">
      <c r="M31686" s="172"/>
      <c r="N31686" s="172"/>
      <c r="O31686" s="172"/>
      <c r="U31686" s="173"/>
    </row>
    <row r="31687" spans="13:21" s="104" customFormat="1" ht="15.75">
      <c r="M31687" s="172"/>
      <c r="N31687" s="172"/>
      <c r="O31687" s="172"/>
      <c r="U31687" s="173"/>
    </row>
    <row r="31688" spans="13:21" s="104" customFormat="1" ht="15.75">
      <c r="M31688" s="172"/>
      <c r="N31688" s="172"/>
      <c r="O31688" s="172"/>
      <c r="U31688" s="173"/>
    </row>
    <row r="31689" spans="13:21" s="104" customFormat="1" ht="15.75">
      <c r="M31689" s="172"/>
      <c r="N31689" s="172"/>
      <c r="O31689" s="172"/>
      <c r="U31689" s="173"/>
    </row>
    <row r="31690" spans="13:21" s="104" customFormat="1" ht="15.75">
      <c r="M31690" s="172"/>
      <c r="N31690" s="172"/>
      <c r="O31690" s="172"/>
      <c r="U31690" s="173"/>
    </row>
    <row r="31691" spans="13:21" s="104" customFormat="1" ht="15.75">
      <c r="M31691" s="172"/>
      <c r="N31691" s="172"/>
      <c r="O31691" s="172"/>
      <c r="U31691" s="173"/>
    </row>
    <row r="31692" spans="13:21" s="104" customFormat="1" ht="15.75">
      <c r="M31692" s="172"/>
      <c r="N31692" s="172"/>
      <c r="O31692" s="172"/>
      <c r="U31692" s="173"/>
    </row>
    <row r="31693" spans="13:21" s="104" customFormat="1" ht="15.75">
      <c r="M31693" s="172"/>
      <c r="N31693" s="172"/>
      <c r="O31693" s="172"/>
      <c r="U31693" s="173"/>
    </row>
    <row r="31694" spans="13:21" s="104" customFormat="1" ht="15.75">
      <c r="M31694" s="172"/>
      <c r="N31694" s="172"/>
      <c r="O31694" s="172"/>
      <c r="U31694" s="173"/>
    </row>
    <row r="31695" spans="13:21" s="104" customFormat="1" ht="15.75">
      <c r="M31695" s="172"/>
      <c r="N31695" s="172"/>
      <c r="O31695" s="172"/>
      <c r="U31695" s="173"/>
    </row>
    <row r="31696" spans="13:21" s="104" customFormat="1" ht="15.75">
      <c r="M31696" s="172"/>
      <c r="N31696" s="172"/>
      <c r="O31696" s="172"/>
      <c r="U31696" s="173"/>
    </row>
    <row r="31697" spans="13:21" s="104" customFormat="1" ht="15.75">
      <c r="M31697" s="172"/>
      <c r="N31697" s="172"/>
      <c r="O31697" s="172"/>
      <c r="U31697" s="173"/>
    </row>
    <row r="31698" spans="13:21" s="104" customFormat="1" ht="15.75">
      <c r="M31698" s="172"/>
      <c r="N31698" s="172"/>
      <c r="O31698" s="172"/>
      <c r="U31698" s="173"/>
    </row>
    <row r="31699" spans="13:21" s="104" customFormat="1" ht="15.75">
      <c r="M31699" s="172"/>
      <c r="N31699" s="172"/>
      <c r="O31699" s="172"/>
      <c r="U31699" s="173"/>
    </row>
    <row r="31700" spans="13:21" s="104" customFormat="1" ht="15.75">
      <c r="M31700" s="172"/>
      <c r="N31700" s="172"/>
      <c r="O31700" s="172"/>
      <c r="U31700" s="173"/>
    </row>
    <row r="31701" spans="13:21" s="104" customFormat="1" ht="15.75">
      <c r="M31701" s="172"/>
      <c r="N31701" s="172"/>
      <c r="O31701" s="172"/>
      <c r="U31701" s="173"/>
    </row>
    <row r="31702" spans="13:21" s="104" customFormat="1" ht="15.75">
      <c r="M31702" s="172"/>
      <c r="N31702" s="172"/>
      <c r="O31702" s="172"/>
      <c r="U31702" s="173"/>
    </row>
    <row r="31703" spans="13:21" s="104" customFormat="1" ht="15.75">
      <c r="M31703" s="172"/>
      <c r="N31703" s="172"/>
      <c r="O31703" s="172"/>
      <c r="U31703" s="173"/>
    </row>
    <row r="31704" spans="13:21" s="104" customFormat="1" ht="15.75">
      <c r="M31704" s="172"/>
      <c r="N31704" s="172"/>
      <c r="O31704" s="172"/>
      <c r="U31704" s="173"/>
    </row>
    <row r="31705" spans="13:21" s="104" customFormat="1" ht="15.75">
      <c r="M31705" s="172"/>
      <c r="N31705" s="172"/>
      <c r="O31705" s="172"/>
      <c r="U31705" s="173"/>
    </row>
    <row r="31706" spans="13:21" s="104" customFormat="1" ht="15.75">
      <c r="M31706" s="172"/>
      <c r="N31706" s="172"/>
      <c r="O31706" s="172"/>
      <c r="U31706" s="173"/>
    </row>
    <row r="31707" spans="13:21" s="104" customFormat="1" ht="15.75">
      <c r="M31707" s="172"/>
      <c r="N31707" s="172"/>
      <c r="O31707" s="172"/>
      <c r="U31707" s="173"/>
    </row>
    <row r="31708" spans="13:21" s="104" customFormat="1" ht="15.75">
      <c r="M31708" s="172"/>
      <c r="N31708" s="172"/>
      <c r="O31708" s="172"/>
      <c r="U31708" s="173"/>
    </row>
    <row r="31709" spans="13:21" s="104" customFormat="1" ht="15.75">
      <c r="M31709" s="172"/>
      <c r="N31709" s="172"/>
      <c r="O31709" s="172"/>
      <c r="U31709" s="173"/>
    </row>
    <row r="31710" spans="13:21" s="104" customFormat="1" ht="15.75">
      <c r="M31710" s="172"/>
      <c r="N31710" s="172"/>
      <c r="O31710" s="172"/>
      <c r="U31710" s="173"/>
    </row>
    <row r="31711" spans="13:21" s="104" customFormat="1" ht="15.75">
      <c r="M31711" s="172"/>
      <c r="N31711" s="172"/>
      <c r="O31711" s="172"/>
      <c r="U31711" s="173"/>
    </row>
    <row r="31712" spans="13:21" s="104" customFormat="1" ht="15.75">
      <c r="M31712" s="172"/>
      <c r="N31712" s="172"/>
      <c r="O31712" s="172"/>
      <c r="U31712" s="173"/>
    </row>
    <row r="31713" spans="13:21" s="104" customFormat="1" ht="15.75">
      <c r="M31713" s="172"/>
      <c r="N31713" s="172"/>
      <c r="O31713" s="172"/>
      <c r="U31713" s="173"/>
    </row>
    <row r="31714" spans="13:21" s="104" customFormat="1" ht="15.75">
      <c r="M31714" s="172"/>
      <c r="N31714" s="172"/>
      <c r="O31714" s="172"/>
      <c r="U31714" s="173"/>
    </row>
    <row r="31715" spans="13:21" s="104" customFormat="1" ht="15.75">
      <c r="M31715" s="172"/>
      <c r="N31715" s="172"/>
      <c r="O31715" s="172"/>
      <c r="U31715" s="173"/>
    </row>
    <row r="31716" spans="13:21" s="104" customFormat="1" ht="15.75">
      <c r="M31716" s="172"/>
      <c r="N31716" s="172"/>
      <c r="O31716" s="172"/>
      <c r="U31716" s="173"/>
    </row>
    <row r="31717" spans="13:21" s="104" customFormat="1" ht="15.75">
      <c r="M31717" s="172"/>
      <c r="N31717" s="172"/>
      <c r="O31717" s="172"/>
      <c r="U31717" s="173"/>
    </row>
    <row r="31718" spans="13:21" s="104" customFormat="1" ht="15.75">
      <c r="M31718" s="172"/>
      <c r="N31718" s="172"/>
      <c r="O31718" s="172"/>
      <c r="U31718" s="173"/>
    </row>
    <row r="31719" spans="13:21" s="104" customFormat="1" ht="15.75">
      <c r="M31719" s="172"/>
      <c r="N31719" s="172"/>
      <c r="O31719" s="172"/>
      <c r="U31719" s="173"/>
    </row>
    <row r="31720" spans="13:21" s="104" customFormat="1" ht="15.75">
      <c r="M31720" s="172"/>
      <c r="N31720" s="172"/>
      <c r="O31720" s="172"/>
      <c r="U31720" s="173"/>
    </row>
    <row r="31721" spans="13:21" s="104" customFormat="1" ht="15.75">
      <c r="M31721" s="172"/>
      <c r="N31721" s="172"/>
      <c r="O31721" s="172"/>
      <c r="U31721" s="173"/>
    </row>
    <row r="31722" spans="13:21" s="104" customFormat="1" ht="15.75">
      <c r="M31722" s="172"/>
      <c r="N31722" s="172"/>
      <c r="O31722" s="172"/>
      <c r="U31722" s="173"/>
    </row>
    <row r="31723" spans="13:21" s="104" customFormat="1" ht="15.75">
      <c r="M31723" s="172"/>
      <c r="N31723" s="172"/>
      <c r="O31723" s="172"/>
      <c r="U31723" s="173"/>
    </row>
    <row r="31724" spans="13:21" s="104" customFormat="1" ht="15.75">
      <c r="M31724" s="172"/>
      <c r="N31724" s="172"/>
      <c r="O31724" s="172"/>
      <c r="U31724" s="173"/>
    </row>
    <row r="31725" spans="13:21" s="104" customFormat="1" ht="15.75">
      <c r="M31725" s="172"/>
      <c r="N31725" s="172"/>
      <c r="O31725" s="172"/>
      <c r="U31725" s="173"/>
    </row>
    <row r="31726" spans="13:21" s="104" customFormat="1" ht="15.75">
      <c r="M31726" s="172"/>
      <c r="N31726" s="172"/>
      <c r="O31726" s="172"/>
      <c r="U31726" s="173"/>
    </row>
    <row r="31727" spans="13:21" s="104" customFormat="1" ht="15.75">
      <c r="M31727" s="172"/>
      <c r="N31727" s="172"/>
      <c r="O31727" s="172"/>
      <c r="U31727" s="173"/>
    </row>
    <row r="31728" spans="13:21" s="104" customFormat="1" ht="15.75">
      <c r="M31728" s="172"/>
      <c r="N31728" s="172"/>
      <c r="O31728" s="172"/>
      <c r="U31728" s="173"/>
    </row>
    <row r="31729" spans="13:21" s="104" customFormat="1" ht="15.75">
      <c r="M31729" s="172"/>
      <c r="N31729" s="172"/>
      <c r="O31729" s="172"/>
      <c r="U31729" s="173"/>
    </row>
    <row r="31730" spans="13:21" s="104" customFormat="1" ht="15.75">
      <c r="M31730" s="172"/>
      <c r="N31730" s="172"/>
      <c r="O31730" s="172"/>
      <c r="U31730" s="173"/>
    </row>
    <row r="31731" spans="13:21" s="104" customFormat="1" ht="15.75">
      <c r="M31731" s="172"/>
      <c r="N31731" s="172"/>
      <c r="O31731" s="172"/>
      <c r="U31731" s="173"/>
    </row>
    <row r="31732" spans="13:21" s="104" customFormat="1" ht="15.75">
      <c r="M31732" s="172"/>
      <c r="N31732" s="172"/>
      <c r="O31732" s="172"/>
      <c r="U31732" s="173"/>
    </row>
    <row r="31733" spans="13:21" s="104" customFormat="1" ht="15.75">
      <c r="M31733" s="172"/>
      <c r="N31733" s="172"/>
      <c r="O31733" s="172"/>
      <c r="U31733" s="173"/>
    </row>
    <row r="31734" spans="13:21" s="104" customFormat="1" ht="15.75">
      <c r="M31734" s="172"/>
      <c r="N31734" s="172"/>
      <c r="O31734" s="172"/>
      <c r="U31734" s="173"/>
    </row>
    <row r="31735" spans="13:21" s="104" customFormat="1" ht="15.75">
      <c r="M31735" s="172"/>
      <c r="N31735" s="172"/>
      <c r="O31735" s="172"/>
      <c r="U31735" s="173"/>
    </row>
    <row r="31736" spans="13:21" s="104" customFormat="1" ht="15.75">
      <c r="M31736" s="172"/>
      <c r="N31736" s="172"/>
      <c r="O31736" s="172"/>
      <c r="U31736" s="173"/>
    </row>
    <row r="31737" spans="13:21" s="104" customFormat="1" ht="15.75">
      <c r="M31737" s="172"/>
      <c r="N31737" s="172"/>
      <c r="O31737" s="172"/>
      <c r="U31737" s="173"/>
    </row>
    <row r="31738" spans="13:21" s="104" customFormat="1" ht="15.75">
      <c r="M31738" s="172"/>
      <c r="N31738" s="172"/>
      <c r="O31738" s="172"/>
      <c r="U31738" s="173"/>
    </row>
    <row r="31739" spans="13:21" s="104" customFormat="1" ht="15.75">
      <c r="M31739" s="172"/>
      <c r="N31739" s="172"/>
      <c r="O31739" s="172"/>
      <c r="U31739" s="173"/>
    </row>
    <row r="31740" spans="13:21" s="104" customFormat="1" ht="15.75">
      <c r="M31740" s="172"/>
      <c r="N31740" s="172"/>
      <c r="O31740" s="172"/>
      <c r="U31740" s="173"/>
    </row>
    <row r="31741" spans="13:21" s="104" customFormat="1" ht="15.75">
      <c r="M31741" s="172"/>
      <c r="N31741" s="172"/>
      <c r="O31741" s="172"/>
      <c r="U31741" s="173"/>
    </row>
    <row r="31742" spans="13:21" s="104" customFormat="1" ht="15.75">
      <c r="M31742" s="172"/>
      <c r="N31742" s="172"/>
      <c r="O31742" s="172"/>
      <c r="U31742" s="173"/>
    </row>
    <row r="31743" spans="13:21" s="104" customFormat="1" ht="15.75">
      <c r="M31743" s="172"/>
      <c r="N31743" s="172"/>
      <c r="O31743" s="172"/>
      <c r="U31743" s="173"/>
    </row>
    <row r="31744" spans="13:21" s="104" customFormat="1" ht="15.75">
      <c r="M31744" s="172"/>
      <c r="N31744" s="172"/>
      <c r="O31744" s="172"/>
      <c r="U31744" s="173"/>
    </row>
    <row r="31745" spans="13:21" s="104" customFormat="1" ht="15.75">
      <c r="M31745" s="172"/>
      <c r="N31745" s="172"/>
      <c r="O31745" s="172"/>
      <c r="U31745" s="173"/>
    </row>
    <row r="31746" spans="13:21" s="104" customFormat="1" ht="15.75">
      <c r="M31746" s="172"/>
      <c r="N31746" s="172"/>
      <c r="O31746" s="172"/>
      <c r="U31746" s="173"/>
    </row>
    <row r="31747" spans="13:21" s="104" customFormat="1" ht="15.75">
      <c r="M31747" s="172"/>
      <c r="N31747" s="172"/>
      <c r="O31747" s="172"/>
      <c r="U31747" s="173"/>
    </row>
    <row r="31748" spans="13:21" s="104" customFormat="1" ht="15.75">
      <c r="M31748" s="172"/>
      <c r="N31748" s="172"/>
      <c r="O31748" s="172"/>
      <c r="U31748" s="173"/>
    </row>
    <row r="31749" spans="13:21" s="104" customFormat="1" ht="15.75">
      <c r="M31749" s="172"/>
      <c r="N31749" s="172"/>
      <c r="O31749" s="172"/>
      <c r="U31749" s="173"/>
    </row>
    <row r="31750" spans="13:21" s="104" customFormat="1" ht="15.75">
      <c r="M31750" s="172"/>
      <c r="N31750" s="172"/>
      <c r="O31750" s="172"/>
      <c r="U31750" s="173"/>
    </row>
    <row r="31751" spans="13:21" s="104" customFormat="1" ht="15.75">
      <c r="M31751" s="172"/>
      <c r="N31751" s="172"/>
      <c r="O31751" s="172"/>
      <c r="U31751" s="173"/>
    </row>
    <row r="31752" spans="13:21" s="104" customFormat="1" ht="15.75">
      <c r="M31752" s="172"/>
      <c r="N31752" s="172"/>
      <c r="O31752" s="172"/>
      <c r="U31752" s="173"/>
    </row>
    <row r="31753" spans="13:21" s="104" customFormat="1" ht="15.75">
      <c r="M31753" s="172"/>
      <c r="N31753" s="172"/>
      <c r="O31753" s="172"/>
      <c r="U31753" s="173"/>
    </row>
    <row r="31754" spans="13:21" s="104" customFormat="1" ht="15.75">
      <c r="M31754" s="172"/>
      <c r="N31754" s="172"/>
      <c r="O31754" s="172"/>
      <c r="U31754" s="173"/>
    </row>
    <row r="31755" spans="13:21" s="104" customFormat="1" ht="15.75">
      <c r="M31755" s="172"/>
      <c r="N31755" s="172"/>
      <c r="O31755" s="172"/>
      <c r="U31755" s="173"/>
    </row>
    <row r="31756" spans="13:21" s="104" customFormat="1" ht="15.75">
      <c r="M31756" s="172"/>
      <c r="N31756" s="172"/>
      <c r="O31756" s="172"/>
      <c r="U31756" s="173"/>
    </row>
    <row r="31757" spans="13:21" s="104" customFormat="1" ht="15.75">
      <c r="M31757" s="172"/>
      <c r="N31757" s="172"/>
      <c r="O31757" s="172"/>
      <c r="U31757" s="173"/>
    </row>
    <row r="31758" spans="13:21" s="104" customFormat="1" ht="15.75">
      <c r="M31758" s="172"/>
      <c r="N31758" s="172"/>
      <c r="O31758" s="172"/>
      <c r="U31758" s="173"/>
    </row>
    <row r="31759" spans="13:21" s="104" customFormat="1" ht="15.75">
      <c r="M31759" s="172"/>
      <c r="N31759" s="172"/>
      <c r="O31759" s="172"/>
      <c r="U31759" s="173"/>
    </row>
    <row r="31760" spans="13:21" s="104" customFormat="1" ht="15.75">
      <c r="M31760" s="172"/>
      <c r="N31760" s="172"/>
      <c r="O31760" s="172"/>
      <c r="U31760" s="173"/>
    </row>
    <row r="31761" spans="13:21" s="104" customFormat="1" ht="15.75">
      <c r="M31761" s="172"/>
      <c r="N31761" s="172"/>
      <c r="O31761" s="172"/>
      <c r="U31761" s="173"/>
    </row>
    <row r="31762" spans="13:21" s="104" customFormat="1" ht="15.75">
      <c r="M31762" s="172"/>
      <c r="N31762" s="172"/>
      <c r="O31762" s="172"/>
      <c r="U31762" s="173"/>
    </row>
    <row r="31763" spans="13:21" s="104" customFormat="1" ht="15.75">
      <c r="M31763" s="172"/>
      <c r="N31763" s="172"/>
      <c r="O31763" s="172"/>
      <c r="U31763" s="173"/>
    </row>
    <row r="31764" spans="13:21" s="104" customFormat="1" ht="15.75">
      <c r="M31764" s="172"/>
      <c r="N31764" s="172"/>
      <c r="O31764" s="172"/>
      <c r="U31764" s="173"/>
    </row>
    <row r="31765" spans="13:21" s="104" customFormat="1" ht="15.75">
      <c r="M31765" s="172"/>
      <c r="N31765" s="172"/>
      <c r="O31765" s="172"/>
      <c r="U31765" s="173"/>
    </row>
    <row r="31766" spans="13:21" s="104" customFormat="1" ht="15.75">
      <c r="M31766" s="172"/>
      <c r="N31766" s="172"/>
      <c r="O31766" s="172"/>
      <c r="U31766" s="173"/>
    </row>
    <row r="31767" spans="13:21" s="104" customFormat="1" ht="15.75">
      <c r="M31767" s="172"/>
      <c r="N31767" s="172"/>
      <c r="O31767" s="172"/>
      <c r="U31767" s="173"/>
    </row>
    <row r="31768" spans="13:21" s="104" customFormat="1" ht="15.75">
      <c r="M31768" s="172"/>
      <c r="N31768" s="172"/>
      <c r="O31768" s="172"/>
      <c r="U31768" s="173"/>
    </row>
    <row r="31769" spans="13:21" s="104" customFormat="1" ht="15.75">
      <c r="M31769" s="172"/>
      <c r="N31769" s="172"/>
      <c r="O31769" s="172"/>
      <c r="U31769" s="173"/>
    </row>
    <row r="31770" spans="13:21" s="104" customFormat="1" ht="15.75">
      <c r="M31770" s="172"/>
      <c r="N31770" s="172"/>
      <c r="O31770" s="172"/>
      <c r="U31770" s="173"/>
    </row>
    <row r="31771" spans="13:21" s="104" customFormat="1" ht="15.75">
      <c r="M31771" s="172"/>
      <c r="N31771" s="172"/>
      <c r="O31771" s="172"/>
      <c r="U31771" s="173"/>
    </row>
    <row r="31772" spans="13:21" s="104" customFormat="1" ht="15.75">
      <c r="M31772" s="172"/>
      <c r="N31772" s="172"/>
      <c r="O31772" s="172"/>
      <c r="U31772" s="173"/>
    </row>
    <row r="31773" spans="13:21" s="104" customFormat="1" ht="15.75">
      <c r="M31773" s="172"/>
      <c r="N31773" s="172"/>
      <c r="O31773" s="172"/>
      <c r="U31773" s="173"/>
    </row>
    <row r="31774" spans="13:21" s="104" customFormat="1" ht="15.75">
      <c r="M31774" s="172"/>
      <c r="N31774" s="172"/>
      <c r="O31774" s="172"/>
      <c r="U31774" s="173"/>
    </row>
    <row r="31775" spans="13:21" s="104" customFormat="1" ht="15.75">
      <c r="M31775" s="172"/>
      <c r="N31775" s="172"/>
      <c r="O31775" s="172"/>
      <c r="U31775" s="173"/>
    </row>
    <row r="31776" spans="13:21" s="104" customFormat="1" ht="15.75">
      <c r="M31776" s="172"/>
      <c r="N31776" s="172"/>
      <c r="O31776" s="172"/>
      <c r="U31776" s="173"/>
    </row>
    <row r="31777" spans="13:21" s="104" customFormat="1" ht="15.75">
      <c r="M31777" s="172"/>
      <c r="N31777" s="172"/>
      <c r="O31777" s="172"/>
      <c r="U31777" s="173"/>
    </row>
    <row r="31778" spans="13:21" s="104" customFormat="1" ht="15.75">
      <c r="M31778" s="172"/>
      <c r="N31778" s="172"/>
      <c r="O31778" s="172"/>
      <c r="U31778" s="173"/>
    </row>
    <row r="31779" spans="13:21" s="104" customFormat="1" ht="15.75">
      <c r="M31779" s="172"/>
      <c r="N31779" s="172"/>
      <c r="O31779" s="172"/>
      <c r="U31779" s="173"/>
    </row>
    <row r="31780" spans="13:21" s="104" customFormat="1" ht="15.75">
      <c r="M31780" s="172"/>
      <c r="N31780" s="172"/>
      <c r="O31780" s="172"/>
      <c r="U31780" s="173"/>
    </row>
    <row r="31781" spans="13:21" s="104" customFormat="1" ht="15.75">
      <c r="M31781" s="172"/>
      <c r="N31781" s="172"/>
      <c r="O31781" s="172"/>
      <c r="U31781" s="173"/>
    </row>
    <row r="31782" spans="13:21" s="104" customFormat="1" ht="15.75">
      <c r="M31782" s="172"/>
      <c r="N31782" s="172"/>
      <c r="O31782" s="172"/>
      <c r="U31782" s="173"/>
    </row>
    <row r="31783" spans="13:21" s="104" customFormat="1" ht="15.75">
      <c r="M31783" s="172"/>
      <c r="N31783" s="172"/>
      <c r="O31783" s="172"/>
      <c r="U31783" s="173"/>
    </row>
    <row r="31784" spans="13:21" s="104" customFormat="1" ht="15.75">
      <c r="M31784" s="172"/>
      <c r="N31784" s="172"/>
      <c r="O31784" s="172"/>
      <c r="U31784" s="173"/>
    </row>
    <row r="31785" spans="13:21" s="104" customFormat="1" ht="15.75">
      <c r="M31785" s="172"/>
      <c r="N31785" s="172"/>
      <c r="O31785" s="172"/>
      <c r="U31785" s="173"/>
    </row>
    <row r="31786" spans="13:21" s="104" customFormat="1" ht="15.75">
      <c r="M31786" s="172"/>
      <c r="N31786" s="172"/>
      <c r="O31786" s="172"/>
      <c r="U31786" s="173"/>
    </row>
    <row r="31787" spans="13:21" s="104" customFormat="1" ht="15.75">
      <c r="M31787" s="172"/>
      <c r="N31787" s="172"/>
      <c r="O31787" s="172"/>
      <c r="U31787" s="173"/>
    </row>
    <row r="31788" spans="13:21" s="104" customFormat="1" ht="15.75">
      <c r="M31788" s="172"/>
      <c r="N31788" s="172"/>
      <c r="O31788" s="172"/>
      <c r="U31788" s="173"/>
    </row>
    <row r="31789" spans="13:21" s="104" customFormat="1" ht="15.75">
      <c r="M31789" s="172"/>
      <c r="N31789" s="172"/>
      <c r="O31789" s="172"/>
      <c r="U31789" s="173"/>
    </row>
    <row r="31790" spans="13:21" s="104" customFormat="1" ht="15.75">
      <c r="M31790" s="172"/>
      <c r="N31790" s="172"/>
      <c r="O31790" s="172"/>
      <c r="U31790" s="173"/>
    </row>
    <row r="31791" spans="13:21" s="104" customFormat="1" ht="15.75">
      <c r="M31791" s="172"/>
      <c r="N31791" s="172"/>
      <c r="O31791" s="172"/>
      <c r="U31791" s="173"/>
    </row>
    <row r="31792" spans="13:21" s="104" customFormat="1" ht="15.75">
      <c r="M31792" s="172"/>
      <c r="N31792" s="172"/>
      <c r="O31792" s="172"/>
      <c r="U31792" s="173"/>
    </row>
    <row r="31793" spans="13:21" s="104" customFormat="1" ht="15.75">
      <c r="M31793" s="172"/>
      <c r="N31793" s="172"/>
      <c r="O31793" s="172"/>
      <c r="U31793" s="173"/>
    </row>
    <row r="31794" spans="13:21" s="104" customFormat="1" ht="15.75">
      <c r="M31794" s="172"/>
      <c r="N31794" s="172"/>
      <c r="O31794" s="172"/>
      <c r="U31794" s="173"/>
    </row>
    <row r="31795" spans="13:21" s="104" customFormat="1" ht="15.75">
      <c r="M31795" s="172"/>
      <c r="N31795" s="172"/>
      <c r="O31795" s="172"/>
      <c r="U31795" s="173"/>
    </row>
    <row r="31796" spans="13:21" s="104" customFormat="1" ht="15.75">
      <c r="M31796" s="172"/>
      <c r="N31796" s="172"/>
      <c r="O31796" s="172"/>
      <c r="U31796" s="173"/>
    </row>
    <row r="31797" spans="13:21" s="104" customFormat="1" ht="15.75">
      <c r="M31797" s="172"/>
      <c r="N31797" s="172"/>
      <c r="O31797" s="172"/>
      <c r="U31797" s="173"/>
    </row>
    <row r="31798" spans="13:21" s="104" customFormat="1" ht="15.75">
      <c r="M31798" s="172"/>
      <c r="N31798" s="172"/>
      <c r="O31798" s="172"/>
      <c r="U31798" s="173"/>
    </row>
    <row r="31799" spans="13:21" s="104" customFormat="1" ht="15.75">
      <c r="M31799" s="172"/>
      <c r="N31799" s="172"/>
      <c r="O31799" s="172"/>
      <c r="U31799" s="173"/>
    </row>
    <row r="31800" spans="13:21" s="104" customFormat="1" ht="15.75">
      <c r="M31800" s="172"/>
      <c r="N31800" s="172"/>
      <c r="O31800" s="172"/>
      <c r="U31800" s="173"/>
    </row>
    <row r="31801" spans="13:21" s="104" customFormat="1" ht="15.75">
      <c r="M31801" s="172"/>
      <c r="N31801" s="172"/>
      <c r="O31801" s="172"/>
      <c r="U31801" s="173"/>
    </row>
    <row r="31802" spans="13:21" s="104" customFormat="1" ht="15.75">
      <c r="M31802" s="172"/>
      <c r="N31802" s="172"/>
      <c r="O31802" s="172"/>
      <c r="U31802" s="173"/>
    </row>
    <row r="31803" spans="13:21" s="104" customFormat="1" ht="15.75">
      <c r="M31803" s="172"/>
      <c r="N31803" s="172"/>
      <c r="O31803" s="172"/>
      <c r="U31803" s="173"/>
    </row>
    <row r="31804" spans="13:21" s="104" customFormat="1" ht="15.75">
      <c r="M31804" s="172"/>
      <c r="N31804" s="172"/>
      <c r="O31804" s="172"/>
      <c r="U31804" s="173"/>
    </row>
    <row r="31805" spans="13:21" s="104" customFormat="1" ht="15.75">
      <c r="M31805" s="172"/>
      <c r="N31805" s="172"/>
      <c r="O31805" s="172"/>
      <c r="U31805" s="173"/>
    </row>
    <row r="31806" spans="13:21" s="104" customFormat="1" ht="15.75">
      <c r="M31806" s="172"/>
      <c r="N31806" s="172"/>
      <c r="O31806" s="172"/>
      <c r="U31806" s="173"/>
    </row>
    <row r="31807" spans="13:21" s="104" customFormat="1" ht="15.75">
      <c r="M31807" s="172"/>
      <c r="N31807" s="172"/>
      <c r="O31807" s="172"/>
      <c r="U31807" s="173"/>
    </row>
    <row r="31808" spans="13:21" s="104" customFormat="1" ht="15.75">
      <c r="M31808" s="172"/>
      <c r="N31808" s="172"/>
      <c r="O31808" s="172"/>
      <c r="U31808" s="173"/>
    </row>
    <row r="31809" spans="13:21" s="104" customFormat="1" ht="15.75">
      <c r="M31809" s="172"/>
      <c r="N31809" s="172"/>
      <c r="O31809" s="172"/>
      <c r="U31809" s="173"/>
    </row>
    <row r="31810" spans="13:21" s="104" customFormat="1" ht="15.75">
      <c r="M31810" s="172"/>
      <c r="N31810" s="172"/>
      <c r="O31810" s="172"/>
      <c r="U31810" s="173"/>
    </row>
    <row r="31811" spans="13:21" s="104" customFormat="1" ht="15.75">
      <c r="M31811" s="172"/>
      <c r="N31811" s="172"/>
      <c r="O31811" s="172"/>
      <c r="U31811" s="173"/>
    </row>
    <row r="31812" spans="13:21" s="104" customFormat="1" ht="15.75">
      <c r="M31812" s="172"/>
      <c r="N31812" s="172"/>
      <c r="O31812" s="172"/>
      <c r="U31812" s="173"/>
    </row>
    <row r="31813" spans="13:21" s="104" customFormat="1" ht="15.75">
      <c r="M31813" s="172"/>
      <c r="N31813" s="172"/>
      <c r="O31813" s="172"/>
      <c r="U31813" s="173"/>
    </row>
    <row r="31814" spans="13:21" s="104" customFormat="1" ht="15.75">
      <c r="M31814" s="172"/>
      <c r="N31814" s="172"/>
      <c r="O31814" s="172"/>
      <c r="U31814" s="173"/>
    </row>
    <row r="31815" spans="13:21" s="104" customFormat="1" ht="15.75">
      <c r="M31815" s="172"/>
      <c r="N31815" s="172"/>
      <c r="O31815" s="172"/>
      <c r="U31815" s="173"/>
    </row>
    <row r="31816" spans="13:21" s="104" customFormat="1" ht="15.75">
      <c r="M31816" s="172"/>
      <c r="N31816" s="172"/>
      <c r="O31816" s="172"/>
      <c r="U31816" s="173"/>
    </row>
    <row r="31817" spans="13:21" s="104" customFormat="1" ht="15.75">
      <c r="M31817" s="172"/>
      <c r="N31817" s="172"/>
      <c r="O31817" s="172"/>
      <c r="U31817" s="173"/>
    </row>
    <row r="31818" spans="13:21" s="104" customFormat="1" ht="15.75">
      <c r="M31818" s="172"/>
      <c r="N31818" s="172"/>
      <c r="O31818" s="172"/>
      <c r="U31818" s="173"/>
    </row>
    <row r="31819" spans="13:21" s="104" customFormat="1" ht="15.75">
      <c r="M31819" s="172"/>
      <c r="N31819" s="172"/>
      <c r="O31819" s="172"/>
      <c r="U31819" s="173"/>
    </row>
    <row r="31820" spans="13:21" s="104" customFormat="1" ht="15.75">
      <c r="M31820" s="172"/>
      <c r="N31820" s="172"/>
      <c r="O31820" s="172"/>
      <c r="U31820" s="173"/>
    </row>
    <row r="31821" spans="13:21" s="104" customFormat="1" ht="15.75">
      <c r="M31821" s="172"/>
      <c r="N31821" s="172"/>
      <c r="O31821" s="172"/>
      <c r="U31821" s="173"/>
    </row>
    <row r="31822" spans="13:21" s="104" customFormat="1" ht="15.75">
      <c r="M31822" s="172"/>
      <c r="N31822" s="172"/>
      <c r="O31822" s="172"/>
      <c r="U31822" s="173"/>
    </row>
    <row r="31823" spans="13:21" s="104" customFormat="1" ht="15.75">
      <c r="M31823" s="172"/>
      <c r="N31823" s="172"/>
      <c r="O31823" s="172"/>
      <c r="U31823" s="173"/>
    </row>
    <row r="31824" spans="13:21" s="104" customFormat="1" ht="15.75">
      <c r="M31824" s="172"/>
      <c r="N31824" s="172"/>
      <c r="O31824" s="172"/>
      <c r="U31824" s="173"/>
    </row>
    <row r="31825" spans="13:21" s="104" customFormat="1" ht="15.75">
      <c r="M31825" s="172"/>
      <c r="N31825" s="172"/>
      <c r="O31825" s="172"/>
      <c r="U31825" s="173"/>
    </row>
    <row r="31826" spans="13:21" s="104" customFormat="1" ht="15.75">
      <c r="M31826" s="172"/>
      <c r="N31826" s="172"/>
      <c r="O31826" s="172"/>
      <c r="U31826" s="173"/>
    </row>
    <row r="31827" spans="13:21" s="104" customFormat="1" ht="15.75">
      <c r="M31827" s="172"/>
      <c r="N31827" s="172"/>
      <c r="O31827" s="172"/>
      <c r="U31827" s="173"/>
    </row>
    <row r="31828" spans="13:21" s="104" customFormat="1" ht="15.75">
      <c r="M31828" s="172"/>
      <c r="N31828" s="172"/>
      <c r="O31828" s="172"/>
      <c r="U31828" s="173"/>
    </row>
    <row r="31829" spans="13:21" s="104" customFormat="1" ht="15.75">
      <c r="M31829" s="172"/>
      <c r="N31829" s="172"/>
      <c r="O31829" s="172"/>
      <c r="U31829" s="173"/>
    </row>
    <row r="31830" spans="13:21" s="104" customFormat="1" ht="15.75">
      <c r="M31830" s="172"/>
      <c r="N31830" s="172"/>
      <c r="O31830" s="172"/>
      <c r="U31830" s="173"/>
    </row>
    <row r="31831" spans="13:21" s="104" customFormat="1" ht="15.75">
      <c r="M31831" s="172"/>
      <c r="N31831" s="172"/>
      <c r="O31831" s="172"/>
      <c r="U31831" s="173"/>
    </row>
    <row r="31832" spans="13:21" s="104" customFormat="1" ht="15.75">
      <c r="M31832" s="172"/>
      <c r="N31832" s="172"/>
      <c r="O31832" s="172"/>
      <c r="U31832" s="173"/>
    </row>
    <row r="31833" spans="13:21" s="104" customFormat="1" ht="15.75">
      <c r="M31833" s="172"/>
      <c r="N31833" s="172"/>
      <c r="O31833" s="172"/>
      <c r="U31833" s="173"/>
    </row>
    <row r="31834" spans="13:21" s="104" customFormat="1" ht="15.75">
      <c r="M31834" s="172"/>
      <c r="N31834" s="172"/>
      <c r="O31834" s="172"/>
      <c r="U31834" s="173"/>
    </row>
    <row r="31835" spans="13:21" s="104" customFormat="1" ht="15.75">
      <c r="M31835" s="172"/>
      <c r="N31835" s="172"/>
      <c r="O31835" s="172"/>
      <c r="U31835" s="173"/>
    </row>
    <row r="31836" spans="13:21" s="104" customFormat="1" ht="15.75">
      <c r="M31836" s="172"/>
      <c r="N31836" s="172"/>
      <c r="O31836" s="172"/>
      <c r="U31836" s="173"/>
    </row>
    <row r="31837" spans="13:21" s="104" customFormat="1" ht="15.75">
      <c r="M31837" s="172"/>
      <c r="N31837" s="172"/>
      <c r="O31837" s="172"/>
      <c r="U31837" s="173"/>
    </row>
    <row r="31838" spans="13:21" s="104" customFormat="1" ht="15.75">
      <c r="M31838" s="172"/>
      <c r="N31838" s="172"/>
      <c r="O31838" s="172"/>
      <c r="U31838" s="173"/>
    </row>
    <row r="31839" spans="13:21" s="104" customFormat="1" ht="15.75">
      <c r="M31839" s="172"/>
      <c r="N31839" s="172"/>
      <c r="O31839" s="172"/>
      <c r="U31839" s="173"/>
    </row>
    <row r="31840" spans="13:21" s="104" customFormat="1" ht="15.75">
      <c r="M31840" s="172"/>
      <c r="N31840" s="172"/>
      <c r="O31840" s="172"/>
      <c r="U31840" s="173"/>
    </row>
    <row r="31841" spans="13:21" s="104" customFormat="1" ht="15.75">
      <c r="M31841" s="172"/>
      <c r="N31841" s="172"/>
      <c r="O31841" s="172"/>
      <c r="U31841" s="173"/>
    </row>
    <row r="31842" spans="13:21" s="104" customFormat="1" ht="15.75">
      <c r="M31842" s="172"/>
      <c r="N31842" s="172"/>
      <c r="O31842" s="172"/>
      <c r="U31842" s="173"/>
    </row>
    <row r="31843" spans="13:21" s="104" customFormat="1" ht="15.75">
      <c r="M31843" s="172"/>
      <c r="N31843" s="172"/>
      <c r="O31843" s="172"/>
      <c r="U31843" s="173"/>
    </row>
    <row r="31844" spans="13:21" s="104" customFormat="1" ht="15.75">
      <c r="M31844" s="172"/>
      <c r="N31844" s="172"/>
      <c r="O31844" s="172"/>
      <c r="U31844" s="173"/>
    </row>
    <row r="31845" spans="13:21" s="104" customFormat="1" ht="15.75">
      <c r="M31845" s="172"/>
      <c r="N31845" s="172"/>
      <c r="O31845" s="172"/>
      <c r="U31845" s="173"/>
    </row>
    <row r="31846" spans="13:21" s="104" customFormat="1" ht="15.75">
      <c r="M31846" s="172"/>
      <c r="N31846" s="172"/>
      <c r="O31846" s="172"/>
      <c r="U31846" s="173"/>
    </row>
    <row r="31847" spans="13:21" s="104" customFormat="1" ht="15.75">
      <c r="M31847" s="172"/>
      <c r="N31847" s="172"/>
      <c r="O31847" s="172"/>
      <c r="U31847" s="173"/>
    </row>
    <row r="31848" spans="13:21" s="104" customFormat="1" ht="15.75">
      <c r="M31848" s="172"/>
      <c r="N31848" s="172"/>
      <c r="O31848" s="172"/>
      <c r="U31848" s="173"/>
    </row>
    <row r="31849" spans="13:21" s="104" customFormat="1" ht="15.75">
      <c r="M31849" s="172"/>
      <c r="N31849" s="172"/>
      <c r="O31849" s="172"/>
      <c r="U31849" s="173"/>
    </row>
    <row r="31850" spans="13:21" s="104" customFormat="1" ht="15.75">
      <c r="M31850" s="172"/>
      <c r="N31850" s="172"/>
      <c r="O31850" s="172"/>
      <c r="U31850" s="173"/>
    </row>
    <row r="31851" spans="13:21" s="104" customFormat="1" ht="15.75">
      <c r="M31851" s="172"/>
      <c r="N31851" s="172"/>
      <c r="O31851" s="172"/>
      <c r="U31851" s="173"/>
    </row>
    <row r="31852" spans="13:21" s="104" customFormat="1" ht="15.75">
      <c r="M31852" s="172"/>
      <c r="N31852" s="172"/>
      <c r="O31852" s="172"/>
      <c r="U31852" s="173"/>
    </row>
    <row r="31853" spans="13:21" s="104" customFormat="1" ht="15.75">
      <c r="M31853" s="172"/>
      <c r="N31853" s="172"/>
      <c r="O31853" s="172"/>
      <c r="U31853" s="173"/>
    </row>
    <row r="31854" spans="13:21" s="104" customFormat="1" ht="15.75">
      <c r="M31854" s="172"/>
      <c r="N31854" s="172"/>
      <c r="O31854" s="172"/>
      <c r="U31854" s="173"/>
    </row>
    <row r="31855" spans="13:21" s="104" customFormat="1" ht="15.75">
      <c r="M31855" s="172"/>
      <c r="N31855" s="172"/>
      <c r="O31855" s="172"/>
      <c r="U31855" s="173"/>
    </row>
    <row r="31856" spans="13:21" s="104" customFormat="1" ht="15.75">
      <c r="M31856" s="172"/>
      <c r="N31856" s="172"/>
      <c r="O31856" s="172"/>
      <c r="U31856" s="173"/>
    </row>
    <row r="31857" spans="13:21" s="104" customFormat="1" ht="15.75">
      <c r="M31857" s="172"/>
      <c r="N31857" s="172"/>
      <c r="O31857" s="172"/>
      <c r="U31857" s="173"/>
    </row>
    <row r="31858" spans="13:21" s="104" customFormat="1" ht="15.75">
      <c r="M31858" s="172"/>
      <c r="N31858" s="172"/>
      <c r="O31858" s="172"/>
      <c r="U31858" s="173"/>
    </row>
    <row r="31859" spans="13:21" s="104" customFormat="1" ht="15.75">
      <c r="M31859" s="172"/>
      <c r="N31859" s="172"/>
      <c r="O31859" s="172"/>
      <c r="U31859" s="173"/>
    </row>
    <row r="31860" spans="13:21" s="104" customFormat="1" ht="15.75">
      <c r="M31860" s="172"/>
      <c r="N31860" s="172"/>
      <c r="O31860" s="172"/>
      <c r="U31860" s="173"/>
    </row>
    <row r="31861" spans="13:21" s="104" customFormat="1" ht="15.75">
      <c r="M31861" s="172"/>
      <c r="N31861" s="172"/>
      <c r="O31861" s="172"/>
      <c r="U31861" s="173"/>
    </row>
    <row r="31862" spans="13:21" s="104" customFormat="1" ht="15.75">
      <c r="M31862" s="172"/>
      <c r="N31862" s="172"/>
      <c r="O31862" s="172"/>
      <c r="U31862" s="173"/>
    </row>
    <row r="31863" spans="13:21" s="104" customFormat="1" ht="15.75">
      <c r="M31863" s="172"/>
      <c r="N31863" s="172"/>
      <c r="O31863" s="172"/>
      <c r="U31863" s="173"/>
    </row>
    <row r="31864" spans="13:21" s="104" customFormat="1" ht="15.75">
      <c r="M31864" s="172"/>
      <c r="N31864" s="172"/>
      <c r="O31864" s="172"/>
      <c r="U31864" s="173"/>
    </row>
    <row r="31865" spans="13:21" s="104" customFormat="1" ht="15.75">
      <c r="M31865" s="172"/>
      <c r="N31865" s="172"/>
      <c r="O31865" s="172"/>
      <c r="U31865" s="173"/>
    </row>
    <row r="31866" spans="13:21" s="104" customFormat="1" ht="15.75">
      <c r="M31866" s="172"/>
      <c r="N31866" s="172"/>
      <c r="O31866" s="172"/>
      <c r="U31866" s="173"/>
    </row>
    <row r="31867" spans="13:21" s="104" customFormat="1" ht="15.75">
      <c r="M31867" s="172"/>
      <c r="N31867" s="172"/>
      <c r="O31867" s="172"/>
      <c r="U31867" s="173"/>
    </row>
    <row r="31868" spans="13:21" s="104" customFormat="1" ht="15.75">
      <c r="M31868" s="172"/>
      <c r="N31868" s="172"/>
      <c r="O31868" s="172"/>
      <c r="U31868" s="173"/>
    </row>
    <row r="31869" spans="13:21" s="104" customFormat="1" ht="15.75">
      <c r="M31869" s="172"/>
      <c r="N31869" s="172"/>
      <c r="O31869" s="172"/>
      <c r="U31869" s="173"/>
    </row>
    <row r="31870" spans="13:21" s="104" customFormat="1" ht="15.75">
      <c r="M31870" s="172"/>
      <c r="N31870" s="172"/>
      <c r="O31870" s="172"/>
      <c r="U31870" s="173"/>
    </row>
    <row r="31871" spans="13:21" s="104" customFormat="1" ht="15.75">
      <c r="M31871" s="172"/>
      <c r="N31871" s="172"/>
      <c r="O31871" s="172"/>
      <c r="U31871" s="173"/>
    </row>
    <row r="31872" spans="13:21" s="104" customFormat="1" ht="15.75">
      <c r="M31872" s="172"/>
      <c r="N31872" s="172"/>
      <c r="O31872" s="172"/>
      <c r="U31872" s="173"/>
    </row>
    <row r="31873" spans="13:21" s="104" customFormat="1" ht="15.75">
      <c r="M31873" s="172"/>
      <c r="N31873" s="172"/>
      <c r="O31873" s="172"/>
      <c r="U31873" s="173"/>
    </row>
    <row r="31874" spans="13:21" s="104" customFormat="1" ht="15.75">
      <c r="M31874" s="172"/>
      <c r="N31874" s="172"/>
      <c r="O31874" s="172"/>
      <c r="U31874" s="173"/>
    </row>
    <row r="31875" spans="13:21" s="104" customFormat="1" ht="15.75">
      <c r="M31875" s="172"/>
      <c r="N31875" s="172"/>
      <c r="O31875" s="172"/>
      <c r="U31875" s="173"/>
    </row>
    <row r="31876" spans="13:21" s="104" customFormat="1" ht="15.75">
      <c r="M31876" s="172"/>
      <c r="N31876" s="172"/>
      <c r="O31876" s="172"/>
      <c r="U31876" s="173"/>
    </row>
    <row r="31877" spans="13:21" s="104" customFormat="1" ht="15.75">
      <c r="M31877" s="172"/>
      <c r="N31877" s="172"/>
      <c r="O31877" s="172"/>
      <c r="U31877" s="173"/>
    </row>
    <row r="31878" spans="13:21" s="104" customFormat="1" ht="15.75">
      <c r="M31878" s="172"/>
      <c r="N31878" s="172"/>
      <c r="O31878" s="172"/>
      <c r="U31878" s="173"/>
    </row>
    <row r="31879" spans="13:21" s="104" customFormat="1" ht="15.75">
      <c r="M31879" s="172"/>
      <c r="N31879" s="172"/>
      <c r="O31879" s="172"/>
      <c r="U31879" s="173"/>
    </row>
    <row r="31880" spans="13:21" s="104" customFormat="1" ht="15.75">
      <c r="M31880" s="172"/>
      <c r="N31880" s="172"/>
      <c r="O31880" s="172"/>
      <c r="U31880" s="173"/>
    </row>
    <row r="31881" spans="13:21" s="104" customFormat="1" ht="15.75">
      <c r="M31881" s="172"/>
      <c r="N31881" s="172"/>
      <c r="O31881" s="172"/>
      <c r="U31881" s="173"/>
    </row>
    <row r="31882" spans="13:21" s="104" customFormat="1" ht="15.75">
      <c r="M31882" s="172"/>
      <c r="N31882" s="172"/>
      <c r="O31882" s="172"/>
      <c r="U31882" s="173"/>
    </row>
    <row r="31883" spans="13:21" s="104" customFormat="1" ht="15.75">
      <c r="M31883" s="172"/>
      <c r="N31883" s="172"/>
      <c r="O31883" s="172"/>
      <c r="U31883" s="173"/>
    </row>
    <row r="31884" spans="13:21" s="104" customFormat="1" ht="15.75">
      <c r="M31884" s="172"/>
      <c r="N31884" s="172"/>
      <c r="O31884" s="172"/>
      <c r="U31884" s="173"/>
    </row>
    <row r="31885" spans="13:21" s="104" customFormat="1" ht="15.75">
      <c r="M31885" s="172"/>
      <c r="N31885" s="172"/>
      <c r="O31885" s="172"/>
      <c r="U31885" s="173"/>
    </row>
    <row r="31886" spans="13:21" s="104" customFormat="1" ht="15.75">
      <c r="M31886" s="172"/>
      <c r="N31886" s="172"/>
      <c r="O31886" s="172"/>
      <c r="U31886" s="173"/>
    </row>
    <row r="31887" spans="13:21" s="104" customFormat="1" ht="15.75">
      <c r="M31887" s="172"/>
      <c r="N31887" s="172"/>
      <c r="O31887" s="172"/>
      <c r="U31887" s="173"/>
    </row>
    <row r="31888" spans="13:21" s="104" customFormat="1" ht="15.75">
      <c r="M31888" s="172"/>
      <c r="N31888" s="172"/>
      <c r="O31888" s="172"/>
      <c r="U31888" s="173"/>
    </row>
    <row r="31889" spans="13:21" s="104" customFormat="1" ht="15.75">
      <c r="M31889" s="172"/>
      <c r="N31889" s="172"/>
      <c r="O31889" s="172"/>
      <c r="U31889" s="173"/>
    </row>
    <row r="31890" spans="13:21" s="104" customFormat="1" ht="15.75">
      <c r="M31890" s="172"/>
      <c r="N31890" s="172"/>
      <c r="O31890" s="172"/>
      <c r="U31890" s="173"/>
    </row>
    <row r="31891" spans="13:21" s="104" customFormat="1" ht="15.75">
      <c r="M31891" s="172"/>
      <c r="N31891" s="172"/>
      <c r="O31891" s="172"/>
      <c r="U31891" s="173"/>
    </row>
    <row r="31892" spans="13:21" s="104" customFormat="1" ht="15.75">
      <c r="M31892" s="172"/>
      <c r="N31892" s="172"/>
      <c r="O31892" s="172"/>
      <c r="U31892" s="173"/>
    </row>
    <row r="31893" spans="13:21" s="104" customFormat="1" ht="15.75">
      <c r="M31893" s="172"/>
      <c r="N31893" s="172"/>
      <c r="O31893" s="172"/>
      <c r="U31893" s="173"/>
    </row>
    <row r="31894" spans="13:21" s="104" customFormat="1" ht="15.75">
      <c r="M31894" s="172"/>
      <c r="N31894" s="172"/>
      <c r="O31894" s="172"/>
      <c r="U31894" s="173"/>
    </row>
    <row r="31895" spans="13:21" s="104" customFormat="1" ht="15.75">
      <c r="M31895" s="172"/>
      <c r="N31895" s="172"/>
      <c r="O31895" s="172"/>
      <c r="U31895" s="173"/>
    </row>
    <row r="31896" spans="13:21" s="104" customFormat="1" ht="15.75">
      <c r="M31896" s="172"/>
      <c r="N31896" s="172"/>
      <c r="O31896" s="172"/>
      <c r="U31896" s="173"/>
    </row>
    <row r="31897" spans="13:21" s="104" customFormat="1" ht="15.75">
      <c r="M31897" s="172"/>
      <c r="N31897" s="172"/>
      <c r="O31897" s="172"/>
      <c r="U31897" s="173"/>
    </row>
    <row r="31898" spans="13:21" s="104" customFormat="1" ht="15.75">
      <c r="M31898" s="172"/>
      <c r="N31898" s="172"/>
      <c r="O31898" s="172"/>
      <c r="U31898" s="173"/>
    </row>
    <row r="31899" spans="13:21" s="104" customFormat="1" ht="15.75">
      <c r="M31899" s="172"/>
      <c r="N31899" s="172"/>
      <c r="O31899" s="172"/>
      <c r="U31899" s="173"/>
    </row>
    <row r="31900" spans="13:21" s="104" customFormat="1" ht="15.75">
      <c r="M31900" s="172"/>
      <c r="N31900" s="172"/>
      <c r="O31900" s="172"/>
      <c r="U31900" s="173"/>
    </row>
    <row r="31901" spans="13:21" s="104" customFormat="1" ht="15.75">
      <c r="M31901" s="172"/>
      <c r="N31901" s="172"/>
      <c r="O31901" s="172"/>
      <c r="U31901" s="173"/>
    </row>
    <row r="31902" spans="13:21" s="104" customFormat="1" ht="15.75">
      <c r="M31902" s="172"/>
      <c r="N31902" s="172"/>
      <c r="O31902" s="172"/>
      <c r="U31902" s="173"/>
    </row>
    <row r="31903" spans="13:21" s="104" customFormat="1" ht="15.75">
      <c r="M31903" s="172"/>
      <c r="N31903" s="172"/>
      <c r="O31903" s="172"/>
      <c r="U31903" s="173"/>
    </row>
    <row r="31904" spans="13:21" s="104" customFormat="1" ht="15.75">
      <c r="M31904" s="172"/>
      <c r="N31904" s="172"/>
      <c r="O31904" s="172"/>
      <c r="U31904" s="173"/>
    </row>
    <row r="31905" spans="13:21" s="104" customFormat="1" ht="15.75">
      <c r="M31905" s="172"/>
      <c r="N31905" s="172"/>
      <c r="O31905" s="172"/>
      <c r="U31905" s="173"/>
    </row>
    <row r="31906" spans="13:21" s="104" customFormat="1" ht="15.75">
      <c r="M31906" s="172"/>
      <c r="N31906" s="172"/>
      <c r="O31906" s="172"/>
      <c r="U31906" s="173"/>
    </row>
    <row r="31907" spans="13:21" s="104" customFormat="1" ht="15.75">
      <c r="M31907" s="172"/>
      <c r="N31907" s="172"/>
      <c r="O31907" s="172"/>
      <c r="U31907" s="173"/>
    </row>
    <row r="31908" spans="13:21" s="104" customFormat="1" ht="15.75">
      <c r="M31908" s="172"/>
      <c r="N31908" s="172"/>
      <c r="O31908" s="172"/>
      <c r="U31908" s="173"/>
    </row>
    <row r="31909" spans="13:21" s="104" customFormat="1" ht="15.75">
      <c r="M31909" s="172"/>
      <c r="N31909" s="172"/>
      <c r="O31909" s="172"/>
      <c r="U31909" s="173"/>
    </row>
    <row r="31910" spans="13:21" s="104" customFormat="1" ht="15.75">
      <c r="M31910" s="172"/>
      <c r="N31910" s="172"/>
      <c r="O31910" s="172"/>
      <c r="U31910" s="173"/>
    </row>
    <row r="31911" spans="13:21" s="104" customFormat="1" ht="15.75">
      <c r="M31911" s="172"/>
      <c r="N31911" s="172"/>
      <c r="O31911" s="172"/>
      <c r="U31911" s="173"/>
    </row>
    <row r="31912" spans="13:21" s="104" customFormat="1" ht="15.75">
      <c r="M31912" s="172"/>
      <c r="N31912" s="172"/>
      <c r="O31912" s="172"/>
      <c r="U31912" s="173"/>
    </row>
    <row r="31913" spans="13:21" s="104" customFormat="1" ht="15.75">
      <c r="M31913" s="172"/>
      <c r="N31913" s="172"/>
      <c r="O31913" s="172"/>
      <c r="U31913" s="173"/>
    </row>
    <row r="31914" spans="13:21" s="104" customFormat="1" ht="15.75">
      <c r="M31914" s="172"/>
      <c r="N31914" s="172"/>
      <c r="O31914" s="172"/>
      <c r="U31914" s="173"/>
    </row>
    <row r="31915" spans="13:21" s="104" customFormat="1" ht="15.75">
      <c r="M31915" s="172"/>
      <c r="N31915" s="172"/>
      <c r="O31915" s="172"/>
      <c r="U31915" s="173"/>
    </row>
    <row r="31916" spans="13:21" s="104" customFormat="1" ht="15.75">
      <c r="M31916" s="172"/>
      <c r="N31916" s="172"/>
      <c r="O31916" s="172"/>
      <c r="U31916" s="173"/>
    </row>
    <row r="31917" spans="13:21" s="104" customFormat="1" ht="15.75">
      <c r="M31917" s="172"/>
      <c r="N31917" s="172"/>
      <c r="O31917" s="172"/>
      <c r="U31917" s="173"/>
    </row>
    <row r="31918" spans="13:21" s="104" customFormat="1" ht="15.75">
      <c r="M31918" s="172"/>
      <c r="N31918" s="172"/>
      <c r="O31918" s="172"/>
      <c r="U31918" s="173"/>
    </row>
    <row r="31919" spans="13:21" s="104" customFormat="1" ht="15.75">
      <c r="M31919" s="172"/>
      <c r="N31919" s="172"/>
      <c r="O31919" s="172"/>
      <c r="U31919" s="173"/>
    </row>
    <row r="31920" spans="13:21" s="104" customFormat="1" ht="15.75">
      <c r="M31920" s="172"/>
      <c r="N31920" s="172"/>
      <c r="O31920" s="172"/>
      <c r="U31920" s="173"/>
    </row>
    <row r="31921" spans="13:21" s="104" customFormat="1" ht="15.75">
      <c r="M31921" s="172"/>
      <c r="N31921" s="172"/>
      <c r="O31921" s="172"/>
      <c r="U31921" s="173"/>
    </row>
    <row r="31922" spans="13:21" s="104" customFormat="1" ht="15.75">
      <c r="M31922" s="172"/>
      <c r="N31922" s="172"/>
      <c r="O31922" s="172"/>
      <c r="U31922" s="173"/>
    </row>
    <row r="31923" spans="13:21" s="104" customFormat="1" ht="15.75">
      <c r="M31923" s="172"/>
      <c r="N31923" s="172"/>
      <c r="O31923" s="172"/>
      <c r="U31923" s="173"/>
    </row>
    <row r="31924" spans="13:21" s="104" customFormat="1" ht="15.75">
      <c r="M31924" s="172"/>
      <c r="N31924" s="172"/>
      <c r="O31924" s="172"/>
      <c r="U31924" s="173"/>
    </row>
    <row r="31925" spans="13:21" s="104" customFormat="1" ht="15.75">
      <c r="M31925" s="172"/>
      <c r="N31925" s="172"/>
      <c r="O31925" s="172"/>
      <c r="U31925" s="173"/>
    </row>
    <row r="31926" spans="13:21" s="104" customFormat="1" ht="15.75">
      <c r="M31926" s="172"/>
      <c r="N31926" s="172"/>
      <c r="O31926" s="172"/>
      <c r="U31926" s="173"/>
    </row>
    <row r="31927" spans="13:21" s="104" customFormat="1" ht="15.75">
      <c r="M31927" s="172"/>
      <c r="N31927" s="172"/>
      <c r="O31927" s="172"/>
      <c r="U31927" s="173"/>
    </row>
    <row r="31928" spans="13:21" s="104" customFormat="1" ht="15.75">
      <c r="M31928" s="172"/>
      <c r="N31928" s="172"/>
      <c r="O31928" s="172"/>
      <c r="U31928" s="173"/>
    </row>
    <row r="31929" spans="13:21" s="104" customFormat="1" ht="15.75">
      <c r="M31929" s="172"/>
      <c r="N31929" s="172"/>
      <c r="O31929" s="172"/>
      <c r="U31929" s="173"/>
    </row>
    <row r="31930" spans="13:21" s="104" customFormat="1" ht="15.75">
      <c r="M31930" s="172"/>
      <c r="N31930" s="172"/>
      <c r="O31930" s="172"/>
      <c r="U31930" s="173"/>
    </row>
    <row r="31931" spans="13:21" s="104" customFormat="1" ht="15.75">
      <c r="M31931" s="172"/>
      <c r="N31931" s="172"/>
      <c r="O31931" s="172"/>
      <c r="U31931" s="173"/>
    </row>
    <row r="31932" spans="13:21" s="104" customFormat="1" ht="15.75">
      <c r="M31932" s="172"/>
      <c r="N31932" s="172"/>
      <c r="O31932" s="172"/>
      <c r="U31932" s="173"/>
    </row>
    <row r="31933" spans="13:21" s="104" customFormat="1" ht="15.75">
      <c r="M31933" s="172"/>
      <c r="N31933" s="172"/>
      <c r="O31933" s="172"/>
      <c r="U31933" s="173"/>
    </row>
    <row r="31934" spans="13:21" s="104" customFormat="1" ht="15.75">
      <c r="M31934" s="172"/>
      <c r="N31934" s="172"/>
      <c r="O31934" s="172"/>
      <c r="U31934" s="173"/>
    </row>
    <row r="31935" spans="13:21" s="104" customFormat="1" ht="15.75">
      <c r="M31935" s="172"/>
      <c r="N31935" s="172"/>
      <c r="O31935" s="172"/>
      <c r="U31935" s="173"/>
    </row>
    <row r="31936" spans="13:21" s="104" customFormat="1" ht="15.75">
      <c r="M31936" s="172"/>
      <c r="N31936" s="172"/>
      <c r="O31936" s="172"/>
      <c r="U31936" s="173"/>
    </row>
    <row r="31937" spans="13:21" s="104" customFormat="1" ht="15.75">
      <c r="M31937" s="172"/>
      <c r="N31937" s="172"/>
      <c r="O31937" s="172"/>
      <c r="U31937" s="173"/>
    </row>
    <row r="31938" spans="13:21" s="104" customFormat="1" ht="15.75">
      <c r="M31938" s="172"/>
      <c r="N31938" s="172"/>
      <c r="O31938" s="172"/>
      <c r="U31938" s="173"/>
    </row>
    <row r="31939" spans="13:21" s="104" customFormat="1" ht="15.75">
      <c r="M31939" s="172"/>
      <c r="N31939" s="172"/>
      <c r="O31939" s="172"/>
      <c r="U31939" s="173"/>
    </row>
    <row r="31940" spans="13:21" s="104" customFormat="1" ht="15.75">
      <c r="M31940" s="172"/>
      <c r="N31940" s="172"/>
      <c r="O31940" s="172"/>
      <c r="U31940" s="173"/>
    </row>
    <row r="31941" spans="13:21" s="104" customFormat="1" ht="15.75">
      <c r="M31941" s="172"/>
      <c r="N31941" s="172"/>
      <c r="O31941" s="172"/>
      <c r="U31941" s="173"/>
    </row>
    <row r="31942" spans="13:21" s="104" customFormat="1" ht="15.75">
      <c r="M31942" s="172"/>
      <c r="N31942" s="172"/>
      <c r="O31942" s="172"/>
      <c r="U31942" s="173"/>
    </row>
    <row r="31943" spans="13:21" s="104" customFormat="1" ht="15.75">
      <c r="M31943" s="172"/>
      <c r="N31943" s="172"/>
      <c r="O31943" s="172"/>
      <c r="U31943" s="173"/>
    </row>
    <row r="31944" spans="13:21" s="104" customFormat="1" ht="15.75">
      <c r="M31944" s="172"/>
      <c r="N31944" s="172"/>
      <c r="O31944" s="172"/>
      <c r="U31944" s="173"/>
    </row>
    <row r="31945" spans="13:21" s="104" customFormat="1" ht="15.75">
      <c r="M31945" s="172"/>
      <c r="N31945" s="172"/>
      <c r="O31945" s="172"/>
      <c r="U31945" s="173"/>
    </row>
    <row r="31946" spans="13:21" s="104" customFormat="1" ht="15.75">
      <c r="M31946" s="172"/>
      <c r="N31946" s="172"/>
      <c r="O31946" s="172"/>
      <c r="U31946" s="173"/>
    </row>
    <row r="31947" spans="13:21" s="104" customFormat="1" ht="15.75">
      <c r="M31947" s="172"/>
      <c r="N31947" s="172"/>
      <c r="O31947" s="172"/>
      <c r="U31947" s="173"/>
    </row>
    <row r="31948" spans="13:21" s="104" customFormat="1" ht="15.75">
      <c r="M31948" s="172"/>
      <c r="N31948" s="172"/>
      <c r="O31948" s="172"/>
      <c r="U31948" s="173"/>
    </row>
    <row r="31949" spans="13:21" s="104" customFormat="1" ht="15.75">
      <c r="M31949" s="172"/>
      <c r="N31949" s="172"/>
      <c r="O31949" s="172"/>
      <c r="U31949" s="173"/>
    </row>
    <row r="31950" spans="13:21" s="104" customFormat="1" ht="15.75">
      <c r="M31950" s="172"/>
      <c r="N31950" s="172"/>
      <c r="O31950" s="172"/>
      <c r="U31950" s="173"/>
    </row>
    <row r="31951" spans="13:21" s="104" customFormat="1" ht="15.75">
      <c r="M31951" s="172"/>
      <c r="N31951" s="172"/>
      <c r="O31951" s="172"/>
      <c r="U31951" s="173"/>
    </row>
    <row r="31952" spans="13:21" s="104" customFormat="1" ht="15.75">
      <c r="M31952" s="172"/>
      <c r="N31952" s="172"/>
      <c r="O31952" s="172"/>
      <c r="U31952" s="173"/>
    </row>
    <row r="31953" spans="13:21" s="104" customFormat="1" ht="15.75">
      <c r="M31953" s="172"/>
      <c r="N31953" s="172"/>
      <c r="O31953" s="172"/>
      <c r="U31953" s="173"/>
    </row>
    <row r="31954" spans="13:21" s="104" customFormat="1" ht="15.75">
      <c r="M31954" s="172"/>
      <c r="N31954" s="172"/>
      <c r="O31954" s="172"/>
      <c r="U31954" s="173"/>
    </row>
    <row r="31955" spans="13:21" s="104" customFormat="1" ht="15.75">
      <c r="M31955" s="172"/>
      <c r="N31955" s="172"/>
      <c r="O31955" s="172"/>
      <c r="U31955" s="173"/>
    </row>
    <row r="31956" spans="13:21" s="104" customFormat="1" ht="15.75">
      <c r="M31956" s="172"/>
      <c r="N31956" s="172"/>
      <c r="O31956" s="172"/>
      <c r="U31956" s="173"/>
    </row>
    <row r="31957" spans="13:21" s="104" customFormat="1" ht="15.75">
      <c r="M31957" s="172"/>
      <c r="N31957" s="172"/>
      <c r="O31957" s="172"/>
      <c r="U31957" s="173"/>
    </row>
    <row r="31958" spans="13:21" s="104" customFormat="1" ht="15.75">
      <c r="M31958" s="172"/>
      <c r="N31958" s="172"/>
      <c r="O31958" s="172"/>
      <c r="U31958" s="173"/>
    </row>
    <row r="31959" spans="13:21" s="104" customFormat="1" ht="15.75">
      <c r="M31959" s="172"/>
      <c r="N31959" s="172"/>
      <c r="O31959" s="172"/>
      <c r="U31959" s="173"/>
    </row>
    <row r="31960" spans="13:21" s="104" customFormat="1" ht="15.75">
      <c r="M31960" s="172"/>
      <c r="N31960" s="172"/>
      <c r="O31960" s="172"/>
      <c r="U31960" s="173"/>
    </row>
    <row r="31961" spans="13:21" s="104" customFormat="1" ht="15.75">
      <c r="M31961" s="172"/>
      <c r="N31961" s="172"/>
      <c r="O31961" s="172"/>
      <c r="U31961" s="173"/>
    </row>
    <row r="31962" spans="13:21" s="104" customFormat="1" ht="15.75">
      <c r="M31962" s="172"/>
      <c r="N31962" s="172"/>
      <c r="O31962" s="172"/>
      <c r="U31962" s="173"/>
    </row>
    <row r="31963" spans="13:21" s="104" customFormat="1" ht="15.75">
      <c r="M31963" s="172"/>
      <c r="N31963" s="172"/>
      <c r="O31963" s="172"/>
      <c r="U31963" s="173"/>
    </row>
    <row r="31964" spans="13:21" s="104" customFormat="1" ht="15.75">
      <c r="M31964" s="172"/>
      <c r="N31964" s="172"/>
      <c r="O31964" s="172"/>
      <c r="U31964" s="173"/>
    </row>
    <row r="31965" spans="13:21" s="104" customFormat="1" ht="15.75">
      <c r="M31965" s="172"/>
      <c r="N31965" s="172"/>
      <c r="O31965" s="172"/>
      <c r="U31965" s="173"/>
    </row>
    <row r="31966" spans="13:21" s="104" customFormat="1" ht="15.75">
      <c r="M31966" s="172"/>
      <c r="N31966" s="172"/>
      <c r="O31966" s="172"/>
      <c r="U31966" s="173"/>
    </row>
    <row r="31967" spans="13:21" s="104" customFormat="1" ht="15.75">
      <c r="M31967" s="172"/>
      <c r="N31967" s="172"/>
      <c r="O31967" s="172"/>
      <c r="U31967" s="173"/>
    </row>
    <row r="31968" spans="13:21" s="104" customFormat="1" ht="15.75">
      <c r="M31968" s="172"/>
      <c r="N31968" s="172"/>
      <c r="O31968" s="172"/>
      <c r="U31968" s="173"/>
    </row>
    <row r="31969" spans="13:21" s="104" customFormat="1" ht="15.75">
      <c r="M31969" s="172"/>
      <c r="N31969" s="172"/>
      <c r="O31969" s="172"/>
      <c r="U31969" s="173"/>
    </row>
    <row r="31970" spans="13:21" s="104" customFormat="1" ht="15.75">
      <c r="M31970" s="172"/>
      <c r="N31970" s="172"/>
      <c r="O31970" s="172"/>
      <c r="U31970" s="173"/>
    </row>
    <row r="31971" spans="13:21" s="104" customFormat="1" ht="15.75">
      <c r="M31971" s="172"/>
      <c r="N31971" s="172"/>
      <c r="O31971" s="172"/>
      <c r="U31971" s="173"/>
    </row>
    <row r="31972" spans="13:21" s="104" customFormat="1" ht="15.75">
      <c r="M31972" s="172"/>
      <c r="N31972" s="172"/>
      <c r="O31972" s="172"/>
      <c r="U31972" s="173"/>
    </row>
    <row r="31973" spans="13:21" s="104" customFormat="1" ht="15.75">
      <c r="M31973" s="172"/>
      <c r="N31973" s="172"/>
      <c r="O31973" s="172"/>
      <c r="U31973" s="173"/>
    </row>
    <row r="31974" spans="13:21" s="104" customFormat="1" ht="15.75">
      <c r="M31974" s="172"/>
      <c r="N31974" s="172"/>
      <c r="O31974" s="172"/>
      <c r="U31974" s="173"/>
    </row>
    <row r="31975" spans="13:21" s="104" customFormat="1" ht="15.75">
      <c r="M31975" s="172"/>
      <c r="N31975" s="172"/>
      <c r="O31975" s="172"/>
      <c r="U31975" s="173"/>
    </row>
    <row r="31976" spans="13:21" s="104" customFormat="1" ht="15.75">
      <c r="M31976" s="172"/>
      <c r="N31976" s="172"/>
      <c r="O31976" s="172"/>
      <c r="U31976" s="173"/>
    </row>
    <row r="31977" spans="13:21" s="104" customFormat="1" ht="15.75">
      <c r="M31977" s="172"/>
      <c r="N31977" s="172"/>
      <c r="O31977" s="172"/>
      <c r="U31977" s="173"/>
    </row>
    <row r="31978" spans="13:21" s="104" customFormat="1" ht="15.75">
      <c r="M31978" s="172"/>
      <c r="N31978" s="172"/>
      <c r="O31978" s="172"/>
      <c r="U31978" s="173"/>
    </row>
    <row r="31979" spans="13:21" s="104" customFormat="1" ht="15.75">
      <c r="M31979" s="172"/>
      <c r="N31979" s="172"/>
      <c r="O31979" s="172"/>
      <c r="U31979" s="173"/>
    </row>
    <row r="31980" spans="13:21" s="104" customFormat="1" ht="15.75">
      <c r="M31980" s="172"/>
      <c r="N31980" s="172"/>
      <c r="O31980" s="172"/>
      <c r="U31980" s="173"/>
    </row>
    <row r="31981" spans="13:21" s="104" customFormat="1" ht="15.75">
      <c r="M31981" s="172"/>
      <c r="N31981" s="172"/>
      <c r="O31981" s="172"/>
      <c r="U31981" s="173"/>
    </row>
    <row r="31982" spans="13:21" s="104" customFormat="1" ht="15.75">
      <c r="M31982" s="172"/>
      <c r="N31982" s="172"/>
      <c r="O31982" s="172"/>
      <c r="U31982" s="173"/>
    </row>
    <row r="31983" spans="13:21" s="104" customFormat="1" ht="15.75">
      <c r="M31983" s="172"/>
      <c r="N31983" s="172"/>
      <c r="O31983" s="172"/>
      <c r="U31983" s="173"/>
    </row>
    <row r="31984" spans="13:21" s="104" customFormat="1" ht="15.75">
      <c r="M31984" s="172"/>
      <c r="N31984" s="172"/>
      <c r="O31984" s="172"/>
      <c r="U31984" s="173"/>
    </row>
    <row r="31985" spans="13:21" s="104" customFormat="1" ht="15.75">
      <c r="M31985" s="172"/>
      <c r="N31985" s="172"/>
      <c r="O31985" s="172"/>
      <c r="U31985" s="173"/>
    </row>
    <row r="31986" spans="13:21" s="104" customFormat="1" ht="15.75">
      <c r="M31986" s="172"/>
      <c r="N31986" s="172"/>
      <c r="O31986" s="172"/>
      <c r="U31986" s="173"/>
    </row>
    <row r="31987" spans="13:21" s="104" customFormat="1" ht="15.75">
      <c r="M31987" s="172"/>
      <c r="N31987" s="172"/>
      <c r="O31987" s="172"/>
      <c r="U31987" s="173"/>
    </row>
    <row r="31988" spans="13:21" s="104" customFormat="1" ht="15.75">
      <c r="M31988" s="172"/>
      <c r="N31988" s="172"/>
      <c r="O31988" s="172"/>
      <c r="U31988" s="173"/>
    </row>
    <row r="31989" spans="13:21" s="104" customFormat="1" ht="15.75">
      <c r="M31989" s="172"/>
      <c r="N31989" s="172"/>
      <c r="O31989" s="172"/>
      <c r="U31989" s="173"/>
    </row>
    <row r="31990" spans="13:21" s="104" customFormat="1" ht="15.75">
      <c r="M31990" s="172"/>
      <c r="N31990" s="172"/>
      <c r="O31990" s="172"/>
      <c r="U31990" s="173"/>
    </row>
    <row r="31991" spans="13:21" s="104" customFormat="1" ht="15.75">
      <c r="M31991" s="172"/>
      <c r="N31991" s="172"/>
      <c r="O31991" s="172"/>
      <c r="U31991" s="173"/>
    </row>
    <row r="31992" spans="13:21" s="104" customFormat="1" ht="15.75">
      <c r="M31992" s="172"/>
      <c r="N31992" s="172"/>
      <c r="O31992" s="172"/>
      <c r="U31992" s="173"/>
    </row>
    <row r="31993" spans="13:21" s="104" customFormat="1" ht="15.75">
      <c r="M31993" s="172"/>
      <c r="N31993" s="172"/>
      <c r="O31993" s="172"/>
      <c r="U31993" s="173"/>
    </row>
    <row r="31994" spans="13:21" s="104" customFormat="1" ht="15.75">
      <c r="M31994" s="172"/>
      <c r="N31994" s="172"/>
      <c r="O31994" s="172"/>
      <c r="U31994" s="173"/>
    </row>
    <row r="31995" spans="13:21" s="104" customFormat="1" ht="15.75">
      <c r="M31995" s="172"/>
      <c r="N31995" s="172"/>
      <c r="O31995" s="172"/>
      <c r="U31995" s="173"/>
    </row>
    <row r="31996" spans="13:21" s="104" customFormat="1" ht="15.75">
      <c r="M31996" s="172"/>
      <c r="N31996" s="172"/>
      <c r="O31996" s="172"/>
      <c r="U31996" s="173"/>
    </row>
    <row r="31997" spans="13:21" s="104" customFormat="1" ht="15.75">
      <c r="M31997" s="172"/>
      <c r="N31997" s="172"/>
      <c r="O31997" s="172"/>
      <c r="U31997" s="173"/>
    </row>
    <row r="31998" spans="13:21" s="104" customFormat="1" ht="15.75">
      <c r="M31998" s="172"/>
      <c r="N31998" s="172"/>
      <c r="O31998" s="172"/>
      <c r="U31998" s="173"/>
    </row>
    <row r="31999" spans="13:21" s="104" customFormat="1" ht="15.75">
      <c r="M31999" s="172"/>
      <c r="N31999" s="172"/>
      <c r="O31999" s="172"/>
      <c r="U31999" s="173"/>
    </row>
    <row r="32000" spans="13:21" s="104" customFormat="1" ht="15.75">
      <c r="M32000" s="172"/>
      <c r="N32000" s="172"/>
      <c r="O32000" s="172"/>
      <c r="U32000" s="173"/>
    </row>
    <row r="32001" spans="13:21" s="104" customFormat="1" ht="15.75">
      <c r="M32001" s="172"/>
      <c r="N32001" s="172"/>
      <c r="O32001" s="172"/>
      <c r="U32001" s="173"/>
    </row>
    <row r="32002" spans="13:21" s="104" customFormat="1" ht="15.75">
      <c r="M32002" s="172"/>
      <c r="N32002" s="172"/>
      <c r="O32002" s="172"/>
      <c r="U32002" s="173"/>
    </row>
    <row r="32003" spans="13:21" s="104" customFormat="1" ht="15.75">
      <c r="M32003" s="172"/>
      <c r="N32003" s="172"/>
      <c r="O32003" s="172"/>
      <c r="U32003" s="173"/>
    </row>
    <row r="32004" spans="13:21" s="104" customFormat="1" ht="15.75">
      <c r="M32004" s="172"/>
      <c r="N32004" s="172"/>
      <c r="O32004" s="172"/>
      <c r="U32004" s="173"/>
    </row>
    <row r="32005" spans="13:21" s="104" customFormat="1" ht="15.75">
      <c r="M32005" s="172"/>
      <c r="N32005" s="172"/>
      <c r="O32005" s="172"/>
      <c r="U32005" s="173"/>
    </row>
    <row r="32006" spans="13:21" s="104" customFormat="1" ht="15.75">
      <c r="M32006" s="172"/>
      <c r="N32006" s="172"/>
      <c r="O32006" s="172"/>
      <c r="U32006" s="173"/>
    </row>
    <row r="32007" spans="13:21" s="104" customFormat="1" ht="15.75">
      <c r="M32007" s="172"/>
      <c r="N32007" s="172"/>
      <c r="O32007" s="172"/>
      <c r="U32007" s="173"/>
    </row>
    <row r="32008" spans="13:21" s="104" customFormat="1" ht="15.75">
      <c r="M32008" s="172"/>
      <c r="N32008" s="172"/>
      <c r="O32008" s="172"/>
      <c r="U32008" s="173"/>
    </row>
    <row r="32009" spans="13:21" s="104" customFormat="1" ht="15.75">
      <c r="M32009" s="172"/>
      <c r="N32009" s="172"/>
      <c r="O32009" s="172"/>
      <c r="U32009" s="173"/>
    </row>
    <row r="32010" spans="13:21" s="104" customFormat="1" ht="15.75">
      <c r="M32010" s="172"/>
      <c r="N32010" s="172"/>
      <c r="O32010" s="172"/>
      <c r="U32010" s="173"/>
    </row>
    <row r="32011" spans="13:21" s="104" customFormat="1" ht="15.75">
      <c r="M32011" s="172"/>
      <c r="N32011" s="172"/>
      <c r="O32011" s="172"/>
      <c r="U32011" s="173"/>
    </row>
    <row r="32012" spans="13:21" s="104" customFormat="1" ht="15.75">
      <c r="M32012" s="172"/>
      <c r="N32012" s="172"/>
      <c r="O32012" s="172"/>
      <c r="U32012" s="173"/>
    </row>
    <row r="32013" spans="13:21" s="104" customFormat="1" ht="15.75">
      <c r="M32013" s="172"/>
      <c r="N32013" s="172"/>
      <c r="O32013" s="172"/>
      <c r="U32013" s="173"/>
    </row>
    <row r="32014" spans="13:21" s="104" customFormat="1" ht="15.75">
      <c r="M32014" s="172"/>
      <c r="N32014" s="172"/>
      <c r="O32014" s="172"/>
      <c r="U32014" s="173"/>
    </row>
    <row r="32015" spans="13:21" s="104" customFormat="1" ht="15.75">
      <c r="M32015" s="172"/>
      <c r="N32015" s="172"/>
      <c r="O32015" s="172"/>
      <c r="U32015" s="173"/>
    </row>
    <row r="32016" spans="13:21" s="104" customFormat="1" ht="15.75">
      <c r="M32016" s="172"/>
      <c r="N32016" s="172"/>
      <c r="O32016" s="172"/>
      <c r="U32016" s="173"/>
    </row>
    <row r="32017" spans="13:21" s="104" customFormat="1" ht="15.75">
      <c r="M32017" s="172"/>
      <c r="N32017" s="172"/>
      <c r="O32017" s="172"/>
      <c r="U32017" s="173"/>
    </row>
    <row r="32018" spans="13:21" s="104" customFormat="1" ht="15.75">
      <c r="M32018" s="172"/>
      <c r="N32018" s="172"/>
      <c r="O32018" s="172"/>
      <c r="U32018" s="173"/>
    </row>
    <row r="32019" spans="13:21" s="104" customFormat="1" ht="15.75">
      <c r="M32019" s="172"/>
      <c r="N32019" s="172"/>
      <c r="O32019" s="172"/>
      <c r="U32019" s="173"/>
    </row>
    <row r="32020" spans="13:21" s="104" customFormat="1" ht="15.75">
      <c r="M32020" s="172"/>
      <c r="N32020" s="172"/>
      <c r="O32020" s="172"/>
      <c r="U32020" s="173"/>
    </row>
    <row r="32021" spans="13:21" s="104" customFormat="1" ht="15.75">
      <c r="M32021" s="172"/>
      <c r="N32021" s="172"/>
      <c r="O32021" s="172"/>
      <c r="U32021" s="173"/>
    </row>
    <row r="32022" spans="13:21" s="104" customFormat="1" ht="15.75">
      <c r="M32022" s="172"/>
      <c r="N32022" s="172"/>
      <c r="O32022" s="172"/>
      <c r="U32022" s="173"/>
    </row>
    <row r="32023" spans="13:21" s="104" customFormat="1" ht="15.75">
      <c r="M32023" s="172"/>
      <c r="N32023" s="172"/>
      <c r="O32023" s="172"/>
      <c r="U32023" s="173"/>
    </row>
    <row r="32024" spans="13:21" s="104" customFormat="1" ht="15.75">
      <c r="M32024" s="172"/>
      <c r="N32024" s="172"/>
      <c r="O32024" s="172"/>
      <c r="U32024" s="173"/>
    </row>
    <row r="32025" spans="13:21" s="104" customFormat="1" ht="15.75">
      <c r="M32025" s="172"/>
      <c r="N32025" s="172"/>
      <c r="O32025" s="172"/>
      <c r="U32025" s="173"/>
    </row>
    <row r="32026" spans="13:21" s="104" customFormat="1" ht="15.75">
      <c r="M32026" s="172"/>
      <c r="N32026" s="172"/>
      <c r="O32026" s="172"/>
      <c r="U32026" s="173"/>
    </row>
    <row r="32027" spans="13:21" s="104" customFormat="1" ht="15.75">
      <c r="M32027" s="172"/>
      <c r="N32027" s="172"/>
      <c r="O32027" s="172"/>
      <c r="U32027" s="173"/>
    </row>
    <row r="32028" spans="13:21" s="104" customFormat="1" ht="15.75">
      <c r="M32028" s="172"/>
      <c r="N32028" s="172"/>
      <c r="O32028" s="172"/>
      <c r="U32028" s="173"/>
    </row>
    <row r="32029" spans="13:21" s="104" customFormat="1" ht="15.75">
      <c r="M32029" s="172"/>
      <c r="N32029" s="172"/>
      <c r="O32029" s="172"/>
      <c r="U32029" s="173"/>
    </row>
    <row r="32030" spans="13:21" s="104" customFormat="1" ht="15.75">
      <c r="M32030" s="172"/>
      <c r="N32030" s="172"/>
      <c r="O32030" s="172"/>
      <c r="U32030" s="173"/>
    </row>
    <row r="32031" spans="13:21" s="104" customFormat="1" ht="15.75">
      <c r="M32031" s="172"/>
      <c r="N32031" s="172"/>
      <c r="O32031" s="172"/>
      <c r="U32031" s="173"/>
    </row>
    <row r="32032" spans="13:21" s="104" customFormat="1" ht="15.75">
      <c r="M32032" s="172"/>
      <c r="N32032" s="172"/>
      <c r="O32032" s="172"/>
      <c r="U32032" s="173"/>
    </row>
    <row r="32033" spans="13:21" s="104" customFormat="1" ht="15.75">
      <c r="M32033" s="172"/>
      <c r="N32033" s="172"/>
      <c r="O32033" s="172"/>
      <c r="U32033" s="173"/>
    </row>
    <row r="32034" spans="13:21" s="104" customFormat="1" ht="15.75">
      <c r="M32034" s="172"/>
      <c r="N32034" s="172"/>
      <c r="O32034" s="172"/>
      <c r="U32034" s="173"/>
    </row>
    <row r="32035" spans="13:21" s="104" customFormat="1" ht="15.75">
      <c r="M32035" s="172"/>
      <c r="N32035" s="172"/>
      <c r="O32035" s="172"/>
      <c r="U32035" s="173"/>
    </row>
    <row r="32036" spans="13:21" s="104" customFormat="1" ht="15.75">
      <c r="M32036" s="172"/>
      <c r="N32036" s="172"/>
      <c r="O32036" s="172"/>
      <c r="U32036" s="173"/>
    </row>
    <row r="32037" spans="13:21" s="104" customFormat="1" ht="15.75">
      <c r="M32037" s="172"/>
      <c r="N32037" s="172"/>
      <c r="O32037" s="172"/>
      <c r="U32037" s="173"/>
    </row>
    <row r="32038" spans="13:21" s="104" customFormat="1" ht="15.75">
      <c r="M32038" s="172"/>
      <c r="N32038" s="172"/>
      <c r="O32038" s="172"/>
      <c r="U32038" s="173"/>
    </row>
    <row r="32039" spans="13:21" s="104" customFormat="1" ht="15.75">
      <c r="M32039" s="172"/>
      <c r="N32039" s="172"/>
      <c r="O32039" s="172"/>
      <c r="U32039" s="173"/>
    </row>
    <row r="32040" spans="13:21" s="104" customFormat="1" ht="15.75">
      <c r="M32040" s="172"/>
      <c r="N32040" s="172"/>
      <c r="O32040" s="172"/>
      <c r="U32040" s="173"/>
    </row>
    <row r="32041" spans="13:21" s="104" customFormat="1" ht="15.75">
      <c r="M32041" s="172"/>
      <c r="N32041" s="172"/>
      <c r="O32041" s="172"/>
      <c r="U32041" s="173"/>
    </row>
    <row r="32042" spans="13:21" s="104" customFormat="1" ht="15.75">
      <c r="M32042" s="172"/>
      <c r="N32042" s="172"/>
      <c r="O32042" s="172"/>
      <c r="U32042" s="173"/>
    </row>
    <row r="32043" spans="13:21" s="104" customFormat="1" ht="15.75">
      <c r="M32043" s="172"/>
      <c r="N32043" s="172"/>
      <c r="O32043" s="172"/>
      <c r="U32043" s="173"/>
    </row>
    <row r="32044" spans="13:21" s="104" customFormat="1" ht="15.75">
      <c r="M32044" s="172"/>
      <c r="N32044" s="172"/>
      <c r="O32044" s="172"/>
      <c r="U32044" s="173"/>
    </row>
    <row r="32045" spans="13:21" s="104" customFormat="1" ht="15.75">
      <c r="M32045" s="172"/>
      <c r="N32045" s="172"/>
      <c r="O32045" s="172"/>
      <c r="U32045" s="173"/>
    </row>
    <row r="32046" spans="13:21" s="104" customFormat="1" ht="15.75">
      <c r="M32046" s="172"/>
      <c r="N32046" s="172"/>
      <c r="O32046" s="172"/>
      <c r="U32046" s="173"/>
    </row>
    <row r="32047" spans="13:21" s="104" customFormat="1" ht="15.75">
      <c r="M32047" s="172"/>
      <c r="N32047" s="172"/>
      <c r="O32047" s="172"/>
      <c r="U32047" s="173"/>
    </row>
    <row r="32048" spans="13:21" s="104" customFormat="1" ht="15.75">
      <c r="M32048" s="172"/>
      <c r="N32048" s="172"/>
      <c r="O32048" s="172"/>
      <c r="U32048" s="173"/>
    </row>
    <row r="32049" spans="13:21" s="104" customFormat="1" ht="15.75">
      <c r="M32049" s="172"/>
      <c r="N32049" s="172"/>
      <c r="O32049" s="172"/>
      <c r="U32049" s="173"/>
    </row>
    <row r="32050" spans="13:21" s="104" customFormat="1" ht="15.75">
      <c r="M32050" s="172"/>
      <c r="N32050" s="172"/>
      <c r="O32050" s="172"/>
      <c r="U32050" s="173"/>
    </row>
    <row r="32051" spans="13:21" s="104" customFormat="1" ht="15.75">
      <c r="M32051" s="172"/>
      <c r="N32051" s="172"/>
      <c r="O32051" s="172"/>
      <c r="U32051" s="173"/>
    </row>
    <row r="32052" spans="13:21" s="104" customFormat="1" ht="15.75">
      <c r="M32052" s="172"/>
      <c r="N32052" s="172"/>
      <c r="O32052" s="172"/>
      <c r="U32052" s="173"/>
    </row>
    <row r="32053" spans="13:21" s="104" customFormat="1" ht="15.75">
      <c r="M32053" s="172"/>
      <c r="N32053" s="172"/>
      <c r="O32053" s="172"/>
      <c r="U32053" s="173"/>
    </row>
    <row r="32054" spans="13:21" s="104" customFormat="1" ht="15.75">
      <c r="M32054" s="172"/>
      <c r="N32054" s="172"/>
      <c r="O32054" s="172"/>
      <c r="U32054" s="173"/>
    </row>
    <row r="32055" spans="13:21" s="104" customFormat="1" ht="15.75">
      <c r="M32055" s="172"/>
      <c r="N32055" s="172"/>
      <c r="O32055" s="172"/>
      <c r="U32055" s="173"/>
    </row>
    <row r="32056" spans="13:21" s="104" customFormat="1" ht="15.75">
      <c r="M32056" s="172"/>
      <c r="N32056" s="172"/>
      <c r="O32056" s="172"/>
      <c r="U32056" s="173"/>
    </row>
    <row r="32057" spans="13:21" s="104" customFormat="1" ht="15.75">
      <c r="M32057" s="172"/>
      <c r="N32057" s="172"/>
      <c r="O32057" s="172"/>
      <c r="U32057" s="173"/>
    </row>
    <row r="32058" spans="13:21" s="104" customFormat="1" ht="15.75">
      <c r="M32058" s="172"/>
      <c r="N32058" s="172"/>
      <c r="O32058" s="172"/>
      <c r="U32058" s="173"/>
    </row>
    <row r="32059" spans="13:21" s="104" customFormat="1" ht="15.75">
      <c r="M32059" s="172"/>
      <c r="N32059" s="172"/>
      <c r="O32059" s="172"/>
      <c r="U32059" s="173"/>
    </row>
    <row r="32060" spans="13:21" s="104" customFormat="1" ht="15.75">
      <c r="M32060" s="172"/>
      <c r="N32060" s="172"/>
      <c r="O32060" s="172"/>
      <c r="U32060" s="173"/>
    </row>
    <row r="32061" spans="13:21" s="104" customFormat="1" ht="15.75">
      <c r="M32061" s="172"/>
      <c r="N32061" s="172"/>
      <c r="O32061" s="172"/>
      <c r="U32061" s="173"/>
    </row>
    <row r="32062" spans="13:21" s="104" customFormat="1" ht="15.75">
      <c r="M32062" s="172"/>
      <c r="N32062" s="172"/>
      <c r="O32062" s="172"/>
      <c r="U32062" s="173"/>
    </row>
    <row r="32063" spans="13:21" s="104" customFormat="1" ht="15.75">
      <c r="M32063" s="172"/>
      <c r="N32063" s="172"/>
      <c r="O32063" s="172"/>
      <c r="U32063" s="173"/>
    </row>
    <row r="32064" spans="13:21" s="104" customFormat="1" ht="15.75">
      <c r="M32064" s="172"/>
      <c r="N32064" s="172"/>
      <c r="O32064" s="172"/>
      <c r="U32064" s="173"/>
    </row>
    <row r="32065" spans="13:21" s="104" customFormat="1" ht="15.75">
      <c r="M32065" s="172"/>
      <c r="N32065" s="172"/>
      <c r="O32065" s="172"/>
      <c r="U32065" s="173"/>
    </row>
    <row r="32066" spans="13:21" s="104" customFormat="1" ht="15.75">
      <c r="M32066" s="172"/>
      <c r="N32066" s="172"/>
      <c r="O32066" s="172"/>
      <c r="U32066" s="173"/>
    </row>
    <row r="32067" spans="13:21" s="104" customFormat="1" ht="15.75">
      <c r="M32067" s="172"/>
      <c r="N32067" s="172"/>
      <c r="O32067" s="172"/>
      <c r="U32067" s="173"/>
    </row>
    <row r="32068" spans="13:21" s="104" customFormat="1" ht="15.75">
      <c r="M32068" s="172"/>
      <c r="N32068" s="172"/>
      <c r="O32068" s="172"/>
      <c r="U32068" s="173"/>
    </row>
    <row r="32069" spans="13:21" s="104" customFormat="1" ht="15.75">
      <c r="M32069" s="172"/>
      <c r="N32069" s="172"/>
      <c r="O32069" s="172"/>
      <c r="U32069" s="173"/>
    </row>
    <row r="32070" spans="13:21" s="104" customFormat="1" ht="15.75">
      <c r="M32070" s="172"/>
      <c r="N32070" s="172"/>
      <c r="O32070" s="172"/>
      <c r="U32070" s="173"/>
    </row>
    <row r="32071" spans="13:21" s="104" customFormat="1" ht="15.75">
      <c r="M32071" s="172"/>
      <c r="N32071" s="172"/>
      <c r="O32071" s="172"/>
      <c r="U32071" s="173"/>
    </row>
    <row r="32072" spans="13:21" s="104" customFormat="1" ht="15.75">
      <c r="M32072" s="172"/>
      <c r="N32072" s="172"/>
      <c r="O32072" s="172"/>
      <c r="U32072" s="173"/>
    </row>
    <row r="32073" spans="13:21" s="104" customFormat="1" ht="15.75">
      <c r="M32073" s="172"/>
      <c r="N32073" s="172"/>
      <c r="O32073" s="172"/>
      <c r="U32073" s="173"/>
    </row>
    <row r="32074" spans="13:21" s="104" customFormat="1" ht="15.75">
      <c r="M32074" s="172"/>
      <c r="N32074" s="172"/>
      <c r="O32074" s="172"/>
      <c r="U32074" s="173"/>
    </row>
    <row r="32075" spans="13:21" s="104" customFormat="1" ht="15.75">
      <c r="M32075" s="172"/>
      <c r="N32075" s="172"/>
      <c r="O32075" s="172"/>
      <c r="U32075" s="173"/>
    </row>
    <row r="32076" spans="13:21" s="104" customFormat="1" ht="15.75">
      <c r="M32076" s="172"/>
      <c r="N32076" s="172"/>
      <c r="O32076" s="172"/>
      <c r="U32076" s="173"/>
    </row>
    <row r="32077" spans="13:21" s="104" customFormat="1" ht="15.75">
      <c r="M32077" s="172"/>
      <c r="N32077" s="172"/>
      <c r="O32077" s="172"/>
      <c r="U32077" s="173"/>
    </row>
    <row r="32078" spans="13:21" s="104" customFormat="1" ht="15.75">
      <c r="M32078" s="172"/>
      <c r="N32078" s="172"/>
      <c r="O32078" s="172"/>
      <c r="U32078" s="173"/>
    </row>
    <row r="32079" spans="13:21" s="104" customFormat="1" ht="15.75">
      <c r="M32079" s="172"/>
      <c r="N32079" s="172"/>
      <c r="O32079" s="172"/>
      <c r="U32079" s="173"/>
    </row>
    <row r="32080" spans="13:21" s="104" customFormat="1" ht="15.75">
      <c r="M32080" s="172"/>
      <c r="N32080" s="172"/>
      <c r="O32080" s="172"/>
      <c r="U32080" s="173"/>
    </row>
    <row r="32081" spans="13:21" s="104" customFormat="1" ht="15.75">
      <c r="M32081" s="172"/>
      <c r="N32081" s="172"/>
      <c r="O32081" s="172"/>
      <c r="U32081" s="173"/>
    </row>
    <row r="32082" spans="13:21" s="104" customFormat="1" ht="15.75">
      <c r="M32082" s="172"/>
      <c r="N32082" s="172"/>
      <c r="O32082" s="172"/>
      <c r="U32082" s="173"/>
    </row>
    <row r="32083" spans="13:21" s="104" customFormat="1" ht="15.75">
      <c r="M32083" s="172"/>
      <c r="N32083" s="172"/>
      <c r="O32083" s="172"/>
      <c r="U32083" s="173"/>
    </row>
    <row r="32084" spans="13:21" s="104" customFormat="1" ht="15.75">
      <c r="M32084" s="172"/>
      <c r="N32084" s="172"/>
      <c r="O32084" s="172"/>
      <c r="U32084" s="173"/>
    </row>
    <row r="32085" spans="13:21" s="104" customFormat="1" ht="15.75">
      <c r="M32085" s="172"/>
      <c r="N32085" s="172"/>
      <c r="O32085" s="172"/>
      <c r="U32085" s="173"/>
    </row>
    <row r="32086" spans="13:21" s="104" customFormat="1" ht="15.75">
      <c r="M32086" s="172"/>
      <c r="N32086" s="172"/>
      <c r="O32086" s="172"/>
      <c r="U32086" s="173"/>
    </row>
    <row r="32087" spans="13:21" s="104" customFormat="1" ht="15.75">
      <c r="M32087" s="172"/>
      <c r="N32087" s="172"/>
      <c r="O32087" s="172"/>
      <c r="U32087" s="173"/>
    </row>
    <row r="32088" spans="13:21" s="104" customFormat="1" ht="15.75">
      <c r="M32088" s="172"/>
      <c r="N32088" s="172"/>
      <c r="O32088" s="172"/>
      <c r="U32088" s="173"/>
    </row>
    <row r="32089" spans="13:21" s="104" customFormat="1" ht="15.75">
      <c r="M32089" s="172"/>
      <c r="N32089" s="172"/>
      <c r="O32089" s="172"/>
      <c r="U32089" s="173"/>
    </row>
    <row r="32090" spans="13:21" s="104" customFormat="1" ht="15.75">
      <c r="M32090" s="172"/>
      <c r="N32090" s="172"/>
      <c r="O32090" s="172"/>
      <c r="U32090" s="173"/>
    </row>
    <row r="32091" spans="13:21" s="104" customFormat="1" ht="15.75">
      <c r="M32091" s="172"/>
      <c r="N32091" s="172"/>
      <c r="O32091" s="172"/>
      <c r="U32091" s="173"/>
    </row>
    <row r="32092" spans="13:21" s="104" customFormat="1" ht="15.75">
      <c r="M32092" s="172"/>
      <c r="N32092" s="172"/>
      <c r="O32092" s="172"/>
      <c r="U32092" s="173"/>
    </row>
    <row r="32093" spans="13:21" s="104" customFormat="1" ht="15.75">
      <c r="M32093" s="172"/>
      <c r="N32093" s="172"/>
      <c r="O32093" s="172"/>
      <c r="U32093" s="173"/>
    </row>
    <row r="32094" spans="13:21" s="104" customFormat="1" ht="15.75">
      <c r="M32094" s="172"/>
      <c r="N32094" s="172"/>
      <c r="O32094" s="172"/>
      <c r="U32094" s="173"/>
    </row>
    <row r="32095" spans="13:21" s="104" customFormat="1" ht="15.75">
      <c r="M32095" s="172"/>
      <c r="N32095" s="172"/>
      <c r="O32095" s="172"/>
      <c r="U32095" s="173"/>
    </row>
    <row r="32096" spans="13:21" s="104" customFormat="1" ht="15.75">
      <c r="M32096" s="172"/>
      <c r="N32096" s="172"/>
      <c r="O32096" s="172"/>
      <c r="U32096" s="173"/>
    </row>
    <row r="32097" spans="13:21" s="104" customFormat="1" ht="15.75">
      <c r="M32097" s="172"/>
      <c r="N32097" s="172"/>
      <c r="O32097" s="172"/>
      <c r="U32097" s="173"/>
    </row>
    <row r="32098" spans="13:21" s="104" customFormat="1" ht="15.75">
      <c r="M32098" s="172"/>
      <c r="N32098" s="172"/>
      <c r="O32098" s="172"/>
      <c r="U32098" s="173"/>
    </row>
    <row r="32099" spans="13:21" s="104" customFormat="1" ht="15.75">
      <c r="M32099" s="172"/>
      <c r="N32099" s="172"/>
      <c r="O32099" s="172"/>
      <c r="U32099" s="173"/>
    </row>
    <row r="32100" spans="13:21" s="104" customFormat="1" ht="15.75">
      <c r="M32100" s="172"/>
      <c r="N32100" s="172"/>
      <c r="O32100" s="172"/>
      <c r="U32100" s="173"/>
    </row>
    <row r="32101" spans="13:21" s="104" customFormat="1" ht="15.75">
      <c r="M32101" s="172"/>
      <c r="N32101" s="172"/>
      <c r="O32101" s="172"/>
      <c r="U32101" s="173"/>
    </row>
    <row r="32102" spans="13:21" s="104" customFormat="1" ht="15.75">
      <c r="M32102" s="172"/>
      <c r="N32102" s="172"/>
      <c r="O32102" s="172"/>
      <c r="U32102" s="173"/>
    </row>
    <row r="32103" spans="13:21" s="104" customFormat="1" ht="15.75">
      <c r="M32103" s="172"/>
      <c r="N32103" s="172"/>
      <c r="O32103" s="172"/>
      <c r="U32103" s="173"/>
    </row>
    <row r="32104" spans="13:21" s="104" customFormat="1" ht="15.75">
      <c r="M32104" s="172"/>
      <c r="N32104" s="172"/>
      <c r="O32104" s="172"/>
      <c r="U32104" s="173"/>
    </row>
    <row r="32105" spans="13:21" s="104" customFormat="1" ht="15.75">
      <c r="M32105" s="172"/>
      <c r="N32105" s="172"/>
      <c r="O32105" s="172"/>
      <c r="U32105" s="173"/>
    </row>
    <row r="32106" spans="13:21" s="104" customFormat="1" ht="15.75">
      <c r="M32106" s="172"/>
      <c r="N32106" s="172"/>
      <c r="O32106" s="172"/>
      <c r="U32106" s="173"/>
    </row>
    <row r="32107" spans="13:21" s="104" customFormat="1" ht="15.75">
      <c r="M32107" s="172"/>
      <c r="N32107" s="172"/>
      <c r="O32107" s="172"/>
      <c r="U32107" s="173"/>
    </row>
    <row r="32108" spans="13:21" s="104" customFormat="1" ht="15.75">
      <c r="M32108" s="172"/>
      <c r="N32108" s="172"/>
      <c r="O32108" s="172"/>
      <c r="U32108" s="173"/>
    </row>
    <row r="32109" spans="13:21" s="104" customFormat="1" ht="15.75">
      <c r="M32109" s="172"/>
      <c r="N32109" s="172"/>
      <c r="O32109" s="172"/>
      <c r="U32109" s="173"/>
    </row>
    <row r="32110" spans="13:21" s="104" customFormat="1" ht="15.75">
      <c r="M32110" s="172"/>
      <c r="N32110" s="172"/>
      <c r="O32110" s="172"/>
      <c r="U32110" s="173"/>
    </row>
    <row r="32111" spans="13:21" s="104" customFormat="1" ht="15.75">
      <c r="M32111" s="172"/>
      <c r="N32111" s="172"/>
      <c r="O32111" s="172"/>
      <c r="U32111" s="173"/>
    </row>
    <row r="32112" spans="13:21" s="104" customFormat="1" ht="15.75">
      <c r="M32112" s="172"/>
      <c r="N32112" s="172"/>
      <c r="O32112" s="172"/>
      <c r="U32112" s="173"/>
    </row>
    <row r="32113" spans="13:21" s="104" customFormat="1" ht="15.75">
      <c r="M32113" s="172"/>
      <c r="N32113" s="172"/>
      <c r="O32113" s="172"/>
      <c r="U32113" s="173"/>
    </row>
    <row r="32114" spans="13:21" s="104" customFormat="1" ht="15.75">
      <c r="M32114" s="172"/>
      <c r="N32114" s="172"/>
      <c r="O32114" s="172"/>
      <c r="U32114" s="173"/>
    </row>
    <row r="32115" spans="13:21" s="104" customFormat="1" ht="15.75">
      <c r="M32115" s="172"/>
      <c r="N32115" s="172"/>
      <c r="O32115" s="172"/>
      <c r="U32115" s="173"/>
    </row>
    <row r="32116" spans="13:21" s="104" customFormat="1" ht="15.75">
      <c r="M32116" s="172"/>
      <c r="N32116" s="172"/>
      <c r="O32116" s="172"/>
      <c r="U32116" s="173"/>
    </row>
    <row r="32117" spans="13:21" s="104" customFormat="1" ht="15.75">
      <c r="M32117" s="172"/>
      <c r="N32117" s="172"/>
      <c r="O32117" s="172"/>
      <c r="U32117" s="173"/>
    </row>
    <row r="32118" spans="13:21" s="104" customFormat="1" ht="15.75">
      <c r="M32118" s="172"/>
      <c r="N32118" s="172"/>
      <c r="O32118" s="172"/>
      <c r="U32118" s="173"/>
    </row>
    <row r="32119" spans="13:21" s="104" customFormat="1" ht="15.75">
      <c r="M32119" s="172"/>
      <c r="N32119" s="172"/>
      <c r="O32119" s="172"/>
      <c r="U32119" s="173"/>
    </row>
    <row r="32120" spans="13:21" s="104" customFormat="1" ht="15.75">
      <c r="M32120" s="172"/>
      <c r="N32120" s="172"/>
      <c r="O32120" s="172"/>
      <c r="U32120" s="173"/>
    </row>
    <row r="32121" spans="13:21" s="104" customFormat="1" ht="15.75">
      <c r="M32121" s="172"/>
      <c r="N32121" s="172"/>
      <c r="O32121" s="172"/>
      <c r="U32121" s="173"/>
    </row>
    <row r="32122" spans="13:21" s="104" customFormat="1" ht="15.75">
      <c r="M32122" s="172"/>
      <c r="N32122" s="172"/>
      <c r="O32122" s="172"/>
      <c r="U32122" s="173"/>
    </row>
    <row r="32123" spans="13:21" s="104" customFormat="1" ht="15.75">
      <c r="M32123" s="172"/>
      <c r="N32123" s="172"/>
      <c r="O32123" s="172"/>
      <c r="U32123" s="173"/>
    </row>
    <row r="32124" spans="13:21" s="104" customFormat="1" ht="15.75">
      <c r="M32124" s="172"/>
      <c r="N32124" s="172"/>
      <c r="O32124" s="172"/>
      <c r="U32124" s="173"/>
    </row>
    <row r="32125" spans="13:21" s="104" customFormat="1" ht="15.75">
      <c r="M32125" s="172"/>
      <c r="N32125" s="172"/>
      <c r="O32125" s="172"/>
      <c r="U32125" s="173"/>
    </row>
    <row r="32126" spans="13:21" s="104" customFormat="1" ht="15.75">
      <c r="M32126" s="172"/>
      <c r="N32126" s="172"/>
      <c r="O32126" s="172"/>
      <c r="U32126" s="173"/>
    </row>
    <row r="32127" spans="13:21" s="104" customFormat="1" ht="15.75">
      <c r="M32127" s="172"/>
      <c r="N32127" s="172"/>
      <c r="O32127" s="172"/>
      <c r="U32127" s="173"/>
    </row>
    <row r="32128" spans="13:21" s="104" customFormat="1" ht="15.75">
      <c r="M32128" s="172"/>
      <c r="N32128" s="172"/>
      <c r="O32128" s="172"/>
      <c r="U32128" s="173"/>
    </row>
    <row r="32129" spans="13:21" s="104" customFormat="1" ht="15.75">
      <c r="M32129" s="172"/>
      <c r="N32129" s="172"/>
      <c r="O32129" s="172"/>
      <c r="U32129" s="173"/>
    </row>
    <row r="32130" spans="13:21" s="104" customFormat="1" ht="15.75">
      <c r="M32130" s="172"/>
      <c r="N32130" s="172"/>
      <c r="O32130" s="172"/>
      <c r="U32130" s="173"/>
    </row>
    <row r="32131" spans="13:21" s="104" customFormat="1" ht="15.75">
      <c r="M32131" s="172"/>
      <c r="N32131" s="172"/>
      <c r="O32131" s="172"/>
      <c r="U32131" s="173"/>
    </row>
    <row r="32132" spans="13:21" s="104" customFormat="1" ht="15.75">
      <c r="M32132" s="172"/>
      <c r="N32132" s="172"/>
      <c r="O32132" s="172"/>
      <c r="U32132" s="173"/>
    </row>
    <row r="32133" spans="13:21" s="104" customFormat="1" ht="15.75">
      <c r="M32133" s="172"/>
      <c r="N32133" s="172"/>
      <c r="O32133" s="172"/>
      <c r="U32133" s="173"/>
    </row>
    <row r="32134" spans="13:21" s="104" customFormat="1" ht="15.75">
      <c r="M32134" s="172"/>
      <c r="N32134" s="172"/>
      <c r="O32134" s="172"/>
      <c r="U32134" s="173"/>
    </row>
    <row r="32135" spans="13:21" s="104" customFormat="1" ht="15.75">
      <c r="M32135" s="172"/>
      <c r="N32135" s="172"/>
      <c r="O32135" s="172"/>
      <c r="U32135" s="173"/>
    </row>
    <row r="32136" spans="13:21" s="104" customFormat="1" ht="15.75">
      <c r="M32136" s="172"/>
      <c r="N32136" s="172"/>
      <c r="O32136" s="172"/>
      <c r="U32136" s="173"/>
    </row>
    <row r="32137" spans="13:21" s="104" customFormat="1" ht="15.75">
      <c r="M32137" s="172"/>
      <c r="N32137" s="172"/>
      <c r="O32137" s="172"/>
      <c r="U32137" s="173"/>
    </row>
    <row r="32138" spans="13:21" s="104" customFormat="1" ht="15.75">
      <c r="M32138" s="172"/>
      <c r="N32138" s="172"/>
      <c r="O32138" s="172"/>
      <c r="U32138" s="173"/>
    </row>
    <row r="32139" spans="13:21" s="104" customFormat="1" ht="15.75">
      <c r="M32139" s="172"/>
      <c r="N32139" s="172"/>
      <c r="O32139" s="172"/>
      <c r="U32139" s="173"/>
    </row>
    <row r="32140" spans="13:21" s="104" customFormat="1" ht="15.75">
      <c r="M32140" s="172"/>
      <c r="N32140" s="172"/>
      <c r="O32140" s="172"/>
      <c r="U32140" s="173"/>
    </row>
    <row r="32141" spans="13:21" s="104" customFormat="1" ht="15.75">
      <c r="M32141" s="172"/>
      <c r="N32141" s="172"/>
      <c r="O32141" s="172"/>
      <c r="U32141" s="173"/>
    </row>
    <row r="32142" spans="13:21" s="104" customFormat="1" ht="15.75">
      <c r="M32142" s="172"/>
      <c r="N32142" s="172"/>
      <c r="O32142" s="172"/>
      <c r="U32142" s="173"/>
    </row>
    <row r="32143" spans="13:21" s="104" customFormat="1" ht="15.75">
      <c r="M32143" s="172"/>
      <c r="N32143" s="172"/>
      <c r="O32143" s="172"/>
      <c r="U32143" s="173"/>
    </row>
    <row r="32144" spans="13:21" s="104" customFormat="1" ht="15.75">
      <c r="M32144" s="172"/>
      <c r="N32144" s="172"/>
      <c r="O32144" s="172"/>
      <c r="U32144" s="173"/>
    </row>
    <row r="32145" spans="13:21" s="104" customFormat="1" ht="15.75">
      <c r="M32145" s="172"/>
      <c r="N32145" s="172"/>
      <c r="O32145" s="172"/>
      <c r="U32145" s="173"/>
    </row>
    <row r="32146" spans="13:21" s="104" customFormat="1" ht="15.75">
      <c r="M32146" s="172"/>
      <c r="N32146" s="172"/>
      <c r="O32146" s="172"/>
      <c r="U32146" s="173"/>
    </row>
    <row r="32147" spans="13:21" s="104" customFormat="1" ht="15.75">
      <c r="M32147" s="172"/>
      <c r="N32147" s="172"/>
      <c r="O32147" s="172"/>
      <c r="U32147" s="173"/>
    </row>
    <row r="32148" spans="13:21" s="104" customFormat="1" ht="15.75">
      <c r="M32148" s="172"/>
      <c r="N32148" s="172"/>
      <c r="O32148" s="172"/>
      <c r="U32148" s="173"/>
    </row>
    <row r="32149" spans="13:21" s="104" customFormat="1" ht="15.75">
      <c r="M32149" s="172"/>
      <c r="N32149" s="172"/>
      <c r="O32149" s="172"/>
      <c r="U32149" s="173"/>
    </row>
    <row r="32150" spans="13:21" s="104" customFormat="1" ht="15.75">
      <c r="M32150" s="172"/>
      <c r="N32150" s="172"/>
      <c r="O32150" s="172"/>
      <c r="U32150" s="173"/>
    </row>
    <row r="32151" spans="13:21" s="104" customFormat="1" ht="15.75">
      <c r="M32151" s="172"/>
      <c r="N32151" s="172"/>
      <c r="O32151" s="172"/>
      <c r="U32151" s="173"/>
    </row>
    <row r="32152" spans="13:21" s="104" customFormat="1" ht="15.75">
      <c r="M32152" s="172"/>
      <c r="N32152" s="172"/>
      <c r="O32152" s="172"/>
      <c r="U32152" s="173"/>
    </row>
    <row r="32153" spans="13:21" s="104" customFormat="1" ht="15.75">
      <c r="M32153" s="172"/>
      <c r="N32153" s="172"/>
      <c r="O32153" s="172"/>
      <c r="U32153" s="173"/>
    </row>
    <row r="32154" spans="13:21" s="104" customFormat="1" ht="15.75">
      <c r="M32154" s="172"/>
      <c r="N32154" s="172"/>
      <c r="O32154" s="172"/>
      <c r="U32154" s="173"/>
    </row>
    <row r="32155" spans="13:21" s="104" customFormat="1" ht="15.75">
      <c r="M32155" s="172"/>
      <c r="N32155" s="172"/>
      <c r="O32155" s="172"/>
      <c r="U32155" s="173"/>
    </row>
    <row r="32156" spans="13:21" s="104" customFormat="1" ht="15.75">
      <c r="M32156" s="172"/>
      <c r="N32156" s="172"/>
      <c r="O32156" s="172"/>
      <c r="U32156" s="173"/>
    </row>
    <row r="32157" spans="13:21" s="104" customFormat="1" ht="15.75">
      <c r="M32157" s="172"/>
      <c r="N32157" s="172"/>
      <c r="O32157" s="172"/>
      <c r="U32157" s="173"/>
    </row>
    <row r="32158" spans="13:21" s="104" customFormat="1" ht="15.75">
      <c r="M32158" s="172"/>
      <c r="N32158" s="172"/>
      <c r="O32158" s="172"/>
      <c r="U32158" s="173"/>
    </row>
    <row r="32159" spans="13:21" s="104" customFormat="1" ht="15.75">
      <c r="M32159" s="172"/>
      <c r="N32159" s="172"/>
      <c r="O32159" s="172"/>
      <c r="U32159" s="173"/>
    </row>
    <row r="32160" spans="13:21" s="104" customFormat="1" ht="15.75">
      <c r="M32160" s="172"/>
      <c r="N32160" s="172"/>
      <c r="O32160" s="172"/>
      <c r="U32160" s="173"/>
    </row>
    <row r="32161" spans="13:21" s="104" customFormat="1" ht="15.75">
      <c r="M32161" s="172"/>
      <c r="N32161" s="172"/>
      <c r="O32161" s="172"/>
      <c r="U32161" s="173"/>
    </row>
    <row r="32162" spans="13:21" s="104" customFormat="1" ht="15.75">
      <c r="M32162" s="172"/>
      <c r="N32162" s="172"/>
      <c r="O32162" s="172"/>
      <c r="U32162" s="173"/>
    </row>
    <row r="32163" spans="13:21" s="104" customFormat="1" ht="15.75">
      <c r="M32163" s="172"/>
      <c r="N32163" s="172"/>
      <c r="O32163" s="172"/>
      <c r="U32163" s="173"/>
    </row>
    <row r="32164" spans="13:21" s="104" customFormat="1" ht="15.75">
      <c r="M32164" s="172"/>
      <c r="N32164" s="172"/>
      <c r="O32164" s="172"/>
      <c r="U32164" s="173"/>
    </row>
    <row r="32165" spans="13:21" s="104" customFormat="1" ht="15.75">
      <c r="M32165" s="172"/>
      <c r="N32165" s="172"/>
      <c r="O32165" s="172"/>
      <c r="U32165" s="173"/>
    </row>
    <row r="32166" spans="13:21" s="104" customFormat="1" ht="15.75">
      <c r="M32166" s="172"/>
      <c r="N32166" s="172"/>
      <c r="O32166" s="172"/>
      <c r="U32166" s="173"/>
    </row>
    <row r="32167" spans="13:21" s="104" customFormat="1" ht="15.75">
      <c r="M32167" s="172"/>
      <c r="N32167" s="172"/>
      <c r="O32167" s="172"/>
      <c r="U32167" s="173"/>
    </row>
    <row r="32168" spans="13:21" s="104" customFormat="1" ht="15.75">
      <c r="M32168" s="172"/>
      <c r="N32168" s="172"/>
      <c r="O32168" s="172"/>
      <c r="U32168" s="173"/>
    </row>
    <row r="32169" spans="13:21" s="104" customFormat="1" ht="15.75">
      <c r="M32169" s="172"/>
      <c r="N32169" s="172"/>
      <c r="O32169" s="172"/>
      <c r="U32169" s="173"/>
    </row>
    <row r="32170" spans="13:21" s="104" customFormat="1" ht="15.75">
      <c r="M32170" s="172"/>
      <c r="N32170" s="172"/>
      <c r="O32170" s="172"/>
      <c r="U32170" s="173"/>
    </row>
    <row r="32171" spans="13:21" s="104" customFormat="1" ht="15.75">
      <c r="M32171" s="172"/>
      <c r="N32171" s="172"/>
      <c r="O32171" s="172"/>
      <c r="U32171" s="173"/>
    </row>
    <row r="32172" spans="13:21" s="104" customFormat="1" ht="15.75">
      <c r="M32172" s="172"/>
      <c r="N32172" s="172"/>
      <c r="O32172" s="172"/>
      <c r="U32172" s="173"/>
    </row>
    <row r="32173" spans="13:21" s="104" customFormat="1" ht="15.75">
      <c r="M32173" s="172"/>
      <c r="N32173" s="172"/>
      <c r="O32173" s="172"/>
      <c r="U32173" s="173"/>
    </row>
    <row r="32174" spans="13:21" s="104" customFormat="1" ht="15.75">
      <c r="M32174" s="172"/>
      <c r="N32174" s="172"/>
      <c r="O32174" s="172"/>
      <c r="U32174" s="173"/>
    </row>
    <row r="32175" spans="13:21" s="104" customFormat="1" ht="15.75">
      <c r="M32175" s="172"/>
      <c r="N32175" s="172"/>
      <c r="O32175" s="172"/>
      <c r="U32175" s="173"/>
    </row>
    <row r="32176" spans="13:21" s="104" customFormat="1" ht="15.75">
      <c r="M32176" s="172"/>
      <c r="N32176" s="172"/>
      <c r="O32176" s="172"/>
      <c r="U32176" s="173"/>
    </row>
    <row r="32177" spans="13:21" s="104" customFormat="1" ht="15.75">
      <c r="M32177" s="172"/>
      <c r="N32177" s="172"/>
      <c r="O32177" s="172"/>
      <c r="U32177" s="173"/>
    </row>
    <row r="32178" spans="13:21" s="104" customFormat="1" ht="15.75">
      <c r="M32178" s="172"/>
      <c r="N32178" s="172"/>
      <c r="O32178" s="172"/>
      <c r="U32178" s="173"/>
    </row>
    <row r="32179" spans="13:21" s="104" customFormat="1" ht="15.75">
      <c r="M32179" s="172"/>
      <c r="N32179" s="172"/>
      <c r="O32179" s="172"/>
      <c r="U32179" s="173"/>
    </row>
    <row r="32180" spans="13:21" s="104" customFormat="1" ht="15.75">
      <c r="M32180" s="172"/>
      <c r="N32180" s="172"/>
      <c r="O32180" s="172"/>
      <c r="U32180" s="173"/>
    </row>
    <row r="32181" spans="13:21" s="104" customFormat="1" ht="15.75">
      <c r="M32181" s="172"/>
      <c r="N32181" s="172"/>
      <c r="O32181" s="172"/>
      <c r="U32181" s="173"/>
    </row>
    <row r="32182" spans="13:21" s="104" customFormat="1" ht="15.75">
      <c r="M32182" s="172"/>
      <c r="N32182" s="172"/>
      <c r="O32182" s="172"/>
      <c r="U32182" s="173"/>
    </row>
    <row r="32183" spans="13:21" s="104" customFormat="1" ht="15.75">
      <c r="M32183" s="172"/>
      <c r="N32183" s="172"/>
      <c r="O32183" s="172"/>
      <c r="U32183" s="173"/>
    </row>
    <row r="32184" spans="13:21" s="104" customFormat="1" ht="15.75">
      <c r="M32184" s="172"/>
      <c r="N32184" s="172"/>
      <c r="O32184" s="172"/>
      <c r="U32184" s="173"/>
    </row>
    <row r="32185" spans="13:21" s="104" customFormat="1" ht="15.75">
      <c r="M32185" s="172"/>
      <c r="N32185" s="172"/>
      <c r="O32185" s="172"/>
      <c r="U32185" s="173"/>
    </row>
    <row r="32186" spans="13:21" s="104" customFormat="1" ht="15.75">
      <c r="M32186" s="172"/>
      <c r="N32186" s="172"/>
      <c r="O32186" s="172"/>
      <c r="U32186" s="173"/>
    </row>
    <row r="32187" spans="13:21" s="104" customFormat="1" ht="15.75">
      <c r="M32187" s="172"/>
      <c r="N32187" s="172"/>
      <c r="O32187" s="172"/>
      <c r="U32187" s="173"/>
    </row>
    <row r="32188" spans="13:21" s="104" customFormat="1" ht="15.75">
      <c r="M32188" s="172"/>
      <c r="N32188" s="172"/>
      <c r="O32188" s="172"/>
      <c r="U32188" s="173"/>
    </row>
    <row r="32189" spans="13:21" s="104" customFormat="1" ht="15.75">
      <c r="M32189" s="172"/>
      <c r="N32189" s="172"/>
      <c r="O32189" s="172"/>
      <c r="U32189" s="173"/>
    </row>
    <row r="32190" spans="13:21" s="104" customFormat="1" ht="15.75">
      <c r="M32190" s="172"/>
      <c r="N32190" s="172"/>
      <c r="O32190" s="172"/>
      <c r="U32190" s="173"/>
    </row>
    <row r="32191" spans="13:21" s="104" customFormat="1" ht="15.75">
      <c r="M32191" s="172"/>
      <c r="N32191" s="172"/>
      <c r="O32191" s="172"/>
      <c r="U32191" s="173"/>
    </row>
    <row r="32192" spans="13:21" s="104" customFormat="1" ht="15.75">
      <c r="M32192" s="172"/>
      <c r="N32192" s="172"/>
      <c r="O32192" s="172"/>
      <c r="U32192" s="173"/>
    </row>
    <row r="32193" spans="13:21" s="104" customFormat="1" ht="15.75">
      <c r="M32193" s="172"/>
      <c r="N32193" s="172"/>
      <c r="O32193" s="172"/>
      <c r="U32193" s="173"/>
    </row>
    <row r="32194" spans="13:21" s="104" customFormat="1" ht="15.75">
      <c r="M32194" s="172"/>
      <c r="N32194" s="172"/>
      <c r="O32194" s="172"/>
      <c r="U32194" s="173"/>
    </row>
    <row r="32195" spans="13:21" s="104" customFormat="1" ht="15.75">
      <c r="M32195" s="172"/>
      <c r="N32195" s="172"/>
      <c r="O32195" s="172"/>
      <c r="U32195" s="173"/>
    </row>
    <row r="32196" spans="13:21" s="104" customFormat="1" ht="15.75">
      <c r="M32196" s="172"/>
      <c r="N32196" s="172"/>
      <c r="O32196" s="172"/>
      <c r="U32196" s="173"/>
    </row>
    <row r="32197" spans="13:21" s="104" customFormat="1" ht="15.75">
      <c r="M32197" s="172"/>
      <c r="N32197" s="172"/>
      <c r="O32197" s="172"/>
      <c r="U32197" s="173"/>
    </row>
    <row r="32198" spans="13:21" s="104" customFormat="1" ht="15.75">
      <c r="M32198" s="172"/>
      <c r="N32198" s="172"/>
      <c r="O32198" s="172"/>
      <c r="U32198" s="173"/>
    </row>
    <row r="32199" spans="13:21" s="104" customFormat="1" ht="15.75">
      <c r="M32199" s="172"/>
      <c r="N32199" s="172"/>
      <c r="O32199" s="172"/>
      <c r="U32199" s="173"/>
    </row>
    <row r="32200" spans="13:21" s="104" customFormat="1" ht="15.75">
      <c r="M32200" s="172"/>
      <c r="N32200" s="172"/>
      <c r="O32200" s="172"/>
      <c r="U32200" s="173"/>
    </row>
    <row r="32201" spans="13:21" s="104" customFormat="1" ht="15.75">
      <c r="M32201" s="172"/>
      <c r="N32201" s="172"/>
      <c r="O32201" s="172"/>
      <c r="U32201" s="173"/>
    </row>
    <row r="32202" spans="13:21" s="104" customFormat="1" ht="15.75">
      <c r="M32202" s="172"/>
      <c r="N32202" s="172"/>
      <c r="O32202" s="172"/>
      <c r="U32202" s="173"/>
    </row>
    <row r="32203" spans="13:21" s="104" customFormat="1" ht="15.75">
      <c r="M32203" s="172"/>
      <c r="N32203" s="172"/>
      <c r="O32203" s="172"/>
      <c r="U32203" s="173"/>
    </row>
    <row r="32204" spans="13:21" s="104" customFormat="1" ht="15.75">
      <c r="M32204" s="172"/>
      <c r="N32204" s="172"/>
      <c r="O32204" s="172"/>
      <c r="U32204" s="173"/>
    </row>
    <row r="32205" spans="13:21" s="104" customFormat="1" ht="15.75">
      <c r="M32205" s="172"/>
      <c r="N32205" s="172"/>
      <c r="O32205" s="172"/>
      <c r="U32205" s="173"/>
    </row>
    <row r="32206" spans="13:21" s="104" customFormat="1" ht="15.75">
      <c r="M32206" s="172"/>
      <c r="N32206" s="172"/>
      <c r="O32206" s="172"/>
      <c r="U32206" s="173"/>
    </row>
    <row r="32207" spans="13:21" s="104" customFormat="1" ht="15.75">
      <c r="M32207" s="172"/>
      <c r="N32207" s="172"/>
      <c r="O32207" s="172"/>
      <c r="U32207" s="173"/>
    </row>
    <row r="32208" spans="13:21" s="104" customFormat="1" ht="15.75">
      <c r="M32208" s="172"/>
      <c r="N32208" s="172"/>
      <c r="O32208" s="172"/>
      <c r="U32208" s="173"/>
    </row>
    <row r="32209" spans="13:21" s="104" customFormat="1" ht="15.75">
      <c r="M32209" s="172"/>
      <c r="N32209" s="172"/>
      <c r="O32209" s="172"/>
      <c r="U32209" s="173"/>
    </row>
    <row r="32210" spans="13:21" s="104" customFormat="1" ht="15.75">
      <c r="M32210" s="172"/>
      <c r="N32210" s="172"/>
      <c r="O32210" s="172"/>
      <c r="U32210" s="173"/>
    </row>
    <row r="32211" spans="13:21" s="104" customFormat="1" ht="15.75">
      <c r="M32211" s="172"/>
      <c r="N32211" s="172"/>
      <c r="O32211" s="172"/>
      <c r="U32211" s="173"/>
    </row>
    <row r="32212" spans="13:21" s="104" customFormat="1" ht="15.75">
      <c r="M32212" s="172"/>
      <c r="N32212" s="172"/>
      <c r="O32212" s="172"/>
      <c r="U32212" s="173"/>
    </row>
    <row r="32213" spans="13:21" s="104" customFormat="1" ht="15.75">
      <c r="M32213" s="172"/>
      <c r="N32213" s="172"/>
      <c r="O32213" s="172"/>
      <c r="U32213" s="173"/>
    </row>
    <row r="32214" spans="13:21" s="104" customFormat="1" ht="15.75">
      <c r="M32214" s="172"/>
      <c r="N32214" s="172"/>
      <c r="O32214" s="172"/>
      <c r="U32214" s="173"/>
    </row>
    <row r="32215" spans="13:21" s="104" customFormat="1" ht="15.75">
      <c r="M32215" s="172"/>
      <c r="N32215" s="172"/>
      <c r="O32215" s="172"/>
      <c r="U32215" s="173"/>
    </row>
    <row r="32216" spans="13:21" s="104" customFormat="1" ht="15.75">
      <c r="M32216" s="172"/>
      <c r="N32216" s="172"/>
      <c r="O32216" s="172"/>
      <c r="U32216" s="173"/>
    </row>
    <row r="32217" spans="13:21" s="104" customFormat="1" ht="15.75">
      <c r="M32217" s="172"/>
      <c r="N32217" s="172"/>
      <c r="O32217" s="172"/>
      <c r="U32217" s="173"/>
    </row>
    <row r="32218" spans="13:21" s="104" customFormat="1" ht="15.75">
      <c r="M32218" s="172"/>
      <c r="N32218" s="172"/>
      <c r="O32218" s="172"/>
      <c r="U32218" s="173"/>
    </row>
    <row r="32219" spans="13:21" s="104" customFormat="1" ht="15.75">
      <c r="M32219" s="172"/>
      <c r="N32219" s="172"/>
      <c r="O32219" s="172"/>
      <c r="U32219" s="173"/>
    </row>
    <row r="32220" spans="13:21" s="104" customFormat="1" ht="15.75">
      <c r="M32220" s="172"/>
      <c r="N32220" s="172"/>
      <c r="O32220" s="172"/>
      <c r="U32220" s="173"/>
    </row>
    <row r="32221" spans="13:21" s="104" customFormat="1" ht="15.75">
      <c r="M32221" s="172"/>
      <c r="N32221" s="172"/>
      <c r="O32221" s="172"/>
      <c r="U32221" s="173"/>
    </row>
    <row r="32222" spans="13:21" s="104" customFormat="1" ht="15.75">
      <c r="M32222" s="172"/>
      <c r="N32222" s="172"/>
      <c r="O32222" s="172"/>
      <c r="U32222" s="173"/>
    </row>
    <row r="32223" spans="13:21" s="104" customFormat="1" ht="15.75">
      <c r="M32223" s="172"/>
      <c r="N32223" s="172"/>
      <c r="O32223" s="172"/>
      <c r="U32223" s="173"/>
    </row>
    <row r="32224" spans="13:21" s="104" customFormat="1" ht="15.75">
      <c r="M32224" s="172"/>
      <c r="N32224" s="172"/>
      <c r="O32224" s="172"/>
      <c r="U32224" s="173"/>
    </row>
    <row r="32225" spans="13:21" s="104" customFormat="1" ht="15.75">
      <c r="M32225" s="172"/>
      <c r="N32225" s="172"/>
      <c r="O32225" s="172"/>
      <c r="U32225" s="173"/>
    </row>
    <row r="32226" spans="13:21" s="104" customFormat="1" ht="15.75">
      <c r="M32226" s="172"/>
      <c r="N32226" s="172"/>
      <c r="O32226" s="172"/>
      <c r="U32226" s="173"/>
    </row>
    <row r="32227" spans="13:21" s="104" customFormat="1" ht="15.75">
      <c r="M32227" s="172"/>
      <c r="N32227" s="172"/>
      <c r="O32227" s="172"/>
      <c r="U32227" s="173"/>
    </row>
    <row r="32228" spans="13:21" s="104" customFormat="1" ht="15.75">
      <c r="M32228" s="172"/>
      <c r="N32228" s="172"/>
      <c r="O32228" s="172"/>
      <c r="U32228" s="173"/>
    </row>
    <row r="32229" spans="13:21" s="104" customFormat="1" ht="15.75">
      <c r="M32229" s="172"/>
      <c r="N32229" s="172"/>
      <c r="O32229" s="172"/>
      <c r="U32229" s="173"/>
    </row>
    <row r="32230" spans="13:21" s="104" customFormat="1" ht="15.75">
      <c r="M32230" s="172"/>
      <c r="N32230" s="172"/>
      <c r="O32230" s="172"/>
      <c r="U32230" s="173"/>
    </row>
    <row r="32231" spans="13:21" s="104" customFormat="1" ht="15.75">
      <c r="M32231" s="172"/>
      <c r="N32231" s="172"/>
      <c r="O32231" s="172"/>
      <c r="U32231" s="173"/>
    </row>
    <row r="32232" spans="13:21" s="104" customFormat="1" ht="15.75">
      <c r="M32232" s="172"/>
      <c r="N32232" s="172"/>
      <c r="O32232" s="172"/>
      <c r="U32232" s="173"/>
    </row>
    <row r="32233" spans="13:21" s="104" customFormat="1" ht="15.75">
      <c r="M32233" s="172"/>
      <c r="N32233" s="172"/>
      <c r="O32233" s="172"/>
      <c r="U32233" s="173"/>
    </row>
    <row r="32234" spans="13:21" s="104" customFormat="1" ht="15.75">
      <c r="M32234" s="172"/>
      <c r="N32234" s="172"/>
      <c r="O32234" s="172"/>
      <c r="U32234" s="173"/>
    </row>
    <row r="32235" spans="13:21" s="104" customFormat="1" ht="15.75">
      <c r="M32235" s="172"/>
      <c r="N32235" s="172"/>
      <c r="O32235" s="172"/>
      <c r="U32235" s="173"/>
    </row>
    <row r="32236" spans="13:21" s="104" customFormat="1" ht="15.75">
      <c r="M32236" s="172"/>
      <c r="N32236" s="172"/>
      <c r="O32236" s="172"/>
      <c r="U32236" s="173"/>
    </row>
    <row r="32237" spans="13:21" s="104" customFormat="1" ht="15.75">
      <c r="M32237" s="172"/>
      <c r="N32237" s="172"/>
      <c r="O32237" s="172"/>
      <c r="U32237" s="173"/>
    </row>
    <row r="32238" spans="13:21" s="104" customFormat="1" ht="15.75">
      <c r="M32238" s="172"/>
      <c r="N32238" s="172"/>
      <c r="O32238" s="172"/>
      <c r="U32238" s="173"/>
    </row>
    <row r="32239" spans="13:21" s="104" customFormat="1" ht="15.75">
      <c r="M32239" s="172"/>
      <c r="N32239" s="172"/>
      <c r="O32239" s="172"/>
      <c r="U32239" s="173"/>
    </row>
    <row r="32240" spans="13:21" s="104" customFormat="1" ht="15.75">
      <c r="M32240" s="172"/>
      <c r="N32240" s="172"/>
      <c r="O32240" s="172"/>
      <c r="U32240" s="173"/>
    </row>
    <row r="32241" spans="13:21" s="104" customFormat="1" ht="15.75">
      <c r="M32241" s="172"/>
      <c r="N32241" s="172"/>
      <c r="O32241" s="172"/>
      <c r="U32241" s="173"/>
    </row>
    <row r="32242" spans="13:21" s="104" customFormat="1" ht="15.75">
      <c r="M32242" s="172"/>
      <c r="N32242" s="172"/>
      <c r="O32242" s="172"/>
      <c r="U32242" s="173"/>
    </row>
    <row r="32243" spans="13:21" s="104" customFormat="1" ht="15.75">
      <c r="M32243" s="172"/>
      <c r="N32243" s="172"/>
      <c r="O32243" s="172"/>
      <c r="U32243" s="173"/>
    </row>
    <row r="32244" spans="13:21" s="104" customFormat="1" ht="15.75">
      <c r="M32244" s="172"/>
      <c r="N32244" s="172"/>
      <c r="O32244" s="172"/>
      <c r="U32244" s="173"/>
    </row>
    <row r="32245" spans="13:21" s="104" customFormat="1" ht="15.75">
      <c r="M32245" s="172"/>
      <c r="N32245" s="172"/>
      <c r="O32245" s="172"/>
      <c r="U32245" s="173"/>
    </row>
    <row r="32246" spans="13:21" s="104" customFormat="1" ht="15.75">
      <c r="M32246" s="172"/>
      <c r="N32246" s="172"/>
      <c r="O32246" s="172"/>
      <c r="U32246" s="173"/>
    </row>
    <row r="32247" spans="13:21" s="104" customFormat="1" ht="15.75">
      <c r="M32247" s="172"/>
      <c r="N32247" s="172"/>
      <c r="O32247" s="172"/>
      <c r="U32247" s="173"/>
    </row>
    <row r="32248" spans="13:21" s="104" customFormat="1" ht="15.75">
      <c r="M32248" s="172"/>
      <c r="N32248" s="172"/>
      <c r="O32248" s="172"/>
      <c r="U32248" s="173"/>
    </row>
    <row r="32249" spans="13:21" s="104" customFormat="1" ht="15.75">
      <c r="M32249" s="172"/>
      <c r="N32249" s="172"/>
      <c r="O32249" s="172"/>
      <c r="U32249" s="173"/>
    </row>
    <row r="32250" spans="13:21" s="104" customFormat="1" ht="15.75">
      <c r="M32250" s="172"/>
      <c r="N32250" s="172"/>
      <c r="O32250" s="172"/>
      <c r="U32250" s="173"/>
    </row>
    <row r="32251" spans="13:21" s="104" customFormat="1" ht="15.75">
      <c r="M32251" s="172"/>
      <c r="N32251" s="172"/>
      <c r="O32251" s="172"/>
      <c r="U32251" s="173"/>
    </row>
    <row r="32252" spans="13:21" s="104" customFormat="1" ht="15.75">
      <c r="M32252" s="172"/>
      <c r="N32252" s="172"/>
      <c r="O32252" s="172"/>
      <c r="U32252" s="173"/>
    </row>
    <row r="32253" spans="13:21" s="104" customFormat="1" ht="15.75">
      <c r="M32253" s="172"/>
      <c r="N32253" s="172"/>
      <c r="O32253" s="172"/>
      <c r="U32253" s="173"/>
    </row>
    <row r="32254" spans="13:21" s="104" customFormat="1" ht="15.75">
      <c r="M32254" s="172"/>
      <c r="N32254" s="172"/>
      <c r="O32254" s="172"/>
      <c r="U32254" s="173"/>
    </row>
    <row r="32255" spans="13:21" s="104" customFormat="1" ht="15.75">
      <c r="M32255" s="172"/>
      <c r="N32255" s="172"/>
      <c r="O32255" s="172"/>
      <c r="U32255" s="173"/>
    </row>
    <row r="32256" spans="13:21" s="104" customFormat="1" ht="15.75">
      <c r="M32256" s="172"/>
      <c r="N32256" s="172"/>
      <c r="O32256" s="172"/>
      <c r="U32256" s="173"/>
    </row>
    <row r="32257" spans="13:21" s="104" customFormat="1" ht="15.75">
      <c r="M32257" s="172"/>
      <c r="N32257" s="172"/>
      <c r="O32257" s="172"/>
      <c r="U32257" s="173"/>
    </row>
    <row r="32258" spans="13:21" s="104" customFormat="1" ht="15.75">
      <c r="M32258" s="172"/>
      <c r="N32258" s="172"/>
      <c r="O32258" s="172"/>
      <c r="U32258" s="173"/>
    </row>
    <row r="32259" spans="13:21" s="104" customFormat="1" ht="15.75">
      <c r="M32259" s="172"/>
      <c r="N32259" s="172"/>
      <c r="O32259" s="172"/>
      <c r="U32259" s="173"/>
    </row>
    <row r="32260" spans="13:21" s="104" customFormat="1" ht="15.75">
      <c r="M32260" s="172"/>
      <c r="N32260" s="172"/>
      <c r="O32260" s="172"/>
      <c r="U32260" s="173"/>
    </row>
    <row r="32261" spans="13:21" s="104" customFormat="1" ht="15.75">
      <c r="M32261" s="172"/>
      <c r="N32261" s="172"/>
      <c r="O32261" s="172"/>
      <c r="U32261" s="173"/>
    </row>
    <row r="32262" spans="13:21" s="104" customFormat="1" ht="15.75">
      <c r="M32262" s="172"/>
      <c r="N32262" s="172"/>
      <c r="O32262" s="172"/>
      <c r="U32262" s="173"/>
    </row>
    <row r="32263" spans="13:21" s="104" customFormat="1" ht="15.75">
      <c r="M32263" s="172"/>
      <c r="N32263" s="172"/>
      <c r="O32263" s="172"/>
      <c r="U32263" s="173"/>
    </row>
    <row r="32264" spans="13:21" s="104" customFormat="1" ht="15.75">
      <c r="M32264" s="172"/>
      <c r="N32264" s="172"/>
      <c r="O32264" s="172"/>
      <c r="U32264" s="173"/>
    </row>
    <row r="32265" spans="13:21" s="104" customFormat="1" ht="15.75">
      <c r="M32265" s="172"/>
      <c r="N32265" s="172"/>
      <c r="O32265" s="172"/>
      <c r="U32265" s="173"/>
    </row>
    <row r="32266" spans="13:21" s="104" customFormat="1" ht="15.75">
      <c r="M32266" s="172"/>
      <c r="N32266" s="172"/>
      <c r="O32266" s="172"/>
      <c r="U32266" s="173"/>
    </row>
    <row r="32267" spans="13:21" s="104" customFormat="1" ht="15.75">
      <c r="M32267" s="172"/>
      <c r="N32267" s="172"/>
      <c r="O32267" s="172"/>
      <c r="U32267" s="173"/>
    </row>
    <row r="32268" spans="13:21" s="104" customFormat="1" ht="15.75">
      <c r="M32268" s="172"/>
      <c r="N32268" s="172"/>
      <c r="O32268" s="172"/>
      <c r="U32268" s="173"/>
    </row>
    <row r="32269" spans="13:21" s="104" customFormat="1" ht="15.75">
      <c r="M32269" s="172"/>
      <c r="N32269" s="172"/>
      <c r="O32269" s="172"/>
      <c r="U32269" s="173"/>
    </row>
    <row r="32270" spans="13:21" s="104" customFormat="1" ht="15.75">
      <c r="M32270" s="172"/>
      <c r="N32270" s="172"/>
      <c r="O32270" s="172"/>
      <c r="U32270" s="173"/>
    </row>
    <row r="32271" spans="13:21" s="104" customFormat="1" ht="15.75">
      <c r="M32271" s="172"/>
      <c r="N32271" s="172"/>
      <c r="O32271" s="172"/>
      <c r="U32271" s="173"/>
    </row>
    <row r="32272" spans="13:21" s="104" customFormat="1" ht="15.75">
      <c r="M32272" s="172"/>
      <c r="N32272" s="172"/>
      <c r="O32272" s="172"/>
      <c r="U32272" s="173"/>
    </row>
    <row r="32273" spans="13:21" s="104" customFormat="1" ht="15.75">
      <c r="M32273" s="172"/>
      <c r="N32273" s="172"/>
      <c r="O32273" s="172"/>
      <c r="U32273" s="173"/>
    </row>
    <row r="32274" spans="13:21" s="104" customFormat="1" ht="15.75">
      <c r="M32274" s="172"/>
      <c r="N32274" s="172"/>
      <c r="O32274" s="172"/>
      <c r="U32274" s="173"/>
    </row>
    <row r="32275" spans="13:21" s="104" customFormat="1" ht="15.75">
      <c r="M32275" s="172"/>
      <c r="N32275" s="172"/>
      <c r="O32275" s="172"/>
      <c r="U32275" s="173"/>
    </row>
    <row r="32276" spans="13:21" s="104" customFormat="1" ht="15.75">
      <c r="M32276" s="172"/>
      <c r="N32276" s="172"/>
      <c r="O32276" s="172"/>
      <c r="U32276" s="173"/>
    </row>
    <row r="32277" spans="13:21" s="104" customFormat="1" ht="15.75">
      <c r="M32277" s="172"/>
      <c r="N32277" s="172"/>
      <c r="O32277" s="172"/>
      <c r="U32277" s="173"/>
    </row>
    <row r="32278" spans="13:21" s="104" customFormat="1" ht="15.75">
      <c r="M32278" s="172"/>
      <c r="N32278" s="172"/>
      <c r="O32278" s="172"/>
      <c r="U32278" s="173"/>
    </row>
    <row r="32279" spans="13:21" s="104" customFormat="1" ht="15.75">
      <c r="M32279" s="172"/>
      <c r="N32279" s="172"/>
      <c r="O32279" s="172"/>
      <c r="U32279" s="173"/>
    </row>
    <row r="32280" spans="13:21" s="104" customFormat="1" ht="15.75">
      <c r="M32280" s="172"/>
      <c r="N32280" s="172"/>
      <c r="O32280" s="172"/>
      <c r="U32280" s="173"/>
    </row>
    <row r="32281" spans="13:21" s="104" customFormat="1" ht="15.75">
      <c r="M32281" s="172"/>
      <c r="N32281" s="172"/>
      <c r="O32281" s="172"/>
      <c r="U32281" s="173"/>
    </row>
    <row r="32282" spans="13:21" s="104" customFormat="1" ht="15.75">
      <c r="M32282" s="172"/>
      <c r="N32282" s="172"/>
      <c r="O32282" s="172"/>
      <c r="U32282" s="173"/>
    </row>
    <row r="32283" spans="13:21" s="104" customFormat="1" ht="15.75">
      <c r="M32283" s="172"/>
      <c r="N32283" s="172"/>
      <c r="O32283" s="172"/>
      <c r="U32283" s="173"/>
    </row>
    <row r="32284" spans="13:21" s="104" customFormat="1" ht="15.75">
      <c r="M32284" s="172"/>
      <c r="N32284" s="172"/>
      <c r="O32284" s="172"/>
      <c r="U32284" s="173"/>
    </row>
    <row r="32285" spans="13:21" s="104" customFormat="1" ht="15.75">
      <c r="M32285" s="172"/>
      <c r="N32285" s="172"/>
      <c r="O32285" s="172"/>
      <c r="U32285" s="173"/>
    </row>
    <row r="32286" spans="13:21" s="104" customFormat="1" ht="15.75">
      <c r="M32286" s="172"/>
      <c r="N32286" s="172"/>
      <c r="O32286" s="172"/>
      <c r="U32286" s="173"/>
    </row>
    <row r="32287" spans="13:21" s="104" customFormat="1" ht="15.75">
      <c r="M32287" s="172"/>
      <c r="N32287" s="172"/>
      <c r="O32287" s="172"/>
      <c r="U32287" s="173"/>
    </row>
    <row r="32288" spans="13:21" s="104" customFormat="1" ht="15.75">
      <c r="M32288" s="172"/>
      <c r="N32288" s="172"/>
      <c r="O32288" s="172"/>
      <c r="U32288" s="173"/>
    </row>
    <row r="32289" spans="13:21" s="104" customFormat="1" ht="15.75">
      <c r="M32289" s="172"/>
      <c r="N32289" s="172"/>
      <c r="O32289" s="172"/>
      <c r="U32289" s="173"/>
    </row>
    <row r="32290" spans="13:21" s="104" customFormat="1" ht="15.75">
      <c r="M32290" s="172"/>
      <c r="N32290" s="172"/>
      <c r="O32290" s="172"/>
      <c r="U32290" s="173"/>
    </row>
    <row r="32291" spans="13:21" s="104" customFormat="1" ht="15.75">
      <c r="M32291" s="172"/>
      <c r="N32291" s="172"/>
      <c r="O32291" s="172"/>
      <c r="U32291" s="173"/>
    </row>
    <row r="32292" spans="13:21" s="104" customFormat="1" ht="15.75">
      <c r="M32292" s="172"/>
      <c r="N32292" s="172"/>
      <c r="O32292" s="172"/>
      <c r="U32292" s="173"/>
    </row>
    <row r="32293" spans="13:21" s="104" customFormat="1" ht="15.75">
      <c r="M32293" s="172"/>
      <c r="N32293" s="172"/>
      <c r="O32293" s="172"/>
      <c r="U32293" s="173"/>
    </row>
    <row r="32294" spans="13:21" s="104" customFormat="1" ht="15.75">
      <c r="M32294" s="172"/>
      <c r="N32294" s="172"/>
      <c r="O32294" s="172"/>
      <c r="U32294" s="173"/>
    </row>
    <row r="32295" spans="13:21" s="104" customFormat="1" ht="15.75">
      <c r="M32295" s="172"/>
      <c r="N32295" s="172"/>
      <c r="O32295" s="172"/>
      <c r="U32295" s="173"/>
    </row>
    <row r="32296" spans="13:21" s="104" customFormat="1" ht="15.75">
      <c r="M32296" s="172"/>
      <c r="N32296" s="172"/>
      <c r="O32296" s="172"/>
      <c r="U32296" s="173"/>
    </row>
    <row r="32297" spans="13:21" s="104" customFormat="1" ht="15.75">
      <c r="M32297" s="172"/>
      <c r="N32297" s="172"/>
      <c r="O32297" s="172"/>
      <c r="U32297" s="173"/>
    </row>
    <row r="32298" spans="13:21" s="104" customFormat="1" ht="15.75">
      <c r="M32298" s="172"/>
      <c r="N32298" s="172"/>
      <c r="O32298" s="172"/>
      <c r="U32298" s="173"/>
    </row>
    <row r="32299" spans="13:21" s="104" customFormat="1" ht="15.75">
      <c r="M32299" s="172"/>
      <c r="N32299" s="172"/>
      <c r="O32299" s="172"/>
      <c r="U32299" s="173"/>
    </row>
    <row r="32300" spans="13:21" s="104" customFormat="1" ht="15.75">
      <c r="M32300" s="172"/>
      <c r="N32300" s="172"/>
      <c r="O32300" s="172"/>
      <c r="U32300" s="173"/>
    </row>
    <row r="32301" spans="13:21" s="104" customFormat="1" ht="15.75">
      <c r="M32301" s="172"/>
      <c r="N32301" s="172"/>
      <c r="O32301" s="172"/>
      <c r="U32301" s="173"/>
    </row>
    <row r="32302" spans="13:21" s="104" customFormat="1" ht="15.75">
      <c r="M32302" s="172"/>
      <c r="N32302" s="172"/>
      <c r="O32302" s="172"/>
      <c r="U32302" s="173"/>
    </row>
    <row r="32303" spans="13:21" s="104" customFormat="1" ht="15.75">
      <c r="M32303" s="172"/>
      <c r="N32303" s="172"/>
      <c r="O32303" s="172"/>
      <c r="U32303" s="173"/>
    </row>
    <row r="32304" spans="13:21" s="104" customFormat="1" ht="15.75">
      <c r="M32304" s="172"/>
      <c r="N32304" s="172"/>
      <c r="O32304" s="172"/>
      <c r="U32304" s="173"/>
    </row>
    <row r="32305" spans="13:21" s="104" customFormat="1" ht="15.75">
      <c r="M32305" s="172"/>
      <c r="N32305" s="172"/>
      <c r="O32305" s="172"/>
      <c r="U32305" s="173"/>
    </row>
    <row r="32306" spans="13:21" s="104" customFormat="1" ht="15.75">
      <c r="M32306" s="172"/>
      <c r="N32306" s="172"/>
      <c r="O32306" s="172"/>
      <c r="U32306" s="173"/>
    </row>
    <row r="32307" spans="13:21" s="104" customFormat="1" ht="15.75">
      <c r="M32307" s="172"/>
      <c r="N32307" s="172"/>
      <c r="O32307" s="172"/>
      <c r="U32307" s="173"/>
    </row>
    <row r="32308" spans="13:21" s="104" customFormat="1" ht="15.75">
      <c r="M32308" s="172"/>
      <c r="N32308" s="172"/>
      <c r="O32308" s="172"/>
      <c r="U32308" s="173"/>
    </row>
    <row r="32309" spans="13:21" s="104" customFormat="1" ht="15.75">
      <c r="M32309" s="172"/>
      <c r="N32309" s="172"/>
      <c r="O32309" s="172"/>
      <c r="U32309" s="173"/>
    </row>
    <row r="32310" spans="13:21" s="104" customFormat="1" ht="15.75">
      <c r="M32310" s="172"/>
      <c r="N32310" s="172"/>
      <c r="O32310" s="172"/>
      <c r="U32310" s="173"/>
    </row>
    <row r="32311" spans="13:21" s="104" customFormat="1" ht="15.75">
      <c r="M32311" s="172"/>
      <c r="N32311" s="172"/>
      <c r="O32311" s="172"/>
      <c r="U32311" s="173"/>
    </row>
    <row r="32312" spans="13:21" s="104" customFormat="1" ht="15.75">
      <c r="M32312" s="172"/>
      <c r="N32312" s="172"/>
      <c r="O32312" s="172"/>
      <c r="U32312" s="173"/>
    </row>
    <row r="32313" spans="13:21" s="104" customFormat="1" ht="15.75">
      <c r="M32313" s="172"/>
      <c r="N32313" s="172"/>
      <c r="O32313" s="172"/>
      <c r="U32313" s="173"/>
    </row>
    <row r="32314" spans="13:21" s="104" customFormat="1" ht="15.75">
      <c r="M32314" s="172"/>
      <c r="N32314" s="172"/>
      <c r="O32314" s="172"/>
      <c r="U32314" s="173"/>
    </row>
    <row r="32315" spans="13:21" s="104" customFormat="1" ht="15.75">
      <c r="M32315" s="172"/>
      <c r="N32315" s="172"/>
      <c r="O32315" s="172"/>
      <c r="U32315" s="173"/>
    </row>
    <row r="32316" spans="13:21" s="104" customFormat="1" ht="15.75">
      <c r="M32316" s="172"/>
      <c r="N32316" s="172"/>
      <c r="O32316" s="172"/>
      <c r="U32316" s="173"/>
    </row>
    <row r="32317" spans="13:21" s="104" customFormat="1" ht="15.75">
      <c r="M32317" s="172"/>
      <c r="N32317" s="172"/>
      <c r="O32317" s="172"/>
      <c r="U32317" s="173"/>
    </row>
    <row r="32318" spans="13:21" s="104" customFormat="1" ht="15.75">
      <c r="M32318" s="172"/>
      <c r="N32318" s="172"/>
      <c r="O32318" s="172"/>
      <c r="U32318" s="173"/>
    </row>
    <row r="32319" spans="13:21" s="104" customFormat="1" ht="15.75">
      <c r="M32319" s="172"/>
      <c r="N32319" s="172"/>
      <c r="O32319" s="172"/>
      <c r="U32319" s="173"/>
    </row>
    <row r="32320" spans="13:21" s="104" customFormat="1" ht="15.75">
      <c r="M32320" s="172"/>
      <c r="N32320" s="172"/>
      <c r="O32320" s="172"/>
      <c r="U32320" s="173"/>
    </row>
    <row r="32321" spans="13:21" s="104" customFormat="1" ht="15.75">
      <c r="M32321" s="172"/>
      <c r="N32321" s="172"/>
      <c r="O32321" s="172"/>
      <c r="U32321" s="173"/>
    </row>
    <row r="32322" spans="13:21" s="104" customFormat="1" ht="15.75">
      <c r="M32322" s="172"/>
      <c r="N32322" s="172"/>
      <c r="O32322" s="172"/>
      <c r="U32322" s="173"/>
    </row>
    <row r="32323" spans="13:21" s="104" customFormat="1" ht="15.75">
      <c r="M32323" s="172"/>
      <c r="N32323" s="172"/>
      <c r="O32323" s="172"/>
      <c r="U32323" s="173"/>
    </row>
    <row r="32324" spans="13:21" s="104" customFormat="1" ht="15.75">
      <c r="M32324" s="172"/>
      <c r="N32324" s="172"/>
      <c r="O32324" s="172"/>
      <c r="U32324" s="173"/>
    </row>
    <row r="32325" spans="13:21" s="104" customFormat="1" ht="15.75">
      <c r="M32325" s="172"/>
      <c r="N32325" s="172"/>
      <c r="O32325" s="172"/>
      <c r="U32325" s="173"/>
    </row>
    <row r="32326" spans="13:21" s="104" customFormat="1" ht="15.75">
      <c r="M32326" s="172"/>
      <c r="N32326" s="172"/>
      <c r="O32326" s="172"/>
      <c r="U32326" s="173"/>
    </row>
    <row r="32327" spans="13:21" s="104" customFormat="1" ht="15.75">
      <c r="M32327" s="172"/>
      <c r="N32327" s="172"/>
      <c r="O32327" s="172"/>
      <c r="U32327" s="173"/>
    </row>
    <row r="32328" spans="13:21" s="104" customFormat="1" ht="15.75">
      <c r="M32328" s="172"/>
      <c r="N32328" s="172"/>
      <c r="O32328" s="172"/>
      <c r="U32328" s="173"/>
    </row>
    <row r="32329" spans="13:21" s="104" customFormat="1" ht="15.75">
      <c r="M32329" s="172"/>
      <c r="N32329" s="172"/>
      <c r="O32329" s="172"/>
      <c r="U32329" s="173"/>
    </row>
    <row r="32330" spans="13:21" s="104" customFormat="1" ht="15.75">
      <c r="M32330" s="172"/>
      <c r="N32330" s="172"/>
      <c r="O32330" s="172"/>
      <c r="U32330" s="173"/>
    </row>
    <row r="32331" spans="13:21" s="104" customFormat="1" ht="15.75">
      <c r="M32331" s="172"/>
      <c r="N32331" s="172"/>
      <c r="O32331" s="172"/>
      <c r="U32331" s="173"/>
    </row>
    <row r="32332" spans="13:21" s="104" customFormat="1" ht="15.75">
      <c r="M32332" s="172"/>
      <c r="N32332" s="172"/>
      <c r="O32332" s="172"/>
      <c r="U32332" s="173"/>
    </row>
    <row r="32333" spans="13:21" s="104" customFormat="1" ht="15.75">
      <c r="M32333" s="172"/>
      <c r="N32333" s="172"/>
      <c r="O32333" s="172"/>
      <c r="U32333" s="173"/>
    </row>
    <row r="32334" spans="13:21" s="104" customFormat="1" ht="15.75">
      <c r="M32334" s="172"/>
      <c r="N32334" s="172"/>
      <c r="O32334" s="172"/>
      <c r="U32334" s="173"/>
    </row>
    <row r="32335" spans="13:21" s="104" customFormat="1" ht="15.75">
      <c r="M32335" s="172"/>
      <c r="N32335" s="172"/>
      <c r="O32335" s="172"/>
      <c r="U32335" s="173"/>
    </row>
    <row r="32336" spans="13:21" s="104" customFormat="1" ht="15.75">
      <c r="M32336" s="172"/>
      <c r="N32336" s="172"/>
      <c r="O32336" s="172"/>
      <c r="U32336" s="173"/>
    </row>
    <row r="32337" spans="13:21" s="104" customFormat="1" ht="15.75">
      <c r="M32337" s="172"/>
      <c r="N32337" s="172"/>
      <c r="O32337" s="172"/>
      <c r="U32337" s="173"/>
    </row>
    <row r="32338" spans="13:21" s="104" customFormat="1" ht="15.75">
      <c r="M32338" s="172"/>
      <c r="N32338" s="172"/>
      <c r="O32338" s="172"/>
      <c r="U32338" s="173"/>
    </row>
    <row r="32339" spans="13:21" s="104" customFormat="1" ht="15.75">
      <c r="M32339" s="172"/>
      <c r="N32339" s="172"/>
      <c r="O32339" s="172"/>
      <c r="U32339" s="173"/>
    </row>
    <row r="32340" spans="13:21" s="104" customFormat="1" ht="15.75">
      <c r="M32340" s="172"/>
      <c r="N32340" s="172"/>
      <c r="O32340" s="172"/>
      <c r="U32340" s="173"/>
    </row>
    <row r="32341" spans="13:21" s="104" customFormat="1" ht="15.75">
      <c r="M32341" s="172"/>
      <c r="N32341" s="172"/>
      <c r="O32341" s="172"/>
      <c r="U32341" s="173"/>
    </row>
    <row r="32342" spans="13:21" s="104" customFormat="1" ht="15.75">
      <c r="M32342" s="172"/>
      <c r="N32342" s="172"/>
      <c r="O32342" s="172"/>
      <c r="U32342" s="173"/>
    </row>
    <row r="32343" spans="13:21" s="104" customFormat="1" ht="15.75">
      <c r="M32343" s="172"/>
      <c r="N32343" s="172"/>
      <c r="O32343" s="172"/>
      <c r="U32343" s="173"/>
    </row>
    <row r="32344" spans="13:21" s="104" customFormat="1" ht="15.75">
      <c r="M32344" s="172"/>
      <c r="N32344" s="172"/>
      <c r="O32344" s="172"/>
      <c r="U32344" s="173"/>
    </row>
    <row r="32345" spans="13:21" s="104" customFormat="1" ht="15.75">
      <c r="M32345" s="172"/>
      <c r="N32345" s="172"/>
      <c r="O32345" s="172"/>
      <c r="U32345" s="173"/>
    </row>
    <row r="32346" spans="13:21" s="104" customFormat="1" ht="15.75">
      <c r="M32346" s="172"/>
      <c r="N32346" s="172"/>
      <c r="O32346" s="172"/>
      <c r="U32346" s="173"/>
    </row>
    <row r="32347" spans="13:21" s="104" customFormat="1" ht="15.75">
      <c r="M32347" s="172"/>
      <c r="N32347" s="172"/>
      <c r="O32347" s="172"/>
      <c r="U32347" s="173"/>
    </row>
    <row r="32348" spans="13:21" s="104" customFormat="1" ht="15.75">
      <c r="M32348" s="172"/>
      <c r="N32348" s="172"/>
      <c r="O32348" s="172"/>
      <c r="U32348" s="173"/>
    </row>
    <row r="32349" spans="13:21" s="104" customFormat="1" ht="15.75">
      <c r="M32349" s="172"/>
      <c r="N32349" s="172"/>
      <c r="O32349" s="172"/>
      <c r="U32349" s="173"/>
    </row>
    <row r="32350" spans="13:21" s="104" customFormat="1" ht="15.75">
      <c r="M32350" s="172"/>
      <c r="N32350" s="172"/>
      <c r="O32350" s="172"/>
      <c r="U32350" s="173"/>
    </row>
    <row r="32351" spans="13:21" s="104" customFormat="1" ht="15.75">
      <c r="M32351" s="172"/>
      <c r="N32351" s="172"/>
      <c r="O32351" s="172"/>
      <c r="U32351" s="173"/>
    </row>
    <row r="32352" spans="13:21" s="104" customFormat="1" ht="15.75">
      <c r="M32352" s="172"/>
      <c r="N32352" s="172"/>
      <c r="O32352" s="172"/>
      <c r="U32352" s="173"/>
    </row>
    <row r="32353" spans="13:21" s="104" customFormat="1" ht="15.75">
      <c r="M32353" s="172"/>
      <c r="N32353" s="172"/>
      <c r="O32353" s="172"/>
      <c r="U32353" s="173"/>
    </row>
    <row r="32354" spans="13:21" s="104" customFormat="1" ht="15.75">
      <c r="M32354" s="172"/>
      <c r="N32354" s="172"/>
      <c r="O32354" s="172"/>
      <c r="U32354" s="173"/>
    </row>
    <row r="32355" spans="13:21" s="104" customFormat="1" ht="15.75">
      <c r="M32355" s="172"/>
      <c r="N32355" s="172"/>
      <c r="O32355" s="172"/>
      <c r="U32355" s="173"/>
    </row>
    <row r="32356" spans="13:21" s="104" customFormat="1" ht="15.75">
      <c r="M32356" s="172"/>
      <c r="N32356" s="172"/>
      <c r="O32356" s="172"/>
      <c r="U32356" s="173"/>
    </row>
    <row r="32357" spans="13:21" s="104" customFormat="1" ht="15.75">
      <c r="M32357" s="172"/>
      <c r="N32357" s="172"/>
      <c r="O32357" s="172"/>
      <c r="U32357" s="173"/>
    </row>
    <row r="32358" spans="13:21" s="104" customFormat="1" ht="15.75">
      <c r="M32358" s="172"/>
      <c r="N32358" s="172"/>
      <c r="O32358" s="172"/>
      <c r="U32358" s="173"/>
    </row>
    <row r="32359" spans="13:21" s="104" customFormat="1" ht="15.75">
      <c r="M32359" s="172"/>
      <c r="N32359" s="172"/>
      <c r="O32359" s="172"/>
      <c r="U32359" s="173"/>
    </row>
    <row r="32360" spans="13:21" s="104" customFormat="1" ht="15.75">
      <c r="M32360" s="172"/>
      <c r="N32360" s="172"/>
      <c r="O32360" s="172"/>
      <c r="U32360" s="173"/>
    </row>
    <row r="32361" spans="13:21" s="104" customFormat="1" ht="15.75">
      <c r="M32361" s="172"/>
      <c r="N32361" s="172"/>
      <c r="O32361" s="172"/>
      <c r="U32361" s="173"/>
    </row>
    <row r="32362" spans="13:21" s="104" customFormat="1" ht="15.75">
      <c r="M32362" s="172"/>
      <c r="N32362" s="172"/>
      <c r="O32362" s="172"/>
      <c r="U32362" s="173"/>
    </row>
    <row r="32363" spans="13:21" s="104" customFormat="1" ht="15.75">
      <c r="M32363" s="172"/>
      <c r="N32363" s="172"/>
      <c r="O32363" s="172"/>
      <c r="U32363" s="173"/>
    </row>
    <row r="32364" spans="13:21" s="104" customFormat="1" ht="15.75">
      <c r="M32364" s="172"/>
      <c r="N32364" s="172"/>
      <c r="O32364" s="172"/>
      <c r="U32364" s="173"/>
    </row>
    <row r="32365" spans="13:21" s="104" customFormat="1" ht="15.75">
      <c r="M32365" s="172"/>
      <c r="N32365" s="172"/>
      <c r="O32365" s="172"/>
      <c r="U32365" s="173"/>
    </row>
    <row r="32366" spans="13:21" s="104" customFormat="1" ht="15.75">
      <c r="M32366" s="172"/>
      <c r="N32366" s="172"/>
      <c r="O32366" s="172"/>
      <c r="U32366" s="173"/>
    </row>
    <row r="32367" spans="13:21" s="104" customFormat="1" ht="15.75">
      <c r="M32367" s="172"/>
      <c r="N32367" s="172"/>
      <c r="O32367" s="172"/>
      <c r="U32367" s="173"/>
    </row>
    <row r="32368" spans="13:21" s="104" customFormat="1" ht="15.75">
      <c r="M32368" s="172"/>
      <c r="N32368" s="172"/>
      <c r="O32368" s="172"/>
      <c r="U32368" s="173"/>
    </row>
    <row r="32369" spans="13:21" s="104" customFormat="1" ht="15.75">
      <c r="M32369" s="172"/>
      <c r="N32369" s="172"/>
      <c r="O32369" s="172"/>
      <c r="U32369" s="173"/>
    </row>
    <row r="32370" spans="13:21" s="104" customFormat="1" ht="15.75">
      <c r="M32370" s="172"/>
      <c r="N32370" s="172"/>
      <c r="O32370" s="172"/>
      <c r="U32370" s="173"/>
    </row>
    <row r="32371" spans="13:21" s="104" customFormat="1" ht="15.75">
      <c r="M32371" s="172"/>
      <c r="N32371" s="172"/>
      <c r="O32371" s="172"/>
      <c r="U32371" s="173"/>
    </row>
    <row r="32372" spans="13:21" s="104" customFormat="1" ht="15.75">
      <c r="M32372" s="172"/>
      <c r="N32372" s="172"/>
      <c r="O32372" s="172"/>
      <c r="U32372" s="173"/>
    </row>
    <row r="32373" spans="13:21" s="104" customFormat="1" ht="15.75">
      <c r="M32373" s="172"/>
      <c r="N32373" s="172"/>
      <c r="O32373" s="172"/>
      <c r="U32373" s="173"/>
    </row>
    <row r="32374" spans="13:21" s="104" customFormat="1" ht="15.75">
      <c r="M32374" s="172"/>
      <c r="N32374" s="172"/>
      <c r="O32374" s="172"/>
      <c r="U32374" s="173"/>
    </row>
    <row r="32375" spans="13:21" s="104" customFormat="1" ht="15.75">
      <c r="M32375" s="172"/>
      <c r="N32375" s="172"/>
      <c r="O32375" s="172"/>
      <c r="U32375" s="173"/>
    </row>
    <row r="32376" spans="13:21" s="104" customFormat="1" ht="15.75">
      <c r="M32376" s="172"/>
      <c r="N32376" s="172"/>
      <c r="O32376" s="172"/>
      <c r="U32376" s="173"/>
    </row>
    <row r="32377" spans="13:21" s="104" customFormat="1" ht="15.75">
      <c r="M32377" s="172"/>
      <c r="N32377" s="172"/>
      <c r="O32377" s="172"/>
      <c r="U32377" s="173"/>
    </row>
    <row r="32378" spans="13:21" s="104" customFormat="1" ht="15.75">
      <c r="M32378" s="172"/>
      <c r="N32378" s="172"/>
      <c r="O32378" s="172"/>
      <c r="U32378" s="173"/>
    </row>
    <row r="32379" spans="13:21" s="104" customFormat="1" ht="15.75">
      <c r="M32379" s="172"/>
      <c r="N32379" s="172"/>
      <c r="O32379" s="172"/>
      <c r="U32379" s="173"/>
    </row>
    <row r="32380" spans="13:21" s="104" customFormat="1" ht="15.75">
      <c r="M32380" s="172"/>
      <c r="N32380" s="172"/>
      <c r="O32380" s="172"/>
      <c r="U32380" s="173"/>
    </row>
    <row r="32381" spans="13:21" s="104" customFormat="1" ht="15.75">
      <c r="M32381" s="172"/>
      <c r="N32381" s="172"/>
      <c r="O32381" s="172"/>
      <c r="U32381" s="173"/>
    </row>
    <row r="32382" spans="13:21" s="104" customFormat="1" ht="15.75">
      <c r="M32382" s="172"/>
      <c r="N32382" s="172"/>
      <c r="O32382" s="172"/>
      <c r="U32382" s="173"/>
    </row>
    <row r="32383" spans="13:21" s="104" customFormat="1" ht="15.75">
      <c r="M32383" s="172"/>
      <c r="N32383" s="172"/>
      <c r="O32383" s="172"/>
      <c r="U32383" s="173"/>
    </row>
    <row r="32384" spans="13:21" s="104" customFormat="1" ht="15.75">
      <c r="M32384" s="172"/>
      <c r="N32384" s="172"/>
      <c r="O32384" s="172"/>
      <c r="U32384" s="173"/>
    </row>
    <row r="32385" spans="13:21" s="104" customFormat="1" ht="15.75">
      <c r="M32385" s="172"/>
      <c r="N32385" s="172"/>
      <c r="O32385" s="172"/>
      <c r="U32385" s="173"/>
    </row>
    <row r="32386" spans="13:21" s="104" customFormat="1" ht="15.75">
      <c r="M32386" s="172"/>
      <c r="N32386" s="172"/>
      <c r="O32386" s="172"/>
      <c r="U32386" s="173"/>
    </row>
    <row r="32387" spans="13:21" s="104" customFormat="1" ht="15.75">
      <c r="M32387" s="172"/>
      <c r="N32387" s="172"/>
      <c r="O32387" s="172"/>
      <c r="U32387" s="173"/>
    </row>
    <row r="32388" spans="13:21" s="104" customFormat="1" ht="15.75">
      <c r="M32388" s="172"/>
      <c r="N32388" s="172"/>
      <c r="O32388" s="172"/>
      <c r="U32388" s="173"/>
    </row>
    <row r="32389" spans="13:21" s="104" customFormat="1" ht="15.75">
      <c r="M32389" s="172"/>
      <c r="N32389" s="172"/>
      <c r="O32389" s="172"/>
      <c r="U32389" s="173"/>
    </row>
    <row r="32390" spans="13:21" s="104" customFormat="1" ht="15.75">
      <c r="M32390" s="172"/>
      <c r="N32390" s="172"/>
      <c r="O32390" s="172"/>
      <c r="U32390" s="173"/>
    </row>
    <row r="32391" spans="13:21" s="104" customFormat="1" ht="15.75">
      <c r="M32391" s="172"/>
      <c r="N32391" s="172"/>
      <c r="O32391" s="172"/>
      <c r="U32391" s="173"/>
    </row>
    <row r="32392" spans="13:21" s="104" customFormat="1" ht="15.75">
      <c r="M32392" s="172"/>
      <c r="N32392" s="172"/>
      <c r="O32392" s="172"/>
      <c r="U32392" s="173"/>
    </row>
    <row r="32393" spans="13:21" s="104" customFormat="1" ht="15.75">
      <c r="M32393" s="172"/>
      <c r="N32393" s="172"/>
      <c r="O32393" s="172"/>
      <c r="U32393" s="173"/>
    </row>
    <row r="32394" spans="13:21" s="104" customFormat="1" ht="15.75">
      <c r="M32394" s="172"/>
      <c r="N32394" s="172"/>
      <c r="O32394" s="172"/>
      <c r="U32394" s="173"/>
    </row>
    <row r="32395" spans="13:21" s="104" customFormat="1" ht="15.75">
      <c r="M32395" s="172"/>
      <c r="N32395" s="172"/>
      <c r="O32395" s="172"/>
      <c r="U32395" s="173"/>
    </row>
    <row r="32396" spans="13:21" s="104" customFormat="1" ht="15.75">
      <c r="M32396" s="172"/>
      <c r="N32396" s="172"/>
      <c r="O32396" s="172"/>
      <c r="U32396" s="173"/>
    </row>
    <row r="32397" spans="13:21" s="104" customFormat="1" ht="15.75">
      <c r="M32397" s="172"/>
      <c r="N32397" s="172"/>
      <c r="O32397" s="172"/>
      <c r="U32397" s="173"/>
    </row>
    <row r="32398" spans="13:21" s="104" customFormat="1" ht="15.75">
      <c r="M32398" s="172"/>
      <c r="N32398" s="172"/>
      <c r="O32398" s="172"/>
      <c r="U32398" s="173"/>
    </row>
    <row r="32399" spans="13:21" s="104" customFormat="1" ht="15.75">
      <c r="M32399" s="172"/>
      <c r="N32399" s="172"/>
      <c r="O32399" s="172"/>
      <c r="U32399" s="173"/>
    </row>
    <row r="32400" spans="13:21" s="104" customFormat="1" ht="15.75">
      <c r="M32400" s="172"/>
      <c r="N32400" s="172"/>
      <c r="O32400" s="172"/>
      <c r="U32400" s="173"/>
    </row>
    <row r="32401" spans="13:21" s="104" customFormat="1" ht="15.75">
      <c r="M32401" s="172"/>
      <c r="N32401" s="172"/>
      <c r="O32401" s="172"/>
      <c r="U32401" s="173"/>
    </row>
    <row r="32402" spans="13:21" s="104" customFormat="1" ht="15.75">
      <c r="M32402" s="172"/>
      <c r="N32402" s="172"/>
      <c r="O32402" s="172"/>
      <c r="U32402" s="173"/>
    </row>
    <row r="32403" spans="13:21" s="104" customFormat="1" ht="15.75">
      <c r="M32403" s="172"/>
      <c r="N32403" s="172"/>
      <c r="O32403" s="172"/>
      <c r="U32403" s="173"/>
    </row>
    <row r="32404" spans="13:21" s="104" customFormat="1" ht="15.75">
      <c r="M32404" s="172"/>
      <c r="N32404" s="172"/>
      <c r="O32404" s="172"/>
      <c r="U32404" s="173"/>
    </row>
    <row r="32405" spans="13:21" s="104" customFormat="1" ht="15.75">
      <c r="M32405" s="172"/>
      <c r="N32405" s="172"/>
      <c r="O32405" s="172"/>
      <c r="U32405" s="173"/>
    </row>
    <row r="32406" spans="13:21" s="104" customFormat="1" ht="15.75">
      <c r="M32406" s="172"/>
      <c r="N32406" s="172"/>
      <c r="O32406" s="172"/>
      <c r="U32406" s="173"/>
    </row>
    <row r="32407" spans="13:21" s="104" customFormat="1" ht="15.75">
      <c r="M32407" s="172"/>
      <c r="N32407" s="172"/>
      <c r="O32407" s="172"/>
      <c r="U32407" s="173"/>
    </row>
    <row r="32408" spans="13:21" s="104" customFormat="1" ht="15.75">
      <c r="M32408" s="172"/>
      <c r="N32408" s="172"/>
      <c r="O32408" s="172"/>
      <c r="U32408" s="173"/>
    </row>
    <row r="32409" spans="13:21" s="104" customFormat="1" ht="15.75">
      <c r="M32409" s="172"/>
      <c r="N32409" s="172"/>
      <c r="O32409" s="172"/>
      <c r="U32409" s="173"/>
    </row>
    <row r="32410" spans="13:21" s="104" customFormat="1" ht="15.75">
      <c r="M32410" s="172"/>
      <c r="N32410" s="172"/>
      <c r="O32410" s="172"/>
      <c r="U32410" s="173"/>
    </row>
    <row r="32411" spans="13:21" s="104" customFormat="1" ht="15.75">
      <c r="M32411" s="172"/>
      <c r="N32411" s="172"/>
      <c r="O32411" s="172"/>
      <c r="U32411" s="173"/>
    </row>
    <row r="32412" spans="13:21" s="104" customFormat="1" ht="15.75">
      <c r="M32412" s="172"/>
      <c r="N32412" s="172"/>
      <c r="O32412" s="172"/>
      <c r="U32412" s="173"/>
    </row>
    <row r="32413" spans="13:21" s="104" customFormat="1" ht="15.75">
      <c r="M32413" s="172"/>
      <c r="N32413" s="172"/>
      <c r="O32413" s="172"/>
      <c r="U32413" s="173"/>
    </row>
    <row r="32414" spans="13:21" s="104" customFormat="1" ht="15.75">
      <c r="M32414" s="172"/>
      <c r="N32414" s="172"/>
      <c r="O32414" s="172"/>
      <c r="U32414" s="173"/>
    </row>
    <row r="32415" spans="13:21" s="104" customFormat="1" ht="15.75">
      <c r="M32415" s="172"/>
      <c r="N32415" s="172"/>
      <c r="O32415" s="172"/>
      <c r="U32415" s="173"/>
    </row>
    <row r="32416" spans="13:21" s="104" customFormat="1" ht="15.75">
      <c r="M32416" s="172"/>
      <c r="N32416" s="172"/>
      <c r="O32416" s="172"/>
      <c r="U32416" s="173"/>
    </row>
    <row r="32417" spans="13:21" s="104" customFormat="1" ht="15.75">
      <c r="M32417" s="172"/>
      <c r="N32417" s="172"/>
      <c r="O32417" s="172"/>
      <c r="U32417" s="173"/>
    </row>
    <row r="32418" spans="13:21" s="104" customFormat="1" ht="15.75">
      <c r="M32418" s="172"/>
      <c r="N32418" s="172"/>
      <c r="O32418" s="172"/>
      <c r="U32418" s="173"/>
    </row>
    <row r="32419" spans="13:21" s="104" customFormat="1" ht="15.75">
      <c r="M32419" s="172"/>
      <c r="N32419" s="172"/>
      <c r="O32419" s="172"/>
      <c r="U32419" s="173"/>
    </row>
    <row r="32420" spans="13:21" s="104" customFormat="1" ht="15.75">
      <c r="M32420" s="172"/>
      <c r="N32420" s="172"/>
      <c r="O32420" s="172"/>
      <c r="U32420" s="173"/>
    </row>
    <row r="32421" spans="13:21" s="104" customFormat="1" ht="15.75">
      <c r="M32421" s="172"/>
      <c r="N32421" s="172"/>
      <c r="O32421" s="172"/>
      <c r="U32421" s="173"/>
    </row>
    <row r="32422" spans="13:21" s="104" customFormat="1" ht="15.75">
      <c r="M32422" s="172"/>
      <c r="N32422" s="172"/>
      <c r="O32422" s="172"/>
      <c r="U32422" s="173"/>
    </row>
    <row r="32423" spans="13:21" s="104" customFormat="1" ht="15.75">
      <c r="M32423" s="172"/>
      <c r="N32423" s="172"/>
      <c r="O32423" s="172"/>
      <c r="U32423" s="173"/>
    </row>
    <row r="32424" spans="13:21" s="104" customFormat="1" ht="15.75">
      <c r="M32424" s="172"/>
      <c r="N32424" s="172"/>
      <c r="O32424" s="172"/>
      <c r="U32424" s="173"/>
    </row>
    <row r="32425" spans="13:21" s="104" customFormat="1" ht="15.75">
      <c r="M32425" s="172"/>
      <c r="N32425" s="172"/>
      <c r="O32425" s="172"/>
      <c r="U32425" s="173"/>
    </row>
    <row r="32426" spans="13:21" s="104" customFormat="1" ht="15.75">
      <c r="M32426" s="172"/>
      <c r="N32426" s="172"/>
      <c r="O32426" s="172"/>
      <c r="U32426" s="173"/>
    </row>
    <row r="32427" spans="13:21" s="104" customFormat="1" ht="15.75">
      <c r="M32427" s="172"/>
      <c r="N32427" s="172"/>
      <c r="O32427" s="172"/>
      <c r="U32427" s="173"/>
    </row>
    <row r="32428" spans="13:21" s="104" customFormat="1" ht="15.75">
      <c r="M32428" s="172"/>
      <c r="N32428" s="172"/>
      <c r="O32428" s="172"/>
      <c r="U32428" s="173"/>
    </row>
    <row r="32429" spans="13:21" s="104" customFormat="1" ht="15.75">
      <c r="M32429" s="172"/>
      <c r="N32429" s="172"/>
      <c r="O32429" s="172"/>
      <c r="U32429" s="173"/>
    </row>
    <row r="32430" spans="13:21" s="104" customFormat="1" ht="15.75">
      <c r="M32430" s="172"/>
      <c r="N32430" s="172"/>
      <c r="O32430" s="172"/>
      <c r="U32430" s="173"/>
    </row>
    <row r="32431" spans="13:21" s="104" customFormat="1" ht="15.75">
      <c r="M32431" s="172"/>
      <c r="N32431" s="172"/>
      <c r="O32431" s="172"/>
      <c r="U32431" s="173"/>
    </row>
    <row r="32432" spans="13:21" s="104" customFormat="1" ht="15.75">
      <c r="M32432" s="172"/>
      <c r="N32432" s="172"/>
      <c r="O32432" s="172"/>
      <c r="U32432" s="173"/>
    </row>
    <row r="32433" spans="13:21" s="104" customFormat="1" ht="15.75">
      <c r="M32433" s="172"/>
      <c r="N32433" s="172"/>
      <c r="O32433" s="172"/>
      <c r="U32433" s="173"/>
    </row>
    <row r="32434" spans="13:21" s="104" customFormat="1" ht="15.75">
      <c r="M32434" s="172"/>
      <c r="N32434" s="172"/>
      <c r="O32434" s="172"/>
      <c r="U32434" s="173"/>
    </row>
    <row r="32435" spans="13:21" s="104" customFormat="1" ht="15.75">
      <c r="M32435" s="172"/>
      <c r="N32435" s="172"/>
      <c r="O32435" s="172"/>
      <c r="U32435" s="173"/>
    </row>
    <row r="32436" spans="13:21" s="104" customFormat="1" ht="15.75">
      <c r="M32436" s="172"/>
      <c r="N32436" s="172"/>
      <c r="O32436" s="172"/>
      <c r="U32436" s="173"/>
    </row>
    <row r="32437" spans="13:21" s="104" customFormat="1" ht="15.75">
      <c r="M32437" s="172"/>
      <c r="N32437" s="172"/>
      <c r="O32437" s="172"/>
      <c r="U32437" s="173"/>
    </row>
    <row r="32438" spans="13:21" s="104" customFormat="1" ht="15.75">
      <c r="M32438" s="172"/>
      <c r="N32438" s="172"/>
      <c r="O32438" s="172"/>
      <c r="U32438" s="173"/>
    </row>
    <row r="32439" spans="13:21" s="104" customFormat="1" ht="15.75">
      <c r="M32439" s="172"/>
      <c r="N32439" s="172"/>
      <c r="O32439" s="172"/>
      <c r="U32439" s="173"/>
    </row>
    <row r="32440" spans="13:21" s="104" customFormat="1" ht="15.75">
      <c r="M32440" s="172"/>
      <c r="N32440" s="172"/>
      <c r="O32440" s="172"/>
      <c r="U32440" s="173"/>
    </row>
    <row r="32441" spans="13:21" s="104" customFormat="1" ht="15.75">
      <c r="M32441" s="172"/>
      <c r="N32441" s="172"/>
      <c r="O32441" s="172"/>
      <c r="U32441" s="173"/>
    </row>
    <row r="32442" spans="13:21" s="104" customFormat="1" ht="15.75">
      <c r="M32442" s="172"/>
      <c r="N32442" s="172"/>
      <c r="O32442" s="172"/>
      <c r="U32442" s="173"/>
    </row>
    <row r="32443" spans="13:21" s="104" customFormat="1" ht="15.75">
      <c r="M32443" s="172"/>
      <c r="N32443" s="172"/>
      <c r="O32443" s="172"/>
      <c r="U32443" s="173"/>
    </row>
    <row r="32444" spans="13:21" s="104" customFormat="1" ht="15.75">
      <c r="M32444" s="172"/>
      <c r="N32444" s="172"/>
      <c r="O32444" s="172"/>
      <c r="U32444" s="173"/>
    </row>
    <row r="32445" spans="13:21" s="104" customFormat="1" ht="15.75">
      <c r="M32445" s="172"/>
      <c r="N32445" s="172"/>
      <c r="O32445" s="172"/>
      <c r="U32445" s="173"/>
    </row>
    <row r="32446" spans="13:21" s="104" customFormat="1" ht="15.75">
      <c r="M32446" s="172"/>
      <c r="N32446" s="172"/>
      <c r="O32446" s="172"/>
      <c r="U32446" s="173"/>
    </row>
    <row r="32447" spans="13:21" s="104" customFormat="1" ht="15.75">
      <c r="M32447" s="172"/>
      <c r="N32447" s="172"/>
      <c r="O32447" s="172"/>
      <c r="U32447" s="173"/>
    </row>
    <row r="32448" spans="13:21" s="104" customFormat="1" ht="15.75">
      <c r="M32448" s="172"/>
      <c r="N32448" s="172"/>
      <c r="O32448" s="172"/>
      <c r="U32448" s="173"/>
    </row>
    <row r="32449" spans="13:21" s="104" customFormat="1" ht="15.75">
      <c r="M32449" s="172"/>
      <c r="N32449" s="172"/>
      <c r="O32449" s="172"/>
      <c r="U32449" s="173"/>
    </row>
    <row r="32450" spans="13:21" s="104" customFormat="1" ht="15.75">
      <c r="M32450" s="172"/>
      <c r="N32450" s="172"/>
      <c r="O32450" s="172"/>
      <c r="U32450" s="173"/>
    </row>
    <row r="32451" spans="13:21" s="104" customFormat="1" ht="15.75">
      <c r="M32451" s="172"/>
      <c r="N32451" s="172"/>
      <c r="O32451" s="172"/>
      <c r="U32451" s="173"/>
    </row>
    <row r="32452" spans="13:21" s="104" customFormat="1" ht="15.75">
      <c r="M32452" s="172"/>
      <c r="N32452" s="172"/>
      <c r="O32452" s="172"/>
      <c r="U32452" s="173"/>
    </row>
    <row r="32453" spans="13:21" s="104" customFormat="1" ht="15.75">
      <c r="M32453" s="172"/>
      <c r="N32453" s="172"/>
      <c r="O32453" s="172"/>
      <c r="U32453" s="173"/>
    </row>
    <row r="32454" spans="13:21" s="104" customFormat="1" ht="15.75">
      <c r="M32454" s="172"/>
      <c r="N32454" s="172"/>
      <c r="O32454" s="172"/>
      <c r="U32454" s="173"/>
    </row>
    <row r="32455" spans="13:21" s="104" customFormat="1" ht="15.75">
      <c r="M32455" s="172"/>
      <c r="N32455" s="172"/>
      <c r="O32455" s="172"/>
      <c r="U32455" s="173"/>
    </row>
    <row r="32456" spans="13:21" s="104" customFormat="1" ht="15.75">
      <c r="M32456" s="172"/>
      <c r="N32456" s="172"/>
      <c r="O32456" s="172"/>
      <c r="U32456" s="173"/>
    </row>
    <row r="32457" spans="13:21" s="104" customFormat="1" ht="15.75">
      <c r="M32457" s="172"/>
      <c r="N32457" s="172"/>
      <c r="O32457" s="172"/>
      <c r="U32457" s="173"/>
    </row>
    <row r="32458" spans="13:21" s="104" customFormat="1" ht="15.75">
      <c r="M32458" s="172"/>
      <c r="N32458" s="172"/>
      <c r="O32458" s="172"/>
      <c r="U32458" s="173"/>
    </row>
    <row r="32459" spans="13:21" s="104" customFormat="1" ht="15.75">
      <c r="M32459" s="172"/>
      <c r="N32459" s="172"/>
      <c r="O32459" s="172"/>
      <c r="U32459" s="173"/>
    </row>
    <row r="32460" spans="13:21" s="104" customFormat="1" ht="15.75">
      <c r="M32460" s="172"/>
      <c r="N32460" s="172"/>
      <c r="O32460" s="172"/>
      <c r="U32460" s="173"/>
    </row>
    <row r="32461" spans="13:21" s="104" customFormat="1" ht="15.75">
      <c r="M32461" s="172"/>
      <c r="N32461" s="172"/>
      <c r="O32461" s="172"/>
      <c r="U32461" s="173"/>
    </row>
    <row r="32462" spans="13:21" s="104" customFormat="1" ht="15.75">
      <c r="M32462" s="172"/>
      <c r="N32462" s="172"/>
      <c r="O32462" s="172"/>
      <c r="U32462" s="173"/>
    </row>
    <row r="32463" spans="13:21" s="104" customFormat="1" ht="15.75">
      <c r="M32463" s="172"/>
      <c r="N32463" s="172"/>
      <c r="O32463" s="172"/>
      <c r="U32463" s="173"/>
    </row>
    <row r="32464" spans="13:21" s="104" customFormat="1" ht="15.75">
      <c r="M32464" s="172"/>
      <c r="N32464" s="172"/>
      <c r="O32464" s="172"/>
      <c r="U32464" s="173"/>
    </row>
    <row r="32465" spans="13:21" s="104" customFormat="1" ht="15.75">
      <c r="M32465" s="172"/>
      <c r="N32465" s="172"/>
      <c r="O32465" s="172"/>
      <c r="U32465" s="173"/>
    </row>
    <row r="32466" spans="13:21" s="104" customFormat="1" ht="15.75">
      <c r="M32466" s="172"/>
      <c r="N32466" s="172"/>
      <c r="O32466" s="172"/>
      <c r="U32466" s="173"/>
    </row>
    <row r="32467" spans="13:21" s="104" customFormat="1" ht="15.75">
      <c r="M32467" s="172"/>
      <c r="N32467" s="172"/>
      <c r="O32467" s="172"/>
      <c r="U32467" s="173"/>
    </row>
    <row r="32468" spans="13:21" s="104" customFormat="1" ht="15.75">
      <c r="M32468" s="172"/>
      <c r="N32468" s="172"/>
      <c r="O32468" s="172"/>
      <c r="U32468" s="173"/>
    </row>
    <row r="32469" spans="13:21" s="104" customFormat="1" ht="15.75">
      <c r="M32469" s="172"/>
      <c r="N32469" s="172"/>
      <c r="O32469" s="172"/>
      <c r="U32469" s="173"/>
    </row>
    <row r="32470" spans="13:21" s="104" customFormat="1" ht="15.75">
      <c r="M32470" s="172"/>
      <c r="N32470" s="172"/>
      <c r="O32470" s="172"/>
      <c r="U32470" s="173"/>
    </row>
    <row r="32471" spans="13:21" s="104" customFormat="1" ht="15.75">
      <c r="M32471" s="172"/>
      <c r="N32471" s="172"/>
      <c r="O32471" s="172"/>
      <c r="U32471" s="173"/>
    </row>
    <row r="32472" spans="13:21" s="104" customFormat="1" ht="15.75">
      <c r="M32472" s="172"/>
      <c r="N32472" s="172"/>
      <c r="O32472" s="172"/>
      <c r="U32472" s="173"/>
    </row>
    <row r="32473" spans="13:21" s="104" customFormat="1" ht="15.75">
      <c r="M32473" s="172"/>
      <c r="N32473" s="172"/>
      <c r="O32473" s="172"/>
      <c r="U32473" s="173"/>
    </row>
    <row r="32474" spans="13:21" s="104" customFormat="1" ht="15.75">
      <c r="M32474" s="172"/>
      <c r="N32474" s="172"/>
      <c r="O32474" s="172"/>
      <c r="U32474" s="173"/>
    </row>
    <row r="32475" spans="13:21" s="104" customFormat="1" ht="15.75">
      <c r="M32475" s="172"/>
      <c r="N32475" s="172"/>
      <c r="O32475" s="172"/>
      <c r="U32475" s="173"/>
    </row>
    <row r="32476" spans="13:21" s="104" customFormat="1" ht="15.75">
      <c r="M32476" s="172"/>
      <c r="N32476" s="172"/>
      <c r="O32476" s="172"/>
      <c r="U32476" s="173"/>
    </row>
    <row r="32477" spans="13:21" s="104" customFormat="1" ht="15.75">
      <c r="M32477" s="172"/>
      <c r="N32477" s="172"/>
      <c r="O32477" s="172"/>
      <c r="U32477" s="173"/>
    </row>
    <row r="32478" spans="13:21" s="104" customFormat="1" ht="15.75">
      <c r="M32478" s="172"/>
      <c r="N32478" s="172"/>
      <c r="O32478" s="172"/>
      <c r="U32478" s="173"/>
    </row>
    <row r="32479" spans="13:21" s="104" customFormat="1" ht="15.75">
      <c r="M32479" s="172"/>
      <c r="N32479" s="172"/>
      <c r="O32479" s="172"/>
      <c r="U32479" s="173"/>
    </row>
    <row r="32480" spans="13:21" s="104" customFormat="1" ht="15.75">
      <c r="M32480" s="172"/>
      <c r="N32480" s="172"/>
      <c r="O32480" s="172"/>
      <c r="U32480" s="173"/>
    </row>
    <row r="32481" spans="13:21" s="104" customFormat="1" ht="15.75">
      <c r="M32481" s="172"/>
      <c r="N32481" s="172"/>
      <c r="O32481" s="172"/>
      <c r="U32481" s="173"/>
    </row>
    <row r="32482" spans="13:21" s="104" customFormat="1" ht="15.75">
      <c r="M32482" s="172"/>
      <c r="N32482" s="172"/>
      <c r="O32482" s="172"/>
      <c r="U32482" s="173"/>
    </row>
    <row r="32483" spans="13:21" s="104" customFormat="1" ht="15.75">
      <c r="M32483" s="172"/>
      <c r="N32483" s="172"/>
      <c r="O32483" s="172"/>
      <c r="U32483" s="173"/>
    </row>
    <row r="32484" spans="13:21" s="104" customFormat="1" ht="15.75">
      <c r="M32484" s="172"/>
      <c r="N32484" s="172"/>
      <c r="O32484" s="172"/>
      <c r="U32484" s="173"/>
    </row>
    <row r="32485" spans="13:21" s="104" customFormat="1" ht="15.75">
      <c r="M32485" s="172"/>
      <c r="N32485" s="172"/>
      <c r="O32485" s="172"/>
      <c r="U32485" s="173"/>
    </row>
    <row r="32486" spans="13:21" s="104" customFormat="1" ht="15.75">
      <c r="M32486" s="172"/>
      <c r="N32486" s="172"/>
      <c r="O32486" s="172"/>
      <c r="U32486" s="173"/>
    </row>
    <row r="32487" spans="13:21" s="104" customFormat="1" ht="15.75">
      <c r="M32487" s="172"/>
      <c r="N32487" s="172"/>
      <c r="O32487" s="172"/>
      <c r="U32487" s="173"/>
    </row>
    <row r="32488" spans="13:21" s="104" customFormat="1" ht="15.75">
      <c r="M32488" s="172"/>
      <c r="N32488" s="172"/>
      <c r="O32488" s="172"/>
      <c r="U32488" s="173"/>
    </row>
    <row r="32489" spans="13:21" s="104" customFormat="1" ht="15.75">
      <c r="M32489" s="172"/>
      <c r="N32489" s="172"/>
      <c r="O32489" s="172"/>
      <c r="U32489" s="173"/>
    </row>
    <row r="32490" spans="13:21" s="104" customFormat="1" ht="15.75">
      <c r="M32490" s="172"/>
      <c r="N32490" s="172"/>
      <c r="O32490" s="172"/>
      <c r="U32490" s="173"/>
    </row>
    <row r="32491" spans="13:21" s="104" customFormat="1" ht="15.75">
      <c r="M32491" s="172"/>
      <c r="N32491" s="172"/>
      <c r="O32491" s="172"/>
      <c r="U32491" s="173"/>
    </row>
    <row r="32492" spans="13:21" s="104" customFormat="1" ht="15.75">
      <c r="M32492" s="172"/>
      <c r="N32492" s="172"/>
      <c r="O32492" s="172"/>
      <c r="U32492" s="173"/>
    </row>
    <row r="32493" spans="13:21" s="104" customFormat="1" ht="15.75">
      <c r="M32493" s="172"/>
      <c r="N32493" s="172"/>
      <c r="O32493" s="172"/>
      <c r="U32493" s="173"/>
    </row>
    <row r="32494" spans="13:21" s="104" customFormat="1" ht="15.75">
      <c r="M32494" s="172"/>
      <c r="N32494" s="172"/>
      <c r="O32494" s="172"/>
      <c r="U32494" s="173"/>
    </row>
    <row r="32495" spans="13:21" s="104" customFormat="1" ht="15.75">
      <c r="M32495" s="172"/>
      <c r="N32495" s="172"/>
      <c r="O32495" s="172"/>
      <c r="U32495" s="173"/>
    </row>
    <row r="32496" spans="13:21" s="104" customFormat="1" ht="15.75">
      <c r="M32496" s="172"/>
      <c r="N32496" s="172"/>
      <c r="O32496" s="172"/>
      <c r="U32496" s="173"/>
    </row>
    <row r="32497" spans="13:21" s="104" customFormat="1" ht="15.75">
      <c r="M32497" s="172"/>
      <c r="N32497" s="172"/>
      <c r="O32497" s="172"/>
      <c r="U32497" s="173"/>
    </row>
    <row r="32498" spans="13:21" s="104" customFormat="1" ht="15.75">
      <c r="M32498" s="172"/>
      <c r="N32498" s="172"/>
      <c r="O32498" s="172"/>
      <c r="U32498" s="173"/>
    </row>
    <row r="32499" spans="13:21" s="104" customFormat="1" ht="15.75">
      <c r="M32499" s="172"/>
      <c r="N32499" s="172"/>
      <c r="O32499" s="172"/>
      <c r="U32499" s="173"/>
    </row>
    <row r="32500" spans="13:21" s="104" customFormat="1" ht="15.75">
      <c r="M32500" s="172"/>
      <c r="N32500" s="172"/>
      <c r="O32500" s="172"/>
      <c r="U32500" s="173"/>
    </row>
    <row r="32501" spans="13:21" s="104" customFormat="1" ht="15.75">
      <c r="M32501" s="172"/>
      <c r="N32501" s="172"/>
      <c r="O32501" s="172"/>
      <c r="U32501" s="173"/>
    </row>
    <row r="32502" spans="13:21" s="104" customFormat="1" ht="15.75">
      <c r="M32502" s="172"/>
      <c r="N32502" s="172"/>
      <c r="O32502" s="172"/>
      <c r="U32502" s="173"/>
    </row>
    <row r="32503" spans="13:21" s="104" customFormat="1" ht="15.75">
      <c r="M32503" s="172"/>
      <c r="N32503" s="172"/>
      <c r="O32503" s="172"/>
      <c r="U32503" s="173"/>
    </row>
    <row r="32504" spans="13:21" s="104" customFormat="1" ht="15.75">
      <c r="M32504" s="172"/>
      <c r="N32504" s="172"/>
      <c r="O32504" s="172"/>
      <c r="U32504" s="173"/>
    </row>
    <row r="32505" spans="13:21" s="104" customFormat="1" ht="15.75">
      <c r="M32505" s="172"/>
      <c r="N32505" s="172"/>
      <c r="O32505" s="172"/>
      <c r="U32505" s="173"/>
    </row>
    <row r="32506" spans="13:21" s="104" customFormat="1" ht="15.75">
      <c r="M32506" s="172"/>
      <c r="N32506" s="172"/>
      <c r="O32506" s="172"/>
      <c r="U32506" s="173"/>
    </row>
    <row r="32507" spans="13:21" s="104" customFormat="1" ht="15.75">
      <c r="M32507" s="172"/>
      <c r="N32507" s="172"/>
      <c r="O32507" s="172"/>
      <c r="U32507" s="173"/>
    </row>
    <row r="32508" spans="13:21" s="104" customFormat="1" ht="15.75">
      <c r="M32508" s="172"/>
      <c r="N32508" s="172"/>
      <c r="O32508" s="172"/>
      <c r="U32508" s="173"/>
    </row>
    <row r="32509" spans="13:21" s="104" customFormat="1" ht="15.75">
      <c r="M32509" s="172"/>
      <c r="N32509" s="172"/>
      <c r="O32509" s="172"/>
      <c r="U32509" s="173"/>
    </row>
    <row r="32510" spans="13:21" s="104" customFormat="1" ht="15.75">
      <c r="M32510" s="172"/>
      <c r="N32510" s="172"/>
      <c r="O32510" s="172"/>
      <c r="U32510" s="173"/>
    </row>
    <row r="32511" spans="13:21" s="104" customFormat="1" ht="15.75">
      <c r="M32511" s="172"/>
      <c r="N32511" s="172"/>
      <c r="O32511" s="172"/>
      <c r="U32511" s="173"/>
    </row>
    <row r="32512" spans="13:21" s="104" customFormat="1" ht="15.75">
      <c r="M32512" s="172"/>
      <c r="N32512" s="172"/>
      <c r="O32512" s="172"/>
      <c r="U32512" s="173"/>
    </row>
    <row r="32513" spans="13:21" s="104" customFormat="1" ht="15.75">
      <c r="M32513" s="172"/>
      <c r="N32513" s="172"/>
      <c r="O32513" s="172"/>
      <c r="U32513" s="173"/>
    </row>
    <row r="32514" spans="13:21" s="104" customFormat="1" ht="15.75">
      <c r="M32514" s="172"/>
      <c r="N32514" s="172"/>
      <c r="O32514" s="172"/>
      <c r="U32514" s="173"/>
    </row>
    <row r="32515" spans="13:21" s="104" customFormat="1" ht="15.75">
      <c r="M32515" s="172"/>
      <c r="N32515" s="172"/>
      <c r="O32515" s="172"/>
      <c r="U32515" s="173"/>
    </row>
    <row r="32516" spans="13:21" s="104" customFormat="1" ht="15.75">
      <c r="M32516" s="172"/>
      <c r="N32516" s="172"/>
      <c r="O32516" s="172"/>
      <c r="U32516" s="173"/>
    </row>
    <row r="32517" spans="13:21" s="104" customFormat="1" ht="15.75">
      <c r="M32517" s="172"/>
      <c r="N32517" s="172"/>
      <c r="O32517" s="172"/>
      <c r="U32517" s="173"/>
    </row>
    <row r="32518" spans="13:21" s="104" customFormat="1" ht="15.75">
      <c r="M32518" s="172"/>
      <c r="N32518" s="172"/>
      <c r="O32518" s="172"/>
      <c r="U32518" s="173"/>
    </row>
    <row r="32519" spans="13:21" s="104" customFormat="1" ht="15.75">
      <c r="M32519" s="172"/>
      <c r="N32519" s="172"/>
      <c r="O32519" s="172"/>
      <c r="U32519" s="173"/>
    </row>
    <row r="32520" spans="13:21" s="104" customFormat="1" ht="15.75">
      <c r="M32520" s="172"/>
      <c r="N32520" s="172"/>
      <c r="O32520" s="172"/>
      <c r="U32520" s="173"/>
    </row>
    <row r="32521" spans="13:21" s="104" customFormat="1" ht="15.75">
      <c r="M32521" s="172"/>
      <c r="N32521" s="172"/>
      <c r="O32521" s="172"/>
      <c r="U32521" s="173"/>
    </row>
    <row r="32522" spans="13:21" s="104" customFormat="1" ht="15.75">
      <c r="M32522" s="172"/>
      <c r="N32522" s="172"/>
      <c r="O32522" s="172"/>
      <c r="U32522" s="173"/>
    </row>
    <row r="32523" spans="13:21" s="104" customFormat="1" ht="15.75">
      <c r="M32523" s="172"/>
      <c r="N32523" s="172"/>
      <c r="O32523" s="172"/>
      <c r="U32523" s="173"/>
    </row>
    <row r="32524" spans="13:21" s="104" customFormat="1" ht="15.75">
      <c r="M32524" s="172"/>
      <c r="N32524" s="172"/>
      <c r="O32524" s="172"/>
      <c r="U32524" s="173"/>
    </row>
    <row r="32525" spans="13:21" s="104" customFormat="1" ht="15.75">
      <c r="M32525" s="172"/>
      <c r="N32525" s="172"/>
      <c r="O32525" s="172"/>
      <c r="U32525" s="173"/>
    </row>
    <row r="32526" spans="13:21" s="104" customFormat="1" ht="15.75">
      <c r="M32526" s="172"/>
      <c r="N32526" s="172"/>
      <c r="O32526" s="172"/>
      <c r="U32526" s="173"/>
    </row>
    <row r="32527" spans="13:21" s="104" customFormat="1" ht="15.75">
      <c r="M32527" s="172"/>
      <c r="N32527" s="172"/>
      <c r="O32527" s="172"/>
      <c r="U32527" s="173"/>
    </row>
    <row r="32528" spans="13:21" s="104" customFormat="1" ht="15.75">
      <c r="M32528" s="172"/>
      <c r="N32528" s="172"/>
      <c r="O32528" s="172"/>
      <c r="U32528" s="173"/>
    </row>
    <row r="32529" spans="13:21" s="104" customFormat="1" ht="15.75">
      <c r="M32529" s="172"/>
      <c r="N32529" s="172"/>
      <c r="O32529" s="172"/>
      <c r="U32529" s="173"/>
    </row>
    <row r="32530" spans="13:21" s="104" customFormat="1" ht="15.75">
      <c r="M32530" s="172"/>
      <c r="N32530" s="172"/>
      <c r="O32530" s="172"/>
      <c r="U32530" s="173"/>
    </row>
    <row r="32531" spans="13:21" s="104" customFormat="1" ht="15.75">
      <c r="M32531" s="172"/>
      <c r="N32531" s="172"/>
      <c r="O32531" s="172"/>
      <c r="U32531" s="173"/>
    </row>
    <row r="32532" spans="13:21" s="104" customFormat="1" ht="15.75">
      <c r="M32532" s="172"/>
      <c r="N32532" s="172"/>
      <c r="O32532" s="172"/>
      <c r="U32532" s="173"/>
    </row>
    <row r="32533" spans="13:21" s="104" customFormat="1" ht="15.75">
      <c r="M32533" s="172"/>
      <c r="N32533" s="172"/>
      <c r="O32533" s="172"/>
      <c r="U32533" s="173"/>
    </row>
    <row r="32534" spans="13:21" s="104" customFormat="1" ht="15.75">
      <c r="M32534" s="172"/>
      <c r="N32534" s="172"/>
      <c r="O32534" s="172"/>
      <c r="U32534" s="173"/>
    </row>
    <row r="32535" spans="13:21" s="104" customFormat="1" ht="15.75">
      <c r="M32535" s="172"/>
      <c r="N32535" s="172"/>
      <c r="O32535" s="172"/>
      <c r="U32535" s="173"/>
    </row>
    <row r="32536" spans="13:21" s="104" customFormat="1" ht="15.75">
      <c r="M32536" s="172"/>
      <c r="N32536" s="172"/>
      <c r="O32536" s="172"/>
      <c r="U32536" s="173"/>
    </row>
    <row r="32537" spans="13:21" s="104" customFormat="1" ht="15.75">
      <c r="M32537" s="172"/>
      <c r="N32537" s="172"/>
      <c r="O32537" s="172"/>
      <c r="U32537" s="173"/>
    </row>
    <row r="32538" spans="13:21" s="104" customFormat="1" ht="15.75">
      <c r="M32538" s="172"/>
      <c r="N32538" s="172"/>
      <c r="O32538" s="172"/>
      <c r="U32538" s="173"/>
    </row>
    <row r="32539" spans="13:21" s="104" customFormat="1" ht="15.75">
      <c r="M32539" s="172"/>
      <c r="N32539" s="172"/>
      <c r="O32539" s="172"/>
      <c r="U32539" s="173"/>
    </row>
    <row r="32540" spans="13:21" s="104" customFormat="1" ht="15.75">
      <c r="M32540" s="172"/>
      <c r="N32540" s="172"/>
      <c r="O32540" s="172"/>
      <c r="U32540" s="173"/>
    </row>
    <row r="32541" spans="13:21" s="104" customFormat="1" ht="15.75">
      <c r="M32541" s="172"/>
      <c r="N32541" s="172"/>
      <c r="O32541" s="172"/>
      <c r="U32541" s="173"/>
    </row>
    <row r="32542" spans="13:21" s="104" customFormat="1" ht="15.75">
      <c r="M32542" s="172"/>
      <c r="N32542" s="172"/>
      <c r="O32542" s="172"/>
      <c r="U32542" s="173"/>
    </row>
    <row r="32543" spans="13:21" s="104" customFormat="1" ht="15.75">
      <c r="M32543" s="172"/>
      <c r="N32543" s="172"/>
      <c r="O32543" s="172"/>
      <c r="U32543" s="173"/>
    </row>
    <row r="32544" spans="13:21" s="104" customFormat="1" ht="15.75">
      <c r="M32544" s="172"/>
      <c r="N32544" s="172"/>
      <c r="O32544" s="172"/>
      <c r="U32544" s="173"/>
    </row>
    <row r="32545" spans="13:21" s="104" customFormat="1" ht="15.75">
      <c r="M32545" s="172"/>
      <c r="N32545" s="172"/>
      <c r="O32545" s="172"/>
      <c r="U32545" s="173"/>
    </row>
    <row r="32546" spans="13:21" s="104" customFormat="1" ht="15.75">
      <c r="M32546" s="172"/>
      <c r="N32546" s="172"/>
      <c r="O32546" s="172"/>
      <c r="U32546" s="173"/>
    </row>
    <row r="32547" spans="13:21" s="104" customFormat="1" ht="15.75">
      <c r="M32547" s="172"/>
      <c r="N32547" s="172"/>
      <c r="O32547" s="172"/>
      <c r="U32547" s="173"/>
    </row>
    <row r="32548" spans="13:21" s="104" customFormat="1" ht="15.75">
      <c r="M32548" s="172"/>
      <c r="N32548" s="172"/>
      <c r="O32548" s="172"/>
      <c r="U32548" s="173"/>
    </row>
    <row r="32549" spans="13:21" s="104" customFormat="1" ht="15.75">
      <c r="M32549" s="172"/>
      <c r="N32549" s="172"/>
      <c r="O32549" s="172"/>
      <c r="U32549" s="173"/>
    </row>
    <row r="32550" spans="13:21" s="104" customFormat="1" ht="15.75">
      <c r="M32550" s="172"/>
      <c r="N32550" s="172"/>
      <c r="O32550" s="172"/>
      <c r="U32550" s="173"/>
    </row>
    <row r="32551" spans="13:21" s="104" customFormat="1" ht="15.75">
      <c r="M32551" s="172"/>
      <c r="N32551" s="172"/>
      <c r="O32551" s="172"/>
      <c r="U32551" s="173"/>
    </row>
    <row r="32552" spans="13:21" s="104" customFormat="1" ht="15.75">
      <c r="M32552" s="172"/>
      <c r="N32552" s="172"/>
      <c r="O32552" s="172"/>
      <c r="U32552" s="173"/>
    </row>
    <row r="32553" spans="13:21" s="104" customFormat="1" ht="15.75">
      <c r="M32553" s="172"/>
      <c r="N32553" s="172"/>
      <c r="O32553" s="172"/>
      <c r="U32553" s="173"/>
    </row>
    <row r="32554" spans="13:21" s="104" customFormat="1" ht="15.75">
      <c r="M32554" s="172"/>
      <c r="N32554" s="172"/>
      <c r="O32554" s="172"/>
      <c r="U32554" s="173"/>
    </row>
    <row r="32555" spans="13:21" s="104" customFormat="1" ht="15.75">
      <c r="M32555" s="172"/>
      <c r="N32555" s="172"/>
      <c r="O32555" s="172"/>
      <c r="U32555" s="173"/>
    </row>
    <row r="32556" spans="13:21" s="104" customFormat="1" ht="15.75">
      <c r="M32556" s="172"/>
      <c r="N32556" s="172"/>
      <c r="O32556" s="172"/>
      <c r="U32556" s="173"/>
    </row>
    <row r="32557" spans="13:21" s="104" customFormat="1" ht="15.75">
      <c r="M32557" s="172"/>
      <c r="N32557" s="172"/>
      <c r="O32557" s="172"/>
      <c r="U32557" s="173"/>
    </row>
    <row r="32558" spans="13:21" s="104" customFormat="1" ht="15.75">
      <c r="M32558" s="172"/>
      <c r="N32558" s="172"/>
      <c r="O32558" s="172"/>
      <c r="U32558" s="173"/>
    </row>
    <row r="32559" spans="13:21" s="104" customFormat="1" ht="15.75">
      <c r="M32559" s="172"/>
      <c r="N32559" s="172"/>
      <c r="O32559" s="172"/>
      <c r="U32559" s="173"/>
    </row>
    <row r="32560" spans="13:21" s="104" customFormat="1" ht="15.75">
      <c r="M32560" s="172"/>
      <c r="N32560" s="172"/>
      <c r="O32560" s="172"/>
      <c r="U32560" s="173"/>
    </row>
    <row r="32561" spans="13:21" s="104" customFormat="1" ht="15.75">
      <c r="M32561" s="172"/>
      <c r="N32561" s="172"/>
      <c r="O32561" s="172"/>
      <c r="U32561" s="173"/>
    </row>
    <row r="32562" spans="13:21" s="104" customFormat="1" ht="15.75">
      <c r="M32562" s="172"/>
      <c r="N32562" s="172"/>
      <c r="O32562" s="172"/>
      <c r="U32562" s="173"/>
    </row>
    <row r="32563" spans="13:21" s="104" customFormat="1" ht="15.75">
      <c r="M32563" s="172"/>
      <c r="N32563" s="172"/>
      <c r="O32563" s="172"/>
      <c r="U32563" s="173"/>
    </row>
    <row r="32564" spans="13:21" s="104" customFormat="1" ht="15.75">
      <c r="M32564" s="172"/>
      <c r="N32564" s="172"/>
      <c r="O32564" s="172"/>
      <c r="U32564" s="173"/>
    </row>
    <row r="32565" spans="13:21" s="104" customFormat="1" ht="15.75">
      <c r="M32565" s="172"/>
      <c r="N32565" s="172"/>
      <c r="O32565" s="172"/>
      <c r="U32565" s="173"/>
    </row>
    <row r="32566" spans="13:21" s="104" customFormat="1" ht="15.75">
      <c r="M32566" s="172"/>
      <c r="N32566" s="172"/>
      <c r="O32566" s="172"/>
      <c r="U32566" s="173"/>
    </row>
    <row r="32567" spans="13:21" s="104" customFormat="1" ht="15.75">
      <c r="M32567" s="172"/>
      <c r="N32567" s="172"/>
      <c r="O32567" s="172"/>
      <c r="U32567" s="173"/>
    </row>
    <row r="32568" spans="13:21" s="104" customFormat="1" ht="15.75">
      <c r="M32568" s="172"/>
      <c r="N32568" s="172"/>
      <c r="O32568" s="172"/>
      <c r="U32568" s="173"/>
    </row>
    <row r="32569" spans="13:21" s="104" customFormat="1" ht="15.75">
      <c r="M32569" s="172"/>
      <c r="N32569" s="172"/>
      <c r="O32569" s="172"/>
      <c r="U32569" s="173"/>
    </row>
    <row r="32570" spans="13:21" s="104" customFormat="1" ht="15.75">
      <c r="M32570" s="172"/>
      <c r="N32570" s="172"/>
      <c r="O32570" s="172"/>
      <c r="U32570" s="173"/>
    </row>
    <row r="32571" spans="13:21" s="104" customFormat="1" ht="15.75">
      <c r="M32571" s="172"/>
      <c r="N32571" s="172"/>
      <c r="O32571" s="172"/>
      <c r="U32571" s="173"/>
    </row>
    <row r="32572" spans="13:21" s="104" customFormat="1" ht="15.75">
      <c r="M32572" s="172"/>
      <c r="N32572" s="172"/>
      <c r="O32572" s="172"/>
      <c r="U32572" s="173"/>
    </row>
    <row r="32573" spans="13:21" s="104" customFormat="1" ht="15.75">
      <c r="M32573" s="172"/>
      <c r="N32573" s="172"/>
      <c r="O32573" s="172"/>
      <c r="U32573" s="173"/>
    </row>
    <row r="32574" spans="13:21" s="104" customFormat="1" ht="15.75">
      <c r="M32574" s="172"/>
      <c r="N32574" s="172"/>
      <c r="O32574" s="172"/>
      <c r="U32574" s="173"/>
    </row>
    <row r="32575" spans="13:21" s="104" customFormat="1" ht="15.75">
      <c r="M32575" s="172"/>
      <c r="N32575" s="172"/>
      <c r="O32575" s="172"/>
      <c r="U32575" s="173"/>
    </row>
    <row r="32576" spans="13:21" s="104" customFormat="1" ht="15.75">
      <c r="M32576" s="172"/>
      <c r="N32576" s="172"/>
      <c r="O32576" s="172"/>
      <c r="U32576" s="173"/>
    </row>
    <row r="32577" spans="13:21" s="104" customFormat="1" ht="15.75">
      <c r="M32577" s="172"/>
      <c r="N32577" s="172"/>
      <c r="O32577" s="172"/>
      <c r="U32577" s="173"/>
    </row>
    <row r="32578" spans="13:21" s="104" customFormat="1" ht="15.75">
      <c r="M32578" s="172"/>
      <c r="N32578" s="172"/>
      <c r="O32578" s="172"/>
      <c r="U32578" s="173"/>
    </row>
    <row r="32579" spans="13:21" s="104" customFormat="1" ht="15.75">
      <c r="M32579" s="172"/>
      <c r="N32579" s="172"/>
      <c r="O32579" s="172"/>
      <c r="U32579" s="173"/>
    </row>
    <row r="32580" spans="13:21" s="104" customFormat="1" ht="15.75">
      <c r="M32580" s="172"/>
      <c r="N32580" s="172"/>
      <c r="O32580" s="172"/>
      <c r="U32580" s="173"/>
    </row>
    <row r="32581" spans="13:21" s="104" customFormat="1" ht="15.75">
      <c r="M32581" s="172"/>
      <c r="N32581" s="172"/>
      <c r="O32581" s="172"/>
      <c r="U32581" s="173"/>
    </row>
    <row r="32582" spans="13:21" s="104" customFormat="1" ht="15.75">
      <c r="M32582" s="172"/>
      <c r="N32582" s="172"/>
      <c r="O32582" s="172"/>
      <c r="U32582" s="173"/>
    </row>
    <row r="32583" spans="13:21" s="104" customFormat="1" ht="15.75">
      <c r="M32583" s="172"/>
      <c r="N32583" s="172"/>
      <c r="O32583" s="172"/>
      <c r="U32583" s="173"/>
    </row>
    <row r="32584" spans="13:21" s="104" customFormat="1" ht="15.75">
      <c r="M32584" s="172"/>
      <c r="N32584" s="172"/>
      <c r="O32584" s="172"/>
      <c r="U32584" s="173"/>
    </row>
    <row r="32585" spans="13:21" s="104" customFormat="1" ht="15.75">
      <c r="M32585" s="172"/>
      <c r="N32585" s="172"/>
      <c r="O32585" s="172"/>
      <c r="U32585" s="173"/>
    </row>
    <row r="32586" spans="13:21" s="104" customFormat="1" ht="15.75">
      <c r="M32586" s="172"/>
      <c r="N32586" s="172"/>
      <c r="O32586" s="172"/>
      <c r="U32586" s="173"/>
    </row>
    <row r="32587" spans="13:21" s="104" customFormat="1" ht="15.75">
      <c r="M32587" s="172"/>
      <c r="N32587" s="172"/>
      <c r="O32587" s="172"/>
      <c r="U32587" s="173"/>
    </row>
    <row r="32588" spans="13:21" s="104" customFormat="1" ht="15.75">
      <c r="M32588" s="172"/>
      <c r="N32588" s="172"/>
      <c r="O32588" s="172"/>
      <c r="U32588" s="173"/>
    </row>
    <row r="32589" spans="13:21" s="104" customFormat="1" ht="15.75">
      <c r="M32589" s="172"/>
      <c r="N32589" s="172"/>
      <c r="O32589" s="172"/>
      <c r="U32589" s="173"/>
    </row>
    <row r="32590" spans="13:21" s="104" customFormat="1" ht="15.75">
      <c r="M32590" s="172"/>
      <c r="N32590" s="172"/>
      <c r="O32590" s="172"/>
      <c r="U32590" s="173"/>
    </row>
    <row r="32591" spans="13:21" s="104" customFormat="1" ht="15.75">
      <c r="M32591" s="172"/>
      <c r="N32591" s="172"/>
      <c r="O32591" s="172"/>
      <c r="U32591" s="173"/>
    </row>
    <row r="32592" spans="13:21" s="104" customFormat="1" ht="15.75">
      <c r="M32592" s="172"/>
      <c r="N32592" s="172"/>
      <c r="O32592" s="172"/>
      <c r="U32592" s="173"/>
    </row>
    <row r="32593" spans="13:21" s="104" customFormat="1" ht="15.75">
      <c r="M32593" s="172"/>
      <c r="N32593" s="172"/>
      <c r="O32593" s="172"/>
      <c r="U32593" s="173"/>
    </row>
    <row r="32594" spans="13:21" s="104" customFormat="1" ht="15.75">
      <c r="M32594" s="172"/>
      <c r="N32594" s="172"/>
      <c r="O32594" s="172"/>
      <c r="U32594" s="173"/>
    </row>
    <row r="32595" spans="13:21" s="104" customFormat="1" ht="15.75">
      <c r="M32595" s="172"/>
      <c r="N32595" s="172"/>
      <c r="O32595" s="172"/>
      <c r="U32595" s="173"/>
    </row>
    <row r="32596" spans="13:21" s="104" customFormat="1" ht="15.75">
      <c r="M32596" s="172"/>
      <c r="N32596" s="172"/>
      <c r="O32596" s="172"/>
      <c r="U32596" s="173"/>
    </row>
    <row r="32597" spans="13:21" s="104" customFormat="1" ht="15.75">
      <c r="M32597" s="172"/>
      <c r="N32597" s="172"/>
      <c r="O32597" s="172"/>
      <c r="U32597" s="173"/>
    </row>
    <row r="32598" spans="13:21" s="104" customFormat="1" ht="15.75">
      <c r="M32598" s="172"/>
      <c r="N32598" s="172"/>
      <c r="O32598" s="172"/>
      <c r="U32598" s="173"/>
    </row>
    <row r="32599" spans="13:21" s="104" customFormat="1" ht="15.75">
      <c r="M32599" s="172"/>
      <c r="N32599" s="172"/>
      <c r="O32599" s="172"/>
      <c r="U32599" s="173"/>
    </row>
    <row r="32600" spans="13:21" s="104" customFormat="1" ht="15.75">
      <c r="M32600" s="172"/>
      <c r="N32600" s="172"/>
      <c r="O32600" s="172"/>
      <c r="U32600" s="173"/>
    </row>
    <row r="32601" spans="13:21" s="104" customFormat="1" ht="15.75">
      <c r="M32601" s="172"/>
      <c r="N32601" s="172"/>
      <c r="O32601" s="172"/>
      <c r="U32601" s="173"/>
    </row>
    <row r="32602" spans="13:21" s="104" customFormat="1" ht="15.75">
      <c r="M32602" s="172"/>
      <c r="N32602" s="172"/>
      <c r="O32602" s="172"/>
      <c r="U32602" s="173"/>
    </row>
    <row r="32603" spans="13:21" s="104" customFormat="1" ht="15.75">
      <c r="M32603" s="172"/>
      <c r="N32603" s="172"/>
      <c r="O32603" s="172"/>
      <c r="U32603" s="173"/>
    </row>
    <row r="32604" spans="13:21" s="104" customFormat="1" ht="15.75">
      <c r="M32604" s="172"/>
      <c r="N32604" s="172"/>
      <c r="O32604" s="172"/>
      <c r="U32604" s="173"/>
    </row>
    <row r="32605" spans="13:21" s="104" customFormat="1" ht="15.75">
      <c r="M32605" s="172"/>
      <c r="N32605" s="172"/>
      <c r="O32605" s="172"/>
      <c r="U32605" s="173"/>
    </row>
    <row r="32606" spans="13:21" s="104" customFormat="1" ht="15.75">
      <c r="M32606" s="172"/>
      <c r="N32606" s="172"/>
      <c r="O32606" s="172"/>
      <c r="U32606" s="173"/>
    </row>
    <row r="32607" spans="13:21" s="104" customFormat="1" ht="15.75">
      <c r="M32607" s="172"/>
      <c r="N32607" s="172"/>
      <c r="O32607" s="172"/>
      <c r="U32607" s="173"/>
    </row>
    <row r="32608" spans="13:21" s="104" customFormat="1" ht="15.75">
      <c r="M32608" s="172"/>
      <c r="N32608" s="172"/>
      <c r="O32608" s="172"/>
      <c r="U32608" s="173"/>
    </row>
    <row r="32609" spans="13:21" s="104" customFormat="1" ht="15.75">
      <c r="M32609" s="172"/>
      <c r="N32609" s="172"/>
      <c r="O32609" s="172"/>
      <c r="U32609" s="173"/>
    </row>
    <row r="32610" spans="13:21" s="104" customFormat="1" ht="15.75">
      <c r="M32610" s="172"/>
      <c r="N32610" s="172"/>
      <c r="O32610" s="172"/>
      <c r="U32610" s="173"/>
    </row>
    <row r="32611" spans="13:21" s="104" customFormat="1" ht="15.75">
      <c r="M32611" s="172"/>
      <c r="N32611" s="172"/>
      <c r="O32611" s="172"/>
      <c r="U32611" s="173"/>
    </row>
    <row r="32612" spans="13:21" s="104" customFormat="1" ht="15.75">
      <c r="M32612" s="172"/>
      <c r="N32612" s="172"/>
      <c r="O32612" s="172"/>
      <c r="U32612" s="173"/>
    </row>
    <row r="32613" spans="13:21" s="104" customFormat="1" ht="15.75">
      <c r="M32613" s="172"/>
      <c r="N32613" s="172"/>
      <c r="O32613" s="172"/>
      <c r="U32613" s="173"/>
    </row>
    <row r="32614" spans="13:21" s="104" customFormat="1" ht="15.75">
      <c r="M32614" s="172"/>
      <c r="N32614" s="172"/>
      <c r="O32614" s="172"/>
      <c r="U32614" s="173"/>
    </row>
    <row r="32615" spans="13:21" s="104" customFormat="1" ht="15.75">
      <c r="M32615" s="172"/>
      <c r="N32615" s="172"/>
      <c r="O32615" s="172"/>
      <c r="U32615" s="173"/>
    </row>
    <row r="32616" spans="13:21" s="104" customFormat="1" ht="15.75">
      <c r="M32616" s="172"/>
      <c r="N32616" s="172"/>
      <c r="O32616" s="172"/>
      <c r="U32616" s="173"/>
    </row>
    <row r="32617" spans="13:21" s="104" customFormat="1" ht="15.75">
      <c r="M32617" s="172"/>
      <c r="N32617" s="172"/>
      <c r="O32617" s="172"/>
      <c r="U32617" s="173"/>
    </row>
    <row r="32618" spans="13:21" s="104" customFormat="1" ht="15.75">
      <c r="M32618" s="172"/>
      <c r="N32618" s="172"/>
      <c r="O32618" s="172"/>
      <c r="U32618" s="173"/>
    </row>
    <row r="32619" spans="13:21" s="104" customFormat="1" ht="15.75">
      <c r="M32619" s="172"/>
      <c r="N32619" s="172"/>
      <c r="O32619" s="172"/>
      <c r="U32619" s="173"/>
    </row>
    <row r="32620" spans="13:21" s="104" customFormat="1" ht="15.75">
      <c r="M32620" s="172"/>
      <c r="N32620" s="172"/>
      <c r="O32620" s="172"/>
      <c r="U32620" s="173"/>
    </row>
    <row r="32621" spans="13:21" s="104" customFormat="1" ht="15.75">
      <c r="M32621" s="172"/>
      <c r="N32621" s="172"/>
      <c r="O32621" s="172"/>
      <c r="U32621" s="173"/>
    </row>
    <row r="32622" spans="13:21" s="104" customFormat="1" ht="15.75">
      <c r="M32622" s="172"/>
      <c r="N32622" s="172"/>
      <c r="O32622" s="172"/>
      <c r="U32622" s="173"/>
    </row>
    <row r="32623" spans="13:21" s="104" customFormat="1" ht="15.75">
      <c r="M32623" s="172"/>
      <c r="N32623" s="172"/>
      <c r="O32623" s="172"/>
      <c r="U32623" s="173"/>
    </row>
    <row r="32624" spans="13:21" s="104" customFormat="1" ht="15.75">
      <c r="M32624" s="172"/>
      <c r="N32624" s="172"/>
      <c r="O32624" s="172"/>
      <c r="U32624" s="173"/>
    </row>
    <row r="32625" spans="13:21" s="104" customFormat="1" ht="15.75">
      <c r="M32625" s="172"/>
      <c r="N32625" s="172"/>
      <c r="O32625" s="172"/>
      <c r="U32625" s="173"/>
    </row>
    <row r="32626" spans="13:21" s="104" customFormat="1" ht="15.75">
      <c r="M32626" s="172"/>
      <c r="N32626" s="172"/>
      <c r="O32626" s="172"/>
      <c r="U32626" s="173"/>
    </row>
    <row r="32627" spans="13:21" s="104" customFormat="1" ht="15.75">
      <c r="M32627" s="172"/>
      <c r="N32627" s="172"/>
      <c r="O32627" s="172"/>
      <c r="U32627" s="173"/>
    </row>
    <row r="32628" spans="13:21" s="104" customFormat="1" ht="15.75">
      <c r="M32628" s="172"/>
      <c r="N32628" s="172"/>
      <c r="O32628" s="172"/>
      <c r="U32628" s="173"/>
    </row>
    <row r="32629" spans="13:21" s="104" customFormat="1" ht="15.75">
      <c r="M32629" s="172"/>
      <c r="N32629" s="172"/>
      <c r="O32629" s="172"/>
      <c r="U32629" s="173"/>
    </row>
    <row r="32630" spans="13:21" s="104" customFormat="1" ht="15.75">
      <c r="M32630" s="172"/>
      <c r="N32630" s="172"/>
      <c r="O32630" s="172"/>
      <c r="U32630" s="173"/>
    </row>
    <row r="32631" spans="13:21" s="104" customFormat="1" ht="15.75">
      <c r="M32631" s="172"/>
      <c r="N32631" s="172"/>
      <c r="O32631" s="172"/>
      <c r="U32631" s="173"/>
    </row>
    <row r="32632" spans="13:21" s="104" customFormat="1" ht="15.75">
      <c r="M32632" s="172"/>
      <c r="N32632" s="172"/>
      <c r="O32632" s="172"/>
      <c r="U32632" s="173"/>
    </row>
    <row r="32633" spans="13:21" s="104" customFormat="1" ht="15.75">
      <c r="M32633" s="172"/>
      <c r="N32633" s="172"/>
      <c r="O32633" s="172"/>
      <c r="U32633" s="173"/>
    </row>
    <row r="32634" spans="13:21" s="104" customFormat="1" ht="15.75">
      <c r="M32634" s="172"/>
      <c r="N32634" s="172"/>
      <c r="O32634" s="172"/>
      <c r="U32634" s="173"/>
    </row>
    <row r="32635" spans="13:21" s="104" customFormat="1" ht="15.75">
      <c r="M32635" s="172"/>
      <c r="N32635" s="172"/>
      <c r="O32635" s="172"/>
      <c r="U32635" s="173"/>
    </row>
    <row r="32636" spans="13:21" s="104" customFormat="1" ht="15.75">
      <c r="M32636" s="172"/>
      <c r="N32636" s="172"/>
      <c r="O32636" s="172"/>
      <c r="U32636" s="173"/>
    </row>
    <row r="32637" spans="13:21" s="104" customFormat="1" ht="15.75">
      <c r="M32637" s="172"/>
      <c r="N32637" s="172"/>
      <c r="O32637" s="172"/>
      <c r="U32637" s="173"/>
    </row>
    <row r="32638" spans="13:21" s="104" customFormat="1" ht="15.75">
      <c r="M32638" s="172"/>
      <c r="N32638" s="172"/>
      <c r="O32638" s="172"/>
      <c r="U32638" s="173"/>
    </row>
    <row r="32639" spans="13:21" s="104" customFormat="1" ht="15.75">
      <c r="M32639" s="172"/>
      <c r="N32639" s="172"/>
      <c r="O32639" s="172"/>
      <c r="U32639" s="173"/>
    </row>
    <row r="32640" spans="13:21" s="104" customFormat="1" ht="15.75">
      <c r="M32640" s="172"/>
      <c r="N32640" s="172"/>
      <c r="O32640" s="172"/>
      <c r="U32640" s="173"/>
    </row>
    <row r="32641" spans="13:21" s="104" customFormat="1" ht="15.75">
      <c r="M32641" s="172"/>
      <c r="N32641" s="172"/>
      <c r="O32641" s="172"/>
      <c r="U32641" s="173"/>
    </row>
    <row r="32642" spans="13:21" s="104" customFormat="1" ht="15.75">
      <c r="M32642" s="172"/>
      <c r="N32642" s="172"/>
      <c r="O32642" s="172"/>
      <c r="U32642" s="173"/>
    </row>
    <row r="32643" spans="13:21" s="104" customFormat="1" ht="15.75">
      <c r="M32643" s="172"/>
      <c r="N32643" s="172"/>
      <c r="O32643" s="172"/>
      <c r="U32643" s="173"/>
    </row>
    <row r="32644" spans="13:21" s="104" customFormat="1" ht="15.75">
      <c r="M32644" s="172"/>
      <c r="N32644" s="172"/>
      <c r="O32644" s="172"/>
      <c r="U32644" s="173"/>
    </row>
    <row r="32645" spans="13:21" s="104" customFormat="1" ht="15.75">
      <c r="M32645" s="172"/>
      <c r="N32645" s="172"/>
      <c r="O32645" s="172"/>
      <c r="U32645" s="173"/>
    </row>
    <row r="32646" spans="13:21" s="104" customFormat="1" ht="15.75">
      <c r="M32646" s="172"/>
      <c r="N32646" s="172"/>
      <c r="O32646" s="172"/>
      <c r="U32646" s="173"/>
    </row>
    <row r="32647" spans="13:21" s="104" customFormat="1" ht="15.75">
      <c r="M32647" s="172"/>
      <c r="N32647" s="172"/>
      <c r="O32647" s="172"/>
      <c r="U32647" s="173"/>
    </row>
    <row r="32648" spans="13:21" s="104" customFormat="1" ht="15.75">
      <c r="M32648" s="172"/>
      <c r="N32648" s="172"/>
      <c r="O32648" s="172"/>
      <c r="U32648" s="173"/>
    </row>
    <row r="32649" spans="13:21" s="104" customFormat="1" ht="15.75">
      <c r="M32649" s="172"/>
      <c r="N32649" s="172"/>
      <c r="O32649" s="172"/>
      <c r="U32649" s="173"/>
    </row>
    <row r="32650" spans="13:21" s="104" customFormat="1" ht="15.75">
      <c r="M32650" s="172"/>
      <c r="N32650" s="172"/>
      <c r="O32650" s="172"/>
      <c r="U32650" s="173"/>
    </row>
    <row r="32651" spans="13:21" s="104" customFormat="1" ht="15.75">
      <c r="M32651" s="172"/>
      <c r="N32651" s="172"/>
      <c r="O32651" s="172"/>
      <c r="U32651" s="173"/>
    </row>
    <row r="32652" spans="13:21" s="104" customFormat="1" ht="15.75">
      <c r="M32652" s="172"/>
      <c r="N32652" s="172"/>
      <c r="O32652" s="172"/>
      <c r="U32652" s="173"/>
    </row>
    <row r="32653" spans="13:21" s="104" customFormat="1" ht="15.75">
      <c r="M32653" s="172"/>
      <c r="N32653" s="172"/>
      <c r="O32653" s="172"/>
      <c r="U32653" s="173"/>
    </row>
    <row r="32654" spans="13:21" s="104" customFormat="1" ht="15.75">
      <c r="M32654" s="172"/>
      <c r="N32654" s="172"/>
      <c r="O32654" s="172"/>
      <c r="U32654" s="173"/>
    </row>
    <row r="32655" spans="13:21" s="104" customFormat="1" ht="15.75">
      <c r="M32655" s="172"/>
      <c r="N32655" s="172"/>
      <c r="O32655" s="172"/>
      <c r="U32655" s="173"/>
    </row>
    <row r="32656" spans="13:21" s="104" customFormat="1" ht="15.75">
      <c r="M32656" s="172"/>
      <c r="N32656" s="172"/>
      <c r="O32656" s="172"/>
      <c r="U32656" s="173"/>
    </row>
    <row r="32657" spans="13:21" s="104" customFormat="1" ht="15.75">
      <c r="M32657" s="172"/>
      <c r="N32657" s="172"/>
      <c r="O32657" s="172"/>
      <c r="U32657" s="173"/>
    </row>
    <row r="32658" spans="13:21" s="104" customFormat="1" ht="15.75">
      <c r="M32658" s="172"/>
      <c r="N32658" s="172"/>
      <c r="O32658" s="172"/>
      <c r="U32658" s="173"/>
    </row>
    <row r="32659" spans="13:21" s="104" customFormat="1" ht="15.75">
      <c r="M32659" s="172"/>
      <c r="N32659" s="172"/>
      <c r="O32659" s="172"/>
      <c r="U32659" s="173"/>
    </row>
    <row r="32660" spans="13:21" s="104" customFormat="1" ht="15.75">
      <c r="M32660" s="172"/>
      <c r="N32660" s="172"/>
      <c r="O32660" s="172"/>
      <c r="U32660" s="173"/>
    </row>
    <row r="32661" spans="13:21" s="104" customFormat="1" ht="15.75">
      <c r="M32661" s="172"/>
      <c r="N32661" s="172"/>
      <c r="O32661" s="172"/>
      <c r="U32661" s="173"/>
    </row>
    <row r="32662" spans="13:21" s="104" customFormat="1" ht="15.75">
      <c r="M32662" s="172"/>
      <c r="N32662" s="172"/>
      <c r="O32662" s="172"/>
      <c r="U32662" s="173"/>
    </row>
    <row r="32663" spans="13:21" s="104" customFormat="1" ht="15.75">
      <c r="M32663" s="172"/>
      <c r="N32663" s="172"/>
      <c r="O32663" s="172"/>
      <c r="U32663" s="173"/>
    </row>
    <row r="32664" spans="13:21" s="104" customFormat="1" ht="15.75">
      <c r="M32664" s="172"/>
      <c r="N32664" s="172"/>
      <c r="O32664" s="172"/>
      <c r="U32664" s="173"/>
    </row>
    <row r="32665" spans="13:21" s="104" customFormat="1" ht="15.75">
      <c r="M32665" s="172"/>
      <c r="N32665" s="172"/>
      <c r="O32665" s="172"/>
      <c r="U32665" s="173"/>
    </row>
    <row r="32666" spans="13:21" s="104" customFormat="1" ht="15.75">
      <c r="M32666" s="172"/>
      <c r="N32666" s="172"/>
      <c r="O32666" s="172"/>
      <c r="U32666" s="173"/>
    </row>
    <row r="32667" spans="13:21" s="104" customFormat="1" ht="15.75">
      <c r="M32667" s="172"/>
      <c r="N32667" s="172"/>
      <c r="O32667" s="172"/>
      <c r="U32667" s="173"/>
    </row>
    <row r="32668" spans="13:21" s="104" customFormat="1" ht="15.75">
      <c r="M32668" s="172"/>
      <c r="N32668" s="172"/>
      <c r="O32668" s="172"/>
      <c r="U32668" s="173"/>
    </row>
    <row r="32669" spans="13:21" s="104" customFormat="1" ht="15.75">
      <c r="M32669" s="172"/>
      <c r="N32669" s="172"/>
      <c r="O32669" s="172"/>
      <c r="U32669" s="173"/>
    </row>
    <row r="32670" spans="13:21" s="104" customFormat="1" ht="15.75">
      <c r="M32670" s="172"/>
      <c r="N32670" s="172"/>
      <c r="O32670" s="172"/>
      <c r="U32670" s="173"/>
    </row>
    <row r="32671" spans="13:21" s="104" customFormat="1" ht="15.75">
      <c r="M32671" s="172"/>
      <c r="N32671" s="172"/>
      <c r="O32671" s="172"/>
      <c r="U32671" s="173"/>
    </row>
    <row r="32672" spans="13:21" s="104" customFormat="1" ht="15.75">
      <c r="M32672" s="172"/>
      <c r="N32672" s="172"/>
      <c r="O32672" s="172"/>
      <c r="U32672" s="173"/>
    </row>
    <row r="32673" spans="13:21" s="104" customFormat="1" ht="15.75">
      <c r="M32673" s="172"/>
      <c r="N32673" s="172"/>
      <c r="O32673" s="172"/>
      <c r="U32673" s="173"/>
    </row>
    <row r="32674" spans="13:21" s="104" customFormat="1" ht="15.75">
      <c r="M32674" s="172"/>
      <c r="N32674" s="172"/>
      <c r="O32674" s="172"/>
      <c r="U32674" s="173"/>
    </row>
    <row r="32675" spans="13:21" s="104" customFormat="1" ht="15.75">
      <c r="M32675" s="172"/>
      <c r="N32675" s="172"/>
      <c r="O32675" s="172"/>
      <c r="U32675" s="173"/>
    </row>
    <row r="32676" spans="13:21" s="104" customFormat="1" ht="15.75">
      <c r="M32676" s="172"/>
      <c r="N32676" s="172"/>
      <c r="O32676" s="172"/>
      <c r="U32676" s="173"/>
    </row>
    <row r="32677" spans="13:21" s="104" customFormat="1" ht="15.75">
      <c r="M32677" s="172"/>
      <c r="N32677" s="172"/>
      <c r="O32677" s="172"/>
      <c r="U32677" s="173"/>
    </row>
    <row r="32678" spans="13:21" s="104" customFormat="1" ht="15.75">
      <c r="M32678" s="172"/>
      <c r="N32678" s="172"/>
      <c r="O32678" s="172"/>
      <c r="U32678" s="173"/>
    </row>
    <row r="32679" spans="13:21" s="104" customFormat="1" ht="15.75">
      <c r="M32679" s="172"/>
      <c r="N32679" s="172"/>
      <c r="O32679" s="172"/>
      <c r="U32679" s="173"/>
    </row>
    <row r="32680" spans="13:21" s="104" customFormat="1" ht="15.75">
      <c r="M32680" s="172"/>
      <c r="N32680" s="172"/>
      <c r="O32680" s="172"/>
      <c r="U32680" s="173"/>
    </row>
    <row r="32681" spans="13:21" s="104" customFormat="1" ht="15.75">
      <c r="M32681" s="172"/>
      <c r="N32681" s="172"/>
      <c r="O32681" s="172"/>
      <c r="U32681" s="173"/>
    </row>
    <row r="32682" spans="13:21" s="104" customFormat="1" ht="15.75">
      <c r="M32682" s="172"/>
      <c r="N32682" s="172"/>
      <c r="O32682" s="172"/>
      <c r="U32682" s="173"/>
    </row>
    <row r="32683" spans="13:21" s="104" customFormat="1" ht="15.75">
      <c r="M32683" s="172"/>
      <c r="N32683" s="172"/>
      <c r="O32683" s="172"/>
      <c r="U32683" s="173"/>
    </row>
    <row r="32684" spans="13:21" s="104" customFormat="1" ht="15.75">
      <c r="M32684" s="172"/>
      <c r="N32684" s="172"/>
      <c r="O32684" s="172"/>
      <c r="U32684" s="173"/>
    </row>
    <row r="32685" spans="13:21" s="104" customFormat="1" ht="15.75">
      <c r="M32685" s="172"/>
      <c r="N32685" s="172"/>
      <c r="O32685" s="172"/>
      <c r="U32685" s="173"/>
    </row>
    <row r="32686" spans="13:21" s="104" customFormat="1" ht="15.75">
      <c r="M32686" s="172"/>
      <c r="N32686" s="172"/>
      <c r="O32686" s="172"/>
      <c r="U32686" s="173"/>
    </row>
    <row r="32687" spans="13:21" s="104" customFormat="1" ht="15.75">
      <c r="M32687" s="172"/>
      <c r="N32687" s="172"/>
      <c r="O32687" s="172"/>
      <c r="U32687" s="173"/>
    </row>
    <row r="32688" spans="13:21" s="104" customFormat="1" ht="15.75">
      <c r="M32688" s="172"/>
      <c r="N32688" s="172"/>
      <c r="O32688" s="172"/>
      <c r="U32688" s="173"/>
    </row>
    <row r="32689" spans="13:21" s="104" customFormat="1" ht="15.75">
      <c r="M32689" s="172"/>
      <c r="N32689" s="172"/>
      <c r="O32689" s="172"/>
      <c r="U32689" s="173"/>
    </row>
    <row r="32690" spans="13:21" s="104" customFormat="1" ht="15.75">
      <c r="M32690" s="172"/>
      <c r="N32690" s="172"/>
      <c r="O32690" s="172"/>
      <c r="U32690" s="173"/>
    </row>
    <row r="32691" spans="13:21" s="104" customFormat="1" ht="15.75">
      <c r="M32691" s="172"/>
      <c r="N32691" s="172"/>
      <c r="O32691" s="172"/>
      <c r="U32691" s="173"/>
    </row>
    <row r="32692" spans="13:21" s="104" customFormat="1" ht="15.75">
      <c r="M32692" s="172"/>
      <c r="N32692" s="172"/>
      <c r="O32692" s="172"/>
      <c r="U32692" s="173"/>
    </row>
    <row r="32693" spans="13:21" s="104" customFormat="1" ht="15.75">
      <c r="M32693" s="172"/>
      <c r="N32693" s="172"/>
      <c r="O32693" s="172"/>
      <c r="U32693" s="173"/>
    </row>
    <row r="32694" spans="13:21" s="104" customFormat="1" ht="15.75">
      <c r="M32694" s="172"/>
      <c r="N32694" s="172"/>
      <c r="O32694" s="172"/>
      <c r="U32694" s="173"/>
    </row>
    <row r="32695" spans="13:21" s="104" customFormat="1" ht="15.75">
      <c r="M32695" s="172"/>
      <c r="N32695" s="172"/>
      <c r="O32695" s="172"/>
      <c r="U32695" s="173"/>
    </row>
    <row r="32696" spans="13:21" s="104" customFormat="1" ht="15.75">
      <c r="M32696" s="172"/>
      <c r="N32696" s="172"/>
      <c r="O32696" s="172"/>
      <c r="U32696" s="173"/>
    </row>
    <row r="32697" spans="13:21" s="104" customFormat="1" ht="15.75">
      <c r="M32697" s="172"/>
      <c r="N32697" s="172"/>
      <c r="O32697" s="172"/>
      <c r="U32697" s="173"/>
    </row>
    <row r="32698" spans="13:21" s="104" customFormat="1" ht="15.75">
      <c r="M32698" s="172"/>
      <c r="N32698" s="172"/>
      <c r="O32698" s="172"/>
      <c r="U32698" s="173"/>
    </row>
    <row r="32699" spans="13:21" s="104" customFormat="1" ht="15.75">
      <c r="M32699" s="172"/>
      <c r="N32699" s="172"/>
      <c r="O32699" s="172"/>
      <c r="U32699" s="173"/>
    </row>
    <row r="32700" spans="13:21" s="104" customFormat="1" ht="15.75">
      <c r="M32700" s="172"/>
      <c r="N32700" s="172"/>
      <c r="O32700" s="172"/>
      <c r="U32700" s="173"/>
    </row>
    <row r="32701" spans="13:21" s="104" customFormat="1" ht="15.75">
      <c r="M32701" s="172"/>
      <c r="N32701" s="172"/>
      <c r="O32701" s="172"/>
      <c r="U32701" s="173"/>
    </row>
    <row r="32702" spans="13:21" s="104" customFormat="1" ht="15.75">
      <c r="M32702" s="172"/>
      <c r="N32702" s="172"/>
      <c r="O32702" s="172"/>
      <c r="U32702" s="173"/>
    </row>
    <row r="32703" spans="13:21" s="104" customFormat="1" ht="15.75">
      <c r="M32703" s="172"/>
      <c r="N32703" s="172"/>
      <c r="O32703" s="172"/>
      <c r="U32703" s="173"/>
    </row>
    <row r="32704" spans="13:21" s="104" customFormat="1" ht="15.75">
      <c r="M32704" s="172"/>
      <c r="N32704" s="172"/>
      <c r="O32704" s="172"/>
      <c r="U32704" s="173"/>
    </row>
    <row r="32705" spans="13:21" s="104" customFormat="1" ht="15.75">
      <c r="M32705" s="172"/>
      <c r="N32705" s="172"/>
      <c r="O32705" s="172"/>
      <c r="U32705" s="173"/>
    </row>
    <row r="32706" spans="13:21" s="104" customFormat="1" ht="15.75">
      <c r="M32706" s="172"/>
      <c r="N32706" s="172"/>
      <c r="O32706" s="172"/>
      <c r="U32706" s="173"/>
    </row>
    <row r="32707" spans="13:21" s="104" customFormat="1" ht="15.75">
      <c r="M32707" s="172"/>
      <c r="N32707" s="172"/>
      <c r="O32707" s="172"/>
      <c r="U32707" s="173"/>
    </row>
    <row r="32708" spans="13:21" s="104" customFormat="1" ht="15.75">
      <c r="M32708" s="172"/>
      <c r="N32708" s="172"/>
      <c r="O32708" s="172"/>
      <c r="U32708" s="173"/>
    </row>
    <row r="32709" spans="13:21" s="104" customFormat="1" ht="15.75">
      <c r="M32709" s="172"/>
      <c r="N32709" s="172"/>
      <c r="O32709" s="172"/>
      <c r="U32709" s="173"/>
    </row>
    <row r="32710" spans="13:21" s="104" customFormat="1" ht="15.75">
      <c r="M32710" s="172"/>
      <c r="N32710" s="172"/>
      <c r="O32710" s="172"/>
      <c r="U32710" s="173"/>
    </row>
    <row r="32711" spans="13:21" s="104" customFormat="1" ht="15.75">
      <c r="M32711" s="172"/>
      <c r="N32711" s="172"/>
      <c r="O32711" s="172"/>
      <c r="U32711" s="173"/>
    </row>
    <row r="32712" spans="13:21" s="104" customFormat="1" ht="15.75">
      <c r="M32712" s="172"/>
      <c r="N32712" s="172"/>
      <c r="O32712" s="172"/>
      <c r="U32712" s="173"/>
    </row>
    <row r="32713" spans="13:21" s="104" customFormat="1" ht="15.75">
      <c r="M32713" s="172"/>
      <c r="N32713" s="172"/>
      <c r="O32713" s="172"/>
      <c r="U32713" s="173"/>
    </row>
    <row r="32714" spans="13:21" s="104" customFormat="1" ht="15.75">
      <c r="M32714" s="172"/>
      <c r="N32714" s="172"/>
      <c r="O32714" s="172"/>
      <c r="U32714" s="173"/>
    </row>
    <row r="32715" spans="13:21" s="104" customFormat="1" ht="15.75">
      <c r="M32715" s="172"/>
      <c r="N32715" s="172"/>
      <c r="O32715" s="172"/>
      <c r="U32715" s="173"/>
    </row>
    <row r="32716" spans="13:21" s="104" customFormat="1" ht="15.75">
      <c r="M32716" s="172"/>
      <c r="N32716" s="172"/>
      <c r="O32716" s="172"/>
      <c r="U32716" s="173"/>
    </row>
    <row r="32717" spans="13:21" s="104" customFormat="1" ht="15.75">
      <c r="M32717" s="172"/>
      <c r="N32717" s="172"/>
      <c r="O32717" s="172"/>
      <c r="U32717" s="173"/>
    </row>
    <row r="32718" spans="13:21" s="104" customFormat="1" ht="15.75">
      <c r="M32718" s="172"/>
      <c r="N32718" s="172"/>
      <c r="O32718" s="172"/>
      <c r="U32718" s="173"/>
    </row>
    <row r="32719" spans="13:21" s="104" customFormat="1" ht="15.75">
      <c r="M32719" s="172"/>
      <c r="N32719" s="172"/>
      <c r="O32719" s="172"/>
      <c r="U32719" s="173"/>
    </row>
    <row r="32720" spans="13:21" s="104" customFormat="1" ht="15.75">
      <c r="M32720" s="172"/>
      <c r="N32720" s="172"/>
      <c r="O32720" s="172"/>
      <c r="U32720" s="173"/>
    </row>
    <row r="32721" spans="13:21" s="104" customFormat="1" ht="15.75">
      <c r="M32721" s="172"/>
      <c r="N32721" s="172"/>
      <c r="O32721" s="172"/>
      <c r="U32721" s="173"/>
    </row>
    <row r="32722" spans="13:21" s="104" customFormat="1" ht="15.75">
      <c r="M32722" s="172"/>
      <c r="N32722" s="172"/>
      <c r="O32722" s="172"/>
      <c r="U32722" s="173"/>
    </row>
    <row r="32723" spans="13:21" s="104" customFormat="1" ht="15.75">
      <c r="M32723" s="172"/>
      <c r="N32723" s="172"/>
      <c r="O32723" s="172"/>
      <c r="U32723" s="173"/>
    </row>
    <row r="32724" spans="13:21" s="104" customFormat="1" ht="15.75">
      <c r="M32724" s="172"/>
      <c r="N32724" s="172"/>
      <c r="O32724" s="172"/>
      <c r="U32724" s="173"/>
    </row>
    <row r="32725" spans="13:21" s="104" customFormat="1" ht="15.75">
      <c r="M32725" s="172"/>
      <c r="N32725" s="172"/>
      <c r="O32725" s="172"/>
      <c r="U32725" s="173"/>
    </row>
    <row r="32726" spans="13:21" s="104" customFormat="1" ht="15.75">
      <c r="M32726" s="172"/>
      <c r="N32726" s="172"/>
      <c r="O32726" s="172"/>
      <c r="U32726" s="173"/>
    </row>
    <row r="32727" spans="13:21" s="104" customFormat="1" ht="15.75">
      <c r="M32727" s="172"/>
      <c r="N32727" s="172"/>
      <c r="O32727" s="172"/>
      <c r="U32727" s="173"/>
    </row>
    <row r="32728" spans="13:21" s="104" customFormat="1" ht="15.75">
      <c r="M32728" s="172"/>
      <c r="N32728" s="172"/>
      <c r="O32728" s="172"/>
      <c r="U32728" s="173"/>
    </row>
    <row r="32729" spans="13:21" s="104" customFormat="1" ht="15.75">
      <c r="M32729" s="172"/>
      <c r="N32729" s="172"/>
      <c r="O32729" s="172"/>
      <c r="U32729" s="173"/>
    </row>
    <row r="32730" spans="13:21" s="104" customFormat="1" ht="15.75">
      <c r="M32730" s="172"/>
      <c r="N32730" s="172"/>
      <c r="O32730" s="172"/>
      <c r="U32730" s="173"/>
    </row>
    <row r="32731" spans="13:21" s="104" customFormat="1" ht="15.75">
      <c r="M32731" s="172"/>
      <c r="N32731" s="172"/>
      <c r="O32731" s="172"/>
      <c r="U32731" s="173"/>
    </row>
    <row r="32732" spans="13:21" s="104" customFormat="1" ht="15.75">
      <c r="M32732" s="172"/>
      <c r="N32732" s="172"/>
      <c r="O32732" s="172"/>
      <c r="U32732" s="173"/>
    </row>
    <row r="32733" spans="13:21" s="104" customFormat="1" ht="15.75">
      <c r="M32733" s="172"/>
      <c r="N32733" s="172"/>
      <c r="O32733" s="172"/>
      <c r="U32733" s="173"/>
    </row>
    <row r="32734" spans="13:21" s="104" customFormat="1" ht="15.75">
      <c r="M32734" s="172"/>
      <c r="N32734" s="172"/>
      <c r="O32734" s="172"/>
      <c r="U32734" s="173"/>
    </row>
    <row r="32735" spans="13:21" s="104" customFormat="1" ht="15.75">
      <c r="M32735" s="172"/>
      <c r="N32735" s="172"/>
      <c r="O32735" s="172"/>
      <c r="U32735" s="173"/>
    </row>
    <row r="32736" spans="13:21" s="104" customFormat="1" ht="15.75">
      <c r="M32736" s="172"/>
      <c r="N32736" s="172"/>
      <c r="O32736" s="172"/>
      <c r="U32736" s="173"/>
    </row>
    <row r="32737" spans="13:21" s="104" customFormat="1" ht="15.75">
      <c r="M32737" s="172"/>
      <c r="N32737" s="172"/>
      <c r="O32737" s="172"/>
      <c r="U32737" s="173"/>
    </row>
    <row r="32738" spans="13:21" s="104" customFormat="1" ht="15.75">
      <c r="M32738" s="172"/>
      <c r="N32738" s="172"/>
      <c r="O32738" s="172"/>
      <c r="U32738" s="173"/>
    </row>
    <row r="32739" spans="13:21" s="104" customFormat="1" ht="15.75">
      <c r="M32739" s="172"/>
      <c r="N32739" s="172"/>
      <c r="O32739" s="172"/>
      <c r="U32739" s="173"/>
    </row>
    <row r="32740" spans="13:21" s="104" customFormat="1" ht="15.75">
      <c r="M32740" s="172"/>
      <c r="N32740" s="172"/>
      <c r="O32740" s="172"/>
      <c r="U32740" s="173"/>
    </row>
    <row r="32741" spans="13:21" s="104" customFormat="1" ht="15.75">
      <c r="M32741" s="172"/>
      <c r="N32741" s="172"/>
      <c r="O32741" s="172"/>
      <c r="U32741" s="173"/>
    </row>
    <row r="32742" spans="13:21" s="104" customFormat="1" ht="15.75">
      <c r="M32742" s="172"/>
      <c r="N32742" s="172"/>
      <c r="O32742" s="172"/>
      <c r="U32742" s="173"/>
    </row>
    <row r="32743" spans="13:21" s="104" customFormat="1" ht="15.75">
      <c r="M32743" s="172"/>
      <c r="N32743" s="172"/>
      <c r="O32743" s="172"/>
      <c r="U32743" s="173"/>
    </row>
    <row r="32744" spans="13:21" s="104" customFormat="1" ht="15.75">
      <c r="M32744" s="172"/>
      <c r="N32744" s="172"/>
      <c r="O32744" s="172"/>
      <c r="U32744" s="173"/>
    </row>
    <row r="32745" spans="13:21" s="104" customFormat="1" ht="15.75">
      <c r="M32745" s="172"/>
      <c r="N32745" s="172"/>
      <c r="O32745" s="172"/>
      <c r="U32745" s="173"/>
    </row>
    <row r="32746" spans="13:21" s="104" customFormat="1" ht="15.75">
      <c r="M32746" s="172"/>
      <c r="N32746" s="172"/>
      <c r="O32746" s="172"/>
      <c r="U32746" s="173"/>
    </row>
    <row r="32747" spans="13:21" s="104" customFormat="1" ht="15.75">
      <c r="M32747" s="172"/>
      <c r="N32747" s="172"/>
      <c r="O32747" s="172"/>
      <c r="U32747" s="173"/>
    </row>
    <row r="32748" spans="13:21" s="104" customFormat="1" ht="15.75">
      <c r="M32748" s="172"/>
      <c r="N32748" s="172"/>
      <c r="O32748" s="172"/>
      <c r="U32748" s="173"/>
    </row>
    <row r="32749" spans="13:21" s="104" customFormat="1" ht="15.75">
      <c r="M32749" s="172"/>
      <c r="N32749" s="172"/>
      <c r="O32749" s="172"/>
      <c r="U32749" s="173"/>
    </row>
    <row r="32750" spans="13:21" s="104" customFormat="1" ht="15.75">
      <c r="M32750" s="172"/>
      <c r="N32750" s="172"/>
      <c r="O32750" s="172"/>
      <c r="U32750" s="173"/>
    </row>
    <row r="32751" spans="13:21" s="104" customFormat="1" ht="15.75">
      <c r="M32751" s="172"/>
      <c r="N32751" s="172"/>
      <c r="O32751" s="172"/>
      <c r="U32751" s="173"/>
    </row>
    <row r="32752" spans="13:21" s="104" customFormat="1" ht="15.75">
      <c r="M32752" s="172"/>
      <c r="N32752" s="172"/>
      <c r="O32752" s="172"/>
      <c r="U32752" s="173"/>
    </row>
    <row r="32753" spans="13:21" s="104" customFormat="1" ht="15.75">
      <c r="M32753" s="172"/>
      <c r="N32753" s="172"/>
      <c r="O32753" s="172"/>
      <c r="U32753" s="173"/>
    </row>
    <row r="32754" spans="13:21" s="104" customFormat="1" ht="15.75">
      <c r="M32754" s="172"/>
      <c r="N32754" s="172"/>
      <c r="O32754" s="172"/>
      <c r="U32754" s="173"/>
    </row>
    <row r="32755" spans="13:21" s="104" customFormat="1" ht="15.75">
      <c r="M32755" s="172"/>
      <c r="N32755" s="172"/>
      <c r="O32755" s="172"/>
      <c r="U32755" s="173"/>
    </row>
    <row r="32756" spans="13:21" s="104" customFormat="1" ht="15.75">
      <c r="M32756" s="172"/>
      <c r="N32756" s="172"/>
      <c r="O32756" s="172"/>
      <c r="U32756" s="173"/>
    </row>
    <row r="32757" spans="13:21" s="104" customFormat="1" ht="15.75">
      <c r="M32757" s="172"/>
      <c r="N32757" s="172"/>
      <c r="O32757" s="172"/>
      <c r="U32757" s="173"/>
    </row>
    <row r="32758" spans="13:21" s="104" customFormat="1" ht="15.75">
      <c r="M32758" s="172"/>
      <c r="N32758" s="172"/>
      <c r="O32758" s="172"/>
      <c r="U32758" s="173"/>
    </row>
    <row r="32759" spans="13:21" s="104" customFormat="1" ht="15.75">
      <c r="M32759" s="172"/>
      <c r="N32759" s="172"/>
      <c r="O32759" s="172"/>
      <c r="U32759" s="173"/>
    </row>
    <row r="32760" spans="13:21" s="104" customFormat="1" ht="15.75">
      <c r="M32760" s="172"/>
      <c r="N32760" s="172"/>
      <c r="O32760" s="172"/>
      <c r="U32760" s="173"/>
    </row>
    <row r="32761" spans="13:21" s="104" customFormat="1" ht="15.75">
      <c r="M32761" s="172"/>
      <c r="N32761" s="172"/>
      <c r="O32761" s="172"/>
      <c r="U32761" s="173"/>
    </row>
    <row r="32762" spans="13:21" s="104" customFormat="1" ht="15.75">
      <c r="M32762" s="172"/>
      <c r="N32762" s="172"/>
      <c r="O32762" s="172"/>
      <c r="U32762" s="173"/>
    </row>
    <row r="32763" spans="13:21" s="104" customFormat="1" ht="15.75">
      <c r="M32763" s="172"/>
      <c r="N32763" s="172"/>
      <c r="O32763" s="172"/>
      <c r="U32763" s="173"/>
    </row>
    <row r="32764" spans="13:21" s="104" customFormat="1" ht="15.75">
      <c r="M32764" s="172"/>
      <c r="N32764" s="172"/>
      <c r="O32764" s="172"/>
      <c r="U32764" s="173"/>
    </row>
    <row r="32765" spans="13:21" s="104" customFormat="1" ht="15.75">
      <c r="M32765" s="172"/>
      <c r="N32765" s="172"/>
      <c r="O32765" s="172"/>
      <c r="U32765" s="173"/>
    </row>
    <row r="32766" spans="13:21" s="104" customFormat="1" ht="15.75">
      <c r="M32766" s="172"/>
      <c r="N32766" s="172"/>
      <c r="O32766" s="172"/>
      <c r="U32766" s="173"/>
    </row>
    <row r="32767" spans="13:21" s="104" customFormat="1" ht="15.75">
      <c r="M32767" s="172"/>
      <c r="N32767" s="172"/>
      <c r="O32767" s="172"/>
      <c r="U32767" s="173"/>
    </row>
    <row r="32768" spans="13:21" s="104" customFormat="1" ht="15.75">
      <c r="M32768" s="172"/>
      <c r="N32768" s="172"/>
      <c r="O32768" s="172"/>
      <c r="U32768" s="173"/>
    </row>
    <row r="32769" spans="13:21" s="104" customFormat="1" ht="15.75">
      <c r="M32769" s="172"/>
      <c r="N32769" s="172"/>
      <c r="O32769" s="172"/>
      <c r="U32769" s="173"/>
    </row>
    <row r="32770" spans="13:21" s="104" customFormat="1" ht="15.75">
      <c r="M32770" s="172"/>
      <c r="N32770" s="172"/>
      <c r="O32770" s="172"/>
      <c r="U32770" s="173"/>
    </row>
    <row r="32771" spans="13:21" s="104" customFormat="1" ht="15.75">
      <c r="M32771" s="172"/>
      <c r="N32771" s="172"/>
      <c r="O32771" s="172"/>
      <c r="U32771" s="173"/>
    </row>
    <row r="32772" spans="13:21" s="104" customFormat="1" ht="15.75">
      <c r="M32772" s="172"/>
      <c r="N32772" s="172"/>
      <c r="O32772" s="172"/>
      <c r="U32772" s="173"/>
    </row>
    <row r="32773" spans="13:21" s="104" customFormat="1" ht="15.75">
      <c r="M32773" s="172"/>
      <c r="N32773" s="172"/>
      <c r="O32773" s="172"/>
      <c r="U32773" s="173"/>
    </row>
    <row r="32774" spans="13:21" s="104" customFormat="1" ht="15.75">
      <c r="M32774" s="172"/>
      <c r="N32774" s="172"/>
      <c r="O32774" s="172"/>
      <c r="U32774" s="173"/>
    </row>
    <row r="32775" spans="13:21" s="104" customFormat="1" ht="15.75">
      <c r="M32775" s="172"/>
      <c r="N32775" s="172"/>
      <c r="O32775" s="172"/>
      <c r="U32775" s="173"/>
    </row>
    <row r="32776" spans="13:21" s="104" customFormat="1" ht="15.75">
      <c r="M32776" s="172"/>
      <c r="N32776" s="172"/>
      <c r="O32776" s="172"/>
      <c r="U32776" s="173"/>
    </row>
    <row r="32777" spans="13:21" s="104" customFormat="1" ht="15.75">
      <c r="M32777" s="172"/>
      <c r="N32777" s="172"/>
      <c r="O32777" s="172"/>
      <c r="U32777" s="173"/>
    </row>
    <row r="32778" spans="13:21" s="104" customFormat="1" ht="15.75">
      <c r="M32778" s="172"/>
      <c r="N32778" s="172"/>
      <c r="O32778" s="172"/>
      <c r="U32778" s="173"/>
    </row>
    <row r="32779" spans="13:21" s="104" customFormat="1" ht="15.75">
      <c r="M32779" s="172"/>
      <c r="N32779" s="172"/>
      <c r="O32779" s="172"/>
      <c r="U32779" s="173"/>
    </row>
    <row r="32780" spans="13:21" s="104" customFormat="1" ht="15.75">
      <c r="M32780" s="172"/>
      <c r="N32780" s="172"/>
      <c r="O32780" s="172"/>
      <c r="U32780" s="173"/>
    </row>
    <row r="32781" spans="13:21" s="104" customFormat="1" ht="15.75">
      <c r="M32781" s="172"/>
      <c r="N32781" s="172"/>
      <c r="O32781" s="172"/>
      <c r="U32781" s="173"/>
    </row>
    <row r="32782" spans="13:21" s="104" customFormat="1" ht="15.75">
      <c r="M32782" s="172"/>
      <c r="N32782" s="172"/>
      <c r="O32782" s="172"/>
      <c r="U32782" s="173"/>
    </row>
    <row r="32783" spans="13:21" s="104" customFormat="1" ht="15.75">
      <c r="M32783" s="172"/>
      <c r="N32783" s="172"/>
      <c r="O32783" s="172"/>
      <c r="U32783" s="173"/>
    </row>
    <row r="32784" spans="13:21" s="104" customFormat="1" ht="15.75">
      <c r="M32784" s="172"/>
      <c r="N32784" s="172"/>
      <c r="O32784" s="172"/>
      <c r="U32784" s="173"/>
    </row>
    <row r="32785" spans="13:21" s="104" customFormat="1" ht="15.75">
      <c r="M32785" s="172"/>
      <c r="N32785" s="172"/>
      <c r="O32785" s="172"/>
      <c r="U32785" s="173"/>
    </row>
    <row r="32786" spans="13:21" s="104" customFormat="1" ht="15.75">
      <c r="M32786" s="172"/>
      <c r="N32786" s="172"/>
      <c r="O32786" s="172"/>
      <c r="U32786" s="173"/>
    </row>
    <row r="32787" spans="13:21" s="104" customFormat="1" ht="15.75">
      <c r="M32787" s="172"/>
      <c r="N32787" s="172"/>
      <c r="O32787" s="172"/>
      <c r="U32787" s="173"/>
    </row>
    <row r="32788" spans="13:21" s="104" customFormat="1" ht="15.75">
      <c r="M32788" s="172"/>
      <c r="N32788" s="172"/>
      <c r="O32788" s="172"/>
      <c r="U32788" s="173"/>
    </row>
    <row r="32789" spans="13:21" s="104" customFormat="1" ht="15.75">
      <c r="M32789" s="172"/>
      <c r="N32789" s="172"/>
      <c r="O32789" s="172"/>
      <c r="U32789" s="173"/>
    </row>
    <row r="32790" spans="13:21" s="104" customFormat="1" ht="15.75">
      <c r="M32790" s="172"/>
      <c r="N32790" s="172"/>
      <c r="O32790" s="172"/>
      <c r="U32790" s="173"/>
    </row>
    <row r="32791" spans="13:21" s="104" customFormat="1" ht="15.75">
      <c r="M32791" s="172"/>
      <c r="N32791" s="172"/>
      <c r="O32791" s="172"/>
      <c r="U32791" s="173"/>
    </row>
    <row r="32792" spans="13:21" s="104" customFormat="1" ht="15.75">
      <c r="M32792" s="172"/>
      <c r="N32792" s="172"/>
      <c r="O32792" s="172"/>
      <c r="U32792" s="173"/>
    </row>
    <row r="32793" spans="13:21" s="104" customFormat="1" ht="15.75">
      <c r="M32793" s="172"/>
      <c r="N32793" s="172"/>
      <c r="O32793" s="172"/>
      <c r="U32793" s="173"/>
    </row>
    <row r="32794" spans="13:21" s="104" customFormat="1" ht="15.75">
      <c r="M32794" s="172"/>
      <c r="N32794" s="172"/>
      <c r="O32794" s="172"/>
      <c r="U32794" s="173"/>
    </row>
    <row r="32795" spans="13:21" s="104" customFormat="1" ht="15.75">
      <c r="M32795" s="172"/>
      <c r="N32795" s="172"/>
      <c r="O32795" s="172"/>
      <c r="U32795" s="173"/>
    </row>
    <row r="32796" spans="13:21" s="104" customFormat="1" ht="15.75">
      <c r="M32796" s="172"/>
      <c r="N32796" s="172"/>
      <c r="O32796" s="172"/>
      <c r="U32796" s="173"/>
    </row>
    <row r="32797" spans="13:21" s="104" customFormat="1" ht="15.75">
      <c r="M32797" s="172"/>
      <c r="N32797" s="172"/>
      <c r="O32797" s="172"/>
      <c r="U32797" s="173"/>
    </row>
    <row r="32798" spans="13:21" s="104" customFormat="1" ht="15.75">
      <c r="M32798" s="172"/>
      <c r="N32798" s="172"/>
      <c r="O32798" s="172"/>
      <c r="U32798" s="173"/>
    </row>
    <row r="32799" spans="13:21" s="104" customFormat="1" ht="15.75">
      <c r="M32799" s="172"/>
      <c r="N32799" s="172"/>
      <c r="O32799" s="172"/>
      <c r="U32799" s="173"/>
    </row>
    <row r="32800" spans="13:21" s="104" customFormat="1" ht="15.75">
      <c r="M32800" s="172"/>
      <c r="N32800" s="172"/>
      <c r="O32800" s="172"/>
      <c r="U32800" s="173"/>
    </row>
    <row r="32801" spans="13:21" s="104" customFormat="1" ht="15.75">
      <c r="M32801" s="172"/>
      <c r="N32801" s="172"/>
      <c r="O32801" s="172"/>
      <c r="U32801" s="173"/>
    </row>
    <row r="32802" spans="13:21" s="104" customFormat="1" ht="15.75">
      <c r="M32802" s="172"/>
      <c r="N32802" s="172"/>
      <c r="O32802" s="172"/>
      <c r="U32802" s="173"/>
    </row>
    <row r="32803" spans="13:21" s="104" customFormat="1" ht="15.75">
      <c r="M32803" s="172"/>
      <c r="N32803" s="172"/>
      <c r="O32803" s="172"/>
      <c r="U32803" s="173"/>
    </row>
    <row r="32804" spans="13:21" s="104" customFormat="1" ht="15.75">
      <c r="M32804" s="172"/>
      <c r="N32804" s="172"/>
      <c r="O32804" s="172"/>
      <c r="U32804" s="173"/>
    </row>
    <row r="32805" spans="13:21" s="104" customFormat="1" ht="15.75">
      <c r="M32805" s="172"/>
      <c r="N32805" s="172"/>
      <c r="O32805" s="172"/>
      <c r="U32805" s="173"/>
    </row>
    <row r="32806" spans="13:21" s="104" customFormat="1" ht="15.75">
      <c r="M32806" s="172"/>
      <c r="N32806" s="172"/>
      <c r="O32806" s="172"/>
      <c r="U32806" s="173"/>
    </row>
    <row r="32807" spans="13:21" s="104" customFormat="1" ht="15.75">
      <c r="M32807" s="172"/>
      <c r="N32807" s="172"/>
      <c r="O32807" s="172"/>
      <c r="U32807" s="173"/>
    </row>
    <row r="32808" spans="13:21" s="104" customFormat="1" ht="15.75">
      <c r="M32808" s="172"/>
      <c r="N32808" s="172"/>
      <c r="O32808" s="172"/>
      <c r="U32808" s="173"/>
    </row>
    <row r="32809" spans="13:21" s="104" customFormat="1" ht="15.75">
      <c r="M32809" s="172"/>
      <c r="N32809" s="172"/>
      <c r="O32809" s="172"/>
      <c r="U32809" s="173"/>
    </row>
    <row r="32810" spans="13:21" s="104" customFormat="1" ht="15.75">
      <c r="M32810" s="172"/>
      <c r="N32810" s="172"/>
      <c r="O32810" s="172"/>
      <c r="U32810" s="173"/>
    </row>
    <row r="32811" spans="13:21" s="104" customFormat="1" ht="15.75">
      <c r="M32811" s="172"/>
      <c r="N32811" s="172"/>
      <c r="O32811" s="172"/>
      <c r="U32811" s="173"/>
    </row>
    <row r="32812" spans="13:21" s="104" customFormat="1" ht="15.75">
      <c r="M32812" s="172"/>
      <c r="N32812" s="172"/>
      <c r="O32812" s="172"/>
      <c r="U32812" s="173"/>
    </row>
    <row r="32813" spans="13:21" s="104" customFormat="1" ht="15.75">
      <c r="M32813" s="172"/>
      <c r="N32813" s="172"/>
      <c r="O32813" s="172"/>
      <c r="U32813" s="173"/>
    </row>
    <row r="32814" spans="13:21" s="104" customFormat="1" ht="15.75">
      <c r="M32814" s="172"/>
      <c r="N32814" s="172"/>
      <c r="O32814" s="172"/>
      <c r="U32814" s="173"/>
    </row>
    <row r="32815" spans="13:21" s="104" customFormat="1" ht="15.75">
      <c r="M32815" s="172"/>
      <c r="N32815" s="172"/>
      <c r="O32815" s="172"/>
      <c r="U32815" s="173"/>
    </row>
    <row r="32816" spans="13:21" s="104" customFormat="1" ht="15.75">
      <c r="M32816" s="172"/>
      <c r="N32816" s="172"/>
      <c r="O32816" s="172"/>
      <c r="U32816" s="173"/>
    </row>
    <row r="32817" spans="13:21" s="104" customFormat="1" ht="15.75">
      <c r="M32817" s="172"/>
      <c r="N32817" s="172"/>
      <c r="O32817" s="172"/>
      <c r="U32817" s="173"/>
    </row>
    <row r="32818" spans="13:21" s="104" customFormat="1" ht="15.75">
      <c r="M32818" s="172"/>
      <c r="N32818" s="172"/>
      <c r="O32818" s="172"/>
      <c r="U32818" s="173"/>
    </row>
    <row r="32819" spans="13:21" s="104" customFormat="1" ht="15.75">
      <c r="M32819" s="172"/>
      <c r="N32819" s="172"/>
      <c r="O32819" s="172"/>
      <c r="U32819" s="173"/>
    </row>
    <row r="32820" spans="13:21" s="104" customFormat="1" ht="15.75">
      <c r="M32820" s="172"/>
      <c r="N32820" s="172"/>
      <c r="O32820" s="172"/>
      <c r="U32820" s="173"/>
    </row>
    <row r="32821" spans="13:21" s="104" customFormat="1" ht="15.75">
      <c r="M32821" s="172"/>
      <c r="N32821" s="172"/>
      <c r="O32821" s="172"/>
      <c r="U32821" s="173"/>
    </row>
    <row r="32822" spans="13:21" s="104" customFormat="1" ht="15.75">
      <c r="M32822" s="172"/>
      <c r="N32822" s="172"/>
      <c r="O32822" s="172"/>
      <c r="U32822" s="173"/>
    </row>
    <row r="32823" spans="13:21" s="104" customFormat="1" ht="15.75">
      <c r="M32823" s="172"/>
      <c r="N32823" s="172"/>
      <c r="O32823" s="172"/>
      <c r="U32823" s="173"/>
    </row>
    <row r="32824" spans="13:21" s="104" customFormat="1" ht="15.75">
      <c r="M32824" s="172"/>
      <c r="N32824" s="172"/>
      <c r="O32824" s="172"/>
      <c r="U32824" s="173"/>
    </row>
    <row r="32825" spans="13:21" s="104" customFormat="1" ht="15.75">
      <c r="M32825" s="172"/>
      <c r="N32825" s="172"/>
      <c r="O32825" s="172"/>
      <c r="U32825" s="173"/>
    </row>
    <row r="32826" spans="13:21" s="104" customFormat="1" ht="15.75">
      <c r="M32826" s="172"/>
      <c r="N32826" s="172"/>
      <c r="O32826" s="172"/>
      <c r="U32826" s="173"/>
    </row>
    <row r="32827" spans="13:21" s="104" customFormat="1" ht="15.75">
      <c r="M32827" s="172"/>
      <c r="N32827" s="172"/>
      <c r="O32827" s="172"/>
      <c r="U32827" s="173"/>
    </row>
    <row r="32828" spans="13:21" s="104" customFormat="1" ht="15.75">
      <c r="M32828" s="172"/>
      <c r="N32828" s="172"/>
      <c r="O32828" s="172"/>
      <c r="U32828" s="173"/>
    </row>
    <row r="32829" spans="13:21" s="104" customFormat="1" ht="15.75">
      <c r="M32829" s="172"/>
      <c r="N32829" s="172"/>
      <c r="O32829" s="172"/>
      <c r="U32829" s="173"/>
    </row>
    <row r="32830" spans="13:21" s="104" customFormat="1" ht="15.75">
      <c r="M32830" s="172"/>
      <c r="N32830" s="172"/>
      <c r="O32830" s="172"/>
      <c r="U32830" s="173"/>
    </row>
    <row r="32831" spans="13:21" s="104" customFormat="1" ht="15.75">
      <c r="M32831" s="172"/>
      <c r="N32831" s="172"/>
      <c r="O32831" s="172"/>
      <c r="U32831" s="173"/>
    </row>
    <row r="32832" spans="13:21" s="104" customFormat="1" ht="15.75">
      <c r="M32832" s="172"/>
      <c r="N32832" s="172"/>
      <c r="O32832" s="172"/>
      <c r="U32832" s="173"/>
    </row>
    <row r="32833" spans="13:21" s="104" customFormat="1" ht="15.75">
      <c r="M32833" s="172"/>
      <c r="N32833" s="172"/>
      <c r="O32833" s="172"/>
      <c r="U32833" s="173"/>
    </row>
    <row r="32834" spans="13:21" s="104" customFormat="1" ht="15.75">
      <c r="M32834" s="172"/>
      <c r="N32834" s="172"/>
      <c r="O32834" s="172"/>
      <c r="U32834" s="173"/>
    </row>
    <row r="32835" spans="13:21" s="104" customFormat="1" ht="15.75">
      <c r="M32835" s="172"/>
      <c r="N32835" s="172"/>
      <c r="O32835" s="172"/>
      <c r="U32835" s="173"/>
    </row>
    <row r="32836" spans="13:21" s="104" customFormat="1" ht="15.75">
      <c r="M32836" s="172"/>
      <c r="N32836" s="172"/>
      <c r="O32836" s="172"/>
      <c r="U32836" s="173"/>
    </row>
    <row r="32837" spans="13:21" s="104" customFormat="1" ht="15.75">
      <c r="M32837" s="172"/>
      <c r="N32837" s="172"/>
      <c r="O32837" s="172"/>
      <c r="U32837" s="173"/>
    </row>
    <row r="32838" spans="13:21" s="104" customFormat="1" ht="15.75">
      <c r="M32838" s="172"/>
      <c r="N32838" s="172"/>
      <c r="O32838" s="172"/>
      <c r="U32838" s="173"/>
    </row>
    <row r="32839" spans="13:21" s="104" customFormat="1" ht="15.75">
      <c r="M32839" s="172"/>
      <c r="N32839" s="172"/>
      <c r="O32839" s="172"/>
      <c r="U32839" s="173"/>
    </row>
    <row r="32840" spans="13:21" s="104" customFormat="1" ht="15.75">
      <c r="M32840" s="172"/>
      <c r="N32840" s="172"/>
      <c r="O32840" s="172"/>
      <c r="U32840" s="173"/>
    </row>
    <row r="32841" spans="13:21" s="104" customFormat="1" ht="15.75">
      <c r="M32841" s="172"/>
      <c r="N32841" s="172"/>
      <c r="O32841" s="172"/>
      <c r="U32841" s="173"/>
    </row>
    <row r="32842" spans="13:21" s="104" customFormat="1" ht="15.75">
      <c r="M32842" s="172"/>
      <c r="N32842" s="172"/>
      <c r="O32842" s="172"/>
      <c r="U32842" s="173"/>
    </row>
    <row r="32843" spans="13:21" s="104" customFormat="1" ht="15.75">
      <c r="M32843" s="172"/>
      <c r="N32843" s="172"/>
      <c r="O32843" s="172"/>
      <c r="U32843" s="173"/>
    </row>
    <row r="32844" spans="13:21" s="104" customFormat="1" ht="15.75">
      <c r="M32844" s="172"/>
      <c r="N32844" s="172"/>
      <c r="O32844" s="172"/>
      <c r="U32844" s="173"/>
    </row>
    <row r="32845" spans="13:21" s="104" customFormat="1" ht="15.75">
      <c r="M32845" s="172"/>
      <c r="N32845" s="172"/>
      <c r="O32845" s="172"/>
      <c r="U32845" s="173"/>
    </row>
    <row r="32846" spans="13:21" s="104" customFormat="1" ht="15.75">
      <c r="M32846" s="172"/>
      <c r="N32846" s="172"/>
      <c r="O32846" s="172"/>
      <c r="U32846" s="173"/>
    </row>
    <row r="32847" spans="13:21" s="104" customFormat="1" ht="15.75">
      <c r="M32847" s="172"/>
      <c r="N32847" s="172"/>
      <c r="O32847" s="172"/>
      <c r="U32847" s="173"/>
    </row>
    <row r="32848" spans="13:21" s="104" customFormat="1" ht="15.75">
      <c r="M32848" s="172"/>
      <c r="N32848" s="172"/>
      <c r="O32848" s="172"/>
      <c r="U32848" s="173"/>
    </row>
    <row r="32849" spans="13:21" s="104" customFormat="1" ht="15.75">
      <c r="M32849" s="172"/>
      <c r="N32849" s="172"/>
      <c r="O32849" s="172"/>
      <c r="U32849" s="173"/>
    </row>
    <row r="32850" spans="13:21" s="104" customFormat="1" ht="15.75">
      <c r="M32850" s="172"/>
      <c r="N32850" s="172"/>
      <c r="O32850" s="172"/>
      <c r="U32850" s="173"/>
    </row>
    <row r="32851" spans="13:21" s="104" customFormat="1" ht="15.75">
      <c r="M32851" s="172"/>
      <c r="N32851" s="172"/>
      <c r="O32851" s="172"/>
      <c r="U32851" s="173"/>
    </row>
    <row r="32852" spans="13:21" s="104" customFormat="1" ht="15.75">
      <c r="M32852" s="172"/>
      <c r="N32852" s="172"/>
      <c r="O32852" s="172"/>
      <c r="U32852" s="173"/>
    </row>
    <row r="32853" spans="13:21" s="104" customFormat="1" ht="15.75">
      <c r="M32853" s="172"/>
      <c r="N32853" s="172"/>
      <c r="O32853" s="172"/>
      <c r="U32853" s="173"/>
    </row>
    <row r="32854" spans="13:21" s="104" customFormat="1" ht="15.75">
      <c r="M32854" s="172"/>
      <c r="N32854" s="172"/>
      <c r="O32854" s="172"/>
      <c r="U32854" s="173"/>
    </row>
    <row r="32855" spans="13:21" s="104" customFormat="1" ht="15.75">
      <c r="M32855" s="172"/>
      <c r="N32855" s="172"/>
      <c r="O32855" s="172"/>
      <c r="U32855" s="173"/>
    </row>
    <row r="32856" spans="13:21" s="104" customFormat="1" ht="15.75">
      <c r="M32856" s="172"/>
      <c r="N32856" s="172"/>
      <c r="O32856" s="172"/>
      <c r="U32856" s="173"/>
    </row>
    <row r="32857" spans="13:21" s="104" customFormat="1" ht="15.75">
      <c r="M32857" s="172"/>
      <c r="N32857" s="172"/>
      <c r="O32857" s="172"/>
      <c r="U32857" s="173"/>
    </row>
    <row r="32858" spans="13:21" s="104" customFormat="1" ht="15.75">
      <c r="M32858" s="172"/>
      <c r="N32858" s="172"/>
      <c r="O32858" s="172"/>
      <c r="U32858" s="173"/>
    </row>
    <row r="32859" spans="13:21" s="104" customFormat="1" ht="15.75">
      <c r="M32859" s="172"/>
      <c r="N32859" s="172"/>
      <c r="O32859" s="172"/>
      <c r="U32859" s="173"/>
    </row>
    <row r="32860" spans="13:21" s="104" customFormat="1" ht="15.75">
      <c r="M32860" s="172"/>
      <c r="N32860" s="172"/>
      <c r="O32860" s="172"/>
      <c r="U32860" s="173"/>
    </row>
    <row r="32861" spans="13:21" s="104" customFormat="1" ht="15.75">
      <c r="M32861" s="172"/>
      <c r="N32861" s="172"/>
      <c r="O32861" s="172"/>
      <c r="U32861" s="173"/>
    </row>
    <row r="32862" spans="13:21" s="104" customFormat="1" ht="15.75">
      <c r="M32862" s="172"/>
      <c r="N32862" s="172"/>
      <c r="O32862" s="172"/>
      <c r="U32862" s="173"/>
    </row>
    <row r="32863" spans="13:21" s="104" customFormat="1" ht="15.75">
      <c r="M32863" s="172"/>
      <c r="N32863" s="172"/>
      <c r="O32863" s="172"/>
      <c r="U32863" s="173"/>
    </row>
    <row r="32864" spans="13:21" s="104" customFormat="1" ht="15.75">
      <c r="M32864" s="172"/>
      <c r="N32864" s="172"/>
      <c r="O32864" s="172"/>
      <c r="U32864" s="173"/>
    </row>
    <row r="32865" spans="13:21" s="104" customFormat="1" ht="15.75">
      <c r="M32865" s="172"/>
      <c r="N32865" s="172"/>
      <c r="O32865" s="172"/>
      <c r="U32865" s="173"/>
    </row>
    <row r="32866" spans="13:21" s="104" customFormat="1" ht="15.75">
      <c r="M32866" s="172"/>
      <c r="N32866" s="172"/>
      <c r="O32866" s="172"/>
      <c r="U32866" s="173"/>
    </row>
    <row r="32867" spans="13:21" s="104" customFormat="1" ht="15.75">
      <c r="M32867" s="172"/>
      <c r="N32867" s="172"/>
      <c r="O32867" s="172"/>
      <c r="U32867" s="173"/>
    </row>
    <row r="32868" spans="13:21" s="104" customFormat="1" ht="15.75">
      <c r="M32868" s="172"/>
      <c r="N32868" s="172"/>
      <c r="O32868" s="172"/>
      <c r="U32868" s="173"/>
    </row>
    <row r="32869" spans="13:21" s="104" customFormat="1" ht="15.75">
      <c r="M32869" s="172"/>
      <c r="N32869" s="172"/>
      <c r="O32869" s="172"/>
      <c r="U32869" s="173"/>
    </row>
    <row r="32870" spans="13:21" s="104" customFormat="1" ht="15.75">
      <c r="M32870" s="172"/>
      <c r="N32870" s="172"/>
      <c r="O32870" s="172"/>
      <c r="U32870" s="173"/>
    </row>
    <row r="32871" spans="13:21" s="104" customFormat="1" ht="15.75">
      <c r="M32871" s="172"/>
      <c r="N32871" s="172"/>
      <c r="O32871" s="172"/>
      <c r="U32871" s="173"/>
    </row>
    <row r="32872" spans="13:21" s="104" customFormat="1" ht="15.75">
      <c r="M32872" s="172"/>
      <c r="N32872" s="172"/>
      <c r="O32872" s="172"/>
      <c r="U32872" s="173"/>
    </row>
    <row r="32873" spans="13:21" s="104" customFormat="1" ht="15.75">
      <c r="M32873" s="172"/>
      <c r="N32873" s="172"/>
      <c r="O32873" s="172"/>
      <c r="U32873" s="173"/>
    </row>
    <row r="32874" spans="13:21" s="104" customFormat="1" ht="15.75">
      <c r="M32874" s="172"/>
      <c r="N32874" s="172"/>
      <c r="O32874" s="172"/>
      <c r="U32874" s="173"/>
    </row>
    <row r="32875" spans="13:21" s="104" customFormat="1" ht="15.75">
      <c r="M32875" s="172"/>
      <c r="N32875" s="172"/>
      <c r="O32875" s="172"/>
      <c r="U32875" s="173"/>
    </row>
    <row r="32876" spans="13:21" s="104" customFormat="1" ht="15.75">
      <c r="M32876" s="172"/>
      <c r="N32876" s="172"/>
      <c r="O32876" s="172"/>
      <c r="U32876" s="173"/>
    </row>
    <row r="32877" spans="13:21" s="104" customFormat="1" ht="15.75">
      <c r="M32877" s="172"/>
      <c r="N32877" s="172"/>
      <c r="O32877" s="172"/>
      <c r="U32877" s="173"/>
    </row>
    <row r="32878" spans="13:21" s="104" customFormat="1" ht="15.75">
      <c r="M32878" s="172"/>
      <c r="N32878" s="172"/>
      <c r="O32878" s="172"/>
      <c r="U32878" s="173"/>
    </row>
    <row r="32879" spans="13:21" s="104" customFormat="1" ht="15.75">
      <c r="M32879" s="172"/>
      <c r="N32879" s="172"/>
      <c r="O32879" s="172"/>
      <c r="U32879" s="173"/>
    </row>
    <row r="32880" spans="13:21" s="104" customFormat="1" ht="15.75">
      <c r="M32880" s="172"/>
      <c r="N32880" s="172"/>
      <c r="O32880" s="172"/>
      <c r="U32880" s="173"/>
    </row>
    <row r="32881" spans="13:21" s="104" customFormat="1" ht="15.75">
      <c r="M32881" s="172"/>
      <c r="N32881" s="172"/>
      <c r="O32881" s="172"/>
      <c r="U32881" s="173"/>
    </row>
    <row r="32882" spans="13:21" s="104" customFormat="1" ht="15.75">
      <c r="M32882" s="172"/>
      <c r="N32882" s="172"/>
      <c r="O32882" s="172"/>
      <c r="U32882" s="173"/>
    </row>
    <row r="32883" spans="13:21" s="104" customFormat="1" ht="15.75">
      <c r="M32883" s="172"/>
      <c r="N32883" s="172"/>
      <c r="O32883" s="172"/>
      <c r="U32883" s="173"/>
    </row>
    <row r="32884" spans="13:21" s="104" customFormat="1" ht="15.75">
      <c r="M32884" s="172"/>
      <c r="N32884" s="172"/>
      <c r="O32884" s="172"/>
      <c r="U32884" s="173"/>
    </row>
    <row r="32885" spans="13:21" s="104" customFormat="1" ht="15.75">
      <c r="M32885" s="172"/>
      <c r="N32885" s="172"/>
      <c r="O32885" s="172"/>
      <c r="U32885" s="173"/>
    </row>
    <row r="32886" spans="13:21" s="104" customFormat="1" ht="15.75">
      <c r="M32886" s="172"/>
      <c r="N32886" s="172"/>
      <c r="O32886" s="172"/>
      <c r="U32886" s="173"/>
    </row>
    <row r="32887" spans="13:21" s="104" customFormat="1" ht="15.75">
      <c r="M32887" s="172"/>
      <c r="N32887" s="172"/>
      <c r="O32887" s="172"/>
      <c r="U32887" s="173"/>
    </row>
    <row r="32888" spans="13:21" s="104" customFormat="1" ht="15.75">
      <c r="M32888" s="172"/>
      <c r="N32888" s="172"/>
      <c r="O32888" s="172"/>
      <c r="U32888" s="173"/>
    </row>
    <row r="32889" spans="13:21" s="104" customFormat="1" ht="15.75">
      <c r="M32889" s="172"/>
      <c r="N32889" s="172"/>
      <c r="O32889" s="172"/>
      <c r="U32889" s="173"/>
    </row>
    <row r="32890" spans="13:21" s="104" customFormat="1" ht="15.75">
      <c r="M32890" s="172"/>
      <c r="N32890" s="172"/>
      <c r="O32890" s="172"/>
      <c r="U32890" s="173"/>
    </row>
    <row r="32891" spans="13:21" s="104" customFormat="1" ht="15.75">
      <c r="M32891" s="172"/>
      <c r="N32891" s="172"/>
      <c r="O32891" s="172"/>
      <c r="U32891" s="173"/>
    </row>
    <row r="32892" spans="13:21" s="104" customFormat="1" ht="15.75">
      <c r="M32892" s="172"/>
      <c r="N32892" s="172"/>
      <c r="O32892" s="172"/>
      <c r="U32892" s="173"/>
    </row>
    <row r="32893" spans="13:21" s="104" customFormat="1" ht="15.75">
      <c r="M32893" s="172"/>
      <c r="N32893" s="172"/>
      <c r="O32893" s="172"/>
      <c r="U32893" s="173"/>
    </row>
    <row r="32894" spans="13:21" s="104" customFormat="1" ht="15.75">
      <c r="M32894" s="172"/>
      <c r="N32894" s="172"/>
      <c r="O32894" s="172"/>
      <c r="U32894" s="173"/>
    </row>
    <row r="32895" spans="13:21" s="104" customFormat="1" ht="15.75">
      <c r="M32895" s="172"/>
      <c r="N32895" s="172"/>
      <c r="O32895" s="172"/>
      <c r="U32895" s="173"/>
    </row>
    <row r="32896" spans="13:21" s="104" customFormat="1" ht="15.75">
      <c r="M32896" s="172"/>
      <c r="N32896" s="172"/>
      <c r="O32896" s="172"/>
      <c r="U32896" s="173"/>
    </row>
    <row r="32897" spans="13:21" s="104" customFormat="1" ht="15.75">
      <c r="M32897" s="172"/>
      <c r="N32897" s="172"/>
      <c r="O32897" s="172"/>
      <c r="U32897" s="173"/>
    </row>
    <row r="32898" spans="13:21" s="104" customFormat="1" ht="15.75">
      <c r="M32898" s="172"/>
      <c r="N32898" s="172"/>
      <c r="O32898" s="172"/>
      <c r="U32898" s="173"/>
    </row>
    <row r="32899" spans="13:21" s="104" customFormat="1" ht="15.75">
      <c r="M32899" s="172"/>
      <c r="N32899" s="172"/>
      <c r="O32899" s="172"/>
      <c r="U32899" s="173"/>
    </row>
    <row r="32900" spans="13:21" s="104" customFormat="1" ht="15.75">
      <c r="M32900" s="172"/>
      <c r="N32900" s="172"/>
      <c r="O32900" s="172"/>
      <c r="U32900" s="173"/>
    </row>
    <row r="32901" spans="13:21" s="104" customFormat="1" ht="15.75">
      <c r="M32901" s="172"/>
      <c r="N32901" s="172"/>
      <c r="O32901" s="172"/>
      <c r="U32901" s="173"/>
    </row>
    <row r="32902" spans="13:21" s="104" customFormat="1" ht="15.75">
      <c r="M32902" s="172"/>
      <c r="N32902" s="172"/>
      <c r="O32902" s="172"/>
      <c r="U32902" s="173"/>
    </row>
    <row r="32903" spans="13:21" s="104" customFormat="1" ht="15.75">
      <c r="M32903" s="172"/>
      <c r="N32903" s="172"/>
      <c r="O32903" s="172"/>
      <c r="U32903" s="173"/>
    </row>
    <row r="32904" spans="13:21" s="104" customFormat="1" ht="15.75">
      <c r="M32904" s="172"/>
      <c r="N32904" s="172"/>
      <c r="O32904" s="172"/>
      <c r="U32904" s="173"/>
    </row>
    <row r="32905" spans="13:21" s="104" customFormat="1" ht="15.75">
      <c r="M32905" s="172"/>
      <c r="N32905" s="172"/>
      <c r="O32905" s="172"/>
      <c r="U32905" s="173"/>
    </row>
    <row r="32906" spans="13:21" s="104" customFormat="1" ht="15.75">
      <c r="M32906" s="172"/>
      <c r="N32906" s="172"/>
      <c r="O32906" s="172"/>
      <c r="U32906" s="173"/>
    </row>
    <row r="32907" spans="13:21" s="104" customFormat="1" ht="15.75">
      <c r="M32907" s="172"/>
      <c r="N32907" s="172"/>
      <c r="O32907" s="172"/>
      <c r="U32907" s="173"/>
    </row>
    <row r="32908" spans="13:21" s="104" customFormat="1" ht="15.75">
      <c r="M32908" s="172"/>
      <c r="N32908" s="172"/>
      <c r="O32908" s="172"/>
      <c r="U32908" s="173"/>
    </row>
    <row r="32909" spans="13:21" s="104" customFormat="1" ht="15.75">
      <c r="M32909" s="172"/>
      <c r="N32909" s="172"/>
      <c r="O32909" s="172"/>
      <c r="U32909" s="173"/>
    </row>
    <row r="32910" spans="13:21" s="104" customFormat="1" ht="15.75">
      <c r="M32910" s="172"/>
      <c r="N32910" s="172"/>
      <c r="O32910" s="172"/>
      <c r="U32910" s="173"/>
    </row>
    <row r="32911" spans="13:21" s="104" customFormat="1" ht="15.75">
      <c r="M32911" s="172"/>
      <c r="N32911" s="172"/>
      <c r="O32911" s="172"/>
      <c r="U32911" s="173"/>
    </row>
    <row r="32912" spans="13:21" s="104" customFormat="1" ht="15.75">
      <c r="M32912" s="172"/>
      <c r="N32912" s="172"/>
      <c r="O32912" s="172"/>
      <c r="U32912" s="173"/>
    </row>
    <row r="32913" spans="13:21" s="104" customFormat="1" ht="15.75">
      <c r="M32913" s="172"/>
      <c r="N32913" s="172"/>
      <c r="O32913" s="172"/>
      <c r="U32913" s="173"/>
    </row>
    <row r="32914" spans="13:21" s="104" customFormat="1" ht="15.75">
      <c r="M32914" s="172"/>
      <c r="N32914" s="172"/>
      <c r="O32914" s="172"/>
      <c r="U32914" s="173"/>
    </row>
    <row r="32915" spans="13:21" s="104" customFormat="1" ht="15.75">
      <c r="M32915" s="172"/>
      <c r="N32915" s="172"/>
      <c r="O32915" s="172"/>
      <c r="U32915" s="173"/>
    </row>
    <row r="32916" spans="13:21" s="104" customFormat="1" ht="15.75">
      <c r="M32916" s="172"/>
      <c r="N32916" s="172"/>
      <c r="O32916" s="172"/>
      <c r="U32916" s="173"/>
    </row>
    <row r="32917" spans="13:21" s="104" customFormat="1" ht="15.75">
      <c r="M32917" s="172"/>
      <c r="N32917" s="172"/>
      <c r="O32917" s="172"/>
      <c r="U32917" s="173"/>
    </row>
    <row r="32918" spans="13:21" s="104" customFormat="1" ht="15.75">
      <c r="M32918" s="172"/>
      <c r="N32918" s="172"/>
      <c r="O32918" s="172"/>
      <c r="U32918" s="173"/>
    </row>
    <row r="32919" spans="13:21" s="104" customFormat="1" ht="15.75">
      <c r="M32919" s="172"/>
      <c r="N32919" s="172"/>
      <c r="O32919" s="172"/>
      <c r="U32919" s="173"/>
    </row>
    <row r="32920" spans="13:21" s="104" customFormat="1" ht="15.75">
      <c r="M32920" s="172"/>
      <c r="N32920" s="172"/>
      <c r="O32920" s="172"/>
      <c r="U32920" s="173"/>
    </row>
    <row r="32921" spans="13:21" s="104" customFormat="1" ht="15.75">
      <c r="M32921" s="172"/>
      <c r="N32921" s="172"/>
      <c r="O32921" s="172"/>
      <c r="U32921" s="173"/>
    </row>
    <row r="32922" spans="13:21" s="104" customFormat="1" ht="15.75">
      <c r="M32922" s="172"/>
      <c r="N32922" s="172"/>
      <c r="O32922" s="172"/>
      <c r="U32922" s="173"/>
    </row>
    <row r="32923" spans="13:21" s="104" customFormat="1" ht="15.75">
      <c r="M32923" s="172"/>
      <c r="N32923" s="172"/>
      <c r="O32923" s="172"/>
      <c r="U32923" s="173"/>
    </row>
    <row r="32924" spans="13:21" s="104" customFormat="1" ht="15.75">
      <c r="M32924" s="172"/>
      <c r="N32924" s="172"/>
      <c r="O32924" s="172"/>
      <c r="U32924" s="173"/>
    </row>
    <row r="32925" spans="13:21" s="104" customFormat="1" ht="15.75">
      <c r="M32925" s="172"/>
      <c r="N32925" s="172"/>
      <c r="O32925" s="172"/>
      <c r="U32925" s="173"/>
    </row>
    <row r="32926" spans="13:21" s="104" customFormat="1" ht="15.75">
      <c r="M32926" s="172"/>
      <c r="N32926" s="172"/>
      <c r="O32926" s="172"/>
      <c r="U32926" s="173"/>
    </row>
    <row r="32927" spans="13:21" s="104" customFormat="1" ht="15.75">
      <c r="M32927" s="172"/>
      <c r="N32927" s="172"/>
      <c r="O32927" s="172"/>
      <c r="U32927" s="173"/>
    </row>
    <row r="32928" spans="13:21" s="104" customFormat="1" ht="15.75">
      <c r="M32928" s="172"/>
      <c r="N32928" s="172"/>
      <c r="O32928" s="172"/>
      <c r="U32928" s="173"/>
    </row>
    <row r="32929" spans="13:21" s="104" customFormat="1" ht="15.75">
      <c r="M32929" s="172"/>
      <c r="N32929" s="172"/>
      <c r="O32929" s="172"/>
      <c r="U32929" s="173"/>
    </row>
    <row r="32930" spans="13:21" s="104" customFormat="1" ht="15.75">
      <c r="M32930" s="172"/>
      <c r="N32930" s="172"/>
      <c r="O32930" s="172"/>
      <c r="U32930" s="173"/>
    </row>
    <row r="32931" spans="13:21" s="104" customFormat="1" ht="15.75">
      <c r="M32931" s="172"/>
      <c r="N32931" s="172"/>
      <c r="O32931" s="172"/>
      <c r="U32931" s="173"/>
    </row>
    <row r="32932" spans="13:21" s="104" customFormat="1" ht="15.75">
      <c r="M32932" s="172"/>
      <c r="N32932" s="172"/>
      <c r="O32932" s="172"/>
      <c r="U32932" s="173"/>
    </row>
    <row r="32933" spans="13:21" s="104" customFormat="1" ht="15.75">
      <c r="M32933" s="172"/>
      <c r="N32933" s="172"/>
      <c r="O32933" s="172"/>
      <c r="U32933" s="173"/>
    </row>
    <row r="32934" spans="13:21" s="104" customFormat="1" ht="15.75">
      <c r="M32934" s="172"/>
      <c r="N32934" s="172"/>
      <c r="O32934" s="172"/>
      <c r="U32934" s="173"/>
    </row>
    <row r="32935" spans="13:21" s="104" customFormat="1" ht="15.75">
      <c r="M32935" s="172"/>
      <c r="N32935" s="172"/>
      <c r="O32935" s="172"/>
      <c r="U32935" s="173"/>
    </row>
    <row r="32936" spans="13:21" s="104" customFormat="1" ht="15.75">
      <c r="M32936" s="172"/>
      <c r="N32936" s="172"/>
      <c r="O32936" s="172"/>
      <c r="U32936" s="173"/>
    </row>
    <row r="32937" spans="13:21" s="104" customFormat="1" ht="15.75">
      <c r="M32937" s="172"/>
      <c r="N32937" s="172"/>
      <c r="O32937" s="172"/>
      <c r="U32937" s="173"/>
    </row>
    <row r="32938" spans="13:21" s="104" customFormat="1" ht="15.75">
      <c r="M32938" s="172"/>
      <c r="N32938" s="172"/>
      <c r="O32938" s="172"/>
      <c r="U32938" s="173"/>
    </row>
    <row r="32939" spans="13:21" s="104" customFormat="1" ht="15.75">
      <c r="M32939" s="172"/>
      <c r="N32939" s="172"/>
      <c r="O32939" s="172"/>
      <c r="U32939" s="173"/>
    </row>
    <row r="32940" spans="13:21" s="104" customFormat="1" ht="15.75">
      <c r="M32940" s="172"/>
      <c r="N32940" s="172"/>
      <c r="O32940" s="172"/>
      <c r="U32940" s="173"/>
    </row>
    <row r="32941" spans="13:21" s="104" customFormat="1" ht="15.75">
      <c r="M32941" s="172"/>
      <c r="N32941" s="172"/>
      <c r="O32941" s="172"/>
      <c r="U32941" s="173"/>
    </row>
    <row r="32942" spans="13:21" s="104" customFormat="1" ht="15.75">
      <c r="M32942" s="172"/>
      <c r="N32942" s="172"/>
      <c r="O32942" s="172"/>
      <c r="U32942" s="173"/>
    </row>
    <row r="32943" spans="13:21" s="104" customFormat="1" ht="15.75">
      <c r="M32943" s="172"/>
      <c r="N32943" s="172"/>
      <c r="O32943" s="172"/>
      <c r="U32943" s="173"/>
    </row>
    <row r="32944" spans="13:21" s="104" customFormat="1" ht="15.75">
      <c r="M32944" s="172"/>
      <c r="N32944" s="172"/>
      <c r="O32944" s="172"/>
      <c r="U32944" s="173"/>
    </row>
    <row r="32945" spans="13:21" s="104" customFormat="1" ht="15.75">
      <c r="M32945" s="172"/>
      <c r="N32945" s="172"/>
      <c r="O32945" s="172"/>
      <c r="U32945" s="173"/>
    </row>
    <row r="32946" spans="13:21" s="104" customFormat="1" ht="15.75">
      <c r="M32946" s="172"/>
      <c r="N32946" s="172"/>
      <c r="O32946" s="172"/>
      <c r="U32946" s="173"/>
    </row>
    <row r="32947" spans="13:21" s="104" customFormat="1" ht="15.75">
      <c r="M32947" s="172"/>
      <c r="N32947" s="172"/>
      <c r="O32947" s="172"/>
      <c r="U32947" s="173"/>
    </row>
    <row r="32948" spans="13:21" s="104" customFormat="1" ht="15.75">
      <c r="M32948" s="172"/>
      <c r="N32948" s="172"/>
      <c r="O32948" s="172"/>
      <c r="U32948" s="173"/>
    </row>
    <row r="32949" spans="13:21" s="104" customFormat="1" ht="15.75">
      <c r="M32949" s="172"/>
      <c r="N32949" s="172"/>
      <c r="O32949" s="172"/>
      <c r="U32949" s="173"/>
    </row>
    <row r="32950" spans="13:21" s="104" customFormat="1" ht="15.75">
      <c r="M32950" s="172"/>
      <c r="N32950" s="172"/>
      <c r="O32950" s="172"/>
      <c r="U32950" s="173"/>
    </row>
    <row r="32951" spans="13:21" s="104" customFormat="1" ht="15.75">
      <c r="M32951" s="172"/>
      <c r="N32951" s="172"/>
      <c r="O32951" s="172"/>
      <c r="U32951" s="173"/>
    </row>
    <row r="32952" spans="13:21" s="104" customFormat="1" ht="15.75">
      <c r="M32952" s="172"/>
      <c r="N32952" s="172"/>
      <c r="O32952" s="172"/>
      <c r="U32952" s="173"/>
    </row>
    <row r="32953" spans="13:21" s="104" customFormat="1" ht="15.75">
      <c r="M32953" s="172"/>
      <c r="N32953" s="172"/>
      <c r="O32953" s="172"/>
      <c r="U32953" s="173"/>
    </row>
    <row r="32954" spans="13:21" s="104" customFormat="1" ht="15.75">
      <c r="M32954" s="172"/>
      <c r="N32954" s="172"/>
      <c r="O32954" s="172"/>
      <c r="U32954" s="173"/>
    </row>
    <row r="32955" spans="13:21" s="104" customFormat="1" ht="15.75">
      <c r="M32955" s="172"/>
      <c r="N32955" s="172"/>
      <c r="O32955" s="172"/>
      <c r="U32955" s="173"/>
    </row>
    <row r="32956" spans="13:21" s="104" customFormat="1" ht="15.75">
      <c r="M32956" s="172"/>
      <c r="N32956" s="172"/>
      <c r="O32956" s="172"/>
      <c r="U32956" s="173"/>
    </row>
    <row r="32957" spans="13:21" s="104" customFormat="1" ht="15.75">
      <c r="M32957" s="172"/>
      <c r="N32957" s="172"/>
      <c r="O32957" s="172"/>
      <c r="U32957" s="173"/>
    </row>
    <row r="32958" spans="13:21" s="104" customFormat="1" ht="15.75">
      <c r="M32958" s="172"/>
      <c r="N32958" s="172"/>
      <c r="O32958" s="172"/>
      <c r="U32958" s="173"/>
    </row>
    <row r="32959" spans="13:21" s="104" customFormat="1" ht="15.75">
      <c r="M32959" s="172"/>
      <c r="N32959" s="172"/>
      <c r="O32959" s="172"/>
      <c r="U32959" s="173"/>
    </row>
    <row r="32960" spans="13:21" s="104" customFormat="1" ht="15.75">
      <c r="M32960" s="172"/>
      <c r="N32960" s="172"/>
      <c r="O32960" s="172"/>
      <c r="U32960" s="173"/>
    </row>
    <row r="32961" spans="13:21" s="104" customFormat="1" ht="15.75">
      <c r="M32961" s="172"/>
      <c r="N32961" s="172"/>
      <c r="O32961" s="172"/>
      <c r="U32961" s="173"/>
    </row>
    <row r="32962" spans="13:21" s="104" customFormat="1" ht="15.75">
      <c r="M32962" s="172"/>
      <c r="N32962" s="172"/>
      <c r="O32962" s="172"/>
      <c r="U32962" s="173"/>
    </row>
    <row r="32963" spans="13:21" s="104" customFormat="1" ht="15.75">
      <c r="M32963" s="172"/>
      <c r="N32963" s="172"/>
      <c r="O32963" s="172"/>
      <c r="U32963" s="173"/>
    </row>
    <row r="32964" spans="13:21" s="104" customFormat="1" ht="15.75">
      <c r="M32964" s="172"/>
      <c r="N32964" s="172"/>
      <c r="O32964" s="172"/>
      <c r="U32964" s="173"/>
    </row>
    <row r="32965" spans="13:21" s="104" customFormat="1" ht="15.75">
      <c r="M32965" s="172"/>
      <c r="N32965" s="172"/>
      <c r="O32965" s="172"/>
      <c r="U32965" s="173"/>
    </row>
    <row r="32966" spans="13:21" s="104" customFormat="1" ht="15.75">
      <c r="M32966" s="172"/>
      <c r="N32966" s="172"/>
      <c r="O32966" s="172"/>
      <c r="U32966" s="173"/>
    </row>
    <row r="32967" spans="13:21" s="104" customFormat="1" ht="15.75">
      <c r="M32967" s="172"/>
      <c r="N32967" s="172"/>
      <c r="O32967" s="172"/>
      <c r="U32967" s="173"/>
    </row>
    <row r="32968" spans="13:21" s="104" customFormat="1" ht="15.75">
      <c r="M32968" s="172"/>
      <c r="N32968" s="172"/>
      <c r="O32968" s="172"/>
      <c r="U32968" s="173"/>
    </row>
    <row r="32969" spans="13:21" s="104" customFormat="1" ht="15.75">
      <c r="M32969" s="172"/>
      <c r="N32969" s="172"/>
      <c r="O32969" s="172"/>
      <c r="U32969" s="173"/>
    </row>
    <row r="32970" spans="13:21" s="104" customFormat="1" ht="15.75">
      <c r="M32970" s="172"/>
      <c r="N32970" s="172"/>
      <c r="O32970" s="172"/>
      <c r="U32970" s="173"/>
    </row>
    <row r="32971" spans="13:21" s="104" customFormat="1" ht="15.75">
      <c r="M32971" s="172"/>
      <c r="N32971" s="172"/>
      <c r="O32971" s="172"/>
      <c r="U32971" s="173"/>
    </row>
    <row r="32972" spans="13:21" s="104" customFormat="1" ht="15.75">
      <c r="M32972" s="172"/>
      <c r="N32972" s="172"/>
      <c r="O32972" s="172"/>
      <c r="U32972" s="173"/>
    </row>
    <row r="32973" spans="13:21" s="104" customFormat="1" ht="15.75">
      <c r="M32973" s="172"/>
      <c r="N32973" s="172"/>
      <c r="O32973" s="172"/>
      <c r="U32973" s="173"/>
    </row>
    <row r="32974" spans="13:21" s="104" customFormat="1" ht="15.75">
      <c r="M32974" s="172"/>
      <c r="N32974" s="172"/>
      <c r="O32974" s="172"/>
      <c r="U32974" s="173"/>
    </row>
    <row r="32975" spans="13:21" s="104" customFormat="1" ht="15.75">
      <c r="M32975" s="172"/>
      <c r="N32975" s="172"/>
      <c r="O32975" s="172"/>
      <c r="U32975" s="173"/>
    </row>
    <row r="32976" spans="13:21" s="104" customFormat="1" ht="15.75">
      <c r="M32976" s="172"/>
      <c r="N32976" s="172"/>
      <c r="O32976" s="172"/>
      <c r="U32976" s="173"/>
    </row>
    <row r="32977" spans="13:21" s="104" customFormat="1" ht="15.75">
      <c r="M32977" s="172"/>
      <c r="N32977" s="172"/>
      <c r="O32977" s="172"/>
      <c r="U32977" s="173"/>
    </row>
    <row r="32978" spans="13:21" s="104" customFormat="1" ht="15.75">
      <c r="M32978" s="172"/>
      <c r="N32978" s="172"/>
      <c r="O32978" s="172"/>
      <c r="U32978" s="173"/>
    </row>
    <row r="32979" spans="13:21" s="104" customFormat="1" ht="15.75">
      <c r="M32979" s="172"/>
      <c r="N32979" s="172"/>
      <c r="O32979" s="172"/>
      <c r="U32979" s="173"/>
    </row>
    <row r="32980" spans="13:21" s="104" customFormat="1" ht="15.75">
      <c r="M32980" s="172"/>
      <c r="N32980" s="172"/>
      <c r="O32980" s="172"/>
      <c r="U32980" s="173"/>
    </row>
    <row r="32981" spans="13:21" s="104" customFormat="1" ht="15.75">
      <c r="M32981" s="172"/>
      <c r="N32981" s="172"/>
      <c r="O32981" s="172"/>
      <c r="U32981" s="173"/>
    </row>
    <row r="32982" spans="13:21" s="104" customFormat="1" ht="15.75">
      <c r="M32982" s="172"/>
      <c r="N32982" s="172"/>
      <c r="O32982" s="172"/>
      <c r="U32982" s="173"/>
    </row>
    <row r="32983" spans="13:21" s="104" customFormat="1" ht="15.75">
      <c r="M32983" s="172"/>
      <c r="N32983" s="172"/>
      <c r="O32983" s="172"/>
      <c r="U32983" s="173"/>
    </row>
    <row r="32984" spans="13:21" s="104" customFormat="1" ht="15.75">
      <c r="M32984" s="172"/>
      <c r="N32984" s="172"/>
      <c r="O32984" s="172"/>
      <c r="U32984" s="173"/>
    </row>
    <row r="32985" spans="13:21" s="104" customFormat="1" ht="15.75">
      <c r="M32985" s="172"/>
      <c r="N32985" s="172"/>
      <c r="O32985" s="172"/>
      <c r="U32985" s="173"/>
    </row>
    <row r="32986" spans="13:21" s="104" customFormat="1" ht="15.75">
      <c r="M32986" s="172"/>
      <c r="N32986" s="172"/>
      <c r="O32986" s="172"/>
      <c r="U32986" s="173"/>
    </row>
    <row r="32987" spans="13:21" s="104" customFormat="1" ht="15.75">
      <c r="M32987" s="172"/>
      <c r="N32987" s="172"/>
      <c r="O32987" s="172"/>
      <c r="U32987" s="173"/>
    </row>
    <row r="32988" spans="13:21" s="104" customFormat="1" ht="15.75">
      <c r="M32988" s="172"/>
      <c r="N32988" s="172"/>
      <c r="O32988" s="172"/>
      <c r="U32988" s="173"/>
    </row>
    <row r="32989" spans="13:21" s="104" customFormat="1" ht="15.75">
      <c r="M32989" s="172"/>
      <c r="N32989" s="172"/>
      <c r="O32989" s="172"/>
      <c r="U32989" s="173"/>
    </row>
    <row r="32990" spans="13:21" s="104" customFormat="1" ht="15.75">
      <c r="M32990" s="172"/>
      <c r="N32990" s="172"/>
      <c r="O32990" s="172"/>
      <c r="U32990" s="173"/>
    </row>
    <row r="32991" spans="13:21" s="104" customFormat="1" ht="15.75">
      <c r="M32991" s="172"/>
      <c r="N32991" s="172"/>
      <c r="O32991" s="172"/>
      <c r="U32991" s="173"/>
    </row>
    <row r="32992" spans="13:21" s="104" customFormat="1" ht="15.75">
      <c r="M32992" s="172"/>
      <c r="N32992" s="172"/>
      <c r="O32992" s="172"/>
      <c r="U32992" s="173"/>
    </row>
    <row r="32993" spans="13:21" s="104" customFormat="1" ht="15.75">
      <c r="M32993" s="172"/>
      <c r="N32993" s="172"/>
      <c r="O32993" s="172"/>
      <c r="U32993" s="173"/>
    </row>
    <row r="32994" spans="13:21" s="104" customFormat="1" ht="15.75">
      <c r="M32994" s="172"/>
      <c r="N32994" s="172"/>
      <c r="O32994" s="172"/>
      <c r="U32994" s="173"/>
    </row>
    <row r="32995" spans="13:21" s="104" customFormat="1" ht="15.75">
      <c r="M32995" s="172"/>
      <c r="N32995" s="172"/>
      <c r="O32995" s="172"/>
      <c r="U32995" s="173"/>
    </row>
    <row r="32996" spans="13:21" s="104" customFormat="1" ht="15.75">
      <c r="M32996" s="172"/>
      <c r="N32996" s="172"/>
      <c r="O32996" s="172"/>
      <c r="U32996" s="173"/>
    </row>
    <row r="32997" spans="13:21" s="104" customFormat="1" ht="15.75">
      <c r="M32997" s="172"/>
      <c r="N32997" s="172"/>
      <c r="O32997" s="172"/>
      <c r="U32997" s="173"/>
    </row>
    <row r="32998" spans="13:21" s="104" customFormat="1" ht="15.75">
      <c r="M32998" s="172"/>
      <c r="N32998" s="172"/>
      <c r="O32998" s="172"/>
      <c r="U32998" s="173"/>
    </row>
    <row r="32999" spans="13:21" s="104" customFormat="1" ht="15.75">
      <c r="M32999" s="172"/>
      <c r="N32999" s="172"/>
      <c r="O32999" s="172"/>
      <c r="U32999" s="173"/>
    </row>
    <row r="33000" spans="13:21" s="104" customFormat="1" ht="15.75">
      <c r="M33000" s="172"/>
      <c r="N33000" s="172"/>
      <c r="O33000" s="172"/>
      <c r="U33000" s="173"/>
    </row>
    <row r="33001" spans="13:21" s="104" customFormat="1" ht="15.75">
      <c r="M33001" s="172"/>
      <c r="N33001" s="172"/>
      <c r="O33001" s="172"/>
      <c r="U33001" s="173"/>
    </row>
    <row r="33002" spans="13:21" s="104" customFormat="1" ht="15.75">
      <c r="M33002" s="172"/>
      <c r="N33002" s="172"/>
      <c r="O33002" s="172"/>
      <c r="U33002" s="173"/>
    </row>
    <row r="33003" spans="13:21" s="104" customFormat="1" ht="15.75">
      <c r="M33003" s="172"/>
      <c r="N33003" s="172"/>
      <c r="O33003" s="172"/>
      <c r="U33003" s="173"/>
    </row>
    <row r="33004" spans="13:21" s="104" customFormat="1" ht="15.75">
      <c r="M33004" s="172"/>
      <c r="N33004" s="172"/>
      <c r="O33004" s="172"/>
      <c r="U33004" s="173"/>
    </row>
    <row r="33005" spans="13:21" s="104" customFormat="1" ht="15.75">
      <c r="M33005" s="172"/>
      <c r="N33005" s="172"/>
      <c r="O33005" s="172"/>
      <c r="U33005" s="173"/>
    </row>
    <row r="33006" spans="13:21" s="104" customFormat="1" ht="15.75">
      <c r="M33006" s="172"/>
      <c r="N33006" s="172"/>
      <c r="O33006" s="172"/>
      <c r="U33006" s="173"/>
    </row>
    <row r="33007" spans="13:21" s="104" customFormat="1" ht="15.75">
      <c r="M33007" s="172"/>
      <c r="N33007" s="172"/>
      <c r="O33007" s="172"/>
      <c r="U33007" s="173"/>
    </row>
    <row r="33008" spans="13:21" s="104" customFormat="1" ht="15.75">
      <c r="M33008" s="172"/>
      <c r="N33008" s="172"/>
      <c r="O33008" s="172"/>
      <c r="U33008" s="173"/>
    </row>
    <row r="33009" spans="13:21" s="104" customFormat="1" ht="15.75">
      <c r="M33009" s="172"/>
      <c r="N33009" s="172"/>
      <c r="O33009" s="172"/>
      <c r="U33009" s="173"/>
    </row>
    <row r="33010" spans="13:21" s="104" customFormat="1" ht="15.75">
      <c r="M33010" s="172"/>
      <c r="N33010" s="172"/>
      <c r="O33010" s="172"/>
      <c r="U33010" s="173"/>
    </row>
    <row r="33011" spans="13:21" s="104" customFormat="1" ht="15.75">
      <c r="M33011" s="172"/>
      <c r="N33011" s="172"/>
      <c r="O33011" s="172"/>
      <c r="U33011" s="173"/>
    </row>
    <row r="33012" spans="13:21" s="104" customFormat="1" ht="15.75">
      <c r="M33012" s="172"/>
      <c r="N33012" s="172"/>
      <c r="O33012" s="172"/>
      <c r="U33012" s="173"/>
    </row>
    <row r="33013" spans="13:21" s="104" customFormat="1" ht="15.75">
      <c r="M33013" s="172"/>
      <c r="N33013" s="172"/>
      <c r="O33013" s="172"/>
      <c r="U33013" s="173"/>
    </row>
    <row r="33014" spans="13:21" s="104" customFormat="1" ht="15.75">
      <c r="M33014" s="172"/>
      <c r="N33014" s="172"/>
      <c r="O33014" s="172"/>
      <c r="U33014" s="173"/>
    </row>
    <row r="33015" spans="13:21" s="104" customFormat="1" ht="15.75">
      <c r="M33015" s="172"/>
      <c r="N33015" s="172"/>
      <c r="O33015" s="172"/>
      <c r="U33015" s="173"/>
    </row>
    <row r="33016" spans="13:21" s="104" customFormat="1" ht="15.75">
      <c r="M33016" s="172"/>
      <c r="N33016" s="172"/>
      <c r="O33016" s="172"/>
      <c r="U33016" s="173"/>
    </row>
    <row r="33017" spans="13:21" s="104" customFormat="1" ht="15.75">
      <c r="M33017" s="172"/>
      <c r="N33017" s="172"/>
      <c r="O33017" s="172"/>
      <c r="U33017" s="173"/>
    </row>
    <row r="33018" spans="13:21" s="104" customFormat="1" ht="15.75">
      <c r="M33018" s="172"/>
      <c r="N33018" s="172"/>
      <c r="O33018" s="172"/>
      <c r="U33018" s="173"/>
    </row>
    <row r="33019" spans="13:21" s="104" customFormat="1" ht="15.75">
      <c r="M33019" s="172"/>
      <c r="N33019" s="172"/>
      <c r="O33019" s="172"/>
      <c r="U33019" s="173"/>
    </row>
    <row r="33020" spans="13:21" s="104" customFormat="1" ht="15.75">
      <c r="M33020" s="172"/>
      <c r="N33020" s="172"/>
      <c r="O33020" s="172"/>
      <c r="U33020" s="173"/>
    </row>
    <row r="33021" spans="13:21" s="104" customFormat="1" ht="15.75">
      <c r="M33021" s="172"/>
      <c r="N33021" s="172"/>
      <c r="O33021" s="172"/>
      <c r="U33021" s="173"/>
    </row>
    <row r="33022" spans="13:21" s="104" customFormat="1" ht="15.75">
      <c r="M33022" s="172"/>
      <c r="N33022" s="172"/>
      <c r="O33022" s="172"/>
      <c r="U33022" s="173"/>
    </row>
    <row r="33023" spans="13:21" s="104" customFormat="1" ht="15.75">
      <c r="M33023" s="172"/>
      <c r="N33023" s="172"/>
      <c r="O33023" s="172"/>
      <c r="U33023" s="173"/>
    </row>
    <row r="33024" spans="13:21" s="104" customFormat="1" ht="15.75">
      <c r="M33024" s="172"/>
      <c r="N33024" s="172"/>
      <c r="O33024" s="172"/>
      <c r="U33024" s="173"/>
    </row>
    <row r="33025" spans="13:21" s="104" customFormat="1" ht="15.75">
      <c r="M33025" s="172"/>
      <c r="N33025" s="172"/>
      <c r="O33025" s="172"/>
      <c r="U33025" s="173"/>
    </row>
    <row r="33026" spans="13:21" s="104" customFormat="1" ht="15.75">
      <c r="M33026" s="172"/>
      <c r="N33026" s="172"/>
      <c r="O33026" s="172"/>
      <c r="U33026" s="173"/>
    </row>
    <row r="33027" spans="13:21" s="104" customFormat="1" ht="15.75">
      <c r="M33027" s="172"/>
      <c r="N33027" s="172"/>
      <c r="O33027" s="172"/>
      <c r="U33027" s="173"/>
    </row>
    <row r="33028" spans="13:21" s="104" customFormat="1" ht="15.75">
      <c r="M33028" s="172"/>
      <c r="N33028" s="172"/>
      <c r="O33028" s="172"/>
      <c r="U33028" s="173"/>
    </row>
    <row r="33029" spans="13:21" s="104" customFormat="1" ht="15.75">
      <c r="M33029" s="172"/>
      <c r="N33029" s="172"/>
      <c r="O33029" s="172"/>
      <c r="U33029" s="173"/>
    </row>
    <row r="33030" spans="13:21" s="104" customFormat="1" ht="15.75">
      <c r="M33030" s="172"/>
      <c r="N33030" s="172"/>
      <c r="O33030" s="172"/>
      <c r="U33030" s="173"/>
    </row>
    <row r="33031" spans="13:21" s="104" customFormat="1" ht="15.75">
      <c r="M33031" s="172"/>
      <c r="N33031" s="172"/>
      <c r="O33031" s="172"/>
      <c r="U33031" s="173"/>
    </row>
    <row r="33032" spans="13:21" s="104" customFormat="1" ht="15.75">
      <c r="M33032" s="172"/>
      <c r="N33032" s="172"/>
      <c r="O33032" s="172"/>
      <c r="U33032" s="173"/>
    </row>
    <row r="33033" spans="13:21" s="104" customFormat="1" ht="15.75">
      <c r="M33033" s="172"/>
      <c r="N33033" s="172"/>
      <c r="O33033" s="172"/>
      <c r="U33033" s="173"/>
    </row>
    <row r="33034" spans="13:21" s="104" customFormat="1" ht="15.75">
      <c r="M33034" s="172"/>
      <c r="N33034" s="172"/>
      <c r="O33034" s="172"/>
      <c r="U33034" s="173"/>
    </row>
    <row r="33035" spans="13:21" s="104" customFormat="1" ht="15.75">
      <c r="M33035" s="172"/>
      <c r="N33035" s="172"/>
      <c r="O33035" s="172"/>
      <c r="U33035" s="173"/>
    </row>
    <row r="33036" spans="13:21" s="104" customFormat="1" ht="15.75">
      <c r="M33036" s="172"/>
      <c r="N33036" s="172"/>
      <c r="O33036" s="172"/>
      <c r="U33036" s="173"/>
    </row>
    <row r="33037" spans="13:21" s="104" customFormat="1" ht="15.75">
      <c r="M33037" s="172"/>
      <c r="N33037" s="172"/>
      <c r="O33037" s="172"/>
      <c r="U33037" s="173"/>
    </row>
    <row r="33038" spans="13:21" s="104" customFormat="1" ht="15.75">
      <c r="M33038" s="172"/>
      <c r="N33038" s="172"/>
      <c r="O33038" s="172"/>
      <c r="U33038" s="173"/>
    </row>
    <row r="33039" spans="13:21" s="104" customFormat="1" ht="15.75">
      <c r="M33039" s="172"/>
      <c r="N33039" s="172"/>
      <c r="O33039" s="172"/>
      <c r="U33039" s="173"/>
    </row>
    <row r="33040" spans="13:21" s="104" customFormat="1" ht="15.75">
      <c r="M33040" s="172"/>
      <c r="N33040" s="172"/>
      <c r="O33040" s="172"/>
      <c r="U33040" s="173"/>
    </row>
    <row r="33041" spans="13:21" s="104" customFormat="1" ht="15.75">
      <c r="M33041" s="172"/>
      <c r="N33041" s="172"/>
      <c r="O33041" s="172"/>
      <c r="U33041" s="173"/>
    </row>
    <row r="33042" spans="13:21" s="104" customFormat="1" ht="15.75">
      <c r="M33042" s="172"/>
      <c r="N33042" s="172"/>
      <c r="O33042" s="172"/>
      <c r="U33042" s="173"/>
    </row>
    <row r="33043" spans="13:21" s="104" customFormat="1" ht="15.75">
      <c r="M33043" s="172"/>
      <c r="N33043" s="172"/>
      <c r="O33043" s="172"/>
      <c r="U33043" s="173"/>
    </row>
    <row r="33044" spans="13:21" s="104" customFormat="1" ht="15.75">
      <c r="M33044" s="172"/>
      <c r="N33044" s="172"/>
      <c r="O33044" s="172"/>
      <c r="U33044" s="173"/>
    </row>
    <row r="33045" spans="13:21" s="104" customFormat="1" ht="15.75">
      <c r="M33045" s="172"/>
      <c r="N33045" s="172"/>
      <c r="O33045" s="172"/>
      <c r="U33045" s="173"/>
    </row>
    <row r="33046" spans="13:21" s="104" customFormat="1" ht="15.75">
      <c r="M33046" s="172"/>
      <c r="N33046" s="172"/>
      <c r="O33046" s="172"/>
      <c r="U33046" s="173"/>
    </row>
    <row r="33047" spans="13:21" s="104" customFormat="1" ht="15.75">
      <c r="M33047" s="172"/>
      <c r="N33047" s="172"/>
      <c r="O33047" s="172"/>
      <c r="U33047" s="173"/>
    </row>
    <row r="33048" spans="13:21" s="104" customFormat="1" ht="15.75">
      <c r="M33048" s="172"/>
      <c r="N33048" s="172"/>
      <c r="O33048" s="172"/>
      <c r="U33048" s="173"/>
    </row>
    <row r="33049" spans="13:21" s="104" customFormat="1" ht="15.75">
      <c r="M33049" s="172"/>
      <c r="N33049" s="172"/>
      <c r="O33049" s="172"/>
      <c r="U33049" s="173"/>
    </row>
    <row r="33050" spans="13:21" s="104" customFormat="1" ht="15.75">
      <c r="M33050" s="172"/>
      <c r="N33050" s="172"/>
      <c r="O33050" s="172"/>
      <c r="U33050" s="173"/>
    </row>
    <row r="33051" spans="13:21" s="104" customFormat="1" ht="15.75">
      <c r="M33051" s="172"/>
      <c r="N33051" s="172"/>
      <c r="O33051" s="172"/>
      <c r="U33051" s="173"/>
    </row>
    <row r="33052" spans="13:21" s="104" customFormat="1" ht="15.75">
      <c r="M33052" s="172"/>
      <c r="N33052" s="172"/>
      <c r="O33052" s="172"/>
      <c r="U33052" s="173"/>
    </row>
    <row r="33053" spans="13:21" s="104" customFormat="1" ht="15.75">
      <c r="M33053" s="172"/>
      <c r="N33053" s="172"/>
      <c r="O33053" s="172"/>
      <c r="U33053" s="173"/>
    </row>
    <row r="33054" spans="13:21" s="104" customFormat="1" ht="15.75">
      <c r="M33054" s="172"/>
      <c r="N33054" s="172"/>
      <c r="O33054" s="172"/>
      <c r="U33054" s="173"/>
    </row>
    <row r="33055" spans="13:21" s="104" customFormat="1" ht="15.75">
      <c r="M33055" s="172"/>
      <c r="N33055" s="172"/>
      <c r="O33055" s="172"/>
      <c r="U33055" s="173"/>
    </row>
    <row r="33056" spans="13:21" s="104" customFormat="1" ht="15.75">
      <c r="M33056" s="172"/>
      <c r="N33056" s="172"/>
      <c r="O33056" s="172"/>
      <c r="U33056" s="173"/>
    </row>
    <row r="33057" spans="13:21" s="104" customFormat="1" ht="15.75">
      <c r="M33057" s="172"/>
      <c r="N33057" s="172"/>
      <c r="O33057" s="172"/>
      <c r="U33057" s="173"/>
    </row>
    <row r="33058" spans="13:21" s="104" customFormat="1" ht="15.75">
      <c r="M33058" s="172"/>
      <c r="N33058" s="172"/>
      <c r="O33058" s="172"/>
      <c r="U33058" s="173"/>
    </row>
    <row r="33059" spans="13:21" s="104" customFormat="1" ht="15.75">
      <c r="M33059" s="172"/>
      <c r="N33059" s="172"/>
      <c r="O33059" s="172"/>
      <c r="U33059" s="173"/>
    </row>
    <row r="33060" spans="13:21" s="104" customFormat="1" ht="15.75">
      <c r="M33060" s="172"/>
      <c r="N33060" s="172"/>
      <c r="O33060" s="172"/>
      <c r="U33060" s="173"/>
    </row>
    <row r="33061" spans="13:21" s="104" customFormat="1" ht="15.75">
      <c r="M33061" s="172"/>
      <c r="N33061" s="172"/>
      <c r="O33061" s="172"/>
      <c r="U33061" s="173"/>
    </row>
    <row r="33062" spans="13:21" s="104" customFormat="1" ht="15.75">
      <c r="M33062" s="172"/>
      <c r="N33062" s="172"/>
      <c r="O33062" s="172"/>
      <c r="U33062" s="173"/>
    </row>
    <row r="33063" spans="13:21" s="104" customFormat="1" ht="15.75">
      <c r="M33063" s="172"/>
      <c r="N33063" s="172"/>
      <c r="O33063" s="172"/>
      <c r="U33063" s="173"/>
    </row>
    <row r="33064" spans="13:21" s="104" customFormat="1" ht="15.75">
      <c r="M33064" s="172"/>
      <c r="N33064" s="172"/>
      <c r="O33064" s="172"/>
      <c r="U33064" s="173"/>
    </row>
    <row r="33065" spans="13:21" s="104" customFormat="1" ht="15.75">
      <c r="M33065" s="172"/>
      <c r="N33065" s="172"/>
      <c r="O33065" s="172"/>
      <c r="U33065" s="173"/>
    </row>
    <row r="33066" spans="13:21" s="104" customFormat="1" ht="15.75">
      <c r="M33066" s="172"/>
      <c r="N33066" s="172"/>
      <c r="O33066" s="172"/>
      <c r="U33066" s="173"/>
    </row>
    <row r="33067" spans="13:21" s="104" customFormat="1" ht="15.75">
      <c r="M33067" s="172"/>
      <c r="N33067" s="172"/>
      <c r="O33067" s="172"/>
      <c r="U33067" s="173"/>
    </row>
    <row r="33068" spans="13:21" s="104" customFormat="1" ht="15.75">
      <c r="M33068" s="172"/>
      <c r="N33068" s="172"/>
      <c r="O33068" s="172"/>
      <c r="U33068" s="173"/>
    </row>
    <row r="33069" spans="13:21" s="104" customFormat="1" ht="15.75">
      <c r="M33069" s="172"/>
      <c r="N33069" s="172"/>
      <c r="O33069" s="172"/>
      <c r="U33069" s="173"/>
    </row>
    <row r="33070" spans="13:21" s="104" customFormat="1" ht="15.75">
      <c r="M33070" s="172"/>
      <c r="N33070" s="172"/>
      <c r="O33070" s="172"/>
      <c r="U33070" s="173"/>
    </row>
    <row r="33071" spans="13:21" s="104" customFormat="1" ht="15.75">
      <c r="M33071" s="172"/>
      <c r="N33071" s="172"/>
      <c r="O33071" s="172"/>
      <c r="U33071" s="173"/>
    </row>
    <row r="33072" spans="13:21" s="104" customFormat="1" ht="15.75">
      <c r="M33072" s="172"/>
      <c r="N33072" s="172"/>
      <c r="O33072" s="172"/>
      <c r="U33072" s="173"/>
    </row>
    <row r="33073" spans="13:21" s="104" customFormat="1" ht="15.75">
      <c r="M33073" s="172"/>
      <c r="N33073" s="172"/>
      <c r="O33073" s="172"/>
      <c r="U33073" s="173"/>
    </row>
    <row r="33074" spans="13:21" s="104" customFormat="1" ht="15.75">
      <c r="M33074" s="172"/>
      <c r="N33074" s="172"/>
      <c r="O33074" s="172"/>
      <c r="U33074" s="173"/>
    </row>
    <row r="33075" spans="13:21" s="104" customFormat="1" ht="15.75">
      <c r="M33075" s="172"/>
      <c r="N33075" s="172"/>
      <c r="O33075" s="172"/>
      <c r="U33075" s="173"/>
    </row>
    <row r="33076" spans="13:21" s="104" customFormat="1" ht="15.75">
      <c r="M33076" s="172"/>
      <c r="N33076" s="172"/>
      <c r="O33076" s="172"/>
      <c r="U33076" s="173"/>
    </row>
    <row r="33077" spans="13:21" s="104" customFormat="1" ht="15.75">
      <c r="M33077" s="172"/>
      <c r="N33077" s="172"/>
      <c r="O33077" s="172"/>
      <c r="U33077" s="173"/>
    </row>
    <row r="33078" spans="13:21" s="104" customFormat="1" ht="15.75">
      <c r="M33078" s="172"/>
      <c r="N33078" s="172"/>
      <c r="O33078" s="172"/>
      <c r="U33078" s="173"/>
    </row>
    <row r="33079" spans="13:21" s="104" customFormat="1" ht="15.75">
      <c r="M33079" s="172"/>
      <c r="N33079" s="172"/>
      <c r="O33079" s="172"/>
      <c r="U33079" s="173"/>
    </row>
    <row r="33080" spans="13:21" s="104" customFormat="1" ht="15.75">
      <c r="M33080" s="172"/>
      <c r="N33080" s="172"/>
      <c r="O33080" s="172"/>
      <c r="U33080" s="173"/>
    </row>
    <row r="33081" spans="13:21" s="104" customFormat="1" ht="15.75">
      <c r="M33081" s="172"/>
      <c r="N33081" s="172"/>
      <c r="O33081" s="172"/>
      <c r="U33081" s="173"/>
    </row>
    <row r="33082" spans="13:21" s="104" customFormat="1" ht="15.75">
      <c r="M33082" s="172"/>
      <c r="N33082" s="172"/>
      <c r="O33082" s="172"/>
      <c r="U33082" s="173"/>
    </row>
    <row r="33083" spans="13:21" s="104" customFormat="1" ht="15.75">
      <c r="M33083" s="172"/>
      <c r="N33083" s="172"/>
      <c r="O33083" s="172"/>
      <c r="U33083" s="173"/>
    </row>
    <row r="33084" spans="13:21" s="104" customFormat="1" ht="15.75">
      <c r="M33084" s="172"/>
      <c r="N33084" s="172"/>
      <c r="O33084" s="172"/>
      <c r="U33084" s="173"/>
    </row>
    <row r="33085" spans="13:21" s="104" customFormat="1" ht="15.75">
      <c r="M33085" s="172"/>
      <c r="N33085" s="172"/>
      <c r="O33085" s="172"/>
      <c r="U33085" s="173"/>
    </row>
    <row r="33086" spans="13:21" s="104" customFormat="1" ht="15.75">
      <c r="M33086" s="172"/>
      <c r="N33086" s="172"/>
      <c r="O33086" s="172"/>
      <c r="U33086" s="173"/>
    </row>
    <row r="33087" spans="13:21" s="104" customFormat="1" ht="15.75">
      <c r="M33087" s="172"/>
      <c r="N33087" s="172"/>
      <c r="O33087" s="172"/>
      <c r="U33087" s="173"/>
    </row>
    <row r="33088" spans="13:21" s="104" customFormat="1" ht="15.75">
      <c r="M33088" s="172"/>
      <c r="N33088" s="172"/>
      <c r="O33088" s="172"/>
      <c r="U33088" s="173"/>
    </row>
    <row r="33089" spans="13:21" s="104" customFormat="1" ht="15.75">
      <c r="M33089" s="172"/>
      <c r="N33089" s="172"/>
      <c r="O33089" s="172"/>
      <c r="U33089" s="173"/>
    </row>
    <row r="33090" spans="13:21" s="104" customFormat="1" ht="15.75">
      <c r="M33090" s="172"/>
      <c r="N33090" s="172"/>
      <c r="O33090" s="172"/>
      <c r="U33090" s="173"/>
    </row>
    <row r="33091" spans="13:21" s="104" customFormat="1" ht="15.75">
      <c r="M33091" s="172"/>
      <c r="N33091" s="172"/>
      <c r="O33091" s="172"/>
      <c r="U33091" s="173"/>
    </row>
    <row r="33092" spans="13:21" s="104" customFormat="1" ht="15.75">
      <c r="M33092" s="172"/>
      <c r="N33092" s="172"/>
      <c r="O33092" s="172"/>
      <c r="U33092" s="173"/>
    </row>
    <row r="33093" spans="13:21" s="104" customFormat="1" ht="15.75">
      <c r="M33093" s="172"/>
      <c r="N33093" s="172"/>
      <c r="O33093" s="172"/>
      <c r="U33093" s="173"/>
    </row>
    <row r="33094" spans="13:21" s="104" customFormat="1" ht="15.75">
      <c r="M33094" s="172"/>
      <c r="N33094" s="172"/>
      <c r="O33094" s="172"/>
      <c r="U33094" s="173"/>
    </row>
    <row r="33095" spans="13:21" s="104" customFormat="1" ht="15.75">
      <c r="M33095" s="172"/>
      <c r="N33095" s="172"/>
      <c r="O33095" s="172"/>
      <c r="U33095" s="173"/>
    </row>
    <row r="33096" spans="13:21" s="104" customFormat="1" ht="15.75">
      <c r="M33096" s="172"/>
      <c r="N33096" s="172"/>
      <c r="O33096" s="172"/>
      <c r="U33096" s="173"/>
    </row>
    <row r="33097" spans="13:21" s="104" customFormat="1" ht="15.75">
      <c r="M33097" s="172"/>
      <c r="N33097" s="172"/>
      <c r="O33097" s="172"/>
      <c r="U33097" s="173"/>
    </row>
    <row r="33098" spans="13:21" s="104" customFormat="1" ht="15.75">
      <c r="M33098" s="172"/>
      <c r="N33098" s="172"/>
      <c r="O33098" s="172"/>
      <c r="U33098" s="173"/>
    </row>
    <row r="33099" spans="13:21" s="104" customFormat="1" ht="15.75">
      <c r="M33099" s="172"/>
      <c r="N33099" s="172"/>
      <c r="O33099" s="172"/>
      <c r="U33099" s="173"/>
    </row>
    <row r="33100" spans="13:21" s="104" customFormat="1" ht="15.75">
      <c r="M33100" s="172"/>
      <c r="N33100" s="172"/>
      <c r="O33100" s="172"/>
      <c r="U33100" s="173"/>
    </row>
    <row r="33101" spans="13:21" s="104" customFormat="1" ht="15.75">
      <c r="M33101" s="172"/>
      <c r="N33101" s="172"/>
      <c r="O33101" s="172"/>
      <c r="U33101" s="173"/>
    </row>
    <row r="33102" spans="13:21" s="104" customFormat="1" ht="15.75">
      <c r="M33102" s="172"/>
      <c r="N33102" s="172"/>
      <c r="O33102" s="172"/>
      <c r="U33102" s="173"/>
    </row>
    <row r="33103" spans="13:21" s="104" customFormat="1" ht="15.75">
      <c r="M33103" s="172"/>
      <c r="N33103" s="172"/>
      <c r="O33103" s="172"/>
      <c r="U33103" s="173"/>
    </row>
    <row r="33104" spans="13:21" s="104" customFormat="1" ht="15.75">
      <c r="M33104" s="172"/>
      <c r="N33104" s="172"/>
      <c r="O33104" s="172"/>
      <c r="U33104" s="173"/>
    </row>
    <row r="33105" spans="13:21" s="104" customFormat="1" ht="15.75">
      <c r="M33105" s="172"/>
      <c r="N33105" s="172"/>
      <c r="O33105" s="172"/>
      <c r="U33105" s="173"/>
    </row>
    <row r="33106" spans="13:21" s="104" customFormat="1" ht="15.75">
      <c r="M33106" s="172"/>
      <c r="N33106" s="172"/>
      <c r="O33106" s="172"/>
      <c r="U33106" s="173"/>
    </row>
    <row r="33107" spans="13:21" s="104" customFormat="1" ht="15.75">
      <c r="M33107" s="172"/>
      <c r="N33107" s="172"/>
      <c r="O33107" s="172"/>
      <c r="U33107" s="173"/>
    </row>
    <row r="33108" spans="13:21" s="104" customFormat="1" ht="15.75">
      <c r="M33108" s="172"/>
      <c r="N33108" s="172"/>
      <c r="O33108" s="172"/>
      <c r="U33108" s="173"/>
    </row>
    <row r="33109" spans="13:21" s="104" customFormat="1" ht="15.75">
      <c r="M33109" s="172"/>
      <c r="N33109" s="172"/>
      <c r="O33109" s="172"/>
      <c r="U33109" s="173"/>
    </row>
    <row r="33110" spans="13:21" s="104" customFormat="1" ht="15.75">
      <c r="M33110" s="172"/>
      <c r="N33110" s="172"/>
      <c r="O33110" s="172"/>
      <c r="U33110" s="173"/>
    </row>
    <row r="33111" spans="13:21" s="104" customFormat="1" ht="15.75">
      <c r="M33111" s="172"/>
      <c r="N33111" s="172"/>
      <c r="O33111" s="172"/>
      <c r="U33111" s="173"/>
    </row>
    <row r="33112" spans="13:21" s="104" customFormat="1" ht="15.75">
      <c r="M33112" s="172"/>
      <c r="N33112" s="172"/>
      <c r="O33112" s="172"/>
      <c r="U33112" s="173"/>
    </row>
    <row r="33113" spans="13:21" s="104" customFormat="1" ht="15.75">
      <c r="M33113" s="172"/>
      <c r="N33113" s="172"/>
      <c r="O33113" s="172"/>
      <c r="U33113" s="173"/>
    </row>
    <row r="33114" spans="13:21" s="104" customFormat="1" ht="15.75">
      <c r="M33114" s="172"/>
      <c r="N33114" s="172"/>
      <c r="O33114" s="172"/>
      <c r="U33114" s="173"/>
    </row>
    <row r="33115" spans="13:21" s="104" customFormat="1" ht="15.75">
      <c r="M33115" s="172"/>
      <c r="N33115" s="172"/>
      <c r="O33115" s="172"/>
      <c r="U33115" s="173"/>
    </row>
    <row r="33116" spans="13:21" s="104" customFormat="1" ht="15.75">
      <c r="M33116" s="172"/>
      <c r="N33116" s="172"/>
      <c r="O33116" s="172"/>
      <c r="U33116" s="173"/>
    </row>
    <row r="33117" spans="13:21" s="104" customFormat="1" ht="15.75">
      <c r="M33117" s="172"/>
      <c r="N33117" s="172"/>
      <c r="O33117" s="172"/>
      <c r="U33117" s="173"/>
    </row>
    <row r="33118" spans="13:21" s="104" customFormat="1" ht="15.75">
      <c r="M33118" s="172"/>
      <c r="N33118" s="172"/>
      <c r="O33118" s="172"/>
      <c r="U33118" s="173"/>
    </row>
    <row r="33119" spans="13:21" s="104" customFormat="1" ht="15.75">
      <c r="M33119" s="172"/>
      <c r="N33119" s="172"/>
      <c r="O33119" s="172"/>
      <c r="U33119" s="173"/>
    </row>
    <row r="33120" spans="13:21" s="104" customFormat="1" ht="15.75">
      <c r="M33120" s="172"/>
      <c r="N33120" s="172"/>
      <c r="O33120" s="172"/>
      <c r="U33120" s="173"/>
    </row>
    <row r="33121" spans="13:21" s="104" customFormat="1" ht="15.75">
      <c r="M33121" s="172"/>
      <c r="N33121" s="172"/>
      <c r="O33121" s="172"/>
      <c r="U33121" s="173"/>
    </row>
    <row r="33122" spans="13:21" s="104" customFormat="1" ht="15.75">
      <c r="M33122" s="172"/>
      <c r="N33122" s="172"/>
      <c r="O33122" s="172"/>
      <c r="U33122" s="173"/>
    </row>
    <row r="33123" spans="13:21" s="104" customFormat="1" ht="15.75">
      <c r="M33123" s="172"/>
      <c r="N33123" s="172"/>
      <c r="O33123" s="172"/>
      <c r="U33123" s="173"/>
    </row>
    <row r="33124" spans="13:21" s="104" customFormat="1" ht="15.75">
      <c r="M33124" s="172"/>
      <c r="N33124" s="172"/>
      <c r="O33124" s="172"/>
      <c r="U33124" s="173"/>
    </row>
    <row r="33125" spans="13:21" s="104" customFormat="1" ht="15.75">
      <c r="M33125" s="172"/>
      <c r="N33125" s="172"/>
      <c r="O33125" s="172"/>
      <c r="U33125" s="173"/>
    </row>
    <row r="33126" spans="13:21" s="104" customFormat="1" ht="15.75">
      <c r="M33126" s="172"/>
      <c r="N33126" s="172"/>
      <c r="O33126" s="172"/>
      <c r="U33126" s="173"/>
    </row>
    <row r="33127" spans="13:21" s="104" customFormat="1" ht="15.75">
      <c r="M33127" s="172"/>
      <c r="N33127" s="172"/>
      <c r="O33127" s="172"/>
      <c r="U33127" s="173"/>
    </row>
    <row r="33128" spans="13:21" s="104" customFormat="1" ht="15.75">
      <c r="M33128" s="172"/>
      <c r="N33128" s="172"/>
      <c r="O33128" s="172"/>
      <c r="U33128" s="173"/>
    </row>
    <row r="33129" spans="13:21" s="104" customFormat="1" ht="15.75">
      <c r="M33129" s="172"/>
      <c r="N33129" s="172"/>
      <c r="O33129" s="172"/>
      <c r="U33129" s="173"/>
    </row>
    <row r="33130" spans="13:21" s="104" customFormat="1" ht="15.75">
      <c r="M33130" s="172"/>
      <c r="N33130" s="172"/>
      <c r="O33130" s="172"/>
      <c r="U33130" s="173"/>
    </row>
    <row r="33131" spans="13:21" s="104" customFormat="1" ht="15.75">
      <c r="M33131" s="172"/>
      <c r="N33131" s="172"/>
      <c r="O33131" s="172"/>
      <c r="U33131" s="173"/>
    </row>
    <row r="33132" spans="13:21" s="104" customFormat="1" ht="15.75">
      <c r="M33132" s="172"/>
      <c r="N33132" s="172"/>
      <c r="O33132" s="172"/>
      <c r="U33132" s="173"/>
    </row>
    <row r="33133" spans="13:21" s="104" customFormat="1" ht="15.75">
      <c r="M33133" s="172"/>
      <c r="N33133" s="172"/>
      <c r="O33133" s="172"/>
      <c r="U33133" s="173"/>
    </row>
    <row r="33134" spans="13:21" s="104" customFormat="1" ht="15.75">
      <c r="M33134" s="172"/>
      <c r="N33134" s="172"/>
      <c r="O33134" s="172"/>
      <c r="U33134" s="173"/>
    </row>
    <row r="33135" spans="13:21" s="104" customFormat="1" ht="15.75">
      <c r="M33135" s="172"/>
      <c r="N33135" s="172"/>
      <c r="O33135" s="172"/>
      <c r="U33135" s="173"/>
    </row>
    <row r="33136" spans="13:21" s="104" customFormat="1" ht="15.75">
      <c r="M33136" s="172"/>
      <c r="N33136" s="172"/>
      <c r="O33136" s="172"/>
      <c r="U33136" s="173"/>
    </row>
    <row r="33137" spans="13:21" s="104" customFormat="1" ht="15.75">
      <c r="M33137" s="172"/>
      <c r="N33137" s="172"/>
      <c r="O33137" s="172"/>
      <c r="U33137" s="173"/>
    </row>
    <row r="33138" spans="13:21" s="104" customFormat="1" ht="15.75">
      <c r="M33138" s="172"/>
      <c r="N33138" s="172"/>
      <c r="O33138" s="172"/>
      <c r="U33138" s="173"/>
    </row>
    <row r="33139" spans="13:21" s="104" customFormat="1" ht="15.75">
      <c r="M33139" s="172"/>
      <c r="N33139" s="172"/>
      <c r="O33139" s="172"/>
      <c r="U33139" s="173"/>
    </row>
    <row r="33140" spans="13:21" s="104" customFormat="1" ht="15.75">
      <c r="M33140" s="172"/>
      <c r="N33140" s="172"/>
      <c r="O33140" s="172"/>
      <c r="U33140" s="173"/>
    </row>
    <row r="33141" spans="13:21" s="104" customFormat="1" ht="15.75">
      <c r="M33141" s="172"/>
      <c r="N33141" s="172"/>
      <c r="O33141" s="172"/>
      <c r="U33141" s="173"/>
    </row>
    <row r="33142" spans="13:21" s="104" customFormat="1" ht="15.75">
      <c r="M33142" s="172"/>
      <c r="N33142" s="172"/>
      <c r="O33142" s="172"/>
      <c r="U33142" s="173"/>
    </row>
    <row r="33143" spans="13:21" s="104" customFormat="1" ht="15.75">
      <c r="M33143" s="172"/>
      <c r="N33143" s="172"/>
      <c r="O33143" s="172"/>
      <c r="U33143" s="173"/>
    </row>
    <row r="33144" spans="13:21" s="104" customFormat="1" ht="15.75">
      <c r="M33144" s="172"/>
      <c r="N33144" s="172"/>
      <c r="O33144" s="172"/>
      <c r="U33144" s="173"/>
    </row>
    <row r="33145" spans="13:21" s="104" customFormat="1" ht="15.75">
      <c r="M33145" s="172"/>
      <c r="N33145" s="172"/>
      <c r="O33145" s="172"/>
      <c r="U33145" s="173"/>
    </row>
    <row r="33146" spans="13:21" s="104" customFormat="1" ht="15.75">
      <c r="M33146" s="172"/>
      <c r="N33146" s="172"/>
      <c r="O33146" s="172"/>
      <c r="U33146" s="173"/>
    </row>
    <row r="33147" spans="13:21" s="104" customFormat="1" ht="15.75">
      <c r="M33147" s="172"/>
      <c r="N33147" s="172"/>
      <c r="O33147" s="172"/>
      <c r="U33147" s="173"/>
    </row>
    <row r="33148" spans="13:21" s="104" customFormat="1" ht="15.75">
      <c r="M33148" s="172"/>
      <c r="N33148" s="172"/>
      <c r="O33148" s="172"/>
      <c r="U33148" s="173"/>
    </row>
    <row r="33149" spans="13:21" s="104" customFormat="1" ht="15.75">
      <c r="M33149" s="172"/>
      <c r="N33149" s="172"/>
      <c r="O33149" s="172"/>
      <c r="U33149" s="173"/>
    </row>
    <row r="33150" spans="13:21" s="104" customFormat="1" ht="15.75">
      <c r="M33150" s="172"/>
      <c r="N33150" s="172"/>
      <c r="O33150" s="172"/>
      <c r="U33150" s="173"/>
    </row>
    <row r="33151" spans="13:21" s="104" customFormat="1" ht="15.75">
      <c r="M33151" s="172"/>
      <c r="N33151" s="172"/>
      <c r="O33151" s="172"/>
      <c r="U33151" s="173"/>
    </row>
    <row r="33152" spans="13:21" s="104" customFormat="1" ht="15.75">
      <c r="M33152" s="172"/>
      <c r="N33152" s="172"/>
      <c r="O33152" s="172"/>
      <c r="U33152" s="173"/>
    </row>
    <row r="33153" spans="13:21" s="104" customFormat="1" ht="15.75">
      <c r="M33153" s="172"/>
      <c r="N33153" s="172"/>
      <c r="O33153" s="172"/>
      <c r="U33153" s="173"/>
    </row>
    <row r="33154" spans="13:21" s="104" customFormat="1" ht="15.75">
      <c r="M33154" s="172"/>
      <c r="N33154" s="172"/>
      <c r="O33154" s="172"/>
      <c r="U33154" s="173"/>
    </row>
    <row r="33155" spans="13:21" s="104" customFormat="1" ht="15.75">
      <c r="M33155" s="172"/>
      <c r="N33155" s="172"/>
      <c r="O33155" s="172"/>
      <c r="U33155" s="173"/>
    </row>
    <row r="33156" spans="13:21" s="104" customFormat="1" ht="15.75">
      <c r="M33156" s="172"/>
      <c r="N33156" s="172"/>
      <c r="O33156" s="172"/>
      <c r="U33156" s="173"/>
    </row>
    <row r="33157" spans="13:21" s="104" customFormat="1" ht="15.75">
      <c r="M33157" s="172"/>
      <c r="N33157" s="172"/>
      <c r="O33157" s="172"/>
      <c r="U33157" s="173"/>
    </row>
    <row r="33158" spans="13:21" s="104" customFormat="1" ht="15.75">
      <c r="M33158" s="172"/>
      <c r="N33158" s="172"/>
      <c r="O33158" s="172"/>
      <c r="U33158" s="173"/>
    </row>
    <row r="33159" spans="13:21" s="104" customFormat="1" ht="15.75">
      <c r="M33159" s="172"/>
      <c r="N33159" s="172"/>
      <c r="O33159" s="172"/>
      <c r="U33159" s="173"/>
    </row>
    <row r="33160" spans="13:21" s="104" customFormat="1" ht="15.75">
      <c r="M33160" s="172"/>
      <c r="N33160" s="172"/>
      <c r="O33160" s="172"/>
      <c r="U33160" s="173"/>
    </row>
    <row r="33161" spans="13:21" s="104" customFormat="1" ht="15.75">
      <c r="M33161" s="172"/>
      <c r="N33161" s="172"/>
      <c r="O33161" s="172"/>
      <c r="U33161" s="173"/>
    </row>
    <row r="33162" spans="13:21" s="104" customFormat="1" ht="15.75">
      <c r="M33162" s="172"/>
      <c r="N33162" s="172"/>
      <c r="O33162" s="172"/>
      <c r="U33162" s="173"/>
    </row>
    <row r="33163" spans="13:21" s="104" customFormat="1" ht="15.75">
      <c r="M33163" s="172"/>
      <c r="N33163" s="172"/>
      <c r="O33163" s="172"/>
      <c r="U33163" s="173"/>
    </row>
    <row r="33164" spans="13:21" s="104" customFormat="1" ht="15.75">
      <c r="M33164" s="172"/>
      <c r="N33164" s="172"/>
      <c r="O33164" s="172"/>
      <c r="U33164" s="173"/>
    </row>
    <row r="33165" spans="13:21" s="104" customFormat="1" ht="15.75">
      <c r="M33165" s="172"/>
      <c r="N33165" s="172"/>
      <c r="O33165" s="172"/>
      <c r="U33165" s="173"/>
    </row>
    <row r="33166" spans="13:21" s="104" customFormat="1" ht="15.75">
      <c r="M33166" s="172"/>
      <c r="N33166" s="172"/>
      <c r="O33166" s="172"/>
      <c r="U33166" s="173"/>
    </row>
    <row r="33167" spans="13:21" s="104" customFormat="1" ht="15.75">
      <c r="M33167" s="172"/>
      <c r="N33167" s="172"/>
      <c r="O33167" s="172"/>
      <c r="U33167" s="173"/>
    </row>
    <row r="33168" spans="13:21" s="104" customFormat="1" ht="15.75">
      <c r="M33168" s="172"/>
      <c r="N33168" s="172"/>
      <c r="O33168" s="172"/>
      <c r="U33168" s="173"/>
    </row>
    <row r="33169" spans="13:21" s="104" customFormat="1" ht="15.75">
      <c r="M33169" s="172"/>
      <c r="N33169" s="172"/>
      <c r="O33169" s="172"/>
      <c r="U33169" s="173"/>
    </row>
    <row r="33170" spans="13:21" s="104" customFormat="1" ht="15.75">
      <c r="M33170" s="172"/>
      <c r="N33170" s="172"/>
      <c r="O33170" s="172"/>
      <c r="U33170" s="173"/>
    </row>
    <row r="33171" spans="13:21" s="104" customFormat="1" ht="15.75">
      <c r="M33171" s="172"/>
      <c r="N33171" s="172"/>
      <c r="O33171" s="172"/>
      <c r="U33171" s="173"/>
    </row>
    <row r="33172" spans="13:21" s="104" customFormat="1" ht="15.75">
      <c r="M33172" s="172"/>
      <c r="N33172" s="172"/>
      <c r="O33172" s="172"/>
      <c r="U33172" s="173"/>
    </row>
    <row r="33173" spans="13:21" s="104" customFormat="1" ht="15.75">
      <c r="M33173" s="172"/>
      <c r="N33173" s="172"/>
      <c r="O33173" s="172"/>
      <c r="U33173" s="173"/>
    </row>
    <row r="33174" spans="13:21" s="104" customFormat="1" ht="15.75">
      <c r="M33174" s="172"/>
      <c r="N33174" s="172"/>
      <c r="O33174" s="172"/>
      <c r="U33174" s="173"/>
    </row>
    <row r="33175" spans="13:21" s="104" customFormat="1" ht="15.75">
      <c r="M33175" s="172"/>
      <c r="N33175" s="172"/>
      <c r="O33175" s="172"/>
      <c r="U33175" s="173"/>
    </row>
    <row r="33176" spans="13:21" s="104" customFormat="1" ht="15.75">
      <c r="M33176" s="172"/>
      <c r="N33176" s="172"/>
      <c r="O33176" s="172"/>
      <c r="U33176" s="173"/>
    </row>
    <row r="33177" spans="13:21" s="104" customFormat="1" ht="15.75">
      <c r="M33177" s="172"/>
      <c r="N33177" s="172"/>
      <c r="O33177" s="172"/>
      <c r="U33177" s="173"/>
    </row>
    <row r="33178" spans="13:21" s="104" customFormat="1" ht="15.75">
      <c r="M33178" s="172"/>
      <c r="N33178" s="172"/>
      <c r="O33178" s="172"/>
      <c r="U33178" s="173"/>
    </row>
    <row r="33179" spans="13:21" s="104" customFormat="1" ht="15.75">
      <c r="M33179" s="172"/>
      <c r="N33179" s="172"/>
      <c r="O33179" s="172"/>
      <c r="U33179" s="173"/>
    </row>
    <row r="33180" spans="13:21" s="104" customFormat="1" ht="15.75">
      <c r="M33180" s="172"/>
      <c r="N33180" s="172"/>
      <c r="O33180" s="172"/>
      <c r="U33180" s="173"/>
    </row>
    <row r="33181" spans="13:21" s="104" customFormat="1" ht="15.75">
      <c r="M33181" s="172"/>
      <c r="N33181" s="172"/>
      <c r="O33181" s="172"/>
      <c r="U33181" s="173"/>
    </row>
    <row r="33182" spans="13:21" s="104" customFormat="1" ht="15.75">
      <c r="M33182" s="172"/>
      <c r="N33182" s="172"/>
      <c r="O33182" s="172"/>
      <c r="U33182" s="173"/>
    </row>
    <row r="33183" spans="13:21" s="104" customFormat="1" ht="15.75">
      <c r="M33183" s="172"/>
      <c r="N33183" s="172"/>
      <c r="O33183" s="172"/>
      <c r="U33183" s="173"/>
    </row>
    <row r="33184" spans="13:21" s="104" customFormat="1" ht="15.75">
      <c r="M33184" s="172"/>
      <c r="N33184" s="172"/>
      <c r="O33184" s="172"/>
      <c r="U33184" s="173"/>
    </row>
    <row r="33185" spans="13:21" s="104" customFormat="1" ht="15.75">
      <c r="M33185" s="172"/>
      <c r="N33185" s="172"/>
      <c r="O33185" s="172"/>
      <c r="U33185" s="173"/>
    </row>
    <row r="33186" spans="13:21" s="104" customFormat="1" ht="15.75">
      <c r="M33186" s="172"/>
      <c r="N33186" s="172"/>
      <c r="O33186" s="172"/>
      <c r="U33186" s="173"/>
    </row>
    <row r="33187" spans="13:21" s="104" customFormat="1" ht="15.75">
      <c r="M33187" s="172"/>
      <c r="N33187" s="172"/>
      <c r="O33187" s="172"/>
      <c r="U33187" s="173"/>
    </row>
    <row r="33188" spans="13:21" s="104" customFormat="1" ht="15.75">
      <c r="M33188" s="172"/>
      <c r="N33188" s="172"/>
      <c r="O33188" s="172"/>
      <c r="U33188" s="173"/>
    </row>
    <row r="33189" spans="13:21" s="104" customFormat="1" ht="15.75">
      <c r="M33189" s="172"/>
      <c r="N33189" s="172"/>
      <c r="O33189" s="172"/>
      <c r="U33189" s="173"/>
    </row>
    <row r="33190" spans="13:21" s="104" customFormat="1" ht="15.75">
      <c r="M33190" s="172"/>
      <c r="N33190" s="172"/>
      <c r="O33190" s="172"/>
      <c r="U33190" s="173"/>
    </row>
    <row r="33191" spans="13:21" s="104" customFormat="1" ht="15.75">
      <c r="M33191" s="172"/>
      <c r="N33191" s="172"/>
      <c r="O33191" s="172"/>
      <c r="U33191" s="173"/>
    </row>
    <row r="33192" spans="13:21" s="104" customFormat="1" ht="15.75">
      <c r="M33192" s="172"/>
      <c r="N33192" s="172"/>
      <c r="O33192" s="172"/>
      <c r="U33192" s="173"/>
    </row>
    <row r="33193" spans="13:21" s="104" customFormat="1" ht="15.75">
      <c r="M33193" s="172"/>
      <c r="N33193" s="172"/>
      <c r="O33193" s="172"/>
      <c r="U33193" s="173"/>
    </row>
    <row r="33194" spans="13:21" s="104" customFormat="1" ht="15.75">
      <c r="M33194" s="172"/>
      <c r="N33194" s="172"/>
      <c r="O33194" s="172"/>
      <c r="U33194" s="173"/>
    </row>
    <row r="33195" spans="13:21" s="104" customFormat="1" ht="15.75">
      <c r="M33195" s="172"/>
      <c r="N33195" s="172"/>
      <c r="O33195" s="172"/>
      <c r="U33195" s="173"/>
    </row>
    <row r="33196" spans="13:21" s="104" customFormat="1" ht="15.75">
      <c r="M33196" s="172"/>
      <c r="N33196" s="172"/>
      <c r="O33196" s="172"/>
      <c r="U33196" s="173"/>
    </row>
    <row r="33197" spans="13:21" s="104" customFormat="1" ht="15.75">
      <c r="M33197" s="172"/>
      <c r="N33197" s="172"/>
      <c r="O33197" s="172"/>
      <c r="U33197" s="173"/>
    </row>
    <row r="33198" spans="13:21" s="104" customFormat="1" ht="15.75">
      <c r="M33198" s="172"/>
      <c r="N33198" s="172"/>
      <c r="O33198" s="172"/>
      <c r="U33198" s="173"/>
    </row>
    <row r="33199" spans="13:21" s="104" customFormat="1" ht="15.75">
      <c r="M33199" s="172"/>
      <c r="N33199" s="172"/>
      <c r="O33199" s="172"/>
      <c r="U33199" s="173"/>
    </row>
    <row r="33200" spans="13:21" s="104" customFormat="1" ht="15.75">
      <c r="M33200" s="172"/>
      <c r="N33200" s="172"/>
      <c r="O33200" s="172"/>
      <c r="U33200" s="173"/>
    </row>
    <row r="33201" spans="13:21" s="104" customFormat="1" ht="15.75">
      <c r="M33201" s="172"/>
      <c r="N33201" s="172"/>
      <c r="O33201" s="172"/>
      <c r="U33201" s="173"/>
    </row>
    <row r="33202" spans="13:21" s="104" customFormat="1" ht="15.75">
      <c r="M33202" s="172"/>
      <c r="N33202" s="172"/>
      <c r="O33202" s="172"/>
      <c r="U33202" s="173"/>
    </row>
    <row r="33203" spans="13:21" s="104" customFormat="1" ht="15.75">
      <c r="M33203" s="172"/>
      <c r="N33203" s="172"/>
      <c r="O33203" s="172"/>
      <c r="U33203" s="173"/>
    </row>
    <row r="33204" spans="13:21" s="104" customFormat="1" ht="15.75">
      <c r="M33204" s="172"/>
      <c r="N33204" s="172"/>
      <c r="O33204" s="172"/>
      <c r="U33204" s="173"/>
    </row>
    <row r="33205" spans="13:21" s="104" customFormat="1" ht="15.75">
      <c r="M33205" s="172"/>
      <c r="N33205" s="172"/>
      <c r="O33205" s="172"/>
      <c r="U33205" s="173"/>
    </row>
    <row r="33206" spans="13:21" s="104" customFormat="1" ht="15.75">
      <c r="M33206" s="172"/>
      <c r="N33206" s="172"/>
      <c r="O33206" s="172"/>
      <c r="U33206" s="173"/>
    </row>
    <row r="33207" spans="13:21" s="104" customFormat="1" ht="15.75">
      <c r="M33207" s="172"/>
      <c r="N33207" s="172"/>
      <c r="O33207" s="172"/>
      <c r="U33207" s="173"/>
    </row>
    <row r="33208" spans="13:21" s="104" customFormat="1" ht="15.75">
      <c r="M33208" s="172"/>
      <c r="N33208" s="172"/>
      <c r="O33208" s="172"/>
      <c r="U33208" s="173"/>
    </row>
    <row r="33209" spans="13:21" s="104" customFormat="1" ht="15.75">
      <c r="M33209" s="172"/>
      <c r="N33209" s="172"/>
      <c r="O33209" s="172"/>
      <c r="U33209" s="173"/>
    </row>
    <row r="33210" spans="13:21" s="104" customFormat="1" ht="15.75">
      <c r="M33210" s="172"/>
      <c r="N33210" s="172"/>
      <c r="O33210" s="172"/>
      <c r="U33210" s="173"/>
    </row>
    <row r="33211" spans="13:21" s="104" customFormat="1" ht="15.75">
      <c r="M33211" s="172"/>
      <c r="N33211" s="172"/>
      <c r="O33211" s="172"/>
      <c r="U33211" s="173"/>
    </row>
    <row r="33212" spans="13:21" s="104" customFormat="1" ht="15.75">
      <c r="M33212" s="172"/>
      <c r="N33212" s="172"/>
      <c r="O33212" s="172"/>
      <c r="U33212" s="173"/>
    </row>
    <row r="33213" spans="13:21" s="104" customFormat="1" ht="15.75">
      <c r="M33213" s="172"/>
      <c r="N33213" s="172"/>
      <c r="O33213" s="172"/>
      <c r="U33213" s="173"/>
    </row>
    <row r="33214" spans="13:21" s="104" customFormat="1" ht="15.75">
      <c r="M33214" s="172"/>
      <c r="N33214" s="172"/>
      <c r="O33214" s="172"/>
      <c r="U33214" s="173"/>
    </row>
    <row r="33215" spans="13:21" s="104" customFormat="1" ht="15.75">
      <c r="M33215" s="172"/>
      <c r="N33215" s="172"/>
      <c r="O33215" s="172"/>
      <c r="U33215" s="173"/>
    </row>
    <row r="33216" spans="13:21" s="104" customFormat="1" ht="15.75">
      <c r="M33216" s="172"/>
      <c r="N33216" s="172"/>
      <c r="O33216" s="172"/>
      <c r="U33216" s="173"/>
    </row>
    <row r="33217" spans="13:21" s="104" customFormat="1" ht="15.75">
      <c r="M33217" s="172"/>
      <c r="N33217" s="172"/>
      <c r="O33217" s="172"/>
      <c r="U33217" s="173"/>
    </row>
    <row r="33218" spans="13:21" s="104" customFormat="1" ht="15.75">
      <c r="M33218" s="172"/>
      <c r="N33218" s="172"/>
      <c r="O33218" s="172"/>
      <c r="U33218" s="173"/>
    </row>
    <row r="33219" spans="13:21" s="104" customFormat="1" ht="15.75">
      <c r="M33219" s="172"/>
      <c r="N33219" s="172"/>
      <c r="O33219" s="172"/>
      <c r="U33219" s="173"/>
    </row>
    <row r="33220" spans="13:21" s="104" customFormat="1" ht="15.75">
      <c r="M33220" s="172"/>
      <c r="N33220" s="172"/>
      <c r="O33220" s="172"/>
      <c r="U33220" s="173"/>
    </row>
    <row r="33221" spans="13:21" s="104" customFormat="1" ht="15.75">
      <c r="M33221" s="172"/>
      <c r="N33221" s="172"/>
      <c r="O33221" s="172"/>
      <c r="U33221" s="173"/>
    </row>
    <row r="33222" spans="13:21" s="104" customFormat="1" ht="15.75">
      <c r="M33222" s="172"/>
      <c r="N33222" s="172"/>
      <c r="O33222" s="172"/>
      <c r="U33222" s="173"/>
    </row>
    <row r="33223" spans="13:21" s="104" customFormat="1" ht="15.75">
      <c r="M33223" s="172"/>
      <c r="N33223" s="172"/>
      <c r="O33223" s="172"/>
      <c r="U33223" s="173"/>
    </row>
    <row r="33224" spans="13:21" s="104" customFormat="1" ht="15.75">
      <c r="M33224" s="172"/>
      <c r="N33224" s="172"/>
      <c r="O33224" s="172"/>
      <c r="U33224" s="173"/>
    </row>
    <row r="33225" spans="13:21" s="104" customFormat="1" ht="15.75">
      <c r="M33225" s="172"/>
      <c r="N33225" s="172"/>
      <c r="O33225" s="172"/>
      <c r="U33225" s="173"/>
    </row>
    <row r="33226" spans="13:21" s="104" customFormat="1" ht="15.75">
      <c r="M33226" s="172"/>
      <c r="N33226" s="172"/>
      <c r="O33226" s="172"/>
      <c r="U33226" s="173"/>
    </row>
    <row r="33227" spans="13:21" s="104" customFormat="1" ht="15.75">
      <c r="M33227" s="172"/>
      <c r="N33227" s="172"/>
      <c r="O33227" s="172"/>
      <c r="U33227" s="173"/>
    </row>
    <row r="33228" spans="13:21" s="104" customFormat="1" ht="15.75">
      <c r="M33228" s="172"/>
      <c r="N33228" s="172"/>
      <c r="O33228" s="172"/>
      <c r="U33228" s="173"/>
    </row>
    <row r="33229" spans="13:21" s="104" customFormat="1" ht="15.75">
      <c r="M33229" s="172"/>
      <c r="N33229" s="172"/>
      <c r="O33229" s="172"/>
      <c r="U33229" s="173"/>
    </row>
    <row r="33230" spans="13:21" s="104" customFormat="1" ht="15.75">
      <c r="M33230" s="172"/>
      <c r="N33230" s="172"/>
      <c r="O33230" s="172"/>
      <c r="U33230" s="173"/>
    </row>
    <row r="33231" spans="13:21" s="104" customFormat="1" ht="15.75">
      <c r="M33231" s="172"/>
      <c r="N33231" s="172"/>
      <c r="O33231" s="172"/>
      <c r="U33231" s="173"/>
    </row>
    <row r="33232" spans="13:21" s="104" customFormat="1" ht="15.75">
      <c r="M33232" s="172"/>
      <c r="N33232" s="172"/>
      <c r="O33232" s="172"/>
      <c r="U33232" s="173"/>
    </row>
    <row r="33233" spans="13:21" s="104" customFormat="1" ht="15.75">
      <c r="M33233" s="172"/>
      <c r="N33233" s="172"/>
      <c r="O33233" s="172"/>
      <c r="U33233" s="173"/>
    </row>
    <row r="33234" spans="13:21" s="104" customFormat="1" ht="15.75">
      <c r="M33234" s="172"/>
      <c r="N33234" s="172"/>
      <c r="O33234" s="172"/>
      <c r="U33234" s="173"/>
    </row>
    <row r="33235" spans="13:21" s="104" customFormat="1" ht="15.75">
      <c r="M33235" s="172"/>
      <c r="N33235" s="172"/>
      <c r="O33235" s="172"/>
      <c r="U33235" s="173"/>
    </row>
    <row r="33236" spans="13:21" s="104" customFormat="1" ht="15.75">
      <c r="M33236" s="172"/>
      <c r="N33236" s="172"/>
      <c r="O33236" s="172"/>
      <c r="U33236" s="173"/>
    </row>
    <row r="33237" spans="13:21" s="104" customFormat="1" ht="15.75">
      <c r="M33237" s="172"/>
      <c r="N33237" s="172"/>
      <c r="O33237" s="172"/>
      <c r="U33237" s="173"/>
    </row>
    <row r="33238" spans="13:21" s="104" customFormat="1" ht="15.75">
      <c r="M33238" s="172"/>
      <c r="N33238" s="172"/>
      <c r="O33238" s="172"/>
      <c r="U33238" s="173"/>
    </row>
    <row r="33239" spans="13:21" s="104" customFormat="1" ht="15.75">
      <c r="M33239" s="172"/>
      <c r="N33239" s="172"/>
      <c r="O33239" s="172"/>
      <c r="U33239" s="173"/>
    </row>
    <row r="33240" spans="13:21" s="104" customFormat="1" ht="15.75">
      <c r="M33240" s="172"/>
      <c r="N33240" s="172"/>
      <c r="O33240" s="172"/>
      <c r="U33240" s="173"/>
    </row>
    <row r="33241" spans="13:21" s="104" customFormat="1" ht="15.75">
      <c r="M33241" s="172"/>
      <c r="N33241" s="172"/>
      <c r="O33241" s="172"/>
      <c r="U33241" s="173"/>
    </row>
    <row r="33242" spans="13:21" s="104" customFormat="1" ht="15.75">
      <c r="M33242" s="172"/>
      <c r="N33242" s="172"/>
      <c r="O33242" s="172"/>
      <c r="U33242" s="173"/>
    </row>
    <row r="33243" spans="13:21" s="104" customFormat="1" ht="15.75">
      <c r="M33243" s="172"/>
      <c r="N33243" s="172"/>
      <c r="O33243" s="172"/>
      <c r="U33243" s="173"/>
    </row>
    <row r="33244" spans="13:21" s="104" customFormat="1" ht="15.75">
      <c r="M33244" s="172"/>
      <c r="N33244" s="172"/>
      <c r="O33244" s="172"/>
      <c r="U33244" s="173"/>
    </row>
    <row r="33245" spans="13:21" s="104" customFormat="1" ht="15.75">
      <c r="M33245" s="172"/>
      <c r="N33245" s="172"/>
      <c r="O33245" s="172"/>
      <c r="U33245" s="173"/>
    </row>
    <row r="33246" spans="13:21" s="104" customFormat="1" ht="15.75">
      <c r="M33246" s="172"/>
      <c r="N33246" s="172"/>
      <c r="O33246" s="172"/>
      <c r="U33246" s="173"/>
    </row>
    <row r="33247" spans="13:21" s="104" customFormat="1" ht="15.75">
      <c r="M33247" s="172"/>
      <c r="N33247" s="172"/>
      <c r="O33247" s="172"/>
      <c r="U33247" s="173"/>
    </row>
    <row r="33248" spans="13:21" s="104" customFormat="1" ht="15.75">
      <c r="M33248" s="172"/>
      <c r="N33248" s="172"/>
      <c r="O33248" s="172"/>
      <c r="U33248" s="173"/>
    </row>
    <row r="33249" spans="13:21" s="104" customFormat="1" ht="15.75">
      <c r="M33249" s="172"/>
      <c r="N33249" s="172"/>
      <c r="O33249" s="172"/>
      <c r="U33249" s="173"/>
    </row>
    <row r="33250" spans="13:21" s="104" customFormat="1" ht="15.75">
      <c r="M33250" s="172"/>
      <c r="N33250" s="172"/>
      <c r="O33250" s="172"/>
      <c r="U33250" s="173"/>
    </row>
    <row r="33251" spans="13:21" s="104" customFormat="1" ht="15.75">
      <c r="M33251" s="172"/>
      <c r="N33251" s="172"/>
      <c r="O33251" s="172"/>
      <c r="U33251" s="173"/>
    </row>
    <row r="33252" spans="13:21" s="104" customFormat="1" ht="15.75">
      <c r="M33252" s="172"/>
      <c r="N33252" s="172"/>
      <c r="O33252" s="172"/>
      <c r="U33252" s="173"/>
    </row>
    <row r="33253" spans="13:21" s="104" customFormat="1" ht="15.75">
      <c r="M33253" s="172"/>
      <c r="N33253" s="172"/>
      <c r="O33253" s="172"/>
      <c r="U33253" s="173"/>
    </row>
    <row r="33254" spans="13:21" s="104" customFormat="1" ht="15.75">
      <c r="M33254" s="172"/>
      <c r="N33254" s="172"/>
      <c r="O33254" s="172"/>
      <c r="U33254" s="173"/>
    </row>
    <row r="33255" spans="13:21" s="104" customFormat="1" ht="15.75">
      <c r="M33255" s="172"/>
      <c r="N33255" s="172"/>
      <c r="O33255" s="172"/>
      <c r="U33255" s="173"/>
    </row>
    <row r="33256" spans="13:21" s="104" customFormat="1" ht="15.75">
      <c r="M33256" s="172"/>
      <c r="N33256" s="172"/>
      <c r="O33256" s="172"/>
      <c r="U33256" s="173"/>
    </row>
    <row r="33257" spans="13:21" s="104" customFormat="1" ht="15.75">
      <c r="M33257" s="172"/>
      <c r="N33257" s="172"/>
      <c r="O33257" s="172"/>
      <c r="U33257" s="173"/>
    </row>
    <row r="33258" spans="13:21" s="104" customFormat="1" ht="15.75">
      <c r="M33258" s="172"/>
      <c r="N33258" s="172"/>
      <c r="O33258" s="172"/>
      <c r="U33258" s="173"/>
    </row>
    <row r="33259" spans="13:21" s="104" customFormat="1" ht="15.75">
      <c r="M33259" s="172"/>
      <c r="N33259" s="172"/>
      <c r="O33259" s="172"/>
      <c r="U33259" s="173"/>
    </row>
    <row r="33260" spans="13:21" s="104" customFormat="1" ht="15.75">
      <c r="M33260" s="172"/>
      <c r="N33260" s="172"/>
      <c r="O33260" s="172"/>
      <c r="U33260" s="173"/>
    </row>
    <row r="33261" spans="13:21" s="104" customFormat="1" ht="15.75">
      <c r="M33261" s="172"/>
      <c r="N33261" s="172"/>
      <c r="O33261" s="172"/>
      <c r="U33261" s="173"/>
    </row>
    <row r="33262" spans="13:21" s="104" customFormat="1" ht="15.75">
      <c r="M33262" s="172"/>
      <c r="N33262" s="172"/>
      <c r="O33262" s="172"/>
      <c r="U33262" s="173"/>
    </row>
    <row r="33263" spans="13:21" s="104" customFormat="1" ht="15.75">
      <c r="M33263" s="172"/>
      <c r="N33263" s="172"/>
      <c r="O33263" s="172"/>
      <c r="U33263" s="173"/>
    </row>
    <row r="33264" spans="13:21" s="104" customFormat="1" ht="15.75">
      <c r="M33264" s="172"/>
      <c r="N33264" s="172"/>
      <c r="O33264" s="172"/>
      <c r="U33264" s="173"/>
    </row>
    <row r="33265" spans="13:21" s="104" customFormat="1" ht="15.75">
      <c r="M33265" s="172"/>
      <c r="N33265" s="172"/>
      <c r="O33265" s="172"/>
      <c r="U33265" s="173"/>
    </row>
    <row r="33266" spans="13:21" s="104" customFormat="1" ht="15.75">
      <c r="M33266" s="172"/>
      <c r="N33266" s="172"/>
      <c r="O33266" s="172"/>
      <c r="U33266" s="173"/>
    </row>
    <row r="33267" spans="13:21" s="104" customFormat="1" ht="15.75">
      <c r="M33267" s="172"/>
      <c r="N33267" s="172"/>
      <c r="O33267" s="172"/>
      <c r="U33267" s="173"/>
    </row>
    <row r="33268" spans="13:21" s="104" customFormat="1" ht="15.75">
      <c r="M33268" s="172"/>
      <c r="N33268" s="172"/>
      <c r="O33268" s="172"/>
      <c r="U33268" s="173"/>
    </row>
    <row r="33269" spans="13:21" s="104" customFormat="1" ht="15.75">
      <c r="M33269" s="172"/>
      <c r="N33269" s="172"/>
      <c r="O33269" s="172"/>
      <c r="U33269" s="173"/>
    </row>
    <row r="33270" spans="13:21" s="104" customFormat="1" ht="15.75">
      <c r="M33270" s="172"/>
      <c r="N33270" s="172"/>
      <c r="O33270" s="172"/>
      <c r="U33270" s="173"/>
    </row>
    <row r="33271" spans="13:21" s="104" customFormat="1" ht="15.75">
      <c r="M33271" s="172"/>
      <c r="N33271" s="172"/>
      <c r="O33271" s="172"/>
      <c r="U33271" s="173"/>
    </row>
    <row r="33272" spans="13:21" s="104" customFormat="1" ht="15.75">
      <c r="M33272" s="172"/>
      <c r="N33272" s="172"/>
      <c r="O33272" s="172"/>
      <c r="U33272" s="173"/>
    </row>
    <row r="33273" spans="13:21" s="104" customFormat="1" ht="15.75">
      <c r="M33273" s="172"/>
      <c r="N33273" s="172"/>
      <c r="O33273" s="172"/>
      <c r="U33273" s="173"/>
    </row>
    <row r="33274" spans="13:21" s="104" customFormat="1" ht="15.75">
      <c r="M33274" s="172"/>
      <c r="N33274" s="172"/>
      <c r="O33274" s="172"/>
      <c r="U33274" s="173"/>
    </row>
    <row r="33275" spans="13:21" s="104" customFormat="1" ht="15.75">
      <c r="M33275" s="172"/>
      <c r="N33275" s="172"/>
      <c r="O33275" s="172"/>
      <c r="U33275" s="173"/>
    </row>
    <row r="33276" spans="13:21" s="104" customFormat="1" ht="15.75">
      <c r="M33276" s="172"/>
      <c r="N33276" s="172"/>
      <c r="O33276" s="172"/>
      <c r="U33276" s="173"/>
    </row>
    <row r="33277" spans="13:21" s="104" customFormat="1" ht="15.75">
      <c r="M33277" s="172"/>
      <c r="N33277" s="172"/>
      <c r="O33277" s="172"/>
      <c r="U33277" s="173"/>
    </row>
    <row r="33278" spans="13:21" s="104" customFormat="1" ht="15.75">
      <c r="M33278" s="172"/>
      <c r="N33278" s="172"/>
      <c r="O33278" s="172"/>
      <c r="U33278" s="173"/>
    </row>
    <row r="33279" spans="13:21" s="104" customFormat="1" ht="15.75">
      <c r="M33279" s="172"/>
      <c r="N33279" s="172"/>
      <c r="O33279" s="172"/>
      <c r="U33279" s="173"/>
    </row>
    <row r="33280" spans="13:21" s="104" customFormat="1" ht="15.75">
      <c r="M33280" s="172"/>
      <c r="N33280" s="172"/>
      <c r="O33280" s="172"/>
      <c r="U33280" s="173"/>
    </row>
    <row r="33281" spans="13:21" s="104" customFormat="1" ht="15.75">
      <c r="M33281" s="172"/>
      <c r="N33281" s="172"/>
      <c r="O33281" s="172"/>
      <c r="U33281" s="173"/>
    </row>
    <row r="33282" spans="13:21" s="104" customFormat="1" ht="15.75">
      <c r="M33282" s="172"/>
      <c r="N33282" s="172"/>
      <c r="O33282" s="172"/>
      <c r="U33282" s="173"/>
    </row>
    <row r="33283" spans="13:21" s="104" customFormat="1" ht="15.75">
      <c r="M33283" s="172"/>
      <c r="N33283" s="172"/>
      <c r="O33283" s="172"/>
      <c r="U33283" s="173"/>
    </row>
    <row r="33284" spans="13:21" s="104" customFormat="1" ht="15.75">
      <c r="M33284" s="172"/>
      <c r="N33284" s="172"/>
      <c r="O33284" s="172"/>
      <c r="U33284" s="173"/>
    </row>
    <row r="33285" spans="13:21" s="104" customFormat="1" ht="15.75">
      <c r="M33285" s="172"/>
      <c r="N33285" s="172"/>
      <c r="O33285" s="172"/>
      <c r="U33285" s="173"/>
    </row>
    <row r="33286" spans="13:21" s="104" customFormat="1" ht="15.75">
      <c r="M33286" s="172"/>
      <c r="N33286" s="172"/>
      <c r="O33286" s="172"/>
      <c r="U33286" s="173"/>
    </row>
    <row r="33287" spans="13:21" s="104" customFormat="1" ht="15.75">
      <c r="M33287" s="172"/>
      <c r="N33287" s="172"/>
      <c r="O33287" s="172"/>
      <c r="U33287" s="173"/>
    </row>
    <row r="33288" spans="13:21" s="104" customFormat="1" ht="15.75">
      <c r="M33288" s="172"/>
      <c r="N33288" s="172"/>
      <c r="O33288" s="172"/>
      <c r="U33288" s="173"/>
    </row>
    <row r="33289" spans="13:21" s="104" customFormat="1" ht="15.75">
      <c r="M33289" s="172"/>
      <c r="N33289" s="172"/>
      <c r="O33289" s="172"/>
      <c r="U33289" s="173"/>
    </row>
    <row r="33290" spans="13:21" s="104" customFormat="1" ht="15.75">
      <c r="M33290" s="172"/>
      <c r="N33290" s="172"/>
      <c r="O33290" s="172"/>
      <c r="U33290" s="173"/>
    </row>
    <row r="33291" spans="13:21" s="104" customFormat="1" ht="15.75">
      <c r="M33291" s="172"/>
      <c r="N33291" s="172"/>
      <c r="O33291" s="172"/>
      <c r="U33291" s="173"/>
    </row>
    <row r="33292" spans="13:21" s="104" customFormat="1" ht="15.75">
      <c r="M33292" s="172"/>
      <c r="N33292" s="172"/>
      <c r="O33292" s="172"/>
      <c r="U33292" s="173"/>
    </row>
    <row r="33293" spans="13:21" s="104" customFormat="1" ht="15.75">
      <c r="M33293" s="172"/>
      <c r="N33293" s="172"/>
      <c r="O33293" s="172"/>
      <c r="U33293" s="173"/>
    </row>
    <row r="33294" spans="13:21" s="104" customFormat="1" ht="15.75">
      <c r="M33294" s="172"/>
      <c r="N33294" s="172"/>
      <c r="O33294" s="172"/>
      <c r="U33294" s="173"/>
    </row>
    <row r="33295" spans="13:21" s="104" customFormat="1" ht="15.75">
      <c r="M33295" s="172"/>
      <c r="N33295" s="172"/>
      <c r="O33295" s="172"/>
      <c r="U33295" s="173"/>
    </row>
    <row r="33296" spans="13:21" s="104" customFormat="1" ht="15.75">
      <c r="M33296" s="172"/>
      <c r="N33296" s="172"/>
      <c r="O33296" s="172"/>
      <c r="U33296" s="173"/>
    </row>
    <row r="33297" spans="13:21" s="104" customFormat="1" ht="15.75">
      <c r="M33297" s="172"/>
      <c r="N33297" s="172"/>
      <c r="O33297" s="172"/>
      <c r="U33297" s="173"/>
    </row>
    <row r="33298" spans="13:21" s="104" customFormat="1" ht="15.75">
      <c r="M33298" s="172"/>
      <c r="N33298" s="172"/>
      <c r="O33298" s="172"/>
      <c r="U33298" s="173"/>
    </row>
    <row r="33299" spans="13:21" s="104" customFormat="1" ht="15.75">
      <c r="M33299" s="172"/>
      <c r="N33299" s="172"/>
      <c r="O33299" s="172"/>
      <c r="U33299" s="173"/>
    </row>
    <row r="33300" spans="13:21" s="104" customFormat="1" ht="15.75">
      <c r="M33300" s="172"/>
      <c r="N33300" s="172"/>
      <c r="O33300" s="172"/>
      <c r="U33300" s="173"/>
    </row>
    <row r="33301" spans="13:21" s="104" customFormat="1" ht="15.75">
      <c r="M33301" s="172"/>
      <c r="N33301" s="172"/>
      <c r="O33301" s="172"/>
      <c r="U33301" s="173"/>
    </row>
    <row r="33302" spans="13:21" s="104" customFormat="1" ht="15.75">
      <c r="M33302" s="172"/>
      <c r="N33302" s="172"/>
      <c r="O33302" s="172"/>
      <c r="U33302" s="173"/>
    </row>
    <row r="33303" spans="13:21" s="104" customFormat="1" ht="15.75">
      <c r="M33303" s="172"/>
      <c r="N33303" s="172"/>
      <c r="O33303" s="172"/>
      <c r="U33303" s="173"/>
    </row>
    <row r="33304" spans="13:21" s="104" customFormat="1" ht="15.75">
      <c r="M33304" s="172"/>
      <c r="N33304" s="172"/>
      <c r="O33304" s="172"/>
      <c r="U33304" s="173"/>
    </row>
    <row r="33305" spans="13:21" s="104" customFormat="1" ht="15.75">
      <c r="M33305" s="172"/>
      <c r="N33305" s="172"/>
      <c r="O33305" s="172"/>
      <c r="U33305" s="173"/>
    </row>
    <row r="33306" spans="13:21" s="104" customFormat="1" ht="15.75">
      <c r="M33306" s="172"/>
      <c r="N33306" s="172"/>
      <c r="O33306" s="172"/>
      <c r="U33306" s="173"/>
    </row>
    <row r="33307" spans="13:21" s="104" customFormat="1" ht="15.75">
      <c r="M33307" s="172"/>
      <c r="N33307" s="172"/>
      <c r="O33307" s="172"/>
      <c r="U33307" s="173"/>
    </row>
    <row r="33308" spans="13:21" s="104" customFormat="1" ht="15.75">
      <c r="M33308" s="172"/>
      <c r="N33308" s="172"/>
      <c r="O33308" s="172"/>
      <c r="U33308" s="173"/>
    </row>
    <row r="33309" spans="13:21" s="104" customFormat="1" ht="15.75">
      <c r="M33309" s="172"/>
      <c r="N33309" s="172"/>
      <c r="O33309" s="172"/>
      <c r="U33309" s="173"/>
    </row>
    <row r="33310" spans="13:21" s="104" customFormat="1" ht="15.75">
      <c r="M33310" s="172"/>
      <c r="N33310" s="172"/>
      <c r="O33310" s="172"/>
      <c r="U33310" s="173"/>
    </row>
    <row r="33311" spans="13:21" s="104" customFormat="1" ht="15.75">
      <c r="M33311" s="172"/>
      <c r="N33311" s="172"/>
      <c r="O33311" s="172"/>
      <c r="U33311" s="173"/>
    </row>
    <row r="33312" spans="13:21" s="104" customFormat="1" ht="15.75">
      <c r="M33312" s="172"/>
      <c r="N33312" s="172"/>
      <c r="O33312" s="172"/>
      <c r="U33312" s="173"/>
    </row>
    <row r="33313" spans="13:21" s="104" customFormat="1" ht="15.75">
      <c r="M33313" s="172"/>
      <c r="N33313" s="172"/>
      <c r="O33313" s="172"/>
      <c r="U33313" s="173"/>
    </row>
    <row r="33314" spans="13:21" s="104" customFormat="1" ht="15.75">
      <c r="M33314" s="172"/>
      <c r="N33314" s="172"/>
      <c r="O33314" s="172"/>
      <c r="U33314" s="173"/>
    </row>
    <row r="33315" spans="13:21" s="104" customFormat="1" ht="15.75">
      <c r="M33315" s="172"/>
      <c r="N33315" s="172"/>
      <c r="O33315" s="172"/>
      <c r="U33315" s="173"/>
    </row>
    <row r="33316" spans="13:21" s="104" customFormat="1" ht="15.75">
      <c r="M33316" s="172"/>
      <c r="N33316" s="172"/>
      <c r="O33316" s="172"/>
      <c r="U33316" s="173"/>
    </row>
    <row r="33317" spans="13:21" s="104" customFormat="1" ht="15.75">
      <c r="M33317" s="172"/>
      <c r="N33317" s="172"/>
      <c r="O33317" s="172"/>
      <c r="U33317" s="173"/>
    </row>
    <row r="33318" spans="13:21" s="104" customFormat="1" ht="15.75">
      <c r="M33318" s="172"/>
      <c r="N33318" s="172"/>
      <c r="O33318" s="172"/>
      <c r="U33318" s="173"/>
    </row>
    <row r="33319" spans="13:21" s="104" customFormat="1" ht="15.75">
      <c r="M33319" s="172"/>
      <c r="N33319" s="172"/>
      <c r="O33319" s="172"/>
      <c r="U33319" s="173"/>
    </row>
    <row r="33320" spans="13:21" s="104" customFormat="1" ht="15.75">
      <c r="M33320" s="172"/>
      <c r="N33320" s="172"/>
      <c r="O33320" s="172"/>
      <c r="U33320" s="173"/>
    </row>
    <row r="33321" spans="13:21" s="104" customFormat="1" ht="15.75">
      <c r="M33321" s="172"/>
      <c r="N33321" s="172"/>
      <c r="O33321" s="172"/>
      <c r="U33321" s="173"/>
    </row>
    <row r="33322" spans="13:21" s="104" customFormat="1" ht="15.75">
      <c r="M33322" s="172"/>
      <c r="N33322" s="172"/>
      <c r="O33322" s="172"/>
      <c r="U33322" s="173"/>
    </row>
    <row r="33323" spans="13:21" s="104" customFormat="1" ht="15.75">
      <c r="M33323" s="172"/>
      <c r="N33323" s="172"/>
      <c r="O33323" s="172"/>
      <c r="U33323" s="173"/>
    </row>
    <row r="33324" spans="13:21" s="104" customFormat="1" ht="15.75">
      <c r="M33324" s="172"/>
      <c r="N33324" s="172"/>
      <c r="O33324" s="172"/>
      <c r="U33324" s="173"/>
    </row>
    <row r="33325" spans="13:21" s="104" customFormat="1" ht="15.75">
      <c r="M33325" s="172"/>
      <c r="N33325" s="172"/>
      <c r="O33325" s="172"/>
      <c r="U33325" s="173"/>
    </row>
    <row r="33326" spans="13:21" s="104" customFormat="1" ht="15.75">
      <c r="M33326" s="172"/>
      <c r="N33326" s="172"/>
      <c r="O33326" s="172"/>
      <c r="U33326" s="173"/>
    </row>
    <row r="33327" spans="13:21" s="104" customFormat="1" ht="15.75">
      <c r="M33327" s="172"/>
      <c r="N33327" s="172"/>
      <c r="O33327" s="172"/>
      <c r="U33327" s="173"/>
    </row>
    <row r="33328" spans="13:21" s="104" customFormat="1" ht="15.75">
      <c r="M33328" s="172"/>
      <c r="N33328" s="172"/>
      <c r="O33328" s="172"/>
      <c r="U33328" s="173"/>
    </row>
    <row r="33329" spans="13:21" s="104" customFormat="1" ht="15.75">
      <c r="M33329" s="172"/>
      <c r="N33329" s="172"/>
      <c r="O33329" s="172"/>
      <c r="U33329" s="173"/>
    </row>
    <row r="33330" spans="13:21" s="104" customFormat="1" ht="15.75">
      <c r="M33330" s="172"/>
      <c r="N33330" s="172"/>
      <c r="O33330" s="172"/>
      <c r="U33330" s="173"/>
    </row>
    <row r="33331" spans="13:21" s="104" customFormat="1" ht="15.75">
      <c r="M33331" s="172"/>
      <c r="N33331" s="172"/>
      <c r="O33331" s="172"/>
      <c r="U33331" s="173"/>
    </row>
    <row r="33332" spans="13:21" s="104" customFormat="1" ht="15.75">
      <c r="M33332" s="172"/>
      <c r="N33332" s="172"/>
      <c r="O33332" s="172"/>
      <c r="U33332" s="173"/>
    </row>
    <row r="33333" spans="13:21" s="104" customFormat="1" ht="15.75">
      <c r="M33333" s="172"/>
      <c r="N33333" s="172"/>
      <c r="O33333" s="172"/>
      <c r="U33333" s="173"/>
    </row>
    <row r="33334" spans="13:21" s="104" customFormat="1" ht="15.75">
      <c r="M33334" s="172"/>
      <c r="N33334" s="172"/>
      <c r="O33334" s="172"/>
      <c r="U33334" s="173"/>
    </row>
    <row r="33335" spans="13:21" s="104" customFormat="1" ht="15.75">
      <c r="M33335" s="172"/>
      <c r="N33335" s="172"/>
      <c r="O33335" s="172"/>
      <c r="U33335" s="173"/>
    </row>
    <row r="33336" spans="13:21" s="104" customFormat="1" ht="15.75">
      <c r="M33336" s="172"/>
      <c r="N33336" s="172"/>
      <c r="O33336" s="172"/>
      <c r="U33336" s="173"/>
    </row>
    <row r="33337" spans="13:21" s="104" customFormat="1" ht="15.75">
      <c r="M33337" s="172"/>
      <c r="N33337" s="172"/>
      <c r="O33337" s="172"/>
      <c r="U33337" s="173"/>
    </row>
    <row r="33338" spans="13:21" s="104" customFormat="1" ht="15.75">
      <c r="M33338" s="172"/>
      <c r="N33338" s="172"/>
      <c r="O33338" s="172"/>
      <c r="U33338" s="173"/>
    </row>
    <row r="33339" spans="13:21" s="104" customFormat="1" ht="15.75">
      <c r="M33339" s="172"/>
      <c r="N33339" s="172"/>
      <c r="O33339" s="172"/>
      <c r="U33339" s="173"/>
    </row>
    <row r="33340" spans="13:21" s="104" customFormat="1" ht="15.75">
      <c r="M33340" s="172"/>
      <c r="N33340" s="172"/>
      <c r="O33340" s="172"/>
      <c r="U33340" s="173"/>
    </row>
    <row r="33341" spans="13:21" s="104" customFormat="1" ht="15.75">
      <c r="M33341" s="172"/>
      <c r="N33341" s="172"/>
      <c r="O33341" s="172"/>
      <c r="U33341" s="173"/>
    </row>
    <row r="33342" spans="13:21" s="104" customFormat="1" ht="15.75">
      <c r="M33342" s="172"/>
      <c r="N33342" s="172"/>
      <c r="O33342" s="172"/>
      <c r="U33342" s="173"/>
    </row>
    <row r="33343" spans="13:21" s="104" customFormat="1" ht="15.75">
      <c r="M33343" s="172"/>
      <c r="N33343" s="172"/>
      <c r="O33343" s="172"/>
      <c r="U33343" s="173"/>
    </row>
    <row r="33344" spans="13:21" s="104" customFormat="1" ht="15.75">
      <c r="M33344" s="172"/>
      <c r="N33344" s="172"/>
      <c r="O33344" s="172"/>
      <c r="U33344" s="173"/>
    </row>
    <row r="33345" spans="13:21" s="104" customFormat="1" ht="15.75">
      <c r="M33345" s="172"/>
      <c r="N33345" s="172"/>
      <c r="O33345" s="172"/>
      <c r="U33345" s="173"/>
    </row>
    <row r="33346" spans="13:21" s="104" customFormat="1" ht="15.75">
      <c r="M33346" s="172"/>
      <c r="N33346" s="172"/>
      <c r="O33346" s="172"/>
      <c r="U33346" s="173"/>
    </row>
    <row r="33347" spans="13:21" s="104" customFormat="1" ht="15.75">
      <c r="M33347" s="172"/>
      <c r="N33347" s="172"/>
      <c r="O33347" s="172"/>
      <c r="U33347" s="173"/>
    </row>
    <row r="33348" spans="13:21" s="104" customFormat="1" ht="15.75">
      <c r="M33348" s="172"/>
      <c r="N33348" s="172"/>
      <c r="O33348" s="172"/>
      <c r="U33348" s="173"/>
    </row>
    <row r="33349" spans="13:21" s="104" customFormat="1" ht="15.75">
      <c r="M33349" s="172"/>
      <c r="N33349" s="172"/>
      <c r="O33349" s="172"/>
      <c r="U33349" s="173"/>
    </row>
    <row r="33350" spans="13:21" s="104" customFormat="1" ht="15.75">
      <c r="M33350" s="172"/>
      <c r="N33350" s="172"/>
      <c r="O33350" s="172"/>
      <c r="U33350" s="173"/>
    </row>
    <row r="33351" spans="13:21" s="104" customFormat="1" ht="15.75">
      <c r="M33351" s="172"/>
      <c r="N33351" s="172"/>
      <c r="O33351" s="172"/>
      <c r="U33351" s="173"/>
    </row>
    <row r="33352" spans="13:21" s="104" customFormat="1" ht="15.75">
      <c r="M33352" s="172"/>
      <c r="N33352" s="172"/>
      <c r="O33352" s="172"/>
      <c r="U33352" s="173"/>
    </row>
    <row r="33353" spans="13:21" s="104" customFormat="1" ht="15.75">
      <c r="M33353" s="172"/>
      <c r="N33353" s="172"/>
      <c r="O33353" s="172"/>
      <c r="U33353" s="173"/>
    </row>
    <row r="33354" spans="13:21" s="104" customFormat="1" ht="15.75">
      <c r="M33354" s="172"/>
      <c r="N33354" s="172"/>
      <c r="O33354" s="172"/>
      <c r="U33354" s="173"/>
    </row>
    <row r="33355" spans="13:21" s="104" customFormat="1" ht="15.75">
      <c r="M33355" s="172"/>
      <c r="N33355" s="172"/>
      <c r="O33355" s="172"/>
      <c r="U33355" s="173"/>
    </row>
    <row r="33356" spans="13:21" s="104" customFormat="1" ht="15.75">
      <c r="M33356" s="172"/>
      <c r="N33356" s="172"/>
      <c r="O33356" s="172"/>
      <c r="U33356" s="173"/>
    </row>
    <row r="33357" spans="13:21" s="104" customFormat="1" ht="15.75">
      <c r="M33357" s="172"/>
      <c r="N33357" s="172"/>
      <c r="O33357" s="172"/>
      <c r="U33357" s="173"/>
    </row>
    <row r="33358" spans="13:21" s="104" customFormat="1" ht="15.75">
      <c r="M33358" s="172"/>
      <c r="N33358" s="172"/>
      <c r="O33358" s="172"/>
      <c r="U33358" s="173"/>
    </row>
    <row r="33359" spans="13:21" s="104" customFormat="1" ht="15.75">
      <c r="M33359" s="172"/>
      <c r="N33359" s="172"/>
      <c r="O33359" s="172"/>
      <c r="U33359" s="173"/>
    </row>
    <row r="33360" spans="13:21" s="104" customFormat="1" ht="15.75">
      <c r="M33360" s="172"/>
      <c r="N33360" s="172"/>
      <c r="O33360" s="172"/>
      <c r="U33360" s="173"/>
    </row>
    <row r="33361" spans="13:21" s="104" customFormat="1" ht="15.75">
      <c r="M33361" s="172"/>
      <c r="N33361" s="172"/>
      <c r="O33361" s="172"/>
      <c r="U33361" s="173"/>
    </row>
    <row r="33362" spans="13:21" s="104" customFormat="1" ht="15.75">
      <c r="M33362" s="172"/>
      <c r="N33362" s="172"/>
      <c r="O33362" s="172"/>
      <c r="U33362" s="173"/>
    </row>
    <row r="33363" spans="13:21" s="104" customFormat="1" ht="15.75">
      <c r="M33363" s="172"/>
      <c r="N33363" s="172"/>
      <c r="O33363" s="172"/>
      <c r="U33363" s="173"/>
    </row>
    <row r="33364" spans="13:21" s="104" customFormat="1" ht="15.75">
      <c r="M33364" s="172"/>
      <c r="N33364" s="172"/>
      <c r="O33364" s="172"/>
      <c r="U33364" s="173"/>
    </row>
    <row r="33365" spans="13:21" s="104" customFormat="1" ht="15.75">
      <c r="M33365" s="172"/>
      <c r="N33365" s="172"/>
      <c r="O33365" s="172"/>
      <c r="U33365" s="173"/>
    </row>
    <row r="33366" spans="13:21" s="104" customFormat="1" ht="15.75">
      <c r="M33366" s="172"/>
      <c r="N33366" s="172"/>
      <c r="O33366" s="172"/>
      <c r="U33366" s="173"/>
    </row>
    <row r="33367" spans="13:21" s="104" customFormat="1" ht="15.75">
      <c r="M33367" s="172"/>
      <c r="N33367" s="172"/>
      <c r="O33367" s="172"/>
      <c r="U33367" s="173"/>
    </row>
    <row r="33368" spans="13:21" s="104" customFormat="1" ht="15.75">
      <c r="M33368" s="172"/>
      <c r="N33368" s="172"/>
      <c r="O33368" s="172"/>
      <c r="U33368" s="173"/>
    </row>
    <row r="33369" spans="13:21" s="104" customFormat="1" ht="15.75">
      <c r="M33369" s="172"/>
      <c r="N33369" s="172"/>
      <c r="O33369" s="172"/>
      <c r="U33369" s="173"/>
    </row>
    <row r="33370" spans="13:21" s="104" customFormat="1" ht="15.75">
      <c r="M33370" s="172"/>
      <c r="N33370" s="172"/>
      <c r="O33370" s="172"/>
      <c r="U33370" s="173"/>
    </row>
    <row r="33371" spans="13:21" s="104" customFormat="1" ht="15.75">
      <c r="M33371" s="172"/>
      <c r="N33371" s="172"/>
      <c r="O33371" s="172"/>
      <c r="U33371" s="173"/>
    </row>
    <row r="33372" spans="13:21" s="104" customFormat="1" ht="15.75">
      <c r="M33372" s="172"/>
      <c r="N33372" s="172"/>
      <c r="O33372" s="172"/>
      <c r="U33372" s="173"/>
    </row>
    <row r="33373" spans="13:21" s="104" customFormat="1" ht="15.75">
      <c r="M33373" s="172"/>
      <c r="N33373" s="172"/>
      <c r="O33373" s="172"/>
      <c r="U33373" s="173"/>
    </row>
    <row r="33374" spans="13:21" s="104" customFormat="1" ht="15.75">
      <c r="M33374" s="172"/>
      <c r="N33374" s="172"/>
      <c r="O33374" s="172"/>
      <c r="U33374" s="173"/>
    </row>
    <row r="33375" spans="13:21" s="104" customFormat="1" ht="15.75">
      <c r="M33375" s="172"/>
      <c r="N33375" s="172"/>
      <c r="O33375" s="172"/>
      <c r="U33375" s="173"/>
    </row>
    <row r="33376" spans="13:21" s="104" customFormat="1" ht="15.75">
      <c r="M33376" s="172"/>
      <c r="N33376" s="172"/>
      <c r="O33376" s="172"/>
      <c r="U33376" s="173"/>
    </row>
    <row r="33377" spans="13:21" s="104" customFormat="1" ht="15.75">
      <c r="M33377" s="172"/>
      <c r="N33377" s="172"/>
      <c r="O33377" s="172"/>
      <c r="U33377" s="173"/>
    </row>
    <row r="33378" spans="13:21" s="104" customFormat="1" ht="15.75">
      <c r="M33378" s="172"/>
      <c r="N33378" s="172"/>
      <c r="O33378" s="172"/>
      <c r="U33378" s="173"/>
    </row>
    <row r="33379" spans="13:21" s="104" customFormat="1" ht="15.75">
      <c r="M33379" s="172"/>
      <c r="N33379" s="172"/>
      <c r="O33379" s="172"/>
      <c r="U33379" s="173"/>
    </row>
    <row r="33380" spans="13:21" s="104" customFormat="1" ht="15.75">
      <c r="M33380" s="172"/>
      <c r="N33380" s="172"/>
      <c r="O33380" s="172"/>
      <c r="U33380" s="173"/>
    </row>
    <row r="33381" spans="13:21" s="104" customFormat="1" ht="15.75">
      <c r="M33381" s="172"/>
      <c r="N33381" s="172"/>
      <c r="O33381" s="172"/>
      <c r="U33381" s="173"/>
    </row>
    <row r="33382" spans="13:21" s="104" customFormat="1" ht="15.75">
      <c r="M33382" s="172"/>
      <c r="N33382" s="172"/>
      <c r="O33382" s="172"/>
      <c r="U33382" s="173"/>
    </row>
    <row r="33383" spans="13:21" s="104" customFormat="1" ht="15.75">
      <c r="M33383" s="172"/>
      <c r="N33383" s="172"/>
      <c r="O33383" s="172"/>
      <c r="U33383" s="173"/>
    </row>
    <row r="33384" spans="13:21" s="104" customFormat="1" ht="15.75">
      <c r="M33384" s="172"/>
      <c r="N33384" s="172"/>
      <c r="O33384" s="172"/>
      <c r="U33384" s="173"/>
    </row>
    <row r="33385" spans="13:21" s="104" customFormat="1" ht="15.75">
      <c r="M33385" s="172"/>
      <c r="N33385" s="172"/>
      <c r="O33385" s="172"/>
      <c r="U33385" s="173"/>
    </row>
    <row r="33386" spans="13:21" s="104" customFormat="1" ht="15.75">
      <c r="M33386" s="172"/>
      <c r="N33386" s="172"/>
      <c r="O33386" s="172"/>
      <c r="U33386" s="173"/>
    </row>
    <row r="33387" spans="13:21" s="104" customFormat="1" ht="15.75">
      <c r="M33387" s="172"/>
      <c r="N33387" s="172"/>
      <c r="O33387" s="172"/>
      <c r="U33387" s="173"/>
    </row>
    <row r="33388" spans="13:21" s="104" customFormat="1" ht="15.75">
      <c r="M33388" s="172"/>
      <c r="N33388" s="172"/>
      <c r="O33388" s="172"/>
      <c r="U33388" s="173"/>
    </row>
    <row r="33389" spans="13:21" s="104" customFormat="1" ht="15.75">
      <c r="M33389" s="172"/>
      <c r="N33389" s="172"/>
      <c r="O33389" s="172"/>
      <c r="U33389" s="173"/>
    </row>
    <row r="33390" spans="13:21" s="104" customFormat="1" ht="15.75">
      <c r="M33390" s="172"/>
      <c r="N33390" s="172"/>
      <c r="O33390" s="172"/>
      <c r="U33390" s="173"/>
    </row>
    <row r="33391" spans="13:21" s="104" customFormat="1" ht="15.75">
      <c r="M33391" s="172"/>
      <c r="N33391" s="172"/>
      <c r="O33391" s="172"/>
      <c r="U33391" s="173"/>
    </row>
    <row r="33392" spans="13:21" s="104" customFormat="1" ht="15.75">
      <c r="M33392" s="172"/>
      <c r="N33392" s="172"/>
      <c r="O33392" s="172"/>
      <c r="U33392" s="173"/>
    </row>
    <row r="33393" spans="13:21" s="104" customFormat="1" ht="15.75">
      <c r="M33393" s="172"/>
      <c r="N33393" s="172"/>
      <c r="O33393" s="172"/>
      <c r="U33393" s="173"/>
    </row>
    <row r="33394" spans="13:21" s="104" customFormat="1" ht="15.75">
      <c r="M33394" s="172"/>
      <c r="N33394" s="172"/>
      <c r="O33394" s="172"/>
      <c r="U33394" s="173"/>
    </row>
    <row r="33395" spans="13:21" s="104" customFormat="1" ht="15.75">
      <c r="M33395" s="172"/>
      <c r="N33395" s="172"/>
      <c r="O33395" s="172"/>
      <c r="U33395" s="173"/>
    </row>
    <row r="33396" spans="13:21" s="104" customFormat="1" ht="15.75">
      <c r="M33396" s="172"/>
      <c r="N33396" s="172"/>
      <c r="O33396" s="172"/>
      <c r="U33396" s="173"/>
    </row>
    <row r="33397" spans="13:21" s="104" customFormat="1" ht="15.75">
      <c r="M33397" s="172"/>
      <c r="N33397" s="172"/>
      <c r="O33397" s="172"/>
      <c r="U33397" s="173"/>
    </row>
    <row r="33398" spans="13:21" s="104" customFormat="1" ht="15.75">
      <c r="M33398" s="172"/>
      <c r="N33398" s="172"/>
      <c r="O33398" s="172"/>
      <c r="U33398" s="173"/>
    </row>
    <row r="33399" spans="13:21" s="104" customFormat="1" ht="15.75">
      <c r="M33399" s="172"/>
      <c r="N33399" s="172"/>
      <c r="O33399" s="172"/>
      <c r="U33399" s="173"/>
    </row>
    <row r="33400" spans="13:21" s="104" customFormat="1" ht="15.75">
      <c r="M33400" s="172"/>
      <c r="N33400" s="172"/>
      <c r="O33400" s="172"/>
      <c r="U33400" s="173"/>
    </row>
    <row r="33401" spans="13:21" s="104" customFormat="1" ht="15.75">
      <c r="M33401" s="172"/>
      <c r="N33401" s="172"/>
      <c r="O33401" s="172"/>
      <c r="U33401" s="173"/>
    </row>
    <row r="33402" spans="13:21" s="104" customFormat="1" ht="15.75">
      <c r="M33402" s="172"/>
      <c r="N33402" s="172"/>
      <c r="O33402" s="172"/>
      <c r="U33402" s="173"/>
    </row>
    <row r="33403" spans="13:21" s="104" customFormat="1" ht="15.75">
      <c r="M33403" s="172"/>
      <c r="N33403" s="172"/>
      <c r="O33403" s="172"/>
      <c r="U33403" s="173"/>
    </row>
    <row r="33404" spans="13:21" s="104" customFormat="1" ht="15.75">
      <c r="M33404" s="172"/>
      <c r="N33404" s="172"/>
      <c r="O33404" s="172"/>
      <c r="U33404" s="173"/>
    </row>
    <row r="33405" spans="13:21" s="104" customFormat="1" ht="15.75">
      <c r="M33405" s="172"/>
      <c r="N33405" s="172"/>
      <c r="O33405" s="172"/>
      <c r="U33405" s="173"/>
    </row>
    <row r="33406" spans="13:21" s="104" customFormat="1" ht="15.75">
      <c r="M33406" s="172"/>
      <c r="N33406" s="172"/>
      <c r="O33406" s="172"/>
      <c r="U33406" s="173"/>
    </row>
    <row r="33407" spans="13:21" s="104" customFormat="1" ht="15.75">
      <c r="M33407" s="172"/>
      <c r="N33407" s="172"/>
      <c r="O33407" s="172"/>
      <c r="U33407" s="173"/>
    </row>
    <row r="33408" spans="13:21" s="104" customFormat="1" ht="15.75">
      <c r="M33408" s="172"/>
      <c r="N33408" s="172"/>
      <c r="O33408" s="172"/>
      <c r="U33408" s="173"/>
    </row>
    <row r="33409" spans="13:21" s="104" customFormat="1" ht="15.75">
      <c r="M33409" s="172"/>
      <c r="N33409" s="172"/>
      <c r="O33409" s="172"/>
      <c r="U33409" s="173"/>
    </row>
    <row r="33410" spans="13:21" s="104" customFormat="1" ht="15.75">
      <c r="M33410" s="172"/>
      <c r="N33410" s="172"/>
      <c r="O33410" s="172"/>
      <c r="U33410" s="173"/>
    </row>
    <row r="33411" spans="13:21" s="104" customFormat="1" ht="15.75">
      <c r="M33411" s="172"/>
      <c r="N33411" s="172"/>
      <c r="O33411" s="172"/>
      <c r="U33411" s="173"/>
    </row>
    <row r="33412" spans="13:21" s="104" customFormat="1" ht="15.75">
      <c r="M33412" s="172"/>
      <c r="N33412" s="172"/>
      <c r="O33412" s="172"/>
      <c r="U33412" s="173"/>
    </row>
    <row r="33413" spans="13:21" s="104" customFormat="1" ht="15.75">
      <c r="M33413" s="172"/>
      <c r="N33413" s="172"/>
      <c r="O33413" s="172"/>
      <c r="U33413" s="173"/>
    </row>
    <row r="33414" spans="13:21" s="104" customFormat="1" ht="15.75">
      <c r="M33414" s="172"/>
      <c r="N33414" s="172"/>
      <c r="O33414" s="172"/>
      <c r="U33414" s="173"/>
    </row>
    <row r="33415" spans="13:21" s="104" customFormat="1" ht="15.75">
      <c r="M33415" s="172"/>
      <c r="N33415" s="172"/>
      <c r="O33415" s="172"/>
      <c r="U33415" s="173"/>
    </row>
    <row r="33416" spans="13:21" s="104" customFormat="1" ht="15.75">
      <c r="M33416" s="172"/>
      <c r="N33416" s="172"/>
      <c r="O33416" s="172"/>
      <c r="U33416" s="173"/>
    </row>
    <row r="33417" spans="13:21" s="104" customFormat="1" ht="15.75">
      <c r="M33417" s="172"/>
      <c r="N33417" s="172"/>
      <c r="O33417" s="172"/>
      <c r="U33417" s="173"/>
    </row>
    <row r="33418" spans="13:21" s="104" customFormat="1" ht="15.75">
      <c r="M33418" s="172"/>
      <c r="N33418" s="172"/>
      <c r="O33418" s="172"/>
      <c r="U33418" s="173"/>
    </row>
    <row r="33419" spans="13:21" s="104" customFormat="1" ht="15.75">
      <c r="M33419" s="172"/>
      <c r="N33419" s="172"/>
      <c r="O33419" s="172"/>
      <c r="U33419" s="173"/>
    </row>
    <row r="33420" spans="13:21" s="104" customFormat="1" ht="15.75">
      <c r="M33420" s="172"/>
      <c r="N33420" s="172"/>
      <c r="O33420" s="172"/>
      <c r="U33420" s="173"/>
    </row>
    <row r="33421" spans="13:21" s="104" customFormat="1" ht="15.75">
      <c r="M33421" s="172"/>
      <c r="N33421" s="172"/>
      <c r="O33421" s="172"/>
      <c r="U33421" s="173"/>
    </row>
    <row r="33422" spans="13:21" s="104" customFormat="1" ht="15.75">
      <c r="M33422" s="172"/>
      <c r="N33422" s="172"/>
      <c r="O33422" s="172"/>
      <c r="U33422" s="173"/>
    </row>
    <row r="33423" spans="13:21" s="104" customFormat="1" ht="15.75">
      <c r="M33423" s="172"/>
      <c r="N33423" s="172"/>
      <c r="O33423" s="172"/>
      <c r="U33423" s="173"/>
    </row>
    <row r="33424" spans="13:21" s="104" customFormat="1" ht="15.75">
      <c r="M33424" s="172"/>
      <c r="N33424" s="172"/>
      <c r="O33424" s="172"/>
      <c r="U33424" s="173"/>
    </row>
    <row r="33425" spans="13:21" s="104" customFormat="1" ht="15.75">
      <c r="M33425" s="172"/>
      <c r="N33425" s="172"/>
      <c r="O33425" s="172"/>
      <c r="U33425" s="173"/>
    </row>
    <row r="33426" spans="13:21" s="104" customFormat="1" ht="15.75">
      <c r="M33426" s="172"/>
      <c r="N33426" s="172"/>
      <c r="O33426" s="172"/>
      <c r="U33426" s="173"/>
    </row>
    <row r="33427" spans="13:21" s="104" customFormat="1" ht="15.75">
      <c r="M33427" s="172"/>
      <c r="N33427" s="172"/>
      <c r="O33427" s="172"/>
      <c r="U33427" s="173"/>
    </row>
    <row r="33428" spans="13:21" s="104" customFormat="1" ht="15.75">
      <c r="M33428" s="172"/>
      <c r="N33428" s="172"/>
      <c r="O33428" s="172"/>
      <c r="U33428" s="173"/>
    </row>
    <row r="33429" spans="13:21" s="104" customFormat="1" ht="15.75">
      <c r="M33429" s="172"/>
      <c r="N33429" s="172"/>
      <c r="O33429" s="172"/>
      <c r="U33429" s="173"/>
    </row>
    <row r="33430" spans="13:21" s="104" customFormat="1" ht="15.75">
      <c r="M33430" s="172"/>
      <c r="N33430" s="172"/>
      <c r="O33430" s="172"/>
      <c r="U33430" s="173"/>
    </row>
    <row r="33431" spans="13:21" s="104" customFormat="1" ht="15.75">
      <c r="M33431" s="172"/>
      <c r="N33431" s="172"/>
      <c r="O33431" s="172"/>
      <c r="U33431" s="173"/>
    </row>
    <row r="33432" spans="13:21" s="104" customFormat="1" ht="15.75">
      <c r="M33432" s="172"/>
      <c r="N33432" s="172"/>
      <c r="O33432" s="172"/>
      <c r="U33432" s="173"/>
    </row>
    <row r="33433" spans="13:21" s="104" customFormat="1" ht="15.75">
      <c r="M33433" s="172"/>
      <c r="N33433" s="172"/>
      <c r="O33433" s="172"/>
      <c r="U33433" s="173"/>
    </row>
    <row r="33434" spans="13:21" s="104" customFormat="1" ht="15.75">
      <c r="M33434" s="172"/>
      <c r="N33434" s="172"/>
      <c r="O33434" s="172"/>
      <c r="U33434" s="173"/>
    </row>
    <row r="33435" spans="13:21" s="104" customFormat="1" ht="15.75">
      <c r="M33435" s="172"/>
      <c r="N33435" s="172"/>
      <c r="O33435" s="172"/>
      <c r="U33435" s="173"/>
    </row>
    <row r="33436" spans="13:21" s="104" customFormat="1" ht="15.75">
      <c r="M33436" s="172"/>
      <c r="N33436" s="172"/>
      <c r="O33436" s="172"/>
      <c r="U33436" s="173"/>
    </row>
    <row r="33437" spans="13:21" s="104" customFormat="1" ht="15.75">
      <c r="M33437" s="172"/>
      <c r="N33437" s="172"/>
      <c r="O33437" s="172"/>
      <c r="U33437" s="173"/>
    </row>
    <row r="33438" spans="13:21" s="104" customFormat="1" ht="15.75">
      <c r="M33438" s="172"/>
      <c r="N33438" s="172"/>
      <c r="O33438" s="172"/>
      <c r="U33438" s="173"/>
    </row>
    <row r="33439" spans="13:21" s="104" customFormat="1" ht="15.75">
      <c r="M33439" s="172"/>
      <c r="N33439" s="172"/>
      <c r="O33439" s="172"/>
      <c r="U33439" s="173"/>
    </row>
    <row r="33440" spans="13:21" s="104" customFormat="1" ht="15.75">
      <c r="M33440" s="172"/>
      <c r="N33440" s="172"/>
      <c r="O33440" s="172"/>
      <c r="U33440" s="173"/>
    </row>
    <row r="33441" spans="13:21" s="104" customFormat="1" ht="15.75">
      <c r="M33441" s="172"/>
      <c r="N33441" s="172"/>
      <c r="O33441" s="172"/>
      <c r="U33441" s="173"/>
    </row>
    <row r="33442" spans="13:21" s="104" customFormat="1" ht="15.75">
      <c r="M33442" s="172"/>
      <c r="N33442" s="172"/>
      <c r="O33442" s="172"/>
      <c r="U33442" s="173"/>
    </row>
    <row r="33443" spans="13:21" s="104" customFormat="1" ht="15.75">
      <c r="M33443" s="172"/>
      <c r="N33443" s="172"/>
      <c r="O33443" s="172"/>
      <c r="U33443" s="173"/>
    </row>
    <row r="33444" spans="13:21" s="104" customFormat="1" ht="15.75">
      <c r="M33444" s="172"/>
      <c r="N33444" s="172"/>
      <c r="O33444" s="172"/>
      <c r="U33444" s="173"/>
    </row>
    <row r="33445" spans="13:21" s="104" customFormat="1" ht="15.75">
      <c r="M33445" s="172"/>
      <c r="N33445" s="172"/>
      <c r="O33445" s="172"/>
      <c r="U33445" s="173"/>
    </row>
    <row r="33446" spans="13:21" s="104" customFormat="1" ht="15.75">
      <c r="M33446" s="172"/>
      <c r="N33446" s="172"/>
      <c r="O33446" s="172"/>
      <c r="U33446" s="173"/>
    </row>
    <row r="33447" spans="13:21" s="104" customFormat="1" ht="15.75">
      <c r="M33447" s="172"/>
      <c r="N33447" s="172"/>
      <c r="O33447" s="172"/>
      <c r="U33447" s="173"/>
    </row>
    <row r="33448" spans="13:21" s="104" customFormat="1" ht="15.75">
      <c r="M33448" s="172"/>
      <c r="N33448" s="172"/>
      <c r="O33448" s="172"/>
      <c r="U33448" s="173"/>
    </row>
    <row r="33449" spans="13:21" s="104" customFormat="1" ht="15.75">
      <c r="M33449" s="172"/>
      <c r="N33449" s="172"/>
      <c r="O33449" s="172"/>
      <c r="U33449" s="173"/>
    </row>
    <row r="33450" spans="13:21" s="104" customFormat="1" ht="15.75">
      <c r="M33450" s="172"/>
      <c r="N33450" s="172"/>
      <c r="O33450" s="172"/>
      <c r="U33450" s="173"/>
    </row>
    <row r="33451" spans="13:21" s="104" customFormat="1" ht="15.75">
      <c r="M33451" s="172"/>
      <c r="N33451" s="172"/>
      <c r="O33451" s="172"/>
      <c r="U33451" s="173"/>
    </row>
    <row r="33452" spans="13:21" s="104" customFormat="1" ht="15.75">
      <c r="M33452" s="172"/>
      <c r="N33452" s="172"/>
      <c r="O33452" s="172"/>
      <c r="U33452" s="173"/>
    </row>
    <row r="33453" spans="13:21" s="104" customFormat="1" ht="15.75">
      <c r="M33453" s="172"/>
      <c r="N33453" s="172"/>
      <c r="O33453" s="172"/>
      <c r="U33453" s="173"/>
    </row>
    <row r="33454" spans="13:21" s="104" customFormat="1" ht="15.75">
      <c r="M33454" s="172"/>
      <c r="N33454" s="172"/>
      <c r="O33454" s="172"/>
      <c r="U33454" s="173"/>
    </row>
    <row r="33455" spans="13:21" s="104" customFormat="1" ht="15.75">
      <c r="M33455" s="172"/>
      <c r="N33455" s="172"/>
      <c r="O33455" s="172"/>
      <c r="U33455" s="173"/>
    </row>
    <row r="33456" spans="13:21" s="104" customFormat="1" ht="15.75">
      <c r="M33456" s="172"/>
      <c r="N33456" s="172"/>
      <c r="O33456" s="172"/>
      <c r="U33456" s="173"/>
    </row>
    <row r="33457" spans="13:21" s="104" customFormat="1" ht="15.75">
      <c r="M33457" s="172"/>
      <c r="N33457" s="172"/>
      <c r="O33457" s="172"/>
      <c r="U33457" s="173"/>
    </row>
    <row r="33458" spans="13:21" s="104" customFormat="1" ht="15.75">
      <c r="M33458" s="172"/>
      <c r="N33458" s="172"/>
      <c r="O33458" s="172"/>
      <c r="U33458" s="173"/>
    </row>
    <row r="33459" spans="13:21" s="104" customFormat="1" ht="15.75">
      <c r="M33459" s="172"/>
      <c r="N33459" s="172"/>
      <c r="O33459" s="172"/>
      <c r="U33459" s="173"/>
    </row>
    <row r="33460" spans="13:21" s="104" customFormat="1" ht="15.75">
      <c r="M33460" s="172"/>
      <c r="N33460" s="172"/>
      <c r="O33460" s="172"/>
      <c r="U33460" s="173"/>
    </row>
    <row r="33461" spans="13:21" s="104" customFormat="1" ht="15.75">
      <c r="M33461" s="172"/>
      <c r="N33461" s="172"/>
      <c r="O33461" s="172"/>
      <c r="U33461" s="173"/>
    </row>
    <row r="33462" spans="13:21" s="104" customFormat="1" ht="15.75">
      <c r="M33462" s="172"/>
      <c r="N33462" s="172"/>
      <c r="O33462" s="172"/>
      <c r="U33462" s="173"/>
    </row>
    <row r="33463" spans="13:21" s="104" customFormat="1" ht="15.75">
      <c r="M33463" s="172"/>
      <c r="N33463" s="172"/>
      <c r="O33463" s="172"/>
      <c r="U33463" s="173"/>
    </row>
    <row r="33464" spans="13:21" s="104" customFormat="1" ht="15.75">
      <c r="M33464" s="172"/>
      <c r="N33464" s="172"/>
      <c r="O33464" s="172"/>
      <c r="U33464" s="173"/>
    </row>
    <row r="33465" spans="13:21" s="104" customFormat="1" ht="15.75">
      <c r="M33465" s="172"/>
      <c r="N33465" s="172"/>
      <c r="O33465" s="172"/>
      <c r="U33465" s="173"/>
    </row>
    <row r="33466" spans="13:21" s="104" customFormat="1" ht="15.75">
      <c r="M33466" s="172"/>
      <c r="N33466" s="172"/>
      <c r="O33466" s="172"/>
      <c r="U33466" s="173"/>
    </row>
    <row r="33467" spans="13:21" s="104" customFormat="1" ht="15.75">
      <c r="M33467" s="172"/>
      <c r="N33467" s="172"/>
      <c r="O33467" s="172"/>
      <c r="U33467" s="173"/>
    </row>
    <row r="33468" spans="13:21" s="104" customFormat="1" ht="15.75">
      <c r="M33468" s="172"/>
      <c r="N33468" s="172"/>
      <c r="O33468" s="172"/>
      <c r="U33468" s="173"/>
    </row>
    <row r="33469" spans="13:21" s="104" customFormat="1" ht="15.75">
      <c r="M33469" s="172"/>
      <c r="N33469" s="172"/>
      <c r="O33469" s="172"/>
      <c r="U33469" s="173"/>
    </row>
    <row r="33470" spans="13:21" s="104" customFormat="1" ht="15.75">
      <c r="M33470" s="172"/>
      <c r="N33470" s="172"/>
      <c r="O33470" s="172"/>
      <c r="U33470" s="173"/>
    </row>
    <row r="33471" spans="13:21" s="104" customFormat="1" ht="15.75">
      <c r="M33471" s="172"/>
      <c r="N33471" s="172"/>
      <c r="O33471" s="172"/>
      <c r="U33471" s="173"/>
    </row>
    <row r="33472" spans="13:21" s="104" customFormat="1" ht="15.75">
      <c r="M33472" s="172"/>
      <c r="N33472" s="172"/>
      <c r="O33472" s="172"/>
      <c r="U33472" s="173"/>
    </row>
    <row r="33473" spans="13:21" s="104" customFormat="1" ht="15.75">
      <c r="M33473" s="172"/>
      <c r="N33473" s="172"/>
      <c r="O33473" s="172"/>
      <c r="U33473" s="173"/>
    </row>
    <row r="33474" spans="13:21" s="104" customFormat="1" ht="15.75">
      <c r="M33474" s="172"/>
      <c r="N33474" s="172"/>
      <c r="O33474" s="172"/>
      <c r="U33474" s="173"/>
    </row>
    <row r="33475" spans="13:21" s="104" customFormat="1" ht="15.75">
      <c r="M33475" s="172"/>
      <c r="N33475" s="172"/>
      <c r="O33475" s="172"/>
      <c r="U33475" s="173"/>
    </row>
    <row r="33476" spans="13:21" s="104" customFormat="1" ht="15.75">
      <c r="M33476" s="172"/>
      <c r="N33476" s="172"/>
      <c r="O33476" s="172"/>
      <c r="U33476" s="173"/>
    </row>
    <row r="33477" spans="13:21" s="104" customFormat="1" ht="15.75">
      <c r="M33477" s="172"/>
      <c r="N33477" s="172"/>
      <c r="O33477" s="172"/>
      <c r="U33477" s="173"/>
    </row>
    <row r="33478" spans="13:21" s="104" customFormat="1" ht="15.75">
      <c r="M33478" s="172"/>
      <c r="N33478" s="172"/>
      <c r="O33478" s="172"/>
      <c r="U33478" s="173"/>
    </row>
    <row r="33479" spans="13:21" s="104" customFormat="1" ht="15.75">
      <c r="M33479" s="172"/>
      <c r="N33479" s="172"/>
      <c r="O33479" s="172"/>
      <c r="U33479" s="173"/>
    </row>
    <row r="33480" spans="13:21" s="104" customFormat="1" ht="15.75">
      <c r="M33480" s="172"/>
      <c r="N33480" s="172"/>
      <c r="O33480" s="172"/>
      <c r="U33480" s="173"/>
    </row>
    <row r="33481" spans="13:21" s="104" customFormat="1" ht="15.75">
      <c r="M33481" s="172"/>
      <c r="N33481" s="172"/>
      <c r="O33481" s="172"/>
      <c r="U33481" s="173"/>
    </row>
    <row r="33482" spans="13:21" s="104" customFormat="1" ht="15.75">
      <c r="M33482" s="172"/>
      <c r="N33482" s="172"/>
      <c r="O33482" s="172"/>
      <c r="U33482" s="173"/>
    </row>
    <row r="33483" spans="13:21" s="104" customFormat="1" ht="15.75">
      <c r="M33483" s="172"/>
      <c r="N33483" s="172"/>
      <c r="O33483" s="172"/>
      <c r="U33483" s="173"/>
    </row>
    <row r="33484" spans="13:21" s="104" customFormat="1" ht="15.75">
      <c r="M33484" s="172"/>
      <c r="N33484" s="172"/>
      <c r="O33484" s="172"/>
      <c r="U33484" s="173"/>
    </row>
    <row r="33485" spans="13:21" s="104" customFormat="1" ht="15.75">
      <c r="M33485" s="172"/>
      <c r="N33485" s="172"/>
      <c r="O33485" s="172"/>
      <c r="U33485" s="173"/>
    </row>
    <row r="33486" spans="13:21" s="104" customFormat="1" ht="15.75">
      <c r="M33486" s="172"/>
      <c r="N33486" s="172"/>
      <c r="O33486" s="172"/>
      <c r="U33486" s="173"/>
    </row>
    <row r="33487" spans="13:21" s="104" customFormat="1" ht="15.75">
      <c r="M33487" s="172"/>
      <c r="N33487" s="172"/>
      <c r="O33487" s="172"/>
      <c r="U33487" s="173"/>
    </row>
    <row r="33488" spans="13:21" s="104" customFormat="1" ht="15.75">
      <c r="M33488" s="172"/>
      <c r="N33488" s="172"/>
      <c r="O33488" s="172"/>
      <c r="U33488" s="173"/>
    </row>
    <row r="33489" spans="13:21" s="104" customFormat="1" ht="15.75">
      <c r="M33489" s="172"/>
      <c r="N33489" s="172"/>
      <c r="O33489" s="172"/>
      <c r="U33489" s="173"/>
    </row>
    <row r="33490" spans="13:21" s="104" customFormat="1" ht="15.75">
      <c r="M33490" s="172"/>
      <c r="N33490" s="172"/>
      <c r="O33490" s="172"/>
      <c r="U33490" s="173"/>
    </row>
    <row r="33491" spans="13:21" s="104" customFormat="1" ht="15.75">
      <c r="M33491" s="172"/>
      <c r="N33491" s="172"/>
      <c r="O33491" s="172"/>
      <c r="U33491" s="173"/>
    </row>
    <row r="33492" spans="13:21" s="104" customFormat="1" ht="15.75">
      <c r="M33492" s="172"/>
      <c r="N33492" s="172"/>
      <c r="O33492" s="172"/>
      <c r="U33492" s="173"/>
    </row>
    <row r="33493" spans="13:21" s="104" customFormat="1" ht="15.75">
      <c r="M33493" s="172"/>
      <c r="N33493" s="172"/>
      <c r="O33493" s="172"/>
      <c r="U33493" s="173"/>
    </row>
    <row r="33494" spans="13:21" s="104" customFormat="1" ht="15.75">
      <c r="M33494" s="172"/>
      <c r="N33494" s="172"/>
      <c r="O33494" s="172"/>
      <c r="U33494" s="173"/>
    </row>
    <row r="33495" spans="13:21" s="104" customFormat="1" ht="15.75">
      <c r="M33495" s="172"/>
      <c r="N33495" s="172"/>
      <c r="O33495" s="172"/>
      <c r="U33495" s="173"/>
    </row>
    <row r="33496" spans="13:21" s="104" customFormat="1" ht="15.75">
      <c r="M33496" s="172"/>
      <c r="N33496" s="172"/>
      <c r="O33496" s="172"/>
      <c r="U33496" s="173"/>
    </row>
    <row r="33497" spans="13:21" s="104" customFormat="1" ht="15.75">
      <c r="M33497" s="172"/>
      <c r="N33497" s="172"/>
      <c r="O33497" s="172"/>
      <c r="U33497" s="173"/>
    </row>
    <row r="33498" spans="13:21" s="104" customFormat="1" ht="15.75">
      <c r="M33498" s="172"/>
      <c r="N33498" s="172"/>
      <c r="O33498" s="172"/>
      <c r="U33498" s="173"/>
    </row>
    <row r="33499" spans="13:21" s="104" customFormat="1" ht="15.75">
      <c r="M33499" s="172"/>
      <c r="N33499" s="172"/>
      <c r="O33499" s="172"/>
      <c r="U33499" s="173"/>
    </row>
    <row r="33500" spans="13:21" s="104" customFormat="1" ht="15.75">
      <c r="M33500" s="172"/>
      <c r="N33500" s="172"/>
      <c r="O33500" s="172"/>
      <c r="U33500" s="173"/>
    </row>
    <row r="33501" spans="13:21" s="104" customFormat="1" ht="15.75">
      <c r="M33501" s="172"/>
      <c r="N33501" s="172"/>
      <c r="O33501" s="172"/>
      <c r="U33501" s="173"/>
    </row>
    <row r="33502" spans="13:21" s="104" customFormat="1" ht="15.75">
      <c r="M33502" s="172"/>
      <c r="N33502" s="172"/>
      <c r="O33502" s="172"/>
      <c r="U33502" s="173"/>
    </row>
    <row r="33503" spans="13:21" s="104" customFormat="1" ht="15.75">
      <c r="M33503" s="172"/>
      <c r="N33503" s="172"/>
      <c r="O33503" s="172"/>
      <c r="U33503" s="173"/>
    </row>
    <row r="33504" spans="13:21" s="104" customFormat="1" ht="15.75">
      <c r="M33504" s="172"/>
      <c r="N33504" s="172"/>
      <c r="O33504" s="172"/>
      <c r="U33504" s="173"/>
    </row>
    <row r="33505" spans="13:21" s="104" customFormat="1" ht="15.75">
      <c r="M33505" s="172"/>
      <c r="N33505" s="172"/>
      <c r="O33505" s="172"/>
      <c r="U33505" s="173"/>
    </row>
    <row r="33506" spans="13:21" s="104" customFormat="1" ht="15.75">
      <c r="M33506" s="172"/>
      <c r="N33506" s="172"/>
      <c r="O33506" s="172"/>
      <c r="U33506" s="173"/>
    </row>
    <row r="33507" spans="13:21" s="104" customFormat="1" ht="15.75">
      <c r="M33507" s="172"/>
      <c r="N33507" s="172"/>
      <c r="O33507" s="172"/>
      <c r="U33507" s="173"/>
    </row>
    <row r="33508" spans="13:21" s="104" customFormat="1" ht="15.75">
      <c r="M33508" s="172"/>
      <c r="N33508" s="172"/>
      <c r="O33508" s="172"/>
      <c r="U33508" s="173"/>
    </row>
    <row r="33509" spans="13:21" s="104" customFormat="1" ht="15.75">
      <c r="M33509" s="172"/>
      <c r="N33509" s="172"/>
      <c r="O33509" s="172"/>
      <c r="U33509" s="173"/>
    </row>
    <row r="33510" spans="13:21" s="104" customFormat="1" ht="15.75">
      <c r="M33510" s="172"/>
      <c r="N33510" s="172"/>
      <c r="O33510" s="172"/>
      <c r="U33510" s="173"/>
    </row>
    <row r="33511" spans="13:21" s="104" customFormat="1" ht="15.75">
      <c r="M33511" s="172"/>
      <c r="N33511" s="172"/>
      <c r="O33511" s="172"/>
      <c r="U33511" s="173"/>
    </row>
    <row r="33512" spans="13:21" s="104" customFormat="1" ht="15.75">
      <c r="M33512" s="172"/>
      <c r="N33512" s="172"/>
      <c r="O33512" s="172"/>
      <c r="U33512" s="173"/>
    </row>
    <row r="33513" spans="13:21" s="104" customFormat="1" ht="15.75">
      <c r="M33513" s="172"/>
      <c r="N33513" s="172"/>
      <c r="O33513" s="172"/>
      <c r="U33513" s="173"/>
    </row>
    <row r="33514" spans="13:21" s="104" customFormat="1" ht="15.75">
      <c r="M33514" s="172"/>
      <c r="N33514" s="172"/>
      <c r="O33514" s="172"/>
      <c r="U33514" s="173"/>
    </row>
    <row r="33515" spans="13:21" s="104" customFormat="1" ht="15.75">
      <c r="M33515" s="172"/>
      <c r="N33515" s="172"/>
      <c r="O33515" s="172"/>
      <c r="U33515" s="173"/>
    </row>
    <row r="33516" spans="13:21" s="104" customFormat="1" ht="15.75">
      <c r="M33516" s="172"/>
      <c r="N33516" s="172"/>
      <c r="O33516" s="172"/>
      <c r="U33516" s="173"/>
    </row>
    <row r="33517" spans="13:21" s="104" customFormat="1" ht="15.75">
      <c r="M33517" s="172"/>
      <c r="N33517" s="172"/>
      <c r="O33517" s="172"/>
      <c r="U33517" s="173"/>
    </row>
    <row r="33518" spans="13:21" s="104" customFormat="1" ht="15.75">
      <c r="M33518" s="172"/>
      <c r="N33518" s="172"/>
      <c r="O33518" s="172"/>
      <c r="U33518" s="173"/>
    </row>
    <row r="33519" spans="13:21" s="104" customFormat="1" ht="15.75">
      <c r="M33519" s="172"/>
      <c r="N33519" s="172"/>
      <c r="O33519" s="172"/>
      <c r="U33519" s="173"/>
    </row>
    <row r="33520" spans="13:21" s="104" customFormat="1" ht="15.75">
      <c r="M33520" s="172"/>
      <c r="N33520" s="172"/>
      <c r="O33520" s="172"/>
      <c r="U33520" s="173"/>
    </row>
    <row r="33521" spans="13:21" s="104" customFormat="1" ht="15.75">
      <c r="M33521" s="172"/>
      <c r="N33521" s="172"/>
      <c r="O33521" s="172"/>
      <c r="U33521" s="173"/>
    </row>
    <row r="33522" spans="13:21" s="104" customFormat="1" ht="15.75">
      <c r="M33522" s="172"/>
      <c r="N33522" s="172"/>
      <c r="O33522" s="172"/>
      <c r="U33522" s="173"/>
    </row>
    <row r="33523" spans="13:21" s="104" customFormat="1" ht="15.75">
      <c r="M33523" s="172"/>
      <c r="N33523" s="172"/>
      <c r="O33523" s="172"/>
      <c r="U33523" s="173"/>
    </row>
    <row r="33524" spans="13:21" s="104" customFormat="1" ht="15.75">
      <c r="M33524" s="172"/>
      <c r="N33524" s="172"/>
      <c r="O33524" s="172"/>
      <c r="U33524" s="173"/>
    </row>
    <row r="33525" spans="13:21" s="104" customFormat="1" ht="15.75">
      <c r="M33525" s="172"/>
      <c r="N33525" s="172"/>
      <c r="O33525" s="172"/>
      <c r="U33525" s="173"/>
    </row>
    <row r="33526" spans="13:21" s="104" customFormat="1" ht="15.75">
      <c r="M33526" s="172"/>
      <c r="N33526" s="172"/>
      <c r="O33526" s="172"/>
      <c r="U33526" s="173"/>
    </row>
    <row r="33527" spans="13:21" s="104" customFormat="1" ht="15.75">
      <c r="M33527" s="172"/>
      <c r="N33527" s="172"/>
      <c r="O33527" s="172"/>
      <c r="U33527" s="173"/>
    </row>
    <row r="33528" spans="13:21" s="104" customFormat="1" ht="15.75">
      <c r="M33528" s="172"/>
      <c r="N33528" s="172"/>
      <c r="O33528" s="172"/>
      <c r="U33528" s="173"/>
    </row>
    <row r="33529" spans="13:21" s="104" customFormat="1" ht="15.75">
      <c r="M33529" s="172"/>
      <c r="N33529" s="172"/>
      <c r="O33529" s="172"/>
      <c r="U33529" s="173"/>
    </row>
    <row r="33530" spans="13:21" s="104" customFormat="1" ht="15.75">
      <c r="M33530" s="172"/>
      <c r="N33530" s="172"/>
      <c r="O33530" s="172"/>
      <c r="U33530" s="173"/>
    </row>
    <row r="33531" spans="13:21" s="104" customFormat="1" ht="15.75">
      <c r="M33531" s="172"/>
      <c r="N33531" s="172"/>
      <c r="O33531" s="172"/>
      <c r="U33531" s="173"/>
    </row>
    <row r="33532" spans="13:21" s="104" customFormat="1" ht="15.75">
      <c r="M33532" s="172"/>
      <c r="N33532" s="172"/>
      <c r="O33532" s="172"/>
      <c r="U33532" s="173"/>
    </row>
    <row r="33533" spans="13:21" s="104" customFormat="1" ht="15.75">
      <c r="M33533" s="172"/>
      <c r="N33533" s="172"/>
      <c r="O33533" s="172"/>
      <c r="U33533" s="173"/>
    </row>
    <row r="33534" spans="13:21" s="104" customFormat="1" ht="15.75">
      <c r="M33534" s="172"/>
      <c r="N33534" s="172"/>
      <c r="O33534" s="172"/>
      <c r="U33534" s="173"/>
    </row>
    <row r="33535" spans="13:21" s="104" customFormat="1" ht="15.75">
      <c r="M33535" s="172"/>
      <c r="N33535" s="172"/>
      <c r="O33535" s="172"/>
      <c r="U33535" s="173"/>
    </row>
    <row r="33536" spans="13:21" s="104" customFormat="1" ht="15.75">
      <c r="M33536" s="172"/>
      <c r="N33536" s="172"/>
      <c r="O33536" s="172"/>
      <c r="U33536" s="173"/>
    </row>
    <row r="33537" spans="13:21" s="104" customFormat="1" ht="15.75">
      <c r="M33537" s="172"/>
      <c r="N33537" s="172"/>
      <c r="O33537" s="172"/>
      <c r="U33537" s="173"/>
    </row>
    <row r="33538" spans="13:21" s="104" customFormat="1" ht="15.75">
      <c r="M33538" s="172"/>
      <c r="N33538" s="172"/>
      <c r="O33538" s="172"/>
      <c r="U33538" s="173"/>
    </row>
    <row r="33539" spans="13:21" s="104" customFormat="1" ht="15.75">
      <c r="M33539" s="172"/>
      <c r="N33539" s="172"/>
      <c r="O33539" s="172"/>
      <c r="U33539" s="173"/>
    </row>
    <row r="33540" spans="13:21" s="104" customFormat="1" ht="15.75">
      <c r="M33540" s="172"/>
      <c r="N33540" s="172"/>
      <c r="O33540" s="172"/>
      <c r="U33540" s="173"/>
    </row>
    <row r="33541" spans="13:21" s="104" customFormat="1" ht="15.75">
      <c r="M33541" s="172"/>
      <c r="N33541" s="172"/>
      <c r="O33541" s="172"/>
      <c r="U33541" s="173"/>
    </row>
    <row r="33542" spans="13:21" s="104" customFormat="1" ht="15.75">
      <c r="M33542" s="172"/>
      <c r="N33542" s="172"/>
      <c r="O33542" s="172"/>
      <c r="U33542" s="173"/>
    </row>
    <row r="33543" spans="13:21" s="104" customFormat="1" ht="15.75">
      <c r="M33543" s="172"/>
      <c r="N33543" s="172"/>
      <c r="O33543" s="172"/>
      <c r="U33543" s="173"/>
    </row>
    <row r="33544" spans="13:21" s="104" customFormat="1" ht="15.75">
      <c r="M33544" s="172"/>
      <c r="N33544" s="172"/>
      <c r="O33544" s="172"/>
      <c r="U33544" s="173"/>
    </row>
    <row r="33545" spans="13:21" s="104" customFormat="1" ht="15.75">
      <c r="M33545" s="172"/>
      <c r="N33545" s="172"/>
      <c r="O33545" s="172"/>
      <c r="U33545" s="173"/>
    </row>
    <row r="33546" spans="13:21" s="104" customFormat="1" ht="15.75">
      <c r="M33546" s="172"/>
      <c r="N33546" s="172"/>
      <c r="O33546" s="172"/>
      <c r="U33546" s="173"/>
    </row>
    <row r="33547" spans="13:21" s="104" customFormat="1" ht="15.75">
      <c r="M33547" s="172"/>
      <c r="N33547" s="172"/>
      <c r="O33547" s="172"/>
      <c r="U33547" s="173"/>
    </row>
    <row r="33548" spans="13:21" s="104" customFormat="1" ht="15.75">
      <c r="M33548" s="172"/>
      <c r="N33548" s="172"/>
      <c r="O33548" s="172"/>
      <c r="U33548" s="173"/>
    </row>
    <row r="33549" spans="13:21" s="104" customFormat="1" ht="15.75">
      <c r="M33549" s="172"/>
      <c r="N33549" s="172"/>
      <c r="O33549" s="172"/>
      <c r="U33549" s="173"/>
    </row>
    <row r="33550" spans="13:21" s="104" customFormat="1" ht="15.75">
      <c r="M33550" s="172"/>
      <c r="N33550" s="172"/>
      <c r="O33550" s="172"/>
      <c r="U33550" s="173"/>
    </row>
    <row r="33551" spans="13:21" s="104" customFormat="1" ht="15.75">
      <c r="M33551" s="172"/>
      <c r="N33551" s="172"/>
      <c r="O33551" s="172"/>
      <c r="U33551" s="173"/>
    </row>
    <row r="33552" spans="13:21" s="104" customFormat="1" ht="15.75">
      <c r="M33552" s="172"/>
      <c r="N33552" s="172"/>
      <c r="O33552" s="172"/>
      <c r="U33552" s="173"/>
    </row>
    <row r="33553" spans="13:21" s="104" customFormat="1" ht="15.75">
      <c r="M33553" s="172"/>
      <c r="N33553" s="172"/>
      <c r="O33553" s="172"/>
      <c r="U33553" s="173"/>
    </row>
    <row r="33554" spans="13:21" s="104" customFormat="1" ht="15.75">
      <c r="M33554" s="172"/>
      <c r="N33554" s="172"/>
      <c r="O33554" s="172"/>
      <c r="U33554" s="173"/>
    </row>
    <row r="33555" spans="13:21" s="104" customFormat="1" ht="15.75">
      <c r="M33555" s="172"/>
      <c r="N33555" s="172"/>
      <c r="O33555" s="172"/>
      <c r="U33555" s="173"/>
    </row>
    <row r="33556" spans="13:21" s="104" customFormat="1" ht="15.75">
      <c r="M33556" s="172"/>
      <c r="N33556" s="172"/>
      <c r="O33556" s="172"/>
      <c r="U33556" s="173"/>
    </row>
    <row r="33557" spans="13:21" s="104" customFormat="1" ht="15.75">
      <c r="M33557" s="172"/>
      <c r="N33557" s="172"/>
      <c r="O33557" s="172"/>
      <c r="U33557" s="173"/>
    </row>
    <row r="33558" spans="13:21" s="104" customFormat="1" ht="15.75">
      <c r="M33558" s="172"/>
      <c r="N33558" s="172"/>
      <c r="O33558" s="172"/>
      <c r="U33558" s="173"/>
    </row>
    <row r="33559" spans="13:21" s="104" customFormat="1" ht="15.75">
      <c r="M33559" s="172"/>
      <c r="N33559" s="172"/>
      <c r="O33559" s="172"/>
      <c r="U33559" s="173"/>
    </row>
    <row r="33560" spans="13:21" s="104" customFormat="1" ht="15.75">
      <c r="M33560" s="172"/>
      <c r="N33560" s="172"/>
      <c r="O33560" s="172"/>
      <c r="U33560" s="173"/>
    </row>
    <row r="33561" spans="13:21" s="104" customFormat="1" ht="15.75">
      <c r="M33561" s="172"/>
      <c r="N33561" s="172"/>
      <c r="O33561" s="172"/>
      <c r="U33561" s="173"/>
    </row>
    <row r="33562" spans="13:21" s="104" customFormat="1" ht="15.75">
      <c r="M33562" s="172"/>
      <c r="N33562" s="172"/>
      <c r="O33562" s="172"/>
      <c r="U33562" s="173"/>
    </row>
    <row r="33563" spans="13:21" s="104" customFormat="1" ht="15.75">
      <c r="M33563" s="172"/>
      <c r="N33563" s="172"/>
      <c r="O33563" s="172"/>
      <c r="U33563" s="173"/>
    </row>
    <row r="33564" spans="13:21" s="104" customFormat="1" ht="15.75">
      <c r="M33564" s="172"/>
      <c r="N33564" s="172"/>
      <c r="O33564" s="172"/>
      <c r="U33564" s="173"/>
    </row>
    <row r="33565" spans="13:21" s="104" customFormat="1" ht="15.75">
      <c r="M33565" s="172"/>
      <c r="N33565" s="172"/>
      <c r="O33565" s="172"/>
      <c r="U33565" s="173"/>
    </row>
    <row r="33566" spans="13:21" s="104" customFormat="1" ht="15.75">
      <c r="M33566" s="172"/>
      <c r="N33566" s="172"/>
      <c r="O33566" s="172"/>
      <c r="U33566" s="173"/>
    </row>
    <row r="33567" spans="13:21" s="104" customFormat="1" ht="15.75">
      <c r="M33567" s="172"/>
      <c r="N33567" s="172"/>
      <c r="O33567" s="172"/>
      <c r="U33567" s="173"/>
    </row>
    <row r="33568" spans="13:21" s="104" customFormat="1" ht="15.75">
      <c r="M33568" s="172"/>
      <c r="N33568" s="172"/>
      <c r="O33568" s="172"/>
      <c r="U33568" s="173"/>
    </row>
    <row r="33569" spans="13:21" s="104" customFormat="1" ht="15.75">
      <c r="M33569" s="172"/>
      <c r="N33569" s="172"/>
      <c r="O33569" s="172"/>
      <c r="U33569" s="173"/>
    </row>
    <row r="33570" spans="13:21" s="104" customFormat="1" ht="15.75">
      <c r="M33570" s="172"/>
      <c r="N33570" s="172"/>
      <c r="O33570" s="172"/>
      <c r="U33570" s="173"/>
    </row>
    <row r="33571" spans="13:21" s="104" customFormat="1" ht="15.75">
      <c r="M33571" s="172"/>
      <c r="N33571" s="172"/>
      <c r="O33571" s="172"/>
      <c r="U33571" s="173"/>
    </row>
    <row r="33572" spans="13:21" s="104" customFormat="1" ht="15.75">
      <c r="M33572" s="172"/>
      <c r="N33572" s="172"/>
      <c r="O33572" s="172"/>
      <c r="U33572" s="173"/>
    </row>
    <row r="33573" spans="13:21" s="104" customFormat="1" ht="15.75">
      <c r="M33573" s="172"/>
      <c r="N33573" s="172"/>
      <c r="O33573" s="172"/>
      <c r="U33573" s="173"/>
    </row>
    <row r="33574" spans="13:21" s="104" customFormat="1" ht="15.75">
      <c r="M33574" s="172"/>
      <c r="N33574" s="172"/>
      <c r="O33574" s="172"/>
      <c r="U33574" s="173"/>
    </row>
    <row r="33575" spans="13:21" s="104" customFormat="1" ht="15.75">
      <c r="M33575" s="172"/>
      <c r="N33575" s="172"/>
      <c r="O33575" s="172"/>
      <c r="U33575" s="173"/>
    </row>
    <row r="33576" spans="13:21" s="104" customFormat="1" ht="15.75">
      <c r="M33576" s="172"/>
      <c r="N33576" s="172"/>
      <c r="O33576" s="172"/>
      <c r="U33576" s="173"/>
    </row>
    <row r="33577" spans="13:21" s="104" customFormat="1" ht="15.75">
      <c r="M33577" s="172"/>
      <c r="N33577" s="172"/>
      <c r="O33577" s="172"/>
      <c r="U33577" s="173"/>
    </row>
    <row r="33578" spans="13:21" s="104" customFormat="1" ht="15.75">
      <c r="M33578" s="172"/>
      <c r="N33578" s="172"/>
      <c r="O33578" s="172"/>
      <c r="U33578" s="173"/>
    </row>
    <row r="33579" spans="13:21" s="104" customFormat="1" ht="15.75">
      <c r="M33579" s="172"/>
      <c r="N33579" s="172"/>
      <c r="O33579" s="172"/>
      <c r="U33579" s="173"/>
    </row>
    <row r="33580" spans="13:21" s="104" customFormat="1" ht="15.75">
      <c r="M33580" s="172"/>
      <c r="N33580" s="172"/>
      <c r="O33580" s="172"/>
      <c r="U33580" s="173"/>
    </row>
    <row r="33581" spans="13:21" s="104" customFormat="1" ht="15.75">
      <c r="M33581" s="172"/>
      <c r="N33581" s="172"/>
      <c r="O33581" s="172"/>
      <c r="U33581" s="173"/>
    </row>
    <row r="33582" spans="13:21" s="104" customFormat="1" ht="15.75">
      <c r="M33582" s="172"/>
      <c r="N33582" s="172"/>
      <c r="O33582" s="172"/>
      <c r="U33582" s="173"/>
    </row>
    <row r="33583" spans="13:21" s="104" customFormat="1" ht="15.75">
      <c r="M33583" s="172"/>
      <c r="N33583" s="172"/>
      <c r="O33583" s="172"/>
      <c r="U33583" s="173"/>
    </row>
    <row r="33584" spans="13:21" s="104" customFormat="1" ht="15.75">
      <c r="M33584" s="172"/>
      <c r="N33584" s="172"/>
      <c r="O33584" s="172"/>
      <c r="U33584" s="173"/>
    </row>
    <row r="33585" spans="13:21" s="104" customFormat="1" ht="15.75">
      <c r="M33585" s="172"/>
      <c r="N33585" s="172"/>
      <c r="O33585" s="172"/>
      <c r="U33585" s="173"/>
    </row>
    <row r="33586" spans="13:21" s="104" customFormat="1" ht="15.75">
      <c r="M33586" s="172"/>
      <c r="N33586" s="172"/>
      <c r="O33586" s="172"/>
      <c r="U33586" s="173"/>
    </row>
    <row r="33587" spans="13:21" s="104" customFormat="1" ht="15.75">
      <c r="M33587" s="172"/>
      <c r="N33587" s="172"/>
      <c r="O33587" s="172"/>
      <c r="U33587" s="173"/>
    </row>
    <row r="33588" spans="13:21" s="104" customFormat="1" ht="15.75">
      <c r="M33588" s="172"/>
      <c r="N33588" s="172"/>
      <c r="O33588" s="172"/>
      <c r="U33588" s="173"/>
    </row>
    <row r="33589" spans="13:21" s="104" customFormat="1" ht="15.75">
      <c r="M33589" s="172"/>
      <c r="N33589" s="172"/>
      <c r="O33589" s="172"/>
      <c r="U33589" s="173"/>
    </row>
    <row r="33590" spans="13:21" s="104" customFormat="1" ht="15.75">
      <c r="M33590" s="172"/>
      <c r="N33590" s="172"/>
      <c r="O33590" s="172"/>
      <c r="U33590" s="173"/>
    </row>
    <row r="33591" spans="13:21" s="104" customFormat="1" ht="15.75">
      <c r="M33591" s="172"/>
      <c r="N33591" s="172"/>
      <c r="O33591" s="172"/>
      <c r="U33591" s="173"/>
    </row>
    <row r="33592" spans="13:21" s="104" customFormat="1" ht="15.75">
      <c r="M33592" s="172"/>
      <c r="N33592" s="172"/>
      <c r="O33592" s="172"/>
      <c r="U33592" s="173"/>
    </row>
    <row r="33593" spans="13:21" s="104" customFormat="1" ht="15.75">
      <c r="M33593" s="172"/>
      <c r="N33593" s="172"/>
      <c r="O33593" s="172"/>
      <c r="U33593" s="173"/>
    </row>
    <row r="33594" spans="13:21" s="104" customFormat="1" ht="15.75">
      <c r="M33594" s="172"/>
      <c r="N33594" s="172"/>
      <c r="O33594" s="172"/>
      <c r="U33594" s="173"/>
    </row>
    <row r="33595" spans="13:21" s="104" customFormat="1" ht="15.75">
      <c r="M33595" s="172"/>
      <c r="N33595" s="172"/>
      <c r="O33595" s="172"/>
      <c r="U33595" s="173"/>
    </row>
    <row r="33596" spans="13:21" s="104" customFormat="1" ht="15.75">
      <c r="M33596" s="172"/>
      <c r="N33596" s="172"/>
      <c r="O33596" s="172"/>
      <c r="U33596" s="173"/>
    </row>
    <row r="33597" spans="13:21" s="104" customFormat="1" ht="15.75">
      <c r="M33597" s="172"/>
      <c r="N33597" s="172"/>
      <c r="O33597" s="172"/>
      <c r="U33597" s="173"/>
    </row>
    <row r="33598" spans="13:21" s="104" customFormat="1" ht="15.75">
      <c r="M33598" s="172"/>
      <c r="N33598" s="172"/>
      <c r="O33598" s="172"/>
      <c r="U33598" s="173"/>
    </row>
    <row r="33599" spans="13:21" s="104" customFormat="1" ht="15.75">
      <c r="M33599" s="172"/>
      <c r="N33599" s="172"/>
      <c r="O33599" s="172"/>
      <c r="U33599" s="173"/>
    </row>
    <row r="33600" spans="13:21" s="104" customFormat="1" ht="15.75">
      <c r="M33600" s="172"/>
      <c r="N33600" s="172"/>
      <c r="O33600" s="172"/>
      <c r="U33600" s="173"/>
    </row>
    <row r="33601" spans="13:21" s="104" customFormat="1" ht="15.75">
      <c r="M33601" s="172"/>
      <c r="N33601" s="172"/>
      <c r="O33601" s="172"/>
      <c r="U33601" s="173"/>
    </row>
    <row r="33602" spans="13:21" s="104" customFormat="1" ht="15.75">
      <c r="M33602" s="172"/>
      <c r="N33602" s="172"/>
      <c r="O33602" s="172"/>
      <c r="U33602" s="173"/>
    </row>
    <row r="33603" spans="13:21" s="104" customFormat="1" ht="15.75">
      <c r="M33603" s="172"/>
      <c r="N33603" s="172"/>
      <c r="O33603" s="172"/>
      <c r="U33603" s="173"/>
    </row>
    <row r="33604" spans="13:21" s="104" customFormat="1" ht="15.75">
      <c r="M33604" s="172"/>
      <c r="N33604" s="172"/>
      <c r="O33604" s="172"/>
      <c r="U33604" s="173"/>
    </row>
    <row r="33605" spans="13:21" s="104" customFormat="1" ht="15.75">
      <c r="M33605" s="172"/>
      <c r="N33605" s="172"/>
      <c r="O33605" s="172"/>
      <c r="U33605" s="173"/>
    </row>
    <row r="33606" spans="13:21" s="104" customFormat="1" ht="15.75">
      <c r="M33606" s="172"/>
      <c r="N33606" s="172"/>
      <c r="O33606" s="172"/>
      <c r="U33606" s="173"/>
    </row>
    <row r="33607" spans="13:21" s="104" customFormat="1" ht="15.75">
      <c r="M33607" s="172"/>
      <c r="N33607" s="172"/>
      <c r="O33607" s="172"/>
      <c r="U33607" s="173"/>
    </row>
    <row r="33608" spans="13:21" s="104" customFormat="1" ht="15.75">
      <c r="M33608" s="172"/>
      <c r="N33608" s="172"/>
      <c r="O33608" s="172"/>
      <c r="U33608" s="173"/>
    </row>
    <row r="33609" spans="13:21" s="104" customFormat="1" ht="15.75">
      <c r="M33609" s="172"/>
      <c r="N33609" s="172"/>
      <c r="O33609" s="172"/>
      <c r="U33609" s="173"/>
    </row>
    <row r="33610" spans="13:21" s="104" customFormat="1" ht="15.75">
      <c r="M33610" s="172"/>
      <c r="N33610" s="172"/>
      <c r="O33610" s="172"/>
      <c r="U33610" s="173"/>
    </row>
    <row r="33611" spans="13:21" s="104" customFormat="1" ht="15.75">
      <c r="M33611" s="172"/>
      <c r="N33611" s="172"/>
      <c r="O33611" s="172"/>
      <c r="U33611" s="173"/>
    </row>
    <row r="33612" spans="13:21" s="104" customFormat="1" ht="15.75">
      <c r="M33612" s="172"/>
      <c r="N33612" s="172"/>
      <c r="O33612" s="172"/>
      <c r="U33612" s="173"/>
    </row>
    <row r="33613" spans="13:21" s="104" customFormat="1" ht="15.75">
      <c r="M33613" s="172"/>
      <c r="N33613" s="172"/>
      <c r="O33613" s="172"/>
      <c r="U33613" s="173"/>
    </row>
    <row r="33614" spans="13:21" s="104" customFormat="1" ht="15.75">
      <c r="M33614" s="172"/>
      <c r="N33614" s="172"/>
      <c r="O33614" s="172"/>
      <c r="U33614" s="173"/>
    </row>
    <row r="33615" spans="13:21" s="104" customFormat="1" ht="15.75">
      <c r="M33615" s="172"/>
      <c r="N33615" s="172"/>
      <c r="O33615" s="172"/>
      <c r="U33615" s="173"/>
    </row>
    <row r="33616" spans="13:21" s="104" customFormat="1" ht="15.75">
      <c r="M33616" s="172"/>
      <c r="N33616" s="172"/>
      <c r="O33616" s="172"/>
      <c r="U33616" s="173"/>
    </row>
    <row r="33617" spans="13:21" s="104" customFormat="1" ht="15.75">
      <c r="M33617" s="172"/>
      <c r="N33617" s="172"/>
      <c r="O33617" s="172"/>
      <c r="U33617" s="173"/>
    </row>
    <row r="33618" spans="13:21" s="104" customFormat="1" ht="15.75">
      <c r="M33618" s="172"/>
      <c r="N33618" s="172"/>
      <c r="O33618" s="172"/>
      <c r="U33618" s="173"/>
    </row>
    <row r="33619" spans="13:21" s="104" customFormat="1" ht="15.75">
      <c r="M33619" s="172"/>
      <c r="N33619" s="172"/>
      <c r="O33619" s="172"/>
      <c r="U33619" s="173"/>
    </row>
    <row r="33620" spans="13:21" s="104" customFormat="1" ht="15.75">
      <c r="M33620" s="172"/>
      <c r="N33620" s="172"/>
      <c r="O33620" s="172"/>
      <c r="U33620" s="173"/>
    </row>
    <row r="33621" spans="13:21" s="104" customFormat="1" ht="15.75">
      <c r="M33621" s="172"/>
      <c r="N33621" s="172"/>
      <c r="O33621" s="172"/>
      <c r="U33621" s="173"/>
    </row>
    <row r="33622" spans="13:21" s="104" customFormat="1" ht="15.75">
      <c r="M33622" s="172"/>
      <c r="N33622" s="172"/>
      <c r="O33622" s="172"/>
      <c r="U33622" s="173"/>
    </row>
    <row r="33623" spans="13:21" s="104" customFormat="1" ht="15.75">
      <c r="M33623" s="172"/>
      <c r="N33623" s="172"/>
      <c r="O33623" s="172"/>
      <c r="U33623" s="173"/>
    </row>
    <row r="33624" spans="13:21" s="104" customFormat="1" ht="15.75">
      <c r="M33624" s="172"/>
      <c r="N33624" s="172"/>
      <c r="O33624" s="172"/>
      <c r="U33624" s="173"/>
    </row>
    <row r="33625" spans="13:21" s="104" customFormat="1" ht="15.75">
      <c r="M33625" s="172"/>
      <c r="N33625" s="172"/>
      <c r="O33625" s="172"/>
      <c r="U33625" s="173"/>
    </row>
    <row r="33626" spans="13:21" s="104" customFormat="1" ht="15.75">
      <c r="M33626" s="172"/>
      <c r="N33626" s="172"/>
      <c r="O33626" s="172"/>
      <c r="U33626" s="173"/>
    </row>
    <row r="33627" spans="13:21" s="104" customFormat="1" ht="15.75">
      <c r="M33627" s="172"/>
      <c r="N33627" s="172"/>
      <c r="O33627" s="172"/>
      <c r="U33627" s="173"/>
    </row>
    <row r="33628" spans="13:21" s="104" customFormat="1" ht="15.75">
      <c r="M33628" s="172"/>
      <c r="N33628" s="172"/>
      <c r="O33628" s="172"/>
      <c r="U33628" s="173"/>
    </row>
    <row r="33629" spans="13:21" s="104" customFormat="1" ht="15.75">
      <c r="M33629" s="172"/>
      <c r="N33629" s="172"/>
      <c r="O33629" s="172"/>
      <c r="U33629" s="173"/>
    </row>
    <row r="33630" spans="13:21" s="104" customFormat="1" ht="15.75">
      <c r="M33630" s="172"/>
      <c r="N33630" s="172"/>
      <c r="O33630" s="172"/>
      <c r="U33630" s="173"/>
    </row>
    <row r="33631" spans="13:21" s="104" customFormat="1" ht="15.75">
      <c r="M33631" s="172"/>
      <c r="N33631" s="172"/>
      <c r="O33631" s="172"/>
      <c r="U33631" s="173"/>
    </row>
    <row r="33632" spans="13:21" s="104" customFormat="1" ht="15.75">
      <c r="M33632" s="172"/>
      <c r="N33632" s="172"/>
      <c r="O33632" s="172"/>
      <c r="U33632" s="173"/>
    </row>
    <row r="33633" spans="13:21" s="104" customFormat="1" ht="15.75">
      <c r="M33633" s="172"/>
      <c r="N33633" s="172"/>
      <c r="O33633" s="172"/>
      <c r="U33633" s="173"/>
    </row>
    <row r="33634" spans="13:21" s="104" customFormat="1" ht="15.75">
      <c r="M33634" s="172"/>
      <c r="N33634" s="172"/>
      <c r="O33634" s="172"/>
      <c r="U33634" s="173"/>
    </row>
    <row r="33635" spans="13:21" s="104" customFormat="1" ht="15.75">
      <c r="M33635" s="172"/>
      <c r="N33635" s="172"/>
      <c r="O33635" s="172"/>
      <c r="U33635" s="173"/>
    </row>
    <row r="33636" spans="13:21" s="104" customFormat="1" ht="15.75">
      <c r="M33636" s="172"/>
      <c r="N33636" s="172"/>
      <c r="O33636" s="172"/>
      <c r="U33636" s="173"/>
    </row>
    <row r="33637" spans="13:21" s="104" customFormat="1" ht="15.75">
      <c r="M33637" s="172"/>
      <c r="N33637" s="172"/>
      <c r="O33637" s="172"/>
      <c r="U33637" s="173"/>
    </row>
    <row r="33638" spans="13:21" s="104" customFormat="1" ht="15.75">
      <c r="M33638" s="172"/>
      <c r="N33638" s="172"/>
      <c r="O33638" s="172"/>
      <c r="U33638" s="173"/>
    </row>
    <row r="33639" spans="13:21" s="104" customFormat="1" ht="15.75">
      <c r="M33639" s="172"/>
      <c r="N33639" s="172"/>
      <c r="O33639" s="172"/>
      <c r="U33639" s="173"/>
    </row>
    <row r="33640" spans="13:21" s="104" customFormat="1" ht="15.75">
      <c r="M33640" s="172"/>
      <c r="N33640" s="172"/>
      <c r="O33640" s="172"/>
      <c r="U33640" s="173"/>
    </row>
    <row r="33641" spans="13:21" s="104" customFormat="1" ht="15.75">
      <c r="M33641" s="172"/>
      <c r="N33641" s="172"/>
      <c r="O33641" s="172"/>
      <c r="U33641" s="173"/>
    </row>
    <row r="33642" spans="13:21" s="104" customFormat="1" ht="15.75">
      <c r="M33642" s="172"/>
      <c r="N33642" s="172"/>
      <c r="O33642" s="172"/>
      <c r="U33642" s="173"/>
    </row>
    <row r="33643" spans="13:21" s="104" customFormat="1" ht="15.75">
      <c r="M33643" s="172"/>
      <c r="N33643" s="172"/>
      <c r="O33643" s="172"/>
      <c r="U33643" s="173"/>
    </row>
    <row r="33644" spans="13:21" s="104" customFormat="1" ht="15.75">
      <c r="M33644" s="172"/>
      <c r="N33644" s="172"/>
      <c r="O33644" s="172"/>
      <c r="U33644" s="173"/>
    </row>
    <row r="33645" spans="13:21" s="104" customFormat="1" ht="15.75">
      <c r="M33645" s="172"/>
      <c r="N33645" s="172"/>
      <c r="O33645" s="172"/>
      <c r="U33645" s="173"/>
    </row>
    <row r="33646" spans="13:21" s="104" customFormat="1" ht="15.75">
      <c r="M33646" s="172"/>
      <c r="N33646" s="172"/>
      <c r="O33646" s="172"/>
      <c r="U33646" s="173"/>
    </row>
    <row r="33647" spans="13:21" s="104" customFormat="1" ht="15.75">
      <c r="M33647" s="172"/>
      <c r="N33647" s="172"/>
      <c r="O33647" s="172"/>
      <c r="U33647" s="173"/>
    </row>
    <row r="33648" spans="13:21" s="104" customFormat="1" ht="15.75">
      <c r="M33648" s="172"/>
      <c r="N33648" s="172"/>
      <c r="O33648" s="172"/>
      <c r="U33648" s="173"/>
    </row>
    <row r="33649" spans="13:21" s="104" customFormat="1" ht="15.75">
      <c r="M33649" s="172"/>
      <c r="N33649" s="172"/>
      <c r="O33649" s="172"/>
      <c r="U33649" s="173"/>
    </row>
    <row r="33650" spans="13:21" s="104" customFormat="1" ht="15.75">
      <c r="M33650" s="172"/>
      <c r="N33650" s="172"/>
      <c r="O33650" s="172"/>
      <c r="U33650" s="173"/>
    </row>
    <row r="33651" spans="13:21" s="104" customFormat="1" ht="15.75">
      <c r="M33651" s="172"/>
      <c r="N33651" s="172"/>
      <c r="O33651" s="172"/>
      <c r="U33651" s="173"/>
    </row>
    <row r="33652" spans="13:21" s="104" customFormat="1" ht="15.75">
      <c r="M33652" s="172"/>
      <c r="N33652" s="172"/>
      <c r="O33652" s="172"/>
      <c r="U33652" s="173"/>
    </row>
    <row r="33653" spans="13:21" s="104" customFormat="1" ht="15.75">
      <c r="M33653" s="172"/>
      <c r="N33653" s="172"/>
      <c r="O33653" s="172"/>
      <c r="U33653" s="173"/>
    </row>
    <row r="33654" spans="13:21" s="104" customFormat="1" ht="15.75">
      <c r="M33654" s="172"/>
      <c r="N33654" s="172"/>
      <c r="O33654" s="172"/>
      <c r="U33654" s="173"/>
    </row>
    <row r="33655" spans="13:21" s="104" customFormat="1" ht="15.75">
      <c r="M33655" s="172"/>
      <c r="N33655" s="172"/>
      <c r="O33655" s="172"/>
      <c r="U33655" s="173"/>
    </row>
    <row r="33656" spans="13:21" s="104" customFormat="1" ht="15.75">
      <c r="M33656" s="172"/>
      <c r="N33656" s="172"/>
      <c r="O33656" s="172"/>
      <c r="U33656" s="173"/>
    </row>
    <row r="33657" spans="13:21" s="104" customFormat="1" ht="15.75">
      <c r="M33657" s="172"/>
      <c r="N33657" s="172"/>
      <c r="O33657" s="172"/>
      <c r="U33657" s="173"/>
    </row>
    <row r="33658" spans="13:21" s="104" customFormat="1" ht="15.75">
      <c r="M33658" s="172"/>
      <c r="N33658" s="172"/>
      <c r="O33658" s="172"/>
      <c r="U33658" s="173"/>
    </row>
    <row r="33659" spans="13:21" s="104" customFormat="1" ht="15.75">
      <c r="M33659" s="172"/>
      <c r="N33659" s="172"/>
      <c r="O33659" s="172"/>
      <c r="U33659" s="173"/>
    </row>
    <row r="33660" spans="13:21" s="104" customFormat="1" ht="15.75">
      <c r="M33660" s="172"/>
      <c r="N33660" s="172"/>
      <c r="O33660" s="172"/>
      <c r="U33660" s="173"/>
    </row>
    <row r="33661" spans="13:21" s="104" customFormat="1" ht="15.75">
      <c r="M33661" s="172"/>
      <c r="N33661" s="172"/>
      <c r="O33661" s="172"/>
      <c r="U33661" s="173"/>
    </row>
    <row r="33662" spans="13:21" s="104" customFormat="1" ht="15.75">
      <c r="M33662" s="172"/>
      <c r="N33662" s="172"/>
      <c r="O33662" s="172"/>
      <c r="U33662" s="173"/>
    </row>
    <row r="33663" spans="13:21" s="104" customFormat="1" ht="15.75">
      <c r="M33663" s="172"/>
      <c r="N33663" s="172"/>
      <c r="O33663" s="172"/>
      <c r="U33663" s="173"/>
    </row>
    <row r="33664" spans="13:21" s="104" customFormat="1" ht="15.75">
      <c r="M33664" s="172"/>
      <c r="N33664" s="172"/>
      <c r="O33664" s="172"/>
      <c r="U33664" s="173"/>
    </row>
    <row r="33665" spans="13:21" s="104" customFormat="1" ht="15.75">
      <c r="M33665" s="172"/>
      <c r="N33665" s="172"/>
      <c r="O33665" s="172"/>
      <c r="U33665" s="173"/>
    </row>
    <row r="33666" spans="13:21" s="104" customFormat="1" ht="15.75">
      <c r="M33666" s="172"/>
      <c r="N33666" s="172"/>
      <c r="O33666" s="172"/>
      <c r="U33666" s="173"/>
    </row>
    <row r="33667" spans="13:21" s="104" customFormat="1" ht="15.75">
      <c r="M33667" s="172"/>
      <c r="N33667" s="172"/>
      <c r="O33667" s="172"/>
      <c r="U33667" s="173"/>
    </row>
    <row r="33668" spans="13:21" s="104" customFormat="1" ht="15.75">
      <c r="M33668" s="172"/>
      <c r="N33668" s="172"/>
      <c r="O33668" s="172"/>
      <c r="U33668" s="173"/>
    </row>
    <row r="33669" spans="13:21" s="104" customFormat="1" ht="15.75">
      <c r="M33669" s="172"/>
      <c r="N33669" s="172"/>
      <c r="O33669" s="172"/>
      <c r="U33669" s="173"/>
    </row>
    <row r="33670" spans="13:21" s="104" customFormat="1" ht="15.75">
      <c r="M33670" s="172"/>
      <c r="N33670" s="172"/>
      <c r="O33670" s="172"/>
      <c r="U33670" s="173"/>
    </row>
    <row r="33671" spans="13:21" s="104" customFormat="1" ht="15.75">
      <c r="M33671" s="172"/>
      <c r="N33671" s="172"/>
      <c r="O33671" s="172"/>
      <c r="U33671" s="173"/>
    </row>
    <row r="33672" spans="13:21" s="104" customFormat="1" ht="15.75">
      <c r="M33672" s="172"/>
      <c r="N33672" s="172"/>
      <c r="O33672" s="172"/>
      <c r="U33672" s="173"/>
    </row>
    <row r="33673" spans="13:21" s="104" customFormat="1" ht="15.75">
      <c r="M33673" s="172"/>
      <c r="N33673" s="172"/>
      <c r="O33673" s="172"/>
      <c r="U33673" s="173"/>
    </row>
    <row r="33674" spans="13:21" s="104" customFormat="1" ht="15.75">
      <c r="M33674" s="172"/>
      <c r="N33674" s="172"/>
      <c r="O33674" s="172"/>
      <c r="U33674" s="173"/>
    </row>
    <row r="33675" spans="13:21" s="104" customFormat="1" ht="15.75">
      <c r="M33675" s="172"/>
      <c r="N33675" s="172"/>
      <c r="O33675" s="172"/>
      <c r="U33675" s="173"/>
    </row>
    <row r="33676" spans="13:21" s="104" customFormat="1" ht="15.75">
      <c r="M33676" s="172"/>
      <c r="N33676" s="172"/>
      <c r="O33676" s="172"/>
      <c r="U33676" s="173"/>
    </row>
    <row r="33677" spans="13:21" s="104" customFormat="1" ht="15.75">
      <c r="M33677" s="172"/>
      <c r="N33677" s="172"/>
      <c r="O33677" s="172"/>
      <c r="U33677" s="173"/>
    </row>
    <row r="33678" spans="13:21" s="104" customFormat="1" ht="15.75">
      <c r="M33678" s="172"/>
      <c r="N33678" s="172"/>
      <c r="O33678" s="172"/>
      <c r="U33678" s="173"/>
    </row>
    <row r="33679" spans="13:21" s="104" customFormat="1" ht="15.75">
      <c r="M33679" s="172"/>
      <c r="N33679" s="172"/>
      <c r="O33679" s="172"/>
      <c r="U33679" s="173"/>
    </row>
    <row r="33680" spans="13:21" s="104" customFormat="1" ht="15.75">
      <c r="M33680" s="172"/>
      <c r="N33680" s="172"/>
      <c r="O33680" s="172"/>
      <c r="U33680" s="173"/>
    </row>
    <row r="33681" spans="13:21" s="104" customFormat="1" ht="15.75">
      <c r="M33681" s="172"/>
      <c r="N33681" s="172"/>
      <c r="O33681" s="172"/>
      <c r="U33681" s="173"/>
    </row>
    <row r="33682" spans="13:21" s="104" customFormat="1" ht="15.75">
      <c r="M33682" s="172"/>
      <c r="N33682" s="172"/>
      <c r="O33682" s="172"/>
      <c r="U33682" s="173"/>
    </row>
    <row r="33683" spans="13:21" s="104" customFormat="1" ht="15.75">
      <c r="M33683" s="172"/>
      <c r="N33683" s="172"/>
      <c r="O33683" s="172"/>
      <c r="U33683" s="173"/>
    </row>
    <row r="33684" spans="13:21" s="104" customFormat="1" ht="15.75">
      <c r="M33684" s="172"/>
      <c r="N33684" s="172"/>
      <c r="O33684" s="172"/>
      <c r="U33684" s="173"/>
    </row>
    <row r="33685" spans="13:21" s="104" customFormat="1" ht="15.75">
      <c r="M33685" s="172"/>
      <c r="N33685" s="172"/>
      <c r="O33685" s="172"/>
      <c r="U33685" s="173"/>
    </row>
    <row r="33686" spans="13:21" s="104" customFormat="1" ht="15.75">
      <c r="M33686" s="172"/>
      <c r="N33686" s="172"/>
      <c r="O33686" s="172"/>
      <c r="U33686" s="173"/>
    </row>
    <row r="33687" spans="13:21" s="104" customFormat="1" ht="15.75">
      <c r="M33687" s="172"/>
      <c r="N33687" s="172"/>
      <c r="O33687" s="172"/>
      <c r="U33687" s="173"/>
    </row>
    <row r="33688" spans="13:21" s="104" customFormat="1" ht="15.75">
      <c r="M33688" s="172"/>
      <c r="N33688" s="172"/>
      <c r="O33688" s="172"/>
      <c r="U33688" s="173"/>
    </row>
    <row r="33689" spans="13:21" s="104" customFormat="1" ht="15.75">
      <c r="M33689" s="172"/>
      <c r="N33689" s="172"/>
      <c r="O33689" s="172"/>
      <c r="U33689" s="173"/>
    </row>
    <row r="33690" spans="13:21" s="104" customFormat="1" ht="15.75">
      <c r="M33690" s="172"/>
      <c r="N33690" s="172"/>
      <c r="O33690" s="172"/>
      <c r="U33690" s="173"/>
    </row>
    <row r="33691" spans="13:21" s="104" customFormat="1" ht="15.75">
      <c r="M33691" s="172"/>
      <c r="N33691" s="172"/>
      <c r="O33691" s="172"/>
      <c r="U33691" s="173"/>
    </row>
    <row r="33692" spans="13:21" s="104" customFormat="1" ht="15.75">
      <c r="M33692" s="172"/>
      <c r="N33692" s="172"/>
      <c r="O33692" s="172"/>
      <c r="U33692" s="173"/>
    </row>
    <row r="33693" spans="13:21" s="104" customFormat="1" ht="15.75">
      <c r="M33693" s="172"/>
      <c r="N33693" s="172"/>
      <c r="O33693" s="172"/>
      <c r="U33693" s="173"/>
    </row>
    <row r="33694" spans="13:21" s="104" customFormat="1" ht="15.75">
      <c r="M33694" s="172"/>
      <c r="N33694" s="172"/>
      <c r="O33694" s="172"/>
      <c r="U33694" s="173"/>
    </row>
    <row r="33695" spans="13:21" s="104" customFormat="1" ht="15.75">
      <c r="M33695" s="172"/>
      <c r="N33695" s="172"/>
      <c r="O33695" s="172"/>
      <c r="U33695" s="173"/>
    </row>
    <row r="33696" spans="13:21" s="104" customFormat="1" ht="15.75">
      <c r="M33696" s="172"/>
      <c r="N33696" s="172"/>
      <c r="O33696" s="172"/>
      <c r="U33696" s="173"/>
    </row>
    <row r="33697" spans="13:21" s="104" customFormat="1" ht="15.75">
      <c r="M33697" s="172"/>
      <c r="N33697" s="172"/>
      <c r="O33697" s="172"/>
      <c r="U33697" s="173"/>
    </row>
    <row r="33698" spans="13:21" s="104" customFormat="1" ht="15.75">
      <c r="M33698" s="172"/>
      <c r="N33698" s="172"/>
      <c r="O33698" s="172"/>
      <c r="U33698" s="173"/>
    </row>
    <row r="33699" spans="13:21" s="104" customFormat="1" ht="15.75">
      <c r="M33699" s="172"/>
      <c r="N33699" s="172"/>
      <c r="O33699" s="172"/>
      <c r="U33699" s="173"/>
    </row>
    <row r="33700" spans="13:21" s="104" customFormat="1" ht="15.75">
      <c r="M33700" s="172"/>
      <c r="N33700" s="172"/>
      <c r="O33700" s="172"/>
      <c r="U33700" s="173"/>
    </row>
    <row r="33701" spans="13:21" s="104" customFormat="1" ht="15.75">
      <c r="M33701" s="172"/>
      <c r="N33701" s="172"/>
      <c r="O33701" s="172"/>
      <c r="U33701" s="173"/>
    </row>
    <row r="33702" spans="13:21" s="104" customFormat="1" ht="15.75">
      <c r="M33702" s="172"/>
      <c r="N33702" s="172"/>
      <c r="O33702" s="172"/>
      <c r="U33702" s="173"/>
    </row>
    <row r="33703" spans="13:21" s="104" customFormat="1" ht="15.75">
      <c r="M33703" s="172"/>
      <c r="N33703" s="172"/>
      <c r="O33703" s="172"/>
      <c r="U33703" s="173"/>
    </row>
    <row r="33704" spans="13:21" s="104" customFormat="1" ht="15.75">
      <c r="M33704" s="172"/>
      <c r="N33704" s="172"/>
      <c r="O33704" s="172"/>
      <c r="U33704" s="173"/>
    </row>
    <row r="33705" spans="13:21" s="104" customFormat="1" ht="15.75">
      <c r="M33705" s="172"/>
      <c r="N33705" s="172"/>
      <c r="O33705" s="172"/>
      <c r="U33705" s="173"/>
    </row>
    <row r="33706" spans="13:21" s="104" customFormat="1" ht="15.75">
      <c r="M33706" s="172"/>
      <c r="N33706" s="172"/>
      <c r="O33706" s="172"/>
      <c r="U33706" s="173"/>
    </row>
    <row r="33707" spans="13:21" s="104" customFormat="1" ht="15.75">
      <c r="M33707" s="172"/>
      <c r="N33707" s="172"/>
      <c r="O33707" s="172"/>
      <c r="U33707" s="173"/>
    </row>
    <row r="33708" spans="13:21" s="104" customFormat="1" ht="15.75">
      <c r="M33708" s="172"/>
      <c r="N33708" s="172"/>
      <c r="O33708" s="172"/>
      <c r="U33708" s="173"/>
    </row>
    <row r="33709" spans="13:21" s="104" customFormat="1" ht="15.75">
      <c r="M33709" s="172"/>
      <c r="N33709" s="172"/>
      <c r="O33709" s="172"/>
      <c r="U33709" s="173"/>
    </row>
    <row r="33710" spans="13:21" s="104" customFormat="1" ht="15.75">
      <c r="M33710" s="172"/>
      <c r="N33710" s="172"/>
      <c r="O33710" s="172"/>
      <c r="U33710" s="173"/>
    </row>
    <row r="33711" spans="13:21" s="104" customFormat="1" ht="15.75">
      <c r="M33711" s="172"/>
      <c r="N33711" s="172"/>
      <c r="O33711" s="172"/>
      <c r="U33711" s="173"/>
    </row>
    <row r="33712" spans="13:21" s="104" customFormat="1" ht="15.75">
      <c r="M33712" s="172"/>
      <c r="N33712" s="172"/>
      <c r="O33712" s="172"/>
      <c r="U33712" s="173"/>
    </row>
    <row r="33713" spans="13:21" s="104" customFormat="1" ht="15.75">
      <c r="M33713" s="172"/>
      <c r="N33713" s="172"/>
      <c r="O33713" s="172"/>
      <c r="U33713" s="173"/>
    </row>
    <row r="33714" spans="13:21" s="104" customFormat="1" ht="15.75">
      <c r="M33714" s="172"/>
      <c r="N33714" s="172"/>
      <c r="O33714" s="172"/>
      <c r="U33714" s="173"/>
    </row>
    <row r="33715" spans="13:21" s="104" customFormat="1" ht="15.75">
      <c r="M33715" s="172"/>
      <c r="N33715" s="172"/>
      <c r="O33715" s="172"/>
      <c r="U33715" s="173"/>
    </row>
    <row r="33716" spans="13:21" s="104" customFormat="1" ht="15.75">
      <c r="M33716" s="172"/>
      <c r="N33716" s="172"/>
      <c r="O33716" s="172"/>
      <c r="U33716" s="173"/>
    </row>
    <row r="33717" spans="13:21" s="104" customFormat="1" ht="15.75">
      <c r="M33717" s="172"/>
      <c r="N33717" s="172"/>
      <c r="O33717" s="172"/>
      <c r="U33717" s="173"/>
    </row>
    <row r="33718" spans="13:21" s="104" customFormat="1" ht="15.75">
      <c r="M33718" s="172"/>
      <c r="N33718" s="172"/>
      <c r="O33718" s="172"/>
      <c r="U33718" s="173"/>
    </row>
    <row r="33719" spans="13:21" s="104" customFormat="1" ht="15.75">
      <c r="M33719" s="172"/>
      <c r="N33719" s="172"/>
      <c r="O33719" s="172"/>
      <c r="U33719" s="173"/>
    </row>
    <row r="33720" spans="13:21" s="104" customFormat="1" ht="15.75">
      <c r="M33720" s="172"/>
      <c r="N33720" s="172"/>
      <c r="O33720" s="172"/>
      <c r="U33720" s="173"/>
    </row>
    <row r="33721" spans="13:21" s="104" customFormat="1" ht="15.75">
      <c r="M33721" s="172"/>
      <c r="N33721" s="172"/>
      <c r="O33721" s="172"/>
      <c r="U33721" s="173"/>
    </row>
    <row r="33722" spans="13:21" s="104" customFormat="1" ht="15.75">
      <c r="M33722" s="172"/>
      <c r="N33722" s="172"/>
      <c r="O33722" s="172"/>
      <c r="U33722" s="173"/>
    </row>
    <row r="33723" spans="13:21" s="104" customFormat="1" ht="15.75">
      <c r="M33723" s="172"/>
      <c r="N33723" s="172"/>
      <c r="O33723" s="172"/>
      <c r="U33723" s="173"/>
    </row>
    <row r="33724" spans="13:21" s="104" customFormat="1" ht="15.75">
      <c r="M33724" s="172"/>
      <c r="N33724" s="172"/>
      <c r="O33724" s="172"/>
      <c r="U33724" s="173"/>
    </row>
    <row r="33725" spans="13:21" s="104" customFormat="1" ht="15.75">
      <c r="M33725" s="172"/>
      <c r="N33725" s="172"/>
      <c r="O33725" s="172"/>
      <c r="U33725" s="173"/>
    </row>
    <row r="33726" spans="13:21" s="104" customFormat="1" ht="15.75">
      <c r="M33726" s="172"/>
      <c r="N33726" s="172"/>
      <c r="O33726" s="172"/>
      <c r="U33726" s="173"/>
    </row>
    <row r="33727" spans="13:21" s="104" customFormat="1" ht="15.75">
      <c r="M33727" s="172"/>
      <c r="N33727" s="172"/>
      <c r="O33727" s="172"/>
      <c r="U33727" s="173"/>
    </row>
    <row r="33728" spans="13:21" s="104" customFormat="1" ht="15.75">
      <c r="M33728" s="172"/>
      <c r="N33728" s="172"/>
      <c r="O33728" s="172"/>
      <c r="U33728" s="173"/>
    </row>
    <row r="33729" spans="13:21" s="104" customFormat="1" ht="15.75">
      <c r="M33729" s="172"/>
      <c r="N33729" s="172"/>
      <c r="O33729" s="172"/>
      <c r="U33729" s="173"/>
    </row>
    <row r="33730" spans="13:21" s="104" customFormat="1" ht="15.75">
      <c r="M33730" s="172"/>
      <c r="N33730" s="172"/>
      <c r="O33730" s="172"/>
      <c r="U33730" s="173"/>
    </row>
    <row r="33731" spans="13:21" s="104" customFormat="1" ht="15.75">
      <c r="M33731" s="172"/>
      <c r="N33731" s="172"/>
      <c r="O33731" s="172"/>
      <c r="U33731" s="173"/>
    </row>
    <row r="33732" spans="13:21" s="104" customFormat="1" ht="15.75">
      <c r="M33732" s="172"/>
      <c r="N33732" s="172"/>
      <c r="O33732" s="172"/>
      <c r="U33732" s="173"/>
    </row>
    <row r="33733" spans="13:21" s="104" customFormat="1" ht="15.75">
      <c r="M33733" s="172"/>
      <c r="N33733" s="172"/>
      <c r="O33733" s="172"/>
      <c r="U33733" s="173"/>
    </row>
    <row r="33734" spans="13:21" s="104" customFormat="1" ht="15.75">
      <c r="M33734" s="172"/>
      <c r="N33734" s="172"/>
      <c r="O33734" s="172"/>
      <c r="U33734" s="173"/>
    </row>
    <row r="33735" spans="13:21" s="104" customFormat="1" ht="15.75">
      <c r="M33735" s="172"/>
      <c r="N33735" s="172"/>
      <c r="O33735" s="172"/>
      <c r="U33735" s="173"/>
    </row>
    <row r="33736" spans="13:21" s="104" customFormat="1" ht="15.75">
      <c r="M33736" s="172"/>
      <c r="N33736" s="172"/>
      <c r="O33736" s="172"/>
      <c r="U33736" s="173"/>
    </row>
    <row r="33737" spans="13:21" s="104" customFormat="1" ht="15.75">
      <c r="M33737" s="172"/>
      <c r="N33737" s="172"/>
      <c r="O33737" s="172"/>
      <c r="U33737" s="173"/>
    </row>
    <row r="33738" spans="13:21" s="104" customFormat="1" ht="15.75">
      <c r="M33738" s="172"/>
      <c r="N33738" s="172"/>
      <c r="O33738" s="172"/>
      <c r="U33738" s="173"/>
    </row>
    <row r="33739" spans="13:21" s="104" customFormat="1" ht="15.75">
      <c r="M33739" s="172"/>
      <c r="N33739" s="172"/>
      <c r="O33739" s="172"/>
      <c r="U33739" s="173"/>
    </row>
    <row r="33740" spans="13:21" s="104" customFormat="1" ht="15.75">
      <c r="M33740" s="172"/>
      <c r="N33740" s="172"/>
      <c r="O33740" s="172"/>
      <c r="U33740" s="173"/>
    </row>
    <row r="33741" spans="13:21" s="104" customFormat="1" ht="15.75">
      <c r="M33741" s="172"/>
      <c r="N33741" s="172"/>
      <c r="O33741" s="172"/>
      <c r="U33741" s="173"/>
    </row>
    <row r="33742" spans="13:21" s="104" customFormat="1" ht="15.75">
      <c r="M33742" s="172"/>
      <c r="N33742" s="172"/>
      <c r="O33742" s="172"/>
      <c r="U33742" s="173"/>
    </row>
    <row r="33743" spans="13:21" s="104" customFormat="1" ht="15.75">
      <c r="M33743" s="172"/>
      <c r="N33743" s="172"/>
      <c r="O33743" s="172"/>
      <c r="U33743" s="173"/>
    </row>
    <row r="33744" spans="13:21" s="104" customFormat="1" ht="15.75">
      <c r="M33744" s="172"/>
      <c r="N33744" s="172"/>
      <c r="O33744" s="172"/>
      <c r="U33744" s="173"/>
    </row>
    <row r="33745" spans="13:21" s="104" customFormat="1" ht="15.75">
      <c r="M33745" s="172"/>
      <c r="N33745" s="172"/>
      <c r="O33745" s="172"/>
      <c r="U33745" s="173"/>
    </row>
    <row r="33746" spans="13:21" s="104" customFormat="1" ht="15.75">
      <c r="M33746" s="172"/>
      <c r="N33746" s="172"/>
      <c r="O33746" s="172"/>
      <c r="U33746" s="173"/>
    </row>
    <row r="33747" spans="13:21" s="104" customFormat="1" ht="15.75">
      <c r="M33747" s="172"/>
      <c r="N33747" s="172"/>
      <c r="O33747" s="172"/>
      <c r="U33747" s="173"/>
    </row>
    <row r="33748" spans="13:21" s="104" customFormat="1" ht="15.75">
      <c r="M33748" s="172"/>
      <c r="N33748" s="172"/>
      <c r="O33748" s="172"/>
      <c r="U33748" s="173"/>
    </row>
    <row r="33749" spans="13:21" s="104" customFormat="1" ht="15.75">
      <c r="M33749" s="172"/>
      <c r="N33749" s="172"/>
      <c r="O33749" s="172"/>
      <c r="U33749" s="173"/>
    </row>
    <row r="33750" spans="13:21" s="104" customFormat="1" ht="15.75">
      <c r="M33750" s="172"/>
      <c r="N33750" s="172"/>
      <c r="O33750" s="172"/>
      <c r="U33750" s="173"/>
    </row>
    <row r="33751" spans="13:21" s="104" customFormat="1" ht="15.75">
      <c r="M33751" s="172"/>
      <c r="N33751" s="172"/>
      <c r="O33751" s="172"/>
      <c r="U33751" s="173"/>
    </row>
    <row r="33752" spans="13:21" s="104" customFormat="1" ht="15.75">
      <c r="M33752" s="172"/>
      <c r="N33752" s="172"/>
      <c r="O33752" s="172"/>
      <c r="U33752" s="173"/>
    </row>
    <row r="33753" spans="13:21" s="104" customFormat="1" ht="15.75">
      <c r="M33753" s="172"/>
      <c r="N33753" s="172"/>
      <c r="O33753" s="172"/>
      <c r="U33753" s="173"/>
    </row>
    <row r="33754" spans="13:21" s="104" customFormat="1" ht="15.75">
      <c r="M33754" s="172"/>
      <c r="N33754" s="172"/>
      <c r="O33754" s="172"/>
      <c r="U33754" s="173"/>
    </row>
    <row r="33755" spans="13:21" s="104" customFormat="1" ht="15.75">
      <c r="M33755" s="172"/>
      <c r="N33755" s="172"/>
      <c r="O33755" s="172"/>
      <c r="U33755" s="173"/>
    </row>
    <row r="33756" spans="13:21" s="104" customFormat="1" ht="15.75">
      <c r="M33756" s="172"/>
      <c r="N33756" s="172"/>
      <c r="O33756" s="172"/>
      <c r="U33756" s="173"/>
    </row>
    <row r="33757" spans="13:21" s="104" customFormat="1" ht="15.75">
      <c r="M33757" s="172"/>
      <c r="N33757" s="172"/>
      <c r="O33757" s="172"/>
      <c r="U33757" s="173"/>
    </row>
    <row r="33758" spans="13:21" s="104" customFormat="1" ht="15.75">
      <c r="M33758" s="172"/>
      <c r="N33758" s="172"/>
      <c r="O33758" s="172"/>
      <c r="U33758" s="173"/>
    </row>
    <row r="33759" spans="13:21" s="104" customFormat="1" ht="15.75">
      <c r="M33759" s="172"/>
      <c r="N33759" s="172"/>
      <c r="O33759" s="172"/>
      <c r="U33759" s="173"/>
    </row>
    <row r="33760" spans="13:21" s="104" customFormat="1" ht="15.75">
      <c r="M33760" s="172"/>
      <c r="N33760" s="172"/>
      <c r="O33760" s="172"/>
      <c r="U33760" s="173"/>
    </row>
    <row r="33761" spans="13:21" s="104" customFormat="1" ht="15.75">
      <c r="M33761" s="172"/>
      <c r="N33761" s="172"/>
      <c r="O33761" s="172"/>
      <c r="U33761" s="173"/>
    </row>
    <row r="33762" spans="13:21" s="104" customFormat="1" ht="15.75">
      <c r="M33762" s="172"/>
      <c r="N33762" s="172"/>
      <c r="O33762" s="172"/>
      <c r="U33762" s="173"/>
    </row>
    <row r="33763" spans="13:21" s="104" customFormat="1" ht="15.75">
      <c r="M33763" s="172"/>
      <c r="N33763" s="172"/>
      <c r="O33763" s="172"/>
      <c r="U33763" s="173"/>
    </row>
    <row r="33764" spans="13:21" s="104" customFormat="1" ht="15.75">
      <c r="M33764" s="172"/>
      <c r="N33764" s="172"/>
      <c r="O33764" s="172"/>
      <c r="U33764" s="173"/>
    </row>
    <row r="33765" spans="13:21" s="104" customFormat="1" ht="15.75">
      <c r="M33765" s="172"/>
      <c r="N33765" s="172"/>
      <c r="O33765" s="172"/>
      <c r="U33765" s="173"/>
    </row>
    <row r="33766" spans="13:21" s="104" customFormat="1" ht="15.75">
      <c r="M33766" s="172"/>
      <c r="N33766" s="172"/>
      <c r="O33766" s="172"/>
      <c r="U33766" s="173"/>
    </row>
    <row r="33767" spans="13:21" s="104" customFormat="1" ht="15.75">
      <c r="M33767" s="172"/>
      <c r="N33767" s="172"/>
      <c r="O33767" s="172"/>
      <c r="U33767" s="173"/>
    </row>
    <row r="33768" spans="13:21" s="104" customFormat="1" ht="15.75">
      <c r="M33768" s="172"/>
      <c r="N33768" s="172"/>
      <c r="O33768" s="172"/>
      <c r="U33768" s="173"/>
    </row>
    <row r="33769" spans="13:21" s="104" customFormat="1" ht="15.75">
      <c r="M33769" s="172"/>
      <c r="N33769" s="172"/>
      <c r="O33769" s="172"/>
      <c r="U33769" s="173"/>
    </row>
    <row r="33770" spans="13:21" s="104" customFormat="1" ht="15.75">
      <c r="M33770" s="172"/>
      <c r="N33770" s="172"/>
      <c r="O33770" s="172"/>
      <c r="U33770" s="173"/>
    </row>
    <row r="33771" spans="13:21" s="104" customFormat="1" ht="15.75">
      <c r="M33771" s="172"/>
      <c r="N33771" s="172"/>
      <c r="O33771" s="172"/>
      <c r="U33771" s="173"/>
    </row>
    <row r="33772" spans="13:21" s="104" customFormat="1" ht="15.75">
      <c r="M33772" s="172"/>
      <c r="N33772" s="172"/>
      <c r="O33772" s="172"/>
      <c r="U33772" s="173"/>
    </row>
    <row r="33773" spans="13:21" s="104" customFormat="1" ht="15.75">
      <c r="M33773" s="172"/>
      <c r="N33773" s="172"/>
      <c r="O33773" s="172"/>
      <c r="U33773" s="173"/>
    </row>
    <row r="33774" spans="13:21" s="104" customFormat="1" ht="15.75">
      <c r="M33774" s="172"/>
      <c r="N33774" s="172"/>
      <c r="O33774" s="172"/>
      <c r="U33774" s="173"/>
    </row>
    <row r="33775" spans="13:21" s="104" customFormat="1" ht="15.75">
      <c r="M33775" s="172"/>
      <c r="N33775" s="172"/>
      <c r="O33775" s="172"/>
      <c r="U33775" s="173"/>
    </row>
    <row r="33776" spans="13:21" s="104" customFormat="1" ht="15.75">
      <c r="M33776" s="172"/>
      <c r="N33776" s="172"/>
      <c r="O33776" s="172"/>
      <c r="U33776" s="173"/>
    </row>
    <row r="33777" spans="13:21" s="104" customFormat="1" ht="15.75">
      <c r="M33777" s="172"/>
      <c r="N33777" s="172"/>
      <c r="O33777" s="172"/>
      <c r="U33777" s="173"/>
    </row>
    <row r="33778" spans="13:21" s="104" customFormat="1" ht="15.75">
      <c r="M33778" s="172"/>
      <c r="N33778" s="172"/>
      <c r="O33778" s="172"/>
      <c r="U33778" s="173"/>
    </row>
    <row r="33779" spans="13:21" s="104" customFormat="1" ht="15.75">
      <c r="M33779" s="172"/>
      <c r="N33779" s="172"/>
      <c r="O33779" s="172"/>
      <c r="U33779" s="173"/>
    </row>
    <row r="33780" spans="13:21" s="104" customFormat="1" ht="15.75">
      <c r="M33780" s="172"/>
      <c r="N33780" s="172"/>
      <c r="O33780" s="172"/>
      <c r="U33780" s="173"/>
    </row>
    <row r="33781" spans="13:21" s="104" customFormat="1" ht="15.75">
      <c r="M33781" s="172"/>
      <c r="N33781" s="172"/>
      <c r="O33781" s="172"/>
      <c r="U33781" s="173"/>
    </row>
    <row r="33782" spans="13:21" s="104" customFormat="1" ht="15.75">
      <c r="M33782" s="172"/>
      <c r="N33782" s="172"/>
      <c r="O33782" s="172"/>
      <c r="U33782" s="173"/>
    </row>
    <row r="33783" spans="13:21" s="104" customFormat="1" ht="15.75">
      <c r="M33783" s="172"/>
      <c r="N33783" s="172"/>
      <c r="O33783" s="172"/>
      <c r="U33783" s="173"/>
    </row>
    <row r="33784" spans="13:21" s="104" customFormat="1" ht="15.75">
      <c r="M33784" s="172"/>
      <c r="N33784" s="172"/>
      <c r="O33784" s="172"/>
      <c r="U33784" s="173"/>
    </row>
    <row r="33785" spans="13:21" s="104" customFormat="1" ht="15.75">
      <c r="M33785" s="172"/>
      <c r="N33785" s="172"/>
      <c r="O33785" s="172"/>
      <c r="U33785" s="173"/>
    </row>
    <row r="33786" spans="13:21" s="104" customFormat="1" ht="15.75">
      <c r="M33786" s="172"/>
      <c r="N33786" s="172"/>
      <c r="O33786" s="172"/>
      <c r="U33786" s="173"/>
    </row>
    <row r="33787" spans="13:21" s="104" customFormat="1" ht="15.75">
      <c r="M33787" s="172"/>
      <c r="N33787" s="172"/>
      <c r="O33787" s="172"/>
      <c r="U33787" s="173"/>
    </row>
    <row r="33788" spans="13:21" s="104" customFormat="1" ht="15.75">
      <c r="M33788" s="172"/>
      <c r="N33788" s="172"/>
      <c r="O33788" s="172"/>
      <c r="U33788" s="173"/>
    </row>
    <row r="33789" spans="13:21" s="104" customFormat="1" ht="15.75">
      <c r="M33789" s="172"/>
      <c r="N33789" s="172"/>
      <c r="O33789" s="172"/>
      <c r="U33789" s="173"/>
    </row>
    <row r="33790" spans="13:21" s="104" customFormat="1" ht="15.75">
      <c r="M33790" s="172"/>
      <c r="N33790" s="172"/>
      <c r="O33790" s="172"/>
      <c r="U33790" s="173"/>
    </row>
    <row r="33791" spans="13:21" s="104" customFormat="1" ht="15.75">
      <c r="M33791" s="172"/>
      <c r="N33791" s="172"/>
      <c r="O33791" s="172"/>
      <c r="U33791" s="173"/>
    </row>
    <row r="33792" spans="13:21" s="104" customFormat="1" ht="15.75">
      <c r="M33792" s="172"/>
      <c r="N33792" s="172"/>
      <c r="O33792" s="172"/>
      <c r="U33792" s="173"/>
    </row>
    <row r="33793" spans="13:21" s="104" customFormat="1" ht="15.75">
      <c r="M33793" s="172"/>
      <c r="N33793" s="172"/>
      <c r="O33793" s="172"/>
      <c r="U33793" s="173"/>
    </row>
    <row r="33794" spans="13:21" s="104" customFormat="1" ht="15.75">
      <c r="M33794" s="172"/>
      <c r="N33794" s="172"/>
      <c r="O33794" s="172"/>
      <c r="U33794" s="173"/>
    </row>
    <row r="33795" spans="13:21" s="104" customFormat="1" ht="15.75">
      <c r="M33795" s="172"/>
      <c r="N33795" s="172"/>
      <c r="O33795" s="172"/>
      <c r="U33795" s="173"/>
    </row>
    <row r="33796" spans="13:21" s="104" customFormat="1" ht="15.75">
      <c r="M33796" s="172"/>
      <c r="N33796" s="172"/>
      <c r="O33796" s="172"/>
      <c r="U33796" s="173"/>
    </row>
    <row r="33797" spans="13:21" s="104" customFormat="1" ht="15.75">
      <c r="M33797" s="172"/>
      <c r="N33797" s="172"/>
      <c r="O33797" s="172"/>
      <c r="U33797" s="173"/>
    </row>
    <row r="33798" spans="13:21" s="104" customFormat="1" ht="15.75">
      <c r="M33798" s="172"/>
      <c r="N33798" s="172"/>
      <c r="O33798" s="172"/>
      <c r="U33798" s="173"/>
    </row>
    <row r="33799" spans="13:21" s="104" customFormat="1" ht="15.75">
      <c r="M33799" s="172"/>
      <c r="N33799" s="172"/>
      <c r="O33799" s="172"/>
      <c r="U33799" s="173"/>
    </row>
    <row r="33800" spans="13:21" s="104" customFormat="1" ht="15.75">
      <c r="M33800" s="172"/>
      <c r="N33800" s="172"/>
      <c r="O33800" s="172"/>
      <c r="U33800" s="173"/>
    </row>
    <row r="33801" spans="13:21" s="104" customFormat="1" ht="15.75">
      <c r="M33801" s="172"/>
      <c r="N33801" s="172"/>
      <c r="O33801" s="172"/>
      <c r="U33801" s="173"/>
    </row>
    <row r="33802" spans="13:21" s="104" customFormat="1" ht="15.75">
      <c r="M33802" s="172"/>
      <c r="N33802" s="172"/>
      <c r="O33802" s="172"/>
      <c r="U33802" s="173"/>
    </row>
    <row r="33803" spans="13:21" s="104" customFormat="1" ht="15.75">
      <c r="M33803" s="172"/>
      <c r="N33803" s="172"/>
      <c r="O33803" s="172"/>
      <c r="U33803" s="173"/>
    </row>
    <row r="33804" spans="13:21" s="104" customFormat="1" ht="15.75">
      <c r="M33804" s="172"/>
      <c r="N33804" s="172"/>
      <c r="O33804" s="172"/>
      <c r="U33804" s="173"/>
    </row>
    <row r="33805" spans="13:21" s="104" customFormat="1" ht="15.75">
      <c r="M33805" s="172"/>
      <c r="N33805" s="172"/>
      <c r="O33805" s="172"/>
      <c r="U33805" s="173"/>
    </row>
    <row r="33806" spans="13:21" s="104" customFormat="1" ht="15.75">
      <c r="M33806" s="172"/>
      <c r="N33806" s="172"/>
      <c r="O33806" s="172"/>
      <c r="U33806" s="173"/>
    </row>
    <row r="33807" spans="13:21" s="104" customFormat="1" ht="15.75">
      <c r="M33807" s="172"/>
      <c r="N33807" s="172"/>
      <c r="O33807" s="172"/>
      <c r="U33807" s="173"/>
    </row>
    <row r="33808" spans="13:21" s="104" customFormat="1" ht="15.75">
      <c r="M33808" s="172"/>
      <c r="N33808" s="172"/>
      <c r="O33808" s="172"/>
      <c r="U33808" s="173"/>
    </row>
    <row r="33809" spans="13:21" s="104" customFormat="1" ht="15.75">
      <c r="M33809" s="172"/>
      <c r="N33809" s="172"/>
      <c r="O33809" s="172"/>
      <c r="U33809" s="173"/>
    </row>
    <row r="33810" spans="13:21" s="104" customFormat="1" ht="15.75">
      <c r="M33810" s="172"/>
      <c r="N33810" s="172"/>
      <c r="O33810" s="172"/>
      <c r="U33810" s="173"/>
    </row>
    <row r="33811" spans="13:21" s="104" customFormat="1" ht="15.75">
      <c r="M33811" s="172"/>
      <c r="N33811" s="172"/>
      <c r="O33811" s="172"/>
      <c r="U33811" s="173"/>
    </row>
    <row r="33812" spans="13:21" s="104" customFormat="1" ht="15.75">
      <c r="M33812" s="172"/>
      <c r="N33812" s="172"/>
      <c r="O33812" s="172"/>
      <c r="U33812" s="173"/>
    </row>
    <row r="33813" spans="13:21" s="104" customFormat="1" ht="15.75">
      <c r="M33813" s="172"/>
      <c r="N33813" s="172"/>
      <c r="O33813" s="172"/>
      <c r="U33813" s="173"/>
    </row>
    <row r="33814" spans="13:21" s="104" customFormat="1" ht="15.75">
      <c r="M33814" s="172"/>
      <c r="N33814" s="172"/>
      <c r="O33814" s="172"/>
      <c r="U33814" s="173"/>
    </row>
    <row r="33815" spans="13:21" s="104" customFormat="1" ht="15.75">
      <c r="M33815" s="172"/>
      <c r="N33815" s="172"/>
      <c r="O33815" s="172"/>
      <c r="U33815" s="173"/>
    </row>
    <row r="33816" spans="13:21" s="104" customFormat="1" ht="15.75">
      <c r="M33816" s="172"/>
      <c r="N33816" s="172"/>
      <c r="O33816" s="172"/>
      <c r="U33816" s="173"/>
    </row>
    <row r="33817" spans="13:21" s="104" customFormat="1" ht="15.75">
      <c r="M33817" s="172"/>
      <c r="N33817" s="172"/>
      <c r="O33817" s="172"/>
      <c r="U33817" s="173"/>
    </row>
    <row r="33818" spans="13:21" s="104" customFormat="1" ht="15.75">
      <c r="M33818" s="172"/>
      <c r="N33818" s="172"/>
      <c r="O33818" s="172"/>
      <c r="U33818" s="173"/>
    </row>
    <row r="33819" spans="13:21" s="104" customFormat="1" ht="15.75">
      <c r="M33819" s="172"/>
      <c r="N33819" s="172"/>
      <c r="O33819" s="172"/>
      <c r="U33819" s="173"/>
    </row>
    <row r="33820" spans="13:21" s="104" customFormat="1" ht="15.75">
      <c r="M33820" s="172"/>
      <c r="N33820" s="172"/>
      <c r="O33820" s="172"/>
      <c r="U33820" s="173"/>
    </row>
    <row r="33821" spans="13:21" s="104" customFormat="1" ht="15.75">
      <c r="M33821" s="172"/>
      <c r="N33821" s="172"/>
      <c r="O33821" s="172"/>
      <c r="U33821" s="173"/>
    </row>
    <row r="33822" spans="13:21" s="104" customFormat="1" ht="15.75">
      <c r="M33822" s="172"/>
      <c r="N33822" s="172"/>
      <c r="O33822" s="172"/>
      <c r="U33822" s="173"/>
    </row>
    <row r="33823" spans="13:21" s="104" customFormat="1" ht="15.75">
      <c r="M33823" s="172"/>
      <c r="N33823" s="172"/>
      <c r="O33823" s="172"/>
      <c r="U33823" s="173"/>
    </row>
    <row r="33824" spans="13:21" s="104" customFormat="1" ht="15.75">
      <c r="M33824" s="172"/>
      <c r="N33824" s="172"/>
      <c r="O33824" s="172"/>
      <c r="U33824" s="173"/>
    </row>
    <row r="33825" spans="13:21" s="104" customFormat="1" ht="15.75">
      <c r="M33825" s="172"/>
      <c r="N33825" s="172"/>
      <c r="O33825" s="172"/>
      <c r="U33825" s="173"/>
    </row>
    <row r="33826" spans="13:21" s="104" customFormat="1" ht="15.75">
      <c r="M33826" s="172"/>
      <c r="N33826" s="172"/>
      <c r="O33826" s="172"/>
      <c r="U33826" s="173"/>
    </row>
    <row r="33827" spans="13:21" s="104" customFormat="1" ht="15.75">
      <c r="M33827" s="172"/>
      <c r="N33827" s="172"/>
      <c r="O33827" s="172"/>
      <c r="U33827" s="173"/>
    </row>
    <row r="33828" spans="13:21" s="104" customFormat="1" ht="15.75">
      <c r="M33828" s="172"/>
      <c r="N33828" s="172"/>
      <c r="O33828" s="172"/>
      <c r="U33828" s="173"/>
    </row>
    <row r="33829" spans="13:21" s="104" customFormat="1" ht="15.75">
      <c r="M33829" s="172"/>
      <c r="N33829" s="172"/>
      <c r="O33829" s="172"/>
      <c r="U33829" s="173"/>
    </row>
    <row r="33830" spans="13:21" s="104" customFormat="1" ht="15.75">
      <c r="M33830" s="172"/>
      <c r="N33830" s="172"/>
      <c r="O33830" s="172"/>
      <c r="U33830" s="173"/>
    </row>
    <row r="33831" spans="13:21" s="104" customFormat="1" ht="15.75">
      <c r="M33831" s="172"/>
      <c r="N33831" s="172"/>
      <c r="O33831" s="172"/>
      <c r="U33831" s="173"/>
    </row>
    <row r="33832" spans="13:21" s="104" customFormat="1" ht="15.75">
      <c r="M33832" s="172"/>
      <c r="N33832" s="172"/>
      <c r="O33832" s="172"/>
      <c r="U33832" s="173"/>
    </row>
    <row r="33833" spans="13:21" s="104" customFormat="1" ht="15.75">
      <c r="M33833" s="172"/>
      <c r="N33833" s="172"/>
      <c r="O33833" s="172"/>
      <c r="U33833" s="173"/>
    </row>
    <row r="33834" spans="13:21" s="104" customFormat="1" ht="15.75">
      <c r="M33834" s="172"/>
      <c r="N33834" s="172"/>
      <c r="O33834" s="172"/>
      <c r="U33834" s="173"/>
    </row>
    <row r="33835" spans="13:21" s="104" customFormat="1" ht="15.75">
      <c r="M33835" s="172"/>
      <c r="N33835" s="172"/>
      <c r="O33835" s="172"/>
      <c r="U33835" s="173"/>
    </row>
    <row r="33836" spans="13:21" s="104" customFormat="1" ht="15.75">
      <c r="M33836" s="172"/>
      <c r="N33836" s="172"/>
      <c r="O33836" s="172"/>
      <c r="U33836" s="173"/>
    </row>
    <row r="33837" spans="13:21" s="104" customFormat="1" ht="15.75">
      <c r="M33837" s="172"/>
      <c r="N33837" s="172"/>
      <c r="O33837" s="172"/>
      <c r="U33837" s="173"/>
    </row>
    <row r="33838" spans="13:21" s="104" customFormat="1" ht="15.75">
      <c r="M33838" s="172"/>
      <c r="N33838" s="172"/>
      <c r="O33838" s="172"/>
      <c r="U33838" s="173"/>
    </row>
    <row r="33839" spans="13:21" s="104" customFormat="1" ht="15.75">
      <c r="M33839" s="172"/>
      <c r="N33839" s="172"/>
      <c r="O33839" s="172"/>
      <c r="U33839" s="173"/>
    </row>
    <row r="33840" spans="13:21" s="104" customFormat="1" ht="15.75">
      <c r="M33840" s="172"/>
      <c r="N33840" s="172"/>
      <c r="O33840" s="172"/>
      <c r="U33840" s="173"/>
    </row>
    <row r="33841" spans="13:21" s="104" customFormat="1" ht="15.75">
      <c r="M33841" s="172"/>
      <c r="N33841" s="172"/>
      <c r="O33841" s="172"/>
      <c r="U33841" s="173"/>
    </row>
    <row r="33842" spans="13:21" s="104" customFormat="1" ht="15.75">
      <c r="M33842" s="172"/>
      <c r="N33842" s="172"/>
      <c r="O33842" s="172"/>
      <c r="U33842" s="173"/>
    </row>
    <row r="33843" spans="13:21" s="104" customFormat="1" ht="15.75">
      <c r="M33843" s="172"/>
      <c r="N33843" s="172"/>
      <c r="O33843" s="172"/>
      <c r="U33843" s="173"/>
    </row>
    <row r="33844" spans="13:21" s="104" customFormat="1" ht="15.75">
      <c r="M33844" s="172"/>
      <c r="N33844" s="172"/>
      <c r="O33844" s="172"/>
      <c r="U33844" s="173"/>
    </row>
    <row r="33845" spans="13:21" s="104" customFormat="1" ht="15.75">
      <c r="M33845" s="172"/>
      <c r="N33845" s="172"/>
      <c r="O33845" s="172"/>
      <c r="U33845" s="173"/>
    </row>
    <row r="33846" spans="13:21" s="104" customFormat="1" ht="15.75">
      <c r="M33846" s="172"/>
      <c r="N33846" s="172"/>
      <c r="O33846" s="172"/>
      <c r="U33846" s="173"/>
    </row>
    <row r="33847" spans="13:21" s="104" customFormat="1" ht="15.75">
      <c r="M33847" s="172"/>
      <c r="N33847" s="172"/>
      <c r="O33847" s="172"/>
      <c r="U33847" s="173"/>
    </row>
    <row r="33848" spans="13:21" s="104" customFormat="1" ht="15.75">
      <c r="M33848" s="172"/>
      <c r="N33848" s="172"/>
      <c r="O33848" s="172"/>
      <c r="U33848" s="173"/>
    </row>
    <row r="33849" spans="13:21" s="104" customFormat="1" ht="15.75">
      <c r="M33849" s="172"/>
      <c r="N33849" s="172"/>
      <c r="O33849" s="172"/>
      <c r="U33849" s="173"/>
    </row>
    <row r="33850" spans="13:21" s="104" customFormat="1" ht="15.75">
      <c r="M33850" s="172"/>
      <c r="N33850" s="172"/>
      <c r="O33850" s="172"/>
      <c r="U33850" s="173"/>
    </row>
    <row r="33851" spans="13:21" s="104" customFormat="1" ht="15.75">
      <c r="M33851" s="172"/>
      <c r="N33851" s="172"/>
      <c r="O33851" s="172"/>
      <c r="U33851" s="173"/>
    </row>
    <row r="33852" spans="13:21" s="104" customFormat="1" ht="15.75">
      <c r="M33852" s="172"/>
      <c r="N33852" s="172"/>
      <c r="O33852" s="172"/>
      <c r="U33852" s="173"/>
    </row>
    <row r="33853" spans="13:21" s="104" customFormat="1" ht="15.75">
      <c r="M33853" s="172"/>
      <c r="N33853" s="172"/>
      <c r="O33853" s="172"/>
      <c r="U33853" s="173"/>
    </row>
    <row r="33854" spans="13:21" s="104" customFormat="1" ht="15.75">
      <c r="M33854" s="172"/>
      <c r="N33854" s="172"/>
      <c r="O33854" s="172"/>
      <c r="U33854" s="173"/>
    </row>
    <row r="33855" spans="13:21" s="104" customFormat="1" ht="15.75">
      <c r="M33855" s="172"/>
      <c r="N33855" s="172"/>
      <c r="O33855" s="172"/>
      <c r="U33855" s="173"/>
    </row>
    <row r="33856" spans="13:21" s="104" customFormat="1" ht="15.75">
      <c r="M33856" s="172"/>
      <c r="N33856" s="172"/>
      <c r="O33856" s="172"/>
      <c r="U33856" s="173"/>
    </row>
    <row r="33857" spans="13:21" s="104" customFormat="1" ht="15.75">
      <c r="M33857" s="172"/>
      <c r="N33857" s="172"/>
      <c r="O33857" s="172"/>
      <c r="U33857" s="173"/>
    </row>
    <row r="33858" spans="13:21" s="104" customFormat="1" ht="15.75">
      <c r="M33858" s="172"/>
      <c r="N33858" s="172"/>
      <c r="O33858" s="172"/>
      <c r="U33858" s="173"/>
    </row>
    <row r="33859" spans="13:21" s="104" customFormat="1" ht="15.75">
      <c r="M33859" s="172"/>
      <c r="N33859" s="172"/>
      <c r="O33859" s="172"/>
      <c r="U33859" s="173"/>
    </row>
    <row r="33860" spans="13:21" s="104" customFormat="1" ht="15.75">
      <c r="M33860" s="172"/>
      <c r="N33860" s="172"/>
      <c r="O33860" s="172"/>
      <c r="U33860" s="173"/>
    </row>
    <row r="33861" spans="13:21" s="104" customFormat="1" ht="15.75">
      <c r="M33861" s="172"/>
      <c r="N33861" s="172"/>
      <c r="O33861" s="172"/>
      <c r="U33861" s="173"/>
    </row>
    <row r="33862" spans="13:21" s="104" customFormat="1" ht="15.75">
      <c r="M33862" s="172"/>
      <c r="N33862" s="172"/>
      <c r="O33862" s="172"/>
      <c r="U33862" s="173"/>
    </row>
    <row r="33863" spans="13:21" s="104" customFormat="1" ht="15.75">
      <c r="M33863" s="172"/>
      <c r="N33863" s="172"/>
      <c r="O33863" s="172"/>
      <c r="U33863" s="173"/>
    </row>
    <row r="33864" spans="13:21" s="104" customFormat="1" ht="15.75">
      <c r="M33864" s="172"/>
      <c r="N33864" s="172"/>
      <c r="O33864" s="172"/>
      <c r="U33864" s="173"/>
    </row>
    <row r="33865" spans="13:21" s="104" customFormat="1" ht="15.75">
      <c r="M33865" s="172"/>
      <c r="N33865" s="172"/>
      <c r="O33865" s="172"/>
      <c r="U33865" s="173"/>
    </row>
    <row r="33866" spans="13:21" s="104" customFormat="1" ht="15.75">
      <c r="M33866" s="172"/>
      <c r="N33866" s="172"/>
      <c r="O33866" s="172"/>
      <c r="U33866" s="173"/>
    </row>
    <row r="33867" spans="13:21" s="104" customFormat="1" ht="15.75">
      <c r="M33867" s="172"/>
      <c r="N33867" s="172"/>
      <c r="O33867" s="172"/>
      <c r="U33867" s="173"/>
    </row>
    <row r="33868" spans="13:21" s="104" customFormat="1" ht="15.75">
      <c r="M33868" s="172"/>
      <c r="N33868" s="172"/>
      <c r="O33868" s="172"/>
      <c r="U33868" s="173"/>
    </row>
    <row r="33869" spans="13:21" s="104" customFormat="1" ht="15.75">
      <c r="M33869" s="172"/>
      <c r="N33869" s="172"/>
      <c r="O33869" s="172"/>
      <c r="U33869" s="173"/>
    </row>
    <row r="33870" spans="13:21" s="104" customFormat="1" ht="15.75">
      <c r="M33870" s="172"/>
      <c r="N33870" s="172"/>
      <c r="O33870" s="172"/>
      <c r="U33870" s="173"/>
    </row>
    <row r="33871" spans="13:21" s="104" customFormat="1" ht="15.75">
      <c r="M33871" s="172"/>
      <c r="N33871" s="172"/>
      <c r="O33871" s="172"/>
      <c r="U33871" s="173"/>
    </row>
    <row r="33872" spans="13:21" s="104" customFormat="1" ht="15.75">
      <c r="M33872" s="172"/>
      <c r="N33872" s="172"/>
      <c r="O33872" s="172"/>
      <c r="U33872" s="173"/>
    </row>
    <row r="33873" spans="13:21" s="104" customFormat="1" ht="15.75">
      <c r="M33873" s="172"/>
      <c r="N33873" s="172"/>
      <c r="O33873" s="172"/>
      <c r="U33873" s="173"/>
    </row>
    <row r="33874" spans="13:21" s="104" customFormat="1" ht="15.75">
      <c r="M33874" s="172"/>
      <c r="N33874" s="172"/>
      <c r="O33874" s="172"/>
      <c r="U33874" s="173"/>
    </row>
    <row r="33875" spans="13:21" s="104" customFormat="1" ht="15.75">
      <c r="M33875" s="172"/>
      <c r="N33875" s="172"/>
      <c r="O33875" s="172"/>
      <c r="U33875" s="173"/>
    </row>
    <row r="33876" spans="13:21" s="104" customFormat="1" ht="15.75">
      <c r="M33876" s="172"/>
      <c r="N33876" s="172"/>
      <c r="O33876" s="172"/>
      <c r="U33876" s="173"/>
    </row>
    <row r="33877" spans="13:21" s="104" customFormat="1" ht="15.75">
      <c r="M33877" s="172"/>
      <c r="N33877" s="172"/>
      <c r="O33877" s="172"/>
      <c r="U33877" s="173"/>
    </row>
    <row r="33878" spans="13:21" s="104" customFormat="1" ht="15.75">
      <c r="M33878" s="172"/>
      <c r="N33878" s="172"/>
      <c r="O33878" s="172"/>
      <c r="U33878" s="173"/>
    </row>
    <row r="33879" spans="13:21" s="104" customFormat="1" ht="15.75">
      <c r="M33879" s="172"/>
      <c r="N33879" s="172"/>
      <c r="O33879" s="172"/>
      <c r="U33879" s="173"/>
    </row>
    <row r="33880" spans="13:21" s="104" customFormat="1" ht="15.75">
      <c r="M33880" s="172"/>
      <c r="N33880" s="172"/>
      <c r="O33880" s="172"/>
      <c r="U33880" s="173"/>
    </row>
    <row r="33881" spans="13:21" s="104" customFormat="1" ht="15.75">
      <c r="M33881" s="172"/>
      <c r="N33881" s="172"/>
      <c r="O33881" s="172"/>
      <c r="U33881" s="173"/>
    </row>
    <row r="33882" spans="13:21" s="104" customFormat="1" ht="15.75">
      <c r="M33882" s="172"/>
      <c r="N33882" s="172"/>
      <c r="O33882" s="172"/>
      <c r="U33882" s="173"/>
    </row>
    <row r="33883" spans="13:21" s="104" customFormat="1" ht="15.75">
      <c r="M33883" s="172"/>
      <c r="N33883" s="172"/>
      <c r="O33883" s="172"/>
      <c r="U33883" s="173"/>
    </row>
    <row r="33884" spans="13:21" s="104" customFormat="1" ht="15.75">
      <c r="M33884" s="172"/>
      <c r="N33884" s="172"/>
      <c r="O33884" s="172"/>
      <c r="U33884" s="173"/>
    </row>
    <row r="33885" spans="13:21" s="104" customFormat="1" ht="15.75">
      <c r="M33885" s="172"/>
      <c r="N33885" s="172"/>
      <c r="O33885" s="172"/>
      <c r="U33885" s="173"/>
    </row>
    <row r="33886" spans="13:21" s="104" customFormat="1" ht="15.75">
      <c r="M33886" s="172"/>
      <c r="N33886" s="172"/>
      <c r="O33886" s="172"/>
      <c r="U33886" s="173"/>
    </row>
    <row r="33887" spans="13:21" s="104" customFormat="1" ht="15.75">
      <c r="M33887" s="172"/>
      <c r="N33887" s="172"/>
      <c r="O33887" s="172"/>
      <c r="U33887" s="173"/>
    </row>
    <row r="33888" spans="13:21" s="104" customFormat="1" ht="15.75">
      <c r="M33888" s="172"/>
      <c r="N33888" s="172"/>
      <c r="O33888" s="172"/>
      <c r="U33888" s="173"/>
    </row>
    <row r="33889" spans="13:21" s="104" customFormat="1" ht="15.75">
      <c r="M33889" s="172"/>
      <c r="N33889" s="172"/>
      <c r="O33889" s="172"/>
      <c r="U33889" s="173"/>
    </row>
    <row r="33890" spans="13:21" s="104" customFormat="1" ht="15.75">
      <c r="M33890" s="172"/>
      <c r="N33890" s="172"/>
      <c r="O33890" s="172"/>
      <c r="U33890" s="173"/>
    </row>
    <row r="33891" spans="13:21" s="104" customFormat="1" ht="15.75">
      <c r="M33891" s="172"/>
      <c r="N33891" s="172"/>
      <c r="O33891" s="172"/>
      <c r="U33891" s="173"/>
    </row>
    <row r="33892" spans="13:21" s="104" customFormat="1" ht="15.75">
      <c r="M33892" s="172"/>
      <c r="N33892" s="172"/>
      <c r="O33892" s="172"/>
      <c r="U33892" s="173"/>
    </row>
    <row r="33893" spans="13:21" s="104" customFormat="1" ht="15.75">
      <c r="M33893" s="172"/>
      <c r="N33893" s="172"/>
      <c r="O33893" s="172"/>
      <c r="U33893" s="173"/>
    </row>
    <row r="33894" spans="13:21" s="104" customFormat="1" ht="15.75">
      <c r="M33894" s="172"/>
      <c r="N33894" s="172"/>
      <c r="O33894" s="172"/>
      <c r="U33894" s="173"/>
    </row>
    <row r="33895" spans="13:21" s="104" customFormat="1" ht="15.75">
      <c r="M33895" s="172"/>
      <c r="N33895" s="172"/>
      <c r="O33895" s="172"/>
      <c r="U33895" s="173"/>
    </row>
    <row r="33896" spans="13:21" s="104" customFormat="1" ht="15.75">
      <c r="M33896" s="172"/>
      <c r="N33896" s="172"/>
      <c r="O33896" s="172"/>
      <c r="U33896" s="173"/>
    </row>
    <row r="33897" spans="13:21" s="104" customFormat="1" ht="15.75">
      <c r="M33897" s="172"/>
      <c r="N33897" s="172"/>
      <c r="O33897" s="172"/>
      <c r="U33897" s="173"/>
    </row>
    <row r="33898" spans="13:21" s="104" customFormat="1" ht="15.75">
      <c r="M33898" s="172"/>
      <c r="N33898" s="172"/>
      <c r="O33898" s="172"/>
      <c r="U33898" s="173"/>
    </row>
    <row r="33899" spans="13:21" s="104" customFormat="1" ht="15.75">
      <c r="M33899" s="172"/>
      <c r="N33899" s="172"/>
      <c r="O33899" s="172"/>
      <c r="U33899" s="173"/>
    </row>
    <row r="33900" spans="13:21" s="104" customFormat="1" ht="15.75">
      <c r="M33900" s="172"/>
      <c r="N33900" s="172"/>
      <c r="O33900" s="172"/>
      <c r="U33900" s="173"/>
    </row>
    <row r="33901" spans="13:21" s="104" customFormat="1" ht="15.75">
      <c r="M33901" s="172"/>
      <c r="N33901" s="172"/>
      <c r="O33901" s="172"/>
      <c r="U33901" s="173"/>
    </row>
    <row r="33902" spans="13:21" s="104" customFormat="1" ht="15.75">
      <c r="M33902" s="172"/>
      <c r="N33902" s="172"/>
      <c r="O33902" s="172"/>
      <c r="U33902" s="173"/>
    </row>
    <row r="33903" spans="13:21" s="104" customFormat="1" ht="15.75">
      <c r="M33903" s="172"/>
      <c r="N33903" s="172"/>
      <c r="O33903" s="172"/>
      <c r="U33903" s="173"/>
    </row>
    <row r="33904" spans="13:21" s="104" customFormat="1" ht="15.75">
      <c r="M33904" s="172"/>
      <c r="N33904" s="172"/>
      <c r="O33904" s="172"/>
      <c r="U33904" s="173"/>
    </row>
    <row r="33905" spans="13:21" s="104" customFormat="1" ht="15.75">
      <c r="M33905" s="172"/>
      <c r="N33905" s="172"/>
      <c r="O33905" s="172"/>
      <c r="U33905" s="173"/>
    </row>
    <row r="33906" spans="13:21" s="104" customFormat="1" ht="15.75">
      <c r="M33906" s="172"/>
      <c r="N33906" s="172"/>
      <c r="O33906" s="172"/>
      <c r="U33906" s="173"/>
    </row>
    <row r="33907" spans="13:21" s="104" customFormat="1" ht="15.75">
      <c r="M33907" s="172"/>
      <c r="N33907" s="172"/>
      <c r="O33907" s="172"/>
      <c r="U33907" s="173"/>
    </row>
    <row r="33908" spans="13:21" s="104" customFormat="1" ht="15.75">
      <c r="M33908" s="172"/>
      <c r="N33908" s="172"/>
      <c r="O33908" s="172"/>
      <c r="U33908" s="173"/>
    </row>
    <row r="33909" spans="13:21" s="104" customFormat="1" ht="15.75">
      <c r="M33909" s="172"/>
      <c r="N33909" s="172"/>
      <c r="O33909" s="172"/>
      <c r="U33909" s="173"/>
    </row>
    <row r="33910" spans="13:21" s="104" customFormat="1" ht="15.75">
      <c r="M33910" s="172"/>
      <c r="N33910" s="172"/>
      <c r="O33910" s="172"/>
      <c r="U33910" s="173"/>
    </row>
    <row r="33911" spans="13:21" s="104" customFormat="1" ht="15.75">
      <c r="M33911" s="172"/>
      <c r="N33911" s="172"/>
      <c r="O33911" s="172"/>
      <c r="U33911" s="173"/>
    </row>
    <row r="33912" spans="13:21" s="104" customFormat="1" ht="15.75">
      <c r="M33912" s="172"/>
      <c r="N33912" s="172"/>
      <c r="O33912" s="172"/>
      <c r="U33912" s="173"/>
    </row>
    <row r="33913" spans="13:21" s="104" customFormat="1" ht="15.75">
      <c r="M33913" s="172"/>
      <c r="N33913" s="172"/>
      <c r="O33913" s="172"/>
      <c r="U33913" s="173"/>
    </row>
    <row r="33914" spans="13:21" s="104" customFormat="1" ht="15.75">
      <c r="M33914" s="172"/>
      <c r="N33914" s="172"/>
      <c r="O33914" s="172"/>
      <c r="U33914" s="173"/>
    </row>
    <row r="33915" spans="13:21" s="104" customFormat="1" ht="15.75">
      <c r="M33915" s="172"/>
      <c r="N33915" s="172"/>
      <c r="O33915" s="172"/>
      <c r="U33915" s="173"/>
    </row>
    <row r="33916" spans="13:21" s="104" customFormat="1" ht="15.75">
      <c r="M33916" s="172"/>
      <c r="N33916" s="172"/>
      <c r="O33916" s="172"/>
      <c r="U33916" s="173"/>
    </row>
    <row r="33917" spans="13:21" s="104" customFormat="1" ht="15.75">
      <c r="M33917" s="172"/>
      <c r="N33917" s="172"/>
      <c r="O33917" s="172"/>
      <c r="U33917" s="173"/>
    </row>
    <row r="33918" spans="13:21" s="104" customFormat="1" ht="15.75">
      <c r="M33918" s="172"/>
      <c r="N33918" s="172"/>
      <c r="O33918" s="172"/>
      <c r="U33918" s="173"/>
    </row>
    <row r="33919" spans="13:21" s="104" customFormat="1" ht="15.75">
      <c r="M33919" s="172"/>
      <c r="N33919" s="172"/>
      <c r="O33919" s="172"/>
      <c r="U33919" s="173"/>
    </row>
    <row r="33920" spans="13:21" s="104" customFormat="1" ht="15.75">
      <c r="M33920" s="172"/>
      <c r="N33920" s="172"/>
      <c r="O33920" s="172"/>
      <c r="U33920" s="173"/>
    </row>
    <row r="33921" spans="13:21" s="104" customFormat="1" ht="15.75">
      <c r="M33921" s="172"/>
      <c r="N33921" s="172"/>
      <c r="O33921" s="172"/>
      <c r="U33921" s="173"/>
    </row>
    <row r="33922" spans="13:21" s="104" customFormat="1" ht="15.75">
      <c r="M33922" s="172"/>
      <c r="N33922" s="172"/>
      <c r="O33922" s="172"/>
      <c r="U33922" s="173"/>
    </row>
    <row r="33923" spans="13:21" s="104" customFormat="1" ht="15.75">
      <c r="M33923" s="172"/>
      <c r="N33923" s="172"/>
      <c r="O33923" s="172"/>
      <c r="U33923" s="173"/>
    </row>
    <row r="33924" spans="13:21" s="104" customFormat="1" ht="15.75">
      <c r="M33924" s="172"/>
      <c r="N33924" s="172"/>
      <c r="O33924" s="172"/>
      <c r="U33924" s="173"/>
    </row>
    <row r="33925" spans="13:21" s="104" customFormat="1" ht="15.75">
      <c r="M33925" s="172"/>
      <c r="N33925" s="172"/>
      <c r="O33925" s="172"/>
      <c r="U33925" s="173"/>
    </row>
    <row r="33926" spans="13:21" s="104" customFormat="1" ht="15.75">
      <c r="M33926" s="172"/>
      <c r="N33926" s="172"/>
      <c r="O33926" s="172"/>
      <c r="U33926" s="173"/>
    </row>
    <row r="33927" spans="13:21" s="104" customFormat="1" ht="15.75">
      <c r="M33927" s="172"/>
      <c r="N33927" s="172"/>
      <c r="O33927" s="172"/>
      <c r="U33927" s="173"/>
    </row>
    <row r="33928" spans="13:21" s="104" customFormat="1" ht="15.75">
      <c r="M33928" s="172"/>
      <c r="N33928" s="172"/>
      <c r="O33928" s="172"/>
      <c r="U33928" s="173"/>
    </row>
    <row r="33929" spans="13:21" s="104" customFormat="1" ht="15.75">
      <c r="M33929" s="172"/>
      <c r="N33929" s="172"/>
      <c r="O33929" s="172"/>
      <c r="U33929" s="173"/>
    </row>
    <row r="33930" spans="13:21" s="104" customFormat="1" ht="15.75">
      <c r="M33930" s="172"/>
      <c r="N33930" s="172"/>
      <c r="O33930" s="172"/>
      <c r="U33930" s="173"/>
    </row>
    <row r="33931" spans="13:21" s="104" customFormat="1" ht="15.75">
      <c r="M33931" s="172"/>
      <c r="N33931" s="172"/>
      <c r="O33931" s="172"/>
      <c r="U33931" s="173"/>
    </row>
    <row r="33932" spans="13:21" s="104" customFormat="1" ht="15.75">
      <c r="M33932" s="172"/>
      <c r="N33932" s="172"/>
      <c r="O33932" s="172"/>
      <c r="U33932" s="173"/>
    </row>
    <row r="33933" spans="13:21" s="104" customFormat="1" ht="15.75">
      <c r="M33933" s="172"/>
      <c r="N33933" s="172"/>
      <c r="O33933" s="172"/>
      <c r="U33933" s="173"/>
    </row>
    <row r="33934" spans="13:21" s="104" customFormat="1" ht="15.75">
      <c r="M33934" s="172"/>
      <c r="N33934" s="172"/>
      <c r="O33934" s="172"/>
      <c r="U33934" s="173"/>
    </row>
    <row r="33935" spans="13:21" s="104" customFormat="1" ht="15.75">
      <c r="M33935" s="172"/>
      <c r="N33935" s="172"/>
      <c r="O33935" s="172"/>
      <c r="U33935" s="173"/>
    </row>
    <row r="33936" spans="13:21" s="104" customFormat="1" ht="15.75">
      <c r="M33936" s="172"/>
      <c r="N33936" s="172"/>
      <c r="O33936" s="172"/>
      <c r="U33936" s="173"/>
    </row>
    <row r="33937" spans="13:21" s="104" customFormat="1" ht="15.75">
      <c r="M33937" s="172"/>
      <c r="N33937" s="172"/>
      <c r="O33937" s="172"/>
      <c r="U33937" s="173"/>
    </row>
    <row r="33938" spans="13:21" s="104" customFormat="1" ht="15.75">
      <c r="M33938" s="172"/>
      <c r="N33938" s="172"/>
      <c r="O33938" s="172"/>
      <c r="U33938" s="173"/>
    </row>
    <row r="33939" spans="13:21" s="104" customFormat="1" ht="15.75">
      <c r="M33939" s="172"/>
      <c r="N33939" s="172"/>
      <c r="O33939" s="172"/>
      <c r="U33939" s="173"/>
    </row>
    <row r="33940" spans="13:21" s="104" customFormat="1" ht="15.75">
      <c r="M33940" s="172"/>
      <c r="N33940" s="172"/>
      <c r="O33940" s="172"/>
      <c r="U33940" s="173"/>
    </row>
    <row r="33941" spans="13:21" s="104" customFormat="1" ht="15.75">
      <c r="M33941" s="172"/>
      <c r="N33941" s="172"/>
      <c r="O33941" s="172"/>
      <c r="U33941" s="173"/>
    </row>
    <row r="33942" spans="13:21" s="104" customFormat="1" ht="15.75">
      <c r="M33942" s="172"/>
      <c r="N33942" s="172"/>
      <c r="O33942" s="172"/>
      <c r="U33942" s="173"/>
    </row>
    <row r="33943" spans="13:21" s="104" customFormat="1" ht="15.75">
      <c r="M33943" s="172"/>
      <c r="N33943" s="172"/>
      <c r="O33943" s="172"/>
      <c r="U33943" s="173"/>
    </row>
    <row r="33944" spans="13:21" s="104" customFormat="1" ht="15.75">
      <c r="M33944" s="172"/>
      <c r="N33944" s="172"/>
      <c r="O33944" s="172"/>
      <c r="U33944" s="173"/>
    </row>
    <row r="33945" spans="13:21" s="104" customFormat="1" ht="15.75">
      <c r="M33945" s="172"/>
      <c r="N33945" s="172"/>
      <c r="O33945" s="172"/>
      <c r="U33945" s="173"/>
    </row>
    <row r="33946" spans="13:21" s="104" customFormat="1" ht="15.75">
      <c r="M33946" s="172"/>
      <c r="N33946" s="172"/>
      <c r="O33946" s="172"/>
      <c r="U33946" s="173"/>
    </row>
    <row r="33947" spans="13:21" s="104" customFormat="1" ht="15.75">
      <c r="M33947" s="172"/>
      <c r="N33947" s="172"/>
      <c r="O33947" s="172"/>
      <c r="U33947" s="173"/>
    </row>
    <row r="33948" spans="13:21" s="104" customFormat="1" ht="15.75">
      <c r="M33948" s="172"/>
      <c r="N33948" s="172"/>
      <c r="O33948" s="172"/>
      <c r="U33948" s="173"/>
    </row>
    <row r="33949" spans="13:21" s="104" customFormat="1" ht="15.75">
      <c r="M33949" s="172"/>
      <c r="N33949" s="172"/>
      <c r="O33949" s="172"/>
      <c r="U33949" s="173"/>
    </row>
    <row r="33950" spans="13:21" s="104" customFormat="1" ht="15.75">
      <c r="M33950" s="172"/>
      <c r="N33950" s="172"/>
      <c r="O33950" s="172"/>
      <c r="U33950" s="173"/>
    </row>
    <row r="33951" spans="13:21" s="104" customFormat="1" ht="15.75">
      <c r="M33951" s="172"/>
      <c r="N33951" s="172"/>
      <c r="O33951" s="172"/>
      <c r="U33951" s="173"/>
    </row>
    <row r="33952" spans="13:21" s="104" customFormat="1" ht="15.75">
      <c r="M33952" s="172"/>
      <c r="N33952" s="172"/>
      <c r="O33952" s="172"/>
      <c r="U33952" s="173"/>
    </row>
    <row r="33953" spans="13:21" s="104" customFormat="1" ht="15.75">
      <c r="M33953" s="172"/>
      <c r="N33953" s="172"/>
      <c r="O33953" s="172"/>
      <c r="U33953" s="173"/>
    </row>
    <row r="33954" spans="13:21" s="104" customFormat="1" ht="15.75">
      <c r="M33954" s="172"/>
      <c r="N33954" s="172"/>
      <c r="O33954" s="172"/>
      <c r="U33954" s="173"/>
    </row>
    <row r="33955" spans="13:21" s="104" customFormat="1" ht="15.75">
      <c r="M33955" s="172"/>
      <c r="N33955" s="172"/>
      <c r="O33955" s="172"/>
      <c r="U33955" s="173"/>
    </row>
    <row r="33956" spans="13:21" s="104" customFormat="1" ht="15.75">
      <c r="M33956" s="172"/>
      <c r="N33956" s="172"/>
      <c r="O33956" s="172"/>
      <c r="U33956" s="173"/>
    </row>
    <row r="33957" spans="13:21" s="104" customFormat="1" ht="15.75">
      <c r="M33957" s="172"/>
      <c r="N33957" s="172"/>
      <c r="O33957" s="172"/>
      <c r="U33957" s="173"/>
    </row>
    <row r="33958" spans="13:21" s="104" customFormat="1" ht="15.75">
      <c r="M33958" s="172"/>
      <c r="N33958" s="172"/>
      <c r="O33958" s="172"/>
      <c r="U33958" s="173"/>
    </row>
    <row r="33959" spans="13:21" s="104" customFormat="1" ht="15.75">
      <c r="M33959" s="172"/>
      <c r="N33959" s="172"/>
      <c r="O33959" s="172"/>
      <c r="U33959" s="173"/>
    </row>
    <row r="33960" spans="13:21" s="104" customFormat="1" ht="15.75">
      <c r="M33960" s="172"/>
      <c r="N33960" s="172"/>
      <c r="O33960" s="172"/>
      <c r="U33960" s="173"/>
    </row>
    <row r="33961" spans="13:21" s="104" customFormat="1" ht="15.75">
      <c r="M33961" s="172"/>
      <c r="N33961" s="172"/>
      <c r="O33961" s="172"/>
      <c r="U33961" s="173"/>
    </row>
    <row r="33962" spans="13:21" s="104" customFormat="1" ht="15.75">
      <c r="M33962" s="172"/>
      <c r="N33962" s="172"/>
      <c r="O33962" s="172"/>
      <c r="U33962" s="173"/>
    </row>
    <row r="33963" spans="13:21" s="104" customFormat="1" ht="15.75">
      <c r="M33963" s="172"/>
      <c r="N33963" s="172"/>
      <c r="O33963" s="172"/>
      <c r="U33963" s="173"/>
    </row>
    <row r="33964" spans="13:21" s="104" customFormat="1" ht="15.75">
      <c r="M33964" s="172"/>
      <c r="N33964" s="172"/>
      <c r="O33964" s="172"/>
      <c r="U33964" s="173"/>
    </row>
    <row r="33965" spans="13:21" s="104" customFormat="1" ht="15.75">
      <c r="M33965" s="172"/>
      <c r="N33965" s="172"/>
      <c r="O33965" s="172"/>
      <c r="U33965" s="173"/>
    </row>
    <row r="33966" spans="13:21" s="104" customFormat="1" ht="15.75">
      <c r="M33966" s="172"/>
      <c r="N33966" s="172"/>
      <c r="O33966" s="172"/>
      <c r="U33966" s="173"/>
    </row>
    <row r="33967" spans="13:21" s="104" customFormat="1" ht="15.75">
      <c r="M33967" s="172"/>
      <c r="N33967" s="172"/>
      <c r="O33967" s="172"/>
      <c r="U33967" s="173"/>
    </row>
    <row r="33968" spans="13:21" s="104" customFormat="1" ht="15.75">
      <c r="M33968" s="172"/>
      <c r="N33968" s="172"/>
      <c r="O33968" s="172"/>
      <c r="U33968" s="173"/>
    </row>
    <row r="33969" spans="13:21" s="104" customFormat="1" ht="15.75">
      <c r="M33969" s="172"/>
      <c r="N33969" s="172"/>
      <c r="O33969" s="172"/>
      <c r="U33969" s="173"/>
    </row>
    <row r="33970" spans="13:21" s="104" customFormat="1" ht="15.75">
      <c r="M33970" s="172"/>
      <c r="N33970" s="172"/>
      <c r="O33970" s="172"/>
      <c r="U33970" s="173"/>
    </row>
    <row r="33971" spans="13:21" s="104" customFormat="1" ht="15.75">
      <c r="M33971" s="172"/>
      <c r="N33971" s="172"/>
      <c r="O33971" s="172"/>
      <c r="U33971" s="173"/>
    </row>
    <row r="33972" spans="13:21" s="104" customFormat="1" ht="15.75">
      <c r="M33972" s="172"/>
      <c r="N33972" s="172"/>
      <c r="O33972" s="172"/>
      <c r="U33972" s="173"/>
    </row>
    <row r="33973" spans="13:21" s="104" customFormat="1" ht="15.75">
      <c r="M33973" s="172"/>
      <c r="N33973" s="172"/>
      <c r="O33973" s="172"/>
      <c r="U33973" s="173"/>
    </row>
    <row r="33974" spans="13:21" s="104" customFormat="1" ht="15.75">
      <c r="M33974" s="172"/>
      <c r="N33974" s="172"/>
      <c r="O33974" s="172"/>
      <c r="U33974" s="173"/>
    </row>
    <row r="33975" spans="13:21" s="104" customFormat="1" ht="15.75">
      <c r="M33975" s="172"/>
      <c r="N33975" s="172"/>
      <c r="O33975" s="172"/>
      <c r="U33975" s="173"/>
    </row>
    <row r="33976" spans="13:21" s="104" customFormat="1" ht="15.75">
      <c r="M33976" s="172"/>
      <c r="N33976" s="172"/>
      <c r="O33976" s="172"/>
      <c r="U33976" s="173"/>
    </row>
    <row r="33977" spans="13:21" s="104" customFormat="1" ht="15.75">
      <c r="M33977" s="172"/>
      <c r="N33977" s="172"/>
      <c r="O33977" s="172"/>
      <c r="U33977" s="173"/>
    </row>
    <row r="33978" spans="13:21" s="104" customFormat="1" ht="15.75">
      <c r="M33978" s="172"/>
      <c r="N33978" s="172"/>
      <c r="O33978" s="172"/>
      <c r="U33978" s="173"/>
    </row>
    <row r="33979" spans="13:21" s="104" customFormat="1" ht="15.75">
      <c r="M33979" s="172"/>
      <c r="N33979" s="172"/>
      <c r="O33979" s="172"/>
      <c r="U33979" s="173"/>
    </row>
    <row r="33980" spans="13:21" s="104" customFormat="1" ht="15.75">
      <c r="M33980" s="172"/>
      <c r="N33980" s="172"/>
      <c r="O33980" s="172"/>
      <c r="U33980" s="173"/>
    </row>
    <row r="33981" spans="13:21" s="104" customFormat="1" ht="15.75">
      <c r="M33981" s="172"/>
      <c r="N33981" s="172"/>
      <c r="O33981" s="172"/>
      <c r="U33981" s="173"/>
    </row>
    <row r="33982" spans="13:21" s="104" customFormat="1" ht="15.75">
      <c r="M33982" s="172"/>
      <c r="N33982" s="172"/>
      <c r="O33982" s="172"/>
      <c r="U33982" s="173"/>
    </row>
    <row r="33983" spans="13:21" s="104" customFormat="1" ht="15.75">
      <c r="M33983" s="172"/>
      <c r="N33983" s="172"/>
      <c r="O33983" s="172"/>
      <c r="U33983" s="173"/>
    </row>
    <row r="33984" spans="13:21" s="104" customFormat="1" ht="15.75">
      <c r="M33984" s="172"/>
      <c r="N33984" s="172"/>
      <c r="O33984" s="172"/>
      <c r="U33984" s="173"/>
    </row>
    <row r="33985" spans="13:21" s="104" customFormat="1" ht="15.75">
      <c r="M33985" s="172"/>
      <c r="N33985" s="172"/>
      <c r="O33985" s="172"/>
      <c r="U33985" s="173"/>
    </row>
    <row r="33986" spans="13:21" s="104" customFormat="1" ht="15.75">
      <c r="M33986" s="172"/>
      <c r="N33986" s="172"/>
      <c r="O33986" s="172"/>
      <c r="U33986" s="173"/>
    </row>
    <row r="33987" spans="13:21" s="104" customFormat="1" ht="15.75">
      <c r="M33987" s="172"/>
      <c r="N33987" s="172"/>
      <c r="O33987" s="172"/>
      <c r="U33987" s="173"/>
    </row>
    <row r="33988" spans="13:21" s="104" customFormat="1" ht="15.75">
      <c r="M33988" s="172"/>
      <c r="N33988" s="172"/>
      <c r="O33988" s="172"/>
      <c r="U33988" s="173"/>
    </row>
    <row r="33989" spans="13:21" s="104" customFormat="1" ht="15.75">
      <c r="M33989" s="172"/>
      <c r="N33989" s="172"/>
      <c r="O33989" s="172"/>
      <c r="U33989" s="173"/>
    </row>
    <row r="33990" spans="13:21" s="104" customFormat="1" ht="15.75">
      <c r="M33990" s="172"/>
      <c r="N33990" s="172"/>
      <c r="O33990" s="172"/>
      <c r="U33990" s="173"/>
    </row>
    <row r="33991" spans="13:21" s="104" customFormat="1" ht="15.75">
      <c r="M33991" s="172"/>
      <c r="N33991" s="172"/>
      <c r="O33991" s="172"/>
      <c r="U33991" s="173"/>
    </row>
    <row r="33992" spans="13:21" s="104" customFormat="1" ht="15.75">
      <c r="M33992" s="172"/>
      <c r="N33992" s="172"/>
      <c r="O33992" s="172"/>
      <c r="U33992" s="173"/>
    </row>
    <row r="33993" spans="13:21" s="104" customFormat="1" ht="15.75">
      <c r="M33993" s="172"/>
      <c r="N33993" s="172"/>
      <c r="O33993" s="172"/>
      <c r="U33993" s="173"/>
    </row>
    <row r="33994" spans="13:21" s="104" customFormat="1" ht="15.75">
      <c r="M33994" s="172"/>
      <c r="N33994" s="172"/>
      <c r="O33994" s="172"/>
      <c r="U33994" s="173"/>
    </row>
    <row r="33995" spans="13:21" s="104" customFormat="1" ht="15.75">
      <c r="M33995" s="172"/>
      <c r="N33995" s="172"/>
      <c r="O33995" s="172"/>
      <c r="U33995" s="173"/>
    </row>
    <row r="33996" spans="13:21" s="104" customFormat="1" ht="15.75">
      <c r="M33996" s="172"/>
      <c r="N33996" s="172"/>
      <c r="O33996" s="172"/>
      <c r="U33996" s="173"/>
    </row>
    <row r="33997" spans="13:21" s="104" customFormat="1" ht="15.75">
      <c r="M33997" s="172"/>
      <c r="N33997" s="172"/>
      <c r="O33997" s="172"/>
      <c r="U33997" s="173"/>
    </row>
    <row r="33998" spans="13:21" s="104" customFormat="1" ht="15.75">
      <c r="M33998" s="172"/>
      <c r="N33998" s="172"/>
      <c r="O33998" s="172"/>
      <c r="U33998" s="173"/>
    </row>
    <row r="33999" spans="13:21" s="104" customFormat="1" ht="15.75">
      <c r="M33999" s="172"/>
      <c r="N33999" s="172"/>
      <c r="O33999" s="172"/>
      <c r="U33999" s="173"/>
    </row>
    <row r="34000" spans="13:21" s="104" customFormat="1" ht="15.75">
      <c r="M34000" s="172"/>
      <c r="N34000" s="172"/>
      <c r="O34000" s="172"/>
      <c r="U34000" s="173"/>
    </row>
    <row r="34001" spans="13:21" s="104" customFormat="1" ht="15.75">
      <c r="M34001" s="172"/>
      <c r="N34001" s="172"/>
      <c r="O34001" s="172"/>
      <c r="U34001" s="173"/>
    </row>
    <row r="34002" spans="13:21" s="104" customFormat="1" ht="15.75">
      <c r="M34002" s="172"/>
      <c r="N34002" s="172"/>
      <c r="O34002" s="172"/>
      <c r="U34002" s="173"/>
    </row>
    <row r="34003" spans="13:21" s="104" customFormat="1" ht="15.75">
      <c r="M34003" s="172"/>
      <c r="N34003" s="172"/>
      <c r="O34003" s="172"/>
      <c r="U34003" s="173"/>
    </row>
    <row r="34004" spans="13:21" s="104" customFormat="1" ht="15.75">
      <c r="M34004" s="172"/>
      <c r="N34004" s="172"/>
      <c r="O34004" s="172"/>
      <c r="U34004" s="173"/>
    </row>
    <row r="34005" spans="13:21" s="104" customFormat="1" ht="15.75">
      <c r="M34005" s="172"/>
      <c r="N34005" s="172"/>
      <c r="O34005" s="172"/>
      <c r="U34005" s="173"/>
    </row>
    <row r="34006" spans="13:21" s="104" customFormat="1" ht="15.75">
      <c r="M34006" s="172"/>
      <c r="N34006" s="172"/>
      <c r="O34006" s="172"/>
      <c r="U34006" s="173"/>
    </row>
    <row r="34007" spans="13:21" s="104" customFormat="1" ht="15.75">
      <c r="M34007" s="172"/>
      <c r="N34007" s="172"/>
      <c r="O34007" s="172"/>
      <c r="U34007" s="173"/>
    </row>
    <row r="34008" spans="13:21" s="104" customFormat="1" ht="15.75">
      <c r="M34008" s="172"/>
      <c r="N34008" s="172"/>
      <c r="O34008" s="172"/>
      <c r="U34008" s="173"/>
    </row>
    <row r="34009" spans="13:21" s="104" customFormat="1" ht="15.75">
      <c r="M34009" s="172"/>
      <c r="N34009" s="172"/>
      <c r="O34009" s="172"/>
      <c r="U34009" s="173"/>
    </row>
    <row r="34010" spans="13:21" s="104" customFormat="1" ht="15.75">
      <c r="M34010" s="172"/>
      <c r="N34010" s="172"/>
      <c r="O34010" s="172"/>
      <c r="U34010" s="173"/>
    </row>
    <row r="34011" spans="13:21" s="104" customFormat="1" ht="15.75">
      <c r="M34011" s="172"/>
      <c r="N34011" s="172"/>
      <c r="O34011" s="172"/>
      <c r="U34011" s="173"/>
    </row>
    <row r="34012" spans="13:21" s="104" customFormat="1" ht="15.75">
      <c r="M34012" s="172"/>
      <c r="N34012" s="172"/>
      <c r="O34012" s="172"/>
      <c r="U34012" s="173"/>
    </row>
    <row r="34013" spans="13:21" s="104" customFormat="1" ht="15.75">
      <c r="M34013" s="172"/>
      <c r="N34013" s="172"/>
      <c r="O34013" s="172"/>
      <c r="U34013" s="173"/>
    </row>
    <row r="34014" spans="13:21" s="104" customFormat="1" ht="15.75">
      <c r="M34014" s="172"/>
      <c r="N34014" s="172"/>
      <c r="O34014" s="172"/>
      <c r="U34014" s="173"/>
    </row>
    <row r="34015" spans="13:21" s="104" customFormat="1" ht="15.75">
      <c r="M34015" s="172"/>
      <c r="N34015" s="172"/>
      <c r="O34015" s="172"/>
      <c r="U34015" s="173"/>
    </row>
    <row r="34016" spans="13:21" s="104" customFormat="1" ht="15.75">
      <c r="M34016" s="172"/>
      <c r="N34016" s="172"/>
      <c r="O34016" s="172"/>
      <c r="U34016" s="173"/>
    </row>
    <row r="34017" spans="13:21" s="104" customFormat="1" ht="15.75">
      <c r="M34017" s="172"/>
      <c r="N34017" s="172"/>
      <c r="O34017" s="172"/>
      <c r="U34017" s="173"/>
    </row>
    <row r="34018" spans="13:21" s="104" customFormat="1" ht="15.75">
      <c r="M34018" s="172"/>
      <c r="N34018" s="172"/>
      <c r="O34018" s="172"/>
      <c r="U34018" s="173"/>
    </row>
    <row r="34019" spans="13:21" s="104" customFormat="1" ht="15.75">
      <c r="M34019" s="172"/>
      <c r="N34019" s="172"/>
      <c r="O34019" s="172"/>
      <c r="U34019" s="173"/>
    </row>
    <row r="34020" spans="13:21" s="104" customFormat="1" ht="15.75">
      <c r="M34020" s="172"/>
      <c r="N34020" s="172"/>
      <c r="O34020" s="172"/>
      <c r="U34020" s="173"/>
    </row>
    <row r="34021" spans="13:21" s="104" customFormat="1" ht="15.75">
      <c r="M34021" s="172"/>
      <c r="N34021" s="172"/>
      <c r="O34021" s="172"/>
      <c r="U34021" s="173"/>
    </row>
    <row r="34022" spans="13:21" s="104" customFormat="1" ht="15.75">
      <c r="M34022" s="172"/>
      <c r="N34022" s="172"/>
      <c r="O34022" s="172"/>
      <c r="U34022" s="173"/>
    </row>
    <row r="34023" spans="13:21" s="104" customFormat="1" ht="15.75">
      <c r="M34023" s="172"/>
      <c r="N34023" s="172"/>
      <c r="O34023" s="172"/>
      <c r="U34023" s="173"/>
    </row>
    <row r="34024" spans="13:21" s="104" customFormat="1" ht="15.75">
      <c r="M34024" s="172"/>
      <c r="N34024" s="172"/>
      <c r="O34024" s="172"/>
      <c r="U34024" s="173"/>
    </row>
    <row r="34025" spans="13:21" s="104" customFormat="1" ht="15.75">
      <c r="M34025" s="172"/>
      <c r="N34025" s="172"/>
      <c r="O34025" s="172"/>
      <c r="U34025" s="173"/>
    </row>
    <row r="34026" spans="13:21" s="104" customFormat="1" ht="15.75">
      <c r="M34026" s="172"/>
      <c r="N34026" s="172"/>
      <c r="O34026" s="172"/>
      <c r="U34026" s="173"/>
    </row>
    <row r="34027" spans="13:21" s="104" customFormat="1" ht="15.75">
      <c r="M34027" s="172"/>
      <c r="N34027" s="172"/>
      <c r="O34027" s="172"/>
      <c r="U34027" s="173"/>
    </row>
    <row r="34028" spans="13:21" s="104" customFormat="1" ht="15.75">
      <c r="M34028" s="172"/>
      <c r="N34028" s="172"/>
      <c r="O34028" s="172"/>
      <c r="U34028" s="173"/>
    </row>
    <row r="34029" spans="13:21" s="104" customFormat="1" ht="15.75">
      <c r="M34029" s="172"/>
      <c r="N34029" s="172"/>
      <c r="O34029" s="172"/>
      <c r="U34029" s="173"/>
    </row>
    <row r="34030" spans="13:21" s="104" customFormat="1" ht="15.75">
      <c r="M34030" s="172"/>
      <c r="N34030" s="172"/>
      <c r="O34030" s="172"/>
      <c r="U34030" s="173"/>
    </row>
    <row r="34031" spans="13:21" s="104" customFormat="1" ht="15.75">
      <c r="M34031" s="172"/>
      <c r="N34031" s="172"/>
      <c r="O34031" s="172"/>
      <c r="U34031" s="173"/>
    </row>
    <row r="34032" spans="13:21" s="104" customFormat="1" ht="15.75">
      <c r="M34032" s="172"/>
      <c r="N34032" s="172"/>
      <c r="O34032" s="172"/>
      <c r="U34032" s="173"/>
    </row>
    <row r="34033" spans="13:21" s="104" customFormat="1" ht="15.75">
      <c r="M34033" s="172"/>
      <c r="N34033" s="172"/>
      <c r="O34033" s="172"/>
      <c r="U34033" s="173"/>
    </row>
    <row r="34034" spans="13:21" s="104" customFormat="1" ht="15.75">
      <c r="M34034" s="172"/>
      <c r="N34034" s="172"/>
      <c r="O34034" s="172"/>
      <c r="U34034" s="173"/>
    </row>
    <row r="34035" spans="13:21" s="104" customFormat="1" ht="15.75">
      <c r="M34035" s="172"/>
      <c r="N34035" s="172"/>
      <c r="O34035" s="172"/>
      <c r="U34035" s="173"/>
    </row>
    <row r="34036" spans="13:21" s="104" customFormat="1" ht="15.75">
      <c r="M34036" s="172"/>
      <c r="N34036" s="172"/>
      <c r="O34036" s="172"/>
      <c r="U34036" s="173"/>
    </row>
    <row r="34037" spans="13:21" s="104" customFormat="1" ht="15.75">
      <c r="M34037" s="172"/>
      <c r="N34037" s="172"/>
      <c r="O34037" s="172"/>
      <c r="U34037" s="173"/>
    </row>
    <row r="34038" spans="13:21" s="104" customFormat="1" ht="15.75">
      <c r="M34038" s="172"/>
      <c r="N34038" s="172"/>
      <c r="O34038" s="172"/>
      <c r="U34038" s="173"/>
    </row>
    <row r="34039" spans="13:21" s="104" customFormat="1" ht="15.75">
      <c r="M34039" s="172"/>
      <c r="N34039" s="172"/>
      <c r="O34039" s="172"/>
      <c r="U34039" s="173"/>
    </row>
    <row r="34040" spans="13:21" s="104" customFormat="1" ht="15.75">
      <c r="M34040" s="172"/>
      <c r="N34040" s="172"/>
      <c r="O34040" s="172"/>
      <c r="U34040" s="173"/>
    </row>
    <row r="34041" spans="13:21" s="104" customFormat="1" ht="15.75">
      <c r="M34041" s="172"/>
      <c r="N34041" s="172"/>
      <c r="O34041" s="172"/>
      <c r="U34041" s="173"/>
    </row>
    <row r="34042" spans="13:21" s="104" customFormat="1" ht="15.75">
      <c r="M34042" s="172"/>
      <c r="N34042" s="172"/>
      <c r="O34042" s="172"/>
      <c r="U34042" s="173"/>
    </row>
    <row r="34043" spans="13:21" s="104" customFormat="1" ht="15.75">
      <c r="M34043" s="172"/>
      <c r="N34043" s="172"/>
      <c r="O34043" s="172"/>
      <c r="U34043" s="173"/>
    </row>
    <row r="34044" spans="13:21" s="104" customFormat="1" ht="15.75">
      <c r="M34044" s="172"/>
      <c r="N34044" s="172"/>
      <c r="O34044" s="172"/>
      <c r="U34044" s="173"/>
    </row>
    <row r="34045" spans="13:21" s="104" customFormat="1" ht="15.75">
      <c r="M34045" s="172"/>
      <c r="N34045" s="172"/>
      <c r="O34045" s="172"/>
      <c r="U34045" s="173"/>
    </row>
    <row r="34046" spans="13:21" s="104" customFormat="1" ht="15.75">
      <c r="M34046" s="172"/>
      <c r="N34046" s="172"/>
      <c r="O34046" s="172"/>
      <c r="U34046" s="173"/>
    </row>
    <row r="34047" spans="13:21" s="104" customFormat="1" ht="15.75">
      <c r="M34047" s="172"/>
      <c r="N34047" s="172"/>
      <c r="O34047" s="172"/>
      <c r="U34047" s="173"/>
    </row>
    <row r="34048" spans="13:21" s="104" customFormat="1" ht="15.75">
      <c r="M34048" s="172"/>
      <c r="N34048" s="172"/>
      <c r="O34048" s="172"/>
      <c r="U34048" s="173"/>
    </row>
    <row r="34049" spans="13:21" s="104" customFormat="1" ht="15.75">
      <c r="M34049" s="172"/>
      <c r="N34049" s="172"/>
      <c r="O34049" s="172"/>
      <c r="U34049" s="173"/>
    </row>
    <row r="34050" spans="13:21" s="104" customFormat="1" ht="15.75">
      <c r="M34050" s="172"/>
      <c r="N34050" s="172"/>
      <c r="O34050" s="172"/>
      <c r="U34050" s="173"/>
    </row>
    <row r="34051" spans="13:21" s="104" customFormat="1" ht="15.75">
      <c r="M34051" s="172"/>
      <c r="N34051" s="172"/>
      <c r="O34051" s="172"/>
      <c r="U34051" s="173"/>
    </row>
    <row r="34052" spans="13:21" s="104" customFormat="1" ht="15.75">
      <c r="M34052" s="172"/>
      <c r="N34052" s="172"/>
      <c r="O34052" s="172"/>
      <c r="U34052" s="173"/>
    </row>
    <row r="34053" spans="13:21" s="104" customFormat="1" ht="15.75">
      <c r="M34053" s="172"/>
      <c r="N34053" s="172"/>
      <c r="O34053" s="172"/>
      <c r="U34053" s="173"/>
    </row>
    <row r="34054" spans="13:21" s="104" customFormat="1" ht="15.75">
      <c r="M34054" s="172"/>
      <c r="N34054" s="172"/>
      <c r="O34054" s="172"/>
      <c r="U34054" s="173"/>
    </row>
    <row r="34055" spans="13:21" s="104" customFormat="1" ht="15.75">
      <c r="M34055" s="172"/>
      <c r="N34055" s="172"/>
      <c r="O34055" s="172"/>
      <c r="U34055" s="173"/>
    </row>
    <row r="34056" spans="13:21" s="104" customFormat="1" ht="15.75">
      <c r="M34056" s="172"/>
      <c r="N34056" s="172"/>
      <c r="O34056" s="172"/>
      <c r="U34056" s="173"/>
    </row>
    <row r="34057" spans="13:21" s="104" customFormat="1" ht="15.75">
      <c r="M34057" s="172"/>
      <c r="N34057" s="172"/>
      <c r="O34057" s="172"/>
      <c r="U34057" s="173"/>
    </row>
    <row r="34058" spans="13:21" s="104" customFormat="1" ht="15.75">
      <c r="M34058" s="172"/>
      <c r="N34058" s="172"/>
      <c r="O34058" s="172"/>
      <c r="U34058" s="173"/>
    </row>
    <row r="34059" spans="13:21" s="104" customFormat="1" ht="15.75">
      <c r="M34059" s="172"/>
      <c r="N34059" s="172"/>
      <c r="O34059" s="172"/>
      <c r="U34059" s="173"/>
    </row>
    <row r="34060" spans="13:21" s="104" customFormat="1" ht="15.75">
      <c r="M34060" s="172"/>
      <c r="N34060" s="172"/>
      <c r="O34060" s="172"/>
      <c r="U34060" s="173"/>
    </row>
    <row r="34061" spans="13:21" s="104" customFormat="1" ht="15.75">
      <c r="M34061" s="172"/>
      <c r="N34061" s="172"/>
      <c r="O34061" s="172"/>
      <c r="U34061" s="173"/>
    </row>
    <row r="34062" spans="13:21" s="104" customFormat="1" ht="15.75">
      <c r="M34062" s="172"/>
      <c r="N34062" s="172"/>
      <c r="O34062" s="172"/>
      <c r="U34062" s="173"/>
    </row>
    <row r="34063" spans="13:21" s="104" customFormat="1" ht="15.75">
      <c r="M34063" s="172"/>
      <c r="N34063" s="172"/>
      <c r="O34063" s="172"/>
      <c r="U34063" s="173"/>
    </row>
    <row r="34064" spans="13:21" s="104" customFormat="1" ht="15.75">
      <c r="M34064" s="172"/>
      <c r="N34064" s="172"/>
      <c r="O34064" s="172"/>
      <c r="U34064" s="173"/>
    </row>
    <row r="34065" spans="13:21" s="104" customFormat="1" ht="15.75">
      <c r="M34065" s="172"/>
      <c r="N34065" s="172"/>
      <c r="O34065" s="172"/>
      <c r="U34065" s="173"/>
    </row>
    <row r="34066" spans="13:21" s="104" customFormat="1" ht="15.75">
      <c r="M34066" s="172"/>
      <c r="N34066" s="172"/>
      <c r="O34066" s="172"/>
      <c r="U34066" s="173"/>
    </row>
    <row r="34067" spans="13:21" s="104" customFormat="1" ht="15.75">
      <c r="M34067" s="172"/>
      <c r="N34067" s="172"/>
      <c r="O34067" s="172"/>
      <c r="U34067" s="173"/>
    </row>
    <row r="34068" spans="13:21" s="104" customFormat="1" ht="15.75">
      <c r="M34068" s="172"/>
      <c r="N34068" s="172"/>
      <c r="O34068" s="172"/>
      <c r="U34068" s="173"/>
    </row>
    <row r="34069" spans="13:21" s="104" customFormat="1" ht="15.75">
      <c r="M34069" s="172"/>
      <c r="N34069" s="172"/>
      <c r="O34069" s="172"/>
      <c r="U34069" s="173"/>
    </row>
    <row r="34070" spans="13:21" s="104" customFormat="1" ht="15.75">
      <c r="M34070" s="172"/>
      <c r="N34070" s="172"/>
      <c r="O34070" s="172"/>
      <c r="U34070" s="173"/>
    </row>
    <row r="34071" spans="13:21" s="104" customFormat="1" ht="15.75">
      <c r="M34071" s="172"/>
      <c r="N34071" s="172"/>
      <c r="O34071" s="172"/>
      <c r="U34071" s="173"/>
    </row>
    <row r="34072" spans="13:21" s="104" customFormat="1" ht="15.75">
      <c r="M34072" s="172"/>
      <c r="N34072" s="172"/>
      <c r="O34072" s="172"/>
      <c r="U34072" s="173"/>
    </row>
    <row r="34073" spans="13:21" s="104" customFormat="1" ht="15.75">
      <c r="M34073" s="172"/>
      <c r="N34073" s="172"/>
      <c r="O34073" s="172"/>
      <c r="U34073" s="173"/>
    </row>
    <row r="34074" spans="13:21" s="104" customFormat="1" ht="15.75">
      <c r="M34074" s="172"/>
      <c r="N34074" s="172"/>
      <c r="O34074" s="172"/>
      <c r="U34074" s="173"/>
    </row>
    <row r="34075" spans="13:21" s="104" customFormat="1" ht="15.75">
      <c r="M34075" s="172"/>
      <c r="N34075" s="172"/>
      <c r="O34075" s="172"/>
      <c r="U34075" s="173"/>
    </row>
    <row r="34076" spans="13:21" s="104" customFormat="1" ht="15.75">
      <c r="M34076" s="172"/>
      <c r="N34076" s="172"/>
      <c r="O34076" s="172"/>
      <c r="U34076" s="173"/>
    </row>
    <row r="34077" spans="13:21" s="104" customFormat="1" ht="15.75">
      <c r="M34077" s="172"/>
      <c r="N34077" s="172"/>
      <c r="O34077" s="172"/>
      <c r="U34077" s="173"/>
    </row>
    <row r="34078" spans="13:21" s="104" customFormat="1" ht="15.75">
      <c r="M34078" s="172"/>
      <c r="N34078" s="172"/>
      <c r="O34078" s="172"/>
      <c r="U34078" s="173"/>
    </row>
    <row r="34079" spans="13:21" s="104" customFormat="1" ht="15.75">
      <c r="M34079" s="172"/>
      <c r="N34079" s="172"/>
      <c r="O34079" s="172"/>
      <c r="U34079" s="173"/>
    </row>
    <row r="34080" spans="13:21" s="104" customFormat="1" ht="15.75">
      <c r="M34080" s="172"/>
      <c r="N34080" s="172"/>
      <c r="O34080" s="172"/>
      <c r="U34080" s="173"/>
    </row>
    <row r="34081" spans="13:21" s="104" customFormat="1" ht="15.75">
      <c r="M34081" s="172"/>
      <c r="N34081" s="172"/>
      <c r="O34081" s="172"/>
      <c r="U34081" s="173"/>
    </row>
    <row r="34082" spans="13:21" s="104" customFormat="1" ht="15.75">
      <c r="M34082" s="172"/>
      <c r="N34082" s="172"/>
      <c r="O34082" s="172"/>
      <c r="U34082" s="173"/>
    </row>
    <row r="34083" spans="13:21" s="104" customFormat="1" ht="15.75">
      <c r="M34083" s="172"/>
      <c r="N34083" s="172"/>
      <c r="O34083" s="172"/>
      <c r="U34083" s="173"/>
    </row>
    <row r="34084" spans="13:21" s="104" customFormat="1" ht="15.75">
      <c r="M34084" s="172"/>
      <c r="N34084" s="172"/>
      <c r="O34084" s="172"/>
      <c r="U34084" s="173"/>
    </row>
    <row r="34085" spans="13:21" s="104" customFormat="1" ht="15.75">
      <c r="M34085" s="172"/>
      <c r="N34085" s="172"/>
      <c r="O34085" s="172"/>
      <c r="U34085" s="173"/>
    </row>
    <row r="34086" spans="13:21" s="104" customFormat="1" ht="15.75">
      <c r="M34086" s="172"/>
      <c r="N34086" s="172"/>
      <c r="O34086" s="172"/>
      <c r="U34086" s="173"/>
    </row>
    <row r="34087" spans="13:21" s="104" customFormat="1" ht="15.75">
      <c r="M34087" s="172"/>
      <c r="N34087" s="172"/>
      <c r="O34087" s="172"/>
      <c r="U34087" s="173"/>
    </row>
    <row r="34088" spans="13:21" s="104" customFormat="1" ht="15.75">
      <c r="M34088" s="172"/>
      <c r="N34088" s="172"/>
      <c r="O34088" s="172"/>
      <c r="U34088" s="173"/>
    </row>
    <row r="34089" spans="13:21" s="104" customFormat="1" ht="15.75">
      <c r="M34089" s="172"/>
      <c r="N34089" s="172"/>
      <c r="O34089" s="172"/>
      <c r="U34089" s="173"/>
    </row>
    <row r="34090" spans="13:21" s="104" customFormat="1" ht="15.75">
      <c r="M34090" s="172"/>
      <c r="N34090" s="172"/>
      <c r="O34090" s="172"/>
      <c r="U34090" s="173"/>
    </row>
    <row r="34091" spans="13:21" s="104" customFormat="1" ht="15.75">
      <c r="M34091" s="172"/>
      <c r="N34091" s="172"/>
      <c r="O34091" s="172"/>
      <c r="U34091" s="173"/>
    </row>
    <row r="34092" spans="13:21" s="104" customFormat="1" ht="15.75">
      <c r="M34092" s="172"/>
      <c r="N34092" s="172"/>
      <c r="O34092" s="172"/>
      <c r="U34092" s="173"/>
    </row>
    <row r="34093" spans="13:21" s="104" customFormat="1" ht="15.75">
      <c r="M34093" s="172"/>
      <c r="N34093" s="172"/>
      <c r="O34093" s="172"/>
      <c r="U34093" s="173"/>
    </row>
    <row r="34094" spans="13:21" s="104" customFormat="1" ht="15.75">
      <c r="M34094" s="172"/>
      <c r="N34094" s="172"/>
      <c r="O34094" s="172"/>
      <c r="U34094" s="173"/>
    </row>
    <row r="34095" spans="13:21" s="104" customFormat="1" ht="15.75">
      <c r="M34095" s="172"/>
      <c r="N34095" s="172"/>
      <c r="O34095" s="172"/>
      <c r="U34095" s="173"/>
    </row>
    <row r="34096" spans="13:21" s="104" customFormat="1" ht="15.75">
      <c r="M34096" s="172"/>
      <c r="N34096" s="172"/>
      <c r="O34096" s="172"/>
      <c r="U34096" s="173"/>
    </row>
    <row r="34097" spans="13:21" s="104" customFormat="1" ht="15.75">
      <c r="M34097" s="172"/>
      <c r="N34097" s="172"/>
      <c r="O34097" s="172"/>
      <c r="U34097" s="173"/>
    </row>
    <row r="34098" spans="13:21" s="104" customFormat="1" ht="15.75">
      <c r="M34098" s="172"/>
      <c r="N34098" s="172"/>
      <c r="O34098" s="172"/>
      <c r="U34098" s="173"/>
    </row>
    <row r="34099" spans="13:21" s="104" customFormat="1" ht="15.75">
      <c r="M34099" s="172"/>
      <c r="N34099" s="172"/>
      <c r="O34099" s="172"/>
      <c r="U34099" s="173"/>
    </row>
    <row r="34100" spans="13:21" s="104" customFormat="1" ht="15.75">
      <c r="M34100" s="172"/>
      <c r="N34100" s="172"/>
      <c r="O34100" s="172"/>
      <c r="U34100" s="173"/>
    </row>
    <row r="34101" spans="13:21" s="104" customFormat="1" ht="15.75">
      <c r="M34101" s="172"/>
      <c r="N34101" s="172"/>
      <c r="O34101" s="172"/>
      <c r="U34101" s="173"/>
    </row>
    <row r="34102" spans="13:21" s="104" customFormat="1" ht="15.75">
      <c r="M34102" s="172"/>
      <c r="N34102" s="172"/>
      <c r="O34102" s="172"/>
      <c r="U34102" s="173"/>
    </row>
    <row r="34103" spans="13:21" s="104" customFormat="1" ht="15.75">
      <c r="M34103" s="172"/>
      <c r="N34103" s="172"/>
      <c r="O34103" s="172"/>
      <c r="U34103" s="173"/>
    </row>
    <row r="34104" spans="13:21" s="104" customFormat="1" ht="15.75">
      <c r="M34104" s="172"/>
      <c r="N34104" s="172"/>
      <c r="O34104" s="172"/>
      <c r="U34104" s="173"/>
    </row>
    <row r="34105" spans="13:21" s="104" customFormat="1" ht="15.75">
      <c r="M34105" s="172"/>
      <c r="N34105" s="172"/>
      <c r="O34105" s="172"/>
      <c r="U34105" s="173"/>
    </row>
    <row r="34106" spans="13:21" s="104" customFormat="1" ht="15.75">
      <c r="M34106" s="172"/>
      <c r="N34106" s="172"/>
      <c r="O34106" s="172"/>
      <c r="U34106" s="173"/>
    </row>
    <row r="34107" spans="13:21" s="104" customFormat="1" ht="15.75">
      <c r="M34107" s="172"/>
      <c r="N34107" s="172"/>
      <c r="O34107" s="172"/>
      <c r="U34107" s="173"/>
    </row>
    <row r="34108" spans="13:21" s="104" customFormat="1" ht="15.75">
      <c r="M34108" s="172"/>
      <c r="N34108" s="172"/>
      <c r="O34108" s="172"/>
      <c r="U34108" s="173"/>
    </row>
    <row r="34109" spans="13:21" s="104" customFormat="1" ht="15.75">
      <c r="M34109" s="172"/>
      <c r="N34109" s="172"/>
      <c r="O34109" s="172"/>
      <c r="U34109" s="173"/>
    </row>
    <row r="34110" spans="13:21" s="104" customFormat="1" ht="15.75">
      <c r="M34110" s="172"/>
      <c r="N34110" s="172"/>
      <c r="O34110" s="172"/>
      <c r="U34110" s="173"/>
    </row>
    <row r="34111" spans="13:21" s="104" customFormat="1" ht="15.75">
      <c r="M34111" s="172"/>
      <c r="N34111" s="172"/>
      <c r="O34111" s="172"/>
      <c r="U34111" s="173"/>
    </row>
    <row r="34112" spans="13:21" s="104" customFormat="1" ht="15.75">
      <c r="M34112" s="172"/>
      <c r="N34112" s="172"/>
      <c r="O34112" s="172"/>
      <c r="U34112" s="173"/>
    </row>
    <row r="34113" spans="13:21" s="104" customFormat="1" ht="15.75">
      <c r="M34113" s="172"/>
      <c r="N34113" s="172"/>
      <c r="O34113" s="172"/>
      <c r="U34113" s="173"/>
    </row>
    <row r="34114" spans="13:21" s="104" customFormat="1" ht="15.75">
      <c r="M34114" s="172"/>
      <c r="N34114" s="172"/>
      <c r="O34114" s="172"/>
      <c r="U34114" s="173"/>
    </row>
    <row r="34115" spans="13:21" s="104" customFormat="1" ht="15.75">
      <c r="M34115" s="172"/>
      <c r="N34115" s="172"/>
      <c r="O34115" s="172"/>
      <c r="U34115" s="173"/>
    </row>
    <row r="34116" spans="13:21" s="104" customFormat="1" ht="15.75">
      <c r="M34116" s="172"/>
      <c r="N34116" s="172"/>
      <c r="O34116" s="172"/>
      <c r="U34116" s="173"/>
    </row>
    <row r="34117" spans="13:21" s="104" customFormat="1" ht="15.75">
      <c r="M34117" s="172"/>
      <c r="N34117" s="172"/>
      <c r="O34117" s="172"/>
      <c r="U34117" s="173"/>
    </row>
    <row r="34118" spans="13:21" s="104" customFormat="1" ht="15.75">
      <c r="M34118" s="172"/>
      <c r="N34118" s="172"/>
      <c r="O34118" s="172"/>
      <c r="U34118" s="173"/>
    </row>
    <row r="34119" spans="13:21" s="104" customFormat="1" ht="15.75">
      <c r="M34119" s="172"/>
      <c r="N34119" s="172"/>
      <c r="O34119" s="172"/>
      <c r="U34119" s="173"/>
    </row>
    <row r="34120" spans="13:21" s="104" customFormat="1" ht="15.75">
      <c r="M34120" s="172"/>
      <c r="N34120" s="172"/>
      <c r="O34120" s="172"/>
      <c r="U34120" s="173"/>
    </row>
    <row r="34121" spans="13:21" s="104" customFormat="1" ht="15.75">
      <c r="M34121" s="172"/>
      <c r="N34121" s="172"/>
      <c r="O34121" s="172"/>
      <c r="U34121" s="173"/>
    </row>
    <row r="34122" spans="13:21" s="104" customFormat="1" ht="15.75">
      <c r="M34122" s="172"/>
      <c r="N34122" s="172"/>
      <c r="O34122" s="172"/>
      <c r="U34122" s="173"/>
    </row>
    <row r="34123" spans="13:21" s="104" customFormat="1" ht="15.75">
      <c r="M34123" s="172"/>
      <c r="N34123" s="172"/>
      <c r="O34123" s="172"/>
      <c r="U34123" s="173"/>
    </row>
    <row r="34124" spans="13:21" s="104" customFormat="1" ht="15.75">
      <c r="M34124" s="172"/>
      <c r="N34124" s="172"/>
      <c r="O34124" s="172"/>
      <c r="U34124" s="173"/>
    </row>
    <row r="34125" spans="13:21" s="104" customFormat="1" ht="15.75">
      <c r="M34125" s="172"/>
      <c r="N34125" s="172"/>
      <c r="O34125" s="172"/>
      <c r="U34125" s="173"/>
    </row>
    <row r="34126" spans="13:21" s="104" customFormat="1" ht="15.75">
      <c r="M34126" s="172"/>
      <c r="N34126" s="172"/>
      <c r="O34126" s="172"/>
      <c r="U34126" s="173"/>
    </row>
    <row r="34127" spans="13:21" s="104" customFormat="1" ht="15.75">
      <c r="M34127" s="172"/>
      <c r="N34127" s="172"/>
      <c r="O34127" s="172"/>
      <c r="U34127" s="173"/>
    </row>
    <row r="34128" spans="13:21" s="104" customFormat="1" ht="15.75">
      <c r="M34128" s="172"/>
      <c r="N34128" s="172"/>
      <c r="O34128" s="172"/>
      <c r="U34128" s="173"/>
    </row>
    <row r="34129" spans="13:21" s="104" customFormat="1" ht="15.75">
      <c r="M34129" s="172"/>
      <c r="N34129" s="172"/>
      <c r="O34129" s="172"/>
      <c r="U34129" s="173"/>
    </row>
    <row r="34130" spans="13:21" s="104" customFormat="1" ht="15.75">
      <c r="M34130" s="172"/>
      <c r="N34130" s="172"/>
      <c r="O34130" s="172"/>
      <c r="U34130" s="173"/>
    </row>
    <row r="34131" spans="13:21" s="104" customFormat="1" ht="15.75">
      <c r="M34131" s="172"/>
      <c r="N34131" s="172"/>
      <c r="O34131" s="172"/>
      <c r="U34131" s="173"/>
    </row>
    <row r="34132" spans="13:21" s="104" customFormat="1" ht="15.75">
      <c r="M34132" s="172"/>
      <c r="N34132" s="172"/>
      <c r="O34132" s="172"/>
      <c r="U34132" s="173"/>
    </row>
    <row r="34133" spans="13:21" s="104" customFormat="1" ht="15.75">
      <c r="M34133" s="172"/>
      <c r="N34133" s="172"/>
      <c r="O34133" s="172"/>
      <c r="U34133" s="173"/>
    </row>
    <row r="34134" spans="13:21" s="104" customFormat="1" ht="15.75">
      <c r="M34134" s="172"/>
      <c r="N34134" s="172"/>
      <c r="O34134" s="172"/>
      <c r="U34134" s="173"/>
    </row>
    <row r="34135" spans="13:21" s="104" customFormat="1" ht="15.75">
      <c r="M34135" s="172"/>
      <c r="N34135" s="172"/>
      <c r="O34135" s="172"/>
      <c r="U34135" s="173"/>
    </row>
    <row r="34136" spans="13:21" s="104" customFormat="1" ht="15.75">
      <c r="M34136" s="172"/>
      <c r="N34136" s="172"/>
      <c r="O34136" s="172"/>
      <c r="U34136" s="173"/>
    </row>
    <row r="34137" spans="13:21" s="104" customFormat="1" ht="15.75">
      <c r="M34137" s="172"/>
      <c r="N34137" s="172"/>
      <c r="O34137" s="172"/>
      <c r="U34137" s="173"/>
    </row>
    <row r="34138" spans="13:21" s="104" customFormat="1" ht="15.75">
      <c r="M34138" s="172"/>
      <c r="N34138" s="172"/>
      <c r="O34138" s="172"/>
      <c r="U34138" s="173"/>
    </row>
    <row r="34139" spans="13:21" s="104" customFormat="1" ht="15.75">
      <c r="M34139" s="172"/>
      <c r="N34139" s="172"/>
      <c r="O34139" s="172"/>
      <c r="U34139" s="173"/>
    </row>
    <row r="34140" spans="13:21" s="104" customFormat="1" ht="15.75">
      <c r="M34140" s="172"/>
      <c r="N34140" s="172"/>
      <c r="O34140" s="172"/>
      <c r="U34140" s="173"/>
    </row>
    <row r="34141" spans="13:21" s="104" customFormat="1" ht="15.75">
      <c r="M34141" s="172"/>
      <c r="N34141" s="172"/>
      <c r="O34141" s="172"/>
      <c r="U34141" s="173"/>
    </row>
    <row r="34142" spans="13:21" s="104" customFormat="1" ht="15.75">
      <c r="M34142" s="172"/>
      <c r="N34142" s="172"/>
      <c r="O34142" s="172"/>
      <c r="U34142" s="173"/>
    </row>
    <row r="34143" spans="13:21" s="104" customFormat="1" ht="15.75">
      <c r="M34143" s="172"/>
      <c r="N34143" s="172"/>
      <c r="O34143" s="172"/>
      <c r="U34143" s="173"/>
    </row>
    <row r="34144" spans="13:21" s="104" customFormat="1" ht="15.75">
      <c r="M34144" s="172"/>
      <c r="N34144" s="172"/>
      <c r="O34144" s="172"/>
      <c r="U34144" s="173"/>
    </row>
    <row r="34145" spans="13:21" s="104" customFormat="1" ht="15.75">
      <c r="M34145" s="172"/>
      <c r="N34145" s="172"/>
      <c r="O34145" s="172"/>
      <c r="U34145" s="173"/>
    </row>
    <row r="34146" spans="13:21" s="104" customFormat="1" ht="15.75">
      <c r="M34146" s="172"/>
      <c r="N34146" s="172"/>
      <c r="O34146" s="172"/>
      <c r="U34146" s="173"/>
    </row>
    <row r="34147" spans="13:21" s="104" customFormat="1" ht="15.75">
      <c r="M34147" s="172"/>
      <c r="N34147" s="172"/>
      <c r="O34147" s="172"/>
      <c r="U34147" s="173"/>
    </row>
    <row r="34148" spans="13:21" s="104" customFormat="1" ht="15.75">
      <c r="M34148" s="172"/>
      <c r="N34148" s="172"/>
      <c r="O34148" s="172"/>
      <c r="U34148" s="173"/>
    </row>
    <row r="34149" spans="13:21" s="104" customFormat="1" ht="15.75">
      <c r="M34149" s="172"/>
      <c r="N34149" s="172"/>
      <c r="O34149" s="172"/>
      <c r="U34149" s="173"/>
    </row>
    <row r="34150" spans="13:21" s="104" customFormat="1" ht="15.75">
      <c r="M34150" s="172"/>
      <c r="N34150" s="172"/>
      <c r="O34150" s="172"/>
      <c r="U34150" s="173"/>
    </row>
    <row r="34151" spans="13:21" s="104" customFormat="1" ht="15.75">
      <c r="M34151" s="172"/>
      <c r="N34151" s="172"/>
      <c r="O34151" s="172"/>
      <c r="U34151" s="173"/>
    </row>
    <row r="34152" spans="13:21" s="104" customFormat="1" ht="15.75">
      <c r="M34152" s="172"/>
      <c r="N34152" s="172"/>
      <c r="O34152" s="172"/>
      <c r="U34152" s="173"/>
    </row>
    <row r="34153" spans="13:21" s="104" customFormat="1" ht="15.75">
      <c r="M34153" s="172"/>
      <c r="N34153" s="172"/>
      <c r="O34153" s="172"/>
      <c r="U34153" s="173"/>
    </row>
    <row r="34154" spans="13:21" s="104" customFormat="1" ht="15.75">
      <c r="M34154" s="172"/>
      <c r="N34154" s="172"/>
      <c r="O34154" s="172"/>
      <c r="U34154" s="173"/>
    </row>
    <row r="34155" spans="13:21" s="104" customFormat="1" ht="15.75">
      <c r="M34155" s="172"/>
      <c r="N34155" s="172"/>
      <c r="O34155" s="172"/>
      <c r="U34155" s="173"/>
    </row>
    <row r="34156" spans="13:21" s="104" customFormat="1" ht="15.75">
      <c r="M34156" s="172"/>
      <c r="N34156" s="172"/>
      <c r="O34156" s="172"/>
      <c r="U34156" s="173"/>
    </row>
    <row r="34157" spans="13:21" s="104" customFormat="1" ht="15.75">
      <c r="M34157" s="172"/>
      <c r="N34157" s="172"/>
      <c r="O34157" s="172"/>
      <c r="U34157" s="173"/>
    </row>
    <row r="34158" spans="13:21" s="104" customFormat="1" ht="15.75">
      <c r="M34158" s="172"/>
      <c r="N34158" s="172"/>
      <c r="O34158" s="172"/>
      <c r="U34158" s="173"/>
    </row>
    <row r="34159" spans="13:21" s="104" customFormat="1" ht="15.75">
      <c r="M34159" s="172"/>
      <c r="N34159" s="172"/>
      <c r="O34159" s="172"/>
      <c r="U34159" s="173"/>
    </row>
    <row r="34160" spans="13:21" s="104" customFormat="1" ht="15.75">
      <c r="M34160" s="172"/>
      <c r="N34160" s="172"/>
      <c r="O34160" s="172"/>
      <c r="U34160" s="173"/>
    </row>
    <row r="34161" spans="13:21" s="104" customFormat="1" ht="15.75">
      <c r="M34161" s="172"/>
      <c r="N34161" s="172"/>
      <c r="O34161" s="172"/>
      <c r="U34161" s="173"/>
    </row>
    <row r="34162" spans="13:21" s="104" customFormat="1" ht="15.75">
      <c r="M34162" s="172"/>
      <c r="N34162" s="172"/>
      <c r="O34162" s="172"/>
      <c r="U34162" s="173"/>
    </row>
    <row r="34163" spans="13:21" s="104" customFormat="1" ht="15.75">
      <c r="M34163" s="172"/>
      <c r="N34163" s="172"/>
      <c r="O34163" s="172"/>
      <c r="U34163" s="173"/>
    </row>
    <row r="34164" spans="13:21" s="104" customFormat="1" ht="15.75">
      <c r="M34164" s="172"/>
      <c r="N34164" s="172"/>
      <c r="O34164" s="172"/>
      <c r="U34164" s="173"/>
    </row>
    <row r="34165" spans="13:21" s="104" customFormat="1" ht="15.75">
      <c r="M34165" s="172"/>
      <c r="N34165" s="172"/>
      <c r="O34165" s="172"/>
      <c r="U34165" s="173"/>
    </row>
    <row r="34166" spans="13:21" s="104" customFormat="1" ht="15.75">
      <c r="M34166" s="172"/>
      <c r="N34166" s="172"/>
      <c r="O34166" s="172"/>
      <c r="U34166" s="173"/>
    </row>
    <row r="34167" spans="13:21" s="104" customFormat="1" ht="15.75">
      <c r="M34167" s="172"/>
      <c r="N34167" s="172"/>
      <c r="O34167" s="172"/>
      <c r="U34167" s="173"/>
    </row>
    <row r="34168" spans="13:21" s="104" customFormat="1" ht="15.75">
      <c r="M34168" s="172"/>
      <c r="N34168" s="172"/>
      <c r="O34168" s="172"/>
      <c r="U34168" s="173"/>
    </row>
    <row r="34169" spans="13:21" s="104" customFormat="1" ht="15.75">
      <c r="M34169" s="172"/>
      <c r="N34169" s="172"/>
      <c r="O34169" s="172"/>
      <c r="U34169" s="173"/>
    </row>
    <row r="34170" spans="13:21" s="104" customFormat="1" ht="15.75">
      <c r="M34170" s="172"/>
      <c r="N34170" s="172"/>
      <c r="O34170" s="172"/>
      <c r="U34170" s="173"/>
    </row>
    <row r="34171" spans="13:21" s="104" customFormat="1" ht="15.75">
      <c r="M34171" s="172"/>
      <c r="N34171" s="172"/>
      <c r="O34171" s="172"/>
      <c r="U34171" s="173"/>
    </row>
    <row r="34172" spans="13:21" s="104" customFormat="1" ht="15.75">
      <c r="M34172" s="172"/>
      <c r="N34172" s="172"/>
      <c r="O34172" s="172"/>
      <c r="U34172" s="173"/>
    </row>
    <row r="34173" spans="13:21" s="104" customFormat="1" ht="15.75">
      <c r="M34173" s="172"/>
      <c r="N34173" s="172"/>
      <c r="O34173" s="172"/>
      <c r="U34173" s="173"/>
    </row>
    <row r="34174" spans="13:21" s="104" customFormat="1" ht="15.75">
      <c r="M34174" s="172"/>
      <c r="N34174" s="172"/>
      <c r="O34174" s="172"/>
      <c r="U34174" s="173"/>
    </row>
    <row r="34175" spans="13:21" s="104" customFormat="1" ht="15.75">
      <c r="M34175" s="172"/>
      <c r="N34175" s="172"/>
      <c r="O34175" s="172"/>
      <c r="U34175" s="173"/>
    </row>
    <row r="34176" spans="13:21" s="104" customFormat="1" ht="15.75">
      <c r="M34176" s="172"/>
      <c r="N34176" s="172"/>
      <c r="O34176" s="172"/>
      <c r="U34176" s="173"/>
    </row>
    <row r="34177" spans="13:21" s="104" customFormat="1" ht="15.75">
      <c r="M34177" s="172"/>
      <c r="N34177" s="172"/>
      <c r="O34177" s="172"/>
      <c r="U34177" s="173"/>
    </row>
    <row r="34178" spans="13:21" s="104" customFormat="1" ht="15.75">
      <c r="M34178" s="172"/>
      <c r="N34178" s="172"/>
      <c r="O34178" s="172"/>
      <c r="U34178" s="173"/>
    </row>
    <row r="34179" spans="13:21" s="104" customFormat="1" ht="15.75">
      <c r="M34179" s="172"/>
      <c r="N34179" s="172"/>
      <c r="O34179" s="172"/>
      <c r="U34179" s="173"/>
    </row>
    <row r="34180" spans="13:21" s="104" customFormat="1" ht="15.75">
      <c r="M34180" s="172"/>
      <c r="N34180" s="172"/>
      <c r="O34180" s="172"/>
      <c r="U34180" s="173"/>
    </row>
    <row r="34181" spans="13:21" s="104" customFormat="1" ht="15.75">
      <c r="M34181" s="172"/>
      <c r="N34181" s="172"/>
      <c r="O34181" s="172"/>
      <c r="U34181" s="173"/>
    </row>
    <row r="34182" spans="13:21" s="104" customFormat="1" ht="15.75">
      <c r="M34182" s="172"/>
      <c r="N34182" s="172"/>
      <c r="O34182" s="172"/>
      <c r="U34182" s="173"/>
    </row>
    <row r="34183" spans="13:21" s="104" customFormat="1" ht="15.75">
      <c r="M34183" s="172"/>
      <c r="N34183" s="172"/>
      <c r="O34183" s="172"/>
      <c r="U34183" s="173"/>
    </row>
    <row r="34184" spans="13:21" s="104" customFormat="1" ht="15.75">
      <c r="M34184" s="172"/>
      <c r="N34184" s="172"/>
      <c r="O34184" s="172"/>
      <c r="U34184" s="173"/>
    </row>
    <row r="34185" spans="13:21" s="104" customFormat="1" ht="15.75">
      <c r="M34185" s="172"/>
      <c r="N34185" s="172"/>
      <c r="O34185" s="172"/>
      <c r="U34185" s="173"/>
    </row>
    <row r="34186" spans="13:21" s="104" customFormat="1" ht="15.75">
      <c r="M34186" s="172"/>
      <c r="N34186" s="172"/>
      <c r="O34186" s="172"/>
      <c r="U34186" s="173"/>
    </row>
    <row r="34187" spans="13:21" s="104" customFormat="1" ht="15.75">
      <c r="M34187" s="172"/>
      <c r="N34187" s="172"/>
      <c r="O34187" s="172"/>
      <c r="U34187" s="173"/>
    </row>
    <row r="34188" spans="13:21" s="104" customFormat="1" ht="15.75">
      <c r="M34188" s="172"/>
      <c r="N34188" s="172"/>
      <c r="O34188" s="172"/>
      <c r="U34188" s="173"/>
    </row>
    <row r="34189" spans="13:21" s="104" customFormat="1" ht="15.75">
      <c r="M34189" s="172"/>
      <c r="N34189" s="172"/>
      <c r="O34189" s="172"/>
      <c r="U34189" s="173"/>
    </row>
    <row r="34190" spans="13:21" s="104" customFormat="1" ht="15.75">
      <c r="M34190" s="172"/>
      <c r="N34190" s="172"/>
      <c r="O34190" s="172"/>
      <c r="U34190" s="173"/>
    </row>
    <row r="34191" spans="13:21" s="104" customFormat="1" ht="15.75">
      <c r="M34191" s="172"/>
      <c r="N34191" s="172"/>
      <c r="O34191" s="172"/>
      <c r="U34191" s="173"/>
    </row>
    <row r="34192" spans="13:21" s="104" customFormat="1" ht="15.75">
      <c r="M34192" s="172"/>
      <c r="N34192" s="172"/>
      <c r="O34192" s="172"/>
      <c r="U34192" s="173"/>
    </row>
    <row r="34193" spans="13:21" s="104" customFormat="1" ht="15.75">
      <c r="M34193" s="172"/>
      <c r="N34193" s="172"/>
      <c r="O34193" s="172"/>
      <c r="U34193" s="173"/>
    </row>
    <row r="34194" spans="13:21" s="104" customFormat="1" ht="15.75">
      <c r="M34194" s="172"/>
      <c r="N34194" s="172"/>
      <c r="O34194" s="172"/>
      <c r="U34194" s="173"/>
    </row>
    <row r="34195" spans="13:21" s="104" customFormat="1" ht="15.75">
      <c r="M34195" s="172"/>
      <c r="N34195" s="172"/>
      <c r="O34195" s="172"/>
      <c r="U34195" s="173"/>
    </row>
    <row r="34196" spans="13:21" s="104" customFormat="1" ht="15.75">
      <c r="M34196" s="172"/>
      <c r="N34196" s="172"/>
      <c r="O34196" s="172"/>
      <c r="U34196" s="173"/>
    </row>
    <row r="34197" spans="13:21" s="104" customFormat="1" ht="15.75">
      <c r="M34197" s="172"/>
      <c r="N34197" s="172"/>
      <c r="O34197" s="172"/>
      <c r="U34197" s="173"/>
    </row>
    <row r="34198" spans="13:21" s="104" customFormat="1" ht="15.75">
      <c r="M34198" s="172"/>
      <c r="N34198" s="172"/>
      <c r="O34198" s="172"/>
      <c r="U34198" s="173"/>
    </row>
    <row r="34199" spans="13:21" s="104" customFormat="1" ht="15.75">
      <c r="M34199" s="172"/>
      <c r="N34199" s="172"/>
      <c r="O34199" s="172"/>
      <c r="U34199" s="173"/>
    </row>
    <row r="34200" spans="13:21" s="104" customFormat="1" ht="15.75">
      <c r="M34200" s="172"/>
      <c r="N34200" s="172"/>
      <c r="O34200" s="172"/>
      <c r="U34200" s="173"/>
    </row>
    <row r="34201" spans="13:21" s="104" customFormat="1" ht="15.75">
      <c r="M34201" s="172"/>
      <c r="N34201" s="172"/>
      <c r="O34201" s="172"/>
      <c r="U34201" s="173"/>
    </row>
    <row r="34202" spans="13:21" s="104" customFormat="1" ht="15.75">
      <c r="M34202" s="172"/>
      <c r="N34202" s="172"/>
      <c r="O34202" s="172"/>
      <c r="U34202" s="173"/>
    </row>
    <row r="34203" spans="13:21" s="104" customFormat="1" ht="15.75">
      <c r="M34203" s="172"/>
      <c r="N34203" s="172"/>
      <c r="O34203" s="172"/>
      <c r="U34203" s="173"/>
    </row>
    <row r="34204" spans="13:21" s="104" customFormat="1" ht="15.75">
      <c r="M34204" s="172"/>
      <c r="N34204" s="172"/>
      <c r="O34204" s="172"/>
      <c r="U34204" s="173"/>
    </row>
    <row r="34205" spans="13:21" s="104" customFormat="1" ht="15.75">
      <c r="M34205" s="172"/>
      <c r="N34205" s="172"/>
      <c r="O34205" s="172"/>
      <c r="U34205" s="173"/>
    </row>
    <row r="34206" spans="13:21" s="104" customFormat="1" ht="15.75">
      <c r="M34206" s="172"/>
      <c r="N34206" s="172"/>
      <c r="O34206" s="172"/>
      <c r="U34206" s="173"/>
    </row>
    <row r="34207" spans="13:21" s="104" customFormat="1" ht="15.75">
      <c r="M34207" s="172"/>
      <c r="N34207" s="172"/>
      <c r="O34207" s="172"/>
      <c r="U34207" s="173"/>
    </row>
    <row r="34208" spans="13:21" s="104" customFormat="1" ht="15.75">
      <c r="M34208" s="172"/>
      <c r="N34208" s="172"/>
      <c r="O34208" s="172"/>
      <c r="U34208" s="173"/>
    </row>
    <row r="34209" spans="13:21" s="104" customFormat="1" ht="15.75">
      <c r="M34209" s="172"/>
      <c r="N34209" s="172"/>
      <c r="O34209" s="172"/>
      <c r="U34209" s="173"/>
    </row>
    <row r="34210" spans="13:21" s="104" customFormat="1" ht="15.75">
      <c r="M34210" s="172"/>
      <c r="N34210" s="172"/>
      <c r="O34210" s="172"/>
      <c r="U34210" s="173"/>
    </row>
    <row r="34211" spans="13:21" s="104" customFormat="1" ht="15.75">
      <c r="M34211" s="172"/>
      <c r="N34211" s="172"/>
      <c r="O34211" s="172"/>
      <c r="U34211" s="173"/>
    </row>
    <row r="34212" spans="13:21" s="104" customFormat="1" ht="15.75">
      <c r="M34212" s="172"/>
      <c r="N34212" s="172"/>
      <c r="O34212" s="172"/>
      <c r="U34212" s="173"/>
    </row>
    <row r="34213" spans="13:21" s="104" customFormat="1" ht="15.75">
      <c r="M34213" s="172"/>
      <c r="N34213" s="172"/>
      <c r="O34213" s="172"/>
      <c r="U34213" s="173"/>
    </row>
    <row r="34214" spans="13:21" s="104" customFormat="1" ht="15.75">
      <c r="M34214" s="172"/>
      <c r="N34214" s="172"/>
      <c r="O34214" s="172"/>
      <c r="U34214" s="173"/>
    </row>
    <row r="34215" spans="13:21" s="104" customFormat="1" ht="15.75">
      <c r="M34215" s="172"/>
      <c r="N34215" s="172"/>
      <c r="O34215" s="172"/>
      <c r="U34215" s="173"/>
    </row>
    <row r="34216" spans="13:21" s="104" customFormat="1" ht="15.75">
      <c r="M34216" s="172"/>
      <c r="N34216" s="172"/>
      <c r="O34216" s="172"/>
      <c r="U34216" s="173"/>
    </row>
    <row r="34217" spans="13:21" s="104" customFormat="1" ht="15.75">
      <c r="M34217" s="172"/>
      <c r="N34217" s="172"/>
      <c r="O34217" s="172"/>
      <c r="U34217" s="173"/>
    </row>
    <row r="34218" spans="13:21" s="104" customFormat="1" ht="15.75">
      <c r="M34218" s="172"/>
      <c r="N34218" s="172"/>
      <c r="O34218" s="172"/>
      <c r="U34218" s="173"/>
    </row>
    <row r="34219" spans="13:21" s="104" customFormat="1" ht="15.75">
      <c r="M34219" s="172"/>
      <c r="N34219" s="172"/>
      <c r="O34219" s="172"/>
      <c r="U34219" s="173"/>
    </row>
    <row r="34220" spans="13:21" s="104" customFormat="1" ht="15.75">
      <c r="M34220" s="172"/>
      <c r="N34220" s="172"/>
      <c r="O34220" s="172"/>
      <c r="U34220" s="173"/>
    </row>
    <row r="34221" spans="13:21" s="104" customFormat="1" ht="15.75">
      <c r="M34221" s="172"/>
      <c r="N34221" s="172"/>
      <c r="O34221" s="172"/>
      <c r="U34221" s="173"/>
    </row>
    <row r="34222" spans="13:21" s="104" customFormat="1" ht="15.75">
      <c r="M34222" s="172"/>
      <c r="N34222" s="172"/>
      <c r="O34222" s="172"/>
      <c r="U34222" s="173"/>
    </row>
    <row r="34223" spans="13:21" s="104" customFormat="1" ht="15.75">
      <c r="M34223" s="172"/>
      <c r="N34223" s="172"/>
      <c r="O34223" s="172"/>
      <c r="U34223" s="173"/>
    </row>
    <row r="34224" spans="13:21" s="104" customFormat="1" ht="15.75">
      <c r="M34224" s="172"/>
      <c r="N34224" s="172"/>
      <c r="O34224" s="172"/>
      <c r="U34224" s="173"/>
    </row>
    <row r="34225" spans="13:21" s="104" customFormat="1" ht="15.75">
      <c r="M34225" s="172"/>
      <c r="N34225" s="172"/>
      <c r="O34225" s="172"/>
      <c r="U34225" s="173"/>
    </row>
    <row r="34226" spans="13:21" s="104" customFormat="1" ht="15.75">
      <c r="M34226" s="172"/>
      <c r="N34226" s="172"/>
      <c r="O34226" s="172"/>
      <c r="U34226" s="173"/>
    </row>
    <row r="34227" spans="13:21" s="104" customFormat="1" ht="15.75">
      <c r="M34227" s="172"/>
      <c r="N34227" s="172"/>
      <c r="O34227" s="172"/>
      <c r="U34227" s="173"/>
    </row>
    <row r="34228" spans="13:21" s="104" customFormat="1" ht="15.75">
      <c r="M34228" s="172"/>
      <c r="N34228" s="172"/>
      <c r="O34228" s="172"/>
      <c r="U34228" s="173"/>
    </row>
    <row r="34229" spans="13:21" s="104" customFormat="1" ht="15.75">
      <c r="M34229" s="172"/>
      <c r="N34229" s="172"/>
      <c r="O34229" s="172"/>
      <c r="U34229" s="173"/>
    </row>
    <row r="34230" spans="13:21" s="104" customFormat="1" ht="15.75">
      <c r="M34230" s="172"/>
      <c r="N34230" s="172"/>
      <c r="O34230" s="172"/>
      <c r="U34230" s="173"/>
    </row>
    <row r="34231" spans="13:21" s="104" customFormat="1" ht="15.75">
      <c r="M34231" s="172"/>
      <c r="N34231" s="172"/>
      <c r="O34231" s="172"/>
      <c r="U34231" s="173"/>
    </row>
    <row r="34232" spans="13:21" s="104" customFormat="1" ht="15.75">
      <c r="M34232" s="172"/>
      <c r="N34232" s="172"/>
      <c r="O34232" s="172"/>
      <c r="U34232" s="173"/>
    </row>
    <row r="34233" spans="13:21" s="104" customFormat="1" ht="15.75">
      <c r="M34233" s="172"/>
      <c r="N34233" s="172"/>
      <c r="O34233" s="172"/>
      <c r="U34233" s="173"/>
    </row>
    <row r="34234" spans="13:21" s="104" customFormat="1" ht="15.75">
      <c r="M34234" s="172"/>
      <c r="N34234" s="172"/>
      <c r="O34234" s="172"/>
      <c r="U34234" s="173"/>
    </row>
    <row r="34235" spans="13:21" s="104" customFormat="1" ht="15.75">
      <c r="M34235" s="172"/>
      <c r="N34235" s="172"/>
      <c r="O34235" s="172"/>
      <c r="U34235" s="173"/>
    </row>
    <row r="34236" spans="13:21" s="104" customFormat="1" ht="15.75">
      <c r="M34236" s="172"/>
      <c r="N34236" s="172"/>
      <c r="O34236" s="172"/>
      <c r="U34236" s="173"/>
    </row>
    <row r="34237" spans="13:21" s="104" customFormat="1" ht="15.75">
      <c r="M34237" s="172"/>
      <c r="N34237" s="172"/>
      <c r="O34237" s="172"/>
      <c r="U34237" s="173"/>
    </row>
    <row r="34238" spans="13:21" s="104" customFormat="1" ht="15.75">
      <c r="M34238" s="172"/>
      <c r="N34238" s="172"/>
      <c r="O34238" s="172"/>
      <c r="U34238" s="173"/>
    </row>
    <row r="34239" spans="13:21" s="104" customFormat="1" ht="15.75">
      <c r="M34239" s="172"/>
      <c r="N34239" s="172"/>
      <c r="O34239" s="172"/>
      <c r="U34239" s="173"/>
    </row>
    <row r="34240" spans="13:21" s="104" customFormat="1" ht="15.75">
      <c r="M34240" s="172"/>
      <c r="N34240" s="172"/>
      <c r="O34240" s="172"/>
      <c r="U34240" s="173"/>
    </row>
    <row r="34241" spans="13:21" s="104" customFormat="1" ht="15.75">
      <c r="M34241" s="172"/>
      <c r="N34241" s="172"/>
      <c r="O34241" s="172"/>
      <c r="U34241" s="173"/>
    </row>
    <row r="34242" spans="13:21" s="104" customFormat="1" ht="15.75">
      <c r="M34242" s="172"/>
      <c r="N34242" s="172"/>
      <c r="O34242" s="172"/>
      <c r="U34242" s="173"/>
    </row>
    <row r="34243" spans="13:21" s="104" customFormat="1" ht="15.75">
      <c r="M34243" s="172"/>
      <c r="N34243" s="172"/>
      <c r="O34243" s="172"/>
      <c r="U34243" s="173"/>
    </row>
    <row r="34244" spans="13:21" s="104" customFormat="1" ht="15.75">
      <c r="M34244" s="172"/>
      <c r="N34244" s="172"/>
      <c r="O34244" s="172"/>
      <c r="U34244" s="173"/>
    </row>
    <row r="34245" spans="13:21" s="104" customFormat="1" ht="15.75">
      <c r="M34245" s="172"/>
      <c r="N34245" s="172"/>
      <c r="O34245" s="172"/>
      <c r="U34245" s="173"/>
    </row>
    <row r="34246" spans="13:21" s="104" customFormat="1" ht="15.75">
      <c r="M34246" s="172"/>
      <c r="N34246" s="172"/>
      <c r="O34246" s="172"/>
      <c r="U34246" s="173"/>
    </row>
    <row r="34247" spans="13:21" s="104" customFormat="1" ht="15.75">
      <c r="M34247" s="172"/>
      <c r="N34247" s="172"/>
      <c r="O34247" s="172"/>
      <c r="U34247" s="173"/>
    </row>
    <row r="34248" spans="13:21" s="104" customFormat="1" ht="15.75">
      <c r="M34248" s="172"/>
      <c r="N34248" s="172"/>
      <c r="O34248" s="172"/>
      <c r="U34248" s="173"/>
    </row>
    <row r="34249" spans="13:21" s="104" customFormat="1" ht="15.75">
      <c r="M34249" s="172"/>
      <c r="N34249" s="172"/>
      <c r="O34249" s="172"/>
      <c r="U34249" s="173"/>
    </row>
    <row r="34250" spans="13:21" s="104" customFormat="1" ht="15.75">
      <c r="M34250" s="172"/>
      <c r="N34250" s="172"/>
      <c r="O34250" s="172"/>
      <c r="U34250" s="173"/>
    </row>
    <row r="34251" spans="13:21" s="104" customFormat="1" ht="15.75">
      <c r="M34251" s="172"/>
      <c r="N34251" s="172"/>
      <c r="O34251" s="172"/>
      <c r="U34251" s="173"/>
    </row>
    <row r="34252" spans="13:21" s="104" customFormat="1" ht="15.75">
      <c r="M34252" s="172"/>
      <c r="N34252" s="172"/>
      <c r="O34252" s="172"/>
      <c r="U34252" s="173"/>
    </row>
    <row r="34253" spans="13:21" s="104" customFormat="1" ht="15.75">
      <c r="M34253" s="172"/>
      <c r="N34253" s="172"/>
      <c r="O34253" s="172"/>
      <c r="U34253" s="173"/>
    </row>
    <row r="34254" spans="13:21" s="104" customFormat="1" ht="15.75">
      <c r="M34254" s="172"/>
      <c r="N34254" s="172"/>
      <c r="O34254" s="172"/>
      <c r="U34254" s="173"/>
    </row>
    <row r="34255" spans="13:21" s="104" customFormat="1" ht="15.75">
      <c r="M34255" s="172"/>
      <c r="N34255" s="172"/>
      <c r="O34255" s="172"/>
      <c r="U34255" s="173"/>
    </row>
    <row r="34256" spans="13:21" s="104" customFormat="1" ht="15.75">
      <c r="M34256" s="172"/>
      <c r="N34256" s="172"/>
      <c r="O34256" s="172"/>
      <c r="U34256" s="173"/>
    </row>
    <row r="34257" spans="13:21" s="104" customFormat="1" ht="15.75">
      <c r="M34257" s="172"/>
      <c r="N34257" s="172"/>
      <c r="O34257" s="172"/>
      <c r="U34257" s="173"/>
    </row>
    <row r="34258" spans="13:21" s="104" customFormat="1" ht="15.75">
      <c r="M34258" s="172"/>
      <c r="N34258" s="172"/>
      <c r="O34258" s="172"/>
      <c r="U34258" s="173"/>
    </row>
    <row r="34259" spans="13:21" s="104" customFormat="1" ht="15.75">
      <c r="M34259" s="172"/>
      <c r="N34259" s="172"/>
      <c r="O34259" s="172"/>
      <c r="U34259" s="173"/>
    </row>
    <row r="34260" spans="13:21" s="104" customFormat="1" ht="15.75">
      <c r="M34260" s="172"/>
      <c r="N34260" s="172"/>
      <c r="O34260" s="172"/>
      <c r="U34260" s="173"/>
    </row>
    <row r="34261" spans="13:21" s="104" customFormat="1" ht="15.75">
      <c r="M34261" s="172"/>
      <c r="N34261" s="172"/>
      <c r="O34261" s="172"/>
      <c r="U34261" s="173"/>
    </row>
    <row r="34262" spans="13:21" s="104" customFormat="1" ht="15.75">
      <c r="M34262" s="172"/>
      <c r="N34262" s="172"/>
      <c r="O34262" s="172"/>
      <c r="U34262" s="173"/>
    </row>
    <row r="34263" spans="13:21" s="104" customFormat="1" ht="15.75">
      <c r="M34263" s="172"/>
      <c r="N34263" s="172"/>
      <c r="O34263" s="172"/>
      <c r="U34263" s="173"/>
    </row>
    <row r="34264" spans="13:21" s="104" customFormat="1" ht="15.75">
      <c r="M34264" s="172"/>
      <c r="N34264" s="172"/>
      <c r="O34264" s="172"/>
      <c r="U34264" s="173"/>
    </row>
    <row r="34265" spans="13:21" s="104" customFormat="1" ht="15.75">
      <c r="M34265" s="172"/>
      <c r="N34265" s="172"/>
      <c r="O34265" s="172"/>
      <c r="U34265" s="173"/>
    </row>
    <row r="34266" spans="13:21" s="104" customFormat="1" ht="15.75">
      <c r="M34266" s="172"/>
      <c r="N34266" s="172"/>
      <c r="O34266" s="172"/>
      <c r="U34266" s="173"/>
    </row>
    <row r="34267" spans="13:21" s="104" customFormat="1" ht="15.75">
      <c r="M34267" s="172"/>
      <c r="N34267" s="172"/>
      <c r="O34267" s="172"/>
      <c r="U34267" s="173"/>
    </row>
    <row r="34268" spans="13:21" s="104" customFormat="1" ht="15.75">
      <c r="M34268" s="172"/>
      <c r="N34268" s="172"/>
      <c r="O34268" s="172"/>
      <c r="U34268" s="173"/>
    </row>
    <row r="34269" spans="13:21" s="104" customFormat="1" ht="15.75">
      <c r="M34269" s="172"/>
      <c r="N34269" s="172"/>
      <c r="O34269" s="172"/>
      <c r="U34269" s="173"/>
    </row>
    <row r="34270" spans="13:21" s="104" customFormat="1" ht="15.75">
      <c r="M34270" s="172"/>
      <c r="N34270" s="172"/>
      <c r="O34270" s="172"/>
      <c r="U34270" s="173"/>
    </row>
    <row r="34271" spans="13:21" s="104" customFormat="1" ht="15.75">
      <c r="M34271" s="172"/>
      <c r="N34271" s="172"/>
      <c r="O34271" s="172"/>
      <c r="U34271" s="173"/>
    </row>
    <row r="34272" spans="13:21" s="104" customFormat="1" ht="15.75">
      <c r="M34272" s="172"/>
      <c r="N34272" s="172"/>
      <c r="O34272" s="172"/>
      <c r="U34272" s="173"/>
    </row>
    <row r="34273" spans="13:21" s="104" customFormat="1" ht="15.75">
      <c r="M34273" s="172"/>
      <c r="N34273" s="172"/>
      <c r="O34273" s="172"/>
      <c r="U34273" s="173"/>
    </row>
    <row r="34274" spans="13:21" s="104" customFormat="1" ht="15.75">
      <c r="M34274" s="172"/>
      <c r="N34274" s="172"/>
      <c r="O34274" s="172"/>
      <c r="U34274" s="173"/>
    </row>
    <row r="34275" spans="13:21" s="104" customFormat="1" ht="15.75">
      <c r="M34275" s="172"/>
      <c r="N34275" s="172"/>
      <c r="O34275" s="172"/>
      <c r="U34275" s="173"/>
    </row>
    <row r="34276" spans="13:21" s="104" customFormat="1" ht="15.75">
      <c r="M34276" s="172"/>
      <c r="N34276" s="172"/>
      <c r="O34276" s="172"/>
      <c r="U34276" s="173"/>
    </row>
    <row r="34277" spans="13:21" s="104" customFormat="1" ht="15.75">
      <c r="M34277" s="172"/>
      <c r="N34277" s="172"/>
      <c r="O34277" s="172"/>
      <c r="U34277" s="173"/>
    </row>
    <row r="34278" spans="13:21" s="104" customFormat="1" ht="15.75">
      <c r="M34278" s="172"/>
      <c r="N34278" s="172"/>
      <c r="O34278" s="172"/>
      <c r="U34278" s="173"/>
    </row>
    <row r="34279" spans="13:21" s="104" customFormat="1" ht="15.75">
      <c r="M34279" s="172"/>
      <c r="N34279" s="172"/>
      <c r="O34279" s="172"/>
      <c r="U34279" s="173"/>
    </row>
    <row r="34280" spans="13:21" s="104" customFormat="1" ht="15.75">
      <c r="M34280" s="172"/>
      <c r="N34280" s="172"/>
      <c r="O34280" s="172"/>
      <c r="U34280" s="173"/>
    </row>
    <row r="34281" spans="13:21" s="104" customFormat="1" ht="15.75">
      <c r="M34281" s="172"/>
      <c r="N34281" s="172"/>
      <c r="O34281" s="172"/>
      <c r="U34281" s="173"/>
    </row>
    <row r="34282" spans="13:21" s="104" customFormat="1" ht="15.75">
      <c r="M34282" s="172"/>
      <c r="N34282" s="172"/>
      <c r="O34282" s="172"/>
      <c r="U34282" s="173"/>
    </row>
    <row r="34283" spans="13:21" s="104" customFormat="1" ht="15.75">
      <c r="M34283" s="172"/>
      <c r="N34283" s="172"/>
      <c r="O34283" s="172"/>
      <c r="U34283" s="173"/>
    </row>
    <row r="34284" spans="13:21" s="104" customFormat="1" ht="15.75">
      <c r="M34284" s="172"/>
      <c r="N34284" s="172"/>
      <c r="O34284" s="172"/>
      <c r="U34284" s="173"/>
    </row>
    <row r="34285" spans="13:21" s="104" customFormat="1" ht="15.75">
      <c r="M34285" s="172"/>
      <c r="N34285" s="172"/>
      <c r="O34285" s="172"/>
      <c r="U34285" s="173"/>
    </row>
    <row r="34286" spans="13:21" s="104" customFormat="1" ht="15.75">
      <c r="M34286" s="172"/>
      <c r="N34286" s="172"/>
      <c r="O34286" s="172"/>
      <c r="U34286" s="173"/>
    </row>
    <row r="34287" spans="13:21" s="104" customFormat="1" ht="15.75">
      <c r="M34287" s="172"/>
      <c r="N34287" s="172"/>
      <c r="O34287" s="172"/>
      <c r="U34287" s="173"/>
    </row>
    <row r="34288" spans="13:21" s="104" customFormat="1" ht="15.75">
      <c r="M34288" s="172"/>
      <c r="N34288" s="172"/>
      <c r="O34288" s="172"/>
      <c r="U34288" s="173"/>
    </row>
    <row r="34289" spans="13:21" s="104" customFormat="1" ht="15.75">
      <c r="M34289" s="172"/>
      <c r="N34289" s="172"/>
      <c r="O34289" s="172"/>
      <c r="U34289" s="173"/>
    </row>
    <row r="34290" spans="13:21" s="104" customFormat="1" ht="15.75">
      <c r="M34290" s="172"/>
      <c r="N34290" s="172"/>
      <c r="O34290" s="172"/>
      <c r="U34290" s="173"/>
    </row>
    <row r="34291" spans="13:21" s="104" customFormat="1" ht="15.75">
      <c r="M34291" s="172"/>
      <c r="N34291" s="172"/>
      <c r="O34291" s="172"/>
      <c r="U34291" s="173"/>
    </row>
    <row r="34292" spans="13:21" s="104" customFormat="1" ht="15.75">
      <c r="M34292" s="172"/>
      <c r="N34292" s="172"/>
      <c r="O34292" s="172"/>
      <c r="U34292" s="173"/>
    </row>
    <row r="34293" spans="13:21" s="104" customFormat="1" ht="15.75">
      <c r="M34293" s="172"/>
      <c r="N34293" s="172"/>
      <c r="O34293" s="172"/>
      <c r="U34293" s="173"/>
    </row>
    <row r="34294" spans="13:21" s="104" customFormat="1" ht="15.75">
      <c r="M34294" s="172"/>
      <c r="N34294" s="172"/>
      <c r="O34294" s="172"/>
      <c r="U34294" s="173"/>
    </row>
    <row r="34295" spans="13:21" s="104" customFormat="1" ht="15.75">
      <c r="M34295" s="172"/>
      <c r="N34295" s="172"/>
      <c r="O34295" s="172"/>
      <c r="U34295" s="173"/>
    </row>
    <row r="34296" spans="13:21" s="104" customFormat="1" ht="15.75">
      <c r="M34296" s="172"/>
      <c r="N34296" s="172"/>
      <c r="O34296" s="172"/>
      <c r="U34296" s="173"/>
    </row>
    <row r="34297" spans="13:21" s="104" customFormat="1" ht="15.75">
      <c r="M34297" s="172"/>
      <c r="N34297" s="172"/>
      <c r="O34297" s="172"/>
      <c r="U34297" s="173"/>
    </row>
    <row r="34298" spans="13:21" s="104" customFormat="1" ht="15.75">
      <c r="M34298" s="172"/>
      <c r="N34298" s="172"/>
      <c r="O34298" s="172"/>
      <c r="U34298" s="173"/>
    </row>
    <row r="34299" spans="13:21" s="104" customFormat="1" ht="15.75">
      <c r="M34299" s="172"/>
      <c r="N34299" s="172"/>
      <c r="O34299" s="172"/>
      <c r="U34299" s="173"/>
    </row>
    <row r="34300" spans="13:21" s="104" customFormat="1" ht="15.75">
      <c r="M34300" s="172"/>
      <c r="N34300" s="172"/>
      <c r="O34300" s="172"/>
      <c r="U34300" s="173"/>
    </row>
    <row r="34301" spans="13:21" s="104" customFormat="1" ht="15.75">
      <c r="M34301" s="172"/>
      <c r="N34301" s="172"/>
      <c r="O34301" s="172"/>
      <c r="U34301" s="173"/>
    </row>
    <row r="34302" spans="13:21" s="104" customFormat="1" ht="15.75">
      <c r="M34302" s="172"/>
      <c r="N34302" s="172"/>
      <c r="O34302" s="172"/>
      <c r="U34302" s="173"/>
    </row>
    <row r="34303" spans="13:21" s="104" customFormat="1" ht="15.75">
      <c r="M34303" s="172"/>
      <c r="N34303" s="172"/>
      <c r="O34303" s="172"/>
      <c r="U34303" s="173"/>
    </row>
    <row r="34304" spans="13:21" s="104" customFormat="1" ht="15.75">
      <c r="M34304" s="172"/>
      <c r="N34304" s="172"/>
      <c r="O34304" s="172"/>
      <c r="U34304" s="173"/>
    </row>
    <row r="34305" spans="13:21" s="104" customFormat="1" ht="15.75">
      <c r="M34305" s="172"/>
      <c r="N34305" s="172"/>
      <c r="O34305" s="172"/>
      <c r="U34305" s="173"/>
    </row>
    <row r="34306" spans="13:21" s="104" customFormat="1" ht="15.75">
      <c r="M34306" s="172"/>
      <c r="N34306" s="172"/>
      <c r="O34306" s="172"/>
      <c r="U34306" s="173"/>
    </row>
    <row r="34307" spans="13:21" s="104" customFormat="1" ht="15.75">
      <c r="M34307" s="172"/>
      <c r="N34307" s="172"/>
      <c r="O34307" s="172"/>
      <c r="U34307" s="173"/>
    </row>
    <row r="34308" spans="13:21" s="104" customFormat="1" ht="15.75">
      <c r="M34308" s="172"/>
      <c r="N34308" s="172"/>
      <c r="O34308" s="172"/>
      <c r="U34308" s="173"/>
    </row>
    <row r="34309" spans="13:21" s="104" customFormat="1" ht="15.75">
      <c r="M34309" s="172"/>
      <c r="N34309" s="172"/>
      <c r="O34309" s="172"/>
      <c r="U34309" s="173"/>
    </row>
    <row r="34310" spans="13:21" s="104" customFormat="1" ht="15.75">
      <c r="M34310" s="172"/>
      <c r="N34310" s="172"/>
      <c r="O34310" s="172"/>
      <c r="U34310" s="173"/>
    </row>
    <row r="34311" spans="13:21" s="104" customFormat="1" ht="15.75">
      <c r="M34311" s="172"/>
      <c r="N34311" s="172"/>
      <c r="O34311" s="172"/>
      <c r="U34311" s="173"/>
    </row>
    <row r="34312" spans="13:21" s="104" customFormat="1" ht="15.75">
      <c r="M34312" s="172"/>
      <c r="N34312" s="172"/>
      <c r="O34312" s="172"/>
      <c r="U34312" s="173"/>
    </row>
    <row r="34313" spans="13:21" s="104" customFormat="1" ht="15.75">
      <c r="M34313" s="172"/>
      <c r="N34313" s="172"/>
      <c r="O34313" s="172"/>
      <c r="U34313" s="173"/>
    </row>
    <row r="34314" spans="13:21" s="104" customFormat="1" ht="15.75">
      <c r="M34314" s="172"/>
      <c r="N34314" s="172"/>
      <c r="O34314" s="172"/>
      <c r="U34314" s="173"/>
    </row>
    <row r="34315" spans="13:21" s="104" customFormat="1" ht="15.75">
      <c r="M34315" s="172"/>
      <c r="N34315" s="172"/>
      <c r="O34315" s="172"/>
      <c r="U34315" s="173"/>
    </row>
    <row r="34316" spans="13:21" s="104" customFormat="1" ht="15.75">
      <c r="M34316" s="172"/>
      <c r="N34316" s="172"/>
      <c r="O34316" s="172"/>
      <c r="U34316" s="173"/>
    </row>
    <row r="34317" spans="13:21" s="104" customFormat="1" ht="15.75">
      <c r="M34317" s="172"/>
      <c r="N34317" s="172"/>
      <c r="O34317" s="172"/>
      <c r="U34317" s="173"/>
    </row>
    <row r="34318" spans="13:21" s="104" customFormat="1" ht="15.75">
      <c r="M34318" s="172"/>
      <c r="N34318" s="172"/>
      <c r="O34318" s="172"/>
      <c r="U34318" s="173"/>
    </row>
    <row r="34319" spans="13:21" s="104" customFormat="1" ht="15.75">
      <c r="M34319" s="172"/>
      <c r="N34319" s="172"/>
      <c r="O34319" s="172"/>
      <c r="U34319" s="173"/>
    </row>
    <row r="34320" spans="13:21" s="104" customFormat="1" ht="15.75">
      <c r="M34320" s="172"/>
      <c r="N34320" s="172"/>
      <c r="O34320" s="172"/>
      <c r="U34320" s="173"/>
    </row>
    <row r="34321" spans="13:21" s="104" customFormat="1" ht="15.75">
      <c r="M34321" s="172"/>
      <c r="N34321" s="172"/>
      <c r="O34321" s="172"/>
      <c r="U34321" s="173"/>
    </row>
    <row r="34322" spans="13:21" s="104" customFormat="1" ht="15.75">
      <c r="M34322" s="172"/>
      <c r="N34322" s="172"/>
      <c r="O34322" s="172"/>
      <c r="U34322" s="173"/>
    </row>
    <row r="34323" spans="13:21" s="104" customFormat="1" ht="15.75">
      <c r="M34323" s="172"/>
      <c r="N34323" s="172"/>
      <c r="O34323" s="172"/>
      <c r="U34323" s="173"/>
    </row>
    <row r="34324" spans="13:21" s="104" customFormat="1" ht="15.75">
      <c r="M34324" s="172"/>
      <c r="N34324" s="172"/>
      <c r="O34324" s="172"/>
      <c r="U34324" s="173"/>
    </row>
    <row r="34325" spans="13:21" s="104" customFormat="1" ht="15.75">
      <c r="M34325" s="172"/>
      <c r="N34325" s="172"/>
      <c r="O34325" s="172"/>
      <c r="U34325" s="173"/>
    </row>
    <row r="34326" spans="13:21" s="104" customFormat="1" ht="15.75">
      <c r="M34326" s="172"/>
      <c r="N34326" s="172"/>
      <c r="O34326" s="172"/>
      <c r="U34326" s="173"/>
    </row>
    <row r="34327" spans="13:21" s="104" customFormat="1" ht="15.75">
      <c r="M34327" s="172"/>
      <c r="N34327" s="172"/>
      <c r="O34327" s="172"/>
      <c r="U34327" s="173"/>
    </row>
    <row r="34328" spans="13:21" s="104" customFormat="1" ht="15.75">
      <c r="M34328" s="172"/>
      <c r="N34328" s="172"/>
      <c r="O34328" s="172"/>
      <c r="U34328" s="173"/>
    </row>
    <row r="34329" spans="13:21" s="104" customFormat="1" ht="15.75">
      <c r="M34329" s="172"/>
      <c r="N34329" s="172"/>
      <c r="O34329" s="172"/>
      <c r="U34329" s="173"/>
    </row>
    <row r="34330" spans="13:21" s="104" customFormat="1" ht="15.75">
      <c r="M34330" s="172"/>
      <c r="N34330" s="172"/>
      <c r="O34330" s="172"/>
      <c r="U34330" s="173"/>
    </row>
    <row r="34331" spans="13:21" s="104" customFormat="1" ht="15.75">
      <c r="M34331" s="172"/>
      <c r="N34331" s="172"/>
      <c r="O34331" s="172"/>
      <c r="U34331" s="173"/>
    </row>
    <row r="34332" spans="13:21" s="104" customFormat="1" ht="15.75">
      <c r="M34332" s="172"/>
      <c r="N34332" s="172"/>
      <c r="O34332" s="172"/>
      <c r="U34332" s="173"/>
    </row>
    <row r="34333" spans="13:21" s="104" customFormat="1" ht="15.75">
      <c r="M34333" s="172"/>
      <c r="N34333" s="172"/>
      <c r="O34333" s="172"/>
      <c r="U34333" s="173"/>
    </row>
    <row r="34334" spans="13:21" s="104" customFormat="1" ht="15.75">
      <c r="M34334" s="172"/>
      <c r="N34334" s="172"/>
      <c r="O34334" s="172"/>
      <c r="U34334" s="173"/>
    </row>
    <row r="34335" spans="13:21" s="104" customFormat="1" ht="15.75">
      <c r="M34335" s="172"/>
      <c r="N34335" s="172"/>
      <c r="O34335" s="172"/>
      <c r="U34335" s="173"/>
    </row>
    <row r="34336" spans="13:21" s="104" customFormat="1" ht="15.75">
      <c r="M34336" s="172"/>
      <c r="N34336" s="172"/>
      <c r="O34336" s="172"/>
      <c r="U34336" s="173"/>
    </row>
    <row r="34337" spans="13:21" s="104" customFormat="1" ht="15.75">
      <c r="M34337" s="172"/>
      <c r="N34337" s="172"/>
      <c r="O34337" s="172"/>
      <c r="U34337" s="173"/>
    </row>
    <row r="34338" spans="13:21" s="104" customFormat="1" ht="15.75">
      <c r="M34338" s="172"/>
      <c r="N34338" s="172"/>
      <c r="O34338" s="172"/>
      <c r="U34338" s="173"/>
    </row>
    <row r="34339" spans="13:21" s="104" customFormat="1" ht="15.75">
      <c r="M34339" s="172"/>
      <c r="N34339" s="172"/>
      <c r="O34339" s="172"/>
      <c r="U34339" s="173"/>
    </row>
    <row r="34340" spans="13:21" s="104" customFormat="1" ht="15.75">
      <c r="M34340" s="172"/>
      <c r="N34340" s="172"/>
      <c r="O34340" s="172"/>
      <c r="U34340" s="173"/>
    </row>
    <row r="34341" spans="13:21" s="104" customFormat="1" ht="15.75">
      <c r="M34341" s="172"/>
      <c r="N34341" s="172"/>
      <c r="O34341" s="172"/>
      <c r="U34341" s="173"/>
    </row>
    <row r="34342" spans="13:21" s="104" customFormat="1" ht="15.75">
      <c r="M34342" s="172"/>
      <c r="N34342" s="172"/>
      <c r="O34342" s="172"/>
      <c r="U34342" s="173"/>
    </row>
    <row r="34343" spans="13:21" s="104" customFormat="1" ht="15.75">
      <c r="M34343" s="172"/>
      <c r="N34343" s="172"/>
      <c r="O34343" s="172"/>
      <c r="U34343" s="173"/>
    </row>
    <row r="34344" spans="13:21" s="104" customFormat="1" ht="15.75">
      <c r="M34344" s="172"/>
      <c r="N34344" s="172"/>
      <c r="O34344" s="172"/>
      <c r="U34344" s="173"/>
    </row>
    <row r="34345" spans="13:21" s="104" customFormat="1" ht="15.75">
      <c r="M34345" s="172"/>
      <c r="N34345" s="172"/>
      <c r="O34345" s="172"/>
      <c r="U34345" s="173"/>
    </row>
    <row r="34346" spans="13:21" s="104" customFormat="1" ht="15.75">
      <c r="M34346" s="172"/>
      <c r="N34346" s="172"/>
      <c r="O34346" s="172"/>
      <c r="U34346" s="173"/>
    </row>
    <row r="34347" spans="13:21" s="104" customFormat="1" ht="15.75">
      <c r="M34347" s="172"/>
      <c r="N34347" s="172"/>
      <c r="O34347" s="172"/>
      <c r="U34347" s="173"/>
    </row>
    <row r="34348" spans="13:21" s="104" customFormat="1" ht="15.75">
      <c r="M34348" s="172"/>
      <c r="N34348" s="172"/>
      <c r="O34348" s="172"/>
      <c r="U34348" s="173"/>
    </row>
    <row r="34349" spans="13:21" s="104" customFormat="1" ht="15.75">
      <c r="M34349" s="172"/>
      <c r="N34349" s="172"/>
      <c r="O34349" s="172"/>
      <c r="U34349" s="173"/>
    </row>
    <row r="34350" spans="13:21" s="104" customFormat="1" ht="15.75">
      <c r="M34350" s="172"/>
      <c r="N34350" s="172"/>
      <c r="O34350" s="172"/>
      <c r="U34350" s="173"/>
    </row>
    <row r="34351" spans="13:21" s="104" customFormat="1" ht="15.75">
      <c r="M34351" s="172"/>
      <c r="N34351" s="172"/>
      <c r="O34351" s="172"/>
      <c r="U34351" s="173"/>
    </row>
    <row r="34352" spans="13:21" s="104" customFormat="1" ht="15.75">
      <c r="M34352" s="172"/>
      <c r="N34352" s="172"/>
      <c r="O34352" s="172"/>
      <c r="U34352" s="173"/>
    </row>
    <row r="34353" spans="13:21" s="104" customFormat="1" ht="15.75">
      <c r="M34353" s="172"/>
      <c r="N34353" s="172"/>
      <c r="O34353" s="172"/>
      <c r="U34353" s="173"/>
    </row>
    <row r="34354" spans="13:21" s="104" customFormat="1" ht="15.75">
      <c r="M34354" s="172"/>
      <c r="N34354" s="172"/>
      <c r="O34354" s="172"/>
      <c r="U34354" s="173"/>
    </row>
    <row r="34355" spans="13:21" s="104" customFormat="1" ht="15.75">
      <c r="M34355" s="172"/>
      <c r="N34355" s="172"/>
      <c r="O34355" s="172"/>
      <c r="U34355" s="173"/>
    </row>
    <row r="34356" spans="13:21" s="104" customFormat="1" ht="15.75">
      <c r="M34356" s="172"/>
      <c r="N34356" s="172"/>
      <c r="O34356" s="172"/>
      <c r="U34356" s="173"/>
    </row>
    <row r="34357" spans="13:21" s="104" customFormat="1" ht="15.75">
      <c r="M34357" s="172"/>
      <c r="N34357" s="172"/>
      <c r="O34357" s="172"/>
      <c r="U34357" s="173"/>
    </row>
    <row r="34358" spans="13:21" s="104" customFormat="1" ht="15.75">
      <c r="M34358" s="172"/>
      <c r="N34358" s="172"/>
      <c r="O34358" s="172"/>
      <c r="U34358" s="173"/>
    </row>
    <row r="34359" spans="13:21" s="104" customFormat="1" ht="15.75">
      <c r="M34359" s="172"/>
      <c r="N34359" s="172"/>
      <c r="O34359" s="172"/>
      <c r="U34359" s="173"/>
    </row>
    <row r="34360" spans="13:21" s="104" customFormat="1" ht="15.75">
      <c r="M34360" s="172"/>
      <c r="N34360" s="172"/>
      <c r="O34360" s="172"/>
      <c r="U34360" s="173"/>
    </row>
    <row r="34361" spans="13:21" s="104" customFormat="1" ht="15.75">
      <c r="M34361" s="172"/>
      <c r="N34361" s="172"/>
      <c r="O34361" s="172"/>
      <c r="U34361" s="173"/>
    </row>
    <row r="34362" spans="13:21" s="104" customFormat="1" ht="15.75">
      <c r="M34362" s="172"/>
      <c r="N34362" s="172"/>
      <c r="O34362" s="172"/>
      <c r="U34362" s="173"/>
    </row>
    <row r="34363" spans="13:21" s="104" customFormat="1" ht="15.75">
      <c r="M34363" s="172"/>
      <c r="N34363" s="172"/>
      <c r="O34363" s="172"/>
      <c r="U34363" s="173"/>
    </row>
    <row r="34364" spans="13:21" s="104" customFormat="1" ht="15.75">
      <c r="M34364" s="172"/>
      <c r="N34364" s="172"/>
      <c r="O34364" s="172"/>
      <c r="U34364" s="173"/>
    </row>
    <row r="34365" spans="13:21" s="104" customFormat="1" ht="15.75">
      <c r="M34365" s="172"/>
      <c r="N34365" s="172"/>
      <c r="O34365" s="172"/>
      <c r="U34365" s="173"/>
    </row>
    <row r="34366" spans="13:21" s="104" customFormat="1" ht="15.75">
      <c r="M34366" s="172"/>
      <c r="N34366" s="172"/>
      <c r="O34366" s="172"/>
      <c r="U34366" s="173"/>
    </row>
    <row r="34367" spans="13:21" s="104" customFormat="1" ht="15.75">
      <c r="M34367" s="172"/>
      <c r="N34367" s="172"/>
      <c r="O34367" s="172"/>
      <c r="U34367" s="173"/>
    </row>
    <row r="34368" spans="13:21" s="104" customFormat="1" ht="15.75">
      <c r="M34368" s="172"/>
      <c r="N34368" s="172"/>
      <c r="O34368" s="172"/>
      <c r="U34368" s="173"/>
    </row>
    <row r="34369" spans="13:21" s="104" customFormat="1" ht="15.75">
      <c r="M34369" s="172"/>
      <c r="N34369" s="172"/>
      <c r="O34369" s="172"/>
      <c r="U34369" s="173"/>
    </row>
    <row r="34370" spans="13:21" s="104" customFormat="1" ht="15.75">
      <c r="M34370" s="172"/>
      <c r="N34370" s="172"/>
      <c r="O34370" s="172"/>
      <c r="U34370" s="173"/>
    </row>
    <row r="34371" spans="13:21" s="104" customFormat="1" ht="15.75">
      <c r="M34371" s="172"/>
      <c r="N34371" s="172"/>
      <c r="O34371" s="172"/>
      <c r="U34371" s="173"/>
    </row>
    <row r="34372" spans="13:21" s="104" customFormat="1" ht="15.75">
      <c r="M34372" s="172"/>
      <c r="N34372" s="172"/>
      <c r="O34372" s="172"/>
      <c r="U34372" s="173"/>
    </row>
    <row r="34373" spans="13:21" s="104" customFormat="1" ht="15.75">
      <c r="M34373" s="172"/>
      <c r="N34373" s="172"/>
      <c r="O34373" s="172"/>
      <c r="U34373" s="173"/>
    </row>
    <row r="34374" spans="13:21" s="104" customFormat="1" ht="15.75">
      <c r="M34374" s="172"/>
      <c r="N34374" s="172"/>
      <c r="O34374" s="172"/>
      <c r="U34374" s="173"/>
    </row>
    <row r="34375" spans="13:21" s="104" customFormat="1" ht="15.75">
      <c r="M34375" s="172"/>
      <c r="N34375" s="172"/>
      <c r="O34375" s="172"/>
      <c r="U34375" s="173"/>
    </row>
    <row r="34376" spans="13:21" s="104" customFormat="1" ht="15.75">
      <c r="M34376" s="172"/>
      <c r="N34376" s="172"/>
      <c r="O34376" s="172"/>
      <c r="U34376" s="173"/>
    </row>
    <row r="34377" spans="13:21" s="104" customFormat="1" ht="15.75">
      <c r="M34377" s="172"/>
      <c r="N34377" s="172"/>
      <c r="O34377" s="172"/>
      <c r="U34377" s="173"/>
    </row>
    <row r="34378" spans="13:21" s="104" customFormat="1" ht="15.75">
      <c r="M34378" s="172"/>
      <c r="N34378" s="172"/>
      <c r="O34378" s="172"/>
      <c r="U34378" s="173"/>
    </row>
    <row r="34379" spans="13:21" s="104" customFormat="1" ht="15.75">
      <c r="M34379" s="172"/>
      <c r="N34379" s="172"/>
      <c r="O34379" s="172"/>
      <c r="U34379" s="173"/>
    </row>
    <row r="34380" spans="13:21" s="104" customFormat="1" ht="15.75">
      <c r="M34380" s="172"/>
      <c r="N34380" s="172"/>
      <c r="O34380" s="172"/>
      <c r="U34380" s="173"/>
    </row>
    <row r="34381" spans="13:21" s="104" customFormat="1" ht="15.75">
      <c r="M34381" s="172"/>
      <c r="N34381" s="172"/>
      <c r="O34381" s="172"/>
      <c r="U34381" s="173"/>
    </row>
    <row r="34382" spans="13:21" s="104" customFormat="1" ht="15.75">
      <c r="M34382" s="172"/>
      <c r="N34382" s="172"/>
      <c r="O34382" s="172"/>
      <c r="U34382" s="173"/>
    </row>
    <row r="34383" spans="13:21" s="104" customFormat="1" ht="15.75">
      <c r="M34383" s="172"/>
      <c r="N34383" s="172"/>
      <c r="O34383" s="172"/>
      <c r="U34383" s="173"/>
    </row>
    <row r="34384" spans="13:21" s="104" customFormat="1" ht="15.75">
      <c r="M34384" s="172"/>
      <c r="N34384" s="172"/>
      <c r="O34384" s="172"/>
      <c r="U34384" s="173"/>
    </row>
    <row r="34385" spans="13:21" s="104" customFormat="1" ht="15.75">
      <c r="M34385" s="172"/>
      <c r="N34385" s="172"/>
      <c r="O34385" s="172"/>
      <c r="U34385" s="173"/>
    </row>
    <row r="34386" spans="13:21" s="104" customFormat="1" ht="15.75">
      <c r="M34386" s="172"/>
      <c r="N34386" s="172"/>
      <c r="O34386" s="172"/>
      <c r="U34386" s="173"/>
    </row>
    <row r="34387" spans="13:21" s="104" customFormat="1" ht="15.75">
      <c r="M34387" s="172"/>
      <c r="N34387" s="172"/>
      <c r="O34387" s="172"/>
      <c r="U34387" s="173"/>
    </row>
    <row r="34388" spans="13:21" s="104" customFormat="1" ht="15.75">
      <c r="M34388" s="172"/>
      <c r="N34388" s="172"/>
      <c r="O34388" s="172"/>
      <c r="U34388" s="173"/>
    </row>
    <row r="34389" spans="13:21" s="104" customFormat="1" ht="15.75">
      <c r="M34389" s="172"/>
      <c r="N34389" s="172"/>
      <c r="O34389" s="172"/>
      <c r="U34389" s="173"/>
    </row>
    <row r="34390" spans="13:21" s="104" customFormat="1" ht="15.75">
      <c r="M34390" s="172"/>
      <c r="N34390" s="172"/>
      <c r="O34390" s="172"/>
      <c r="U34390" s="173"/>
    </row>
    <row r="34391" spans="13:21" s="104" customFormat="1" ht="15.75">
      <c r="M34391" s="172"/>
      <c r="N34391" s="172"/>
      <c r="O34391" s="172"/>
      <c r="U34391" s="173"/>
    </row>
    <row r="34392" spans="13:21" s="104" customFormat="1" ht="15.75">
      <c r="M34392" s="172"/>
      <c r="N34392" s="172"/>
      <c r="O34392" s="172"/>
      <c r="U34392" s="173"/>
    </row>
    <row r="34393" spans="13:21" s="104" customFormat="1" ht="15.75">
      <c r="M34393" s="172"/>
      <c r="N34393" s="172"/>
      <c r="O34393" s="172"/>
      <c r="U34393" s="173"/>
    </row>
    <row r="34394" spans="13:21" s="104" customFormat="1" ht="15.75">
      <c r="M34394" s="172"/>
      <c r="N34394" s="172"/>
      <c r="O34394" s="172"/>
      <c r="U34394" s="173"/>
    </row>
    <row r="34395" spans="13:21" s="104" customFormat="1" ht="15.75">
      <c r="M34395" s="172"/>
      <c r="N34395" s="172"/>
      <c r="O34395" s="172"/>
      <c r="U34395" s="173"/>
    </row>
    <row r="34396" spans="13:21" s="104" customFormat="1" ht="15.75">
      <c r="M34396" s="172"/>
      <c r="N34396" s="172"/>
      <c r="O34396" s="172"/>
      <c r="U34396" s="173"/>
    </row>
    <row r="34397" spans="13:21" s="104" customFormat="1" ht="15.75">
      <c r="M34397" s="172"/>
      <c r="N34397" s="172"/>
      <c r="O34397" s="172"/>
      <c r="U34397" s="173"/>
    </row>
    <row r="34398" spans="13:21" s="104" customFormat="1" ht="15.75">
      <c r="M34398" s="172"/>
      <c r="N34398" s="172"/>
      <c r="O34398" s="172"/>
      <c r="U34398" s="173"/>
    </row>
    <row r="34399" spans="13:21" s="104" customFormat="1" ht="15.75">
      <c r="M34399" s="172"/>
      <c r="N34399" s="172"/>
      <c r="O34399" s="172"/>
      <c r="U34399" s="173"/>
    </row>
    <row r="34400" spans="13:21" s="104" customFormat="1" ht="15.75">
      <c r="M34400" s="172"/>
      <c r="N34400" s="172"/>
      <c r="O34400" s="172"/>
      <c r="U34400" s="173"/>
    </row>
    <row r="34401" spans="13:21" s="104" customFormat="1" ht="15.75">
      <c r="M34401" s="172"/>
      <c r="N34401" s="172"/>
      <c r="O34401" s="172"/>
      <c r="U34401" s="173"/>
    </row>
    <row r="34402" spans="13:21" s="104" customFormat="1" ht="15.75">
      <c r="M34402" s="172"/>
      <c r="N34402" s="172"/>
      <c r="O34402" s="172"/>
      <c r="U34402" s="173"/>
    </row>
    <row r="34403" spans="13:21" s="104" customFormat="1" ht="15.75">
      <c r="M34403" s="172"/>
      <c r="N34403" s="172"/>
      <c r="O34403" s="172"/>
      <c r="U34403" s="173"/>
    </row>
    <row r="34404" spans="13:21" s="104" customFormat="1" ht="15.75">
      <c r="M34404" s="172"/>
      <c r="N34404" s="172"/>
      <c r="O34404" s="172"/>
      <c r="U34404" s="173"/>
    </row>
    <row r="34405" spans="13:21" s="104" customFormat="1" ht="15.75">
      <c r="M34405" s="172"/>
      <c r="N34405" s="172"/>
      <c r="O34405" s="172"/>
      <c r="U34405" s="173"/>
    </row>
    <row r="34406" spans="13:21" s="104" customFormat="1" ht="15.75">
      <c r="M34406" s="172"/>
      <c r="N34406" s="172"/>
      <c r="O34406" s="172"/>
      <c r="U34406" s="173"/>
    </row>
    <row r="34407" spans="13:21" s="104" customFormat="1" ht="15.75">
      <c r="M34407" s="172"/>
      <c r="N34407" s="172"/>
      <c r="O34407" s="172"/>
      <c r="U34407" s="173"/>
    </row>
    <row r="34408" spans="13:21" s="104" customFormat="1" ht="15.75">
      <c r="M34408" s="172"/>
      <c r="N34408" s="172"/>
      <c r="O34408" s="172"/>
      <c r="U34408" s="173"/>
    </row>
    <row r="34409" spans="13:21" s="104" customFormat="1" ht="15.75">
      <c r="M34409" s="172"/>
      <c r="N34409" s="172"/>
      <c r="O34409" s="172"/>
      <c r="U34409" s="173"/>
    </row>
    <row r="34410" spans="13:21" s="104" customFormat="1" ht="15.75">
      <c r="M34410" s="172"/>
      <c r="N34410" s="172"/>
      <c r="O34410" s="172"/>
      <c r="U34410" s="173"/>
    </row>
    <row r="34411" spans="13:21" s="104" customFormat="1" ht="15.75">
      <c r="M34411" s="172"/>
      <c r="N34411" s="172"/>
      <c r="O34411" s="172"/>
      <c r="U34411" s="173"/>
    </row>
    <row r="34412" spans="13:21" s="104" customFormat="1" ht="15.75">
      <c r="M34412" s="172"/>
      <c r="N34412" s="172"/>
      <c r="O34412" s="172"/>
      <c r="U34412" s="173"/>
    </row>
    <row r="34413" spans="13:21" s="104" customFormat="1" ht="15.75">
      <c r="M34413" s="172"/>
      <c r="N34413" s="172"/>
      <c r="O34413" s="172"/>
      <c r="U34413" s="173"/>
    </row>
    <row r="34414" spans="13:21" s="104" customFormat="1" ht="15.75">
      <c r="M34414" s="172"/>
      <c r="N34414" s="172"/>
      <c r="O34414" s="172"/>
      <c r="U34414" s="173"/>
    </row>
    <row r="34415" spans="13:21" s="104" customFormat="1" ht="15.75">
      <c r="M34415" s="172"/>
      <c r="N34415" s="172"/>
      <c r="O34415" s="172"/>
      <c r="U34415" s="173"/>
    </row>
    <row r="34416" spans="13:21" s="104" customFormat="1" ht="15.75">
      <c r="M34416" s="172"/>
      <c r="N34416" s="172"/>
      <c r="O34416" s="172"/>
      <c r="U34416" s="173"/>
    </row>
    <row r="34417" spans="13:21" s="104" customFormat="1" ht="15.75">
      <c r="M34417" s="172"/>
      <c r="N34417" s="172"/>
      <c r="O34417" s="172"/>
      <c r="U34417" s="173"/>
    </row>
    <row r="34418" spans="13:21" s="104" customFormat="1" ht="15.75">
      <c r="M34418" s="172"/>
      <c r="N34418" s="172"/>
      <c r="O34418" s="172"/>
      <c r="U34418" s="173"/>
    </row>
    <row r="34419" spans="13:21" s="104" customFormat="1" ht="15.75">
      <c r="M34419" s="172"/>
      <c r="N34419" s="172"/>
      <c r="O34419" s="172"/>
      <c r="U34419" s="173"/>
    </row>
    <row r="34420" spans="13:21" s="104" customFormat="1" ht="15.75">
      <c r="M34420" s="172"/>
      <c r="N34420" s="172"/>
      <c r="O34420" s="172"/>
      <c r="U34420" s="173"/>
    </row>
    <row r="34421" spans="13:21" s="104" customFormat="1" ht="15.75">
      <c r="M34421" s="172"/>
      <c r="N34421" s="172"/>
      <c r="O34421" s="172"/>
      <c r="U34421" s="173"/>
    </row>
    <row r="34422" spans="13:21" s="104" customFormat="1" ht="15.75">
      <c r="M34422" s="172"/>
      <c r="N34422" s="172"/>
      <c r="O34422" s="172"/>
      <c r="U34422" s="173"/>
    </row>
    <row r="34423" spans="13:21" s="104" customFormat="1" ht="15.75">
      <c r="M34423" s="172"/>
      <c r="N34423" s="172"/>
      <c r="O34423" s="172"/>
      <c r="U34423" s="173"/>
    </row>
    <row r="34424" spans="13:21" s="104" customFormat="1" ht="15.75">
      <c r="M34424" s="172"/>
      <c r="N34424" s="172"/>
      <c r="O34424" s="172"/>
      <c r="U34424" s="173"/>
    </row>
    <row r="34425" spans="13:21" s="104" customFormat="1" ht="15.75">
      <c r="M34425" s="172"/>
      <c r="N34425" s="172"/>
      <c r="O34425" s="172"/>
      <c r="U34425" s="173"/>
    </row>
    <row r="34426" spans="13:21" s="104" customFormat="1" ht="15.75">
      <c r="M34426" s="172"/>
      <c r="N34426" s="172"/>
      <c r="O34426" s="172"/>
      <c r="U34426" s="173"/>
    </row>
    <row r="34427" spans="13:21" s="104" customFormat="1" ht="15.75">
      <c r="M34427" s="172"/>
      <c r="N34427" s="172"/>
      <c r="O34427" s="172"/>
      <c r="U34427" s="173"/>
    </row>
    <row r="34428" spans="13:21" s="104" customFormat="1" ht="15.75">
      <c r="M34428" s="172"/>
      <c r="N34428" s="172"/>
      <c r="O34428" s="172"/>
      <c r="U34428" s="173"/>
    </row>
    <row r="34429" spans="13:21" s="104" customFormat="1" ht="15.75">
      <c r="M34429" s="172"/>
      <c r="N34429" s="172"/>
      <c r="O34429" s="172"/>
      <c r="U34429" s="173"/>
    </row>
    <row r="34430" spans="13:21" s="104" customFormat="1" ht="15.75">
      <c r="M34430" s="172"/>
      <c r="N34430" s="172"/>
      <c r="O34430" s="172"/>
      <c r="U34430" s="173"/>
    </row>
    <row r="34431" spans="13:21" s="104" customFormat="1" ht="15.75">
      <c r="M34431" s="172"/>
      <c r="N34431" s="172"/>
      <c r="O34431" s="172"/>
      <c r="U34431" s="173"/>
    </row>
    <row r="34432" spans="13:21" s="104" customFormat="1" ht="15.75">
      <c r="M34432" s="172"/>
      <c r="N34432" s="172"/>
      <c r="O34432" s="172"/>
      <c r="U34432" s="173"/>
    </row>
    <row r="34433" spans="13:21" s="104" customFormat="1" ht="15.75">
      <c r="M34433" s="172"/>
      <c r="N34433" s="172"/>
      <c r="O34433" s="172"/>
      <c r="U34433" s="173"/>
    </row>
    <row r="34434" spans="13:21" s="104" customFormat="1" ht="15.75">
      <c r="M34434" s="172"/>
      <c r="N34434" s="172"/>
      <c r="O34434" s="172"/>
      <c r="U34434" s="173"/>
    </row>
    <row r="34435" spans="13:21" s="104" customFormat="1" ht="15.75">
      <c r="M34435" s="172"/>
      <c r="N34435" s="172"/>
      <c r="O34435" s="172"/>
      <c r="U34435" s="173"/>
    </row>
    <row r="34436" spans="13:21" s="104" customFormat="1" ht="15.75">
      <c r="M34436" s="172"/>
      <c r="N34436" s="172"/>
      <c r="O34436" s="172"/>
      <c r="U34436" s="173"/>
    </row>
    <row r="34437" spans="13:21" s="104" customFormat="1" ht="15.75">
      <c r="M34437" s="172"/>
      <c r="N34437" s="172"/>
      <c r="O34437" s="172"/>
      <c r="U34437" s="173"/>
    </row>
    <row r="34438" spans="13:21" s="104" customFormat="1" ht="15.75">
      <c r="M34438" s="172"/>
      <c r="N34438" s="172"/>
      <c r="O34438" s="172"/>
      <c r="U34438" s="173"/>
    </row>
    <row r="34439" spans="13:21" s="104" customFormat="1" ht="15.75">
      <c r="M34439" s="172"/>
      <c r="N34439" s="172"/>
      <c r="O34439" s="172"/>
      <c r="U34439" s="173"/>
    </row>
    <row r="34440" spans="13:21" s="104" customFormat="1" ht="15.75">
      <c r="M34440" s="172"/>
      <c r="N34440" s="172"/>
      <c r="O34440" s="172"/>
      <c r="U34440" s="173"/>
    </row>
    <row r="34441" spans="13:21" s="104" customFormat="1" ht="15.75">
      <c r="M34441" s="172"/>
      <c r="N34441" s="172"/>
      <c r="O34441" s="172"/>
      <c r="U34441" s="173"/>
    </row>
    <row r="34442" spans="13:21" s="104" customFormat="1" ht="15.75">
      <c r="M34442" s="172"/>
      <c r="N34442" s="172"/>
      <c r="O34442" s="172"/>
      <c r="U34442" s="173"/>
    </row>
    <row r="34443" spans="13:21" s="104" customFormat="1" ht="15.75">
      <c r="M34443" s="172"/>
      <c r="N34443" s="172"/>
      <c r="O34443" s="172"/>
      <c r="U34443" s="173"/>
    </row>
    <row r="34444" spans="13:21" s="104" customFormat="1" ht="15.75">
      <c r="M34444" s="172"/>
      <c r="N34444" s="172"/>
      <c r="O34444" s="172"/>
      <c r="U34444" s="173"/>
    </row>
    <row r="34445" spans="13:21" s="104" customFormat="1" ht="15.75">
      <c r="M34445" s="172"/>
      <c r="N34445" s="172"/>
      <c r="O34445" s="172"/>
      <c r="U34445" s="173"/>
    </row>
    <row r="34446" spans="13:21" s="104" customFormat="1" ht="15.75">
      <c r="M34446" s="172"/>
      <c r="N34446" s="172"/>
      <c r="O34446" s="172"/>
      <c r="U34446" s="173"/>
    </row>
    <row r="34447" spans="13:21" s="104" customFormat="1" ht="15.75">
      <c r="M34447" s="172"/>
      <c r="N34447" s="172"/>
      <c r="O34447" s="172"/>
      <c r="U34447" s="173"/>
    </row>
    <row r="34448" spans="13:21" s="104" customFormat="1" ht="15.75">
      <c r="M34448" s="172"/>
      <c r="N34448" s="172"/>
      <c r="O34448" s="172"/>
      <c r="U34448" s="173"/>
    </row>
    <row r="34449" spans="13:21" s="104" customFormat="1" ht="15.75">
      <c r="M34449" s="172"/>
      <c r="N34449" s="172"/>
      <c r="O34449" s="172"/>
      <c r="U34449" s="173"/>
    </row>
    <row r="34450" spans="13:21" s="104" customFormat="1" ht="15.75">
      <c r="M34450" s="172"/>
      <c r="N34450" s="172"/>
      <c r="O34450" s="172"/>
      <c r="U34450" s="173"/>
    </row>
    <row r="34451" spans="13:21" s="104" customFormat="1" ht="15.75">
      <c r="M34451" s="172"/>
      <c r="N34451" s="172"/>
      <c r="O34451" s="172"/>
      <c r="U34451" s="173"/>
    </row>
    <row r="34452" spans="13:21" s="104" customFormat="1" ht="15.75">
      <c r="M34452" s="172"/>
      <c r="N34452" s="172"/>
      <c r="O34452" s="172"/>
      <c r="U34452" s="173"/>
    </row>
    <row r="34453" spans="13:21" s="104" customFormat="1" ht="15.75">
      <c r="M34453" s="172"/>
      <c r="N34453" s="172"/>
      <c r="O34453" s="172"/>
      <c r="U34453" s="173"/>
    </row>
    <row r="34454" spans="13:21" s="104" customFormat="1" ht="15.75">
      <c r="M34454" s="172"/>
      <c r="N34454" s="172"/>
      <c r="O34454" s="172"/>
      <c r="U34454" s="173"/>
    </row>
    <row r="34455" spans="13:21" s="104" customFormat="1" ht="15.75">
      <c r="M34455" s="172"/>
      <c r="N34455" s="172"/>
      <c r="O34455" s="172"/>
      <c r="U34455" s="173"/>
    </row>
    <row r="34456" spans="13:21" s="104" customFormat="1" ht="15.75">
      <c r="M34456" s="172"/>
      <c r="N34456" s="172"/>
      <c r="O34456" s="172"/>
      <c r="U34456" s="173"/>
    </row>
    <row r="34457" spans="13:21" s="104" customFormat="1" ht="15.75">
      <c r="M34457" s="172"/>
      <c r="N34457" s="172"/>
      <c r="O34457" s="172"/>
      <c r="U34457" s="173"/>
    </row>
    <row r="34458" spans="13:21" s="104" customFormat="1" ht="15.75">
      <c r="M34458" s="172"/>
      <c r="N34458" s="172"/>
      <c r="O34458" s="172"/>
      <c r="U34458" s="173"/>
    </row>
    <row r="34459" spans="13:21" s="104" customFormat="1" ht="15.75">
      <c r="M34459" s="172"/>
      <c r="N34459" s="172"/>
      <c r="O34459" s="172"/>
      <c r="U34459" s="173"/>
    </row>
    <row r="34460" spans="13:21" s="104" customFormat="1" ht="15.75">
      <c r="M34460" s="172"/>
      <c r="N34460" s="172"/>
      <c r="O34460" s="172"/>
      <c r="U34460" s="173"/>
    </row>
    <row r="34461" spans="13:21" s="104" customFormat="1" ht="15.75">
      <c r="M34461" s="172"/>
      <c r="N34461" s="172"/>
      <c r="O34461" s="172"/>
      <c r="U34461" s="173"/>
    </row>
    <row r="34462" spans="13:21" s="104" customFormat="1" ht="15.75">
      <c r="M34462" s="172"/>
      <c r="N34462" s="172"/>
      <c r="O34462" s="172"/>
      <c r="U34462" s="173"/>
    </row>
    <row r="34463" spans="13:21" s="104" customFormat="1" ht="15.75">
      <c r="M34463" s="172"/>
      <c r="N34463" s="172"/>
      <c r="O34463" s="172"/>
      <c r="U34463" s="173"/>
    </row>
    <row r="34464" spans="13:21" s="104" customFormat="1" ht="15.75">
      <c r="M34464" s="172"/>
      <c r="N34464" s="172"/>
      <c r="O34464" s="172"/>
      <c r="U34464" s="173"/>
    </row>
    <row r="34465" spans="13:21" s="104" customFormat="1" ht="15.75">
      <c r="M34465" s="172"/>
      <c r="N34465" s="172"/>
      <c r="O34465" s="172"/>
      <c r="U34465" s="173"/>
    </row>
    <row r="34466" spans="13:21" s="104" customFormat="1" ht="15.75">
      <c r="M34466" s="172"/>
      <c r="N34466" s="172"/>
      <c r="O34466" s="172"/>
      <c r="U34466" s="173"/>
    </row>
    <row r="34467" spans="13:21" s="104" customFormat="1" ht="15.75">
      <c r="M34467" s="172"/>
      <c r="N34467" s="172"/>
      <c r="O34467" s="172"/>
      <c r="U34467" s="173"/>
    </row>
    <row r="34468" spans="13:21" s="104" customFormat="1" ht="15.75">
      <c r="M34468" s="172"/>
      <c r="N34468" s="172"/>
      <c r="O34468" s="172"/>
      <c r="U34468" s="173"/>
    </row>
    <row r="34469" spans="13:21" s="104" customFormat="1" ht="15.75">
      <c r="M34469" s="172"/>
      <c r="N34469" s="172"/>
      <c r="O34469" s="172"/>
      <c r="U34469" s="173"/>
    </row>
    <row r="34470" spans="13:21" s="104" customFormat="1" ht="15.75">
      <c r="M34470" s="172"/>
      <c r="N34470" s="172"/>
      <c r="O34470" s="172"/>
      <c r="U34470" s="173"/>
    </row>
    <row r="34471" spans="13:21" s="104" customFormat="1" ht="15.75">
      <c r="M34471" s="172"/>
      <c r="N34471" s="172"/>
      <c r="O34471" s="172"/>
      <c r="U34471" s="173"/>
    </row>
    <row r="34472" spans="13:21" s="104" customFormat="1" ht="15.75">
      <c r="M34472" s="172"/>
      <c r="N34472" s="172"/>
      <c r="O34472" s="172"/>
      <c r="U34472" s="173"/>
    </row>
    <row r="34473" spans="13:21" s="104" customFormat="1" ht="15.75">
      <c r="M34473" s="172"/>
      <c r="N34473" s="172"/>
      <c r="O34473" s="172"/>
      <c r="U34473" s="173"/>
    </row>
    <row r="34474" spans="13:21" s="104" customFormat="1" ht="15.75">
      <c r="M34474" s="172"/>
      <c r="N34474" s="172"/>
      <c r="O34474" s="172"/>
      <c r="U34474" s="173"/>
    </row>
    <row r="34475" spans="13:21" s="104" customFormat="1" ht="15.75">
      <c r="M34475" s="172"/>
      <c r="N34475" s="172"/>
      <c r="O34475" s="172"/>
      <c r="U34475" s="173"/>
    </row>
    <row r="34476" spans="13:21" s="104" customFormat="1" ht="15.75">
      <c r="M34476" s="172"/>
      <c r="N34476" s="172"/>
      <c r="O34476" s="172"/>
      <c r="U34476" s="173"/>
    </row>
    <row r="34477" spans="13:21" s="104" customFormat="1" ht="15.75">
      <c r="M34477" s="172"/>
      <c r="N34477" s="172"/>
      <c r="O34477" s="172"/>
      <c r="U34477" s="173"/>
    </row>
    <row r="34478" spans="13:21" s="104" customFormat="1" ht="15.75">
      <c r="M34478" s="172"/>
      <c r="N34478" s="172"/>
      <c r="O34478" s="172"/>
      <c r="U34478" s="173"/>
    </row>
    <row r="34479" spans="13:21" s="104" customFormat="1" ht="15.75">
      <c r="M34479" s="172"/>
      <c r="N34479" s="172"/>
      <c r="O34479" s="172"/>
      <c r="U34479" s="173"/>
    </row>
    <row r="34480" spans="13:21" s="104" customFormat="1" ht="15.75">
      <c r="M34480" s="172"/>
      <c r="N34480" s="172"/>
      <c r="O34480" s="172"/>
      <c r="U34480" s="173"/>
    </row>
    <row r="34481" spans="13:21" s="104" customFormat="1" ht="15.75">
      <c r="M34481" s="172"/>
      <c r="N34481" s="172"/>
      <c r="O34481" s="172"/>
      <c r="U34481" s="173"/>
    </row>
    <row r="34482" spans="13:21" s="104" customFormat="1" ht="15.75">
      <c r="M34482" s="172"/>
      <c r="N34482" s="172"/>
      <c r="O34482" s="172"/>
      <c r="U34482" s="173"/>
    </row>
    <row r="34483" spans="13:21" s="104" customFormat="1" ht="15.75">
      <c r="M34483" s="172"/>
      <c r="N34483" s="172"/>
      <c r="O34483" s="172"/>
      <c r="U34483" s="173"/>
    </row>
    <row r="34484" spans="13:21" s="104" customFormat="1" ht="15.75">
      <c r="M34484" s="172"/>
      <c r="N34484" s="172"/>
      <c r="O34484" s="172"/>
      <c r="U34484" s="173"/>
    </row>
    <row r="34485" spans="13:21" s="104" customFormat="1" ht="15.75">
      <c r="M34485" s="172"/>
      <c r="N34485" s="172"/>
      <c r="O34485" s="172"/>
      <c r="U34485" s="173"/>
    </row>
    <row r="34486" spans="13:21" s="104" customFormat="1" ht="15.75">
      <c r="M34486" s="172"/>
      <c r="N34486" s="172"/>
      <c r="O34486" s="172"/>
      <c r="U34486" s="173"/>
    </row>
    <row r="34487" spans="13:21" s="104" customFormat="1" ht="15.75">
      <c r="M34487" s="172"/>
      <c r="N34487" s="172"/>
      <c r="O34487" s="172"/>
      <c r="U34487" s="173"/>
    </row>
    <row r="34488" spans="13:21" s="104" customFormat="1" ht="15.75">
      <c r="M34488" s="172"/>
      <c r="N34488" s="172"/>
      <c r="O34488" s="172"/>
      <c r="U34488" s="173"/>
    </row>
    <row r="34489" spans="13:21" s="104" customFormat="1" ht="15.75">
      <c r="M34489" s="172"/>
      <c r="N34489" s="172"/>
      <c r="O34489" s="172"/>
      <c r="U34489" s="173"/>
    </row>
    <row r="34490" spans="13:21" s="104" customFormat="1" ht="15.75">
      <c r="M34490" s="172"/>
      <c r="N34490" s="172"/>
      <c r="O34490" s="172"/>
      <c r="U34490" s="173"/>
    </row>
    <row r="34491" spans="13:21" s="104" customFormat="1" ht="15.75">
      <c r="M34491" s="172"/>
      <c r="N34491" s="172"/>
      <c r="O34491" s="172"/>
      <c r="U34491" s="173"/>
    </row>
    <row r="34492" spans="13:21" s="104" customFormat="1" ht="15.75">
      <c r="M34492" s="172"/>
      <c r="N34492" s="172"/>
      <c r="O34492" s="172"/>
      <c r="U34492" s="173"/>
    </row>
    <row r="34493" spans="13:21" s="104" customFormat="1" ht="15.75">
      <c r="M34493" s="172"/>
      <c r="N34493" s="172"/>
      <c r="O34493" s="172"/>
      <c r="U34493" s="173"/>
    </row>
    <row r="34494" spans="13:21" s="104" customFormat="1" ht="15.75">
      <c r="M34494" s="172"/>
      <c r="N34494" s="172"/>
      <c r="O34494" s="172"/>
      <c r="U34494" s="173"/>
    </row>
    <row r="34495" spans="13:21" s="104" customFormat="1" ht="15.75">
      <c r="M34495" s="172"/>
      <c r="N34495" s="172"/>
      <c r="O34495" s="172"/>
      <c r="U34495" s="173"/>
    </row>
    <row r="34496" spans="13:21" s="104" customFormat="1" ht="15.75">
      <c r="M34496" s="172"/>
      <c r="N34496" s="172"/>
      <c r="O34496" s="172"/>
      <c r="U34496" s="173"/>
    </row>
    <row r="34497" spans="13:21" s="104" customFormat="1" ht="15.75">
      <c r="M34497" s="172"/>
      <c r="N34497" s="172"/>
      <c r="O34497" s="172"/>
      <c r="U34497" s="173"/>
    </row>
    <row r="34498" spans="13:21" s="104" customFormat="1" ht="15.75">
      <c r="M34498" s="172"/>
      <c r="N34498" s="172"/>
      <c r="O34498" s="172"/>
      <c r="U34498" s="173"/>
    </row>
    <row r="34499" spans="13:21" s="104" customFormat="1" ht="15.75">
      <c r="M34499" s="172"/>
      <c r="N34499" s="172"/>
      <c r="O34499" s="172"/>
      <c r="U34499" s="173"/>
    </row>
    <row r="34500" spans="13:21" s="104" customFormat="1" ht="15.75">
      <c r="M34500" s="172"/>
      <c r="N34500" s="172"/>
      <c r="O34500" s="172"/>
      <c r="U34500" s="173"/>
    </row>
    <row r="34501" spans="13:21" s="104" customFormat="1" ht="15.75">
      <c r="M34501" s="172"/>
      <c r="N34501" s="172"/>
      <c r="O34501" s="172"/>
      <c r="U34501" s="173"/>
    </row>
    <row r="34502" spans="13:21" s="104" customFormat="1" ht="15.75">
      <c r="M34502" s="172"/>
      <c r="N34502" s="172"/>
      <c r="O34502" s="172"/>
      <c r="U34502" s="173"/>
    </row>
    <row r="34503" spans="13:21" s="104" customFormat="1" ht="15.75">
      <c r="M34503" s="172"/>
      <c r="N34503" s="172"/>
      <c r="O34503" s="172"/>
      <c r="U34503" s="173"/>
    </row>
    <row r="34504" spans="13:21" s="104" customFormat="1" ht="15.75">
      <c r="M34504" s="172"/>
      <c r="N34504" s="172"/>
      <c r="O34504" s="172"/>
      <c r="U34504" s="173"/>
    </row>
    <row r="34505" spans="13:21" s="104" customFormat="1" ht="15.75">
      <c r="M34505" s="172"/>
      <c r="N34505" s="172"/>
      <c r="O34505" s="172"/>
      <c r="U34505" s="173"/>
    </row>
    <row r="34506" spans="13:21" s="104" customFormat="1" ht="15.75">
      <c r="M34506" s="172"/>
      <c r="N34506" s="172"/>
      <c r="O34506" s="172"/>
      <c r="U34506" s="173"/>
    </row>
    <row r="34507" spans="13:21" s="104" customFormat="1" ht="15.75">
      <c r="M34507" s="172"/>
      <c r="N34507" s="172"/>
      <c r="O34507" s="172"/>
      <c r="U34507" s="173"/>
    </row>
    <row r="34508" spans="13:21" s="104" customFormat="1" ht="15.75">
      <c r="M34508" s="172"/>
      <c r="N34508" s="172"/>
      <c r="O34508" s="172"/>
      <c r="U34508" s="173"/>
    </row>
    <row r="34509" spans="13:21" s="104" customFormat="1" ht="15.75">
      <c r="M34509" s="172"/>
      <c r="N34509" s="172"/>
      <c r="O34509" s="172"/>
      <c r="U34509" s="173"/>
    </row>
    <row r="34510" spans="13:21" s="104" customFormat="1" ht="15.75">
      <c r="M34510" s="172"/>
      <c r="N34510" s="172"/>
      <c r="O34510" s="172"/>
      <c r="U34510" s="173"/>
    </row>
    <row r="34511" spans="13:21" s="104" customFormat="1" ht="15.75">
      <c r="M34511" s="172"/>
      <c r="N34511" s="172"/>
      <c r="O34511" s="172"/>
      <c r="U34511" s="173"/>
    </row>
    <row r="34512" spans="13:21" s="104" customFormat="1" ht="15.75">
      <c r="M34512" s="172"/>
      <c r="N34512" s="172"/>
      <c r="O34512" s="172"/>
      <c r="U34512" s="173"/>
    </row>
    <row r="34513" spans="13:21" s="104" customFormat="1" ht="15.75">
      <c r="M34513" s="172"/>
      <c r="N34513" s="172"/>
      <c r="O34513" s="172"/>
      <c r="U34513" s="173"/>
    </row>
    <row r="34514" spans="13:21" s="104" customFormat="1" ht="15.75">
      <c r="M34514" s="172"/>
      <c r="N34514" s="172"/>
      <c r="O34514" s="172"/>
      <c r="U34514" s="173"/>
    </row>
    <row r="34515" spans="13:21" s="104" customFormat="1" ht="15.75">
      <c r="M34515" s="172"/>
      <c r="N34515" s="172"/>
      <c r="O34515" s="172"/>
      <c r="U34515" s="173"/>
    </row>
    <row r="34516" spans="13:21" s="104" customFormat="1" ht="15.75">
      <c r="M34516" s="172"/>
      <c r="N34516" s="172"/>
      <c r="O34516" s="172"/>
      <c r="U34516" s="173"/>
    </row>
    <row r="34517" spans="13:21" s="104" customFormat="1" ht="15.75">
      <c r="M34517" s="172"/>
      <c r="N34517" s="172"/>
      <c r="O34517" s="172"/>
      <c r="U34517" s="173"/>
    </row>
    <row r="34518" spans="13:21" s="104" customFormat="1" ht="15.75">
      <c r="M34518" s="172"/>
      <c r="N34518" s="172"/>
      <c r="O34518" s="172"/>
      <c r="U34518" s="173"/>
    </row>
    <row r="34519" spans="13:21" s="104" customFormat="1" ht="15.75">
      <c r="M34519" s="172"/>
      <c r="N34519" s="172"/>
      <c r="O34519" s="172"/>
      <c r="U34519" s="173"/>
    </row>
    <row r="34520" spans="13:21" s="104" customFormat="1" ht="15.75">
      <c r="M34520" s="172"/>
      <c r="N34520" s="172"/>
      <c r="O34520" s="172"/>
      <c r="U34520" s="173"/>
    </row>
    <row r="34521" spans="13:21" s="104" customFormat="1" ht="15.75">
      <c r="M34521" s="172"/>
      <c r="N34521" s="172"/>
      <c r="O34521" s="172"/>
      <c r="U34521" s="173"/>
    </row>
    <row r="34522" spans="13:21" s="104" customFormat="1" ht="15.75">
      <c r="M34522" s="172"/>
      <c r="N34522" s="172"/>
      <c r="O34522" s="172"/>
      <c r="U34522" s="173"/>
    </row>
    <row r="34523" spans="13:21" s="104" customFormat="1" ht="15.75">
      <c r="M34523" s="172"/>
      <c r="N34523" s="172"/>
      <c r="O34523" s="172"/>
      <c r="U34523" s="173"/>
    </row>
    <row r="34524" spans="13:21" s="104" customFormat="1" ht="15.75">
      <c r="M34524" s="172"/>
      <c r="N34524" s="172"/>
      <c r="O34524" s="172"/>
      <c r="U34524" s="173"/>
    </row>
    <row r="34525" spans="13:21" s="104" customFormat="1" ht="15.75">
      <c r="M34525" s="172"/>
      <c r="N34525" s="172"/>
      <c r="O34525" s="172"/>
      <c r="U34525" s="173"/>
    </row>
    <row r="34526" spans="13:21" s="104" customFormat="1" ht="15.75">
      <c r="M34526" s="172"/>
      <c r="N34526" s="172"/>
      <c r="O34526" s="172"/>
      <c r="U34526" s="173"/>
    </row>
    <row r="34527" spans="13:21" s="104" customFormat="1" ht="15.75">
      <c r="M34527" s="172"/>
      <c r="N34527" s="172"/>
      <c r="O34527" s="172"/>
      <c r="U34527" s="173"/>
    </row>
    <row r="34528" spans="13:21" s="104" customFormat="1" ht="15.75">
      <c r="M34528" s="172"/>
      <c r="N34528" s="172"/>
      <c r="O34528" s="172"/>
      <c r="U34528" s="173"/>
    </row>
    <row r="34529" spans="13:21" s="104" customFormat="1" ht="15.75">
      <c r="M34529" s="172"/>
      <c r="N34529" s="172"/>
      <c r="O34529" s="172"/>
      <c r="U34529" s="173"/>
    </row>
    <row r="34530" spans="13:21" s="104" customFormat="1" ht="15.75">
      <c r="M34530" s="172"/>
      <c r="N34530" s="172"/>
      <c r="O34530" s="172"/>
      <c r="U34530" s="173"/>
    </row>
    <row r="34531" spans="13:21" s="104" customFormat="1" ht="15.75">
      <c r="M34531" s="172"/>
      <c r="N34531" s="172"/>
      <c r="O34531" s="172"/>
      <c r="U34531" s="173"/>
    </row>
    <row r="34532" spans="13:21" s="104" customFormat="1" ht="15.75">
      <c r="M34532" s="172"/>
      <c r="N34532" s="172"/>
      <c r="O34532" s="172"/>
      <c r="U34532" s="173"/>
    </row>
    <row r="34533" spans="13:21" s="104" customFormat="1" ht="15.75">
      <c r="M34533" s="172"/>
      <c r="N34533" s="172"/>
      <c r="O34533" s="172"/>
      <c r="U34533" s="173"/>
    </row>
    <row r="34534" spans="13:21" s="104" customFormat="1" ht="15.75">
      <c r="M34534" s="172"/>
      <c r="N34534" s="172"/>
      <c r="O34534" s="172"/>
      <c r="U34534" s="173"/>
    </row>
    <row r="34535" spans="13:21" s="104" customFormat="1" ht="15.75">
      <c r="M34535" s="172"/>
      <c r="N34535" s="172"/>
      <c r="O34535" s="172"/>
      <c r="U34535" s="173"/>
    </row>
    <row r="34536" spans="13:21" s="104" customFormat="1" ht="15.75">
      <c r="M34536" s="172"/>
      <c r="N34536" s="172"/>
      <c r="O34536" s="172"/>
      <c r="U34536" s="173"/>
    </row>
    <row r="34537" spans="13:21" s="104" customFormat="1" ht="15.75">
      <c r="M34537" s="172"/>
      <c r="N34537" s="172"/>
      <c r="O34537" s="172"/>
      <c r="U34537" s="173"/>
    </row>
    <row r="34538" spans="13:21" s="104" customFormat="1" ht="15.75">
      <c r="M34538" s="172"/>
      <c r="N34538" s="172"/>
      <c r="O34538" s="172"/>
      <c r="U34538" s="173"/>
    </row>
    <row r="34539" spans="13:21" s="104" customFormat="1" ht="15.75">
      <c r="M34539" s="172"/>
      <c r="N34539" s="172"/>
      <c r="O34539" s="172"/>
      <c r="U34539" s="173"/>
    </row>
    <row r="34540" spans="13:21" s="104" customFormat="1" ht="15.75">
      <c r="M34540" s="172"/>
      <c r="N34540" s="172"/>
      <c r="O34540" s="172"/>
      <c r="U34540" s="173"/>
    </row>
    <row r="34541" spans="13:21" s="104" customFormat="1" ht="15.75">
      <c r="M34541" s="172"/>
      <c r="N34541" s="172"/>
      <c r="O34541" s="172"/>
      <c r="U34541" s="173"/>
    </row>
    <row r="34542" spans="13:21" s="104" customFormat="1" ht="15.75">
      <c r="M34542" s="172"/>
      <c r="N34542" s="172"/>
      <c r="O34542" s="172"/>
      <c r="U34542" s="173"/>
    </row>
    <row r="34543" spans="13:21" s="104" customFormat="1" ht="15.75">
      <c r="M34543" s="172"/>
      <c r="N34543" s="172"/>
      <c r="O34543" s="172"/>
      <c r="U34543" s="173"/>
    </row>
    <row r="34544" spans="13:21" s="104" customFormat="1" ht="15.75">
      <c r="M34544" s="172"/>
      <c r="N34544" s="172"/>
      <c r="O34544" s="172"/>
      <c r="U34544" s="173"/>
    </row>
    <row r="34545" spans="13:21" s="104" customFormat="1" ht="15.75">
      <c r="M34545" s="172"/>
      <c r="N34545" s="172"/>
      <c r="O34545" s="172"/>
      <c r="U34545" s="173"/>
    </row>
    <row r="34546" spans="13:21" s="104" customFormat="1" ht="15.75">
      <c r="M34546" s="172"/>
      <c r="N34546" s="172"/>
      <c r="O34546" s="172"/>
      <c r="U34546" s="173"/>
    </row>
    <row r="34547" spans="13:21" s="104" customFormat="1" ht="15.75">
      <c r="M34547" s="172"/>
      <c r="N34547" s="172"/>
      <c r="O34547" s="172"/>
      <c r="U34547" s="173"/>
    </row>
    <row r="34548" spans="13:21" s="104" customFormat="1" ht="15.75">
      <c r="M34548" s="172"/>
      <c r="N34548" s="172"/>
      <c r="O34548" s="172"/>
      <c r="U34548" s="173"/>
    </row>
    <row r="34549" spans="13:21" s="104" customFormat="1" ht="15.75">
      <c r="M34549" s="172"/>
      <c r="N34549" s="172"/>
      <c r="O34549" s="172"/>
      <c r="U34549" s="173"/>
    </row>
    <row r="34550" spans="13:21" s="104" customFormat="1" ht="15.75">
      <c r="M34550" s="172"/>
      <c r="N34550" s="172"/>
      <c r="O34550" s="172"/>
      <c r="U34550" s="173"/>
    </row>
    <row r="34551" spans="13:21" s="104" customFormat="1" ht="15.75">
      <c r="M34551" s="172"/>
      <c r="N34551" s="172"/>
      <c r="O34551" s="172"/>
      <c r="U34551" s="173"/>
    </row>
    <row r="34552" spans="13:21" s="104" customFormat="1" ht="15.75">
      <c r="M34552" s="172"/>
      <c r="N34552" s="172"/>
      <c r="O34552" s="172"/>
      <c r="U34552" s="173"/>
    </row>
    <row r="34553" spans="13:21" s="104" customFormat="1" ht="15.75">
      <c r="M34553" s="172"/>
      <c r="N34553" s="172"/>
      <c r="O34553" s="172"/>
      <c r="U34553" s="173"/>
    </row>
    <row r="34554" spans="13:21" s="104" customFormat="1" ht="15.75">
      <c r="M34554" s="172"/>
      <c r="N34554" s="172"/>
      <c r="O34554" s="172"/>
      <c r="U34554" s="173"/>
    </row>
    <row r="34555" spans="13:21" s="104" customFormat="1" ht="15.75">
      <c r="M34555" s="172"/>
      <c r="N34555" s="172"/>
      <c r="O34555" s="172"/>
      <c r="U34555" s="173"/>
    </row>
    <row r="34556" spans="13:21" s="104" customFormat="1" ht="15.75">
      <c r="M34556" s="172"/>
      <c r="N34556" s="172"/>
      <c r="O34556" s="172"/>
      <c r="U34556" s="173"/>
    </row>
    <row r="34557" spans="13:21" s="104" customFormat="1" ht="15.75">
      <c r="M34557" s="172"/>
      <c r="N34557" s="172"/>
      <c r="O34557" s="172"/>
      <c r="U34557" s="173"/>
    </row>
    <row r="34558" spans="13:21" s="104" customFormat="1" ht="15.75">
      <c r="M34558" s="172"/>
      <c r="N34558" s="172"/>
      <c r="O34558" s="172"/>
      <c r="U34558" s="173"/>
    </row>
    <row r="34559" spans="13:21" s="104" customFormat="1" ht="15.75">
      <c r="M34559" s="172"/>
      <c r="N34559" s="172"/>
      <c r="O34559" s="172"/>
      <c r="U34559" s="173"/>
    </row>
    <row r="34560" spans="13:21" s="104" customFormat="1" ht="15.75">
      <c r="M34560" s="172"/>
      <c r="N34560" s="172"/>
      <c r="O34560" s="172"/>
      <c r="U34560" s="173"/>
    </row>
    <row r="34561" spans="13:21" s="104" customFormat="1" ht="15.75">
      <c r="M34561" s="172"/>
      <c r="N34561" s="172"/>
      <c r="O34561" s="172"/>
      <c r="U34561" s="173"/>
    </row>
    <row r="34562" spans="13:21" s="104" customFormat="1" ht="15.75">
      <c r="M34562" s="172"/>
      <c r="N34562" s="172"/>
      <c r="O34562" s="172"/>
      <c r="U34562" s="173"/>
    </row>
    <row r="34563" spans="13:21" s="104" customFormat="1" ht="15.75">
      <c r="M34563" s="172"/>
      <c r="N34563" s="172"/>
      <c r="O34563" s="172"/>
      <c r="U34563" s="173"/>
    </row>
    <row r="34564" spans="13:21" s="104" customFormat="1" ht="15.75">
      <c r="M34564" s="172"/>
      <c r="N34564" s="172"/>
      <c r="O34564" s="172"/>
      <c r="U34564" s="173"/>
    </row>
    <row r="34565" spans="13:21" s="104" customFormat="1" ht="15.75">
      <c r="M34565" s="172"/>
      <c r="N34565" s="172"/>
      <c r="O34565" s="172"/>
      <c r="U34565" s="173"/>
    </row>
    <row r="34566" spans="13:21" s="104" customFormat="1" ht="15.75">
      <c r="M34566" s="172"/>
      <c r="N34566" s="172"/>
      <c r="O34566" s="172"/>
      <c r="U34566" s="173"/>
    </row>
    <row r="34567" spans="13:21" s="104" customFormat="1" ht="15.75">
      <c r="M34567" s="172"/>
      <c r="N34567" s="172"/>
      <c r="O34567" s="172"/>
      <c r="U34567" s="173"/>
    </row>
    <row r="34568" spans="13:21" s="104" customFormat="1" ht="15.75">
      <c r="M34568" s="172"/>
      <c r="N34568" s="172"/>
      <c r="O34568" s="172"/>
      <c r="U34568" s="173"/>
    </row>
    <row r="34569" spans="13:21" s="104" customFormat="1" ht="15.75">
      <c r="M34569" s="172"/>
      <c r="N34569" s="172"/>
      <c r="O34569" s="172"/>
      <c r="U34569" s="173"/>
    </row>
    <row r="34570" spans="13:21" s="104" customFormat="1" ht="15.75">
      <c r="M34570" s="172"/>
      <c r="N34570" s="172"/>
      <c r="O34570" s="172"/>
      <c r="U34570" s="173"/>
    </row>
    <row r="34571" spans="13:21" s="104" customFormat="1" ht="15.75">
      <c r="M34571" s="172"/>
      <c r="N34571" s="172"/>
      <c r="O34571" s="172"/>
      <c r="U34571" s="173"/>
    </row>
    <row r="34572" spans="13:21" s="104" customFormat="1" ht="15.75">
      <c r="M34572" s="172"/>
      <c r="N34572" s="172"/>
      <c r="O34572" s="172"/>
      <c r="U34572" s="173"/>
    </row>
    <row r="34573" spans="13:21" s="104" customFormat="1" ht="15.75">
      <c r="M34573" s="172"/>
      <c r="N34573" s="172"/>
      <c r="O34573" s="172"/>
      <c r="U34573" s="173"/>
    </row>
    <row r="34574" spans="13:21" s="104" customFormat="1" ht="15.75">
      <c r="M34574" s="172"/>
      <c r="N34574" s="172"/>
      <c r="O34574" s="172"/>
      <c r="U34574" s="173"/>
    </row>
    <row r="34575" spans="13:21" s="104" customFormat="1" ht="15.75">
      <c r="M34575" s="172"/>
      <c r="N34575" s="172"/>
      <c r="O34575" s="172"/>
      <c r="U34575" s="173"/>
    </row>
    <row r="34576" spans="13:21" s="104" customFormat="1" ht="15.75">
      <c r="M34576" s="172"/>
      <c r="N34576" s="172"/>
      <c r="O34576" s="172"/>
      <c r="U34576" s="173"/>
    </row>
    <row r="34577" spans="13:21" s="104" customFormat="1" ht="15.75">
      <c r="M34577" s="172"/>
      <c r="N34577" s="172"/>
      <c r="O34577" s="172"/>
      <c r="U34577" s="173"/>
    </row>
    <row r="34578" spans="13:21" s="104" customFormat="1" ht="15.75">
      <c r="M34578" s="172"/>
      <c r="N34578" s="172"/>
      <c r="O34578" s="172"/>
      <c r="U34578" s="173"/>
    </row>
    <row r="34579" spans="13:21" s="104" customFormat="1" ht="15.75">
      <c r="M34579" s="172"/>
      <c r="N34579" s="172"/>
      <c r="O34579" s="172"/>
      <c r="U34579" s="173"/>
    </row>
    <row r="34580" spans="13:21" s="104" customFormat="1" ht="15.75">
      <c r="M34580" s="172"/>
      <c r="N34580" s="172"/>
      <c r="O34580" s="172"/>
      <c r="U34580" s="173"/>
    </row>
    <row r="34581" spans="13:21" s="104" customFormat="1" ht="15.75">
      <c r="M34581" s="172"/>
      <c r="N34581" s="172"/>
      <c r="O34581" s="172"/>
      <c r="U34581" s="173"/>
    </row>
    <row r="34582" spans="13:21" s="104" customFormat="1" ht="15.75">
      <c r="M34582" s="172"/>
      <c r="N34582" s="172"/>
      <c r="O34582" s="172"/>
      <c r="U34582" s="173"/>
    </row>
    <row r="34583" spans="13:21" s="104" customFormat="1" ht="15.75">
      <c r="M34583" s="172"/>
      <c r="N34583" s="172"/>
      <c r="O34583" s="172"/>
      <c r="U34583" s="173"/>
    </row>
    <row r="34584" spans="13:21" s="104" customFormat="1" ht="15.75">
      <c r="M34584" s="172"/>
      <c r="N34584" s="172"/>
      <c r="O34584" s="172"/>
      <c r="U34584" s="173"/>
    </row>
    <row r="34585" spans="13:21" s="104" customFormat="1" ht="15.75">
      <c r="M34585" s="172"/>
      <c r="N34585" s="172"/>
      <c r="O34585" s="172"/>
      <c r="U34585" s="173"/>
    </row>
    <row r="34586" spans="13:21" s="104" customFormat="1" ht="15.75">
      <c r="M34586" s="172"/>
      <c r="N34586" s="172"/>
      <c r="O34586" s="172"/>
      <c r="U34586" s="173"/>
    </row>
    <row r="34587" spans="13:21" s="104" customFormat="1" ht="15.75">
      <c r="M34587" s="172"/>
      <c r="N34587" s="172"/>
      <c r="O34587" s="172"/>
      <c r="U34587" s="173"/>
    </row>
    <row r="34588" spans="13:21" s="104" customFormat="1" ht="15.75">
      <c r="M34588" s="172"/>
      <c r="N34588" s="172"/>
      <c r="O34588" s="172"/>
      <c r="U34588" s="173"/>
    </row>
    <row r="34589" spans="13:21" s="104" customFormat="1" ht="15.75">
      <c r="M34589" s="172"/>
      <c r="N34589" s="172"/>
      <c r="O34589" s="172"/>
      <c r="U34589" s="173"/>
    </row>
    <row r="34590" spans="13:21" s="104" customFormat="1" ht="15.75">
      <c r="M34590" s="172"/>
      <c r="N34590" s="172"/>
      <c r="O34590" s="172"/>
      <c r="U34590" s="173"/>
    </row>
    <row r="34591" spans="13:21" s="104" customFormat="1" ht="15.75">
      <c r="M34591" s="172"/>
      <c r="N34591" s="172"/>
      <c r="O34591" s="172"/>
      <c r="U34591" s="173"/>
    </row>
    <row r="34592" spans="13:21" s="104" customFormat="1" ht="15.75">
      <c r="M34592" s="172"/>
      <c r="N34592" s="172"/>
      <c r="O34592" s="172"/>
      <c r="U34592" s="173"/>
    </row>
    <row r="34593" spans="13:21" s="104" customFormat="1" ht="15.75">
      <c r="M34593" s="172"/>
      <c r="N34593" s="172"/>
      <c r="O34593" s="172"/>
      <c r="U34593" s="173"/>
    </row>
    <row r="34594" spans="13:21" s="104" customFormat="1" ht="15.75">
      <c r="M34594" s="172"/>
      <c r="N34594" s="172"/>
      <c r="O34594" s="172"/>
      <c r="U34594" s="173"/>
    </row>
    <row r="34595" spans="13:21" s="104" customFormat="1" ht="15.75">
      <c r="M34595" s="172"/>
      <c r="N34595" s="172"/>
      <c r="O34595" s="172"/>
      <c r="U34595" s="173"/>
    </row>
    <row r="34596" spans="13:21" s="104" customFormat="1" ht="15.75">
      <c r="M34596" s="172"/>
      <c r="N34596" s="172"/>
      <c r="O34596" s="172"/>
      <c r="U34596" s="173"/>
    </row>
    <row r="34597" spans="13:21" s="104" customFormat="1" ht="15.75">
      <c r="M34597" s="172"/>
      <c r="N34597" s="172"/>
      <c r="O34597" s="172"/>
      <c r="U34597" s="173"/>
    </row>
    <row r="34598" spans="13:21" s="104" customFormat="1" ht="15.75">
      <c r="M34598" s="172"/>
      <c r="N34598" s="172"/>
      <c r="O34598" s="172"/>
      <c r="U34598" s="173"/>
    </row>
    <row r="34599" spans="13:21" s="104" customFormat="1" ht="15.75">
      <c r="M34599" s="172"/>
      <c r="N34599" s="172"/>
      <c r="O34599" s="172"/>
      <c r="U34599" s="173"/>
    </row>
    <row r="34600" spans="13:21" s="104" customFormat="1" ht="15.75">
      <c r="M34600" s="172"/>
      <c r="N34600" s="172"/>
      <c r="O34600" s="172"/>
      <c r="U34600" s="173"/>
    </row>
    <row r="34601" spans="13:21" s="104" customFormat="1" ht="15.75">
      <c r="M34601" s="172"/>
      <c r="N34601" s="172"/>
      <c r="O34601" s="172"/>
      <c r="U34601" s="173"/>
    </row>
    <row r="34602" spans="13:21" s="104" customFormat="1" ht="15.75">
      <c r="M34602" s="172"/>
      <c r="N34602" s="172"/>
      <c r="O34602" s="172"/>
      <c r="U34602" s="173"/>
    </row>
    <row r="34603" spans="13:21" s="104" customFormat="1" ht="15.75">
      <c r="M34603" s="172"/>
      <c r="N34603" s="172"/>
      <c r="O34603" s="172"/>
      <c r="U34603" s="173"/>
    </row>
    <row r="34604" spans="13:21" s="104" customFormat="1" ht="15.75">
      <c r="M34604" s="172"/>
      <c r="N34604" s="172"/>
      <c r="O34604" s="172"/>
      <c r="U34604" s="173"/>
    </row>
    <row r="34605" spans="13:21" s="104" customFormat="1" ht="15.75">
      <c r="M34605" s="172"/>
      <c r="N34605" s="172"/>
      <c r="O34605" s="172"/>
      <c r="U34605" s="173"/>
    </row>
    <row r="34606" spans="13:21" s="104" customFormat="1" ht="15.75">
      <c r="M34606" s="172"/>
      <c r="N34606" s="172"/>
      <c r="O34606" s="172"/>
      <c r="U34606" s="173"/>
    </row>
    <row r="34607" spans="13:21" s="104" customFormat="1" ht="15.75">
      <c r="M34607" s="172"/>
      <c r="N34607" s="172"/>
      <c r="O34607" s="172"/>
      <c r="U34607" s="173"/>
    </row>
    <row r="34608" spans="13:21" s="104" customFormat="1" ht="15.75">
      <c r="M34608" s="172"/>
      <c r="N34608" s="172"/>
      <c r="O34608" s="172"/>
      <c r="U34608" s="173"/>
    </row>
    <row r="34609" spans="13:21" s="104" customFormat="1" ht="15.75">
      <c r="M34609" s="172"/>
      <c r="N34609" s="172"/>
      <c r="O34609" s="172"/>
      <c r="U34609" s="173"/>
    </row>
    <row r="34610" spans="13:21" s="104" customFormat="1" ht="15.75">
      <c r="M34610" s="172"/>
      <c r="N34610" s="172"/>
      <c r="O34610" s="172"/>
      <c r="U34610" s="173"/>
    </row>
    <row r="34611" spans="13:21" s="104" customFormat="1" ht="15.75">
      <c r="M34611" s="172"/>
      <c r="N34611" s="172"/>
      <c r="O34611" s="172"/>
      <c r="U34611" s="173"/>
    </row>
    <row r="34612" spans="13:21" s="104" customFormat="1" ht="15.75">
      <c r="M34612" s="172"/>
      <c r="N34612" s="172"/>
      <c r="O34612" s="172"/>
      <c r="U34612" s="173"/>
    </row>
    <row r="34613" spans="13:21" s="104" customFormat="1" ht="15.75">
      <c r="M34613" s="172"/>
      <c r="N34613" s="172"/>
      <c r="O34613" s="172"/>
      <c r="U34613" s="173"/>
    </row>
    <row r="34614" spans="13:21" s="104" customFormat="1" ht="15.75">
      <c r="M34614" s="172"/>
      <c r="N34614" s="172"/>
      <c r="O34614" s="172"/>
      <c r="U34614" s="173"/>
    </row>
    <row r="34615" spans="13:21" s="104" customFormat="1" ht="15.75">
      <c r="M34615" s="172"/>
      <c r="N34615" s="172"/>
      <c r="O34615" s="172"/>
      <c r="U34615" s="173"/>
    </row>
    <row r="34616" spans="13:21" s="104" customFormat="1" ht="15.75">
      <c r="M34616" s="172"/>
      <c r="N34616" s="172"/>
      <c r="O34616" s="172"/>
      <c r="U34616" s="173"/>
    </row>
    <row r="34617" spans="13:21" s="104" customFormat="1" ht="15.75">
      <c r="M34617" s="172"/>
      <c r="N34617" s="172"/>
      <c r="O34617" s="172"/>
      <c r="U34617" s="173"/>
    </row>
    <row r="34618" spans="13:21" s="104" customFormat="1" ht="15.75">
      <c r="M34618" s="172"/>
      <c r="N34618" s="172"/>
      <c r="O34618" s="172"/>
      <c r="U34618" s="173"/>
    </row>
    <row r="34619" spans="13:21" s="104" customFormat="1" ht="15.75">
      <c r="M34619" s="172"/>
      <c r="N34619" s="172"/>
      <c r="O34619" s="172"/>
      <c r="U34619" s="173"/>
    </row>
    <row r="34620" spans="13:21" s="104" customFormat="1" ht="15.75">
      <c r="M34620" s="172"/>
      <c r="N34620" s="172"/>
      <c r="O34620" s="172"/>
      <c r="U34620" s="173"/>
    </row>
    <row r="34621" spans="13:21" s="104" customFormat="1" ht="15.75">
      <c r="M34621" s="172"/>
      <c r="N34621" s="172"/>
      <c r="O34621" s="172"/>
      <c r="U34621" s="173"/>
    </row>
    <row r="34622" spans="13:21" s="104" customFormat="1" ht="15.75">
      <c r="M34622" s="172"/>
      <c r="N34622" s="172"/>
      <c r="O34622" s="172"/>
      <c r="U34622" s="173"/>
    </row>
    <row r="34623" spans="13:21" s="104" customFormat="1" ht="15.75">
      <c r="M34623" s="172"/>
      <c r="N34623" s="172"/>
      <c r="O34623" s="172"/>
      <c r="U34623" s="173"/>
    </row>
    <row r="34624" spans="13:21" s="104" customFormat="1" ht="15.75">
      <c r="M34624" s="172"/>
      <c r="N34624" s="172"/>
      <c r="O34624" s="172"/>
      <c r="U34624" s="173"/>
    </row>
    <row r="34625" spans="13:21" s="104" customFormat="1" ht="15.75">
      <c r="M34625" s="172"/>
      <c r="N34625" s="172"/>
      <c r="O34625" s="172"/>
      <c r="U34625" s="173"/>
    </row>
    <row r="34626" spans="13:21" s="104" customFormat="1" ht="15.75">
      <c r="M34626" s="172"/>
      <c r="N34626" s="172"/>
      <c r="O34626" s="172"/>
      <c r="U34626" s="173"/>
    </row>
    <row r="34627" spans="13:21" s="104" customFormat="1" ht="15.75">
      <c r="M34627" s="172"/>
      <c r="N34627" s="172"/>
      <c r="O34627" s="172"/>
      <c r="U34627" s="173"/>
    </row>
    <row r="34628" spans="13:21" s="104" customFormat="1" ht="15.75">
      <c r="M34628" s="172"/>
      <c r="N34628" s="172"/>
      <c r="O34628" s="172"/>
      <c r="U34628" s="173"/>
    </row>
    <row r="34629" spans="13:21" s="104" customFormat="1" ht="15.75">
      <c r="M34629" s="172"/>
      <c r="N34629" s="172"/>
      <c r="O34629" s="172"/>
      <c r="U34629" s="173"/>
    </row>
    <row r="34630" spans="13:21" s="104" customFormat="1" ht="15.75">
      <c r="M34630" s="172"/>
      <c r="N34630" s="172"/>
      <c r="O34630" s="172"/>
      <c r="U34630" s="173"/>
    </row>
    <row r="34631" spans="13:21" s="104" customFormat="1" ht="15.75">
      <c r="M34631" s="172"/>
      <c r="N34631" s="172"/>
      <c r="O34631" s="172"/>
      <c r="U34631" s="173"/>
    </row>
    <row r="34632" spans="13:21" s="104" customFormat="1" ht="15.75">
      <c r="M34632" s="172"/>
      <c r="N34632" s="172"/>
      <c r="O34632" s="172"/>
      <c r="U34632" s="173"/>
    </row>
    <row r="34633" spans="13:21" s="104" customFormat="1" ht="15.75">
      <c r="M34633" s="172"/>
      <c r="N34633" s="172"/>
      <c r="O34633" s="172"/>
      <c r="U34633" s="173"/>
    </row>
    <row r="34634" spans="13:21" s="104" customFormat="1" ht="15.75">
      <c r="M34634" s="172"/>
      <c r="N34634" s="172"/>
      <c r="O34634" s="172"/>
      <c r="U34634" s="173"/>
    </row>
    <row r="34635" spans="13:21" s="104" customFormat="1" ht="15.75">
      <c r="M34635" s="172"/>
      <c r="N34635" s="172"/>
      <c r="O34635" s="172"/>
      <c r="U34635" s="173"/>
    </row>
    <row r="34636" spans="13:21" s="104" customFormat="1" ht="15.75">
      <c r="M34636" s="172"/>
      <c r="N34636" s="172"/>
      <c r="O34636" s="172"/>
      <c r="U34636" s="173"/>
    </row>
    <row r="34637" spans="13:21" s="104" customFormat="1" ht="15.75">
      <c r="M34637" s="172"/>
      <c r="N34637" s="172"/>
      <c r="O34637" s="172"/>
      <c r="U34637" s="173"/>
    </row>
    <row r="34638" spans="13:21" s="104" customFormat="1" ht="15.75">
      <c r="M34638" s="172"/>
      <c r="N34638" s="172"/>
      <c r="O34638" s="172"/>
      <c r="U34638" s="173"/>
    </row>
    <row r="34639" spans="13:21" s="104" customFormat="1" ht="15.75">
      <c r="M34639" s="172"/>
      <c r="N34639" s="172"/>
      <c r="O34639" s="172"/>
      <c r="U34639" s="173"/>
    </row>
    <row r="34640" spans="13:21" s="104" customFormat="1" ht="15.75">
      <c r="M34640" s="172"/>
      <c r="N34640" s="172"/>
      <c r="O34640" s="172"/>
      <c r="U34640" s="173"/>
    </row>
    <row r="34641" spans="13:21" s="104" customFormat="1" ht="15.75">
      <c r="M34641" s="172"/>
      <c r="N34641" s="172"/>
      <c r="O34641" s="172"/>
      <c r="U34641" s="173"/>
    </row>
    <row r="34642" spans="13:21" s="104" customFormat="1" ht="15.75">
      <c r="M34642" s="172"/>
      <c r="N34642" s="172"/>
      <c r="O34642" s="172"/>
      <c r="U34642" s="173"/>
    </row>
    <row r="34643" spans="13:21" s="104" customFormat="1" ht="15.75">
      <c r="M34643" s="172"/>
      <c r="N34643" s="172"/>
      <c r="O34643" s="172"/>
      <c r="U34643" s="173"/>
    </row>
    <row r="34644" spans="13:21" s="104" customFormat="1" ht="15.75">
      <c r="M34644" s="172"/>
      <c r="N34644" s="172"/>
      <c r="O34644" s="172"/>
      <c r="U34644" s="173"/>
    </row>
    <row r="34645" spans="13:21" s="104" customFormat="1" ht="15.75">
      <c r="M34645" s="172"/>
      <c r="N34645" s="172"/>
      <c r="O34645" s="172"/>
      <c r="U34645" s="173"/>
    </row>
    <row r="34646" spans="13:21" s="104" customFormat="1" ht="15.75">
      <c r="M34646" s="172"/>
      <c r="N34646" s="172"/>
      <c r="O34646" s="172"/>
      <c r="U34646" s="173"/>
    </row>
    <row r="34647" spans="13:21" s="104" customFormat="1" ht="15.75">
      <c r="M34647" s="172"/>
      <c r="N34647" s="172"/>
      <c r="O34647" s="172"/>
      <c r="U34647" s="173"/>
    </row>
    <row r="34648" spans="13:21" s="104" customFormat="1" ht="15.75">
      <c r="M34648" s="172"/>
      <c r="N34648" s="172"/>
      <c r="O34648" s="172"/>
      <c r="U34648" s="173"/>
    </row>
    <row r="34649" spans="13:21" s="104" customFormat="1" ht="15.75">
      <c r="M34649" s="172"/>
      <c r="N34649" s="172"/>
      <c r="O34649" s="172"/>
      <c r="U34649" s="173"/>
    </row>
    <row r="34650" spans="13:21" s="104" customFormat="1" ht="15.75">
      <c r="M34650" s="172"/>
      <c r="N34650" s="172"/>
      <c r="O34650" s="172"/>
      <c r="U34650" s="173"/>
    </row>
    <row r="34651" spans="13:21" s="104" customFormat="1" ht="15.75">
      <c r="M34651" s="172"/>
      <c r="N34651" s="172"/>
      <c r="O34651" s="172"/>
      <c r="U34651" s="173"/>
    </row>
    <row r="34652" spans="13:21" s="104" customFormat="1" ht="15.75">
      <c r="M34652" s="172"/>
      <c r="N34652" s="172"/>
      <c r="O34652" s="172"/>
      <c r="U34652" s="173"/>
    </row>
    <row r="34653" spans="13:21" s="104" customFormat="1" ht="15.75">
      <c r="M34653" s="172"/>
      <c r="N34653" s="172"/>
      <c r="O34653" s="172"/>
      <c r="U34653" s="173"/>
    </row>
    <row r="34654" spans="13:21" s="104" customFormat="1" ht="15.75">
      <c r="M34654" s="172"/>
      <c r="N34654" s="172"/>
      <c r="O34654" s="172"/>
      <c r="U34654" s="173"/>
    </row>
    <row r="34655" spans="13:21" s="104" customFormat="1" ht="15.75">
      <c r="M34655" s="172"/>
      <c r="N34655" s="172"/>
      <c r="O34655" s="172"/>
      <c r="U34655" s="173"/>
    </row>
    <row r="34656" spans="13:21" s="104" customFormat="1" ht="15.75">
      <c r="M34656" s="172"/>
      <c r="N34656" s="172"/>
      <c r="O34656" s="172"/>
      <c r="U34656" s="173"/>
    </row>
    <row r="34657" spans="13:21" s="104" customFormat="1" ht="15.75">
      <c r="M34657" s="172"/>
      <c r="N34657" s="172"/>
      <c r="O34657" s="172"/>
      <c r="U34657" s="173"/>
    </row>
    <row r="34658" spans="13:21" s="104" customFormat="1" ht="15.75">
      <c r="M34658" s="172"/>
      <c r="N34658" s="172"/>
      <c r="O34658" s="172"/>
      <c r="U34658" s="173"/>
    </row>
    <row r="34659" spans="13:21" s="104" customFormat="1" ht="15.75">
      <c r="M34659" s="172"/>
      <c r="N34659" s="172"/>
      <c r="O34659" s="172"/>
      <c r="U34659" s="173"/>
    </row>
    <row r="34660" spans="13:21" s="104" customFormat="1" ht="15.75">
      <c r="M34660" s="172"/>
      <c r="N34660" s="172"/>
      <c r="O34660" s="172"/>
      <c r="U34660" s="173"/>
    </row>
    <row r="34661" spans="13:21" s="104" customFormat="1" ht="15.75">
      <c r="M34661" s="172"/>
      <c r="N34661" s="172"/>
      <c r="O34661" s="172"/>
      <c r="U34661" s="173"/>
    </row>
    <row r="34662" spans="13:21" s="104" customFormat="1" ht="15.75">
      <c r="M34662" s="172"/>
      <c r="N34662" s="172"/>
      <c r="O34662" s="172"/>
      <c r="U34662" s="173"/>
    </row>
    <row r="34663" spans="13:21" s="104" customFormat="1" ht="15.75">
      <c r="M34663" s="172"/>
      <c r="N34663" s="172"/>
      <c r="O34663" s="172"/>
      <c r="U34663" s="173"/>
    </row>
    <row r="34664" spans="13:21" s="104" customFormat="1" ht="15.75">
      <c r="M34664" s="172"/>
      <c r="N34664" s="172"/>
      <c r="O34664" s="172"/>
      <c r="U34664" s="173"/>
    </row>
    <row r="34665" spans="13:21" s="104" customFormat="1" ht="15.75">
      <c r="M34665" s="172"/>
      <c r="N34665" s="172"/>
      <c r="O34665" s="172"/>
      <c r="U34665" s="173"/>
    </row>
    <row r="34666" spans="13:21" s="104" customFormat="1" ht="15.75">
      <c r="M34666" s="172"/>
      <c r="N34666" s="172"/>
      <c r="O34666" s="172"/>
      <c r="U34666" s="173"/>
    </row>
    <row r="34667" spans="13:21" s="104" customFormat="1" ht="15.75">
      <c r="M34667" s="172"/>
      <c r="N34667" s="172"/>
      <c r="O34667" s="172"/>
      <c r="U34667" s="173"/>
    </row>
    <row r="34668" spans="13:21" s="104" customFormat="1" ht="15.75">
      <c r="M34668" s="172"/>
      <c r="N34668" s="172"/>
      <c r="O34668" s="172"/>
      <c r="U34668" s="173"/>
    </row>
    <row r="34669" spans="13:21" s="104" customFormat="1" ht="15.75">
      <c r="M34669" s="172"/>
      <c r="N34669" s="172"/>
      <c r="O34669" s="172"/>
      <c r="U34669" s="173"/>
    </row>
    <row r="34670" spans="13:21" s="104" customFormat="1" ht="15.75">
      <c r="M34670" s="172"/>
      <c r="N34670" s="172"/>
      <c r="O34670" s="172"/>
      <c r="U34670" s="173"/>
    </row>
    <row r="34671" spans="13:21" s="104" customFormat="1" ht="15.75">
      <c r="M34671" s="172"/>
      <c r="N34671" s="172"/>
      <c r="O34671" s="172"/>
      <c r="U34671" s="173"/>
    </row>
    <row r="34672" spans="13:21" s="104" customFormat="1" ht="15.75">
      <c r="M34672" s="172"/>
      <c r="N34672" s="172"/>
      <c r="O34672" s="172"/>
      <c r="U34672" s="173"/>
    </row>
    <row r="34673" spans="13:21" s="104" customFormat="1" ht="15.75">
      <c r="M34673" s="172"/>
      <c r="N34673" s="172"/>
      <c r="O34673" s="172"/>
      <c r="U34673" s="173"/>
    </row>
    <row r="34674" spans="13:21" s="104" customFormat="1" ht="15.75">
      <c r="M34674" s="172"/>
      <c r="N34674" s="172"/>
      <c r="O34674" s="172"/>
      <c r="U34674" s="173"/>
    </row>
    <row r="34675" spans="13:21" s="104" customFormat="1" ht="15.75">
      <c r="M34675" s="172"/>
      <c r="N34675" s="172"/>
      <c r="O34675" s="172"/>
      <c r="U34675" s="173"/>
    </row>
    <row r="34676" spans="13:21" s="104" customFormat="1" ht="15.75">
      <c r="M34676" s="172"/>
      <c r="N34676" s="172"/>
      <c r="O34676" s="172"/>
      <c r="U34676" s="173"/>
    </row>
    <row r="34677" spans="13:21" s="104" customFormat="1" ht="15.75">
      <c r="M34677" s="172"/>
      <c r="N34677" s="172"/>
      <c r="O34677" s="172"/>
      <c r="U34677" s="173"/>
    </row>
    <row r="34678" spans="13:21" s="104" customFormat="1" ht="15.75">
      <c r="M34678" s="172"/>
      <c r="N34678" s="172"/>
      <c r="O34678" s="172"/>
      <c r="U34678" s="173"/>
    </row>
    <row r="34679" spans="13:21" s="104" customFormat="1" ht="15.75">
      <c r="M34679" s="172"/>
      <c r="N34679" s="172"/>
      <c r="O34679" s="172"/>
      <c r="U34679" s="173"/>
    </row>
    <row r="34680" spans="13:21" s="104" customFormat="1" ht="15.75">
      <c r="M34680" s="172"/>
      <c r="N34680" s="172"/>
      <c r="O34680" s="172"/>
      <c r="U34680" s="173"/>
    </row>
    <row r="34681" spans="13:21" s="104" customFormat="1" ht="15.75">
      <c r="M34681" s="172"/>
      <c r="N34681" s="172"/>
      <c r="O34681" s="172"/>
      <c r="U34681" s="173"/>
    </row>
    <row r="34682" spans="13:21" s="104" customFormat="1" ht="15.75">
      <c r="M34682" s="172"/>
      <c r="N34682" s="172"/>
      <c r="O34682" s="172"/>
      <c r="U34682" s="173"/>
    </row>
    <row r="34683" spans="13:21" s="104" customFormat="1" ht="15.75">
      <c r="M34683" s="172"/>
      <c r="N34683" s="172"/>
      <c r="O34683" s="172"/>
      <c r="U34683" s="173"/>
    </row>
    <row r="34684" spans="13:21" s="104" customFormat="1" ht="15.75">
      <c r="M34684" s="172"/>
      <c r="N34684" s="172"/>
      <c r="O34684" s="172"/>
      <c r="U34684" s="173"/>
    </row>
    <row r="34685" spans="13:21" s="104" customFormat="1" ht="15.75">
      <c r="M34685" s="172"/>
      <c r="N34685" s="172"/>
      <c r="O34685" s="172"/>
      <c r="U34685" s="173"/>
    </row>
    <row r="34686" spans="13:21" s="104" customFormat="1" ht="15.75">
      <c r="M34686" s="172"/>
      <c r="N34686" s="172"/>
      <c r="O34686" s="172"/>
      <c r="U34686" s="173"/>
    </row>
    <row r="34687" spans="13:21" s="104" customFormat="1" ht="15.75">
      <c r="M34687" s="172"/>
      <c r="N34687" s="172"/>
      <c r="O34687" s="172"/>
      <c r="U34687" s="173"/>
    </row>
    <row r="34688" spans="13:21" s="104" customFormat="1" ht="15.75">
      <c r="M34688" s="172"/>
      <c r="N34688" s="172"/>
      <c r="O34688" s="172"/>
      <c r="U34688" s="173"/>
    </row>
    <row r="34689" spans="13:21" s="104" customFormat="1" ht="15.75">
      <c r="M34689" s="172"/>
      <c r="N34689" s="172"/>
      <c r="O34689" s="172"/>
      <c r="U34689" s="173"/>
    </row>
    <row r="34690" spans="13:21" s="104" customFormat="1" ht="15.75">
      <c r="M34690" s="172"/>
      <c r="N34690" s="172"/>
      <c r="O34690" s="172"/>
      <c r="U34690" s="173"/>
    </row>
    <row r="34691" spans="13:21" s="104" customFormat="1" ht="15.75">
      <c r="M34691" s="172"/>
      <c r="N34691" s="172"/>
      <c r="O34691" s="172"/>
      <c r="U34691" s="173"/>
    </row>
    <row r="34692" spans="13:21" s="104" customFormat="1" ht="15.75">
      <c r="M34692" s="172"/>
      <c r="N34692" s="172"/>
      <c r="O34692" s="172"/>
      <c r="U34692" s="173"/>
    </row>
    <row r="34693" spans="13:21" s="104" customFormat="1" ht="15.75">
      <c r="M34693" s="172"/>
      <c r="N34693" s="172"/>
      <c r="O34693" s="172"/>
      <c r="U34693" s="173"/>
    </row>
    <row r="34694" spans="13:21" s="104" customFormat="1" ht="15.75">
      <c r="M34694" s="172"/>
      <c r="N34694" s="172"/>
      <c r="O34694" s="172"/>
      <c r="U34694" s="173"/>
    </row>
    <row r="34695" spans="13:21" s="104" customFormat="1" ht="15.75">
      <c r="M34695" s="172"/>
      <c r="N34695" s="172"/>
      <c r="O34695" s="172"/>
      <c r="U34695" s="173"/>
    </row>
    <row r="34696" spans="13:21" s="104" customFormat="1" ht="15.75">
      <c r="M34696" s="172"/>
      <c r="N34696" s="172"/>
      <c r="O34696" s="172"/>
      <c r="U34696" s="173"/>
    </row>
    <row r="34697" spans="13:21" s="104" customFormat="1" ht="15.75">
      <c r="M34697" s="172"/>
      <c r="N34697" s="172"/>
      <c r="O34697" s="172"/>
      <c r="U34697" s="173"/>
    </row>
    <row r="34698" spans="13:21" s="104" customFormat="1" ht="15.75">
      <c r="M34698" s="172"/>
      <c r="N34698" s="172"/>
      <c r="O34698" s="172"/>
      <c r="U34698" s="173"/>
    </row>
    <row r="34699" spans="13:21" s="104" customFormat="1" ht="15.75">
      <c r="M34699" s="172"/>
      <c r="N34699" s="172"/>
      <c r="O34699" s="172"/>
      <c r="U34699" s="173"/>
    </row>
    <row r="34700" spans="13:21" s="104" customFormat="1" ht="15.75">
      <c r="M34700" s="172"/>
      <c r="N34700" s="172"/>
      <c r="O34700" s="172"/>
      <c r="U34700" s="173"/>
    </row>
    <row r="34701" spans="13:21" s="104" customFormat="1" ht="15.75">
      <c r="M34701" s="172"/>
      <c r="N34701" s="172"/>
      <c r="O34701" s="172"/>
      <c r="U34701" s="173"/>
    </row>
    <row r="34702" spans="13:21" s="104" customFormat="1" ht="15.75">
      <c r="M34702" s="172"/>
      <c r="N34702" s="172"/>
      <c r="O34702" s="172"/>
      <c r="U34702" s="173"/>
    </row>
    <row r="34703" spans="13:21" s="104" customFormat="1" ht="15.75">
      <c r="M34703" s="172"/>
      <c r="N34703" s="172"/>
      <c r="O34703" s="172"/>
      <c r="U34703" s="173"/>
    </row>
    <row r="34704" spans="13:21" s="104" customFormat="1" ht="15.75">
      <c r="M34704" s="172"/>
      <c r="N34704" s="172"/>
      <c r="O34704" s="172"/>
      <c r="U34704" s="173"/>
    </row>
    <row r="34705" spans="13:21" s="104" customFormat="1" ht="15.75">
      <c r="M34705" s="172"/>
      <c r="N34705" s="172"/>
      <c r="O34705" s="172"/>
      <c r="U34705" s="173"/>
    </row>
    <row r="34706" spans="13:21" s="104" customFormat="1" ht="15.75">
      <c r="M34706" s="172"/>
      <c r="N34706" s="172"/>
      <c r="O34706" s="172"/>
      <c r="U34706" s="173"/>
    </row>
    <row r="34707" spans="13:21" s="104" customFormat="1" ht="15.75">
      <c r="M34707" s="172"/>
      <c r="N34707" s="172"/>
      <c r="O34707" s="172"/>
      <c r="U34707" s="173"/>
    </row>
    <row r="34708" spans="13:21" s="104" customFormat="1" ht="15.75">
      <c r="M34708" s="172"/>
      <c r="N34708" s="172"/>
      <c r="O34708" s="172"/>
      <c r="U34708" s="173"/>
    </row>
    <row r="34709" spans="13:21" s="104" customFormat="1" ht="15.75">
      <c r="M34709" s="172"/>
      <c r="N34709" s="172"/>
      <c r="O34709" s="172"/>
      <c r="U34709" s="173"/>
    </row>
    <row r="34710" spans="13:21" s="104" customFormat="1" ht="15.75">
      <c r="M34710" s="172"/>
      <c r="N34710" s="172"/>
      <c r="O34710" s="172"/>
      <c r="U34710" s="173"/>
    </row>
    <row r="34711" spans="13:21" s="104" customFormat="1" ht="15.75">
      <c r="M34711" s="172"/>
      <c r="N34711" s="172"/>
      <c r="O34711" s="172"/>
      <c r="U34711" s="173"/>
    </row>
    <row r="34712" spans="13:21" s="104" customFormat="1" ht="15.75">
      <c r="M34712" s="172"/>
      <c r="N34712" s="172"/>
      <c r="O34712" s="172"/>
      <c r="U34712" s="173"/>
    </row>
    <row r="34713" spans="13:21" s="104" customFormat="1" ht="15.75">
      <c r="M34713" s="172"/>
      <c r="N34713" s="172"/>
      <c r="O34713" s="172"/>
      <c r="U34713" s="173"/>
    </row>
    <row r="34714" spans="13:21" s="104" customFormat="1" ht="15.75">
      <c r="M34714" s="172"/>
      <c r="N34714" s="172"/>
      <c r="O34714" s="172"/>
      <c r="U34714" s="173"/>
    </row>
    <row r="34715" spans="13:21" s="104" customFormat="1" ht="15.75">
      <c r="M34715" s="172"/>
      <c r="N34715" s="172"/>
      <c r="O34715" s="172"/>
      <c r="U34715" s="173"/>
    </row>
    <row r="34716" spans="13:21" s="104" customFormat="1" ht="15.75">
      <c r="M34716" s="172"/>
      <c r="N34716" s="172"/>
      <c r="O34716" s="172"/>
      <c r="U34716" s="173"/>
    </row>
    <row r="34717" spans="13:21" s="104" customFormat="1" ht="15.75">
      <c r="M34717" s="172"/>
      <c r="N34717" s="172"/>
      <c r="O34717" s="172"/>
      <c r="U34717" s="173"/>
    </row>
    <row r="34718" spans="13:21" s="104" customFormat="1" ht="15.75">
      <c r="M34718" s="172"/>
      <c r="N34718" s="172"/>
      <c r="O34718" s="172"/>
      <c r="U34718" s="173"/>
    </row>
    <row r="34719" spans="13:21" s="104" customFormat="1" ht="15.75">
      <c r="M34719" s="172"/>
      <c r="N34719" s="172"/>
      <c r="O34719" s="172"/>
      <c r="U34719" s="173"/>
    </row>
    <row r="34720" spans="13:21" s="104" customFormat="1" ht="15.75">
      <c r="M34720" s="172"/>
      <c r="N34720" s="172"/>
      <c r="O34720" s="172"/>
      <c r="U34720" s="173"/>
    </row>
    <row r="34721" spans="13:21" s="104" customFormat="1" ht="15.75">
      <c r="M34721" s="172"/>
      <c r="N34721" s="172"/>
      <c r="O34721" s="172"/>
      <c r="U34721" s="173"/>
    </row>
    <row r="34722" spans="13:21" s="104" customFormat="1" ht="15.75">
      <c r="M34722" s="172"/>
      <c r="N34722" s="172"/>
      <c r="O34722" s="172"/>
      <c r="U34722" s="173"/>
    </row>
    <row r="34723" spans="13:21" s="104" customFormat="1" ht="15.75">
      <c r="M34723" s="172"/>
      <c r="N34723" s="172"/>
      <c r="O34723" s="172"/>
      <c r="U34723" s="173"/>
    </row>
    <row r="34724" spans="13:21" s="104" customFormat="1" ht="15.75">
      <c r="M34724" s="172"/>
      <c r="N34724" s="172"/>
      <c r="O34724" s="172"/>
      <c r="U34724" s="173"/>
    </row>
    <row r="34725" spans="13:21" s="104" customFormat="1" ht="15.75">
      <c r="M34725" s="172"/>
      <c r="N34725" s="172"/>
      <c r="O34725" s="172"/>
      <c r="U34725" s="173"/>
    </row>
    <row r="34726" spans="13:21" s="104" customFormat="1" ht="15.75">
      <c r="M34726" s="172"/>
      <c r="N34726" s="172"/>
      <c r="O34726" s="172"/>
      <c r="U34726" s="173"/>
    </row>
    <row r="34727" spans="13:21" s="104" customFormat="1" ht="15.75">
      <c r="M34727" s="172"/>
      <c r="N34727" s="172"/>
      <c r="O34727" s="172"/>
      <c r="U34727" s="173"/>
    </row>
    <row r="34728" spans="13:21" s="104" customFormat="1" ht="15.75">
      <c r="M34728" s="172"/>
      <c r="N34728" s="172"/>
      <c r="O34728" s="172"/>
      <c r="U34728" s="173"/>
    </row>
    <row r="34729" spans="13:21" s="104" customFormat="1" ht="15.75">
      <c r="M34729" s="172"/>
      <c r="N34729" s="172"/>
      <c r="O34729" s="172"/>
      <c r="U34729" s="173"/>
    </row>
    <row r="34730" spans="13:21" s="104" customFormat="1" ht="15.75">
      <c r="M34730" s="172"/>
      <c r="N34730" s="172"/>
      <c r="O34730" s="172"/>
      <c r="U34730" s="173"/>
    </row>
    <row r="34731" spans="13:21" s="104" customFormat="1" ht="15.75">
      <c r="M34731" s="172"/>
      <c r="N34731" s="172"/>
      <c r="O34731" s="172"/>
      <c r="U34731" s="173"/>
    </row>
    <row r="34732" spans="13:21" s="104" customFormat="1" ht="15.75">
      <c r="M34732" s="172"/>
      <c r="N34732" s="172"/>
      <c r="O34732" s="172"/>
      <c r="U34732" s="173"/>
    </row>
    <row r="34733" spans="13:21" s="104" customFormat="1" ht="15.75">
      <c r="M34733" s="172"/>
      <c r="N34733" s="172"/>
      <c r="O34733" s="172"/>
      <c r="U34733" s="173"/>
    </row>
    <row r="34734" spans="13:21" s="104" customFormat="1" ht="15.75">
      <c r="M34734" s="172"/>
      <c r="N34734" s="172"/>
      <c r="O34734" s="172"/>
      <c r="U34734" s="173"/>
    </row>
    <row r="34735" spans="13:21" s="104" customFormat="1" ht="15.75">
      <c r="M34735" s="172"/>
      <c r="N34735" s="172"/>
      <c r="O34735" s="172"/>
      <c r="U34735" s="173"/>
    </row>
    <row r="34736" spans="13:21" s="104" customFormat="1" ht="15.75">
      <c r="M34736" s="172"/>
      <c r="N34736" s="172"/>
      <c r="O34736" s="172"/>
      <c r="U34736" s="173"/>
    </row>
    <row r="34737" spans="13:21" s="104" customFormat="1" ht="15.75">
      <c r="M34737" s="172"/>
      <c r="N34737" s="172"/>
      <c r="O34737" s="172"/>
      <c r="U34737" s="173"/>
    </row>
    <row r="34738" spans="13:21" s="104" customFormat="1" ht="15.75">
      <c r="M34738" s="172"/>
      <c r="N34738" s="172"/>
      <c r="O34738" s="172"/>
      <c r="U34738" s="173"/>
    </row>
    <row r="34739" spans="13:21" s="104" customFormat="1" ht="15.75">
      <c r="M34739" s="172"/>
      <c r="N34739" s="172"/>
      <c r="O34739" s="172"/>
      <c r="U34739" s="173"/>
    </row>
    <row r="34740" spans="13:21" s="104" customFormat="1" ht="15.75">
      <c r="M34740" s="172"/>
      <c r="N34740" s="172"/>
      <c r="O34740" s="172"/>
      <c r="U34740" s="173"/>
    </row>
    <row r="34741" spans="13:21" s="104" customFormat="1" ht="15.75">
      <c r="M34741" s="172"/>
      <c r="N34741" s="172"/>
      <c r="O34741" s="172"/>
      <c r="U34741" s="173"/>
    </row>
    <row r="34742" spans="13:21" s="104" customFormat="1" ht="15.75">
      <c r="M34742" s="172"/>
      <c r="N34742" s="172"/>
      <c r="O34742" s="172"/>
      <c r="U34742" s="173"/>
    </row>
    <row r="34743" spans="13:21" s="104" customFormat="1" ht="15.75">
      <c r="M34743" s="172"/>
      <c r="N34743" s="172"/>
      <c r="O34743" s="172"/>
      <c r="U34743" s="173"/>
    </row>
    <row r="34744" spans="13:21" s="104" customFormat="1" ht="15.75">
      <c r="M34744" s="172"/>
      <c r="N34744" s="172"/>
      <c r="O34744" s="172"/>
      <c r="U34744" s="173"/>
    </row>
    <row r="34745" spans="13:21" s="104" customFormat="1" ht="15.75">
      <c r="M34745" s="172"/>
      <c r="N34745" s="172"/>
      <c r="O34745" s="172"/>
      <c r="U34745" s="173"/>
    </row>
    <row r="34746" spans="13:21" s="104" customFormat="1" ht="15.75">
      <c r="M34746" s="172"/>
      <c r="N34746" s="172"/>
      <c r="O34746" s="172"/>
      <c r="U34746" s="173"/>
    </row>
    <row r="34747" spans="13:21" s="104" customFormat="1" ht="15.75">
      <c r="M34747" s="172"/>
      <c r="N34747" s="172"/>
      <c r="O34747" s="172"/>
      <c r="U34747" s="173"/>
    </row>
    <row r="34748" spans="13:21" s="104" customFormat="1" ht="15.75">
      <c r="M34748" s="172"/>
      <c r="N34748" s="172"/>
      <c r="O34748" s="172"/>
      <c r="U34748" s="173"/>
    </row>
    <row r="34749" spans="13:21" s="104" customFormat="1" ht="15.75">
      <c r="M34749" s="172"/>
      <c r="N34749" s="172"/>
      <c r="O34749" s="172"/>
      <c r="U34749" s="173"/>
    </row>
    <row r="34750" spans="13:21" s="104" customFormat="1" ht="15.75">
      <c r="M34750" s="172"/>
      <c r="N34750" s="172"/>
      <c r="O34750" s="172"/>
      <c r="U34750" s="173"/>
    </row>
    <row r="34751" spans="13:21" s="104" customFormat="1" ht="15.75">
      <c r="M34751" s="172"/>
      <c r="N34751" s="172"/>
      <c r="O34751" s="172"/>
      <c r="U34751" s="173"/>
    </row>
    <row r="34752" spans="13:21" s="104" customFormat="1" ht="15.75">
      <c r="M34752" s="172"/>
      <c r="N34752" s="172"/>
      <c r="O34752" s="172"/>
      <c r="U34752" s="173"/>
    </row>
    <row r="34753" spans="13:21" s="104" customFormat="1" ht="15.75">
      <c r="M34753" s="172"/>
      <c r="N34753" s="172"/>
      <c r="O34753" s="172"/>
      <c r="U34753" s="173"/>
    </row>
    <row r="34754" spans="13:21" s="104" customFormat="1" ht="15.75">
      <c r="M34754" s="172"/>
      <c r="N34754" s="172"/>
      <c r="O34754" s="172"/>
      <c r="U34754" s="173"/>
    </row>
    <row r="34755" spans="13:21" s="104" customFormat="1" ht="15.75">
      <c r="M34755" s="172"/>
      <c r="N34755" s="172"/>
      <c r="O34755" s="172"/>
      <c r="U34755" s="173"/>
    </row>
    <row r="34756" spans="13:21" s="104" customFormat="1" ht="15.75">
      <c r="M34756" s="172"/>
      <c r="N34756" s="172"/>
      <c r="O34756" s="172"/>
      <c r="U34756" s="173"/>
    </row>
    <row r="34757" spans="13:21" s="104" customFormat="1" ht="15.75">
      <c r="M34757" s="172"/>
      <c r="N34757" s="172"/>
      <c r="O34757" s="172"/>
      <c r="U34757" s="173"/>
    </row>
    <row r="34758" spans="13:21" s="104" customFormat="1" ht="15.75">
      <c r="M34758" s="172"/>
      <c r="N34758" s="172"/>
      <c r="O34758" s="172"/>
      <c r="U34758" s="173"/>
    </row>
    <row r="34759" spans="13:21" s="104" customFormat="1" ht="15.75">
      <c r="M34759" s="172"/>
      <c r="N34759" s="172"/>
      <c r="O34759" s="172"/>
      <c r="U34759" s="173"/>
    </row>
    <row r="34760" spans="13:21" s="104" customFormat="1" ht="15.75">
      <c r="M34760" s="172"/>
      <c r="N34760" s="172"/>
      <c r="O34760" s="172"/>
      <c r="U34760" s="173"/>
    </row>
    <row r="34761" spans="13:21" s="104" customFormat="1" ht="15.75">
      <c r="M34761" s="172"/>
      <c r="N34761" s="172"/>
      <c r="O34761" s="172"/>
      <c r="U34761" s="173"/>
    </row>
    <row r="34762" spans="13:21" s="104" customFormat="1" ht="15.75">
      <c r="M34762" s="172"/>
      <c r="N34762" s="172"/>
      <c r="O34762" s="172"/>
      <c r="U34762" s="173"/>
    </row>
    <row r="34763" spans="13:21" s="104" customFormat="1" ht="15.75">
      <c r="M34763" s="172"/>
      <c r="N34763" s="172"/>
      <c r="O34763" s="172"/>
      <c r="U34763" s="173"/>
    </row>
    <row r="34764" spans="13:21" s="104" customFormat="1" ht="15.75">
      <c r="M34764" s="172"/>
      <c r="N34764" s="172"/>
      <c r="O34764" s="172"/>
      <c r="U34764" s="173"/>
    </row>
    <row r="34765" spans="13:21" s="104" customFormat="1" ht="15.75">
      <c r="M34765" s="172"/>
      <c r="N34765" s="172"/>
      <c r="O34765" s="172"/>
      <c r="U34765" s="173"/>
    </row>
    <row r="34766" spans="13:21" s="104" customFormat="1" ht="15.75">
      <c r="M34766" s="172"/>
      <c r="N34766" s="172"/>
      <c r="O34766" s="172"/>
      <c r="U34766" s="173"/>
    </row>
    <row r="34767" spans="13:21" s="104" customFormat="1" ht="15.75">
      <c r="M34767" s="172"/>
      <c r="N34767" s="172"/>
      <c r="O34767" s="172"/>
      <c r="U34767" s="173"/>
    </row>
    <row r="34768" spans="13:21" s="104" customFormat="1" ht="15.75">
      <c r="M34768" s="172"/>
      <c r="N34768" s="172"/>
      <c r="O34768" s="172"/>
      <c r="U34768" s="173"/>
    </row>
    <row r="34769" spans="13:21" s="104" customFormat="1" ht="15.75">
      <c r="M34769" s="172"/>
      <c r="N34769" s="172"/>
      <c r="O34769" s="172"/>
      <c r="U34769" s="173"/>
    </row>
    <row r="34770" spans="13:21" s="104" customFormat="1" ht="15.75">
      <c r="M34770" s="172"/>
      <c r="N34770" s="172"/>
      <c r="O34770" s="172"/>
      <c r="U34770" s="173"/>
    </row>
    <row r="34771" spans="13:21" s="104" customFormat="1" ht="15.75">
      <c r="M34771" s="172"/>
      <c r="N34771" s="172"/>
      <c r="O34771" s="172"/>
      <c r="U34771" s="173"/>
    </row>
    <row r="34772" spans="13:21" s="104" customFormat="1" ht="15.75">
      <c r="M34772" s="172"/>
      <c r="N34772" s="172"/>
      <c r="O34772" s="172"/>
      <c r="U34772" s="173"/>
    </row>
    <row r="34773" spans="13:21" s="104" customFormat="1" ht="15.75">
      <c r="M34773" s="172"/>
      <c r="N34773" s="172"/>
      <c r="O34773" s="172"/>
      <c r="U34773" s="173"/>
    </row>
    <row r="34774" spans="13:21" s="104" customFormat="1" ht="15.75">
      <c r="M34774" s="172"/>
      <c r="N34774" s="172"/>
      <c r="O34774" s="172"/>
      <c r="U34774" s="173"/>
    </row>
    <row r="34775" spans="13:21" s="104" customFormat="1" ht="15.75">
      <c r="M34775" s="172"/>
      <c r="N34775" s="172"/>
      <c r="O34775" s="172"/>
      <c r="U34775" s="173"/>
    </row>
    <row r="34776" spans="13:21" s="104" customFormat="1" ht="15.75">
      <c r="M34776" s="172"/>
      <c r="N34776" s="172"/>
      <c r="O34776" s="172"/>
      <c r="U34776" s="173"/>
    </row>
    <row r="34777" spans="13:21" s="104" customFormat="1" ht="15.75">
      <c r="M34777" s="172"/>
      <c r="N34777" s="172"/>
      <c r="O34777" s="172"/>
      <c r="U34777" s="173"/>
    </row>
    <row r="34778" spans="13:21" s="104" customFormat="1" ht="15.75">
      <c r="M34778" s="172"/>
      <c r="N34778" s="172"/>
      <c r="O34778" s="172"/>
      <c r="U34778" s="173"/>
    </row>
    <row r="34779" spans="13:21" s="104" customFormat="1" ht="15.75">
      <c r="M34779" s="172"/>
      <c r="N34779" s="172"/>
      <c r="O34779" s="172"/>
      <c r="U34779" s="173"/>
    </row>
    <row r="34780" spans="13:21" s="104" customFormat="1" ht="15.75">
      <c r="M34780" s="172"/>
      <c r="N34780" s="172"/>
      <c r="O34780" s="172"/>
      <c r="U34780" s="173"/>
    </row>
    <row r="34781" spans="13:21" s="104" customFormat="1" ht="15.75">
      <c r="M34781" s="172"/>
      <c r="N34781" s="172"/>
      <c r="O34781" s="172"/>
      <c r="U34781" s="173"/>
    </row>
    <row r="34782" spans="13:21" s="104" customFormat="1" ht="15.75">
      <c r="M34782" s="172"/>
      <c r="N34782" s="172"/>
      <c r="O34782" s="172"/>
      <c r="U34782" s="173"/>
    </row>
    <row r="34783" spans="13:21" s="104" customFormat="1" ht="15.75">
      <c r="M34783" s="172"/>
      <c r="N34783" s="172"/>
      <c r="O34783" s="172"/>
      <c r="U34783" s="173"/>
    </row>
    <row r="34784" spans="13:21" s="104" customFormat="1" ht="15.75">
      <c r="M34784" s="172"/>
      <c r="N34784" s="172"/>
      <c r="O34784" s="172"/>
      <c r="U34784" s="173"/>
    </row>
    <row r="34785" spans="13:21" s="104" customFormat="1" ht="15.75">
      <c r="M34785" s="172"/>
      <c r="N34785" s="172"/>
      <c r="O34785" s="172"/>
      <c r="U34785" s="173"/>
    </row>
    <row r="34786" spans="13:21" s="104" customFormat="1" ht="15.75">
      <c r="M34786" s="172"/>
      <c r="N34786" s="172"/>
      <c r="O34786" s="172"/>
      <c r="U34786" s="173"/>
    </row>
    <row r="34787" spans="13:21" s="104" customFormat="1" ht="15.75">
      <c r="M34787" s="172"/>
      <c r="N34787" s="172"/>
      <c r="O34787" s="172"/>
      <c r="U34787" s="173"/>
    </row>
    <row r="34788" spans="13:21" s="104" customFormat="1" ht="15.75">
      <c r="M34788" s="172"/>
      <c r="N34788" s="172"/>
      <c r="O34788" s="172"/>
      <c r="U34788" s="173"/>
    </row>
    <row r="34789" spans="13:21" s="104" customFormat="1" ht="15.75">
      <c r="M34789" s="172"/>
      <c r="N34789" s="172"/>
      <c r="O34789" s="172"/>
      <c r="U34789" s="173"/>
    </row>
    <row r="34790" spans="13:21" s="104" customFormat="1" ht="15.75">
      <c r="M34790" s="172"/>
      <c r="N34790" s="172"/>
      <c r="O34790" s="172"/>
      <c r="U34790" s="173"/>
    </row>
    <row r="34791" spans="13:21" s="104" customFormat="1" ht="15.75">
      <c r="M34791" s="172"/>
      <c r="N34791" s="172"/>
      <c r="O34791" s="172"/>
      <c r="U34791" s="173"/>
    </row>
    <row r="34792" spans="13:21" s="104" customFormat="1" ht="15.75">
      <c r="M34792" s="172"/>
      <c r="N34792" s="172"/>
      <c r="O34792" s="172"/>
      <c r="U34792" s="173"/>
    </row>
    <row r="34793" spans="13:21" s="104" customFormat="1" ht="15.75">
      <c r="M34793" s="172"/>
      <c r="N34793" s="172"/>
      <c r="O34793" s="172"/>
      <c r="U34793" s="173"/>
    </row>
    <row r="34794" spans="13:21" s="104" customFormat="1" ht="15.75">
      <c r="M34794" s="172"/>
      <c r="N34794" s="172"/>
      <c r="O34794" s="172"/>
      <c r="U34794" s="173"/>
    </row>
    <row r="34795" spans="13:21" s="104" customFormat="1" ht="15.75">
      <c r="M34795" s="172"/>
      <c r="N34795" s="172"/>
      <c r="O34795" s="172"/>
      <c r="U34795" s="173"/>
    </row>
    <row r="34796" spans="13:21" s="104" customFormat="1" ht="15.75">
      <c r="M34796" s="172"/>
      <c r="N34796" s="172"/>
      <c r="O34796" s="172"/>
      <c r="U34796" s="173"/>
    </row>
    <row r="34797" spans="13:21" s="104" customFormat="1" ht="15.75">
      <c r="M34797" s="172"/>
      <c r="N34797" s="172"/>
      <c r="O34797" s="172"/>
      <c r="U34797" s="173"/>
    </row>
    <row r="34798" spans="13:21" s="104" customFormat="1" ht="15.75">
      <c r="M34798" s="172"/>
      <c r="N34798" s="172"/>
      <c r="O34798" s="172"/>
      <c r="U34798" s="173"/>
    </row>
    <row r="34799" spans="13:21" s="104" customFormat="1" ht="15.75">
      <c r="M34799" s="172"/>
      <c r="N34799" s="172"/>
      <c r="O34799" s="172"/>
      <c r="U34799" s="173"/>
    </row>
    <row r="34800" spans="13:21" s="104" customFormat="1" ht="15.75">
      <c r="M34800" s="172"/>
      <c r="N34800" s="172"/>
      <c r="O34800" s="172"/>
      <c r="U34800" s="173"/>
    </row>
    <row r="34801" spans="13:21" s="104" customFormat="1" ht="15.75">
      <c r="M34801" s="172"/>
      <c r="N34801" s="172"/>
      <c r="O34801" s="172"/>
      <c r="U34801" s="173"/>
    </row>
    <row r="34802" spans="13:21" s="104" customFormat="1" ht="15.75">
      <c r="M34802" s="172"/>
      <c r="N34802" s="172"/>
      <c r="O34802" s="172"/>
      <c r="U34802" s="173"/>
    </row>
    <row r="34803" spans="13:21" s="104" customFormat="1" ht="15.75">
      <c r="M34803" s="172"/>
      <c r="N34803" s="172"/>
      <c r="O34803" s="172"/>
      <c r="U34803" s="173"/>
    </row>
    <row r="34804" spans="13:21" s="104" customFormat="1" ht="15.75">
      <c r="M34804" s="172"/>
      <c r="N34804" s="172"/>
      <c r="O34804" s="172"/>
      <c r="U34804" s="173"/>
    </row>
    <row r="34805" spans="13:21" s="104" customFormat="1" ht="15.75">
      <c r="M34805" s="172"/>
      <c r="N34805" s="172"/>
      <c r="O34805" s="172"/>
      <c r="U34805" s="173"/>
    </row>
    <row r="34806" spans="13:21" s="104" customFormat="1" ht="15.75">
      <c r="M34806" s="172"/>
      <c r="N34806" s="172"/>
      <c r="O34806" s="172"/>
      <c r="U34806" s="173"/>
    </row>
    <row r="34807" spans="13:21" s="104" customFormat="1" ht="15.75">
      <c r="M34807" s="172"/>
      <c r="N34807" s="172"/>
      <c r="O34807" s="172"/>
      <c r="U34807" s="173"/>
    </row>
    <row r="34808" spans="13:21" s="104" customFormat="1" ht="15.75">
      <c r="M34808" s="172"/>
      <c r="N34808" s="172"/>
      <c r="O34808" s="172"/>
      <c r="U34808" s="173"/>
    </row>
    <row r="34809" spans="13:21" s="104" customFormat="1" ht="15.75">
      <c r="M34809" s="172"/>
      <c r="N34809" s="172"/>
      <c r="O34809" s="172"/>
      <c r="U34809" s="173"/>
    </row>
    <row r="34810" spans="13:21" s="104" customFormat="1" ht="15.75">
      <c r="M34810" s="172"/>
      <c r="N34810" s="172"/>
      <c r="O34810" s="172"/>
      <c r="U34810" s="173"/>
    </row>
    <row r="34811" spans="13:21" s="104" customFormat="1" ht="15.75">
      <c r="M34811" s="172"/>
      <c r="N34811" s="172"/>
      <c r="O34811" s="172"/>
      <c r="U34811" s="173"/>
    </row>
    <row r="34812" spans="13:21" s="104" customFormat="1" ht="15.75">
      <c r="M34812" s="172"/>
      <c r="N34812" s="172"/>
      <c r="O34812" s="172"/>
      <c r="U34812" s="173"/>
    </row>
    <row r="34813" spans="13:21" s="104" customFormat="1" ht="15.75">
      <c r="M34813" s="172"/>
      <c r="N34813" s="172"/>
      <c r="O34813" s="172"/>
      <c r="U34813" s="173"/>
    </row>
    <row r="34814" spans="13:21" s="104" customFormat="1" ht="15.75">
      <c r="M34814" s="172"/>
      <c r="N34814" s="172"/>
      <c r="O34814" s="172"/>
      <c r="U34814" s="173"/>
    </row>
    <row r="34815" spans="13:21" s="104" customFormat="1" ht="15.75">
      <c r="M34815" s="172"/>
      <c r="N34815" s="172"/>
      <c r="O34815" s="172"/>
      <c r="U34815" s="173"/>
    </row>
    <row r="34816" spans="13:21" s="104" customFormat="1" ht="15.75">
      <c r="M34816" s="172"/>
      <c r="N34816" s="172"/>
      <c r="O34816" s="172"/>
      <c r="U34816" s="173"/>
    </row>
    <row r="34817" spans="13:21" s="104" customFormat="1" ht="15.75">
      <c r="M34817" s="172"/>
      <c r="N34817" s="172"/>
      <c r="O34817" s="172"/>
      <c r="U34817" s="173"/>
    </row>
    <row r="34818" spans="13:21" s="104" customFormat="1" ht="15.75">
      <c r="M34818" s="172"/>
      <c r="N34818" s="172"/>
      <c r="O34818" s="172"/>
      <c r="U34818" s="173"/>
    </row>
    <row r="34819" spans="13:21" s="104" customFormat="1" ht="15.75">
      <c r="M34819" s="172"/>
      <c r="N34819" s="172"/>
      <c r="O34819" s="172"/>
      <c r="U34819" s="173"/>
    </row>
    <row r="34820" spans="13:21" s="104" customFormat="1" ht="15.75">
      <c r="M34820" s="172"/>
      <c r="N34820" s="172"/>
      <c r="O34820" s="172"/>
      <c r="U34820" s="173"/>
    </row>
    <row r="34821" spans="13:21" s="104" customFormat="1" ht="15.75">
      <c r="M34821" s="172"/>
      <c r="N34821" s="172"/>
      <c r="O34821" s="172"/>
      <c r="U34821" s="173"/>
    </row>
    <row r="34822" spans="13:21" s="104" customFormat="1" ht="15.75">
      <c r="M34822" s="172"/>
      <c r="N34822" s="172"/>
      <c r="O34822" s="172"/>
      <c r="U34822" s="173"/>
    </row>
    <row r="34823" spans="13:21" s="104" customFormat="1" ht="15.75">
      <c r="M34823" s="172"/>
      <c r="N34823" s="172"/>
      <c r="O34823" s="172"/>
      <c r="U34823" s="173"/>
    </row>
    <row r="34824" spans="13:21" s="104" customFormat="1" ht="15.75">
      <c r="M34824" s="172"/>
      <c r="N34824" s="172"/>
      <c r="O34824" s="172"/>
      <c r="U34824" s="173"/>
    </row>
    <row r="34825" spans="13:21" s="104" customFormat="1" ht="15.75">
      <c r="M34825" s="172"/>
      <c r="N34825" s="172"/>
      <c r="O34825" s="172"/>
      <c r="U34825" s="173"/>
    </row>
    <row r="34826" spans="13:21" s="104" customFormat="1" ht="15.75">
      <c r="M34826" s="172"/>
      <c r="N34826" s="172"/>
      <c r="O34826" s="172"/>
      <c r="U34826" s="173"/>
    </row>
    <row r="34827" spans="13:21" s="104" customFormat="1" ht="15.75">
      <c r="M34827" s="172"/>
      <c r="N34827" s="172"/>
      <c r="O34827" s="172"/>
      <c r="U34827" s="173"/>
    </row>
    <row r="34828" spans="13:21" s="104" customFormat="1" ht="15.75">
      <c r="M34828" s="172"/>
      <c r="N34828" s="172"/>
      <c r="O34828" s="172"/>
      <c r="U34828" s="173"/>
    </row>
    <row r="34829" spans="13:21" s="104" customFormat="1" ht="15.75">
      <c r="M34829" s="172"/>
      <c r="N34829" s="172"/>
      <c r="O34829" s="172"/>
      <c r="U34829" s="173"/>
    </row>
    <row r="34830" spans="13:21" s="104" customFormat="1" ht="15.75">
      <c r="M34830" s="172"/>
      <c r="N34830" s="172"/>
      <c r="O34830" s="172"/>
      <c r="U34830" s="173"/>
    </row>
    <row r="34831" spans="13:21" s="104" customFormat="1" ht="15.75">
      <c r="M34831" s="172"/>
      <c r="N34831" s="172"/>
      <c r="O34831" s="172"/>
      <c r="U34831" s="173"/>
    </row>
    <row r="34832" spans="13:21" s="104" customFormat="1" ht="15.75">
      <c r="M34832" s="172"/>
      <c r="N34832" s="172"/>
      <c r="O34832" s="172"/>
      <c r="U34832" s="173"/>
    </row>
    <row r="34833" spans="13:21" s="104" customFormat="1" ht="15.75">
      <c r="M34833" s="172"/>
      <c r="N34833" s="172"/>
      <c r="O34833" s="172"/>
      <c r="U34833" s="173"/>
    </row>
    <row r="34834" spans="13:21" s="104" customFormat="1" ht="15.75">
      <c r="M34834" s="172"/>
      <c r="N34834" s="172"/>
      <c r="O34834" s="172"/>
      <c r="U34834" s="173"/>
    </row>
    <row r="34835" spans="13:21" s="104" customFormat="1" ht="15.75">
      <c r="M34835" s="172"/>
      <c r="N34835" s="172"/>
      <c r="O34835" s="172"/>
      <c r="U34835" s="173"/>
    </row>
    <row r="34836" spans="13:21" s="104" customFormat="1" ht="15.75">
      <c r="M34836" s="172"/>
      <c r="N34836" s="172"/>
      <c r="O34836" s="172"/>
      <c r="U34836" s="173"/>
    </row>
    <row r="34837" spans="13:21" s="104" customFormat="1" ht="15.75">
      <c r="M34837" s="172"/>
      <c r="N34837" s="172"/>
      <c r="O34837" s="172"/>
      <c r="U34837" s="173"/>
    </row>
    <row r="34838" spans="13:21" s="104" customFormat="1" ht="15.75">
      <c r="M34838" s="172"/>
      <c r="N34838" s="172"/>
      <c r="O34838" s="172"/>
      <c r="U34838" s="173"/>
    </row>
    <row r="34839" spans="13:21" s="104" customFormat="1" ht="15.75">
      <c r="M34839" s="172"/>
      <c r="N34839" s="172"/>
      <c r="O34839" s="172"/>
      <c r="U34839" s="173"/>
    </row>
    <row r="34840" spans="13:21" s="104" customFormat="1" ht="15.75">
      <c r="M34840" s="172"/>
      <c r="N34840" s="172"/>
      <c r="O34840" s="172"/>
      <c r="U34840" s="173"/>
    </row>
    <row r="34841" spans="13:21" s="104" customFormat="1" ht="15.75">
      <c r="M34841" s="172"/>
      <c r="N34841" s="172"/>
      <c r="O34841" s="172"/>
      <c r="U34841" s="173"/>
    </row>
    <row r="34842" spans="13:21" s="104" customFormat="1" ht="15.75">
      <c r="M34842" s="172"/>
      <c r="N34842" s="172"/>
      <c r="O34842" s="172"/>
      <c r="U34842" s="173"/>
    </row>
    <row r="34843" spans="13:21" s="104" customFormat="1" ht="15.75">
      <c r="M34843" s="172"/>
      <c r="N34843" s="172"/>
      <c r="O34843" s="172"/>
      <c r="U34843" s="173"/>
    </row>
    <row r="34844" spans="13:21" s="104" customFormat="1" ht="15.75">
      <c r="M34844" s="172"/>
      <c r="N34844" s="172"/>
      <c r="O34844" s="172"/>
      <c r="U34844" s="173"/>
    </row>
    <row r="34845" spans="13:21" s="104" customFormat="1" ht="15.75">
      <c r="M34845" s="172"/>
      <c r="N34845" s="172"/>
      <c r="O34845" s="172"/>
      <c r="U34845" s="173"/>
    </row>
    <row r="34846" spans="13:21" s="104" customFormat="1" ht="15.75">
      <c r="M34846" s="172"/>
      <c r="N34846" s="172"/>
      <c r="O34846" s="172"/>
      <c r="U34846" s="173"/>
    </row>
    <row r="34847" spans="13:21" s="104" customFormat="1" ht="15.75">
      <c r="M34847" s="172"/>
      <c r="N34847" s="172"/>
      <c r="O34847" s="172"/>
      <c r="U34847" s="173"/>
    </row>
    <row r="34848" spans="13:21" s="104" customFormat="1" ht="15.75">
      <c r="M34848" s="172"/>
      <c r="N34848" s="172"/>
      <c r="O34848" s="172"/>
      <c r="U34848" s="173"/>
    </row>
    <row r="34849" spans="13:21" s="104" customFormat="1" ht="15.75">
      <c r="M34849" s="172"/>
      <c r="N34849" s="172"/>
      <c r="O34849" s="172"/>
      <c r="U34849" s="173"/>
    </row>
    <row r="34850" spans="13:21" s="104" customFormat="1" ht="15.75">
      <c r="M34850" s="172"/>
      <c r="N34850" s="172"/>
      <c r="O34850" s="172"/>
      <c r="U34850" s="173"/>
    </row>
    <row r="34851" spans="13:21" s="104" customFormat="1" ht="15.75">
      <c r="M34851" s="172"/>
      <c r="N34851" s="172"/>
      <c r="O34851" s="172"/>
      <c r="U34851" s="173"/>
    </row>
    <row r="34852" spans="13:21" s="104" customFormat="1" ht="15.75">
      <c r="M34852" s="172"/>
      <c r="N34852" s="172"/>
      <c r="O34852" s="172"/>
      <c r="U34852" s="173"/>
    </row>
    <row r="34853" spans="13:21" s="104" customFormat="1" ht="15.75">
      <c r="M34853" s="172"/>
      <c r="N34853" s="172"/>
      <c r="O34853" s="172"/>
      <c r="U34853" s="173"/>
    </row>
    <row r="34854" spans="13:21" s="104" customFormat="1" ht="15.75">
      <c r="M34854" s="172"/>
      <c r="N34854" s="172"/>
      <c r="O34854" s="172"/>
      <c r="U34854" s="173"/>
    </row>
    <row r="34855" spans="13:21" s="104" customFormat="1" ht="15.75">
      <c r="M34855" s="172"/>
      <c r="N34855" s="172"/>
      <c r="O34855" s="172"/>
      <c r="U34855" s="173"/>
    </row>
    <row r="34856" spans="13:21" s="104" customFormat="1" ht="15.75">
      <c r="M34856" s="172"/>
      <c r="N34856" s="172"/>
      <c r="O34856" s="172"/>
      <c r="U34856" s="173"/>
    </row>
    <row r="34857" spans="13:21" s="104" customFormat="1" ht="15.75">
      <c r="M34857" s="172"/>
      <c r="N34857" s="172"/>
      <c r="O34857" s="172"/>
      <c r="U34857" s="173"/>
    </row>
    <row r="34858" spans="13:21" s="104" customFormat="1" ht="15.75">
      <c r="M34858" s="172"/>
      <c r="N34858" s="172"/>
      <c r="O34858" s="172"/>
      <c r="U34858" s="173"/>
    </row>
    <row r="34859" spans="13:21" s="104" customFormat="1" ht="15.75">
      <c r="M34859" s="172"/>
      <c r="N34859" s="172"/>
      <c r="O34859" s="172"/>
      <c r="U34859" s="173"/>
    </row>
    <row r="34860" spans="13:21" s="104" customFormat="1" ht="15.75">
      <c r="M34860" s="172"/>
      <c r="N34860" s="172"/>
      <c r="O34860" s="172"/>
      <c r="U34860" s="173"/>
    </row>
    <row r="34861" spans="13:21" s="104" customFormat="1" ht="15.75">
      <c r="M34861" s="172"/>
      <c r="N34861" s="172"/>
      <c r="O34861" s="172"/>
      <c r="U34861" s="173"/>
    </row>
    <row r="34862" spans="13:21" s="104" customFormat="1" ht="15.75">
      <c r="M34862" s="172"/>
      <c r="N34862" s="172"/>
      <c r="O34862" s="172"/>
      <c r="U34862" s="173"/>
    </row>
    <row r="34863" spans="13:21" s="104" customFormat="1" ht="15.75">
      <c r="M34863" s="172"/>
      <c r="N34863" s="172"/>
      <c r="O34863" s="172"/>
      <c r="U34863" s="173"/>
    </row>
    <row r="34864" spans="13:21" s="104" customFormat="1" ht="15.75">
      <c r="M34864" s="172"/>
      <c r="N34864" s="172"/>
      <c r="O34864" s="172"/>
      <c r="U34864" s="173"/>
    </row>
    <row r="34865" spans="13:21" s="104" customFormat="1" ht="15.75">
      <c r="M34865" s="172"/>
      <c r="N34865" s="172"/>
      <c r="O34865" s="172"/>
      <c r="U34865" s="173"/>
    </row>
    <row r="34866" spans="13:21" s="104" customFormat="1" ht="15.75">
      <c r="M34866" s="172"/>
      <c r="N34866" s="172"/>
      <c r="O34866" s="172"/>
      <c r="U34866" s="173"/>
    </row>
    <row r="34867" spans="13:21" s="104" customFormat="1" ht="15.75">
      <c r="M34867" s="172"/>
      <c r="N34867" s="172"/>
      <c r="O34867" s="172"/>
      <c r="U34867" s="173"/>
    </row>
    <row r="34868" spans="13:21" s="104" customFormat="1" ht="15.75">
      <c r="M34868" s="172"/>
      <c r="N34868" s="172"/>
      <c r="O34868" s="172"/>
      <c r="U34868" s="173"/>
    </row>
    <row r="34869" spans="13:21" s="104" customFormat="1" ht="15.75">
      <c r="M34869" s="172"/>
      <c r="N34869" s="172"/>
      <c r="O34869" s="172"/>
      <c r="U34869" s="173"/>
    </row>
    <row r="34870" spans="13:21" s="104" customFormat="1" ht="15.75">
      <c r="M34870" s="172"/>
      <c r="N34870" s="172"/>
      <c r="O34870" s="172"/>
      <c r="U34870" s="173"/>
    </row>
    <row r="34871" spans="13:21" s="104" customFormat="1" ht="15.75">
      <c r="M34871" s="172"/>
      <c r="N34871" s="172"/>
      <c r="O34871" s="172"/>
      <c r="U34871" s="173"/>
    </row>
    <row r="34872" spans="13:21" s="104" customFormat="1" ht="15.75">
      <c r="M34872" s="172"/>
      <c r="N34872" s="172"/>
      <c r="O34872" s="172"/>
      <c r="U34872" s="173"/>
    </row>
    <row r="34873" spans="13:21" s="104" customFormat="1" ht="15.75">
      <c r="M34873" s="172"/>
      <c r="N34873" s="172"/>
      <c r="O34873" s="172"/>
      <c r="U34873" s="173"/>
    </row>
    <row r="34874" spans="13:21" s="104" customFormat="1" ht="15.75">
      <c r="M34874" s="172"/>
      <c r="N34874" s="172"/>
      <c r="O34874" s="172"/>
      <c r="U34874" s="173"/>
    </row>
    <row r="34875" spans="13:21" s="104" customFormat="1" ht="15.75">
      <c r="M34875" s="172"/>
      <c r="N34875" s="172"/>
      <c r="O34875" s="172"/>
      <c r="U34875" s="173"/>
    </row>
    <row r="34876" spans="13:21" s="104" customFormat="1" ht="15.75">
      <c r="M34876" s="172"/>
      <c r="N34876" s="172"/>
      <c r="O34876" s="172"/>
      <c r="U34876" s="173"/>
    </row>
    <row r="34877" spans="13:21" s="104" customFormat="1" ht="15.75">
      <c r="M34877" s="172"/>
      <c r="N34877" s="172"/>
      <c r="O34877" s="172"/>
      <c r="U34877" s="173"/>
    </row>
    <row r="34878" spans="13:21" s="104" customFormat="1" ht="15.75">
      <c r="M34878" s="172"/>
      <c r="N34878" s="172"/>
      <c r="O34878" s="172"/>
      <c r="U34878" s="173"/>
    </row>
    <row r="34879" spans="13:21" s="104" customFormat="1" ht="15.75">
      <c r="M34879" s="172"/>
      <c r="N34879" s="172"/>
      <c r="O34879" s="172"/>
      <c r="U34879" s="173"/>
    </row>
    <row r="34880" spans="13:21" s="104" customFormat="1" ht="15.75">
      <c r="M34880" s="172"/>
      <c r="N34880" s="172"/>
      <c r="O34880" s="172"/>
      <c r="U34880" s="173"/>
    </row>
    <row r="34881" spans="13:21" s="104" customFormat="1" ht="15.75">
      <c r="M34881" s="172"/>
      <c r="N34881" s="172"/>
      <c r="O34881" s="172"/>
      <c r="U34881" s="173"/>
    </row>
    <row r="34882" spans="13:21" s="104" customFormat="1" ht="15.75">
      <c r="M34882" s="172"/>
      <c r="N34882" s="172"/>
      <c r="O34882" s="172"/>
      <c r="U34882" s="173"/>
    </row>
    <row r="34883" spans="13:21" s="104" customFormat="1" ht="15.75">
      <c r="M34883" s="172"/>
      <c r="N34883" s="172"/>
      <c r="O34883" s="172"/>
      <c r="U34883" s="173"/>
    </row>
    <row r="34884" spans="13:21" s="104" customFormat="1" ht="15.75">
      <c r="M34884" s="172"/>
      <c r="N34884" s="172"/>
      <c r="O34884" s="172"/>
      <c r="U34884" s="173"/>
    </row>
    <row r="34885" spans="13:21" s="104" customFormat="1" ht="15.75">
      <c r="M34885" s="172"/>
      <c r="N34885" s="172"/>
      <c r="O34885" s="172"/>
      <c r="U34885" s="173"/>
    </row>
    <row r="34886" spans="13:21" s="104" customFormat="1" ht="15.75">
      <c r="M34886" s="172"/>
      <c r="N34886" s="172"/>
      <c r="O34886" s="172"/>
      <c r="U34886" s="173"/>
    </row>
    <row r="34887" spans="13:21" s="104" customFormat="1" ht="15.75">
      <c r="M34887" s="172"/>
      <c r="N34887" s="172"/>
      <c r="O34887" s="172"/>
      <c r="U34887" s="173"/>
    </row>
    <row r="34888" spans="13:21" s="104" customFormat="1" ht="15.75">
      <c r="M34888" s="172"/>
      <c r="N34888" s="172"/>
      <c r="O34888" s="172"/>
      <c r="U34888" s="173"/>
    </row>
    <row r="34889" spans="13:21" s="104" customFormat="1" ht="15.75">
      <c r="M34889" s="172"/>
      <c r="N34889" s="172"/>
      <c r="O34889" s="172"/>
      <c r="U34889" s="173"/>
    </row>
    <row r="34890" spans="13:21" s="104" customFormat="1" ht="15.75">
      <c r="M34890" s="172"/>
      <c r="N34890" s="172"/>
      <c r="O34890" s="172"/>
      <c r="U34890" s="173"/>
    </row>
    <row r="34891" spans="13:21" s="104" customFormat="1" ht="15.75">
      <c r="M34891" s="172"/>
      <c r="N34891" s="172"/>
      <c r="O34891" s="172"/>
      <c r="U34891" s="173"/>
    </row>
    <row r="34892" spans="13:21" s="104" customFormat="1" ht="15.75">
      <c r="M34892" s="172"/>
      <c r="N34892" s="172"/>
      <c r="O34892" s="172"/>
      <c r="U34892" s="173"/>
    </row>
    <row r="34893" spans="13:21" s="104" customFormat="1" ht="15.75">
      <c r="M34893" s="172"/>
      <c r="N34893" s="172"/>
      <c r="O34893" s="172"/>
      <c r="U34893" s="173"/>
    </row>
    <row r="34894" spans="13:21" s="104" customFormat="1" ht="15.75">
      <c r="M34894" s="172"/>
      <c r="N34894" s="172"/>
      <c r="O34894" s="172"/>
      <c r="U34894" s="173"/>
    </row>
    <row r="34895" spans="13:21" s="104" customFormat="1" ht="15.75">
      <c r="M34895" s="172"/>
      <c r="N34895" s="172"/>
      <c r="O34895" s="172"/>
      <c r="U34895" s="173"/>
    </row>
    <row r="34896" spans="13:21" s="104" customFormat="1" ht="15.75">
      <c r="M34896" s="172"/>
      <c r="N34896" s="172"/>
      <c r="O34896" s="172"/>
      <c r="U34896" s="173"/>
    </row>
    <row r="34897" spans="13:21" s="104" customFormat="1" ht="15.75">
      <c r="M34897" s="172"/>
      <c r="N34897" s="172"/>
      <c r="O34897" s="172"/>
      <c r="U34897" s="173"/>
    </row>
    <row r="34898" spans="13:21" s="104" customFormat="1" ht="15.75">
      <c r="M34898" s="172"/>
      <c r="N34898" s="172"/>
      <c r="O34898" s="172"/>
      <c r="U34898" s="173"/>
    </row>
    <row r="34899" spans="13:21" s="104" customFormat="1" ht="15.75">
      <c r="M34899" s="172"/>
      <c r="N34899" s="172"/>
      <c r="O34899" s="172"/>
      <c r="U34899" s="173"/>
    </row>
    <row r="34900" spans="13:21" s="104" customFormat="1" ht="15.75">
      <c r="M34900" s="172"/>
      <c r="N34900" s="172"/>
      <c r="O34900" s="172"/>
      <c r="U34900" s="173"/>
    </row>
    <row r="34901" spans="13:21" s="104" customFormat="1" ht="15.75">
      <c r="M34901" s="172"/>
      <c r="N34901" s="172"/>
      <c r="O34901" s="172"/>
      <c r="U34901" s="173"/>
    </row>
    <row r="34902" spans="13:21" s="104" customFormat="1" ht="15.75">
      <c r="M34902" s="172"/>
      <c r="N34902" s="172"/>
      <c r="O34902" s="172"/>
      <c r="U34902" s="173"/>
    </row>
    <row r="34903" spans="13:21" s="104" customFormat="1" ht="15.75">
      <c r="M34903" s="172"/>
      <c r="N34903" s="172"/>
      <c r="O34903" s="172"/>
      <c r="U34903" s="173"/>
    </row>
    <row r="34904" spans="13:21" s="104" customFormat="1" ht="15.75">
      <c r="M34904" s="172"/>
      <c r="N34904" s="172"/>
      <c r="O34904" s="172"/>
      <c r="U34904" s="173"/>
    </row>
    <row r="34905" spans="13:21" s="104" customFormat="1" ht="15.75">
      <c r="M34905" s="172"/>
      <c r="N34905" s="172"/>
      <c r="O34905" s="172"/>
      <c r="U34905" s="173"/>
    </row>
    <row r="34906" spans="13:21" s="104" customFormat="1" ht="15.75">
      <c r="M34906" s="172"/>
      <c r="N34906" s="172"/>
      <c r="O34906" s="172"/>
      <c r="U34906" s="173"/>
    </row>
    <row r="34907" spans="13:21" s="104" customFormat="1" ht="15.75">
      <c r="M34907" s="172"/>
      <c r="N34907" s="172"/>
      <c r="O34907" s="172"/>
      <c r="U34907" s="173"/>
    </row>
    <row r="34908" spans="13:21" s="104" customFormat="1" ht="15.75">
      <c r="M34908" s="172"/>
      <c r="N34908" s="172"/>
      <c r="O34908" s="172"/>
      <c r="U34908" s="173"/>
    </row>
    <row r="34909" spans="13:21" s="104" customFormat="1" ht="15.75">
      <c r="M34909" s="172"/>
      <c r="N34909" s="172"/>
      <c r="O34909" s="172"/>
      <c r="U34909" s="173"/>
    </row>
    <row r="34910" spans="13:21" s="104" customFormat="1" ht="15.75">
      <c r="M34910" s="172"/>
      <c r="N34910" s="172"/>
      <c r="O34910" s="172"/>
      <c r="U34910" s="173"/>
    </row>
    <row r="34911" spans="13:21" s="104" customFormat="1" ht="15.75">
      <c r="M34911" s="172"/>
      <c r="N34911" s="172"/>
      <c r="O34911" s="172"/>
      <c r="U34911" s="173"/>
    </row>
    <row r="34912" spans="13:21" s="104" customFormat="1" ht="15.75">
      <c r="M34912" s="172"/>
      <c r="N34912" s="172"/>
      <c r="O34912" s="172"/>
      <c r="U34912" s="173"/>
    </row>
    <row r="34913" spans="13:21" s="104" customFormat="1" ht="15.75">
      <c r="M34913" s="172"/>
      <c r="N34913" s="172"/>
      <c r="O34913" s="172"/>
      <c r="U34913" s="173"/>
    </row>
    <row r="34914" spans="13:21" s="104" customFormat="1" ht="15.75">
      <c r="M34914" s="172"/>
      <c r="N34914" s="172"/>
      <c r="O34914" s="172"/>
      <c r="U34914" s="173"/>
    </row>
    <row r="34915" spans="13:21" s="104" customFormat="1" ht="15.75">
      <c r="M34915" s="172"/>
      <c r="N34915" s="172"/>
      <c r="O34915" s="172"/>
      <c r="U34915" s="173"/>
    </row>
    <row r="34916" spans="13:21" s="104" customFormat="1" ht="15.75">
      <c r="M34916" s="172"/>
      <c r="N34916" s="172"/>
      <c r="O34916" s="172"/>
      <c r="U34916" s="173"/>
    </row>
    <row r="34917" spans="13:21" s="104" customFormat="1" ht="15.75">
      <c r="M34917" s="172"/>
      <c r="N34917" s="172"/>
      <c r="O34917" s="172"/>
      <c r="U34917" s="173"/>
    </row>
    <row r="34918" spans="13:21" s="104" customFormat="1" ht="15.75">
      <c r="M34918" s="172"/>
      <c r="N34918" s="172"/>
      <c r="O34918" s="172"/>
      <c r="U34918" s="173"/>
    </row>
    <row r="34919" spans="13:21" s="104" customFormat="1" ht="15.75">
      <c r="M34919" s="172"/>
      <c r="N34919" s="172"/>
      <c r="O34919" s="172"/>
      <c r="U34919" s="173"/>
    </row>
    <row r="34920" spans="13:21" s="104" customFormat="1" ht="15.75">
      <c r="M34920" s="172"/>
      <c r="N34920" s="172"/>
      <c r="O34920" s="172"/>
      <c r="U34920" s="173"/>
    </row>
    <row r="34921" spans="13:21" s="104" customFormat="1" ht="15.75">
      <c r="M34921" s="172"/>
      <c r="N34921" s="172"/>
      <c r="O34921" s="172"/>
      <c r="U34921" s="173"/>
    </row>
    <row r="34922" spans="13:21" s="104" customFormat="1" ht="15.75">
      <c r="M34922" s="172"/>
      <c r="N34922" s="172"/>
      <c r="O34922" s="172"/>
      <c r="U34922" s="173"/>
    </row>
    <row r="34923" spans="13:21" s="104" customFormat="1" ht="15.75">
      <c r="M34923" s="172"/>
      <c r="N34923" s="172"/>
      <c r="O34923" s="172"/>
      <c r="U34923" s="173"/>
    </row>
    <row r="34924" spans="13:21" s="104" customFormat="1" ht="15.75">
      <c r="M34924" s="172"/>
      <c r="N34924" s="172"/>
      <c r="O34924" s="172"/>
      <c r="U34924" s="173"/>
    </row>
    <row r="34925" spans="13:21" s="104" customFormat="1" ht="15.75">
      <c r="M34925" s="172"/>
      <c r="N34925" s="172"/>
      <c r="O34925" s="172"/>
      <c r="U34925" s="173"/>
    </row>
    <row r="34926" spans="13:21" s="104" customFormat="1" ht="15.75">
      <c r="M34926" s="172"/>
      <c r="N34926" s="172"/>
      <c r="O34926" s="172"/>
      <c r="U34926" s="173"/>
    </row>
    <row r="34927" spans="13:21" s="104" customFormat="1" ht="15.75">
      <c r="M34927" s="172"/>
      <c r="N34927" s="172"/>
      <c r="O34927" s="172"/>
      <c r="U34927" s="173"/>
    </row>
    <row r="34928" spans="13:21" s="104" customFormat="1" ht="15.75">
      <c r="M34928" s="172"/>
      <c r="N34928" s="172"/>
      <c r="O34928" s="172"/>
      <c r="U34928" s="173"/>
    </row>
    <row r="34929" spans="13:21" s="104" customFormat="1" ht="15.75">
      <c r="M34929" s="172"/>
      <c r="N34929" s="172"/>
      <c r="O34929" s="172"/>
      <c r="U34929" s="173"/>
    </row>
    <row r="34930" spans="13:21" s="104" customFormat="1" ht="15.75">
      <c r="M34930" s="172"/>
      <c r="N34930" s="172"/>
      <c r="O34930" s="172"/>
      <c r="U34930" s="173"/>
    </row>
    <row r="34931" spans="13:21" s="104" customFormat="1" ht="15.75">
      <c r="M34931" s="172"/>
      <c r="N34931" s="172"/>
      <c r="O34931" s="172"/>
      <c r="U34931" s="173"/>
    </row>
    <row r="34932" spans="13:21" s="104" customFormat="1" ht="15.75">
      <c r="M34932" s="172"/>
      <c r="N34932" s="172"/>
      <c r="O34932" s="172"/>
      <c r="U34932" s="173"/>
    </row>
    <row r="34933" spans="13:21" s="104" customFormat="1" ht="15.75">
      <c r="M34933" s="172"/>
      <c r="N34933" s="172"/>
      <c r="O34933" s="172"/>
      <c r="U34933" s="173"/>
    </row>
    <row r="34934" spans="13:21" s="104" customFormat="1" ht="15.75">
      <c r="M34934" s="172"/>
      <c r="N34934" s="172"/>
      <c r="O34934" s="172"/>
      <c r="U34934" s="173"/>
    </row>
    <row r="34935" spans="13:21" s="104" customFormat="1" ht="15.75">
      <c r="M34935" s="172"/>
      <c r="N34935" s="172"/>
      <c r="O34935" s="172"/>
      <c r="U34935" s="173"/>
    </row>
    <row r="34936" spans="13:21" s="104" customFormat="1" ht="15.75">
      <c r="M34936" s="172"/>
      <c r="N34936" s="172"/>
      <c r="O34936" s="172"/>
      <c r="U34936" s="173"/>
    </row>
    <row r="34937" spans="13:21" s="104" customFormat="1" ht="15.75">
      <c r="M34937" s="172"/>
      <c r="N34937" s="172"/>
      <c r="O34937" s="172"/>
      <c r="U34937" s="173"/>
    </row>
    <row r="34938" spans="13:21" s="104" customFormat="1" ht="15.75">
      <c r="M34938" s="172"/>
      <c r="N34938" s="172"/>
      <c r="O34938" s="172"/>
      <c r="U34938" s="173"/>
    </row>
    <row r="34939" spans="13:21" s="104" customFormat="1" ht="15.75">
      <c r="M34939" s="172"/>
      <c r="N34939" s="172"/>
      <c r="O34939" s="172"/>
      <c r="U34939" s="173"/>
    </row>
    <row r="34940" spans="13:21" s="104" customFormat="1" ht="15.75">
      <c r="M34940" s="172"/>
      <c r="N34940" s="172"/>
      <c r="O34940" s="172"/>
      <c r="U34940" s="173"/>
    </row>
    <row r="34941" spans="13:21" s="104" customFormat="1" ht="15.75">
      <c r="M34941" s="172"/>
      <c r="N34941" s="172"/>
      <c r="O34941" s="172"/>
      <c r="U34941" s="173"/>
    </row>
    <row r="34942" spans="13:21" s="104" customFormat="1" ht="15.75">
      <c r="M34942" s="172"/>
      <c r="N34942" s="172"/>
      <c r="O34942" s="172"/>
      <c r="U34942" s="173"/>
    </row>
    <row r="34943" spans="13:21" s="104" customFormat="1" ht="15.75">
      <c r="M34943" s="172"/>
      <c r="N34943" s="172"/>
      <c r="O34943" s="172"/>
      <c r="U34943" s="173"/>
    </row>
    <row r="34944" spans="13:21" s="104" customFormat="1" ht="15.75">
      <c r="M34944" s="172"/>
      <c r="N34944" s="172"/>
      <c r="O34944" s="172"/>
      <c r="U34944" s="173"/>
    </row>
    <row r="34945" spans="13:21" s="104" customFormat="1" ht="15.75">
      <c r="M34945" s="172"/>
      <c r="N34945" s="172"/>
      <c r="O34945" s="172"/>
      <c r="U34945" s="173"/>
    </row>
    <row r="34946" spans="13:21" s="104" customFormat="1" ht="15.75">
      <c r="M34946" s="172"/>
      <c r="N34946" s="172"/>
      <c r="O34946" s="172"/>
      <c r="U34946" s="173"/>
    </row>
    <row r="34947" spans="13:21" s="104" customFormat="1" ht="15.75">
      <c r="M34947" s="172"/>
      <c r="N34947" s="172"/>
      <c r="O34947" s="172"/>
      <c r="U34947" s="173"/>
    </row>
    <row r="34948" spans="13:21" s="104" customFormat="1" ht="15.75">
      <c r="M34948" s="172"/>
      <c r="N34948" s="172"/>
      <c r="O34948" s="172"/>
      <c r="U34948" s="173"/>
    </row>
    <row r="34949" spans="13:21" s="104" customFormat="1" ht="15.75">
      <c r="M34949" s="172"/>
      <c r="N34949" s="172"/>
      <c r="O34949" s="172"/>
      <c r="U34949" s="173"/>
    </row>
    <row r="34950" spans="13:21" s="104" customFormat="1" ht="15.75">
      <c r="M34950" s="172"/>
      <c r="N34950" s="172"/>
      <c r="O34950" s="172"/>
      <c r="U34950" s="173"/>
    </row>
    <row r="34951" spans="13:21" s="104" customFormat="1" ht="15.75">
      <c r="M34951" s="172"/>
      <c r="N34951" s="172"/>
      <c r="O34951" s="172"/>
      <c r="U34951" s="173"/>
    </row>
    <row r="34952" spans="13:21" s="104" customFormat="1" ht="15.75">
      <c r="M34952" s="172"/>
      <c r="N34952" s="172"/>
      <c r="O34952" s="172"/>
      <c r="U34952" s="173"/>
    </row>
    <row r="34953" spans="13:21" s="104" customFormat="1" ht="15.75">
      <c r="M34953" s="172"/>
      <c r="N34953" s="172"/>
      <c r="O34953" s="172"/>
      <c r="U34953" s="173"/>
    </row>
    <row r="34954" spans="13:21" s="104" customFormat="1" ht="15.75">
      <c r="M34954" s="172"/>
      <c r="N34954" s="172"/>
      <c r="O34954" s="172"/>
      <c r="U34954" s="173"/>
    </row>
    <row r="34955" spans="13:21" s="104" customFormat="1" ht="15.75">
      <c r="M34955" s="172"/>
      <c r="N34955" s="172"/>
      <c r="O34955" s="172"/>
      <c r="U34955" s="173"/>
    </row>
    <row r="34956" spans="13:21" s="104" customFormat="1" ht="15.75">
      <c r="M34956" s="172"/>
      <c r="N34956" s="172"/>
      <c r="O34956" s="172"/>
      <c r="U34956" s="173"/>
    </row>
    <row r="34957" spans="13:21" s="104" customFormat="1" ht="15.75">
      <c r="M34957" s="172"/>
      <c r="N34957" s="172"/>
      <c r="O34957" s="172"/>
      <c r="U34957" s="173"/>
    </row>
    <row r="34958" spans="13:21" s="104" customFormat="1" ht="15.75">
      <c r="M34958" s="172"/>
      <c r="N34958" s="172"/>
      <c r="O34958" s="172"/>
      <c r="U34958" s="173"/>
    </row>
    <row r="34959" spans="13:21" s="104" customFormat="1" ht="15.75">
      <c r="M34959" s="172"/>
      <c r="N34959" s="172"/>
      <c r="O34959" s="172"/>
      <c r="U34959" s="173"/>
    </row>
    <row r="34960" spans="13:21" s="104" customFormat="1" ht="15.75">
      <c r="M34960" s="172"/>
      <c r="N34960" s="172"/>
      <c r="O34960" s="172"/>
      <c r="U34960" s="173"/>
    </row>
    <row r="34961" spans="13:21" s="104" customFormat="1" ht="15.75">
      <c r="M34961" s="172"/>
      <c r="N34961" s="172"/>
      <c r="O34961" s="172"/>
      <c r="U34961" s="173"/>
    </row>
    <row r="34962" spans="13:21" s="104" customFormat="1" ht="15.75">
      <c r="M34962" s="172"/>
      <c r="N34962" s="172"/>
      <c r="O34962" s="172"/>
      <c r="U34962" s="173"/>
    </row>
    <row r="34963" spans="13:21" s="104" customFormat="1" ht="15.75">
      <c r="M34963" s="172"/>
      <c r="N34963" s="172"/>
      <c r="O34963" s="172"/>
      <c r="U34963" s="173"/>
    </row>
    <row r="34964" spans="13:21" s="104" customFormat="1" ht="15.75">
      <c r="M34964" s="172"/>
      <c r="N34964" s="172"/>
      <c r="O34964" s="172"/>
      <c r="U34964" s="173"/>
    </row>
    <row r="34965" spans="13:21" s="104" customFormat="1" ht="15.75">
      <c r="M34965" s="172"/>
      <c r="N34965" s="172"/>
      <c r="O34965" s="172"/>
      <c r="U34965" s="173"/>
    </row>
    <row r="34966" spans="13:21" s="104" customFormat="1" ht="15.75">
      <c r="M34966" s="172"/>
      <c r="N34966" s="172"/>
      <c r="O34966" s="172"/>
      <c r="U34966" s="173"/>
    </row>
    <row r="34967" spans="13:21" s="104" customFormat="1" ht="15.75">
      <c r="M34967" s="172"/>
      <c r="N34967" s="172"/>
      <c r="O34967" s="172"/>
      <c r="U34967" s="173"/>
    </row>
    <row r="34968" spans="13:21" s="104" customFormat="1" ht="15.75">
      <c r="M34968" s="172"/>
      <c r="N34968" s="172"/>
      <c r="O34968" s="172"/>
      <c r="U34968" s="173"/>
    </row>
    <row r="34969" spans="13:21" s="104" customFormat="1" ht="15.75">
      <c r="M34969" s="172"/>
      <c r="N34969" s="172"/>
      <c r="O34969" s="172"/>
      <c r="U34969" s="173"/>
    </row>
    <row r="34970" spans="13:21" s="104" customFormat="1" ht="15.75">
      <c r="M34970" s="172"/>
      <c r="N34970" s="172"/>
      <c r="O34970" s="172"/>
      <c r="U34970" s="173"/>
    </row>
    <row r="34971" spans="13:21" s="104" customFormat="1" ht="15.75">
      <c r="M34971" s="172"/>
      <c r="N34971" s="172"/>
      <c r="O34971" s="172"/>
      <c r="U34971" s="173"/>
    </row>
    <row r="34972" spans="13:21" s="104" customFormat="1" ht="15.75">
      <c r="M34972" s="172"/>
      <c r="N34972" s="172"/>
      <c r="O34972" s="172"/>
      <c r="U34972" s="173"/>
    </row>
    <row r="34973" spans="13:21" s="104" customFormat="1" ht="15.75">
      <c r="M34973" s="172"/>
      <c r="N34973" s="172"/>
      <c r="O34973" s="172"/>
      <c r="U34973" s="173"/>
    </row>
    <row r="34974" spans="13:21" s="104" customFormat="1" ht="15.75">
      <c r="M34974" s="172"/>
      <c r="N34974" s="172"/>
      <c r="O34974" s="172"/>
      <c r="U34974" s="173"/>
    </row>
    <row r="34975" spans="13:21" s="104" customFormat="1" ht="15.75">
      <c r="M34975" s="172"/>
      <c r="N34975" s="172"/>
      <c r="O34975" s="172"/>
      <c r="U34975" s="173"/>
    </row>
    <row r="34976" spans="13:21" s="104" customFormat="1" ht="15.75">
      <c r="M34976" s="172"/>
      <c r="N34976" s="172"/>
      <c r="O34976" s="172"/>
      <c r="U34976" s="173"/>
    </row>
    <row r="34977" spans="13:21" s="104" customFormat="1" ht="15.75">
      <c r="M34977" s="172"/>
      <c r="N34977" s="172"/>
      <c r="O34977" s="172"/>
      <c r="U34977" s="173"/>
    </row>
    <row r="34978" spans="13:21" s="104" customFormat="1" ht="15.75">
      <c r="M34978" s="172"/>
      <c r="N34978" s="172"/>
      <c r="O34978" s="172"/>
      <c r="U34978" s="173"/>
    </row>
    <row r="34979" spans="13:21" s="104" customFormat="1" ht="15.75">
      <c r="M34979" s="172"/>
      <c r="N34979" s="172"/>
      <c r="O34979" s="172"/>
      <c r="U34979" s="173"/>
    </row>
    <row r="34980" spans="13:21" s="104" customFormat="1" ht="15.75">
      <c r="M34980" s="172"/>
      <c r="N34980" s="172"/>
      <c r="O34980" s="172"/>
      <c r="U34980" s="173"/>
    </row>
    <row r="34981" spans="13:21" s="104" customFormat="1" ht="15.75">
      <c r="M34981" s="172"/>
      <c r="N34981" s="172"/>
      <c r="O34981" s="172"/>
      <c r="U34981" s="173"/>
    </row>
    <row r="34982" spans="13:21" s="104" customFormat="1" ht="15.75">
      <c r="M34982" s="172"/>
      <c r="N34982" s="172"/>
      <c r="O34982" s="172"/>
      <c r="U34982" s="173"/>
    </row>
    <row r="34983" spans="13:21" s="104" customFormat="1" ht="15.75">
      <c r="M34983" s="172"/>
      <c r="N34983" s="172"/>
      <c r="O34983" s="172"/>
      <c r="U34983" s="173"/>
    </row>
    <row r="34984" spans="13:21" s="104" customFormat="1" ht="15.75">
      <c r="M34984" s="172"/>
      <c r="N34984" s="172"/>
      <c r="O34984" s="172"/>
      <c r="U34984" s="173"/>
    </row>
    <row r="34985" spans="13:21" s="104" customFormat="1" ht="15.75">
      <c r="M34985" s="172"/>
      <c r="N34985" s="172"/>
      <c r="O34985" s="172"/>
      <c r="U34985" s="173"/>
    </row>
    <row r="34986" spans="13:21" s="104" customFormat="1" ht="15.75">
      <c r="M34986" s="172"/>
      <c r="N34986" s="172"/>
      <c r="O34986" s="172"/>
      <c r="U34986" s="173"/>
    </row>
    <row r="34987" spans="13:21" s="104" customFormat="1" ht="15.75">
      <c r="M34987" s="172"/>
      <c r="N34987" s="172"/>
      <c r="O34987" s="172"/>
      <c r="U34987" s="173"/>
    </row>
    <row r="34988" spans="13:21" s="104" customFormat="1" ht="15.75">
      <c r="M34988" s="172"/>
      <c r="N34988" s="172"/>
      <c r="O34988" s="172"/>
      <c r="U34988" s="173"/>
    </row>
    <row r="34989" spans="13:21" s="104" customFormat="1" ht="15.75">
      <c r="M34989" s="172"/>
      <c r="N34989" s="172"/>
      <c r="O34989" s="172"/>
      <c r="U34989" s="173"/>
    </row>
    <row r="34990" spans="13:21" s="104" customFormat="1" ht="15.75">
      <c r="M34990" s="172"/>
      <c r="N34990" s="172"/>
      <c r="O34990" s="172"/>
      <c r="U34990" s="173"/>
    </row>
    <row r="34991" spans="13:21" s="104" customFormat="1" ht="15.75">
      <c r="M34991" s="172"/>
      <c r="N34991" s="172"/>
      <c r="O34991" s="172"/>
      <c r="U34991" s="173"/>
    </row>
    <row r="34992" spans="13:21" s="104" customFormat="1" ht="15.75">
      <c r="M34992" s="172"/>
      <c r="N34992" s="172"/>
      <c r="O34992" s="172"/>
      <c r="U34992" s="173"/>
    </row>
    <row r="34993" spans="13:21" s="104" customFormat="1" ht="15.75">
      <c r="M34993" s="172"/>
      <c r="N34993" s="172"/>
      <c r="O34993" s="172"/>
      <c r="U34993" s="173"/>
    </row>
    <row r="34994" spans="13:21" s="104" customFormat="1" ht="15.75">
      <c r="M34994" s="172"/>
      <c r="N34994" s="172"/>
      <c r="O34994" s="172"/>
      <c r="U34994" s="173"/>
    </row>
    <row r="34995" spans="13:21" s="104" customFormat="1" ht="15.75">
      <c r="M34995" s="172"/>
      <c r="N34995" s="172"/>
      <c r="O34995" s="172"/>
      <c r="U34995" s="173"/>
    </row>
    <row r="34996" spans="13:21" s="104" customFormat="1" ht="15.75">
      <c r="M34996" s="172"/>
      <c r="N34996" s="172"/>
      <c r="O34996" s="172"/>
      <c r="U34996" s="173"/>
    </row>
    <row r="34997" spans="13:21" s="104" customFormat="1" ht="15.75">
      <c r="M34997" s="172"/>
      <c r="N34997" s="172"/>
      <c r="O34997" s="172"/>
      <c r="U34997" s="173"/>
    </row>
    <row r="34998" spans="13:21" s="104" customFormat="1" ht="15.75">
      <c r="M34998" s="172"/>
      <c r="N34998" s="172"/>
      <c r="O34998" s="172"/>
      <c r="U34998" s="173"/>
    </row>
    <row r="34999" spans="13:21" s="104" customFormat="1" ht="15.75">
      <c r="M34999" s="172"/>
      <c r="N34999" s="172"/>
      <c r="O34999" s="172"/>
      <c r="U34999" s="173"/>
    </row>
    <row r="35000" spans="13:21" s="104" customFormat="1" ht="15.75">
      <c r="M35000" s="172"/>
      <c r="N35000" s="172"/>
      <c r="O35000" s="172"/>
      <c r="U35000" s="173"/>
    </row>
    <row r="35001" spans="13:21" s="104" customFormat="1" ht="15.75">
      <c r="M35001" s="172"/>
      <c r="N35001" s="172"/>
      <c r="O35001" s="172"/>
      <c r="U35001" s="173"/>
    </row>
    <row r="35002" spans="13:21" s="104" customFormat="1" ht="15.75">
      <c r="M35002" s="172"/>
      <c r="N35002" s="172"/>
      <c r="O35002" s="172"/>
      <c r="U35002" s="173"/>
    </row>
    <row r="35003" spans="13:21" s="104" customFormat="1" ht="15.75">
      <c r="M35003" s="172"/>
      <c r="N35003" s="172"/>
      <c r="O35003" s="172"/>
      <c r="U35003" s="173"/>
    </row>
    <row r="35004" spans="13:21" s="104" customFormat="1" ht="15.75">
      <c r="M35004" s="172"/>
      <c r="N35004" s="172"/>
      <c r="O35004" s="172"/>
      <c r="U35004" s="173"/>
    </row>
    <row r="35005" spans="13:21" s="104" customFormat="1" ht="15.75">
      <c r="M35005" s="172"/>
      <c r="N35005" s="172"/>
      <c r="O35005" s="172"/>
      <c r="U35005" s="173"/>
    </row>
    <row r="35006" spans="13:21" s="104" customFormat="1" ht="15.75">
      <c r="M35006" s="172"/>
      <c r="N35006" s="172"/>
      <c r="O35006" s="172"/>
      <c r="U35006" s="173"/>
    </row>
    <row r="35007" spans="13:21" s="104" customFormat="1" ht="15.75">
      <c r="M35007" s="172"/>
      <c r="N35007" s="172"/>
      <c r="O35007" s="172"/>
      <c r="U35007" s="173"/>
    </row>
    <row r="35008" spans="13:21" s="104" customFormat="1" ht="15.75">
      <c r="M35008" s="172"/>
      <c r="N35008" s="172"/>
      <c r="O35008" s="172"/>
      <c r="U35008" s="173"/>
    </row>
    <row r="35009" spans="13:21" s="104" customFormat="1" ht="15.75">
      <c r="M35009" s="172"/>
      <c r="N35009" s="172"/>
      <c r="O35009" s="172"/>
      <c r="U35009" s="173"/>
    </row>
    <row r="35010" spans="13:21" s="104" customFormat="1" ht="15.75">
      <c r="M35010" s="172"/>
      <c r="N35010" s="172"/>
      <c r="O35010" s="172"/>
      <c r="U35010" s="173"/>
    </row>
    <row r="35011" spans="13:21" s="104" customFormat="1" ht="15.75">
      <c r="M35011" s="172"/>
      <c r="N35011" s="172"/>
      <c r="O35011" s="172"/>
      <c r="U35011" s="173"/>
    </row>
    <row r="35012" spans="13:21" s="104" customFormat="1" ht="15.75">
      <c r="M35012" s="172"/>
      <c r="N35012" s="172"/>
      <c r="O35012" s="172"/>
      <c r="U35012" s="173"/>
    </row>
    <row r="35013" spans="13:21" s="104" customFormat="1" ht="15.75">
      <c r="M35013" s="172"/>
      <c r="N35013" s="172"/>
      <c r="O35013" s="172"/>
      <c r="U35013" s="173"/>
    </row>
    <row r="35014" spans="13:21" s="104" customFormat="1" ht="15.75">
      <c r="M35014" s="172"/>
      <c r="N35014" s="172"/>
      <c r="O35014" s="172"/>
      <c r="U35014" s="173"/>
    </row>
    <row r="35015" spans="13:21" s="104" customFormat="1" ht="15.75">
      <c r="M35015" s="172"/>
      <c r="N35015" s="172"/>
      <c r="O35015" s="172"/>
      <c r="U35015" s="173"/>
    </row>
    <row r="35016" spans="13:21" s="104" customFormat="1" ht="15.75">
      <c r="M35016" s="172"/>
      <c r="N35016" s="172"/>
      <c r="O35016" s="172"/>
      <c r="U35016" s="173"/>
    </row>
    <row r="35017" spans="13:21" s="104" customFormat="1" ht="15.75">
      <c r="M35017" s="172"/>
      <c r="N35017" s="172"/>
      <c r="O35017" s="172"/>
      <c r="U35017" s="173"/>
    </row>
    <row r="35018" spans="13:21" s="104" customFormat="1" ht="15.75">
      <c r="M35018" s="172"/>
      <c r="N35018" s="172"/>
      <c r="O35018" s="172"/>
      <c r="U35018" s="173"/>
    </row>
    <row r="35019" spans="13:21" s="104" customFormat="1" ht="15.75">
      <c r="M35019" s="172"/>
      <c r="N35019" s="172"/>
      <c r="O35019" s="172"/>
      <c r="U35019" s="173"/>
    </row>
    <row r="35020" spans="13:21" s="104" customFormat="1" ht="15.75">
      <c r="M35020" s="172"/>
      <c r="N35020" s="172"/>
      <c r="O35020" s="172"/>
      <c r="U35020" s="173"/>
    </row>
    <row r="35021" spans="13:21" s="104" customFormat="1" ht="15.75">
      <c r="M35021" s="172"/>
      <c r="N35021" s="172"/>
      <c r="O35021" s="172"/>
      <c r="U35021" s="173"/>
    </row>
    <row r="35022" spans="13:21" s="104" customFormat="1" ht="15.75">
      <c r="M35022" s="172"/>
      <c r="N35022" s="172"/>
      <c r="O35022" s="172"/>
      <c r="U35022" s="173"/>
    </row>
    <row r="35023" spans="13:21" s="104" customFormat="1" ht="15.75">
      <c r="M35023" s="172"/>
      <c r="N35023" s="172"/>
      <c r="O35023" s="172"/>
      <c r="U35023" s="173"/>
    </row>
    <row r="35024" spans="13:21" s="104" customFormat="1" ht="15.75">
      <c r="M35024" s="172"/>
      <c r="N35024" s="172"/>
      <c r="O35024" s="172"/>
      <c r="U35024" s="173"/>
    </row>
    <row r="35025" spans="13:21" s="104" customFormat="1" ht="15.75">
      <c r="M35025" s="172"/>
      <c r="N35025" s="172"/>
      <c r="O35025" s="172"/>
      <c r="U35025" s="173"/>
    </row>
    <row r="35026" spans="13:21" s="104" customFormat="1" ht="15.75">
      <c r="M35026" s="172"/>
      <c r="N35026" s="172"/>
      <c r="O35026" s="172"/>
      <c r="U35026" s="173"/>
    </row>
    <row r="35027" spans="13:21" s="104" customFormat="1" ht="15.75">
      <c r="M35027" s="172"/>
      <c r="N35027" s="172"/>
      <c r="O35027" s="172"/>
      <c r="U35027" s="173"/>
    </row>
    <row r="35028" spans="13:21" s="104" customFormat="1" ht="15.75">
      <c r="M35028" s="172"/>
      <c r="N35028" s="172"/>
      <c r="O35028" s="172"/>
      <c r="U35028" s="173"/>
    </row>
    <row r="35029" spans="13:21" s="104" customFormat="1" ht="15.75">
      <c r="M35029" s="172"/>
      <c r="N35029" s="172"/>
      <c r="O35029" s="172"/>
      <c r="U35029" s="173"/>
    </row>
    <row r="35030" spans="13:21" s="104" customFormat="1" ht="15.75">
      <c r="M35030" s="172"/>
      <c r="N35030" s="172"/>
      <c r="O35030" s="172"/>
      <c r="U35030" s="173"/>
    </row>
    <row r="35031" spans="13:21" s="104" customFormat="1" ht="15.75">
      <c r="M35031" s="172"/>
      <c r="N35031" s="172"/>
      <c r="O35031" s="172"/>
      <c r="U35031" s="173"/>
    </row>
    <row r="35032" spans="13:21" s="104" customFormat="1" ht="15.75">
      <c r="M35032" s="172"/>
      <c r="N35032" s="172"/>
      <c r="O35032" s="172"/>
      <c r="U35032" s="173"/>
    </row>
    <row r="35033" spans="13:21" s="104" customFormat="1" ht="15.75">
      <c r="M35033" s="172"/>
      <c r="N35033" s="172"/>
      <c r="O35033" s="172"/>
      <c r="U35033" s="173"/>
    </row>
    <row r="35034" spans="13:21" s="104" customFormat="1" ht="15.75">
      <c r="M35034" s="172"/>
      <c r="N35034" s="172"/>
      <c r="O35034" s="172"/>
      <c r="U35034" s="173"/>
    </row>
    <row r="35035" spans="13:21" s="104" customFormat="1" ht="15.75">
      <c r="M35035" s="172"/>
      <c r="N35035" s="172"/>
      <c r="O35035" s="172"/>
      <c r="U35035" s="173"/>
    </row>
    <row r="35036" spans="13:21" s="104" customFormat="1" ht="15.75">
      <c r="M35036" s="172"/>
      <c r="N35036" s="172"/>
      <c r="O35036" s="172"/>
      <c r="U35036" s="173"/>
    </row>
    <row r="35037" spans="13:21" s="104" customFormat="1" ht="15.75">
      <c r="M35037" s="172"/>
      <c r="N35037" s="172"/>
      <c r="O35037" s="172"/>
      <c r="U35037" s="173"/>
    </row>
    <row r="35038" spans="13:21" s="104" customFormat="1" ht="15.75">
      <c r="M35038" s="172"/>
      <c r="N35038" s="172"/>
      <c r="O35038" s="172"/>
      <c r="U35038" s="173"/>
    </row>
    <row r="35039" spans="13:21" s="104" customFormat="1" ht="15.75">
      <c r="M35039" s="172"/>
      <c r="N35039" s="172"/>
      <c r="O35039" s="172"/>
      <c r="U35039" s="173"/>
    </row>
    <row r="35040" spans="13:21" s="104" customFormat="1" ht="15.75">
      <c r="M35040" s="172"/>
      <c r="N35040" s="172"/>
      <c r="O35040" s="172"/>
      <c r="U35040" s="173"/>
    </row>
    <row r="35041" spans="13:21" s="104" customFormat="1" ht="15.75">
      <c r="M35041" s="172"/>
      <c r="N35041" s="172"/>
      <c r="O35041" s="172"/>
      <c r="U35041" s="173"/>
    </row>
    <row r="35042" spans="13:21" s="104" customFormat="1" ht="15.75">
      <c r="M35042" s="172"/>
      <c r="N35042" s="172"/>
      <c r="O35042" s="172"/>
      <c r="U35042" s="173"/>
    </row>
    <row r="35043" spans="13:21" s="104" customFormat="1" ht="15.75">
      <c r="M35043" s="172"/>
      <c r="N35043" s="172"/>
      <c r="O35043" s="172"/>
      <c r="U35043" s="173"/>
    </row>
    <row r="35044" spans="13:21" s="104" customFormat="1" ht="15.75">
      <c r="M35044" s="172"/>
      <c r="N35044" s="172"/>
      <c r="O35044" s="172"/>
      <c r="U35044" s="173"/>
    </row>
    <row r="35045" spans="13:21" s="104" customFormat="1" ht="15.75">
      <c r="M35045" s="172"/>
      <c r="N35045" s="172"/>
      <c r="O35045" s="172"/>
      <c r="U35045" s="173"/>
    </row>
    <row r="35046" spans="13:21" s="104" customFormat="1" ht="15.75">
      <c r="M35046" s="172"/>
      <c r="N35046" s="172"/>
      <c r="O35046" s="172"/>
      <c r="U35046" s="173"/>
    </row>
    <row r="35047" spans="13:21" s="104" customFormat="1" ht="15.75">
      <c r="M35047" s="172"/>
      <c r="N35047" s="172"/>
      <c r="O35047" s="172"/>
      <c r="U35047" s="173"/>
    </row>
    <row r="35048" spans="13:21" s="104" customFormat="1" ht="15.75">
      <c r="M35048" s="172"/>
      <c r="N35048" s="172"/>
      <c r="O35048" s="172"/>
      <c r="U35048" s="173"/>
    </row>
    <row r="35049" spans="13:21" s="104" customFormat="1" ht="15.75">
      <c r="M35049" s="172"/>
      <c r="N35049" s="172"/>
      <c r="O35049" s="172"/>
      <c r="U35049" s="173"/>
    </row>
    <row r="35050" spans="13:21" s="104" customFormat="1" ht="15.75">
      <c r="M35050" s="172"/>
      <c r="N35050" s="172"/>
      <c r="O35050" s="172"/>
      <c r="U35050" s="173"/>
    </row>
    <row r="35051" spans="13:21" s="104" customFormat="1" ht="15.75">
      <c r="M35051" s="172"/>
      <c r="N35051" s="172"/>
      <c r="O35051" s="172"/>
      <c r="U35051" s="173"/>
    </row>
    <row r="35052" spans="13:21" s="104" customFormat="1" ht="15.75">
      <c r="M35052" s="172"/>
      <c r="N35052" s="172"/>
      <c r="O35052" s="172"/>
      <c r="U35052" s="173"/>
    </row>
    <row r="35053" spans="13:21" s="104" customFormat="1" ht="15.75">
      <c r="M35053" s="172"/>
      <c r="N35053" s="172"/>
      <c r="O35053" s="172"/>
      <c r="U35053" s="173"/>
    </row>
    <row r="35054" spans="13:21" s="104" customFormat="1" ht="15.75">
      <c r="M35054" s="172"/>
      <c r="N35054" s="172"/>
      <c r="O35054" s="172"/>
      <c r="U35054" s="173"/>
    </row>
    <row r="35055" spans="13:21" s="104" customFormat="1" ht="15.75">
      <c r="M35055" s="172"/>
      <c r="N35055" s="172"/>
      <c r="O35055" s="172"/>
      <c r="U35055" s="173"/>
    </row>
    <row r="35056" spans="13:21" s="104" customFormat="1" ht="15.75">
      <c r="M35056" s="172"/>
      <c r="N35056" s="172"/>
      <c r="O35056" s="172"/>
      <c r="U35056" s="173"/>
    </row>
    <row r="35057" spans="13:21" s="104" customFormat="1" ht="15.75">
      <c r="M35057" s="172"/>
      <c r="N35057" s="172"/>
      <c r="O35057" s="172"/>
      <c r="U35057" s="173"/>
    </row>
    <row r="35058" spans="13:21" s="104" customFormat="1" ht="15.75">
      <c r="M35058" s="172"/>
      <c r="N35058" s="172"/>
      <c r="O35058" s="172"/>
      <c r="U35058" s="173"/>
    </row>
    <row r="35059" spans="13:21" s="104" customFormat="1" ht="15.75">
      <c r="M35059" s="172"/>
      <c r="N35059" s="172"/>
      <c r="O35059" s="172"/>
      <c r="U35059" s="173"/>
    </row>
    <row r="35060" spans="13:21" s="104" customFormat="1" ht="15.75">
      <c r="M35060" s="172"/>
      <c r="N35060" s="172"/>
      <c r="O35060" s="172"/>
      <c r="U35060" s="173"/>
    </row>
    <row r="35061" spans="13:21" s="104" customFormat="1" ht="15.75">
      <c r="M35061" s="172"/>
      <c r="N35061" s="172"/>
      <c r="O35061" s="172"/>
      <c r="U35061" s="173"/>
    </row>
    <row r="35062" spans="13:21" s="104" customFormat="1" ht="15.75">
      <c r="M35062" s="172"/>
      <c r="N35062" s="172"/>
      <c r="O35062" s="172"/>
      <c r="U35062" s="173"/>
    </row>
    <row r="35063" spans="13:21" s="104" customFormat="1" ht="15.75">
      <c r="M35063" s="172"/>
      <c r="N35063" s="172"/>
      <c r="O35063" s="172"/>
      <c r="U35063" s="173"/>
    </row>
    <row r="35064" spans="13:21" s="104" customFormat="1" ht="15.75">
      <c r="M35064" s="172"/>
      <c r="N35064" s="172"/>
      <c r="O35064" s="172"/>
      <c r="U35064" s="173"/>
    </row>
    <row r="35065" spans="13:21" s="104" customFormat="1" ht="15.75">
      <c r="M35065" s="172"/>
      <c r="N35065" s="172"/>
      <c r="O35065" s="172"/>
      <c r="U35065" s="173"/>
    </row>
    <row r="35066" spans="13:21" s="104" customFormat="1" ht="15.75">
      <c r="M35066" s="172"/>
      <c r="N35066" s="172"/>
      <c r="O35066" s="172"/>
      <c r="U35066" s="173"/>
    </row>
    <row r="35067" spans="13:21" s="104" customFormat="1" ht="15.75">
      <c r="M35067" s="172"/>
      <c r="N35067" s="172"/>
      <c r="O35067" s="172"/>
      <c r="U35067" s="173"/>
    </row>
    <row r="35068" spans="13:21" s="104" customFormat="1" ht="15.75">
      <c r="M35068" s="172"/>
      <c r="N35068" s="172"/>
      <c r="O35068" s="172"/>
      <c r="U35068" s="173"/>
    </row>
    <row r="35069" spans="13:21" s="104" customFormat="1" ht="15.75">
      <c r="M35069" s="172"/>
      <c r="N35069" s="172"/>
      <c r="O35069" s="172"/>
      <c r="U35069" s="173"/>
    </row>
    <row r="35070" spans="13:21" s="104" customFormat="1" ht="15.75">
      <c r="M35070" s="172"/>
      <c r="N35070" s="172"/>
      <c r="O35070" s="172"/>
      <c r="U35070" s="173"/>
    </row>
    <row r="35071" spans="13:21" s="104" customFormat="1" ht="15.75">
      <c r="M35071" s="172"/>
      <c r="N35071" s="172"/>
      <c r="O35071" s="172"/>
      <c r="U35071" s="173"/>
    </row>
    <row r="35072" spans="13:21" s="104" customFormat="1" ht="15.75">
      <c r="M35072" s="172"/>
      <c r="N35072" s="172"/>
      <c r="O35072" s="172"/>
      <c r="U35072" s="173"/>
    </row>
    <row r="35073" spans="13:21" s="104" customFormat="1" ht="15.75">
      <c r="M35073" s="172"/>
      <c r="N35073" s="172"/>
      <c r="O35073" s="172"/>
      <c r="U35073" s="173"/>
    </row>
    <row r="35074" spans="13:21" s="104" customFormat="1" ht="15.75">
      <c r="M35074" s="172"/>
      <c r="N35074" s="172"/>
      <c r="O35074" s="172"/>
      <c r="U35074" s="173"/>
    </row>
    <row r="35075" spans="13:21" s="104" customFormat="1" ht="15.75">
      <c r="M35075" s="172"/>
      <c r="N35075" s="172"/>
      <c r="O35075" s="172"/>
      <c r="U35075" s="173"/>
    </row>
    <row r="35076" spans="13:21" s="104" customFormat="1" ht="15.75">
      <c r="M35076" s="172"/>
      <c r="N35076" s="172"/>
      <c r="O35076" s="172"/>
      <c r="U35076" s="173"/>
    </row>
    <row r="35077" spans="13:21" s="104" customFormat="1" ht="15.75">
      <c r="M35077" s="172"/>
      <c r="N35077" s="172"/>
      <c r="O35077" s="172"/>
      <c r="U35077" s="173"/>
    </row>
    <row r="35078" spans="13:21" s="104" customFormat="1" ht="15.75">
      <c r="M35078" s="172"/>
      <c r="N35078" s="172"/>
      <c r="O35078" s="172"/>
      <c r="U35078" s="173"/>
    </row>
    <row r="35079" spans="13:21" s="104" customFormat="1" ht="15.75">
      <c r="M35079" s="172"/>
      <c r="N35079" s="172"/>
      <c r="O35079" s="172"/>
      <c r="U35079" s="173"/>
    </row>
    <row r="35080" spans="13:21" s="104" customFormat="1" ht="15.75">
      <c r="M35080" s="172"/>
      <c r="N35080" s="172"/>
      <c r="O35080" s="172"/>
      <c r="U35080" s="173"/>
    </row>
    <row r="35081" spans="13:21" s="104" customFormat="1" ht="15.75">
      <c r="M35081" s="172"/>
      <c r="N35081" s="172"/>
      <c r="O35081" s="172"/>
      <c r="U35081" s="173"/>
    </row>
    <row r="35082" spans="13:21" s="104" customFormat="1" ht="15.75">
      <c r="M35082" s="172"/>
      <c r="N35082" s="172"/>
      <c r="O35082" s="172"/>
      <c r="U35082" s="173"/>
    </row>
    <row r="35083" spans="13:21" s="104" customFormat="1" ht="15.75">
      <c r="M35083" s="172"/>
      <c r="N35083" s="172"/>
      <c r="O35083" s="172"/>
      <c r="U35083" s="173"/>
    </row>
    <row r="35084" spans="13:21" s="104" customFormat="1" ht="15.75">
      <c r="M35084" s="172"/>
      <c r="N35084" s="172"/>
      <c r="O35084" s="172"/>
      <c r="U35084" s="173"/>
    </row>
    <row r="35085" spans="13:21" s="104" customFormat="1" ht="15.75">
      <c r="M35085" s="172"/>
      <c r="N35085" s="172"/>
      <c r="O35085" s="172"/>
      <c r="U35085" s="173"/>
    </row>
    <row r="35086" spans="13:21" s="104" customFormat="1" ht="15.75">
      <c r="M35086" s="172"/>
      <c r="N35086" s="172"/>
      <c r="O35086" s="172"/>
      <c r="U35086" s="173"/>
    </row>
    <row r="35087" spans="13:21" s="104" customFormat="1" ht="15.75">
      <c r="M35087" s="172"/>
      <c r="N35087" s="172"/>
      <c r="O35087" s="172"/>
      <c r="U35087" s="173"/>
    </row>
    <row r="35088" spans="13:21" s="104" customFormat="1" ht="15.75">
      <c r="M35088" s="172"/>
      <c r="N35088" s="172"/>
      <c r="O35088" s="172"/>
      <c r="U35088" s="173"/>
    </row>
    <row r="35089" spans="13:21" s="104" customFormat="1" ht="15.75">
      <c r="M35089" s="172"/>
      <c r="N35089" s="172"/>
      <c r="O35089" s="172"/>
      <c r="U35089" s="173"/>
    </row>
    <row r="35090" spans="13:21" s="104" customFormat="1" ht="15.75">
      <c r="M35090" s="172"/>
      <c r="N35090" s="172"/>
      <c r="O35090" s="172"/>
      <c r="U35090" s="173"/>
    </row>
    <row r="35091" spans="13:21" s="104" customFormat="1" ht="15.75">
      <c r="M35091" s="172"/>
      <c r="N35091" s="172"/>
      <c r="O35091" s="172"/>
      <c r="U35091" s="173"/>
    </row>
    <row r="35092" spans="13:21" s="104" customFormat="1" ht="15.75">
      <c r="M35092" s="172"/>
      <c r="N35092" s="172"/>
      <c r="O35092" s="172"/>
      <c r="U35092" s="173"/>
    </row>
    <row r="35093" spans="13:21" s="104" customFormat="1" ht="15.75">
      <c r="M35093" s="172"/>
      <c r="N35093" s="172"/>
      <c r="O35093" s="172"/>
      <c r="U35093" s="173"/>
    </row>
    <row r="35094" spans="13:21" s="104" customFormat="1" ht="15.75">
      <c r="M35094" s="172"/>
      <c r="N35094" s="172"/>
      <c r="O35094" s="172"/>
      <c r="U35094" s="173"/>
    </row>
    <row r="35095" spans="13:21" s="104" customFormat="1" ht="15.75">
      <c r="M35095" s="172"/>
      <c r="N35095" s="172"/>
      <c r="O35095" s="172"/>
      <c r="U35095" s="173"/>
    </row>
    <row r="35096" spans="13:21" s="104" customFormat="1" ht="15.75">
      <c r="M35096" s="172"/>
      <c r="N35096" s="172"/>
      <c r="O35096" s="172"/>
      <c r="U35096" s="173"/>
    </row>
    <row r="35097" spans="13:21" s="104" customFormat="1" ht="15.75">
      <c r="M35097" s="172"/>
      <c r="N35097" s="172"/>
      <c r="O35097" s="172"/>
      <c r="U35097" s="173"/>
    </row>
    <row r="35098" spans="13:21" s="104" customFormat="1" ht="15.75">
      <c r="M35098" s="172"/>
      <c r="N35098" s="172"/>
      <c r="O35098" s="172"/>
      <c r="U35098" s="173"/>
    </row>
    <row r="35099" spans="13:21" s="104" customFormat="1" ht="15.75">
      <c r="M35099" s="172"/>
      <c r="N35099" s="172"/>
      <c r="O35099" s="172"/>
      <c r="U35099" s="173"/>
    </row>
    <row r="35100" spans="13:21" s="104" customFormat="1" ht="15.75">
      <c r="M35100" s="172"/>
      <c r="N35100" s="172"/>
      <c r="O35100" s="172"/>
      <c r="U35100" s="173"/>
    </row>
    <row r="35101" spans="13:21" s="104" customFormat="1" ht="15.75">
      <c r="M35101" s="172"/>
      <c r="N35101" s="172"/>
      <c r="O35101" s="172"/>
      <c r="U35101" s="173"/>
    </row>
    <row r="35102" spans="13:21" s="104" customFormat="1" ht="15.75">
      <c r="M35102" s="172"/>
      <c r="N35102" s="172"/>
      <c r="O35102" s="172"/>
      <c r="U35102" s="173"/>
    </row>
    <row r="35103" spans="13:21" s="104" customFormat="1" ht="15.75">
      <c r="M35103" s="172"/>
      <c r="N35103" s="172"/>
      <c r="O35103" s="172"/>
      <c r="U35103" s="173"/>
    </row>
    <row r="35104" spans="13:21" s="104" customFormat="1" ht="15.75">
      <c r="M35104" s="172"/>
      <c r="N35104" s="172"/>
      <c r="O35104" s="172"/>
      <c r="U35104" s="173"/>
    </row>
    <row r="35105" spans="13:21" s="104" customFormat="1" ht="15.75">
      <c r="M35105" s="172"/>
      <c r="N35105" s="172"/>
      <c r="O35105" s="172"/>
      <c r="U35105" s="173"/>
    </row>
    <row r="35106" spans="13:21" s="104" customFormat="1" ht="15.75">
      <c r="M35106" s="172"/>
      <c r="N35106" s="172"/>
      <c r="O35106" s="172"/>
      <c r="U35106" s="173"/>
    </row>
    <row r="35107" spans="13:21" s="104" customFormat="1" ht="15.75">
      <c r="M35107" s="172"/>
      <c r="N35107" s="172"/>
      <c r="O35107" s="172"/>
      <c r="U35107" s="173"/>
    </row>
    <row r="35108" spans="13:21" s="104" customFormat="1" ht="15.75">
      <c r="M35108" s="172"/>
      <c r="N35108" s="172"/>
      <c r="O35108" s="172"/>
      <c r="U35108" s="173"/>
    </row>
    <row r="35109" spans="13:21" s="104" customFormat="1" ht="15.75">
      <c r="M35109" s="172"/>
      <c r="N35109" s="172"/>
      <c r="O35109" s="172"/>
      <c r="U35109" s="173"/>
    </row>
    <row r="35110" spans="13:21" s="104" customFormat="1" ht="15.75">
      <c r="M35110" s="172"/>
      <c r="N35110" s="172"/>
      <c r="O35110" s="172"/>
      <c r="U35110" s="173"/>
    </row>
    <row r="35111" spans="13:21" s="104" customFormat="1" ht="15.75">
      <c r="M35111" s="172"/>
      <c r="N35111" s="172"/>
      <c r="O35111" s="172"/>
      <c r="U35111" s="173"/>
    </row>
    <row r="35112" spans="13:21" s="104" customFormat="1" ht="15.75">
      <c r="M35112" s="172"/>
      <c r="N35112" s="172"/>
      <c r="O35112" s="172"/>
      <c r="U35112" s="173"/>
    </row>
    <row r="35113" spans="13:21" s="104" customFormat="1" ht="15.75">
      <c r="M35113" s="172"/>
      <c r="N35113" s="172"/>
      <c r="O35113" s="172"/>
      <c r="U35113" s="173"/>
    </row>
    <row r="35114" spans="13:21" s="104" customFormat="1" ht="15.75">
      <c r="M35114" s="172"/>
      <c r="N35114" s="172"/>
      <c r="O35114" s="172"/>
      <c r="U35114" s="173"/>
    </row>
    <row r="35115" spans="13:21" s="104" customFormat="1" ht="15.75">
      <c r="M35115" s="172"/>
      <c r="N35115" s="172"/>
      <c r="O35115" s="172"/>
      <c r="U35115" s="173"/>
    </row>
    <row r="35116" spans="13:21" s="104" customFormat="1" ht="15.75">
      <c r="M35116" s="172"/>
      <c r="N35116" s="172"/>
      <c r="O35116" s="172"/>
      <c r="U35116" s="173"/>
    </row>
    <row r="35117" spans="13:21" s="104" customFormat="1" ht="15.75">
      <c r="M35117" s="172"/>
      <c r="N35117" s="172"/>
      <c r="O35117" s="172"/>
      <c r="U35117" s="173"/>
    </row>
    <row r="35118" spans="13:21" s="104" customFormat="1" ht="15.75">
      <c r="M35118" s="172"/>
      <c r="N35118" s="172"/>
      <c r="O35118" s="172"/>
      <c r="U35118" s="173"/>
    </row>
    <row r="35119" spans="13:21" s="104" customFormat="1" ht="15.75">
      <c r="M35119" s="172"/>
      <c r="N35119" s="172"/>
      <c r="O35119" s="172"/>
      <c r="U35119" s="173"/>
    </row>
    <row r="35120" spans="13:21" s="104" customFormat="1" ht="15.75">
      <c r="M35120" s="172"/>
      <c r="N35120" s="172"/>
      <c r="O35120" s="172"/>
      <c r="U35120" s="173"/>
    </row>
    <row r="35121" spans="13:21" s="104" customFormat="1" ht="15.75">
      <c r="M35121" s="172"/>
      <c r="N35121" s="172"/>
      <c r="O35121" s="172"/>
      <c r="U35121" s="173"/>
    </row>
    <row r="35122" spans="13:21" s="104" customFormat="1" ht="15.75">
      <c r="M35122" s="172"/>
      <c r="N35122" s="172"/>
      <c r="O35122" s="172"/>
      <c r="U35122" s="173"/>
    </row>
    <row r="35123" spans="13:21" s="104" customFormat="1" ht="15.75">
      <c r="M35123" s="172"/>
      <c r="N35123" s="172"/>
      <c r="O35123" s="172"/>
      <c r="U35123" s="173"/>
    </row>
    <row r="35124" spans="13:21" s="104" customFormat="1" ht="15.75">
      <c r="M35124" s="172"/>
      <c r="N35124" s="172"/>
      <c r="O35124" s="172"/>
      <c r="U35124" s="173"/>
    </row>
    <row r="35125" spans="13:21" s="104" customFormat="1" ht="15.75">
      <c r="M35125" s="172"/>
      <c r="N35125" s="172"/>
      <c r="O35125" s="172"/>
      <c r="U35125" s="173"/>
    </row>
    <row r="35126" spans="13:21" s="104" customFormat="1" ht="15.75">
      <c r="M35126" s="172"/>
      <c r="N35126" s="172"/>
      <c r="O35126" s="172"/>
      <c r="U35126" s="173"/>
    </row>
    <row r="35127" spans="13:21" s="104" customFormat="1" ht="15.75">
      <c r="M35127" s="172"/>
      <c r="N35127" s="172"/>
      <c r="O35127" s="172"/>
      <c r="U35127" s="173"/>
    </row>
    <row r="35128" spans="13:21" s="104" customFormat="1" ht="15.75">
      <c r="M35128" s="172"/>
      <c r="N35128" s="172"/>
      <c r="O35128" s="172"/>
      <c r="U35128" s="173"/>
    </row>
    <row r="35129" spans="13:21" s="104" customFormat="1" ht="15.75">
      <c r="M35129" s="172"/>
      <c r="N35129" s="172"/>
      <c r="O35129" s="172"/>
      <c r="U35129" s="173"/>
    </row>
    <row r="35130" spans="13:21" s="104" customFormat="1" ht="15.75">
      <c r="M35130" s="172"/>
      <c r="N35130" s="172"/>
      <c r="O35130" s="172"/>
      <c r="U35130" s="173"/>
    </row>
    <row r="35131" spans="13:21" s="104" customFormat="1" ht="15.75">
      <c r="M35131" s="172"/>
      <c r="N35131" s="172"/>
      <c r="O35131" s="172"/>
      <c r="U35131" s="173"/>
    </row>
    <row r="35132" spans="13:21" s="104" customFormat="1" ht="15.75">
      <c r="M35132" s="172"/>
      <c r="N35132" s="172"/>
      <c r="O35132" s="172"/>
      <c r="U35132" s="173"/>
    </row>
    <row r="35133" spans="13:21" s="104" customFormat="1" ht="15.75">
      <c r="M35133" s="172"/>
      <c r="N35133" s="172"/>
      <c r="O35133" s="172"/>
      <c r="U35133" s="173"/>
    </row>
    <row r="35134" spans="13:21" s="104" customFormat="1" ht="15.75">
      <c r="M35134" s="172"/>
      <c r="N35134" s="172"/>
      <c r="O35134" s="172"/>
      <c r="U35134" s="173"/>
    </row>
    <row r="35135" spans="13:21" s="104" customFormat="1" ht="15.75">
      <c r="M35135" s="172"/>
      <c r="N35135" s="172"/>
      <c r="O35135" s="172"/>
      <c r="U35135" s="173"/>
    </row>
    <row r="35136" spans="13:21" s="104" customFormat="1" ht="15.75">
      <c r="M35136" s="172"/>
      <c r="N35136" s="172"/>
      <c r="O35136" s="172"/>
      <c r="U35136" s="173"/>
    </row>
    <row r="35137" spans="13:21" s="104" customFormat="1" ht="15.75">
      <c r="M35137" s="172"/>
      <c r="N35137" s="172"/>
      <c r="O35137" s="172"/>
      <c r="U35137" s="173"/>
    </row>
    <row r="35138" spans="13:21" s="104" customFormat="1" ht="15.75">
      <c r="M35138" s="172"/>
      <c r="N35138" s="172"/>
      <c r="O35138" s="172"/>
      <c r="U35138" s="173"/>
    </row>
    <row r="35139" spans="13:21" s="104" customFormat="1" ht="15.75">
      <c r="M35139" s="172"/>
      <c r="N35139" s="172"/>
      <c r="O35139" s="172"/>
      <c r="U35139" s="173"/>
    </row>
    <row r="35140" spans="13:21" s="104" customFormat="1" ht="15.75">
      <c r="M35140" s="172"/>
      <c r="N35140" s="172"/>
      <c r="O35140" s="172"/>
      <c r="U35140" s="173"/>
    </row>
    <row r="35141" spans="13:21" s="104" customFormat="1" ht="15.75">
      <c r="M35141" s="172"/>
      <c r="N35141" s="172"/>
      <c r="O35141" s="172"/>
      <c r="U35141" s="173"/>
    </row>
    <row r="35142" spans="13:21" s="104" customFormat="1" ht="15.75">
      <c r="M35142" s="172"/>
      <c r="N35142" s="172"/>
      <c r="O35142" s="172"/>
      <c r="U35142" s="173"/>
    </row>
    <row r="35143" spans="13:21" s="104" customFormat="1" ht="15.75">
      <c r="M35143" s="172"/>
      <c r="N35143" s="172"/>
      <c r="O35143" s="172"/>
      <c r="U35143" s="173"/>
    </row>
    <row r="35144" spans="13:21" s="104" customFormat="1" ht="15.75">
      <c r="M35144" s="172"/>
      <c r="N35144" s="172"/>
      <c r="O35144" s="172"/>
      <c r="U35144" s="173"/>
    </row>
    <row r="35145" spans="13:21" s="104" customFormat="1" ht="15.75">
      <c r="M35145" s="172"/>
      <c r="N35145" s="172"/>
      <c r="O35145" s="172"/>
      <c r="U35145" s="173"/>
    </row>
    <row r="35146" spans="13:21" s="104" customFormat="1" ht="15.75">
      <c r="M35146" s="172"/>
      <c r="N35146" s="172"/>
      <c r="O35146" s="172"/>
      <c r="U35146" s="173"/>
    </row>
    <row r="35147" spans="13:21" s="104" customFormat="1" ht="15.75">
      <c r="M35147" s="172"/>
      <c r="N35147" s="172"/>
      <c r="O35147" s="172"/>
      <c r="U35147" s="173"/>
    </row>
    <row r="35148" spans="13:21" s="104" customFormat="1" ht="15.75">
      <c r="M35148" s="172"/>
      <c r="N35148" s="172"/>
      <c r="O35148" s="172"/>
      <c r="U35148" s="173"/>
    </row>
    <row r="35149" spans="13:21" s="104" customFormat="1" ht="15.75">
      <c r="M35149" s="172"/>
      <c r="N35149" s="172"/>
      <c r="O35149" s="172"/>
      <c r="U35149" s="173"/>
    </row>
    <row r="35150" spans="13:21" s="104" customFormat="1" ht="15.75">
      <c r="M35150" s="172"/>
      <c r="N35150" s="172"/>
      <c r="O35150" s="172"/>
      <c r="U35150" s="173"/>
    </row>
    <row r="35151" spans="13:21" s="104" customFormat="1" ht="15.75">
      <c r="M35151" s="172"/>
      <c r="N35151" s="172"/>
      <c r="O35151" s="172"/>
      <c r="U35151" s="173"/>
    </row>
    <row r="35152" spans="13:21" s="104" customFormat="1" ht="15.75">
      <c r="M35152" s="172"/>
      <c r="N35152" s="172"/>
      <c r="O35152" s="172"/>
      <c r="U35152" s="173"/>
    </row>
    <row r="35153" spans="13:21" s="104" customFormat="1" ht="15.75">
      <c r="M35153" s="172"/>
      <c r="N35153" s="172"/>
      <c r="O35153" s="172"/>
      <c r="U35153" s="173"/>
    </row>
    <row r="35154" spans="13:21" s="104" customFormat="1" ht="15.75">
      <c r="M35154" s="172"/>
      <c r="N35154" s="172"/>
      <c r="O35154" s="172"/>
      <c r="U35154" s="173"/>
    </row>
    <row r="35155" spans="13:21" s="104" customFormat="1" ht="15.75">
      <c r="M35155" s="172"/>
      <c r="N35155" s="172"/>
      <c r="O35155" s="172"/>
      <c r="U35155" s="173"/>
    </row>
    <row r="35156" spans="13:21" s="104" customFormat="1" ht="15.75">
      <c r="M35156" s="172"/>
      <c r="N35156" s="172"/>
      <c r="O35156" s="172"/>
      <c r="U35156" s="173"/>
    </row>
    <row r="35157" spans="13:21" s="104" customFormat="1" ht="15.75">
      <c r="M35157" s="172"/>
      <c r="N35157" s="172"/>
      <c r="O35157" s="172"/>
      <c r="U35157" s="173"/>
    </row>
    <row r="35158" spans="13:21" s="104" customFormat="1" ht="15.75">
      <c r="M35158" s="172"/>
      <c r="N35158" s="172"/>
      <c r="O35158" s="172"/>
      <c r="U35158" s="173"/>
    </row>
    <row r="35159" spans="13:21" s="104" customFormat="1" ht="15.75">
      <c r="M35159" s="172"/>
      <c r="N35159" s="172"/>
      <c r="O35159" s="172"/>
      <c r="U35159" s="173"/>
    </row>
    <row r="35160" spans="13:21" s="104" customFormat="1" ht="15.75">
      <c r="M35160" s="172"/>
      <c r="N35160" s="172"/>
      <c r="O35160" s="172"/>
      <c r="U35160" s="173"/>
    </row>
    <row r="35161" spans="13:21" s="104" customFormat="1" ht="15.75">
      <c r="M35161" s="172"/>
      <c r="N35161" s="172"/>
      <c r="O35161" s="172"/>
      <c r="U35161" s="173"/>
    </row>
    <row r="35162" spans="13:21" s="104" customFormat="1" ht="15.75">
      <c r="M35162" s="172"/>
      <c r="N35162" s="172"/>
      <c r="O35162" s="172"/>
      <c r="U35162" s="173"/>
    </row>
    <row r="35163" spans="13:21" s="104" customFormat="1" ht="15.75">
      <c r="M35163" s="172"/>
      <c r="N35163" s="172"/>
      <c r="O35163" s="172"/>
      <c r="U35163" s="173"/>
    </row>
    <row r="35164" spans="13:21" s="104" customFormat="1" ht="15.75">
      <c r="M35164" s="172"/>
      <c r="N35164" s="172"/>
      <c r="O35164" s="172"/>
      <c r="U35164" s="173"/>
    </row>
    <row r="35165" spans="13:21" s="104" customFormat="1" ht="15.75">
      <c r="M35165" s="172"/>
      <c r="N35165" s="172"/>
      <c r="O35165" s="172"/>
      <c r="U35165" s="173"/>
    </row>
    <row r="35166" spans="13:21" s="104" customFormat="1" ht="15.75">
      <c r="M35166" s="172"/>
      <c r="N35166" s="172"/>
      <c r="O35166" s="172"/>
      <c r="U35166" s="173"/>
    </row>
    <row r="35167" spans="13:21" s="104" customFormat="1" ht="15.75">
      <c r="M35167" s="172"/>
      <c r="N35167" s="172"/>
      <c r="O35167" s="172"/>
      <c r="U35167" s="173"/>
    </row>
    <row r="35168" spans="13:21" s="104" customFormat="1" ht="15.75">
      <c r="M35168" s="172"/>
      <c r="N35168" s="172"/>
      <c r="O35168" s="172"/>
      <c r="U35168" s="173"/>
    </row>
    <row r="35169" spans="13:21" s="104" customFormat="1" ht="15.75">
      <c r="M35169" s="172"/>
      <c r="N35169" s="172"/>
      <c r="O35169" s="172"/>
      <c r="U35169" s="173"/>
    </row>
    <row r="35170" spans="13:21" s="104" customFormat="1" ht="15.75">
      <c r="M35170" s="172"/>
      <c r="N35170" s="172"/>
      <c r="O35170" s="172"/>
      <c r="U35170" s="173"/>
    </row>
    <row r="35171" spans="13:21" s="104" customFormat="1" ht="15.75">
      <c r="M35171" s="172"/>
      <c r="N35171" s="172"/>
      <c r="O35171" s="172"/>
      <c r="U35171" s="173"/>
    </row>
    <row r="35172" spans="13:21" s="104" customFormat="1" ht="15.75">
      <c r="M35172" s="172"/>
      <c r="N35172" s="172"/>
      <c r="O35172" s="172"/>
      <c r="U35172" s="173"/>
    </row>
    <row r="35173" spans="13:21" s="104" customFormat="1" ht="15.75">
      <c r="M35173" s="172"/>
      <c r="N35173" s="172"/>
      <c r="O35173" s="172"/>
      <c r="U35173" s="173"/>
    </row>
    <row r="35174" spans="13:21" s="104" customFormat="1" ht="15.75">
      <c r="M35174" s="172"/>
      <c r="N35174" s="172"/>
      <c r="O35174" s="172"/>
      <c r="U35174" s="173"/>
    </row>
    <row r="35175" spans="13:21" s="104" customFormat="1" ht="15.75">
      <c r="M35175" s="172"/>
      <c r="N35175" s="172"/>
      <c r="O35175" s="172"/>
      <c r="U35175" s="173"/>
    </row>
    <row r="35176" spans="13:21" s="104" customFormat="1" ht="15.75">
      <c r="M35176" s="172"/>
      <c r="N35176" s="172"/>
      <c r="O35176" s="172"/>
      <c r="U35176" s="173"/>
    </row>
    <row r="35177" spans="13:21" s="104" customFormat="1" ht="15.75">
      <c r="M35177" s="172"/>
      <c r="N35177" s="172"/>
      <c r="O35177" s="172"/>
      <c r="U35177" s="173"/>
    </row>
    <row r="35178" spans="13:21" s="104" customFormat="1" ht="15.75">
      <c r="M35178" s="172"/>
      <c r="N35178" s="172"/>
      <c r="O35178" s="172"/>
      <c r="U35178" s="173"/>
    </row>
    <row r="35179" spans="13:21" s="104" customFormat="1" ht="15.75">
      <c r="M35179" s="172"/>
      <c r="N35179" s="172"/>
      <c r="O35179" s="172"/>
      <c r="U35179" s="173"/>
    </row>
    <row r="35180" spans="13:21" s="104" customFormat="1" ht="15.75">
      <c r="M35180" s="172"/>
      <c r="N35180" s="172"/>
      <c r="O35180" s="172"/>
      <c r="U35180" s="173"/>
    </row>
    <row r="35181" spans="13:21" s="104" customFormat="1" ht="15.75">
      <c r="M35181" s="172"/>
      <c r="N35181" s="172"/>
      <c r="O35181" s="172"/>
      <c r="U35181" s="173"/>
    </row>
    <row r="35182" spans="13:21" s="104" customFormat="1" ht="15.75">
      <c r="M35182" s="172"/>
      <c r="N35182" s="172"/>
      <c r="O35182" s="172"/>
      <c r="U35182" s="173"/>
    </row>
    <row r="35183" spans="13:21" s="104" customFormat="1" ht="15.75">
      <c r="M35183" s="172"/>
      <c r="N35183" s="172"/>
      <c r="O35183" s="172"/>
      <c r="U35183" s="173"/>
    </row>
    <row r="35184" spans="13:21" s="104" customFormat="1" ht="15.75">
      <c r="M35184" s="172"/>
      <c r="N35184" s="172"/>
      <c r="O35184" s="172"/>
      <c r="U35184" s="173"/>
    </row>
    <row r="35185" spans="13:21" s="104" customFormat="1" ht="15.75">
      <c r="M35185" s="172"/>
      <c r="N35185" s="172"/>
      <c r="O35185" s="172"/>
      <c r="U35185" s="173"/>
    </row>
    <row r="35186" spans="13:21" s="104" customFormat="1" ht="15.75">
      <c r="M35186" s="172"/>
      <c r="N35186" s="172"/>
      <c r="O35186" s="172"/>
      <c r="U35186" s="173"/>
    </row>
    <row r="35187" spans="13:21" s="104" customFormat="1" ht="15.75">
      <c r="M35187" s="172"/>
      <c r="N35187" s="172"/>
      <c r="O35187" s="172"/>
      <c r="U35187" s="173"/>
    </row>
    <row r="35188" spans="13:21" s="104" customFormat="1" ht="15.75">
      <c r="M35188" s="172"/>
      <c r="N35188" s="172"/>
      <c r="O35188" s="172"/>
      <c r="U35188" s="173"/>
    </row>
    <row r="35189" spans="13:21" s="104" customFormat="1" ht="15.75">
      <c r="M35189" s="172"/>
      <c r="N35189" s="172"/>
      <c r="O35189" s="172"/>
      <c r="U35189" s="173"/>
    </row>
    <row r="35190" spans="13:21" s="104" customFormat="1" ht="15.75">
      <c r="M35190" s="172"/>
      <c r="N35190" s="172"/>
      <c r="O35190" s="172"/>
      <c r="U35190" s="173"/>
    </row>
    <row r="35191" spans="13:21" s="104" customFormat="1" ht="15.75">
      <c r="M35191" s="172"/>
      <c r="N35191" s="172"/>
      <c r="O35191" s="172"/>
      <c r="U35191" s="173"/>
    </row>
    <row r="35192" spans="13:21" s="104" customFormat="1" ht="15.75">
      <c r="M35192" s="172"/>
      <c r="N35192" s="172"/>
      <c r="O35192" s="172"/>
      <c r="U35192" s="173"/>
    </row>
    <row r="35193" spans="13:21" s="104" customFormat="1" ht="15.75">
      <c r="M35193" s="172"/>
      <c r="N35193" s="172"/>
      <c r="O35193" s="172"/>
      <c r="U35193" s="173"/>
    </row>
    <row r="35194" spans="13:21" s="104" customFormat="1" ht="15.75">
      <c r="M35194" s="172"/>
      <c r="N35194" s="172"/>
      <c r="O35194" s="172"/>
      <c r="U35194" s="173"/>
    </row>
    <row r="35195" spans="13:21" s="104" customFormat="1" ht="15.75">
      <c r="M35195" s="172"/>
      <c r="N35195" s="172"/>
      <c r="O35195" s="172"/>
      <c r="U35195" s="173"/>
    </row>
    <row r="35196" spans="13:21" s="104" customFormat="1" ht="15.75">
      <c r="M35196" s="172"/>
      <c r="N35196" s="172"/>
      <c r="O35196" s="172"/>
      <c r="U35196" s="173"/>
    </row>
    <row r="35197" spans="13:21" s="104" customFormat="1" ht="15.75">
      <c r="M35197" s="172"/>
      <c r="N35197" s="172"/>
      <c r="O35197" s="172"/>
      <c r="U35197" s="173"/>
    </row>
    <row r="35198" spans="13:21" s="104" customFormat="1" ht="15.75">
      <c r="M35198" s="172"/>
      <c r="N35198" s="172"/>
      <c r="O35198" s="172"/>
      <c r="U35198" s="173"/>
    </row>
    <row r="35199" spans="13:21" s="104" customFormat="1" ht="15.75">
      <c r="M35199" s="172"/>
      <c r="N35199" s="172"/>
      <c r="O35199" s="172"/>
      <c r="U35199" s="173"/>
    </row>
    <row r="35200" spans="13:21" s="104" customFormat="1" ht="15.75">
      <c r="M35200" s="172"/>
      <c r="N35200" s="172"/>
      <c r="O35200" s="172"/>
      <c r="U35200" s="173"/>
    </row>
    <row r="35201" spans="13:21" s="104" customFormat="1" ht="15.75">
      <c r="M35201" s="172"/>
      <c r="N35201" s="172"/>
      <c r="O35201" s="172"/>
      <c r="U35201" s="173"/>
    </row>
    <row r="35202" spans="13:21" s="104" customFormat="1" ht="15.75">
      <c r="M35202" s="172"/>
      <c r="N35202" s="172"/>
      <c r="O35202" s="172"/>
      <c r="U35202" s="173"/>
    </row>
    <row r="35203" spans="13:21" s="104" customFormat="1" ht="15.75">
      <c r="M35203" s="172"/>
      <c r="N35203" s="172"/>
      <c r="O35203" s="172"/>
      <c r="U35203" s="173"/>
    </row>
    <row r="35204" spans="13:21" s="104" customFormat="1" ht="15.75">
      <c r="M35204" s="172"/>
      <c r="N35204" s="172"/>
      <c r="O35204" s="172"/>
      <c r="U35204" s="173"/>
    </row>
    <row r="35205" spans="13:21" s="104" customFormat="1" ht="15.75">
      <c r="M35205" s="172"/>
      <c r="N35205" s="172"/>
      <c r="O35205" s="172"/>
      <c r="U35205" s="173"/>
    </row>
    <row r="35206" spans="13:21" s="104" customFormat="1" ht="15.75">
      <c r="M35206" s="172"/>
      <c r="N35206" s="172"/>
      <c r="O35206" s="172"/>
      <c r="U35206" s="173"/>
    </row>
    <row r="35207" spans="13:21" s="104" customFormat="1" ht="15.75">
      <c r="M35207" s="172"/>
      <c r="N35207" s="172"/>
      <c r="O35207" s="172"/>
      <c r="U35207" s="173"/>
    </row>
    <row r="35208" spans="13:21" s="104" customFormat="1" ht="15.75">
      <c r="M35208" s="172"/>
      <c r="N35208" s="172"/>
      <c r="O35208" s="172"/>
      <c r="U35208" s="173"/>
    </row>
    <row r="35209" spans="13:21" s="104" customFormat="1" ht="15.75">
      <c r="M35209" s="172"/>
      <c r="N35209" s="172"/>
      <c r="O35209" s="172"/>
      <c r="U35209" s="173"/>
    </row>
    <row r="35210" spans="13:21" s="104" customFormat="1" ht="15.75">
      <c r="M35210" s="172"/>
      <c r="N35210" s="172"/>
      <c r="O35210" s="172"/>
      <c r="U35210" s="173"/>
    </row>
    <row r="35211" spans="13:21" s="104" customFormat="1" ht="15.75">
      <c r="M35211" s="172"/>
      <c r="N35211" s="172"/>
      <c r="O35211" s="172"/>
      <c r="U35211" s="173"/>
    </row>
    <row r="35212" spans="13:21" s="104" customFormat="1" ht="15.75">
      <c r="M35212" s="172"/>
      <c r="N35212" s="172"/>
      <c r="O35212" s="172"/>
      <c r="U35212" s="173"/>
    </row>
    <row r="35213" spans="13:21" s="104" customFormat="1" ht="15.75">
      <c r="M35213" s="172"/>
      <c r="N35213" s="172"/>
      <c r="O35213" s="172"/>
      <c r="U35213" s="173"/>
    </row>
    <row r="35214" spans="13:21" s="104" customFormat="1" ht="15.75">
      <c r="M35214" s="172"/>
      <c r="N35214" s="172"/>
      <c r="O35214" s="172"/>
      <c r="U35214" s="173"/>
    </row>
    <row r="35215" spans="13:21" s="104" customFormat="1" ht="15.75">
      <c r="M35215" s="172"/>
      <c r="N35215" s="172"/>
      <c r="O35215" s="172"/>
      <c r="U35215" s="173"/>
    </row>
    <row r="35216" spans="13:21" s="104" customFormat="1" ht="15.75">
      <c r="M35216" s="172"/>
      <c r="N35216" s="172"/>
      <c r="O35216" s="172"/>
      <c r="U35216" s="173"/>
    </row>
    <row r="35217" spans="13:21" s="104" customFormat="1" ht="15.75">
      <c r="M35217" s="172"/>
      <c r="N35217" s="172"/>
      <c r="O35217" s="172"/>
      <c r="U35217" s="173"/>
    </row>
    <row r="35218" spans="13:21" s="104" customFormat="1" ht="15.75">
      <c r="M35218" s="172"/>
      <c r="N35218" s="172"/>
      <c r="O35218" s="172"/>
      <c r="U35218" s="173"/>
    </row>
    <row r="35219" spans="13:21" s="104" customFormat="1" ht="15.75">
      <c r="M35219" s="172"/>
      <c r="N35219" s="172"/>
      <c r="O35219" s="172"/>
      <c r="U35219" s="173"/>
    </row>
    <row r="35220" spans="13:21" s="104" customFormat="1" ht="15.75">
      <c r="M35220" s="172"/>
      <c r="N35220" s="172"/>
      <c r="O35220" s="172"/>
      <c r="U35220" s="173"/>
    </row>
    <row r="35221" spans="13:21" s="104" customFormat="1" ht="15.75">
      <c r="M35221" s="172"/>
      <c r="N35221" s="172"/>
      <c r="O35221" s="172"/>
      <c r="U35221" s="173"/>
    </row>
    <row r="35222" spans="13:21" s="104" customFormat="1" ht="15.75">
      <c r="M35222" s="172"/>
      <c r="N35222" s="172"/>
      <c r="O35222" s="172"/>
      <c r="U35222" s="173"/>
    </row>
    <row r="35223" spans="13:21" s="104" customFormat="1" ht="15.75">
      <c r="M35223" s="172"/>
      <c r="N35223" s="172"/>
      <c r="O35223" s="172"/>
      <c r="U35223" s="173"/>
    </row>
    <row r="35224" spans="13:21" s="104" customFormat="1" ht="15.75">
      <c r="M35224" s="172"/>
      <c r="N35224" s="172"/>
      <c r="O35224" s="172"/>
      <c r="U35224" s="173"/>
    </row>
    <row r="35225" spans="13:21" s="104" customFormat="1" ht="15.75">
      <c r="M35225" s="172"/>
      <c r="N35225" s="172"/>
      <c r="O35225" s="172"/>
      <c r="U35225" s="173"/>
    </row>
    <row r="35226" spans="13:21" s="104" customFormat="1" ht="15.75">
      <c r="M35226" s="172"/>
      <c r="N35226" s="172"/>
      <c r="O35226" s="172"/>
      <c r="U35226" s="173"/>
    </row>
    <row r="35227" spans="13:21" s="104" customFormat="1" ht="15.75">
      <c r="M35227" s="172"/>
      <c r="N35227" s="172"/>
      <c r="O35227" s="172"/>
      <c r="U35227" s="173"/>
    </row>
    <row r="35228" spans="13:21" s="104" customFormat="1" ht="15.75">
      <c r="M35228" s="172"/>
      <c r="N35228" s="172"/>
      <c r="O35228" s="172"/>
      <c r="U35228" s="173"/>
    </row>
    <row r="35229" spans="13:21" s="104" customFormat="1" ht="15.75">
      <c r="M35229" s="172"/>
      <c r="N35229" s="172"/>
      <c r="O35229" s="172"/>
      <c r="U35229" s="173"/>
    </row>
    <row r="35230" spans="13:21" s="104" customFormat="1" ht="15.75">
      <c r="M35230" s="172"/>
      <c r="N35230" s="172"/>
      <c r="O35230" s="172"/>
      <c r="U35230" s="173"/>
    </row>
    <row r="35231" spans="13:21" s="104" customFormat="1" ht="15.75">
      <c r="M35231" s="172"/>
      <c r="N35231" s="172"/>
      <c r="O35231" s="172"/>
      <c r="U35231" s="173"/>
    </row>
    <row r="35232" spans="13:21" s="104" customFormat="1" ht="15.75">
      <c r="M35232" s="172"/>
      <c r="N35232" s="172"/>
      <c r="O35232" s="172"/>
      <c r="U35232" s="173"/>
    </row>
    <row r="35233" spans="13:21" s="104" customFormat="1" ht="15.75">
      <c r="M35233" s="172"/>
      <c r="N35233" s="172"/>
      <c r="O35233" s="172"/>
      <c r="U35233" s="173"/>
    </row>
    <row r="35234" spans="13:21" s="104" customFormat="1" ht="15.75">
      <c r="M35234" s="172"/>
      <c r="N35234" s="172"/>
      <c r="O35234" s="172"/>
      <c r="U35234" s="173"/>
    </row>
    <row r="35235" spans="13:21" s="104" customFormat="1" ht="15.75">
      <c r="M35235" s="172"/>
      <c r="N35235" s="172"/>
      <c r="O35235" s="172"/>
      <c r="U35235" s="173"/>
    </row>
    <row r="35236" spans="13:21" s="104" customFormat="1" ht="15.75">
      <c r="M35236" s="172"/>
      <c r="N35236" s="172"/>
      <c r="O35236" s="172"/>
      <c r="U35236" s="173"/>
    </row>
    <row r="35237" spans="13:21" s="104" customFormat="1" ht="15.75">
      <c r="M35237" s="172"/>
      <c r="N35237" s="172"/>
      <c r="O35237" s="172"/>
      <c r="U35237" s="173"/>
    </row>
    <row r="35238" spans="13:21" s="104" customFormat="1" ht="15.75">
      <c r="M35238" s="172"/>
      <c r="N35238" s="172"/>
      <c r="O35238" s="172"/>
      <c r="U35238" s="173"/>
    </row>
    <row r="35239" spans="13:21" s="104" customFormat="1" ht="15.75">
      <c r="M35239" s="172"/>
      <c r="N35239" s="172"/>
      <c r="O35239" s="172"/>
      <c r="U35239" s="173"/>
    </row>
    <row r="35240" spans="13:21" s="104" customFormat="1" ht="15.75">
      <c r="M35240" s="172"/>
      <c r="N35240" s="172"/>
      <c r="O35240" s="172"/>
      <c r="U35240" s="173"/>
    </row>
    <row r="35241" spans="13:21" s="104" customFormat="1" ht="15.75">
      <c r="M35241" s="172"/>
      <c r="N35241" s="172"/>
      <c r="O35241" s="172"/>
      <c r="U35241" s="173"/>
    </row>
    <row r="35242" spans="13:21" s="104" customFormat="1" ht="15.75">
      <c r="M35242" s="172"/>
      <c r="N35242" s="172"/>
      <c r="O35242" s="172"/>
      <c r="U35242" s="173"/>
    </row>
    <row r="35243" spans="13:21" s="104" customFormat="1" ht="15.75">
      <c r="M35243" s="172"/>
      <c r="N35243" s="172"/>
      <c r="O35243" s="172"/>
      <c r="U35243" s="173"/>
    </row>
    <row r="35244" spans="13:21" s="104" customFormat="1" ht="15.75">
      <c r="M35244" s="172"/>
      <c r="N35244" s="172"/>
      <c r="O35244" s="172"/>
      <c r="U35244" s="173"/>
    </row>
    <row r="35245" spans="13:21" s="104" customFormat="1" ht="15.75">
      <c r="M35245" s="172"/>
      <c r="N35245" s="172"/>
      <c r="O35245" s="172"/>
      <c r="U35245" s="173"/>
    </row>
    <row r="35246" spans="13:21" s="104" customFormat="1" ht="15.75">
      <c r="M35246" s="172"/>
      <c r="N35246" s="172"/>
      <c r="O35246" s="172"/>
      <c r="U35246" s="173"/>
    </row>
    <row r="35247" spans="13:21" s="104" customFormat="1" ht="15.75">
      <c r="M35247" s="172"/>
      <c r="N35247" s="172"/>
      <c r="O35247" s="172"/>
      <c r="U35247" s="173"/>
    </row>
    <row r="35248" spans="13:21" s="104" customFormat="1" ht="15.75">
      <c r="M35248" s="172"/>
      <c r="N35248" s="172"/>
      <c r="O35248" s="172"/>
      <c r="U35248" s="173"/>
    </row>
    <row r="35249" spans="13:21" s="104" customFormat="1" ht="15.75">
      <c r="M35249" s="172"/>
      <c r="N35249" s="172"/>
      <c r="O35249" s="172"/>
      <c r="U35249" s="173"/>
    </row>
    <row r="35250" spans="13:21" s="104" customFormat="1" ht="15.75">
      <c r="M35250" s="172"/>
      <c r="N35250" s="172"/>
      <c r="O35250" s="172"/>
      <c r="U35250" s="173"/>
    </row>
    <row r="35251" spans="13:21" s="104" customFormat="1" ht="15.75">
      <c r="M35251" s="172"/>
      <c r="N35251" s="172"/>
      <c r="O35251" s="172"/>
      <c r="U35251" s="173"/>
    </row>
    <row r="35252" spans="13:21" s="104" customFormat="1" ht="15.75">
      <c r="M35252" s="172"/>
      <c r="N35252" s="172"/>
      <c r="O35252" s="172"/>
      <c r="U35252" s="173"/>
    </row>
    <row r="35253" spans="13:21" s="104" customFormat="1" ht="15.75">
      <c r="M35253" s="172"/>
      <c r="N35253" s="172"/>
      <c r="O35253" s="172"/>
      <c r="U35253" s="173"/>
    </row>
    <row r="35254" spans="13:21" s="104" customFormat="1" ht="15.75">
      <c r="M35254" s="172"/>
      <c r="N35254" s="172"/>
      <c r="O35254" s="172"/>
      <c r="U35254" s="173"/>
    </row>
    <row r="35255" spans="13:21" s="104" customFormat="1" ht="15.75">
      <c r="M35255" s="172"/>
      <c r="N35255" s="172"/>
      <c r="O35255" s="172"/>
      <c r="U35255" s="173"/>
    </row>
    <row r="35256" spans="13:21" s="104" customFormat="1" ht="15.75">
      <c r="M35256" s="172"/>
      <c r="N35256" s="172"/>
      <c r="O35256" s="172"/>
      <c r="U35256" s="173"/>
    </row>
    <row r="35257" spans="13:21" s="104" customFormat="1" ht="15.75">
      <c r="M35257" s="172"/>
      <c r="N35257" s="172"/>
      <c r="O35257" s="172"/>
      <c r="U35257" s="173"/>
    </row>
    <row r="35258" spans="13:21" s="104" customFormat="1" ht="15.75">
      <c r="M35258" s="172"/>
      <c r="N35258" s="172"/>
      <c r="O35258" s="172"/>
      <c r="U35258" s="173"/>
    </row>
    <row r="35259" spans="13:21" s="104" customFormat="1" ht="15.75">
      <c r="M35259" s="172"/>
      <c r="N35259" s="172"/>
      <c r="O35259" s="172"/>
      <c r="U35259" s="173"/>
    </row>
    <row r="35260" spans="13:21" s="104" customFormat="1" ht="15.75">
      <c r="M35260" s="172"/>
      <c r="N35260" s="172"/>
      <c r="O35260" s="172"/>
      <c r="U35260" s="173"/>
    </row>
    <row r="35261" spans="13:21" s="104" customFormat="1" ht="15.75">
      <c r="M35261" s="172"/>
      <c r="N35261" s="172"/>
      <c r="O35261" s="172"/>
      <c r="U35261" s="173"/>
    </row>
    <row r="35262" spans="13:21" s="104" customFormat="1" ht="15.75">
      <c r="M35262" s="172"/>
      <c r="N35262" s="172"/>
      <c r="O35262" s="172"/>
      <c r="U35262" s="173"/>
    </row>
    <row r="35263" spans="13:21" s="104" customFormat="1" ht="15.75">
      <c r="M35263" s="172"/>
      <c r="N35263" s="172"/>
      <c r="O35263" s="172"/>
      <c r="U35263" s="173"/>
    </row>
    <row r="35264" spans="13:21" s="104" customFormat="1" ht="15.75">
      <c r="M35264" s="172"/>
      <c r="N35264" s="172"/>
      <c r="O35264" s="172"/>
      <c r="U35264" s="173"/>
    </row>
    <row r="35265" spans="13:21" s="104" customFormat="1" ht="15.75">
      <c r="M35265" s="172"/>
      <c r="N35265" s="172"/>
      <c r="O35265" s="172"/>
      <c r="U35265" s="173"/>
    </row>
    <row r="35266" spans="13:21" s="104" customFormat="1" ht="15.75">
      <c r="M35266" s="172"/>
      <c r="N35266" s="172"/>
      <c r="O35266" s="172"/>
      <c r="U35266" s="173"/>
    </row>
    <row r="35267" spans="13:21" s="104" customFormat="1" ht="15.75">
      <c r="M35267" s="172"/>
      <c r="N35267" s="172"/>
      <c r="O35267" s="172"/>
      <c r="U35267" s="173"/>
    </row>
    <row r="35268" spans="13:21" s="104" customFormat="1" ht="15.75">
      <c r="M35268" s="172"/>
      <c r="N35268" s="172"/>
      <c r="O35268" s="172"/>
      <c r="U35268" s="173"/>
    </row>
    <row r="35269" spans="13:21" s="104" customFormat="1" ht="15.75">
      <c r="M35269" s="172"/>
      <c r="N35269" s="172"/>
      <c r="O35269" s="172"/>
      <c r="U35269" s="173"/>
    </row>
    <row r="35270" spans="13:21" s="104" customFormat="1" ht="15.75">
      <c r="M35270" s="172"/>
      <c r="N35270" s="172"/>
      <c r="O35270" s="172"/>
      <c r="U35270" s="173"/>
    </row>
    <row r="35271" spans="13:21" s="104" customFormat="1" ht="15.75">
      <c r="M35271" s="172"/>
      <c r="N35271" s="172"/>
      <c r="O35271" s="172"/>
      <c r="U35271" s="173"/>
    </row>
    <row r="35272" spans="13:21" s="104" customFormat="1" ht="15.75">
      <c r="M35272" s="172"/>
      <c r="N35272" s="172"/>
      <c r="O35272" s="172"/>
      <c r="U35272" s="173"/>
    </row>
    <row r="35273" spans="13:21" s="104" customFormat="1" ht="15.75">
      <c r="M35273" s="172"/>
      <c r="N35273" s="172"/>
      <c r="O35273" s="172"/>
      <c r="U35273" s="173"/>
    </row>
    <row r="35274" spans="13:21" s="104" customFormat="1" ht="15.75">
      <c r="M35274" s="172"/>
      <c r="N35274" s="172"/>
      <c r="O35274" s="172"/>
      <c r="U35274" s="173"/>
    </row>
    <row r="35275" spans="13:21" s="104" customFormat="1" ht="15.75">
      <c r="M35275" s="172"/>
      <c r="N35275" s="172"/>
      <c r="O35275" s="172"/>
      <c r="U35275" s="173"/>
    </row>
    <row r="35276" spans="13:21" s="104" customFormat="1" ht="15.75">
      <c r="M35276" s="172"/>
      <c r="N35276" s="172"/>
      <c r="O35276" s="172"/>
      <c r="U35276" s="173"/>
    </row>
    <row r="35277" spans="13:21" s="104" customFormat="1" ht="15.75">
      <c r="M35277" s="172"/>
      <c r="N35277" s="172"/>
      <c r="O35277" s="172"/>
      <c r="U35277" s="173"/>
    </row>
    <row r="35278" spans="13:21" s="104" customFormat="1" ht="15.75">
      <c r="M35278" s="172"/>
      <c r="N35278" s="172"/>
      <c r="O35278" s="172"/>
      <c r="U35278" s="173"/>
    </row>
    <row r="35279" spans="13:21" s="104" customFormat="1" ht="15.75">
      <c r="M35279" s="172"/>
      <c r="N35279" s="172"/>
      <c r="O35279" s="172"/>
      <c r="U35279" s="173"/>
    </row>
    <row r="35280" spans="13:21" s="104" customFormat="1" ht="15.75">
      <c r="M35280" s="172"/>
      <c r="N35280" s="172"/>
      <c r="O35280" s="172"/>
      <c r="U35280" s="173"/>
    </row>
    <row r="35281" spans="13:21" s="104" customFormat="1" ht="15.75">
      <c r="M35281" s="172"/>
      <c r="N35281" s="172"/>
      <c r="O35281" s="172"/>
      <c r="U35281" s="173"/>
    </row>
    <row r="35282" spans="13:21" s="104" customFormat="1" ht="15.75">
      <c r="M35282" s="172"/>
      <c r="N35282" s="172"/>
      <c r="O35282" s="172"/>
      <c r="U35282" s="173"/>
    </row>
    <row r="35283" spans="13:21" s="104" customFormat="1" ht="15.75">
      <c r="M35283" s="172"/>
      <c r="N35283" s="172"/>
      <c r="O35283" s="172"/>
      <c r="U35283" s="173"/>
    </row>
    <row r="35284" spans="13:21" s="104" customFormat="1" ht="15.75">
      <c r="M35284" s="172"/>
      <c r="N35284" s="172"/>
      <c r="O35284" s="172"/>
      <c r="U35284" s="173"/>
    </row>
    <row r="35285" spans="13:21" s="104" customFormat="1" ht="15.75">
      <c r="M35285" s="172"/>
      <c r="N35285" s="172"/>
      <c r="O35285" s="172"/>
      <c r="U35285" s="173"/>
    </row>
    <row r="35286" spans="13:21" s="104" customFormat="1" ht="15.75">
      <c r="M35286" s="172"/>
      <c r="N35286" s="172"/>
      <c r="O35286" s="172"/>
      <c r="U35286" s="173"/>
    </row>
    <row r="35287" spans="13:21" s="104" customFormat="1" ht="15.75">
      <c r="M35287" s="172"/>
      <c r="N35287" s="172"/>
      <c r="O35287" s="172"/>
      <c r="U35287" s="173"/>
    </row>
    <row r="35288" spans="13:21" s="104" customFormat="1" ht="15.75">
      <c r="M35288" s="172"/>
      <c r="N35288" s="172"/>
      <c r="O35288" s="172"/>
      <c r="U35288" s="173"/>
    </row>
    <row r="35289" spans="13:21" s="104" customFormat="1" ht="15.75">
      <c r="M35289" s="172"/>
      <c r="N35289" s="172"/>
      <c r="O35289" s="172"/>
      <c r="U35289" s="173"/>
    </row>
    <row r="35290" spans="13:21" s="104" customFormat="1" ht="15.75">
      <c r="M35290" s="172"/>
      <c r="N35290" s="172"/>
      <c r="O35290" s="172"/>
      <c r="U35290" s="173"/>
    </row>
    <row r="35291" spans="13:21" s="104" customFormat="1" ht="15.75">
      <c r="M35291" s="172"/>
      <c r="N35291" s="172"/>
      <c r="O35291" s="172"/>
      <c r="U35291" s="173"/>
    </row>
    <row r="35292" spans="13:21" s="104" customFormat="1" ht="15.75">
      <c r="M35292" s="172"/>
      <c r="N35292" s="172"/>
      <c r="O35292" s="172"/>
      <c r="U35292" s="173"/>
    </row>
    <row r="35293" spans="13:21" s="104" customFormat="1" ht="15.75">
      <c r="M35293" s="172"/>
      <c r="N35293" s="172"/>
      <c r="O35293" s="172"/>
      <c r="U35293" s="173"/>
    </row>
    <row r="35294" spans="13:21" s="104" customFormat="1" ht="15.75">
      <c r="M35294" s="172"/>
      <c r="N35294" s="172"/>
      <c r="O35294" s="172"/>
      <c r="U35294" s="173"/>
    </row>
    <row r="35295" spans="13:21" s="104" customFormat="1" ht="15.75">
      <c r="M35295" s="172"/>
      <c r="N35295" s="172"/>
      <c r="O35295" s="172"/>
      <c r="U35295" s="173"/>
    </row>
    <row r="35296" spans="13:21" s="104" customFormat="1" ht="15.75">
      <c r="M35296" s="172"/>
      <c r="N35296" s="172"/>
      <c r="O35296" s="172"/>
      <c r="U35296" s="173"/>
    </row>
    <row r="35297" spans="13:21" s="104" customFormat="1" ht="15.75">
      <c r="M35297" s="172"/>
      <c r="N35297" s="172"/>
      <c r="O35297" s="172"/>
      <c r="U35297" s="173"/>
    </row>
    <row r="35298" spans="13:21" s="104" customFormat="1" ht="15.75">
      <c r="M35298" s="172"/>
      <c r="N35298" s="172"/>
      <c r="O35298" s="172"/>
      <c r="U35298" s="173"/>
    </row>
    <row r="35299" spans="13:21" s="104" customFormat="1" ht="15.75">
      <c r="M35299" s="172"/>
      <c r="N35299" s="172"/>
      <c r="O35299" s="172"/>
      <c r="U35299" s="173"/>
    </row>
    <row r="35300" spans="13:21" s="104" customFormat="1" ht="15.75">
      <c r="M35300" s="172"/>
      <c r="N35300" s="172"/>
      <c r="O35300" s="172"/>
      <c r="U35300" s="173"/>
    </row>
    <row r="35301" spans="13:21" s="104" customFormat="1" ht="15.75">
      <c r="M35301" s="172"/>
      <c r="N35301" s="172"/>
      <c r="O35301" s="172"/>
      <c r="U35301" s="173"/>
    </row>
    <row r="35302" spans="13:21" s="104" customFormat="1" ht="15.75">
      <c r="M35302" s="172"/>
      <c r="N35302" s="172"/>
      <c r="O35302" s="172"/>
      <c r="U35302" s="173"/>
    </row>
    <row r="35303" spans="13:21" s="104" customFormat="1" ht="15.75">
      <c r="M35303" s="172"/>
      <c r="N35303" s="172"/>
      <c r="O35303" s="172"/>
      <c r="U35303" s="173"/>
    </row>
    <row r="35304" spans="13:21" s="104" customFormat="1" ht="15.75">
      <c r="M35304" s="172"/>
      <c r="N35304" s="172"/>
      <c r="O35304" s="172"/>
      <c r="U35304" s="173"/>
    </row>
    <row r="35305" spans="13:21" s="104" customFormat="1" ht="15.75">
      <c r="M35305" s="172"/>
      <c r="N35305" s="172"/>
      <c r="O35305" s="172"/>
      <c r="U35305" s="173"/>
    </row>
    <row r="35306" spans="13:21" s="104" customFormat="1" ht="15.75">
      <c r="M35306" s="172"/>
      <c r="N35306" s="172"/>
      <c r="O35306" s="172"/>
      <c r="U35306" s="173"/>
    </row>
    <row r="35307" spans="13:21" s="104" customFormat="1" ht="15.75">
      <c r="M35307" s="172"/>
      <c r="N35307" s="172"/>
      <c r="O35307" s="172"/>
      <c r="U35307" s="173"/>
    </row>
    <row r="35308" spans="13:21" s="104" customFormat="1" ht="15.75">
      <c r="M35308" s="172"/>
      <c r="N35308" s="172"/>
      <c r="O35308" s="172"/>
      <c r="U35308" s="173"/>
    </row>
    <row r="35309" spans="13:21" s="104" customFormat="1" ht="15.75">
      <c r="M35309" s="172"/>
      <c r="N35309" s="172"/>
      <c r="O35309" s="172"/>
      <c r="U35309" s="173"/>
    </row>
    <row r="35310" spans="13:21" s="104" customFormat="1" ht="15.75">
      <c r="M35310" s="172"/>
      <c r="N35310" s="172"/>
      <c r="O35310" s="172"/>
      <c r="U35310" s="173"/>
    </row>
    <row r="35311" spans="13:21" s="104" customFormat="1" ht="15.75">
      <c r="M35311" s="172"/>
      <c r="N35311" s="172"/>
      <c r="O35311" s="172"/>
      <c r="U35311" s="173"/>
    </row>
    <row r="35312" spans="13:21" s="104" customFormat="1" ht="15.75">
      <c r="M35312" s="172"/>
      <c r="N35312" s="172"/>
      <c r="O35312" s="172"/>
      <c r="U35312" s="173"/>
    </row>
    <row r="35313" spans="13:21" s="104" customFormat="1" ht="15.75">
      <c r="M35313" s="172"/>
      <c r="N35313" s="172"/>
      <c r="O35313" s="172"/>
      <c r="U35313" s="173"/>
    </row>
    <row r="35314" spans="13:21" s="104" customFormat="1" ht="15.75">
      <c r="M35314" s="172"/>
      <c r="N35314" s="172"/>
      <c r="O35314" s="172"/>
      <c r="U35314" s="173"/>
    </row>
    <row r="35315" spans="13:21" s="104" customFormat="1" ht="15.75">
      <c r="M35315" s="172"/>
      <c r="N35315" s="172"/>
      <c r="O35315" s="172"/>
      <c r="U35315" s="173"/>
    </row>
    <row r="35316" spans="13:21" s="104" customFormat="1" ht="15.75">
      <c r="M35316" s="172"/>
      <c r="N35316" s="172"/>
      <c r="O35316" s="172"/>
      <c r="U35316" s="173"/>
    </row>
    <row r="35317" spans="13:21" s="104" customFormat="1" ht="15.75">
      <c r="M35317" s="172"/>
      <c r="N35317" s="172"/>
      <c r="O35317" s="172"/>
      <c r="U35317" s="173"/>
    </row>
    <row r="35318" spans="13:21" s="104" customFormat="1" ht="15.75">
      <c r="M35318" s="172"/>
      <c r="N35318" s="172"/>
      <c r="O35318" s="172"/>
      <c r="U35318" s="173"/>
    </row>
    <row r="35319" spans="13:21" s="104" customFormat="1" ht="15.75">
      <c r="M35319" s="172"/>
      <c r="N35319" s="172"/>
      <c r="O35319" s="172"/>
      <c r="U35319" s="173"/>
    </row>
    <row r="35320" spans="13:21" s="104" customFormat="1" ht="15.75">
      <c r="M35320" s="172"/>
      <c r="N35320" s="172"/>
      <c r="O35320" s="172"/>
      <c r="U35320" s="173"/>
    </row>
    <row r="35321" spans="13:21" s="104" customFormat="1" ht="15.75">
      <c r="M35321" s="172"/>
      <c r="N35321" s="172"/>
      <c r="O35321" s="172"/>
      <c r="U35321" s="173"/>
    </row>
    <row r="35322" spans="13:21" s="104" customFormat="1" ht="15.75">
      <c r="M35322" s="172"/>
      <c r="N35322" s="172"/>
      <c r="O35322" s="172"/>
      <c r="U35322" s="173"/>
    </row>
    <row r="35323" spans="13:21" s="104" customFormat="1" ht="15.75">
      <c r="M35323" s="172"/>
      <c r="N35323" s="172"/>
      <c r="O35323" s="172"/>
      <c r="U35323" s="173"/>
    </row>
    <row r="35324" spans="13:21" s="104" customFormat="1" ht="15.75">
      <c r="M35324" s="172"/>
      <c r="N35324" s="172"/>
      <c r="O35324" s="172"/>
      <c r="U35324" s="173"/>
    </row>
    <row r="35325" spans="13:21" s="104" customFormat="1" ht="15.75">
      <c r="M35325" s="172"/>
      <c r="N35325" s="172"/>
      <c r="O35325" s="172"/>
      <c r="U35325" s="173"/>
    </row>
    <row r="35326" spans="13:21" s="104" customFormat="1" ht="15.75">
      <c r="M35326" s="172"/>
      <c r="N35326" s="172"/>
      <c r="O35326" s="172"/>
      <c r="U35326" s="173"/>
    </row>
    <row r="35327" spans="13:21" s="104" customFormat="1" ht="15.75">
      <c r="M35327" s="172"/>
      <c r="N35327" s="172"/>
      <c r="O35327" s="172"/>
      <c r="U35327" s="173"/>
    </row>
    <row r="35328" spans="13:21" s="104" customFormat="1" ht="15.75">
      <c r="M35328" s="172"/>
      <c r="N35328" s="172"/>
      <c r="O35328" s="172"/>
      <c r="U35328" s="173"/>
    </row>
    <row r="35329" spans="13:21" s="104" customFormat="1" ht="15.75">
      <c r="M35329" s="172"/>
      <c r="N35329" s="172"/>
      <c r="O35329" s="172"/>
      <c r="U35329" s="173"/>
    </row>
    <row r="35330" spans="13:21" s="104" customFormat="1" ht="15.75">
      <c r="M35330" s="172"/>
      <c r="N35330" s="172"/>
      <c r="O35330" s="172"/>
      <c r="U35330" s="173"/>
    </row>
    <row r="35331" spans="13:21" s="104" customFormat="1" ht="15.75">
      <c r="M35331" s="172"/>
      <c r="N35331" s="172"/>
      <c r="O35331" s="172"/>
      <c r="U35331" s="173"/>
    </row>
    <row r="35332" spans="13:21" s="104" customFormat="1" ht="15.75">
      <c r="M35332" s="172"/>
      <c r="N35332" s="172"/>
      <c r="O35332" s="172"/>
      <c r="U35332" s="173"/>
    </row>
    <row r="35333" spans="13:21" s="104" customFormat="1" ht="15.75">
      <c r="M35333" s="172"/>
      <c r="N35333" s="172"/>
      <c r="O35333" s="172"/>
      <c r="U35333" s="173"/>
    </row>
    <row r="35334" spans="13:21" s="104" customFormat="1" ht="15.75">
      <c r="M35334" s="172"/>
      <c r="N35334" s="172"/>
      <c r="O35334" s="172"/>
      <c r="U35334" s="173"/>
    </row>
    <row r="35335" spans="13:21" s="104" customFormat="1" ht="15.75">
      <c r="M35335" s="172"/>
      <c r="N35335" s="172"/>
      <c r="O35335" s="172"/>
      <c r="U35335" s="173"/>
    </row>
    <row r="35336" spans="13:21" s="104" customFormat="1" ht="15.75">
      <c r="M35336" s="172"/>
      <c r="N35336" s="172"/>
      <c r="O35336" s="172"/>
      <c r="U35336" s="173"/>
    </row>
    <row r="35337" spans="13:21" s="104" customFormat="1" ht="15.75">
      <c r="M35337" s="172"/>
      <c r="N35337" s="172"/>
      <c r="O35337" s="172"/>
      <c r="U35337" s="173"/>
    </row>
    <row r="35338" spans="13:21" s="104" customFormat="1" ht="15.75">
      <c r="M35338" s="172"/>
      <c r="N35338" s="172"/>
      <c r="O35338" s="172"/>
      <c r="U35338" s="173"/>
    </row>
    <row r="35339" spans="13:21" s="104" customFormat="1" ht="15.75">
      <c r="M35339" s="172"/>
      <c r="N35339" s="172"/>
      <c r="O35339" s="172"/>
      <c r="U35339" s="173"/>
    </row>
    <row r="35340" spans="13:21" s="104" customFormat="1" ht="15.75">
      <c r="M35340" s="172"/>
      <c r="N35340" s="172"/>
      <c r="O35340" s="172"/>
      <c r="U35340" s="173"/>
    </row>
    <row r="35341" spans="13:21" s="104" customFormat="1" ht="15.75">
      <c r="M35341" s="172"/>
      <c r="N35341" s="172"/>
      <c r="O35341" s="172"/>
      <c r="U35341" s="173"/>
    </row>
    <row r="35342" spans="13:21" s="104" customFormat="1" ht="15.75">
      <c r="M35342" s="172"/>
      <c r="N35342" s="172"/>
      <c r="O35342" s="172"/>
      <c r="U35342" s="173"/>
    </row>
    <row r="35343" spans="13:21" s="104" customFormat="1" ht="15.75">
      <c r="M35343" s="172"/>
      <c r="N35343" s="172"/>
      <c r="O35343" s="172"/>
      <c r="U35343" s="173"/>
    </row>
    <row r="35344" spans="13:21" s="104" customFormat="1" ht="15.75">
      <c r="M35344" s="172"/>
      <c r="N35344" s="172"/>
      <c r="O35344" s="172"/>
      <c r="U35344" s="173"/>
    </row>
    <row r="35345" spans="13:21" s="104" customFormat="1" ht="15.75">
      <c r="M35345" s="172"/>
      <c r="N35345" s="172"/>
      <c r="O35345" s="172"/>
      <c r="U35345" s="173"/>
    </row>
    <row r="35346" spans="13:21" s="104" customFormat="1" ht="15.75">
      <c r="M35346" s="172"/>
      <c r="N35346" s="172"/>
      <c r="O35346" s="172"/>
      <c r="U35346" s="173"/>
    </row>
    <row r="35347" spans="13:21" s="104" customFormat="1" ht="15.75">
      <c r="M35347" s="172"/>
      <c r="N35347" s="172"/>
      <c r="O35347" s="172"/>
      <c r="U35347" s="173"/>
    </row>
    <row r="35348" spans="13:21" s="104" customFormat="1" ht="15.75">
      <c r="M35348" s="172"/>
      <c r="N35348" s="172"/>
      <c r="O35348" s="172"/>
      <c r="U35348" s="173"/>
    </row>
    <row r="35349" spans="13:21" s="104" customFormat="1" ht="15.75">
      <c r="M35349" s="172"/>
      <c r="N35349" s="172"/>
      <c r="O35349" s="172"/>
      <c r="U35349" s="173"/>
    </row>
    <row r="35350" spans="13:21" s="104" customFormat="1" ht="15.75">
      <c r="M35350" s="172"/>
      <c r="N35350" s="172"/>
      <c r="O35350" s="172"/>
      <c r="U35350" s="173"/>
    </row>
    <row r="35351" spans="13:21" s="104" customFormat="1" ht="15.75">
      <c r="M35351" s="172"/>
      <c r="N35351" s="172"/>
      <c r="O35351" s="172"/>
      <c r="U35351" s="173"/>
    </row>
    <row r="35352" spans="13:21" s="104" customFormat="1" ht="15.75">
      <c r="M35352" s="172"/>
      <c r="N35352" s="172"/>
      <c r="O35352" s="172"/>
      <c r="U35352" s="173"/>
    </row>
    <row r="35353" spans="13:21" s="104" customFormat="1" ht="15.75">
      <c r="M35353" s="172"/>
      <c r="N35353" s="172"/>
      <c r="O35353" s="172"/>
      <c r="U35353" s="173"/>
    </row>
    <row r="35354" spans="13:21" s="104" customFormat="1" ht="15.75">
      <c r="M35354" s="172"/>
      <c r="N35354" s="172"/>
      <c r="O35354" s="172"/>
      <c r="U35354" s="173"/>
    </row>
    <row r="35355" spans="13:21" s="104" customFormat="1" ht="15.75">
      <c r="M35355" s="172"/>
      <c r="N35355" s="172"/>
      <c r="O35355" s="172"/>
      <c r="U35355" s="173"/>
    </row>
    <row r="35356" spans="13:21" s="104" customFormat="1" ht="15.75">
      <c r="M35356" s="172"/>
      <c r="N35356" s="172"/>
      <c r="O35356" s="172"/>
      <c r="U35356" s="173"/>
    </row>
    <row r="35357" spans="13:21" s="104" customFormat="1" ht="15.75">
      <c r="M35357" s="172"/>
      <c r="N35357" s="172"/>
      <c r="O35357" s="172"/>
      <c r="U35357" s="173"/>
    </row>
    <row r="35358" spans="13:21" s="104" customFormat="1" ht="15.75">
      <c r="M35358" s="172"/>
      <c r="N35358" s="172"/>
      <c r="O35358" s="172"/>
      <c r="U35358" s="173"/>
    </row>
    <row r="35359" spans="13:21" s="104" customFormat="1" ht="15.75">
      <c r="M35359" s="172"/>
      <c r="N35359" s="172"/>
      <c r="O35359" s="172"/>
      <c r="U35359" s="173"/>
    </row>
    <row r="35360" spans="13:21" s="104" customFormat="1" ht="15.75">
      <c r="M35360" s="172"/>
      <c r="N35360" s="172"/>
      <c r="O35360" s="172"/>
      <c r="U35360" s="173"/>
    </row>
    <row r="35361" spans="13:21" s="104" customFormat="1" ht="15.75">
      <c r="M35361" s="172"/>
      <c r="N35361" s="172"/>
      <c r="O35361" s="172"/>
      <c r="U35361" s="173"/>
    </row>
    <row r="35362" spans="13:21" s="104" customFormat="1" ht="15.75">
      <c r="M35362" s="172"/>
      <c r="N35362" s="172"/>
      <c r="O35362" s="172"/>
      <c r="U35362" s="173"/>
    </row>
    <row r="35363" spans="13:21" s="104" customFormat="1" ht="15.75">
      <c r="M35363" s="172"/>
      <c r="N35363" s="172"/>
      <c r="O35363" s="172"/>
      <c r="U35363" s="173"/>
    </row>
    <row r="35364" spans="13:21" s="104" customFormat="1" ht="15.75">
      <c r="M35364" s="172"/>
      <c r="N35364" s="172"/>
      <c r="O35364" s="172"/>
      <c r="U35364" s="173"/>
    </row>
    <row r="35365" spans="13:21" s="104" customFormat="1" ht="15.75">
      <c r="M35365" s="172"/>
      <c r="N35365" s="172"/>
      <c r="O35365" s="172"/>
      <c r="U35365" s="173"/>
    </row>
    <row r="35366" spans="13:21" s="104" customFormat="1" ht="15.75">
      <c r="M35366" s="172"/>
      <c r="N35366" s="172"/>
      <c r="O35366" s="172"/>
      <c r="U35366" s="173"/>
    </row>
    <row r="35367" spans="13:21" s="104" customFormat="1" ht="15.75">
      <c r="M35367" s="172"/>
      <c r="N35367" s="172"/>
      <c r="O35367" s="172"/>
      <c r="U35367" s="173"/>
    </row>
    <row r="35368" spans="13:21" s="104" customFormat="1" ht="15.75">
      <c r="M35368" s="172"/>
      <c r="N35368" s="172"/>
      <c r="O35368" s="172"/>
      <c r="U35368" s="173"/>
    </row>
    <row r="35369" spans="13:21" s="104" customFormat="1" ht="15.75">
      <c r="M35369" s="172"/>
      <c r="N35369" s="172"/>
      <c r="O35369" s="172"/>
      <c r="U35369" s="173"/>
    </row>
    <row r="35370" spans="13:21" s="104" customFormat="1" ht="15.75">
      <c r="M35370" s="172"/>
      <c r="N35370" s="172"/>
      <c r="O35370" s="172"/>
      <c r="U35370" s="173"/>
    </row>
    <row r="35371" spans="13:21" s="104" customFormat="1" ht="15.75">
      <c r="M35371" s="172"/>
      <c r="N35371" s="172"/>
      <c r="O35371" s="172"/>
      <c r="U35371" s="173"/>
    </row>
    <row r="35372" spans="13:21" s="104" customFormat="1" ht="15.75">
      <c r="M35372" s="172"/>
      <c r="N35372" s="172"/>
      <c r="O35372" s="172"/>
      <c r="U35372" s="173"/>
    </row>
    <row r="35373" spans="13:21" s="104" customFormat="1" ht="15.75">
      <c r="M35373" s="172"/>
      <c r="N35373" s="172"/>
      <c r="O35373" s="172"/>
      <c r="U35373" s="173"/>
    </row>
    <row r="35374" spans="13:21" s="104" customFormat="1" ht="15.75">
      <c r="M35374" s="172"/>
      <c r="N35374" s="172"/>
      <c r="O35374" s="172"/>
      <c r="U35374" s="173"/>
    </row>
    <row r="35375" spans="13:21" s="104" customFormat="1" ht="15.75">
      <c r="M35375" s="172"/>
      <c r="N35375" s="172"/>
      <c r="O35375" s="172"/>
      <c r="U35375" s="173"/>
    </row>
    <row r="35376" spans="13:21" s="104" customFormat="1" ht="15.75">
      <c r="M35376" s="172"/>
      <c r="N35376" s="172"/>
      <c r="O35376" s="172"/>
      <c r="U35376" s="173"/>
    </row>
    <row r="35377" spans="13:21" s="104" customFormat="1" ht="15.75">
      <c r="M35377" s="172"/>
      <c r="N35377" s="172"/>
      <c r="O35377" s="172"/>
      <c r="U35377" s="173"/>
    </row>
    <row r="35378" spans="13:21" s="104" customFormat="1" ht="15.75">
      <c r="M35378" s="172"/>
      <c r="N35378" s="172"/>
      <c r="O35378" s="172"/>
      <c r="U35378" s="173"/>
    </row>
    <row r="35379" spans="13:21" s="104" customFormat="1" ht="15.75">
      <c r="M35379" s="172"/>
      <c r="N35379" s="172"/>
      <c r="O35379" s="172"/>
      <c r="U35379" s="173"/>
    </row>
    <row r="35380" spans="13:21" s="104" customFormat="1" ht="15.75">
      <c r="M35380" s="172"/>
      <c r="N35380" s="172"/>
      <c r="O35380" s="172"/>
      <c r="U35380" s="173"/>
    </row>
    <row r="35381" spans="13:21" s="104" customFormat="1" ht="15.75">
      <c r="M35381" s="172"/>
      <c r="N35381" s="172"/>
      <c r="O35381" s="172"/>
      <c r="U35381" s="173"/>
    </row>
    <row r="35382" spans="13:21" s="104" customFormat="1" ht="15.75">
      <c r="M35382" s="172"/>
      <c r="N35382" s="172"/>
      <c r="O35382" s="172"/>
      <c r="U35382" s="173"/>
    </row>
    <row r="35383" spans="13:21" s="104" customFormat="1" ht="15.75">
      <c r="M35383" s="172"/>
      <c r="N35383" s="172"/>
      <c r="O35383" s="172"/>
      <c r="U35383" s="173"/>
    </row>
    <row r="35384" spans="13:21" s="104" customFormat="1" ht="15.75">
      <c r="M35384" s="172"/>
      <c r="N35384" s="172"/>
      <c r="O35384" s="172"/>
      <c r="U35384" s="173"/>
    </row>
    <row r="35385" spans="13:21" s="104" customFormat="1" ht="15.75">
      <c r="M35385" s="172"/>
      <c r="N35385" s="172"/>
      <c r="O35385" s="172"/>
      <c r="U35385" s="173"/>
    </row>
    <row r="35386" spans="13:21" s="104" customFormat="1" ht="15.75">
      <c r="M35386" s="172"/>
      <c r="N35386" s="172"/>
      <c r="O35386" s="172"/>
      <c r="U35386" s="173"/>
    </row>
    <row r="35387" spans="13:21" s="104" customFormat="1" ht="15.75">
      <c r="M35387" s="172"/>
      <c r="N35387" s="172"/>
      <c r="O35387" s="172"/>
      <c r="U35387" s="173"/>
    </row>
    <row r="35388" spans="13:21" s="104" customFormat="1" ht="15.75">
      <c r="M35388" s="172"/>
      <c r="N35388" s="172"/>
      <c r="O35388" s="172"/>
      <c r="U35388" s="173"/>
    </row>
    <row r="35389" spans="13:21" s="104" customFormat="1" ht="15.75">
      <c r="M35389" s="172"/>
      <c r="N35389" s="172"/>
      <c r="O35389" s="172"/>
      <c r="U35389" s="173"/>
    </row>
    <row r="35390" spans="13:21" s="104" customFormat="1" ht="15.75">
      <c r="M35390" s="172"/>
      <c r="N35390" s="172"/>
      <c r="O35390" s="172"/>
      <c r="U35390" s="173"/>
    </row>
    <row r="35391" spans="13:21" s="104" customFormat="1" ht="15.75">
      <c r="M35391" s="172"/>
      <c r="N35391" s="172"/>
      <c r="O35391" s="172"/>
      <c r="U35391" s="173"/>
    </row>
    <row r="35392" spans="13:21" s="104" customFormat="1" ht="15.75">
      <c r="M35392" s="172"/>
      <c r="N35392" s="172"/>
      <c r="O35392" s="172"/>
      <c r="U35392" s="173"/>
    </row>
    <row r="35393" spans="13:21" s="104" customFormat="1" ht="15.75">
      <c r="M35393" s="172"/>
      <c r="N35393" s="172"/>
      <c r="O35393" s="172"/>
      <c r="U35393" s="173"/>
    </row>
    <row r="35394" spans="13:21" s="104" customFormat="1" ht="15.75">
      <c r="M35394" s="172"/>
      <c r="N35394" s="172"/>
      <c r="O35394" s="172"/>
      <c r="U35394" s="173"/>
    </row>
    <row r="35395" spans="13:21" s="104" customFormat="1" ht="15.75">
      <c r="M35395" s="172"/>
      <c r="N35395" s="172"/>
      <c r="O35395" s="172"/>
      <c r="U35395" s="173"/>
    </row>
    <row r="35396" spans="13:21" s="104" customFormat="1" ht="15.75">
      <c r="M35396" s="172"/>
      <c r="N35396" s="172"/>
      <c r="O35396" s="172"/>
      <c r="U35396" s="173"/>
    </row>
    <row r="35397" spans="13:21" s="104" customFormat="1" ht="15.75">
      <c r="M35397" s="172"/>
      <c r="N35397" s="172"/>
      <c r="O35397" s="172"/>
      <c r="U35397" s="173"/>
    </row>
    <row r="35398" spans="13:21" s="104" customFormat="1" ht="15.75">
      <c r="M35398" s="172"/>
      <c r="N35398" s="172"/>
      <c r="O35398" s="172"/>
      <c r="U35398" s="173"/>
    </row>
    <row r="35399" spans="13:21" s="104" customFormat="1" ht="15.75">
      <c r="M35399" s="172"/>
      <c r="N35399" s="172"/>
      <c r="O35399" s="172"/>
      <c r="U35399" s="173"/>
    </row>
    <row r="35400" spans="13:21" s="104" customFormat="1" ht="15.75">
      <c r="M35400" s="172"/>
      <c r="N35400" s="172"/>
      <c r="O35400" s="172"/>
      <c r="U35400" s="173"/>
    </row>
    <row r="35401" spans="13:21" s="104" customFormat="1" ht="15.75">
      <c r="M35401" s="172"/>
      <c r="N35401" s="172"/>
      <c r="O35401" s="172"/>
      <c r="U35401" s="173"/>
    </row>
    <row r="35402" spans="13:21" s="104" customFormat="1" ht="15.75">
      <c r="M35402" s="172"/>
      <c r="N35402" s="172"/>
      <c r="O35402" s="172"/>
      <c r="U35402" s="173"/>
    </row>
    <row r="35403" spans="13:21" s="104" customFormat="1" ht="15.75">
      <c r="M35403" s="172"/>
      <c r="N35403" s="172"/>
      <c r="O35403" s="172"/>
      <c r="U35403" s="173"/>
    </row>
    <row r="35404" spans="13:21" s="104" customFormat="1" ht="15.75">
      <c r="M35404" s="172"/>
      <c r="N35404" s="172"/>
      <c r="O35404" s="172"/>
      <c r="U35404" s="173"/>
    </row>
    <row r="35405" spans="13:21" s="104" customFormat="1" ht="15.75">
      <c r="M35405" s="172"/>
      <c r="N35405" s="172"/>
      <c r="O35405" s="172"/>
      <c r="U35405" s="173"/>
    </row>
    <row r="35406" spans="13:21" s="104" customFormat="1" ht="15.75">
      <c r="M35406" s="172"/>
      <c r="N35406" s="172"/>
      <c r="O35406" s="172"/>
      <c r="U35406" s="173"/>
    </row>
    <row r="35407" spans="13:21" s="104" customFormat="1" ht="15.75">
      <c r="M35407" s="172"/>
      <c r="N35407" s="172"/>
      <c r="O35407" s="172"/>
      <c r="U35407" s="173"/>
    </row>
    <row r="35408" spans="13:21" s="104" customFormat="1" ht="15.75">
      <c r="M35408" s="172"/>
      <c r="N35408" s="172"/>
      <c r="O35408" s="172"/>
      <c r="U35408" s="173"/>
    </row>
    <row r="35409" spans="13:21" s="104" customFormat="1" ht="15.75">
      <c r="M35409" s="172"/>
      <c r="N35409" s="172"/>
      <c r="O35409" s="172"/>
      <c r="U35409" s="173"/>
    </row>
    <row r="35410" spans="13:21" s="104" customFormat="1" ht="15.75">
      <c r="M35410" s="172"/>
      <c r="N35410" s="172"/>
      <c r="O35410" s="172"/>
      <c r="U35410" s="173"/>
    </row>
    <row r="35411" spans="13:21" s="104" customFormat="1" ht="15.75">
      <c r="M35411" s="172"/>
      <c r="N35411" s="172"/>
      <c r="O35411" s="172"/>
      <c r="U35411" s="173"/>
    </row>
    <row r="35412" spans="13:21" s="104" customFormat="1" ht="15.75">
      <c r="M35412" s="172"/>
      <c r="N35412" s="172"/>
      <c r="O35412" s="172"/>
      <c r="U35412" s="173"/>
    </row>
    <row r="35413" spans="13:21" s="104" customFormat="1" ht="15.75">
      <c r="M35413" s="172"/>
      <c r="N35413" s="172"/>
      <c r="O35413" s="172"/>
      <c r="U35413" s="173"/>
    </row>
    <row r="35414" spans="13:21" s="104" customFormat="1" ht="15.75">
      <c r="M35414" s="172"/>
      <c r="N35414" s="172"/>
      <c r="O35414" s="172"/>
      <c r="U35414" s="173"/>
    </row>
    <row r="35415" spans="13:21" s="104" customFormat="1" ht="15.75">
      <c r="M35415" s="172"/>
      <c r="N35415" s="172"/>
      <c r="O35415" s="172"/>
      <c r="U35415" s="173"/>
    </row>
    <row r="35416" spans="13:21" s="104" customFormat="1" ht="15.75">
      <c r="M35416" s="172"/>
      <c r="N35416" s="172"/>
      <c r="O35416" s="172"/>
      <c r="U35416" s="173"/>
    </row>
    <row r="35417" spans="13:21" s="104" customFormat="1" ht="15.75">
      <c r="M35417" s="172"/>
      <c r="N35417" s="172"/>
      <c r="O35417" s="172"/>
      <c r="U35417" s="173"/>
    </row>
    <row r="35418" spans="13:21" s="104" customFormat="1" ht="15.75">
      <c r="M35418" s="172"/>
      <c r="N35418" s="172"/>
      <c r="O35418" s="172"/>
      <c r="U35418" s="173"/>
    </row>
    <row r="35419" spans="13:21" s="104" customFormat="1" ht="15.75">
      <c r="M35419" s="172"/>
      <c r="N35419" s="172"/>
      <c r="O35419" s="172"/>
      <c r="U35419" s="173"/>
    </row>
    <row r="35420" spans="13:21" s="104" customFormat="1" ht="15.75">
      <c r="M35420" s="172"/>
      <c r="N35420" s="172"/>
      <c r="O35420" s="172"/>
      <c r="U35420" s="173"/>
    </row>
    <row r="35421" spans="13:21" s="104" customFormat="1" ht="15.75">
      <c r="M35421" s="172"/>
      <c r="N35421" s="172"/>
      <c r="O35421" s="172"/>
      <c r="U35421" s="173"/>
    </row>
    <row r="35422" spans="13:21" s="104" customFormat="1" ht="15.75">
      <c r="M35422" s="172"/>
      <c r="N35422" s="172"/>
      <c r="O35422" s="172"/>
      <c r="U35422" s="173"/>
    </row>
    <row r="35423" spans="13:21" s="104" customFormat="1" ht="15.75">
      <c r="M35423" s="172"/>
      <c r="N35423" s="172"/>
      <c r="O35423" s="172"/>
      <c r="U35423" s="173"/>
    </row>
    <row r="35424" spans="13:21" s="104" customFormat="1" ht="15.75">
      <c r="M35424" s="172"/>
      <c r="N35424" s="172"/>
      <c r="O35424" s="172"/>
      <c r="U35424" s="173"/>
    </row>
    <row r="35425" spans="13:21" s="104" customFormat="1" ht="15.75">
      <c r="M35425" s="172"/>
      <c r="N35425" s="172"/>
      <c r="O35425" s="172"/>
      <c r="U35425" s="173"/>
    </row>
    <row r="35426" spans="13:21" s="104" customFormat="1" ht="15.75">
      <c r="M35426" s="172"/>
      <c r="N35426" s="172"/>
      <c r="O35426" s="172"/>
      <c r="U35426" s="173"/>
    </row>
    <row r="35427" spans="13:21" s="104" customFormat="1" ht="15.75">
      <c r="M35427" s="172"/>
      <c r="N35427" s="172"/>
      <c r="O35427" s="172"/>
      <c r="U35427" s="173"/>
    </row>
    <row r="35428" spans="13:21" s="104" customFormat="1" ht="15.75">
      <c r="M35428" s="172"/>
      <c r="N35428" s="172"/>
      <c r="O35428" s="172"/>
      <c r="U35428" s="173"/>
    </row>
    <row r="35429" spans="13:21" s="104" customFormat="1" ht="15.75">
      <c r="M35429" s="172"/>
      <c r="N35429" s="172"/>
      <c r="O35429" s="172"/>
      <c r="U35429" s="173"/>
    </row>
    <row r="35430" spans="13:21" s="104" customFormat="1" ht="15.75">
      <c r="M35430" s="172"/>
      <c r="N35430" s="172"/>
      <c r="O35430" s="172"/>
      <c r="U35430" s="173"/>
    </row>
    <row r="35431" spans="13:21" s="104" customFormat="1" ht="15.75">
      <c r="M35431" s="172"/>
      <c r="N35431" s="172"/>
      <c r="O35431" s="172"/>
      <c r="U35431" s="173"/>
    </row>
    <row r="35432" spans="13:21" s="104" customFormat="1" ht="15.75">
      <c r="M35432" s="172"/>
      <c r="N35432" s="172"/>
      <c r="O35432" s="172"/>
      <c r="U35432" s="173"/>
    </row>
    <row r="35433" spans="13:21" s="104" customFormat="1" ht="15.75">
      <c r="M35433" s="172"/>
      <c r="N35433" s="172"/>
      <c r="O35433" s="172"/>
      <c r="U35433" s="173"/>
    </row>
    <row r="35434" spans="13:21" s="104" customFormat="1" ht="15.75">
      <c r="M35434" s="172"/>
      <c r="N35434" s="172"/>
      <c r="O35434" s="172"/>
      <c r="U35434" s="173"/>
    </row>
    <row r="35435" spans="13:21" s="104" customFormat="1" ht="15.75">
      <c r="M35435" s="172"/>
      <c r="N35435" s="172"/>
      <c r="O35435" s="172"/>
      <c r="U35435" s="173"/>
    </row>
    <row r="35436" spans="13:21" s="104" customFormat="1" ht="15.75">
      <c r="M35436" s="172"/>
      <c r="N35436" s="172"/>
      <c r="O35436" s="172"/>
      <c r="U35436" s="173"/>
    </row>
    <row r="35437" spans="13:21" s="104" customFormat="1" ht="15.75">
      <c r="M35437" s="172"/>
      <c r="N35437" s="172"/>
      <c r="O35437" s="172"/>
      <c r="U35437" s="173"/>
    </row>
    <row r="35438" spans="13:21" s="104" customFormat="1" ht="15.75">
      <c r="M35438" s="172"/>
      <c r="N35438" s="172"/>
      <c r="O35438" s="172"/>
      <c r="U35438" s="173"/>
    </row>
    <row r="35439" spans="13:21" s="104" customFormat="1" ht="15.75">
      <c r="M35439" s="172"/>
      <c r="N35439" s="172"/>
      <c r="O35439" s="172"/>
      <c r="U35439" s="173"/>
    </row>
    <row r="35440" spans="13:21" s="104" customFormat="1" ht="15.75">
      <c r="M35440" s="172"/>
      <c r="N35440" s="172"/>
      <c r="O35440" s="172"/>
      <c r="U35440" s="173"/>
    </row>
    <row r="35441" spans="13:21" s="104" customFormat="1" ht="15.75">
      <c r="M35441" s="172"/>
      <c r="N35441" s="172"/>
      <c r="O35441" s="172"/>
      <c r="U35441" s="173"/>
    </row>
    <row r="35442" spans="13:21" s="104" customFormat="1" ht="15.75">
      <c r="M35442" s="172"/>
      <c r="N35442" s="172"/>
      <c r="O35442" s="172"/>
      <c r="U35442" s="173"/>
    </row>
    <row r="35443" spans="13:21" s="104" customFormat="1" ht="15.75">
      <c r="M35443" s="172"/>
      <c r="N35443" s="172"/>
      <c r="O35443" s="172"/>
      <c r="U35443" s="173"/>
    </row>
    <row r="35444" spans="13:21" s="104" customFormat="1" ht="15.75">
      <c r="M35444" s="172"/>
      <c r="N35444" s="172"/>
      <c r="O35444" s="172"/>
      <c r="U35444" s="173"/>
    </row>
    <row r="35445" spans="13:21" s="104" customFormat="1" ht="15.75">
      <c r="M35445" s="172"/>
      <c r="N35445" s="172"/>
      <c r="O35445" s="172"/>
      <c r="U35445" s="173"/>
    </row>
    <row r="35446" spans="13:21" s="104" customFormat="1" ht="15.75">
      <c r="M35446" s="172"/>
      <c r="N35446" s="172"/>
      <c r="O35446" s="172"/>
      <c r="U35446" s="173"/>
    </row>
    <row r="35447" spans="13:21" s="104" customFormat="1" ht="15.75">
      <c r="M35447" s="172"/>
      <c r="N35447" s="172"/>
      <c r="O35447" s="172"/>
      <c r="U35447" s="173"/>
    </row>
    <row r="35448" spans="13:21" s="104" customFormat="1" ht="15.75">
      <c r="M35448" s="172"/>
      <c r="N35448" s="172"/>
      <c r="O35448" s="172"/>
      <c r="U35448" s="173"/>
    </row>
    <row r="35449" spans="13:21" s="104" customFormat="1" ht="15.75">
      <c r="M35449" s="172"/>
      <c r="N35449" s="172"/>
      <c r="O35449" s="172"/>
      <c r="U35449" s="173"/>
    </row>
    <row r="35450" spans="13:21" s="104" customFormat="1" ht="15.75">
      <c r="M35450" s="172"/>
      <c r="N35450" s="172"/>
      <c r="O35450" s="172"/>
      <c r="U35450" s="173"/>
    </row>
    <row r="35451" spans="13:21" s="104" customFormat="1" ht="15.75">
      <c r="M35451" s="172"/>
      <c r="N35451" s="172"/>
      <c r="O35451" s="172"/>
      <c r="U35451" s="173"/>
    </row>
    <row r="35452" spans="13:21" s="104" customFormat="1" ht="15.75">
      <c r="M35452" s="172"/>
      <c r="N35452" s="172"/>
      <c r="O35452" s="172"/>
      <c r="U35452" s="173"/>
    </row>
    <row r="35453" spans="13:21" s="104" customFormat="1" ht="15.75">
      <c r="M35453" s="172"/>
      <c r="N35453" s="172"/>
      <c r="O35453" s="172"/>
      <c r="U35453" s="173"/>
    </row>
    <row r="35454" spans="13:21" s="104" customFormat="1" ht="15.75">
      <c r="M35454" s="172"/>
      <c r="N35454" s="172"/>
      <c r="O35454" s="172"/>
      <c r="U35454" s="173"/>
    </row>
    <row r="35455" spans="13:21" s="104" customFormat="1" ht="15.75">
      <c r="M35455" s="172"/>
      <c r="N35455" s="172"/>
      <c r="O35455" s="172"/>
      <c r="U35455" s="173"/>
    </row>
    <row r="35456" spans="13:21" s="104" customFormat="1" ht="15.75">
      <c r="M35456" s="172"/>
      <c r="N35456" s="172"/>
      <c r="O35456" s="172"/>
      <c r="U35456" s="173"/>
    </row>
    <row r="35457" spans="13:21" s="104" customFormat="1" ht="15.75">
      <c r="M35457" s="172"/>
      <c r="N35457" s="172"/>
      <c r="O35457" s="172"/>
      <c r="U35457" s="173"/>
    </row>
    <row r="35458" spans="13:21" s="104" customFormat="1" ht="15.75">
      <c r="M35458" s="172"/>
      <c r="N35458" s="172"/>
      <c r="O35458" s="172"/>
      <c r="U35458" s="173"/>
    </row>
    <row r="35459" spans="13:21" s="104" customFormat="1" ht="15.75">
      <c r="M35459" s="172"/>
      <c r="N35459" s="172"/>
      <c r="O35459" s="172"/>
      <c r="U35459" s="173"/>
    </row>
    <row r="35460" spans="13:21" s="104" customFormat="1" ht="15.75">
      <c r="M35460" s="172"/>
      <c r="N35460" s="172"/>
      <c r="O35460" s="172"/>
      <c r="U35460" s="173"/>
    </row>
    <row r="35461" spans="13:21" s="104" customFormat="1" ht="15.75">
      <c r="M35461" s="172"/>
      <c r="N35461" s="172"/>
      <c r="O35461" s="172"/>
      <c r="U35461" s="173"/>
    </row>
    <row r="35462" spans="13:21" s="104" customFormat="1" ht="15.75">
      <c r="M35462" s="172"/>
      <c r="N35462" s="172"/>
      <c r="O35462" s="172"/>
      <c r="U35462" s="173"/>
    </row>
    <row r="35463" spans="13:21" s="104" customFormat="1" ht="15.75">
      <c r="M35463" s="172"/>
      <c r="N35463" s="172"/>
      <c r="O35463" s="172"/>
      <c r="U35463" s="173"/>
    </row>
    <row r="35464" spans="13:21" s="104" customFormat="1" ht="15.75">
      <c r="M35464" s="172"/>
      <c r="N35464" s="172"/>
      <c r="O35464" s="172"/>
      <c r="U35464" s="173"/>
    </row>
    <row r="35465" spans="13:21" s="104" customFormat="1" ht="15.75">
      <c r="M35465" s="172"/>
      <c r="N35465" s="172"/>
      <c r="O35465" s="172"/>
      <c r="U35465" s="173"/>
    </row>
    <row r="35466" spans="13:21" s="104" customFormat="1" ht="15.75">
      <c r="M35466" s="172"/>
      <c r="N35466" s="172"/>
      <c r="O35466" s="172"/>
      <c r="U35466" s="173"/>
    </row>
    <row r="35467" spans="13:21" s="104" customFormat="1" ht="15.75">
      <c r="M35467" s="172"/>
      <c r="N35467" s="172"/>
      <c r="O35467" s="172"/>
      <c r="U35467" s="173"/>
    </row>
    <row r="35468" spans="13:21" s="104" customFormat="1" ht="15.75">
      <c r="M35468" s="172"/>
      <c r="N35468" s="172"/>
      <c r="O35468" s="172"/>
      <c r="U35468" s="173"/>
    </row>
    <row r="35469" spans="13:21" s="104" customFormat="1" ht="15.75">
      <c r="M35469" s="172"/>
      <c r="N35469" s="172"/>
      <c r="O35469" s="172"/>
      <c r="U35469" s="173"/>
    </row>
    <row r="35470" spans="13:21" s="104" customFormat="1" ht="15.75">
      <c r="M35470" s="172"/>
      <c r="N35470" s="172"/>
      <c r="O35470" s="172"/>
      <c r="U35470" s="173"/>
    </row>
    <row r="35471" spans="13:21" s="104" customFormat="1" ht="15.75">
      <c r="M35471" s="172"/>
      <c r="N35471" s="172"/>
      <c r="O35471" s="172"/>
      <c r="U35471" s="173"/>
    </row>
    <row r="35472" spans="13:21" s="104" customFormat="1" ht="15.75">
      <c r="M35472" s="172"/>
      <c r="N35472" s="172"/>
      <c r="O35472" s="172"/>
      <c r="U35472" s="173"/>
    </row>
    <row r="35473" spans="13:21" s="104" customFormat="1" ht="15.75">
      <c r="M35473" s="172"/>
      <c r="N35473" s="172"/>
      <c r="O35473" s="172"/>
      <c r="U35473" s="173"/>
    </row>
    <row r="35474" spans="13:21" s="104" customFormat="1" ht="15.75">
      <c r="M35474" s="172"/>
      <c r="N35474" s="172"/>
      <c r="O35474" s="172"/>
      <c r="U35474" s="173"/>
    </row>
    <row r="35475" spans="13:21" s="104" customFormat="1" ht="15.75">
      <c r="M35475" s="172"/>
      <c r="N35475" s="172"/>
      <c r="O35475" s="172"/>
      <c r="U35475" s="173"/>
    </row>
    <row r="35476" spans="13:21" s="104" customFormat="1" ht="15.75">
      <c r="M35476" s="172"/>
      <c r="N35476" s="172"/>
      <c r="O35476" s="172"/>
      <c r="U35476" s="173"/>
    </row>
    <row r="35477" spans="13:21" s="104" customFormat="1" ht="15.75">
      <c r="M35477" s="172"/>
      <c r="N35477" s="172"/>
      <c r="O35477" s="172"/>
      <c r="U35477" s="173"/>
    </row>
    <row r="35478" spans="13:21" s="104" customFormat="1" ht="15.75">
      <c r="M35478" s="172"/>
      <c r="N35478" s="172"/>
      <c r="O35478" s="172"/>
      <c r="U35478" s="173"/>
    </row>
    <row r="35479" spans="13:21" s="104" customFormat="1" ht="15.75">
      <c r="M35479" s="172"/>
      <c r="N35479" s="172"/>
      <c r="O35479" s="172"/>
      <c r="U35479" s="173"/>
    </row>
    <row r="35480" spans="13:21" s="104" customFormat="1" ht="15.75">
      <c r="M35480" s="172"/>
      <c r="N35480" s="172"/>
      <c r="O35480" s="172"/>
      <c r="U35480" s="173"/>
    </row>
    <row r="35481" spans="13:21" s="104" customFormat="1" ht="15.75">
      <c r="M35481" s="172"/>
      <c r="N35481" s="172"/>
      <c r="O35481" s="172"/>
      <c r="U35481" s="173"/>
    </row>
    <row r="35482" spans="13:21" s="104" customFormat="1" ht="15.75">
      <c r="M35482" s="172"/>
      <c r="N35482" s="172"/>
      <c r="O35482" s="172"/>
      <c r="U35482" s="173"/>
    </row>
    <row r="35483" spans="13:21" s="104" customFormat="1" ht="15.75">
      <c r="M35483" s="172"/>
      <c r="N35483" s="172"/>
      <c r="O35483" s="172"/>
      <c r="U35483" s="173"/>
    </row>
    <row r="35484" spans="13:21" s="104" customFormat="1" ht="15.75">
      <c r="M35484" s="172"/>
      <c r="N35484" s="172"/>
      <c r="O35484" s="172"/>
      <c r="U35484" s="173"/>
    </row>
    <row r="35485" spans="13:21" s="104" customFormat="1" ht="15.75">
      <c r="M35485" s="172"/>
      <c r="N35485" s="172"/>
      <c r="O35485" s="172"/>
      <c r="U35485" s="173"/>
    </row>
    <row r="35486" spans="13:21" s="104" customFormat="1" ht="15.75">
      <c r="M35486" s="172"/>
      <c r="N35486" s="172"/>
      <c r="O35486" s="172"/>
      <c r="U35486" s="173"/>
    </row>
    <row r="35487" spans="13:21" s="104" customFormat="1" ht="15.75">
      <c r="M35487" s="172"/>
      <c r="N35487" s="172"/>
      <c r="O35487" s="172"/>
      <c r="U35487" s="173"/>
    </row>
    <row r="35488" spans="13:21" s="104" customFormat="1" ht="15.75">
      <c r="M35488" s="172"/>
      <c r="N35488" s="172"/>
      <c r="O35488" s="172"/>
      <c r="U35488" s="173"/>
    </row>
    <row r="35489" spans="13:21" s="104" customFormat="1" ht="15.75">
      <c r="M35489" s="172"/>
      <c r="N35489" s="172"/>
      <c r="O35489" s="172"/>
      <c r="U35489" s="173"/>
    </row>
    <row r="35490" spans="13:21" s="104" customFormat="1" ht="15.75">
      <c r="M35490" s="172"/>
      <c r="N35490" s="172"/>
      <c r="O35490" s="172"/>
      <c r="U35490" s="173"/>
    </row>
    <row r="35491" spans="13:21" s="104" customFormat="1" ht="15.75">
      <c r="M35491" s="172"/>
      <c r="N35491" s="172"/>
      <c r="O35491" s="172"/>
      <c r="U35491" s="173"/>
    </row>
    <row r="35492" spans="13:21" s="104" customFormat="1" ht="15.75">
      <c r="M35492" s="172"/>
      <c r="N35492" s="172"/>
      <c r="O35492" s="172"/>
      <c r="U35492" s="173"/>
    </row>
    <row r="35493" spans="13:21" s="104" customFormat="1" ht="15.75">
      <c r="M35493" s="172"/>
      <c r="N35493" s="172"/>
      <c r="O35493" s="172"/>
      <c r="U35493" s="173"/>
    </row>
    <row r="35494" spans="13:21" s="104" customFormat="1" ht="15.75">
      <c r="M35494" s="172"/>
      <c r="N35494" s="172"/>
      <c r="O35494" s="172"/>
      <c r="U35494" s="173"/>
    </row>
    <row r="35495" spans="13:21" s="104" customFormat="1" ht="15.75">
      <c r="M35495" s="172"/>
      <c r="N35495" s="172"/>
      <c r="O35495" s="172"/>
      <c r="U35495" s="173"/>
    </row>
    <row r="35496" spans="13:21" s="104" customFormat="1" ht="15.75">
      <c r="M35496" s="172"/>
      <c r="N35496" s="172"/>
      <c r="O35496" s="172"/>
      <c r="U35496" s="173"/>
    </row>
    <row r="35497" spans="13:21" s="104" customFormat="1" ht="15.75">
      <c r="M35497" s="172"/>
      <c r="N35497" s="172"/>
      <c r="O35497" s="172"/>
      <c r="U35497" s="173"/>
    </row>
    <row r="35498" spans="13:21" s="104" customFormat="1" ht="15.75">
      <c r="M35498" s="172"/>
      <c r="N35498" s="172"/>
      <c r="O35498" s="172"/>
      <c r="U35498" s="173"/>
    </row>
    <row r="35499" spans="13:21" s="104" customFormat="1" ht="15.75">
      <c r="M35499" s="172"/>
      <c r="N35499" s="172"/>
      <c r="O35499" s="172"/>
      <c r="U35499" s="173"/>
    </row>
    <row r="35500" spans="13:21" s="104" customFormat="1" ht="15.75">
      <c r="M35500" s="172"/>
      <c r="N35500" s="172"/>
      <c r="O35500" s="172"/>
      <c r="U35500" s="173"/>
    </row>
    <row r="35501" spans="13:21" s="104" customFormat="1" ht="15.75">
      <c r="M35501" s="172"/>
      <c r="N35501" s="172"/>
      <c r="O35501" s="172"/>
      <c r="U35501" s="173"/>
    </row>
    <row r="35502" spans="13:21" s="104" customFormat="1" ht="15.75">
      <c r="M35502" s="172"/>
      <c r="N35502" s="172"/>
      <c r="O35502" s="172"/>
      <c r="U35502" s="173"/>
    </row>
    <row r="35503" spans="13:21" s="104" customFormat="1" ht="15.75">
      <c r="M35503" s="172"/>
      <c r="N35503" s="172"/>
      <c r="O35503" s="172"/>
      <c r="U35503" s="173"/>
    </row>
    <row r="35504" spans="13:21" s="104" customFormat="1" ht="15.75">
      <c r="M35504" s="172"/>
      <c r="N35504" s="172"/>
      <c r="O35504" s="172"/>
      <c r="U35504" s="173"/>
    </row>
    <row r="35505" spans="13:21" s="104" customFormat="1" ht="15.75">
      <c r="M35505" s="172"/>
      <c r="N35505" s="172"/>
      <c r="O35505" s="172"/>
      <c r="U35505" s="173"/>
    </row>
    <row r="35506" spans="13:21" s="104" customFormat="1" ht="15.75">
      <c r="M35506" s="172"/>
      <c r="N35506" s="172"/>
      <c r="O35506" s="172"/>
      <c r="U35506" s="173"/>
    </row>
    <row r="35507" spans="13:21" s="104" customFormat="1" ht="15.75">
      <c r="M35507" s="172"/>
      <c r="N35507" s="172"/>
      <c r="O35507" s="172"/>
      <c r="U35507" s="173"/>
    </row>
    <row r="35508" spans="13:21" s="104" customFormat="1" ht="15.75">
      <c r="M35508" s="172"/>
      <c r="N35508" s="172"/>
      <c r="O35508" s="172"/>
      <c r="U35508" s="173"/>
    </row>
    <row r="35509" spans="13:21" s="104" customFormat="1" ht="15.75">
      <c r="M35509" s="172"/>
      <c r="N35509" s="172"/>
      <c r="O35509" s="172"/>
      <c r="U35509" s="173"/>
    </row>
    <row r="35510" spans="13:21" s="104" customFormat="1" ht="15.75">
      <c r="M35510" s="172"/>
      <c r="N35510" s="172"/>
      <c r="O35510" s="172"/>
      <c r="U35510" s="173"/>
    </row>
    <row r="35511" spans="13:21" s="104" customFormat="1" ht="15.75">
      <c r="M35511" s="172"/>
      <c r="N35511" s="172"/>
      <c r="O35511" s="172"/>
      <c r="U35511" s="173"/>
    </row>
    <row r="35512" spans="13:21" s="104" customFormat="1" ht="15.75">
      <c r="M35512" s="172"/>
      <c r="N35512" s="172"/>
      <c r="O35512" s="172"/>
      <c r="U35512" s="173"/>
    </row>
    <row r="35513" spans="13:21" s="104" customFormat="1" ht="15.75">
      <c r="M35513" s="172"/>
      <c r="N35513" s="172"/>
      <c r="O35513" s="172"/>
      <c r="U35513" s="173"/>
    </row>
    <row r="35514" spans="13:21" s="104" customFormat="1" ht="15.75">
      <c r="M35514" s="172"/>
      <c r="N35514" s="172"/>
      <c r="O35514" s="172"/>
      <c r="U35514" s="173"/>
    </row>
    <row r="35515" spans="13:21" s="104" customFormat="1" ht="15.75">
      <c r="M35515" s="172"/>
      <c r="N35515" s="172"/>
      <c r="O35515" s="172"/>
      <c r="U35515" s="173"/>
    </row>
    <row r="35516" spans="13:21" s="104" customFormat="1" ht="15.75">
      <c r="M35516" s="172"/>
      <c r="N35516" s="172"/>
      <c r="O35516" s="172"/>
      <c r="U35516" s="173"/>
    </row>
    <row r="35517" spans="13:21" s="104" customFormat="1" ht="15.75">
      <c r="M35517" s="172"/>
      <c r="N35517" s="172"/>
      <c r="O35517" s="172"/>
      <c r="U35517" s="173"/>
    </row>
    <row r="35518" spans="13:21" s="104" customFormat="1" ht="15.75">
      <c r="M35518" s="172"/>
      <c r="N35518" s="172"/>
      <c r="O35518" s="172"/>
      <c r="U35518" s="173"/>
    </row>
    <row r="35519" spans="13:21" s="104" customFormat="1" ht="15.75">
      <c r="M35519" s="172"/>
      <c r="N35519" s="172"/>
      <c r="O35519" s="172"/>
      <c r="U35519" s="173"/>
    </row>
    <row r="35520" spans="13:21" s="104" customFormat="1" ht="15.75">
      <c r="M35520" s="172"/>
      <c r="N35520" s="172"/>
      <c r="O35520" s="172"/>
      <c r="U35520" s="173"/>
    </row>
    <row r="35521" spans="13:21" s="104" customFormat="1" ht="15.75">
      <c r="M35521" s="172"/>
      <c r="N35521" s="172"/>
      <c r="O35521" s="172"/>
      <c r="U35521" s="173"/>
    </row>
    <row r="35522" spans="13:21" s="104" customFormat="1" ht="15.75">
      <c r="M35522" s="172"/>
      <c r="N35522" s="172"/>
      <c r="O35522" s="172"/>
      <c r="U35522" s="173"/>
    </row>
    <row r="35523" spans="13:21" s="104" customFormat="1" ht="15.75">
      <c r="M35523" s="172"/>
      <c r="N35523" s="172"/>
      <c r="O35523" s="172"/>
      <c r="U35523" s="173"/>
    </row>
    <row r="35524" spans="13:21" s="104" customFormat="1" ht="15.75">
      <c r="M35524" s="172"/>
      <c r="N35524" s="172"/>
      <c r="O35524" s="172"/>
      <c r="U35524" s="173"/>
    </row>
    <row r="35525" spans="13:21" s="104" customFormat="1" ht="15.75">
      <c r="M35525" s="172"/>
      <c r="N35525" s="172"/>
      <c r="O35525" s="172"/>
      <c r="U35525" s="173"/>
    </row>
    <row r="35526" spans="13:21" s="104" customFormat="1" ht="15.75">
      <c r="M35526" s="172"/>
      <c r="N35526" s="172"/>
      <c r="O35526" s="172"/>
      <c r="U35526" s="173"/>
    </row>
    <row r="35527" spans="13:21" s="104" customFormat="1" ht="15.75">
      <c r="M35527" s="172"/>
      <c r="N35527" s="172"/>
      <c r="O35527" s="172"/>
      <c r="U35527" s="173"/>
    </row>
    <row r="35528" spans="13:21" s="104" customFormat="1" ht="15.75">
      <c r="M35528" s="172"/>
      <c r="N35528" s="172"/>
      <c r="O35528" s="172"/>
      <c r="U35528" s="173"/>
    </row>
    <row r="35529" spans="13:21" s="104" customFormat="1" ht="15.75">
      <c r="M35529" s="172"/>
      <c r="N35529" s="172"/>
      <c r="O35529" s="172"/>
      <c r="U35529" s="173"/>
    </row>
    <row r="35530" spans="13:21" s="104" customFormat="1" ht="15.75">
      <c r="M35530" s="172"/>
      <c r="N35530" s="172"/>
      <c r="O35530" s="172"/>
      <c r="U35530" s="173"/>
    </row>
    <row r="35531" spans="13:21" s="104" customFormat="1" ht="15.75">
      <c r="M35531" s="172"/>
      <c r="N35531" s="172"/>
      <c r="O35531" s="172"/>
      <c r="U35531" s="173"/>
    </row>
    <row r="35532" spans="13:21" s="104" customFormat="1" ht="15.75">
      <c r="M35532" s="172"/>
      <c r="N35532" s="172"/>
      <c r="O35532" s="172"/>
      <c r="U35532" s="173"/>
    </row>
    <row r="35533" spans="13:21" s="104" customFormat="1" ht="15.75">
      <c r="M35533" s="172"/>
      <c r="N35533" s="172"/>
      <c r="O35533" s="172"/>
      <c r="U35533" s="173"/>
    </row>
    <row r="35534" spans="13:21" s="104" customFormat="1" ht="15.75">
      <c r="M35534" s="172"/>
      <c r="N35534" s="172"/>
      <c r="O35534" s="172"/>
      <c r="U35534" s="173"/>
    </row>
    <row r="35535" spans="13:21" s="104" customFormat="1" ht="15.75">
      <c r="M35535" s="172"/>
      <c r="N35535" s="172"/>
      <c r="O35535" s="172"/>
      <c r="U35535" s="173"/>
    </row>
    <row r="35536" spans="13:21" s="104" customFormat="1" ht="15.75">
      <c r="M35536" s="172"/>
      <c r="N35536" s="172"/>
      <c r="O35536" s="172"/>
      <c r="U35536" s="173"/>
    </row>
    <row r="35537" spans="13:21" s="104" customFormat="1" ht="15.75">
      <c r="M35537" s="172"/>
      <c r="N35537" s="172"/>
      <c r="O35537" s="172"/>
      <c r="U35537" s="173"/>
    </row>
    <row r="35538" spans="13:21" s="104" customFormat="1" ht="15.75">
      <c r="M35538" s="172"/>
      <c r="N35538" s="172"/>
      <c r="O35538" s="172"/>
      <c r="U35538" s="173"/>
    </row>
    <row r="35539" spans="13:21" s="104" customFormat="1" ht="15.75">
      <c r="M35539" s="172"/>
      <c r="N35539" s="172"/>
      <c r="O35539" s="172"/>
      <c r="U35539" s="173"/>
    </row>
    <row r="35540" spans="13:21" s="104" customFormat="1" ht="15.75">
      <c r="M35540" s="172"/>
      <c r="N35540" s="172"/>
      <c r="O35540" s="172"/>
      <c r="U35540" s="173"/>
    </row>
    <row r="35541" spans="13:21" s="104" customFormat="1" ht="15.75">
      <c r="M35541" s="172"/>
      <c r="N35541" s="172"/>
      <c r="O35541" s="172"/>
      <c r="U35541" s="173"/>
    </row>
    <row r="35542" spans="13:21" s="104" customFormat="1" ht="15.75">
      <c r="M35542" s="172"/>
      <c r="N35542" s="172"/>
      <c r="O35542" s="172"/>
      <c r="U35542" s="173"/>
    </row>
    <row r="35543" spans="13:21" s="104" customFormat="1" ht="15.75">
      <c r="M35543" s="172"/>
      <c r="N35543" s="172"/>
      <c r="O35543" s="172"/>
      <c r="U35543" s="173"/>
    </row>
    <row r="35544" spans="13:21" s="104" customFormat="1" ht="15.75">
      <c r="M35544" s="172"/>
      <c r="N35544" s="172"/>
      <c r="O35544" s="172"/>
      <c r="U35544" s="173"/>
    </row>
    <row r="35545" spans="13:21" s="104" customFormat="1" ht="15.75">
      <c r="M35545" s="172"/>
      <c r="N35545" s="172"/>
      <c r="O35545" s="172"/>
      <c r="U35545" s="173"/>
    </row>
    <row r="35546" spans="13:21" s="104" customFormat="1" ht="15.75">
      <c r="M35546" s="172"/>
      <c r="N35546" s="172"/>
      <c r="O35546" s="172"/>
      <c r="U35546" s="173"/>
    </row>
    <row r="35547" spans="13:21" s="104" customFormat="1" ht="15.75">
      <c r="M35547" s="172"/>
      <c r="N35547" s="172"/>
      <c r="O35547" s="172"/>
      <c r="U35547" s="173"/>
    </row>
    <row r="35548" spans="13:21" s="104" customFormat="1" ht="15.75">
      <c r="M35548" s="172"/>
      <c r="N35548" s="172"/>
      <c r="O35548" s="172"/>
      <c r="U35548" s="173"/>
    </row>
    <row r="35549" spans="13:21" s="104" customFormat="1" ht="15.75">
      <c r="M35549" s="172"/>
      <c r="N35549" s="172"/>
      <c r="O35549" s="172"/>
      <c r="U35549" s="173"/>
    </row>
    <row r="35550" spans="13:21" s="104" customFormat="1" ht="15.75">
      <c r="M35550" s="172"/>
      <c r="N35550" s="172"/>
      <c r="O35550" s="172"/>
      <c r="U35550" s="173"/>
    </row>
    <row r="35551" spans="13:21" s="104" customFormat="1" ht="15.75">
      <c r="M35551" s="172"/>
      <c r="N35551" s="172"/>
      <c r="O35551" s="172"/>
      <c r="U35551" s="173"/>
    </row>
    <row r="35552" spans="13:21" s="104" customFormat="1" ht="15.75">
      <c r="M35552" s="172"/>
      <c r="N35552" s="172"/>
      <c r="O35552" s="172"/>
      <c r="U35552" s="173"/>
    </row>
    <row r="35553" spans="13:21" s="104" customFormat="1" ht="15.75">
      <c r="M35553" s="172"/>
      <c r="N35553" s="172"/>
      <c r="O35553" s="172"/>
      <c r="U35553" s="173"/>
    </row>
    <row r="35554" spans="13:21" s="104" customFormat="1" ht="15.75">
      <c r="M35554" s="172"/>
      <c r="N35554" s="172"/>
      <c r="O35554" s="172"/>
      <c r="U35554" s="173"/>
    </row>
    <row r="35555" spans="13:21" s="104" customFormat="1" ht="15.75">
      <c r="M35555" s="172"/>
      <c r="N35555" s="172"/>
      <c r="O35555" s="172"/>
      <c r="U35555" s="173"/>
    </row>
    <row r="35556" spans="13:21" s="104" customFormat="1" ht="15.75">
      <c r="M35556" s="172"/>
      <c r="N35556" s="172"/>
      <c r="O35556" s="172"/>
      <c r="U35556" s="173"/>
    </row>
    <row r="35557" spans="13:21" s="104" customFormat="1" ht="15.75">
      <c r="M35557" s="172"/>
      <c r="N35557" s="172"/>
      <c r="O35557" s="172"/>
      <c r="U35557" s="173"/>
    </row>
    <row r="35558" spans="13:21" s="104" customFormat="1" ht="15.75">
      <c r="M35558" s="172"/>
      <c r="N35558" s="172"/>
      <c r="O35558" s="172"/>
      <c r="U35558" s="173"/>
    </row>
    <row r="35559" spans="13:21" s="104" customFormat="1" ht="15.75">
      <c r="M35559" s="172"/>
      <c r="N35559" s="172"/>
      <c r="O35559" s="172"/>
      <c r="U35559" s="173"/>
    </row>
    <row r="35560" spans="13:21" s="104" customFormat="1" ht="15.75">
      <c r="M35560" s="172"/>
      <c r="N35560" s="172"/>
      <c r="O35560" s="172"/>
      <c r="U35560" s="173"/>
    </row>
    <row r="35561" spans="13:21" s="104" customFormat="1" ht="15.75">
      <c r="M35561" s="172"/>
      <c r="N35561" s="172"/>
      <c r="O35561" s="172"/>
      <c r="U35561" s="173"/>
    </row>
    <row r="35562" spans="13:21" s="104" customFormat="1" ht="15.75">
      <c r="M35562" s="172"/>
      <c r="N35562" s="172"/>
      <c r="O35562" s="172"/>
      <c r="U35562" s="173"/>
    </row>
    <row r="35563" spans="13:21" s="104" customFormat="1" ht="15.75">
      <c r="M35563" s="172"/>
      <c r="N35563" s="172"/>
      <c r="O35563" s="172"/>
      <c r="U35563" s="173"/>
    </row>
    <row r="35564" spans="13:21" s="104" customFormat="1" ht="15.75">
      <c r="M35564" s="172"/>
      <c r="N35564" s="172"/>
      <c r="O35564" s="172"/>
      <c r="U35564" s="173"/>
    </row>
    <row r="35565" spans="13:21" s="104" customFormat="1" ht="15.75">
      <c r="M35565" s="172"/>
      <c r="N35565" s="172"/>
      <c r="O35565" s="172"/>
      <c r="U35565" s="173"/>
    </row>
    <row r="35566" spans="13:21" s="104" customFormat="1" ht="15.75">
      <c r="M35566" s="172"/>
      <c r="N35566" s="172"/>
      <c r="O35566" s="172"/>
      <c r="U35566" s="173"/>
    </row>
    <row r="35567" spans="13:21" s="104" customFormat="1" ht="15.75">
      <c r="M35567" s="172"/>
      <c r="N35567" s="172"/>
      <c r="O35567" s="172"/>
      <c r="U35567" s="173"/>
    </row>
    <row r="35568" spans="13:21" s="104" customFormat="1" ht="15.75">
      <c r="M35568" s="172"/>
      <c r="N35568" s="172"/>
      <c r="O35568" s="172"/>
      <c r="U35568" s="173"/>
    </row>
    <row r="35569" spans="13:21" s="104" customFormat="1" ht="15.75">
      <c r="M35569" s="172"/>
      <c r="N35569" s="172"/>
      <c r="O35569" s="172"/>
      <c r="U35569" s="173"/>
    </row>
    <row r="35570" spans="13:21" s="104" customFormat="1" ht="15.75">
      <c r="M35570" s="172"/>
      <c r="N35570" s="172"/>
      <c r="O35570" s="172"/>
      <c r="U35570" s="173"/>
    </row>
    <row r="35571" spans="13:21" s="104" customFormat="1" ht="15.75">
      <c r="M35571" s="172"/>
      <c r="N35571" s="172"/>
      <c r="O35571" s="172"/>
      <c r="U35571" s="173"/>
    </row>
    <row r="35572" spans="13:21" s="104" customFormat="1" ht="15.75">
      <c r="M35572" s="172"/>
      <c r="N35572" s="172"/>
      <c r="O35572" s="172"/>
      <c r="U35572" s="173"/>
    </row>
    <row r="35573" spans="13:21" s="104" customFormat="1" ht="15.75">
      <c r="M35573" s="172"/>
      <c r="N35573" s="172"/>
      <c r="O35573" s="172"/>
      <c r="U35573" s="173"/>
    </row>
    <row r="35574" spans="13:21" s="104" customFormat="1" ht="15.75">
      <c r="M35574" s="172"/>
      <c r="N35574" s="172"/>
      <c r="O35574" s="172"/>
      <c r="U35574" s="173"/>
    </row>
    <row r="35575" spans="13:21" s="104" customFormat="1" ht="15.75">
      <c r="M35575" s="172"/>
      <c r="N35575" s="172"/>
      <c r="O35575" s="172"/>
      <c r="U35575" s="173"/>
    </row>
    <row r="35576" spans="13:21" s="104" customFormat="1" ht="15.75">
      <c r="M35576" s="172"/>
      <c r="N35576" s="172"/>
      <c r="O35576" s="172"/>
      <c r="U35576" s="173"/>
    </row>
    <row r="35577" spans="13:21" s="104" customFormat="1" ht="15.75">
      <c r="M35577" s="172"/>
      <c r="N35577" s="172"/>
      <c r="O35577" s="172"/>
      <c r="U35577" s="173"/>
    </row>
    <row r="35578" spans="13:21" s="104" customFormat="1" ht="15.75">
      <c r="M35578" s="172"/>
      <c r="N35578" s="172"/>
      <c r="O35578" s="172"/>
      <c r="U35578" s="173"/>
    </row>
    <row r="35579" spans="13:21" s="104" customFormat="1" ht="15.75">
      <c r="M35579" s="172"/>
      <c r="N35579" s="172"/>
      <c r="O35579" s="172"/>
      <c r="U35579" s="173"/>
    </row>
    <row r="35580" spans="13:21" s="104" customFormat="1" ht="15.75">
      <c r="M35580" s="172"/>
      <c r="N35580" s="172"/>
      <c r="O35580" s="172"/>
      <c r="U35580" s="173"/>
    </row>
    <row r="35581" spans="13:21" s="104" customFormat="1" ht="15.75">
      <c r="M35581" s="172"/>
      <c r="N35581" s="172"/>
      <c r="O35581" s="172"/>
      <c r="U35581" s="173"/>
    </row>
    <row r="35582" spans="13:21" s="104" customFormat="1" ht="15.75">
      <c r="M35582" s="172"/>
      <c r="N35582" s="172"/>
      <c r="O35582" s="172"/>
      <c r="U35582" s="173"/>
    </row>
    <row r="35583" spans="13:21" s="104" customFormat="1" ht="15.75">
      <c r="M35583" s="172"/>
      <c r="N35583" s="172"/>
      <c r="O35583" s="172"/>
      <c r="U35583" s="173"/>
    </row>
    <row r="35584" spans="13:21" s="104" customFormat="1" ht="15.75">
      <c r="M35584" s="172"/>
      <c r="N35584" s="172"/>
      <c r="O35584" s="172"/>
      <c r="U35584" s="173"/>
    </row>
    <row r="35585" spans="13:21" s="104" customFormat="1" ht="15.75">
      <c r="M35585" s="172"/>
      <c r="N35585" s="172"/>
      <c r="O35585" s="172"/>
      <c r="U35585" s="173"/>
    </row>
    <row r="35586" spans="13:21" s="104" customFormat="1" ht="15.75">
      <c r="M35586" s="172"/>
      <c r="N35586" s="172"/>
      <c r="O35586" s="172"/>
      <c r="U35586" s="173"/>
    </row>
    <row r="35587" spans="13:21" s="104" customFormat="1" ht="15.75">
      <c r="M35587" s="172"/>
      <c r="N35587" s="172"/>
      <c r="O35587" s="172"/>
      <c r="U35587" s="173"/>
    </row>
    <row r="35588" spans="13:21" s="104" customFormat="1" ht="15.75">
      <c r="M35588" s="172"/>
      <c r="N35588" s="172"/>
      <c r="O35588" s="172"/>
      <c r="U35588" s="173"/>
    </row>
    <row r="35589" spans="13:21" s="104" customFormat="1" ht="15.75">
      <c r="M35589" s="172"/>
      <c r="N35589" s="172"/>
      <c r="O35589" s="172"/>
      <c r="U35589" s="173"/>
    </row>
    <row r="35590" spans="13:21" s="104" customFormat="1" ht="15.75">
      <c r="M35590" s="172"/>
      <c r="N35590" s="172"/>
      <c r="O35590" s="172"/>
      <c r="U35590" s="173"/>
    </row>
    <row r="35591" spans="13:21" s="104" customFormat="1" ht="15.75">
      <c r="M35591" s="172"/>
      <c r="N35591" s="172"/>
      <c r="O35591" s="172"/>
      <c r="U35591" s="173"/>
    </row>
    <row r="35592" spans="13:21" s="104" customFormat="1" ht="15.75">
      <c r="M35592" s="172"/>
      <c r="N35592" s="172"/>
      <c r="O35592" s="172"/>
      <c r="U35592" s="173"/>
    </row>
    <row r="35593" spans="13:21" s="104" customFormat="1" ht="15.75">
      <c r="M35593" s="172"/>
      <c r="N35593" s="172"/>
      <c r="O35593" s="172"/>
      <c r="U35593" s="173"/>
    </row>
    <row r="35594" spans="13:21" s="104" customFormat="1" ht="15.75">
      <c r="M35594" s="172"/>
      <c r="N35594" s="172"/>
      <c r="O35594" s="172"/>
      <c r="U35594" s="173"/>
    </row>
    <row r="35595" spans="13:21" s="104" customFormat="1" ht="15.75">
      <c r="M35595" s="172"/>
      <c r="N35595" s="172"/>
      <c r="O35595" s="172"/>
      <c r="U35595" s="173"/>
    </row>
    <row r="35596" spans="13:21" s="104" customFormat="1" ht="15.75">
      <c r="M35596" s="172"/>
      <c r="N35596" s="172"/>
      <c r="O35596" s="172"/>
      <c r="U35596" s="173"/>
    </row>
    <row r="35597" spans="13:21" s="104" customFormat="1" ht="15.75">
      <c r="M35597" s="172"/>
      <c r="N35597" s="172"/>
      <c r="O35597" s="172"/>
      <c r="U35597" s="173"/>
    </row>
    <row r="35598" spans="13:21" s="104" customFormat="1" ht="15.75">
      <c r="M35598" s="172"/>
      <c r="N35598" s="172"/>
      <c r="O35598" s="172"/>
      <c r="U35598" s="173"/>
    </row>
    <row r="35599" spans="13:21" s="104" customFormat="1" ht="15.75">
      <c r="M35599" s="172"/>
      <c r="N35599" s="172"/>
      <c r="O35599" s="172"/>
      <c r="U35599" s="173"/>
    </row>
    <row r="35600" spans="13:21" s="104" customFormat="1" ht="15.75">
      <c r="M35600" s="172"/>
      <c r="N35600" s="172"/>
      <c r="O35600" s="172"/>
      <c r="U35600" s="173"/>
    </row>
    <row r="35601" spans="13:21" s="104" customFormat="1" ht="15.75">
      <c r="M35601" s="172"/>
      <c r="N35601" s="172"/>
      <c r="O35601" s="172"/>
      <c r="U35601" s="173"/>
    </row>
    <row r="35602" spans="13:21" s="104" customFormat="1" ht="15.75">
      <c r="M35602" s="172"/>
      <c r="N35602" s="172"/>
      <c r="O35602" s="172"/>
      <c r="U35602" s="173"/>
    </row>
    <row r="35603" spans="13:21" s="104" customFormat="1" ht="15.75">
      <c r="M35603" s="172"/>
      <c r="N35603" s="172"/>
      <c r="O35603" s="172"/>
      <c r="U35603" s="173"/>
    </row>
    <row r="35604" spans="13:21" s="104" customFormat="1" ht="15.75">
      <c r="M35604" s="172"/>
      <c r="N35604" s="172"/>
      <c r="O35604" s="172"/>
      <c r="U35604" s="173"/>
    </row>
    <row r="35605" spans="13:21" s="104" customFormat="1" ht="15.75">
      <c r="M35605" s="172"/>
      <c r="N35605" s="172"/>
      <c r="O35605" s="172"/>
      <c r="U35605" s="173"/>
    </row>
    <row r="35606" spans="13:21" s="104" customFormat="1" ht="15.75">
      <c r="M35606" s="172"/>
      <c r="N35606" s="172"/>
      <c r="O35606" s="172"/>
      <c r="U35606" s="173"/>
    </row>
    <row r="35607" spans="13:21" s="104" customFormat="1" ht="15.75">
      <c r="M35607" s="172"/>
      <c r="N35607" s="172"/>
      <c r="O35607" s="172"/>
      <c r="U35607" s="173"/>
    </row>
    <row r="35608" spans="13:21" s="104" customFormat="1" ht="15.75">
      <c r="M35608" s="172"/>
      <c r="N35608" s="172"/>
      <c r="O35608" s="172"/>
      <c r="U35608" s="173"/>
    </row>
    <row r="35609" spans="13:21" s="104" customFormat="1" ht="15.75">
      <c r="M35609" s="172"/>
      <c r="N35609" s="172"/>
      <c r="O35609" s="172"/>
      <c r="U35609" s="173"/>
    </row>
    <row r="35610" spans="13:21" s="104" customFormat="1" ht="15.75">
      <c r="M35610" s="172"/>
      <c r="N35610" s="172"/>
      <c r="O35610" s="172"/>
      <c r="U35610" s="173"/>
    </row>
    <row r="35611" spans="13:21" s="104" customFormat="1" ht="15.75">
      <c r="M35611" s="172"/>
      <c r="N35611" s="172"/>
      <c r="O35611" s="172"/>
      <c r="U35611" s="173"/>
    </row>
    <row r="35612" spans="13:21" s="104" customFormat="1" ht="15.75">
      <c r="M35612" s="172"/>
      <c r="N35612" s="172"/>
      <c r="O35612" s="172"/>
      <c r="U35612" s="173"/>
    </row>
    <row r="35613" spans="13:21" s="104" customFormat="1" ht="15.75">
      <c r="M35613" s="172"/>
      <c r="N35613" s="172"/>
      <c r="O35613" s="172"/>
      <c r="U35613" s="173"/>
    </row>
    <row r="35614" spans="13:21" s="104" customFormat="1" ht="15.75">
      <c r="M35614" s="172"/>
      <c r="N35614" s="172"/>
      <c r="O35614" s="172"/>
      <c r="U35614" s="173"/>
    </row>
    <row r="35615" spans="13:21" s="104" customFormat="1" ht="15.75">
      <c r="M35615" s="172"/>
      <c r="N35615" s="172"/>
      <c r="O35615" s="172"/>
      <c r="U35615" s="173"/>
    </row>
    <row r="35616" spans="13:21" s="104" customFormat="1" ht="15.75">
      <c r="M35616" s="172"/>
      <c r="N35616" s="172"/>
      <c r="O35616" s="172"/>
      <c r="U35616" s="173"/>
    </row>
    <row r="35617" spans="13:21" s="104" customFormat="1" ht="15.75">
      <c r="M35617" s="172"/>
      <c r="N35617" s="172"/>
      <c r="O35617" s="172"/>
      <c r="U35617" s="173"/>
    </row>
    <row r="35618" spans="13:21" s="104" customFormat="1" ht="15.75">
      <c r="M35618" s="172"/>
      <c r="N35618" s="172"/>
      <c r="O35618" s="172"/>
      <c r="U35618" s="173"/>
    </row>
    <row r="35619" spans="13:21" s="104" customFormat="1" ht="15.75">
      <c r="M35619" s="172"/>
      <c r="N35619" s="172"/>
      <c r="O35619" s="172"/>
      <c r="U35619" s="173"/>
    </row>
    <row r="35620" spans="13:21" s="104" customFormat="1" ht="15.75">
      <c r="M35620" s="172"/>
      <c r="N35620" s="172"/>
      <c r="O35620" s="172"/>
      <c r="U35620" s="173"/>
    </row>
    <row r="35621" spans="13:21" s="104" customFormat="1" ht="15.75">
      <c r="M35621" s="172"/>
      <c r="N35621" s="172"/>
      <c r="O35621" s="172"/>
      <c r="U35621" s="173"/>
    </row>
    <row r="35622" spans="13:21" s="104" customFormat="1" ht="15.75">
      <c r="M35622" s="172"/>
      <c r="N35622" s="172"/>
      <c r="O35622" s="172"/>
      <c r="U35622" s="173"/>
    </row>
    <row r="35623" spans="13:21" s="104" customFormat="1" ht="15.75">
      <c r="M35623" s="172"/>
      <c r="N35623" s="172"/>
      <c r="O35623" s="172"/>
      <c r="U35623" s="173"/>
    </row>
    <row r="35624" spans="13:21" s="104" customFormat="1" ht="15.75">
      <c r="M35624" s="172"/>
      <c r="N35624" s="172"/>
      <c r="O35624" s="172"/>
      <c r="U35624" s="173"/>
    </row>
    <row r="35625" spans="13:21" s="104" customFormat="1" ht="15.75">
      <c r="M35625" s="172"/>
      <c r="N35625" s="172"/>
      <c r="O35625" s="172"/>
      <c r="U35625" s="173"/>
    </row>
    <row r="35626" spans="13:21" s="104" customFormat="1" ht="15.75">
      <c r="M35626" s="172"/>
      <c r="N35626" s="172"/>
      <c r="O35626" s="172"/>
      <c r="U35626" s="173"/>
    </row>
    <row r="35627" spans="13:21" s="104" customFormat="1" ht="15.75">
      <c r="M35627" s="172"/>
      <c r="N35627" s="172"/>
      <c r="O35627" s="172"/>
      <c r="U35627" s="173"/>
    </row>
    <row r="35628" spans="13:21" s="104" customFormat="1" ht="15.75">
      <c r="M35628" s="172"/>
      <c r="N35628" s="172"/>
      <c r="O35628" s="172"/>
      <c r="U35628" s="173"/>
    </row>
    <row r="35629" spans="13:21" s="104" customFormat="1" ht="15.75">
      <c r="M35629" s="172"/>
      <c r="N35629" s="172"/>
      <c r="O35629" s="172"/>
      <c r="U35629" s="173"/>
    </row>
    <row r="35630" spans="13:21" s="104" customFormat="1" ht="15.75">
      <c r="M35630" s="172"/>
      <c r="N35630" s="172"/>
      <c r="O35630" s="172"/>
      <c r="U35630" s="173"/>
    </row>
    <row r="35631" spans="13:21" s="104" customFormat="1" ht="15.75">
      <c r="M35631" s="172"/>
      <c r="N35631" s="172"/>
      <c r="O35631" s="172"/>
      <c r="U35631" s="173"/>
    </row>
    <row r="35632" spans="13:21" s="104" customFormat="1" ht="15.75">
      <c r="M35632" s="172"/>
      <c r="N35632" s="172"/>
      <c r="O35632" s="172"/>
      <c r="U35632" s="173"/>
    </row>
    <row r="35633" spans="13:21" s="104" customFormat="1" ht="15.75">
      <c r="M35633" s="172"/>
      <c r="N35633" s="172"/>
      <c r="O35633" s="172"/>
      <c r="U35633" s="173"/>
    </row>
    <row r="35634" spans="13:21" s="104" customFormat="1" ht="15.75">
      <c r="M35634" s="172"/>
      <c r="N35634" s="172"/>
      <c r="O35634" s="172"/>
      <c r="U35634" s="173"/>
    </row>
    <row r="35635" spans="13:21" s="104" customFormat="1" ht="15.75">
      <c r="M35635" s="172"/>
      <c r="N35635" s="172"/>
      <c r="O35635" s="172"/>
      <c r="U35635" s="173"/>
    </row>
    <row r="35636" spans="13:21" s="104" customFormat="1" ht="15.75">
      <c r="M35636" s="172"/>
      <c r="N35636" s="172"/>
      <c r="O35636" s="172"/>
      <c r="U35636" s="173"/>
    </row>
    <row r="35637" spans="13:21" s="104" customFormat="1" ht="15.75">
      <c r="M35637" s="172"/>
      <c r="N35637" s="172"/>
      <c r="O35637" s="172"/>
      <c r="U35637" s="173"/>
    </row>
    <row r="35638" spans="13:21" s="104" customFormat="1" ht="15.75">
      <c r="M35638" s="172"/>
      <c r="N35638" s="172"/>
      <c r="O35638" s="172"/>
      <c r="U35638" s="173"/>
    </row>
    <row r="35639" spans="13:21" s="104" customFormat="1" ht="15.75">
      <c r="M35639" s="172"/>
      <c r="N35639" s="172"/>
      <c r="O35639" s="172"/>
      <c r="U35639" s="173"/>
    </row>
    <row r="35640" spans="13:21" s="104" customFormat="1" ht="15.75">
      <c r="M35640" s="172"/>
      <c r="N35640" s="172"/>
      <c r="O35640" s="172"/>
      <c r="U35640" s="173"/>
    </row>
    <row r="35641" spans="13:21" s="104" customFormat="1" ht="15.75">
      <c r="M35641" s="172"/>
      <c r="N35641" s="172"/>
      <c r="O35641" s="172"/>
      <c r="U35641" s="173"/>
    </row>
    <row r="35642" spans="13:21" s="104" customFormat="1" ht="15.75">
      <c r="M35642" s="172"/>
      <c r="N35642" s="172"/>
      <c r="O35642" s="172"/>
      <c r="U35642" s="173"/>
    </row>
    <row r="35643" spans="13:21" s="104" customFormat="1" ht="15.75">
      <c r="M35643" s="172"/>
      <c r="N35643" s="172"/>
      <c r="O35643" s="172"/>
      <c r="U35643" s="173"/>
    </row>
    <row r="35644" spans="13:21" s="104" customFormat="1" ht="15.75">
      <c r="M35644" s="172"/>
      <c r="N35644" s="172"/>
      <c r="O35644" s="172"/>
      <c r="U35644" s="173"/>
    </row>
    <row r="35645" spans="13:21" s="104" customFormat="1" ht="15.75">
      <c r="M35645" s="172"/>
      <c r="N35645" s="172"/>
      <c r="O35645" s="172"/>
      <c r="U35645" s="173"/>
    </row>
    <row r="35646" spans="13:21" s="104" customFormat="1" ht="15.75">
      <c r="M35646" s="172"/>
      <c r="N35646" s="172"/>
      <c r="O35646" s="172"/>
      <c r="U35646" s="173"/>
    </row>
    <row r="35647" spans="13:21" s="104" customFormat="1" ht="15.75">
      <c r="M35647" s="172"/>
      <c r="N35647" s="172"/>
      <c r="O35647" s="172"/>
      <c r="U35647" s="173"/>
    </row>
    <row r="35648" spans="13:21" s="104" customFormat="1" ht="15.75">
      <c r="M35648" s="172"/>
      <c r="N35648" s="172"/>
      <c r="O35648" s="172"/>
      <c r="U35648" s="173"/>
    </row>
    <row r="35649" spans="13:21" s="104" customFormat="1" ht="15.75">
      <c r="M35649" s="172"/>
      <c r="N35649" s="172"/>
      <c r="O35649" s="172"/>
      <c r="U35649" s="173"/>
    </row>
    <row r="35650" spans="13:21" s="104" customFormat="1" ht="15.75">
      <c r="M35650" s="172"/>
      <c r="N35650" s="172"/>
      <c r="O35650" s="172"/>
      <c r="U35650" s="173"/>
    </row>
    <row r="35651" spans="13:21" s="104" customFormat="1" ht="15.75">
      <c r="M35651" s="172"/>
      <c r="N35651" s="172"/>
      <c r="O35651" s="172"/>
      <c r="U35651" s="173"/>
    </row>
    <row r="35652" spans="13:21" s="104" customFormat="1" ht="15.75">
      <c r="M35652" s="172"/>
      <c r="N35652" s="172"/>
      <c r="O35652" s="172"/>
      <c r="U35652" s="173"/>
    </row>
    <row r="35653" spans="13:21" s="104" customFormat="1" ht="15.75">
      <c r="M35653" s="172"/>
      <c r="N35653" s="172"/>
      <c r="O35653" s="172"/>
      <c r="U35653" s="173"/>
    </row>
    <row r="35654" spans="13:21" s="104" customFormat="1" ht="15.75">
      <c r="M35654" s="172"/>
      <c r="N35654" s="172"/>
      <c r="O35654" s="172"/>
      <c r="U35654" s="173"/>
    </row>
    <row r="35655" spans="13:21" s="104" customFormat="1" ht="15.75">
      <c r="M35655" s="172"/>
      <c r="N35655" s="172"/>
      <c r="O35655" s="172"/>
      <c r="U35655" s="173"/>
    </row>
    <row r="35656" spans="13:21" s="104" customFormat="1" ht="15.75">
      <c r="M35656" s="172"/>
      <c r="N35656" s="172"/>
      <c r="O35656" s="172"/>
      <c r="U35656" s="173"/>
    </row>
    <row r="35657" spans="13:21" s="104" customFormat="1" ht="15.75">
      <c r="M35657" s="172"/>
      <c r="N35657" s="172"/>
      <c r="O35657" s="172"/>
      <c r="U35657" s="173"/>
    </row>
    <row r="35658" spans="13:21" s="104" customFormat="1" ht="15.75">
      <c r="M35658" s="172"/>
      <c r="N35658" s="172"/>
      <c r="O35658" s="172"/>
      <c r="U35658" s="173"/>
    </row>
    <row r="35659" spans="13:21" s="104" customFormat="1" ht="15.75">
      <c r="M35659" s="172"/>
      <c r="N35659" s="172"/>
      <c r="O35659" s="172"/>
      <c r="U35659" s="173"/>
    </row>
    <row r="35660" spans="13:21" s="104" customFormat="1" ht="15.75">
      <c r="M35660" s="172"/>
      <c r="N35660" s="172"/>
      <c r="O35660" s="172"/>
      <c r="U35660" s="173"/>
    </row>
    <row r="35661" spans="13:21" s="104" customFormat="1" ht="15.75">
      <c r="M35661" s="172"/>
      <c r="N35661" s="172"/>
      <c r="O35661" s="172"/>
      <c r="U35661" s="173"/>
    </row>
    <row r="35662" spans="13:21" s="104" customFormat="1" ht="15.75">
      <c r="M35662" s="172"/>
      <c r="N35662" s="172"/>
      <c r="O35662" s="172"/>
      <c r="U35662" s="173"/>
    </row>
    <row r="35663" spans="13:21" s="104" customFormat="1" ht="15.75">
      <c r="M35663" s="172"/>
      <c r="N35663" s="172"/>
      <c r="O35663" s="172"/>
      <c r="U35663" s="173"/>
    </row>
    <row r="35664" spans="13:21" s="104" customFormat="1" ht="15.75">
      <c r="M35664" s="172"/>
      <c r="N35664" s="172"/>
      <c r="O35664" s="172"/>
      <c r="U35664" s="173"/>
    </row>
    <row r="35665" spans="13:21" s="104" customFormat="1" ht="15.75">
      <c r="M35665" s="172"/>
      <c r="N35665" s="172"/>
      <c r="O35665" s="172"/>
      <c r="U35665" s="173"/>
    </row>
    <row r="35666" spans="13:21" s="104" customFormat="1" ht="15.75">
      <c r="M35666" s="172"/>
      <c r="N35666" s="172"/>
      <c r="O35666" s="172"/>
      <c r="U35666" s="173"/>
    </row>
    <row r="35667" spans="13:21" s="104" customFormat="1" ht="15.75">
      <c r="M35667" s="172"/>
      <c r="N35667" s="172"/>
      <c r="O35667" s="172"/>
      <c r="U35667" s="173"/>
    </row>
    <row r="35668" spans="13:21" s="104" customFormat="1" ht="15.75">
      <c r="M35668" s="172"/>
      <c r="N35668" s="172"/>
      <c r="O35668" s="172"/>
      <c r="U35668" s="173"/>
    </row>
    <row r="35669" spans="13:21" s="104" customFormat="1" ht="15.75">
      <c r="M35669" s="172"/>
      <c r="N35669" s="172"/>
      <c r="O35669" s="172"/>
      <c r="U35669" s="173"/>
    </row>
    <row r="35670" spans="13:21" s="104" customFormat="1" ht="15.75">
      <c r="M35670" s="172"/>
      <c r="N35670" s="172"/>
      <c r="O35670" s="172"/>
      <c r="U35670" s="173"/>
    </row>
    <row r="35671" spans="13:21" s="104" customFormat="1" ht="15.75">
      <c r="M35671" s="172"/>
      <c r="N35671" s="172"/>
      <c r="O35671" s="172"/>
      <c r="U35671" s="173"/>
    </row>
    <row r="35672" spans="13:21" s="104" customFormat="1" ht="15.75">
      <c r="M35672" s="172"/>
      <c r="N35672" s="172"/>
      <c r="O35672" s="172"/>
      <c r="U35672" s="173"/>
    </row>
    <row r="35673" spans="13:21" s="104" customFormat="1" ht="15.75">
      <c r="M35673" s="172"/>
      <c r="N35673" s="172"/>
      <c r="O35673" s="172"/>
      <c r="U35673" s="173"/>
    </row>
    <row r="35674" spans="13:21" s="104" customFormat="1" ht="15.75">
      <c r="M35674" s="172"/>
      <c r="N35674" s="172"/>
      <c r="O35674" s="172"/>
      <c r="U35674" s="173"/>
    </row>
    <row r="35675" spans="13:21" s="104" customFormat="1" ht="15.75">
      <c r="M35675" s="172"/>
      <c r="N35675" s="172"/>
      <c r="O35675" s="172"/>
      <c r="U35675" s="173"/>
    </row>
    <row r="35676" spans="13:21" s="104" customFormat="1" ht="15.75">
      <c r="M35676" s="172"/>
      <c r="N35676" s="172"/>
      <c r="O35676" s="172"/>
      <c r="U35676" s="173"/>
    </row>
    <row r="35677" spans="13:21" s="104" customFormat="1" ht="15.75">
      <c r="M35677" s="172"/>
      <c r="N35677" s="172"/>
      <c r="O35677" s="172"/>
      <c r="U35677" s="173"/>
    </row>
    <row r="35678" spans="13:21" s="104" customFormat="1" ht="15.75">
      <c r="M35678" s="172"/>
      <c r="N35678" s="172"/>
      <c r="O35678" s="172"/>
      <c r="U35678" s="173"/>
    </row>
    <row r="35679" spans="13:21" s="104" customFormat="1" ht="15.75">
      <c r="M35679" s="172"/>
      <c r="N35679" s="172"/>
      <c r="O35679" s="172"/>
      <c r="U35679" s="173"/>
    </row>
    <row r="35680" spans="13:21" s="104" customFormat="1" ht="15.75">
      <c r="M35680" s="172"/>
      <c r="N35680" s="172"/>
      <c r="O35680" s="172"/>
      <c r="U35680" s="173"/>
    </row>
    <row r="35681" spans="13:21" s="104" customFormat="1" ht="15.75">
      <c r="M35681" s="172"/>
      <c r="N35681" s="172"/>
      <c r="O35681" s="172"/>
      <c r="U35681" s="173"/>
    </row>
    <row r="35682" spans="13:21" s="104" customFormat="1" ht="15.75">
      <c r="M35682" s="172"/>
      <c r="N35682" s="172"/>
      <c r="O35682" s="172"/>
      <c r="U35682" s="173"/>
    </row>
    <row r="35683" spans="13:21" s="104" customFormat="1" ht="15.75">
      <c r="M35683" s="172"/>
      <c r="N35683" s="172"/>
      <c r="O35683" s="172"/>
      <c r="U35683" s="173"/>
    </row>
    <row r="35684" spans="13:21" s="104" customFormat="1" ht="15.75">
      <c r="M35684" s="172"/>
      <c r="N35684" s="172"/>
      <c r="O35684" s="172"/>
      <c r="U35684" s="173"/>
    </row>
    <row r="35685" spans="13:21" s="104" customFormat="1" ht="15.75">
      <c r="M35685" s="172"/>
      <c r="N35685" s="172"/>
      <c r="O35685" s="172"/>
      <c r="U35685" s="173"/>
    </row>
    <row r="35686" spans="13:21" s="104" customFormat="1" ht="15.75">
      <c r="M35686" s="172"/>
      <c r="N35686" s="172"/>
      <c r="O35686" s="172"/>
      <c r="U35686" s="173"/>
    </row>
    <row r="35687" spans="13:21" s="104" customFormat="1" ht="15.75">
      <c r="M35687" s="172"/>
      <c r="N35687" s="172"/>
      <c r="O35687" s="172"/>
      <c r="U35687" s="173"/>
    </row>
    <row r="35688" spans="13:21" s="104" customFormat="1" ht="15.75">
      <c r="M35688" s="172"/>
      <c r="N35688" s="172"/>
      <c r="O35688" s="172"/>
      <c r="U35688" s="173"/>
    </row>
    <row r="35689" spans="13:21" s="104" customFormat="1" ht="15.75">
      <c r="M35689" s="172"/>
      <c r="N35689" s="172"/>
      <c r="O35689" s="172"/>
      <c r="U35689" s="173"/>
    </row>
    <row r="35690" spans="13:21" s="104" customFormat="1" ht="15.75">
      <c r="M35690" s="172"/>
      <c r="N35690" s="172"/>
      <c r="O35690" s="172"/>
      <c r="U35690" s="173"/>
    </row>
    <row r="35691" spans="13:21" s="104" customFormat="1" ht="15.75">
      <c r="M35691" s="172"/>
      <c r="N35691" s="172"/>
      <c r="O35691" s="172"/>
      <c r="U35691" s="173"/>
    </row>
    <row r="35692" spans="13:21" s="104" customFormat="1" ht="15.75">
      <c r="M35692" s="172"/>
      <c r="N35692" s="172"/>
      <c r="O35692" s="172"/>
      <c r="U35692" s="173"/>
    </row>
    <row r="35693" spans="13:21" s="104" customFormat="1" ht="15.75">
      <c r="M35693" s="172"/>
      <c r="N35693" s="172"/>
      <c r="O35693" s="172"/>
      <c r="U35693" s="173"/>
    </row>
    <row r="35694" spans="13:21" s="104" customFormat="1" ht="15.75">
      <c r="M35694" s="172"/>
      <c r="N35694" s="172"/>
      <c r="O35694" s="172"/>
      <c r="U35694" s="173"/>
    </row>
    <row r="35695" spans="13:21" s="104" customFormat="1" ht="15.75">
      <c r="M35695" s="172"/>
      <c r="N35695" s="172"/>
      <c r="O35695" s="172"/>
      <c r="U35695" s="173"/>
    </row>
    <row r="35696" spans="13:21" s="104" customFormat="1" ht="15.75">
      <c r="M35696" s="172"/>
      <c r="N35696" s="172"/>
      <c r="O35696" s="172"/>
      <c r="U35696" s="173"/>
    </row>
    <row r="35697" spans="13:21" s="104" customFormat="1" ht="15.75">
      <c r="M35697" s="172"/>
      <c r="N35697" s="172"/>
      <c r="O35697" s="172"/>
      <c r="U35697" s="173"/>
    </row>
    <row r="35698" spans="13:21" s="104" customFormat="1" ht="15.75">
      <c r="M35698" s="172"/>
      <c r="N35698" s="172"/>
      <c r="O35698" s="172"/>
      <c r="U35698" s="173"/>
    </row>
    <row r="35699" spans="13:21" s="104" customFormat="1" ht="15.75">
      <c r="M35699" s="172"/>
      <c r="N35699" s="172"/>
      <c r="O35699" s="172"/>
      <c r="U35699" s="173"/>
    </row>
    <row r="35700" spans="13:21" s="104" customFormat="1" ht="15.75">
      <c r="M35700" s="172"/>
      <c r="N35700" s="172"/>
      <c r="O35700" s="172"/>
      <c r="U35700" s="173"/>
    </row>
    <row r="35701" spans="13:21" s="104" customFormat="1" ht="15.75">
      <c r="M35701" s="172"/>
      <c r="N35701" s="172"/>
      <c r="O35701" s="172"/>
      <c r="U35701" s="173"/>
    </row>
    <row r="35702" spans="13:21" s="104" customFormat="1" ht="15.75">
      <c r="M35702" s="172"/>
      <c r="N35702" s="172"/>
      <c r="O35702" s="172"/>
      <c r="U35702" s="173"/>
    </row>
    <row r="35703" spans="13:21" s="104" customFormat="1" ht="15.75">
      <c r="M35703" s="172"/>
      <c r="N35703" s="172"/>
      <c r="O35703" s="172"/>
      <c r="U35703" s="173"/>
    </row>
    <row r="35704" spans="13:21" s="104" customFormat="1" ht="15.75">
      <c r="M35704" s="172"/>
      <c r="N35704" s="172"/>
      <c r="O35704" s="172"/>
      <c r="U35704" s="173"/>
    </row>
    <row r="35705" spans="13:21" s="104" customFormat="1" ht="15.75">
      <c r="M35705" s="172"/>
      <c r="N35705" s="172"/>
      <c r="O35705" s="172"/>
      <c r="U35705" s="173"/>
    </row>
    <row r="35706" spans="13:21" s="104" customFormat="1" ht="15.75">
      <c r="M35706" s="172"/>
      <c r="N35706" s="172"/>
      <c r="O35706" s="172"/>
      <c r="U35706" s="173"/>
    </row>
    <row r="35707" spans="13:21" s="104" customFormat="1" ht="15.75">
      <c r="M35707" s="172"/>
      <c r="N35707" s="172"/>
      <c r="O35707" s="172"/>
      <c r="U35707" s="173"/>
    </row>
    <row r="35708" spans="13:21" s="104" customFormat="1" ht="15.75">
      <c r="M35708" s="172"/>
      <c r="N35708" s="172"/>
      <c r="O35708" s="172"/>
      <c r="U35708" s="173"/>
    </row>
    <row r="35709" spans="13:21" s="104" customFormat="1" ht="15.75">
      <c r="M35709" s="172"/>
      <c r="N35709" s="172"/>
      <c r="O35709" s="172"/>
      <c r="U35709" s="173"/>
    </row>
    <row r="35710" spans="13:21" s="104" customFormat="1" ht="15.75">
      <c r="M35710" s="172"/>
      <c r="N35710" s="172"/>
      <c r="O35710" s="172"/>
      <c r="U35710" s="173"/>
    </row>
    <row r="35711" spans="13:21" s="104" customFormat="1" ht="15.75">
      <c r="M35711" s="172"/>
      <c r="N35711" s="172"/>
      <c r="O35711" s="172"/>
      <c r="U35711" s="173"/>
    </row>
    <row r="35712" spans="13:21" s="104" customFormat="1" ht="15.75">
      <c r="M35712" s="172"/>
      <c r="N35712" s="172"/>
      <c r="O35712" s="172"/>
      <c r="U35712" s="173"/>
    </row>
    <row r="35713" spans="13:21" s="104" customFormat="1" ht="15.75">
      <c r="M35713" s="172"/>
      <c r="N35713" s="172"/>
      <c r="O35713" s="172"/>
      <c r="U35713" s="173"/>
    </row>
    <row r="35714" spans="13:21" s="104" customFormat="1" ht="15.75">
      <c r="M35714" s="172"/>
      <c r="N35714" s="172"/>
      <c r="O35714" s="172"/>
      <c r="U35714" s="173"/>
    </row>
    <row r="35715" spans="13:21" s="104" customFormat="1" ht="15.75">
      <c r="M35715" s="172"/>
      <c r="N35715" s="172"/>
      <c r="O35715" s="172"/>
      <c r="U35715" s="173"/>
    </row>
    <row r="35716" spans="13:21" s="104" customFormat="1" ht="15.75">
      <c r="M35716" s="172"/>
      <c r="N35716" s="172"/>
      <c r="O35716" s="172"/>
      <c r="U35716" s="173"/>
    </row>
    <row r="35717" spans="13:21" s="104" customFormat="1" ht="15.75">
      <c r="M35717" s="172"/>
      <c r="N35717" s="172"/>
      <c r="O35717" s="172"/>
      <c r="U35717" s="173"/>
    </row>
    <row r="35718" spans="13:21" s="104" customFormat="1" ht="15.75">
      <c r="M35718" s="172"/>
      <c r="N35718" s="172"/>
      <c r="O35718" s="172"/>
      <c r="U35718" s="173"/>
    </row>
    <row r="35719" spans="13:21" s="104" customFormat="1" ht="15.75">
      <c r="M35719" s="172"/>
      <c r="N35719" s="172"/>
      <c r="O35719" s="172"/>
      <c r="U35719" s="173"/>
    </row>
    <row r="35720" spans="13:21" s="104" customFormat="1" ht="15.75">
      <c r="M35720" s="172"/>
      <c r="N35720" s="172"/>
      <c r="O35720" s="172"/>
      <c r="U35720" s="173"/>
    </row>
    <row r="35721" spans="13:21" s="104" customFormat="1" ht="15.75">
      <c r="M35721" s="172"/>
      <c r="N35721" s="172"/>
      <c r="O35721" s="172"/>
      <c r="U35721" s="173"/>
    </row>
    <row r="35722" spans="13:21" s="104" customFormat="1" ht="15.75">
      <c r="M35722" s="172"/>
      <c r="N35722" s="172"/>
      <c r="O35722" s="172"/>
      <c r="U35722" s="173"/>
    </row>
    <row r="35723" spans="13:21" s="104" customFormat="1" ht="15.75">
      <c r="M35723" s="172"/>
      <c r="N35723" s="172"/>
      <c r="O35723" s="172"/>
      <c r="U35723" s="173"/>
    </row>
    <row r="35724" spans="13:21" s="104" customFormat="1" ht="15.75">
      <c r="M35724" s="172"/>
      <c r="N35724" s="172"/>
      <c r="O35724" s="172"/>
      <c r="U35724" s="173"/>
    </row>
    <row r="35725" spans="13:21" s="104" customFormat="1" ht="15.75">
      <c r="M35725" s="172"/>
      <c r="N35725" s="172"/>
      <c r="O35725" s="172"/>
      <c r="U35725" s="173"/>
    </row>
    <row r="35726" spans="13:21" s="104" customFormat="1" ht="15.75">
      <c r="M35726" s="172"/>
      <c r="N35726" s="172"/>
      <c r="O35726" s="172"/>
      <c r="U35726" s="173"/>
    </row>
    <row r="35727" spans="13:21" s="104" customFormat="1" ht="15.75">
      <c r="M35727" s="172"/>
      <c r="N35727" s="172"/>
      <c r="O35727" s="172"/>
      <c r="U35727" s="173"/>
    </row>
    <row r="35728" spans="13:21" s="104" customFormat="1" ht="15.75">
      <c r="M35728" s="172"/>
      <c r="N35728" s="172"/>
      <c r="O35728" s="172"/>
      <c r="U35728" s="173"/>
    </row>
    <row r="35729" spans="13:21" s="104" customFormat="1" ht="15.75">
      <c r="M35729" s="172"/>
      <c r="N35729" s="172"/>
      <c r="O35729" s="172"/>
      <c r="U35729" s="173"/>
    </row>
    <row r="35730" spans="13:21" s="104" customFormat="1" ht="15.75">
      <c r="M35730" s="172"/>
      <c r="N35730" s="172"/>
      <c r="O35730" s="172"/>
      <c r="U35730" s="173"/>
    </row>
    <row r="35731" spans="13:21" s="104" customFormat="1" ht="15.75">
      <c r="M35731" s="172"/>
      <c r="N35731" s="172"/>
      <c r="O35731" s="172"/>
      <c r="U35731" s="173"/>
    </row>
    <row r="35732" spans="13:21" s="104" customFormat="1" ht="15.75">
      <c r="M35732" s="172"/>
      <c r="N35732" s="172"/>
      <c r="O35732" s="172"/>
      <c r="U35732" s="173"/>
    </row>
    <row r="35733" spans="13:21" s="104" customFormat="1" ht="15.75">
      <c r="M35733" s="172"/>
      <c r="N35733" s="172"/>
      <c r="O35733" s="172"/>
      <c r="U35733" s="173"/>
    </row>
    <row r="35734" spans="13:21" s="104" customFormat="1" ht="15.75">
      <c r="M35734" s="172"/>
      <c r="N35734" s="172"/>
      <c r="O35734" s="172"/>
      <c r="U35734" s="173"/>
    </row>
    <row r="35735" spans="13:21" s="104" customFormat="1" ht="15.75">
      <c r="M35735" s="172"/>
      <c r="N35735" s="172"/>
      <c r="O35735" s="172"/>
      <c r="U35735" s="173"/>
    </row>
    <row r="35736" spans="13:21" s="104" customFormat="1" ht="15.75">
      <c r="M35736" s="172"/>
      <c r="N35736" s="172"/>
      <c r="O35736" s="172"/>
      <c r="U35736" s="173"/>
    </row>
    <row r="35737" spans="13:21" s="104" customFormat="1" ht="15.75">
      <c r="M35737" s="172"/>
      <c r="N35737" s="172"/>
      <c r="O35737" s="172"/>
      <c r="U35737" s="173"/>
    </row>
    <row r="35738" spans="13:21" s="104" customFormat="1" ht="15.75">
      <c r="M35738" s="172"/>
      <c r="N35738" s="172"/>
      <c r="O35738" s="172"/>
      <c r="U35738" s="173"/>
    </row>
    <row r="35739" spans="13:21" s="104" customFormat="1" ht="15.75">
      <c r="M35739" s="172"/>
      <c r="N35739" s="172"/>
      <c r="O35739" s="172"/>
      <c r="U35739" s="173"/>
    </row>
    <row r="35740" spans="13:21" s="104" customFormat="1" ht="15.75">
      <c r="M35740" s="172"/>
      <c r="N35740" s="172"/>
      <c r="O35740" s="172"/>
      <c r="U35740" s="173"/>
    </row>
    <row r="35741" spans="13:21" s="104" customFormat="1" ht="15.75">
      <c r="M35741" s="172"/>
      <c r="N35741" s="172"/>
      <c r="O35741" s="172"/>
      <c r="U35741" s="173"/>
    </row>
    <row r="35742" spans="13:21" s="104" customFormat="1" ht="15.75">
      <c r="M35742" s="172"/>
      <c r="N35742" s="172"/>
      <c r="O35742" s="172"/>
      <c r="U35742" s="173"/>
    </row>
    <row r="35743" spans="13:21" s="104" customFormat="1" ht="15.75">
      <c r="M35743" s="172"/>
      <c r="N35743" s="172"/>
      <c r="O35743" s="172"/>
      <c r="U35743" s="173"/>
    </row>
    <row r="35744" spans="13:21" s="104" customFormat="1" ht="15.75">
      <c r="M35744" s="172"/>
      <c r="N35744" s="172"/>
      <c r="O35744" s="172"/>
      <c r="U35744" s="173"/>
    </row>
    <row r="35745" spans="13:21" s="104" customFormat="1" ht="15.75">
      <c r="M35745" s="172"/>
      <c r="N35745" s="172"/>
      <c r="O35745" s="172"/>
      <c r="U35745" s="173"/>
    </row>
    <row r="35746" spans="13:21" s="104" customFormat="1" ht="15.75">
      <c r="M35746" s="172"/>
      <c r="N35746" s="172"/>
      <c r="O35746" s="172"/>
      <c r="U35746" s="173"/>
    </row>
    <row r="35747" spans="13:21" s="104" customFormat="1" ht="15.75">
      <c r="M35747" s="172"/>
      <c r="N35747" s="172"/>
      <c r="O35747" s="172"/>
      <c r="U35747" s="173"/>
    </row>
    <row r="35748" spans="13:21" s="104" customFormat="1" ht="15.75">
      <c r="M35748" s="172"/>
      <c r="N35748" s="172"/>
      <c r="O35748" s="172"/>
      <c r="U35748" s="173"/>
    </row>
    <row r="35749" spans="13:21" s="104" customFormat="1" ht="15.75">
      <c r="M35749" s="172"/>
      <c r="N35749" s="172"/>
      <c r="O35749" s="172"/>
      <c r="U35749" s="173"/>
    </row>
    <row r="35750" spans="13:21" s="104" customFormat="1" ht="15.75">
      <c r="M35750" s="172"/>
      <c r="N35750" s="172"/>
      <c r="O35750" s="172"/>
      <c r="U35750" s="173"/>
    </row>
    <row r="35751" spans="13:21" s="104" customFormat="1" ht="15.75">
      <c r="M35751" s="172"/>
      <c r="N35751" s="172"/>
      <c r="O35751" s="172"/>
      <c r="U35751" s="173"/>
    </row>
    <row r="35752" spans="13:21" s="104" customFormat="1" ht="15.75">
      <c r="M35752" s="172"/>
      <c r="N35752" s="172"/>
      <c r="O35752" s="172"/>
      <c r="U35752" s="173"/>
    </row>
    <row r="35753" spans="13:21" s="104" customFormat="1" ht="15.75">
      <c r="M35753" s="172"/>
      <c r="N35753" s="172"/>
      <c r="O35753" s="172"/>
      <c r="U35753" s="173"/>
    </row>
    <row r="35754" spans="13:21" s="104" customFormat="1" ht="15.75">
      <c r="M35754" s="172"/>
      <c r="N35754" s="172"/>
      <c r="O35754" s="172"/>
      <c r="U35754" s="173"/>
    </row>
    <row r="35755" spans="13:21" s="104" customFormat="1" ht="15.75">
      <c r="M35755" s="172"/>
      <c r="N35755" s="172"/>
      <c r="O35755" s="172"/>
      <c r="U35755" s="173"/>
    </row>
    <row r="35756" spans="13:21" s="104" customFormat="1" ht="15.75">
      <c r="M35756" s="172"/>
      <c r="N35756" s="172"/>
      <c r="O35756" s="172"/>
      <c r="U35756" s="173"/>
    </row>
    <row r="35757" spans="13:21" s="104" customFormat="1" ht="15.75">
      <c r="M35757" s="172"/>
      <c r="N35757" s="172"/>
      <c r="O35757" s="172"/>
      <c r="U35757" s="173"/>
    </row>
    <row r="35758" spans="13:21" s="104" customFormat="1" ht="15.75">
      <c r="M35758" s="172"/>
      <c r="N35758" s="172"/>
      <c r="O35758" s="172"/>
      <c r="U35758" s="173"/>
    </row>
    <row r="35759" spans="13:21" s="104" customFormat="1" ht="15.75">
      <c r="M35759" s="172"/>
      <c r="N35759" s="172"/>
      <c r="O35759" s="172"/>
      <c r="U35759" s="173"/>
    </row>
    <row r="35760" spans="13:21" s="104" customFormat="1" ht="15.75">
      <c r="M35760" s="172"/>
      <c r="N35760" s="172"/>
      <c r="O35760" s="172"/>
      <c r="U35760" s="173"/>
    </row>
    <row r="35761" spans="13:21" s="104" customFormat="1" ht="15.75">
      <c r="M35761" s="172"/>
      <c r="N35761" s="172"/>
      <c r="O35761" s="172"/>
      <c r="U35761" s="173"/>
    </row>
    <row r="35762" spans="13:21" s="104" customFormat="1" ht="15.75">
      <c r="M35762" s="172"/>
      <c r="N35762" s="172"/>
      <c r="O35762" s="172"/>
      <c r="U35762" s="173"/>
    </row>
    <row r="35763" spans="13:21" s="104" customFormat="1" ht="15.75">
      <c r="M35763" s="172"/>
      <c r="N35763" s="172"/>
      <c r="O35763" s="172"/>
      <c r="U35763" s="173"/>
    </row>
    <row r="35764" spans="13:21" s="104" customFormat="1" ht="15.75">
      <c r="M35764" s="172"/>
      <c r="N35764" s="172"/>
      <c r="O35764" s="172"/>
      <c r="U35764" s="173"/>
    </row>
    <row r="35765" spans="13:21" s="104" customFormat="1" ht="15.75">
      <c r="M35765" s="172"/>
      <c r="N35765" s="172"/>
      <c r="O35765" s="172"/>
      <c r="U35765" s="173"/>
    </row>
    <row r="35766" spans="13:21" s="104" customFormat="1" ht="15.75">
      <c r="M35766" s="172"/>
      <c r="N35766" s="172"/>
      <c r="O35766" s="172"/>
      <c r="U35766" s="173"/>
    </row>
    <row r="35767" spans="13:21" s="104" customFormat="1" ht="15.75">
      <c r="M35767" s="172"/>
      <c r="N35767" s="172"/>
      <c r="O35767" s="172"/>
      <c r="U35767" s="173"/>
    </row>
    <row r="35768" spans="13:21" s="104" customFormat="1" ht="15.75">
      <c r="M35768" s="172"/>
      <c r="N35768" s="172"/>
      <c r="O35768" s="172"/>
      <c r="U35768" s="173"/>
    </row>
    <row r="35769" spans="13:21" s="104" customFormat="1" ht="15.75">
      <c r="M35769" s="172"/>
      <c r="N35769" s="172"/>
      <c r="O35769" s="172"/>
      <c r="U35769" s="173"/>
    </row>
    <row r="35770" spans="13:21" s="104" customFormat="1" ht="15.75">
      <c r="M35770" s="172"/>
      <c r="N35770" s="172"/>
      <c r="O35770" s="172"/>
      <c r="U35770" s="173"/>
    </row>
    <row r="35771" spans="13:21" s="104" customFormat="1" ht="15.75">
      <c r="M35771" s="172"/>
      <c r="N35771" s="172"/>
      <c r="O35771" s="172"/>
      <c r="U35771" s="173"/>
    </row>
    <row r="35772" spans="13:21" s="104" customFormat="1" ht="15.75">
      <c r="M35772" s="172"/>
      <c r="N35772" s="172"/>
      <c r="O35772" s="172"/>
      <c r="U35772" s="173"/>
    </row>
    <row r="35773" spans="13:21" s="104" customFormat="1" ht="15.75">
      <c r="M35773" s="172"/>
      <c r="N35773" s="172"/>
      <c r="O35773" s="172"/>
      <c r="U35773" s="173"/>
    </row>
    <row r="35774" spans="13:21" s="104" customFormat="1" ht="15.75">
      <c r="M35774" s="172"/>
      <c r="N35774" s="172"/>
      <c r="O35774" s="172"/>
      <c r="U35774" s="173"/>
    </row>
    <row r="35775" spans="13:21" s="104" customFormat="1" ht="15.75">
      <c r="M35775" s="172"/>
      <c r="N35775" s="172"/>
      <c r="O35775" s="172"/>
      <c r="U35775" s="173"/>
    </row>
    <row r="35776" spans="13:21" s="104" customFormat="1" ht="15.75">
      <c r="M35776" s="172"/>
      <c r="N35776" s="172"/>
      <c r="O35776" s="172"/>
      <c r="U35776" s="173"/>
    </row>
    <row r="35777" spans="13:21" s="104" customFormat="1" ht="15.75">
      <c r="M35777" s="172"/>
      <c r="N35777" s="172"/>
      <c r="O35777" s="172"/>
      <c r="U35777" s="173"/>
    </row>
    <row r="35778" spans="13:21" s="104" customFormat="1" ht="15.75">
      <c r="M35778" s="172"/>
      <c r="N35778" s="172"/>
      <c r="O35778" s="172"/>
      <c r="U35778" s="173"/>
    </row>
    <row r="35779" spans="13:21" s="104" customFormat="1" ht="15.75">
      <c r="M35779" s="172"/>
      <c r="N35779" s="172"/>
      <c r="O35779" s="172"/>
      <c r="U35779" s="173"/>
    </row>
    <row r="35780" spans="13:21" s="104" customFormat="1" ht="15.75">
      <c r="M35780" s="172"/>
      <c r="N35780" s="172"/>
      <c r="O35780" s="172"/>
      <c r="U35780" s="173"/>
    </row>
    <row r="35781" spans="13:21" s="104" customFormat="1" ht="15.75">
      <c r="M35781" s="172"/>
      <c r="N35781" s="172"/>
      <c r="O35781" s="172"/>
      <c r="U35781" s="173"/>
    </row>
    <row r="35782" spans="13:21" s="104" customFormat="1" ht="15.75">
      <c r="M35782" s="172"/>
      <c r="N35782" s="172"/>
      <c r="O35782" s="172"/>
      <c r="U35782" s="173"/>
    </row>
    <row r="35783" spans="13:21" s="104" customFormat="1" ht="15.75">
      <c r="M35783" s="172"/>
      <c r="N35783" s="172"/>
      <c r="O35783" s="172"/>
      <c r="U35783" s="173"/>
    </row>
    <row r="35784" spans="13:21" s="104" customFormat="1" ht="15.75">
      <c r="M35784" s="172"/>
      <c r="N35784" s="172"/>
      <c r="O35784" s="172"/>
      <c r="U35784" s="173"/>
    </row>
    <row r="35785" spans="13:21" s="104" customFormat="1" ht="15.75">
      <c r="M35785" s="172"/>
      <c r="N35785" s="172"/>
      <c r="O35785" s="172"/>
      <c r="U35785" s="173"/>
    </row>
    <row r="35786" spans="13:21" s="104" customFormat="1" ht="15.75">
      <c r="M35786" s="172"/>
      <c r="N35786" s="172"/>
      <c r="O35786" s="172"/>
      <c r="U35786" s="173"/>
    </row>
    <row r="35787" spans="13:21" s="104" customFormat="1" ht="15.75">
      <c r="M35787" s="172"/>
      <c r="N35787" s="172"/>
      <c r="O35787" s="172"/>
      <c r="U35787" s="173"/>
    </row>
    <row r="35788" spans="13:21" s="104" customFormat="1" ht="15.75">
      <c r="M35788" s="172"/>
      <c r="N35788" s="172"/>
      <c r="O35788" s="172"/>
      <c r="U35788" s="173"/>
    </row>
    <row r="35789" spans="13:21" s="104" customFormat="1" ht="15.75">
      <c r="M35789" s="172"/>
      <c r="N35789" s="172"/>
      <c r="O35789" s="172"/>
      <c r="U35789" s="173"/>
    </row>
    <row r="35790" spans="13:21" s="104" customFormat="1" ht="15.75">
      <c r="M35790" s="172"/>
      <c r="N35790" s="172"/>
      <c r="O35790" s="172"/>
      <c r="U35790" s="173"/>
    </row>
    <row r="35791" spans="13:21" s="104" customFormat="1" ht="15.75">
      <c r="M35791" s="172"/>
      <c r="N35791" s="172"/>
      <c r="O35791" s="172"/>
      <c r="U35791" s="173"/>
    </row>
    <row r="35792" spans="13:21" s="104" customFormat="1" ht="15.75">
      <c r="M35792" s="172"/>
      <c r="N35792" s="172"/>
      <c r="O35792" s="172"/>
      <c r="U35792" s="173"/>
    </row>
    <row r="35793" spans="13:21" s="104" customFormat="1" ht="15.75">
      <c r="M35793" s="172"/>
      <c r="N35793" s="172"/>
      <c r="O35793" s="172"/>
      <c r="U35793" s="173"/>
    </row>
    <row r="35794" spans="13:21" s="104" customFormat="1" ht="15.75">
      <c r="M35794" s="172"/>
      <c r="N35794" s="172"/>
      <c r="O35794" s="172"/>
      <c r="U35794" s="173"/>
    </row>
    <row r="35795" spans="13:21" s="104" customFormat="1" ht="15.75">
      <c r="M35795" s="172"/>
      <c r="N35795" s="172"/>
      <c r="O35795" s="172"/>
      <c r="U35795" s="173"/>
    </row>
    <row r="35796" spans="13:21" s="104" customFormat="1" ht="15.75">
      <c r="M35796" s="172"/>
      <c r="N35796" s="172"/>
      <c r="O35796" s="172"/>
      <c r="U35796" s="173"/>
    </row>
    <row r="35797" spans="13:21" s="104" customFormat="1" ht="15.75">
      <c r="M35797" s="172"/>
      <c r="N35797" s="172"/>
      <c r="O35797" s="172"/>
      <c r="U35797" s="173"/>
    </row>
    <row r="35798" spans="13:21" s="104" customFormat="1" ht="15.75">
      <c r="M35798" s="172"/>
      <c r="N35798" s="172"/>
      <c r="O35798" s="172"/>
      <c r="U35798" s="173"/>
    </row>
    <row r="35799" spans="13:21" s="104" customFormat="1" ht="15.75">
      <c r="M35799" s="172"/>
      <c r="N35799" s="172"/>
      <c r="O35799" s="172"/>
      <c r="U35799" s="173"/>
    </row>
    <row r="35800" spans="13:21" s="104" customFormat="1" ht="15.75">
      <c r="M35800" s="172"/>
      <c r="N35800" s="172"/>
      <c r="O35800" s="172"/>
      <c r="U35800" s="173"/>
    </row>
    <row r="35801" spans="13:21" s="104" customFormat="1" ht="15.75">
      <c r="M35801" s="172"/>
      <c r="N35801" s="172"/>
      <c r="O35801" s="172"/>
      <c r="U35801" s="173"/>
    </row>
    <row r="35802" spans="13:21" s="104" customFormat="1" ht="15.75">
      <c r="M35802" s="172"/>
      <c r="N35802" s="172"/>
      <c r="O35802" s="172"/>
      <c r="U35802" s="173"/>
    </row>
    <row r="35803" spans="13:21" s="104" customFormat="1" ht="15.75">
      <c r="M35803" s="172"/>
      <c r="N35803" s="172"/>
      <c r="O35803" s="172"/>
      <c r="U35803" s="173"/>
    </row>
    <row r="35804" spans="13:21" s="104" customFormat="1" ht="15.75">
      <c r="M35804" s="172"/>
      <c r="N35804" s="172"/>
      <c r="O35804" s="172"/>
      <c r="U35804" s="173"/>
    </row>
    <row r="35805" spans="13:21" s="104" customFormat="1" ht="15.75">
      <c r="M35805" s="172"/>
      <c r="N35805" s="172"/>
      <c r="O35805" s="172"/>
      <c r="U35805" s="173"/>
    </row>
    <row r="35806" spans="13:21" s="104" customFormat="1" ht="15.75">
      <c r="M35806" s="172"/>
      <c r="N35806" s="172"/>
      <c r="O35806" s="172"/>
      <c r="U35806" s="173"/>
    </row>
    <row r="35807" spans="13:21" s="104" customFormat="1" ht="15.75">
      <c r="M35807" s="172"/>
      <c r="N35807" s="172"/>
      <c r="O35807" s="172"/>
      <c r="U35807" s="173"/>
    </row>
    <row r="35808" spans="13:21" s="104" customFormat="1" ht="15.75">
      <c r="M35808" s="172"/>
      <c r="N35808" s="172"/>
      <c r="O35808" s="172"/>
      <c r="U35808" s="173"/>
    </row>
    <row r="35809" spans="13:21" s="104" customFormat="1" ht="15.75">
      <c r="M35809" s="172"/>
      <c r="N35809" s="172"/>
      <c r="O35809" s="172"/>
      <c r="U35809" s="173"/>
    </row>
    <row r="35810" spans="13:21" s="104" customFormat="1" ht="15.75">
      <c r="M35810" s="172"/>
      <c r="N35810" s="172"/>
      <c r="O35810" s="172"/>
      <c r="U35810" s="173"/>
    </row>
    <row r="35811" spans="13:21" s="104" customFormat="1" ht="15.75">
      <c r="M35811" s="172"/>
      <c r="N35811" s="172"/>
      <c r="O35811" s="172"/>
      <c r="U35811" s="173"/>
    </row>
    <row r="35812" spans="13:21" s="104" customFormat="1" ht="15.75">
      <c r="M35812" s="172"/>
      <c r="N35812" s="172"/>
      <c r="O35812" s="172"/>
      <c r="U35812" s="173"/>
    </row>
    <row r="35813" spans="13:21" s="104" customFormat="1" ht="15.75">
      <c r="M35813" s="172"/>
      <c r="N35813" s="172"/>
      <c r="O35813" s="172"/>
      <c r="U35813" s="173"/>
    </row>
    <row r="35814" spans="13:21" s="104" customFormat="1" ht="15.75">
      <c r="M35814" s="172"/>
      <c r="N35814" s="172"/>
      <c r="O35814" s="172"/>
      <c r="U35814" s="173"/>
    </row>
    <row r="35815" spans="13:21" s="104" customFormat="1" ht="15.75">
      <c r="M35815" s="172"/>
      <c r="N35815" s="172"/>
      <c r="O35815" s="172"/>
      <c r="U35815" s="173"/>
    </row>
    <row r="35816" spans="13:21" s="104" customFormat="1" ht="15.75">
      <c r="M35816" s="172"/>
      <c r="N35816" s="172"/>
      <c r="O35816" s="172"/>
      <c r="U35816" s="173"/>
    </row>
    <row r="35817" spans="13:21" s="104" customFormat="1" ht="15.75">
      <c r="M35817" s="172"/>
      <c r="N35817" s="172"/>
      <c r="O35817" s="172"/>
      <c r="U35817" s="173"/>
    </row>
    <row r="35818" spans="13:21" s="104" customFormat="1" ht="15.75">
      <c r="M35818" s="172"/>
      <c r="N35818" s="172"/>
      <c r="O35818" s="172"/>
      <c r="U35818" s="173"/>
    </row>
    <row r="35819" spans="13:21" s="104" customFormat="1" ht="15.75">
      <c r="M35819" s="172"/>
      <c r="N35819" s="172"/>
      <c r="O35819" s="172"/>
      <c r="U35819" s="173"/>
    </row>
    <row r="35820" spans="13:21" s="104" customFormat="1" ht="15.75">
      <c r="M35820" s="172"/>
      <c r="N35820" s="172"/>
      <c r="O35820" s="172"/>
      <c r="U35820" s="173"/>
    </row>
    <row r="35821" spans="13:21" s="104" customFormat="1" ht="15.75">
      <c r="M35821" s="172"/>
      <c r="N35821" s="172"/>
      <c r="O35821" s="172"/>
      <c r="U35821" s="173"/>
    </row>
    <row r="35822" spans="13:21" s="104" customFormat="1" ht="15.75">
      <c r="M35822" s="172"/>
      <c r="N35822" s="172"/>
      <c r="O35822" s="172"/>
      <c r="U35822" s="173"/>
    </row>
    <row r="35823" spans="13:21" s="104" customFormat="1" ht="15.75">
      <c r="M35823" s="172"/>
      <c r="N35823" s="172"/>
      <c r="O35823" s="172"/>
      <c r="U35823" s="173"/>
    </row>
    <row r="35824" spans="13:21" s="104" customFormat="1" ht="15.75">
      <c r="M35824" s="172"/>
      <c r="N35824" s="172"/>
      <c r="O35824" s="172"/>
      <c r="U35824" s="173"/>
    </row>
    <row r="35825" spans="13:21" s="104" customFormat="1" ht="15.75">
      <c r="M35825" s="172"/>
      <c r="N35825" s="172"/>
      <c r="O35825" s="172"/>
      <c r="U35825" s="173"/>
    </row>
    <row r="35826" spans="13:21" s="104" customFormat="1" ht="15.75">
      <c r="M35826" s="172"/>
      <c r="N35826" s="172"/>
      <c r="O35826" s="172"/>
      <c r="U35826" s="173"/>
    </row>
    <row r="35827" spans="13:21" s="104" customFormat="1" ht="15.75">
      <c r="M35827" s="172"/>
      <c r="N35827" s="172"/>
      <c r="O35827" s="172"/>
      <c r="U35827" s="173"/>
    </row>
    <row r="35828" spans="13:21" s="104" customFormat="1" ht="15.75">
      <c r="M35828" s="172"/>
      <c r="N35828" s="172"/>
      <c r="O35828" s="172"/>
      <c r="U35828" s="173"/>
    </row>
    <row r="35829" spans="13:21" s="104" customFormat="1" ht="15.75">
      <c r="M35829" s="172"/>
      <c r="N35829" s="172"/>
      <c r="O35829" s="172"/>
      <c r="U35829" s="173"/>
    </row>
    <row r="35830" spans="13:21" s="104" customFormat="1" ht="15.75">
      <c r="M35830" s="172"/>
      <c r="N35830" s="172"/>
      <c r="O35830" s="172"/>
      <c r="U35830" s="173"/>
    </row>
    <row r="35831" spans="13:21" s="104" customFormat="1" ht="15.75">
      <c r="M35831" s="172"/>
      <c r="N35831" s="172"/>
      <c r="O35831" s="172"/>
      <c r="U35831" s="173"/>
    </row>
    <row r="35832" spans="13:21" s="104" customFormat="1" ht="15.75">
      <c r="M35832" s="172"/>
      <c r="N35832" s="172"/>
      <c r="O35832" s="172"/>
      <c r="U35832" s="173"/>
    </row>
    <row r="35833" spans="13:21" s="104" customFormat="1" ht="15.75">
      <c r="M35833" s="172"/>
      <c r="N35833" s="172"/>
      <c r="O35833" s="172"/>
      <c r="U35833" s="173"/>
    </row>
    <row r="35834" spans="13:21" s="104" customFormat="1" ht="15.75">
      <c r="M35834" s="172"/>
      <c r="N35834" s="172"/>
      <c r="O35834" s="172"/>
      <c r="U35834" s="173"/>
    </row>
    <row r="35835" spans="13:21" s="104" customFormat="1" ht="15.75">
      <c r="M35835" s="172"/>
      <c r="N35835" s="172"/>
      <c r="O35835" s="172"/>
      <c r="U35835" s="173"/>
    </row>
    <row r="35836" spans="13:21" s="104" customFormat="1" ht="15.75">
      <c r="M35836" s="172"/>
      <c r="N35836" s="172"/>
      <c r="O35836" s="172"/>
      <c r="U35836" s="173"/>
    </row>
    <row r="35837" spans="13:21" s="104" customFormat="1" ht="15.75">
      <c r="M35837" s="172"/>
      <c r="N35837" s="172"/>
      <c r="O35837" s="172"/>
      <c r="U35837" s="173"/>
    </row>
    <row r="35838" spans="13:21" s="104" customFormat="1" ht="15.75">
      <c r="M35838" s="172"/>
      <c r="N35838" s="172"/>
      <c r="O35838" s="172"/>
      <c r="U35838" s="173"/>
    </row>
    <row r="35839" spans="13:21" s="104" customFormat="1" ht="15.75">
      <c r="M35839" s="172"/>
      <c r="N35839" s="172"/>
      <c r="O35839" s="172"/>
      <c r="U35839" s="173"/>
    </row>
    <row r="35840" spans="13:21" s="104" customFormat="1" ht="15.75">
      <c r="M35840" s="172"/>
      <c r="N35840" s="172"/>
      <c r="O35840" s="172"/>
      <c r="U35840" s="173"/>
    </row>
    <row r="35841" spans="13:21" s="104" customFormat="1" ht="15.75">
      <c r="M35841" s="172"/>
      <c r="N35841" s="172"/>
      <c r="O35841" s="172"/>
      <c r="U35841" s="173"/>
    </row>
    <row r="35842" spans="13:21" s="104" customFormat="1" ht="15.75">
      <c r="M35842" s="172"/>
      <c r="N35842" s="172"/>
      <c r="O35842" s="172"/>
      <c r="U35842" s="173"/>
    </row>
    <row r="35843" spans="13:21" s="104" customFormat="1" ht="15.75">
      <c r="M35843" s="172"/>
      <c r="N35843" s="172"/>
      <c r="O35843" s="172"/>
      <c r="U35843" s="173"/>
    </row>
    <row r="35844" spans="13:21" s="104" customFormat="1" ht="15.75">
      <c r="M35844" s="172"/>
      <c r="N35844" s="172"/>
      <c r="O35844" s="172"/>
      <c r="U35844" s="173"/>
    </row>
    <row r="35845" spans="13:21" s="104" customFormat="1" ht="15.75">
      <c r="M35845" s="172"/>
      <c r="N35845" s="172"/>
      <c r="O35845" s="172"/>
      <c r="U35845" s="173"/>
    </row>
    <row r="35846" spans="13:21" s="104" customFormat="1" ht="15.75">
      <c r="M35846" s="172"/>
      <c r="N35846" s="172"/>
      <c r="O35846" s="172"/>
      <c r="U35846" s="173"/>
    </row>
    <row r="35847" spans="13:21" s="104" customFormat="1" ht="15.75">
      <c r="M35847" s="172"/>
      <c r="N35847" s="172"/>
      <c r="O35847" s="172"/>
      <c r="U35847" s="173"/>
    </row>
    <row r="35848" spans="13:21" s="104" customFormat="1" ht="15.75">
      <c r="M35848" s="172"/>
      <c r="N35848" s="172"/>
      <c r="O35848" s="172"/>
      <c r="U35848" s="173"/>
    </row>
    <row r="35849" spans="13:21" s="104" customFormat="1" ht="15.75">
      <c r="M35849" s="172"/>
      <c r="N35849" s="172"/>
      <c r="O35849" s="172"/>
      <c r="U35849" s="173"/>
    </row>
    <row r="35850" spans="13:21" s="104" customFormat="1" ht="15.75">
      <c r="M35850" s="172"/>
      <c r="N35850" s="172"/>
      <c r="O35850" s="172"/>
      <c r="U35850" s="173"/>
    </row>
    <row r="35851" spans="13:21" s="104" customFormat="1" ht="15.75">
      <c r="M35851" s="172"/>
      <c r="N35851" s="172"/>
      <c r="O35851" s="172"/>
      <c r="U35851" s="173"/>
    </row>
    <row r="35852" spans="13:21" s="104" customFormat="1" ht="15.75">
      <c r="M35852" s="172"/>
      <c r="N35852" s="172"/>
      <c r="O35852" s="172"/>
      <c r="U35852" s="173"/>
    </row>
    <row r="35853" spans="13:21" s="104" customFormat="1" ht="15.75">
      <c r="M35853" s="172"/>
      <c r="N35853" s="172"/>
      <c r="O35853" s="172"/>
      <c r="U35853" s="173"/>
    </row>
    <row r="35854" spans="13:21" s="104" customFormat="1" ht="15.75">
      <c r="M35854" s="172"/>
      <c r="N35854" s="172"/>
      <c r="O35854" s="172"/>
      <c r="U35854" s="173"/>
    </row>
    <row r="35855" spans="13:21" s="104" customFormat="1" ht="15.75">
      <c r="M35855" s="172"/>
      <c r="N35855" s="172"/>
      <c r="O35855" s="172"/>
      <c r="U35855" s="173"/>
    </row>
    <row r="35856" spans="13:21" s="104" customFormat="1" ht="15.75">
      <c r="M35856" s="172"/>
      <c r="N35856" s="172"/>
      <c r="O35856" s="172"/>
      <c r="U35856" s="173"/>
    </row>
    <row r="35857" spans="13:21" s="104" customFormat="1" ht="15.75">
      <c r="M35857" s="172"/>
      <c r="N35857" s="172"/>
      <c r="O35857" s="172"/>
      <c r="U35857" s="173"/>
    </row>
    <row r="35858" spans="13:21" s="104" customFormat="1" ht="15.75">
      <c r="M35858" s="172"/>
      <c r="N35858" s="172"/>
      <c r="O35858" s="172"/>
      <c r="U35858" s="173"/>
    </row>
    <row r="35859" spans="13:21" s="104" customFormat="1" ht="15.75">
      <c r="M35859" s="172"/>
      <c r="N35859" s="172"/>
      <c r="O35859" s="172"/>
      <c r="U35859" s="173"/>
    </row>
    <row r="35860" spans="13:21" s="104" customFormat="1" ht="15.75">
      <c r="M35860" s="172"/>
      <c r="N35860" s="172"/>
      <c r="O35860" s="172"/>
      <c r="U35860" s="173"/>
    </row>
    <row r="35861" spans="13:21" s="104" customFormat="1" ht="15.75">
      <c r="M35861" s="172"/>
      <c r="N35861" s="172"/>
      <c r="O35861" s="172"/>
      <c r="U35861" s="173"/>
    </row>
    <row r="35862" spans="13:21" s="104" customFormat="1" ht="15.75">
      <c r="M35862" s="172"/>
      <c r="N35862" s="172"/>
      <c r="O35862" s="172"/>
      <c r="U35862" s="173"/>
    </row>
    <row r="35863" spans="13:21" s="104" customFormat="1" ht="15.75">
      <c r="M35863" s="172"/>
      <c r="N35863" s="172"/>
      <c r="O35863" s="172"/>
      <c r="U35863" s="173"/>
    </row>
    <row r="35864" spans="13:21" s="104" customFormat="1" ht="15.75">
      <c r="M35864" s="172"/>
      <c r="N35864" s="172"/>
      <c r="O35864" s="172"/>
      <c r="U35864" s="173"/>
    </row>
    <row r="35865" spans="13:21" s="104" customFormat="1" ht="15.75">
      <c r="M35865" s="172"/>
      <c r="N35865" s="172"/>
      <c r="O35865" s="172"/>
      <c r="U35865" s="173"/>
    </row>
    <row r="35866" spans="13:21" s="104" customFormat="1" ht="15.75">
      <c r="M35866" s="172"/>
      <c r="N35866" s="172"/>
      <c r="O35866" s="172"/>
      <c r="U35866" s="173"/>
    </row>
    <row r="35867" spans="13:21" s="104" customFormat="1" ht="15.75">
      <c r="M35867" s="172"/>
      <c r="N35867" s="172"/>
      <c r="O35867" s="172"/>
      <c r="U35867" s="173"/>
    </row>
    <row r="35868" spans="13:21" s="104" customFormat="1" ht="15.75">
      <c r="M35868" s="172"/>
      <c r="N35868" s="172"/>
      <c r="O35868" s="172"/>
      <c r="U35868" s="173"/>
    </row>
    <row r="35869" spans="13:21" s="104" customFormat="1" ht="15.75">
      <c r="M35869" s="172"/>
      <c r="N35869" s="172"/>
      <c r="O35869" s="172"/>
      <c r="U35869" s="173"/>
    </row>
    <row r="35870" spans="13:21" s="104" customFormat="1" ht="15.75">
      <c r="M35870" s="172"/>
      <c r="N35870" s="172"/>
      <c r="O35870" s="172"/>
      <c r="U35870" s="173"/>
    </row>
    <row r="35871" spans="13:21" s="104" customFormat="1" ht="15.75">
      <c r="M35871" s="172"/>
      <c r="N35871" s="172"/>
      <c r="O35871" s="172"/>
      <c r="U35871" s="173"/>
    </row>
    <row r="35872" spans="13:21" s="104" customFormat="1" ht="15.75">
      <c r="M35872" s="172"/>
      <c r="N35872" s="172"/>
      <c r="O35872" s="172"/>
      <c r="U35872" s="173"/>
    </row>
    <row r="35873" spans="13:21" s="104" customFormat="1" ht="15.75">
      <c r="M35873" s="172"/>
      <c r="N35873" s="172"/>
      <c r="O35873" s="172"/>
      <c r="U35873" s="173"/>
    </row>
    <row r="35874" spans="13:21" s="104" customFormat="1" ht="15.75">
      <c r="M35874" s="172"/>
      <c r="N35874" s="172"/>
      <c r="O35874" s="172"/>
      <c r="U35874" s="173"/>
    </row>
    <row r="35875" spans="13:21" s="104" customFormat="1" ht="15.75">
      <c r="M35875" s="172"/>
      <c r="N35875" s="172"/>
      <c r="O35875" s="172"/>
      <c r="U35875" s="173"/>
    </row>
    <row r="35876" spans="13:21" s="104" customFormat="1" ht="15.75">
      <c r="M35876" s="172"/>
      <c r="N35876" s="172"/>
      <c r="O35876" s="172"/>
      <c r="U35876" s="173"/>
    </row>
    <row r="35877" spans="13:21" s="104" customFormat="1" ht="15.75">
      <c r="M35877" s="172"/>
      <c r="N35877" s="172"/>
      <c r="O35877" s="172"/>
      <c r="U35877" s="173"/>
    </row>
    <row r="35878" spans="13:21" s="104" customFormat="1" ht="15.75">
      <c r="M35878" s="172"/>
      <c r="N35878" s="172"/>
      <c r="O35878" s="172"/>
      <c r="U35878" s="173"/>
    </row>
    <row r="35879" spans="13:21" s="104" customFormat="1" ht="15.75">
      <c r="M35879" s="172"/>
      <c r="N35879" s="172"/>
      <c r="O35879" s="172"/>
      <c r="U35879" s="173"/>
    </row>
    <row r="35880" spans="13:21" s="104" customFormat="1" ht="15.75">
      <c r="M35880" s="172"/>
      <c r="N35880" s="172"/>
      <c r="O35880" s="172"/>
      <c r="U35880" s="173"/>
    </row>
    <row r="35881" spans="13:21" s="104" customFormat="1" ht="15.75">
      <c r="M35881" s="172"/>
      <c r="N35881" s="172"/>
      <c r="O35881" s="172"/>
      <c r="U35881" s="173"/>
    </row>
    <row r="35882" spans="13:21" s="104" customFormat="1" ht="15.75">
      <c r="M35882" s="172"/>
      <c r="N35882" s="172"/>
      <c r="O35882" s="172"/>
      <c r="U35882" s="173"/>
    </row>
    <row r="35883" spans="13:21" s="104" customFormat="1" ht="15.75">
      <c r="M35883" s="172"/>
      <c r="N35883" s="172"/>
      <c r="O35883" s="172"/>
      <c r="U35883" s="173"/>
    </row>
    <row r="35884" spans="13:21" s="104" customFormat="1" ht="15.75">
      <c r="M35884" s="172"/>
      <c r="N35884" s="172"/>
      <c r="O35884" s="172"/>
      <c r="U35884" s="173"/>
    </row>
    <row r="35885" spans="13:21" s="104" customFormat="1" ht="15.75">
      <c r="M35885" s="172"/>
      <c r="N35885" s="172"/>
      <c r="O35885" s="172"/>
      <c r="U35885" s="173"/>
    </row>
    <row r="35886" spans="13:21" s="104" customFormat="1" ht="15.75">
      <c r="M35886" s="172"/>
      <c r="N35886" s="172"/>
      <c r="O35886" s="172"/>
      <c r="U35886" s="173"/>
    </row>
    <row r="35887" spans="13:21" s="104" customFormat="1" ht="15.75">
      <c r="M35887" s="172"/>
      <c r="N35887" s="172"/>
      <c r="O35887" s="172"/>
      <c r="U35887" s="173"/>
    </row>
    <row r="35888" spans="13:21" s="104" customFormat="1" ht="15.75">
      <c r="M35888" s="172"/>
      <c r="N35888" s="172"/>
      <c r="O35888" s="172"/>
      <c r="U35888" s="173"/>
    </row>
    <row r="35889" spans="13:21" s="104" customFormat="1" ht="15.75">
      <c r="M35889" s="172"/>
      <c r="N35889" s="172"/>
      <c r="O35889" s="172"/>
      <c r="U35889" s="173"/>
    </row>
    <row r="35890" spans="13:21" s="104" customFormat="1" ht="15.75">
      <c r="M35890" s="172"/>
      <c r="N35890" s="172"/>
      <c r="O35890" s="172"/>
      <c r="U35890" s="173"/>
    </row>
    <row r="35891" spans="13:21" s="104" customFormat="1" ht="15.75">
      <c r="M35891" s="172"/>
      <c r="N35891" s="172"/>
      <c r="O35891" s="172"/>
      <c r="U35891" s="173"/>
    </row>
    <row r="35892" spans="13:21" s="104" customFormat="1" ht="15.75">
      <c r="M35892" s="172"/>
      <c r="N35892" s="172"/>
      <c r="O35892" s="172"/>
      <c r="U35892" s="173"/>
    </row>
    <row r="35893" spans="13:21" s="104" customFormat="1" ht="15.75">
      <c r="M35893" s="172"/>
      <c r="N35893" s="172"/>
      <c r="O35893" s="172"/>
      <c r="U35893" s="173"/>
    </row>
    <row r="35894" spans="13:21" s="104" customFormat="1" ht="15.75">
      <c r="M35894" s="172"/>
      <c r="N35894" s="172"/>
      <c r="O35894" s="172"/>
      <c r="U35894" s="173"/>
    </row>
    <row r="35895" spans="13:21" s="104" customFormat="1" ht="15.75">
      <c r="M35895" s="172"/>
      <c r="N35895" s="172"/>
      <c r="O35895" s="172"/>
      <c r="U35895" s="173"/>
    </row>
    <row r="35896" spans="13:21" s="104" customFormat="1" ht="15.75">
      <c r="M35896" s="172"/>
      <c r="N35896" s="172"/>
      <c r="O35896" s="172"/>
      <c r="U35896" s="173"/>
    </row>
    <row r="35897" spans="13:21" s="104" customFormat="1" ht="15.75">
      <c r="M35897" s="172"/>
      <c r="N35897" s="172"/>
      <c r="O35897" s="172"/>
      <c r="U35897" s="173"/>
    </row>
    <row r="35898" spans="13:21" s="104" customFormat="1" ht="15.75">
      <c r="M35898" s="172"/>
      <c r="N35898" s="172"/>
      <c r="O35898" s="172"/>
      <c r="U35898" s="173"/>
    </row>
    <row r="35899" spans="13:21" s="104" customFormat="1" ht="15.75">
      <c r="M35899" s="172"/>
      <c r="N35899" s="172"/>
      <c r="O35899" s="172"/>
      <c r="U35899" s="173"/>
    </row>
    <row r="35900" spans="13:21" s="104" customFormat="1" ht="15.75">
      <c r="M35900" s="172"/>
      <c r="N35900" s="172"/>
      <c r="O35900" s="172"/>
      <c r="U35900" s="173"/>
    </row>
    <row r="35901" spans="13:21" s="104" customFormat="1" ht="15.75">
      <c r="M35901" s="172"/>
      <c r="N35901" s="172"/>
      <c r="O35901" s="172"/>
      <c r="U35901" s="173"/>
    </row>
    <row r="35902" spans="13:21" s="104" customFormat="1" ht="15.75">
      <c r="M35902" s="172"/>
      <c r="N35902" s="172"/>
      <c r="O35902" s="172"/>
      <c r="U35902" s="173"/>
    </row>
    <row r="35903" spans="13:21" s="104" customFormat="1" ht="15.75">
      <c r="M35903" s="172"/>
      <c r="N35903" s="172"/>
      <c r="O35903" s="172"/>
      <c r="U35903" s="173"/>
    </row>
    <row r="35904" spans="13:21" s="104" customFormat="1" ht="15.75">
      <c r="M35904" s="172"/>
      <c r="N35904" s="172"/>
      <c r="O35904" s="172"/>
      <c r="U35904" s="173"/>
    </row>
    <row r="35905" spans="13:21" s="104" customFormat="1" ht="15.75">
      <c r="M35905" s="172"/>
      <c r="N35905" s="172"/>
      <c r="O35905" s="172"/>
      <c r="U35905" s="173"/>
    </row>
    <row r="35906" spans="13:21" s="104" customFormat="1" ht="15.75">
      <c r="M35906" s="172"/>
      <c r="N35906" s="172"/>
      <c r="O35906" s="172"/>
      <c r="U35906" s="173"/>
    </row>
    <row r="35907" spans="13:21" s="104" customFormat="1" ht="15.75">
      <c r="M35907" s="172"/>
      <c r="N35907" s="172"/>
      <c r="O35907" s="172"/>
      <c r="U35907" s="173"/>
    </row>
    <row r="35908" spans="13:21" s="104" customFormat="1" ht="15.75">
      <c r="M35908" s="172"/>
      <c r="N35908" s="172"/>
      <c r="O35908" s="172"/>
      <c r="U35908" s="173"/>
    </row>
    <row r="35909" spans="13:21" s="104" customFormat="1" ht="15.75">
      <c r="M35909" s="172"/>
      <c r="N35909" s="172"/>
      <c r="O35909" s="172"/>
      <c r="U35909" s="173"/>
    </row>
    <row r="35910" spans="13:21" s="104" customFormat="1" ht="15.75">
      <c r="M35910" s="172"/>
      <c r="N35910" s="172"/>
      <c r="O35910" s="172"/>
      <c r="U35910" s="173"/>
    </row>
    <row r="35911" spans="13:21" s="104" customFormat="1" ht="15.75">
      <c r="M35911" s="172"/>
      <c r="N35911" s="172"/>
      <c r="O35911" s="172"/>
      <c r="U35911" s="173"/>
    </row>
    <row r="35912" spans="13:21" s="104" customFormat="1" ht="15.75">
      <c r="M35912" s="172"/>
      <c r="N35912" s="172"/>
      <c r="O35912" s="172"/>
      <c r="U35912" s="173"/>
    </row>
    <row r="35913" spans="13:21" s="104" customFormat="1" ht="15.75">
      <c r="M35913" s="172"/>
      <c r="N35913" s="172"/>
      <c r="O35913" s="172"/>
      <c r="U35913" s="173"/>
    </row>
    <row r="35914" spans="13:21" s="104" customFormat="1" ht="15.75">
      <c r="M35914" s="172"/>
      <c r="N35914" s="172"/>
      <c r="O35914" s="172"/>
      <c r="U35914" s="173"/>
    </row>
    <row r="35915" spans="13:21" s="104" customFormat="1" ht="15.75">
      <c r="M35915" s="172"/>
      <c r="N35915" s="172"/>
      <c r="O35915" s="172"/>
      <c r="U35915" s="173"/>
    </row>
    <row r="35916" spans="13:21" s="104" customFormat="1" ht="15.75">
      <c r="M35916" s="172"/>
      <c r="N35916" s="172"/>
      <c r="O35916" s="172"/>
      <c r="U35916" s="173"/>
    </row>
    <row r="35917" spans="13:21" s="104" customFormat="1" ht="15.75">
      <c r="M35917" s="172"/>
      <c r="N35917" s="172"/>
      <c r="O35917" s="172"/>
      <c r="U35917" s="173"/>
    </row>
    <row r="35918" spans="13:21" s="104" customFormat="1" ht="15.75">
      <c r="M35918" s="172"/>
      <c r="N35918" s="172"/>
      <c r="O35918" s="172"/>
      <c r="U35918" s="173"/>
    </row>
    <row r="35919" spans="13:21" s="104" customFormat="1" ht="15.75">
      <c r="M35919" s="172"/>
      <c r="N35919" s="172"/>
      <c r="O35919" s="172"/>
      <c r="U35919" s="173"/>
    </row>
    <row r="35920" spans="13:21" s="104" customFormat="1" ht="15.75">
      <c r="M35920" s="172"/>
      <c r="N35920" s="172"/>
      <c r="O35920" s="172"/>
      <c r="U35920" s="173"/>
    </row>
    <row r="35921" spans="13:21" s="104" customFormat="1" ht="15.75">
      <c r="M35921" s="172"/>
      <c r="N35921" s="172"/>
      <c r="O35921" s="172"/>
      <c r="U35921" s="173"/>
    </row>
    <row r="35922" spans="13:21" s="104" customFormat="1" ht="15.75">
      <c r="M35922" s="172"/>
      <c r="N35922" s="172"/>
      <c r="O35922" s="172"/>
      <c r="U35922" s="173"/>
    </row>
    <row r="35923" spans="13:21" s="104" customFormat="1" ht="15.75">
      <c r="M35923" s="172"/>
      <c r="N35923" s="172"/>
      <c r="O35923" s="172"/>
      <c r="U35923" s="173"/>
    </row>
    <row r="35924" spans="13:21" s="104" customFormat="1" ht="15.75">
      <c r="M35924" s="172"/>
      <c r="N35924" s="172"/>
      <c r="O35924" s="172"/>
      <c r="U35924" s="173"/>
    </row>
    <row r="35925" spans="13:21" s="104" customFormat="1" ht="15.75">
      <c r="M35925" s="172"/>
      <c r="N35925" s="172"/>
      <c r="O35925" s="172"/>
      <c r="U35925" s="173"/>
    </row>
    <row r="35926" spans="13:21" s="104" customFormat="1" ht="15.75">
      <c r="M35926" s="172"/>
      <c r="N35926" s="172"/>
      <c r="O35926" s="172"/>
      <c r="U35926" s="173"/>
    </row>
    <row r="35927" spans="13:21" s="104" customFormat="1" ht="15.75">
      <c r="M35927" s="172"/>
      <c r="N35927" s="172"/>
      <c r="O35927" s="172"/>
      <c r="U35927" s="173"/>
    </row>
    <row r="35928" spans="13:21" s="104" customFormat="1" ht="15.75">
      <c r="M35928" s="172"/>
      <c r="N35928" s="172"/>
      <c r="O35928" s="172"/>
      <c r="U35928" s="173"/>
    </row>
    <row r="35929" spans="13:21" s="104" customFormat="1" ht="15.75">
      <c r="M35929" s="172"/>
      <c r="N35929" s="172"/>
      <c r="O35929" s="172"/>
      <c r="U35929" s="173"/>
    </row>
    <row r="35930" spans="13:21" s="104" customFormat="1" ht="15.75">
      <c r="M35930" s="172"/>
      <c r="N35930" s="172"/>
      <c r="O35930" s="172"/>
      <c r="U35930" s="173"/>
    </row>
    <row r="35931" spans="13:21" s="104" customFormat="1" ht="15.75">
      <c r="M35931" s="172"/>
      <c r="N35931" s="172"/>
      <c r="O35931" s="172"/>
      <c r="U35931" s="173"/>
    </row>
    <row r="35932" spans="13:21" s="104" customFormat="1" ht="15.75">
      <c r="M35932" s="172"/>
      <c r="N35932" s="172"/>
      <c r="O35932" s="172"/>
      <c r="U35932" s="173"/>
    </row>
    <row r="35933" spans="13:21" s="104" customFormat="1" ht="15.75">
      <c r="M35933" s="172"/>
      <c r="N35933" s="172"/>
      <c r="O35933" s="172"/>
      <c r="U35933" s="173"/>
    </row>
    <row r="35934" spans="13:21" s="104" customFormat="1" ht="15.75">
      <c r="M35934" s="172"/>
      <c r="N35934" s="172"/>
      <c r="O35934" s="172"/>
      <c r="U35934" s="173"/>
    </row>
    <row r="35935" spans="13:21" s="104" customFormat="1" ht="15.75">
      <c r="M35935" s="172"/>
      <c r="N35935" s="172"/>
      <c r="O35935" s="172"/>
      <c r="U35935" s="173"/>
    </row>
    <row r="35936" spans="13:21" s="104" customFormat="1" ht="15.75">
      <c r="M35936" s="172"/>
      <c r="N35936" s="172"/>
      <c r="O35936" s="172"/>
      <c r="U35936" s="173"/>
    </row>
    <row r="35937" spans="13:21" s="104" customFormat="1" ht="15.75">
      <c r="M35937" s="172"/>
      <c r="N35937" s="172"/>
      <c r="O35937" s="172"/>
      <c r="U35937" s="173"/>
    </row>
    <row r="35938" spans="13:21" s="104" customFormat="1" ht="15.75">
      <c r="M35938" s="172"/>
      <c r="N35938" s="172"/>
      <c r="O35938" s="172"/>
      <c r="U35938" s="173"/>
    </row>
    <row r="35939" spans="13:21" s="104" customFormat="1" ht="15.75">
      <c r="M35939" s="172"/>
      <c r="N35939" s="172"/>
      <c r="O35939" s="172"/>
      <c r="U35939" s="173"/>
    </row>
    <row r="35940" spans="13:21" s="104" customFormat="1" ht="15.75">
      <c r="M35940" s="172"/>
      <c r="N35940" s="172"/>
      <c r="O35940" s="172"/>
      <c r="U35940" s="173"/>
    </row>
    <row r="35941" spans="13:21" s="104" customFormat="1" ht="15.75">
      <c r="M35941" s="172"/>
      <c r="N35941" s="172"/>
      <c r="O35941" s="172"/>
      <c r="U35941" s="173"/>
    </row>
    <row r="35942" spans="13:21" s="104" customFormat="1" ht="15.75">
      <c r="M35942" s="172"/>
      <c r="N35942" s="172"/>
      <c r="O35942" s="172"/>
      <c r="U35942" s="173"/>
    </row>
    <row r="35943" spans="13:21" s="104" customFormat="1" ht="15.75">
      <c r="M35943" s="172"/>
      <c r="N35943" s="172"/>
      <c r="O35943" s="172"/>
      <c r="U35943" s="173"/>
    </row>
    <row r="35944" spans="13:21" s="104" customFormat="1" ht="15.75">
      <c r="M35944" s="172"/>
      <c r="N35944" s="172"/>
      <c r="O35944" s="172"/>
      <c r="U35944" s="173"/>
    </row>
    <row r="35945" spans="13:21" s="104" customFormat="1" ht="15.75">
      <c r="M35945" s="172"/>
      <c r="N35945" s="172"/>
      <c r="O35945" s="172"/>
      <c r="U35945" s="173"/>
    </row>
    <row r="35946" spans="13:21" s="104" customFormat="1" ht="15.75">
      <c r="M35946" s="172"/>
      <c r="N35946" s="172"/>
      <c r="O35946" s="172"/>
      <c r="U35946" s="173"/>
    </row>
    <row r="35947" spans="13:21" s="104" customFormat="1" ht="15.75">
      <c r="M35947" s="172"/>
      <c r="N35947" s="172"/>
      <c r="O35947" s="172"/>
      <c r="U35947" s="173"/>
    </row>
    <row r="35948" spans="13:21" s="104" customFormat="1" ht="15.75">
      <c r="M35948" s="172"/>
      <c r="N35948" s="172"/>
      <c r="O35948" s="172"/>
      <c r="U35948" s="173"/>
    </row>
    <row r="35949" spans="13:21" s="104" customFormat="1" ht="15.75">
      <c r="M35949" s="172"/>
      <c r="N35949" s="172"/>
      <c r="O35949" s="172"/>
      <c r="U35949" s="173"/>
    </row>
    <row r="35950" spans="13:21" s="104" customFormat="1" ht="15.75">
      <c r="M35950" s="172"/>
      <c r="N35950" s="172"/>
      <c r="O35950" s="172"/>
      <c r="U35950" s="173"/>
    </row>
    <row r="35951" spans="13:21" s="104" customFormat="1" ht="15.75">
      <c r="M35951" s="172"/>
      <c r="N35951" s="172"/>
      <c r="O35951" s="172"/>
      <c r="U35951" s="173"/>
    </row>
    <row r="35952" spans="13:21" s="104" customFormat="1" ht="15.75">
      <c r="M35952" s="172"/>
      <c r="N35952" s="172"/>
      <c r="O35952" s="172"/>
      <c r="U35952" s="173"/>
    </row>
    <row r="35953" spans="13:21" s="104" customFormat="1" ht="15.75">
      <c r="M35953" s="172"/>
      <c r="N35953" s="172"/>
      <c r="O35953" s="172"/>
      <c r="U35953" s="173"/>
    </row>
    <row r="35954" spans="13:21" s="104" customFormat="1" ht="15.75">
      <c r="M35954" s="172"/>
      <c r="N35954" s="172"/>
      <c r="O35954" s="172"/>
      <c r="U35954" s="173"/>
    </row>
    <row r="35955" spans="13:21" s="104" customFormat="1" ht="15.75">
      <c r="M35955" s="172"/>
      <c r="N35955" s="172"/>
      <c r="O35955" s="172"/>
      <c r="U35955" s="173"/>
    </row>
    <row r="35956" spans="13:21" s="104" customFormat="1" ht="15.75">
      <c r="M35956" s="172"/>
      <c r="N35956" s="172"/>
      <c r="O35956" s="172"/>
      <c r="U35956" s="173"/>
    </row>
    <row r="35957" spans="13:21" s="104" customFormat="1" ht="15.75">
      <c r="M35957" s="172"/>
      <c r="N35957" s="172"/>
      <c r="O35957" s="172"/>
      <c r="U35957" s="173"/>
    </row>
    <row r="35958" spans="13:21" s="104" customFormat="1" ht="15.75">
      <c r="M35958" s="172"/>
      <c r="N35958" s="172"/>
      <c r="O35958" s="172"/>
      <c r="U35958" s="173"/>
    </row>
    <row r="35959" spans="13:21" s="104" customFormat="1" ht="15.75">
      <c r="M35959" s="172"/>
      <c r="N35959" s="172"/>
      <c r="O35959" s="172"/>
      <c r="U35959" s="173"/>
    </row>
    <row r="35960" spans="13:21" s="104" customFormat="1" ht="15.75">
      <c r="M35960" s="172"/>
      <c r="N35960" s="172"/>
      <c r="O35960" s="172"/>
      <c r="U35960" s="173"/>
    </row>
    <row r="35961" spans="13:21" s="104" customFormat="1" ht="15.75">
      <c r="M35961" s="172"/>
      <c r="N35961" s="172"/>
      <c r="O35961" s="172"/>
      <c r="U35961" s="173"/>
    </row>
    <row r="35962" spans="13:21" s="104" customFormat="1" ht="15.75">
      <c r="M35962" s="172"/>
      <c r="N35962" s="172"/>
      <c r="O35962" s="172"/>
      <c r="U35962" s="173"/>
    </row>
    <row r="35963" spans="13:21" s="104" customFormat="1" ht="15.75">
      <c r="M35963" s="172"/>
      <c r="N35963" s="172"/>
      <c r="O35963" s="172"/>
      <c r="U35963" s="173"/>
    </row>
    <row r="35964" spans="13:21" s="104" customFormat="1" ht="15.75">
      <c r="M35964" s="172"/>
      <c r="N35964" s="172"/>
      <c r="O35964" s="172"/>
      <c r="U35964" s="173"/>
    </row>
    <row r="35965" spans="13:21" s="104" customFormat="1" ht="15.75">
      <c r="M35965" s="172"/>
      <c r="N35965" s="172"/>
      <c r="O35965" s="172"/>
      <c r="U35965" s="173"/>
    </row>
    <row r="35966" spans="13:21" s="104" customFormat="1" ht="15.75">
      <c r="M35966" s="172"/>
      <c r="N35966" s="172"/>
      <c r="O35966" s="172"/>
      <c r="U35966" s="173"/>
    </row>
    <row r="35967" spans="13:21" s="104" customFormat="1" ht="15.75">
      <c r="M35967" s="172"/>
      <c r="N35967" s="172"/>
      <c r="O35967" s="172"/>
      <c r="U35967" s="173"/>
    </row>
    <row r="35968" spans="13:21" s="104" customFormat="1" ht="15.75">
      <c r="M35968" s="172"/>
      <c r="N35968" s="172"/>
      <c r="O35968" s="172"/>
      <c r="U35968" s="173"/>
    </row>
    <row r="35969" spans="13:21" s="104" customFormat="1" ht="15.75">
      <c r="M35969" s="172"/>
      <c r="N35969" s="172"/>
      <c r="O35969" s="172"/>
      <c r="U35969" s="173"/>
    </row>
    <row r="35970" spans="13:21" s="104" customFormat="1" ht="15.75">
      <c r="M35970" s="172"/>
      <c r="N35970" s="172"/>
      <c r="O35970" s="172"/>
      <c r="U35970" s="173"/>
    </row>
    <row r="35971" spans="13:21" s="104" customFormat="1" ht="15.75">
      <c r="M35971" s="172"/>
      <c r="N35971" s="172"/>
      <c r="O35971" s="172"/>
      <c r="U35971" s="173"/>
    </row>
    <row r="35972" spans="13:21" s="104" customFormat="1" ht="15.75">
      <c r="M35972" s="172"/>
      <c r="N35972" s="172"/>
      <c r="O35972" s="172"/>
      <c r="U35972" s="173"/>
    </row>
    <row r="35973" spans="13:21" s="104" customFormat="1" ht="15.75">
      <c r="M35973" s="172"/>
      <c r="N35973" s="172"/>
      <c r="O35973" s="172"/>
      <c r="U35973" s="173"/>
    </row>
    <row r="35974" spans="13:21" s="104" customFormat="1" ht="15.75">
      <c r="M35974" s="172"/>
      <c r="N35974" s="172"/>
      <c r="O35974" s="172"/>
      <c r="U35974" s="173"/>
    </row>
    <row r="35975" spans="13:21" s="104" customFormat="1" ht="15.75">
      <c r="M35975" s="172"/>
      <c r="N35975" s="172"/>
      <c r="O35975" s="172"/>
      <c r="U35975" s="173"/>
    </row>
    <row r="35976" spans="13:21" s="104" customFormat="1" ht="15.75">
      <c r="M35976" s="172"/>
      <c r="N35976" s="172"/>
      <c r="O35976" s="172"/>
      <c r="U35976" s="173"/>
    </row>
    <row r="35977" spans="13:21" s="104" customFormat="1" ht="15.75">
      <c r="M35977" s="172"/>
      <c r="N35977" s="172"/>
      <c r="O35977" s="172"/>
      <c r="U35977" s="173"/>
    </row>
    <row r="35978" spans="13:21" s="104" customFormat="1" ht="15.75">
      <c r="M35978" s="172"/>
      <c r="N35978" s="172"/>
      <c r="O35978" s="172"/>
      <c r="U35978" s="173"/>
    </row>
    <row r="35979" spans="13:21" s="104" customFormat="1" ht="15.75">
      <c r="M35979" s="172"/>
      <c r="N35979" s="172"/>
      <c r="O35979" s="172"/>
      <c r="U35979" s="173"/>
    </row>
    <row r="35980" spans="13:21" s="104" customFormat="1" ht="15.75">
      <c r="M35980" s="172"/>
      <c r="N35980" s="172"/>
      <c r="O35980" s="172"/>
      <c r="U35980" s="173"/>
    </row>
    <row r="35981" spans="13:21" s="104" customFormat="1" ht="15.75">
      <c r="M35981" s="172"/>
      <c r="N35981" s="172"/>
      <c r="O35981" s="172"/>
      <c r="U35981" s="173"/>
    </row>
    <row r="35982" spans="13:21" s="104" customFormat="1" ht="15.75">
      <c r="M35982" s="172"/>
      <c r="N35982" s="172"/>
      <c r="O35982" s="172"/>
      <c r="U35982" s="173"/>
    </row>
    <row r="35983" spans="13:21" s="104" customFormat="1" ht="15.75">
      <c r="M35983" s="172"/>
      <c r="N35983" s="172"/>
      <c r="O35983" s="172"/>
      <c r="U35983" s="173"/>
    </row>
    <row r="35984" spans="13:21" s="104" customFormat="1" ht="15.75">
      <c r="M35984" s="172"/>
      <c r="N35984" s="172"/>
      <c r="O35984" s="172"/>
      <c r="U35984" s="173"/>
    </row>
    <row r="35985" spans="13:21" s="104" customFormat="1" ht="15.75">
      <c r="M35985" s="172"/>
      <c r="N35985" s="172"/>
      <c r="O35985" s="172"/>
      <c r="U35985" s="173"/>
    </row>
    <row r="35986" spans="13:21" s="104" customFormat="1" ht="15.75">
      <c r="M35986" s="172"/>
      <c r="N35986" s="172"/>
      <c r="O35986" s="172"/>
      <c r="U35986" s="173"/>
    </row>
    <row r="35987" spans="13:21" s="104" customFormat="1" ht="15.75">
      <c r="M35987" s="172"/>
      <c r="N35987" s="172"/>
      <c r="O35987" s="172"/>
      <c r="U35987" s="173"/>
    </row>
    <row r="35988" spans="13:21" s="104" customFormat="1" ht="15.75">
      <c r="M35988" s="172"/>
      <c r="N35988" s="172"/>
      <c r="O35988" s="172"/>
      <c r="U35988" s="173"/>
    </row>
    <row r="35989" spans="13:21" s="104" customFormat="1" ht="15.75">
      <c r="M35989" s="172"/>
      <c r="N35989" s="172"/>
      <c r="O35989" s="172"/>
      <c r="U35989" s="173"/>
    </row>
    <row r="35990" spans="13:21" s="104" customFormat="1" ht="15.75">
      <c r="M35990" s="172"/>
      <c r="N35990" s="172"/>
      <c r="O35990" s="172"/>
      <c r="U35990" s="173"/>
    </row>
    <row r="35991" spans="13:21" s="104" customFormat="1" ht="15.75">
      <c r="M35991" s="172"/>
      <c r="N35991" s="172"/>
      <c r="O35991" s="172"/>
      <c r="U35991" s="173"/>
    </row>
    <row r="35992" spans="13:21" s="104" customFormat="1" ht="15.75">
      <c r="M35992" s="172"/>
      <c r="N35992" s="172"/>
      <c r="O35992" s="172"/>
      <c r="U35992" s="173"/>
    </row>
    <row r="35993" spans="13:21" s="104" customFormat="1" ht="15.75">
      <c r="M35993" s="172"/>
      <c r="N35993" s="172"/>
      <c r="O35993" s="172"/>
      <c r="U35993" s="173"/>
    </row>
    <row r="35994" spans="13:21" s="104" customFormat="1" ht="15.75">
      <c r="M35994" s="172"/>
      <c r="N35994" s="172"/>
      <c r="O35994" s="172"/>
      <c r="U35994" s="173"/>
    </row>
    <row r="35995" spans="13:21" s="104" customFormat="1" ht="15.75">
      <c r="M35995" s="172"/>
      <c r="N35995" s="172"/>
      <c r="O35995" s="172"/>
      <c r="U35995" s="173"/>
    </row>
    <row r="35996" spans="13:21" s="104" customFormat="1" ht="15.75">
      <c r="M35996" s="172"/>
      <c r="N35996" s="172"/>
      <c r="O35996" s="172"/>
      <c r="U35996" s="173"/>
    </row>
    <row r="35997" spans="13:21" s="104" customFormat="1" ht="15.75">
      <c r="M35997" s="172"/>
      <c r="N35997" s="172"/>
      <c r="O35997" s="172"/>
      <c r="U35997" s="173"/>
    </row>
    <row r="35998" spans="13:21" s="104" customFormat="1" ht="15.75">
      <c r="M35998" s="172"/>
      <c r="N35998" s="172"/>
      <c r="O35998" s="172"/>
      <c r="U35998" s="173"/>
    </row>
    <row r="35999" spans="13:21" s="104" customFormat="1" ht="15.75">
      <c r="M35999" s="172"/>
      <c r="N35999" s="172"/>
      <c r="O35999" s="172"/>
      <c r="U35999" s="173"/>
    </row>
    <row r="36000" spans="13:21" s="104" customFormat="1" ht="15.75">
      <c r="M36000" s="172"/>
      <c r="N36000" s="172"/>
      <c r="O36000" s="172"/>
      <c r="U36000" s="173"/>
    </row>
    <row r="36001" spans="13:21" s="104" customFormat="1" ht="15.75">
      <c r="M36001" s="172"/>
      <c r="N36001" s="172"/>
      <c r="O36001" s="172"/>
      <c r="U36001" s="173"/>
    </row>
    <row r="36002" spans="13:21" s="104" customFormat="1" ht="15.75">
      <c r="M36002" s="172"/>
      <c r="N36002" s="172"/>
      <c r="O36002" s="172"/>
      <c r="U36002" s="173"/>
    </row>
    <row r="36003" spans="13:21" s="104" customFormat="1" ht="15.75">
      <c r="M36003" s="172"/>
      <c r="N36003" s="172"/>
      <c r="O36003" s="172"/>
      <c r="U36003" s="173"/>
    </row>
    <row r="36004" spans="13:21" s="104" customFormat="1" ht="15.75">
      <c r="M36004" s="172"/>
      <c r="N36004" s="172"/>
      <c r="O36004" s="172"/>
      <c r="U36004" s="173"/>
    </row>
    <row r="36005" spans="13:21" s="104" customFormat="1" ht="15.75">
      <c r="M36005" s="172"/>
      <c r="N36005" s="172"/>
      <c r="O36005" s="172"/>
      <c r="U36005" s="173"/>
    </row>
    <row r="36006" spans="13:21" s="104" customFormat="1" ht="15.75">
      <c r="M36006" s="172"/>
      <c r="N36006" s="172"/>
      <c r="O36006" s="172"/>
      <c r="U36006" s="173"/>
    </row>
    <row r="36007" spans="13:21" s="104" customFormat="1" ht="15.75">
      <c r="M36007" s="172"/>
      <c r="N36007" s="172"/>
      <c r="O36007" s="172"/>
      <c r="U36007" s="173"/>
    </row>
    <row r="36008" spans="13:21" s="104" customFormat="1" ht="15.75">
      <c r="M36008" s="172"/>
      <c r="N36008" s="172"/>
      <c r="O36008" s="172"/>
      <c r="U36008" s="173"/>
    </row>
    <row r="36009" spans="13:21" s="104" customFormat="1" ht="15.75">
      <c r="M36009" s="172"/>
      <c r="N36009" s="172"/>
      <c r="O36009" s="172"/>
      <c r="U36009" s="173"/>
    </row>
    <row r="36010" spans="13:21" s="104" customFormat="1" ht="15.75">
      <c r="M36010" s="172"/>
      <c r="N36010" s="172"/>
      <c r="O36010" s="172"/>
      <c r="U36010" s="173"/>
    </row>
    <row r="36011" spans="13:21" s="104" customFormat="1" ht="15.75">
      <c r="M36011" s="172"/>
      <c r="N36011" s="172"/>
      <c r="O36011" s="172"/>
      <c r="U36011" s="173"/>
    </row>
    <row r="36012" spans="13:21" s="104" customFormat="1" ht="15.75">
      <c r="M36012" s="172"/>
      <c r="N36012" s="172"/>
      <c r="O36012" s="172"/>
      <c r="U36012" s="173"/>
    </row>
    <row r="36013" spans="13:21" s="104" customFormat="1" ht="15.75">
      <c r="M36013" s="172"/>
      <c r="N36013" s="172"/>
      <c r="O36013" s="172"/>
      <c r="U36013" s="173"/>
    </row>
    <row r="36014" spans="13:21" s="104" customFormat="1" ht="15.75">
      <c r="M36014" s="172"/>
      <c r="N36014" s="172"/>
      <c r="O36014" s="172"/>
      <c r="U36014" s="173"/>
    </row>
    <row r="36015" spans="13:21" s="104" customFormat="1" ht="15.75">
      <c r="M36015" s="172"/>
      <c r="N36015" s="172"/>
      <c r="O36015" s="172"/>
      <c r="U36015" s="173"/>
    </row>
    <row r="36016" spans="13:21" s="104" customFormat="1" ht="15.75">
      <c r="M36016" s="172"/>
      <c r="N36016" s="172"/>
      <c r="O36016" s="172"/>
      <c r="U36016" s="173"/>
    </row>
    <row r="36017" spans="13:21" s="104" customFormat="1" ht="15.75">
      <c r="M36017" s="172"/>
      <c r="N36017" s="172"/>
      <c r="O36017" s="172"/>
      <c r="U36017" s="173"/>
    </row>
    <row r="36018" spans="13:21" s="104" customFormat="1" ht="15.75">
      <c r="M36018" s="172"/>
      <c r="N36018" s="172"/>
      <c r="O36018" s="172"/>
      <c r="U36018" s="173"/>
    </row>
    <row r="36019" spans="13:21" s="104" customFormat="1" ht="15.75">
      <c r="M36019" s="172"/>
      <c r="N36019" s="172"/>
      <c r="O36019" s="172"/>
      <c r="U36019" s="173"/>
    </row>
    <row r="36020" spans="13:21" s="104" customFormat="1" ht="15.75">
      <c r="M36020" s="172"/>
      <c r="N36020" s="172"/>
      <c r="O36020" s="172"/>
      <c r="U36020" s="173"/>
    </row>
    <row r="36021" spans="13:21" s="104" customFormat="1" ht="15.75">
      <c r="M36021" s="172"/>
      <c r="N36021" s="172"/>
      <c r="O36021" s="172"/>
      <c r="U36021" s="173"/>
    </row>
    <row r="36022" spans="13:21" s="104" customFormat="1" ht="15.75">
      <c r="M36022" s="172"/>
      <c r="N36022" s="172"/>
      <c r="O36022" s="172"/>
      <c r="U36022" s="173"/>
    </row>
    <row r="36023" spans="13:21" s="104" customFormat="1" ht="15.75">
      <c r="M36023" s="172"/>
      <c r="N36023" s="172"/>
      <c r="O36023" s="172"/>
      <c r="U36023" s="173"/>
    </row>
    <row r="36024" spans="13:21" s="104" customFormat="1" ht="15.75">
      <c r="M36024" s="172"/>
      <c r="N36024" s="172"/>
      <c r="O36024" s="172"/>
      <c r="U36024" s="173"/>
    </row>
    <row r="36025" spans="13:21" s="104" customFormat="1" ht="15.75">
      <c r="M36025" s="172"/>
      <c r="N36025" s="172"/>
      <c r="O36025" s="172"/>
      <c r="U36025" s="173"/>
    </row>
    <row r="36026" spans="13:21" s="104" customFormat="1" ht="15.75">
      <c r="M36026" s="172"/>
      <c r="N36026" s="172"/>
      <c r="O36026" s="172"/>
      <c r="U36026" s="173"/>
    </row>
    <row r="36027" spans="13:21" s="104" customFormat="1" ht="15.75">
      <c r="M36027" s="172"/>
      <c r="N36027" s="172"/>
      <c r="O36027" s="172"/>
      <c r="U36027" s="173"/>
    </row>
    <row r="36028" spans="13:21" s="104" customFormat="1" ht="15.75">
      <c r="M36028" s="172"/>
      <c r="N36028" s="172"/>
      <c r="O36028" s="172"/>
      <c r="U36028" s="173"/>
    </row>
    <row r="36029" spans="13:21" s="104" customFormat="1" ht="15.75">
      <c r="M36029" s="172"/>
      <c r="N36029" s="172"/>
      <c r="O36029" s="172"/>
      <c r="U36029" s="173"/>
    </row>
    <row r="36030" spans="13:21" s="104" customFormat="1" ht="15.75">
      <c r="M36030" s="172"/>
      <c r="N36030" s="172"/>
      <c r="O36030" s="172"/>
      <c r="U36030" s="173"/>
    </row>
    <row r="36031" spans="13:21" s="104" customFormat="1" ht="15.75">
      <c r="M36031" s="172"/>
      <c r="N36031" s="172"/>
      <c r="O36031" s="172"/>
      <c r="U36031" s="173"/>
    </row>
    <row r="36032" spans="13:21" s="104" customFormat="1" ht="15.75">
      <c r="M36032" s="172"/>
      <c r="N36032" s="172"/>
      <c r="O36032" s="172"/>
      <c r="U36032" s="173"/>
    </row>
    <row r="36033" spans="13:21" s="104" customFormat="1" ht="15.75">
      <c r="M36033" s="172"/>
      <c r="N36033" s="172"/>
      <c r="O36033" s="172"/>
      <c r="U36033" s="173"/>
    </row>
    <row r="36034" spans="13:21" s="104" customFormat="1" ht="15.75">
      <c r="M36034" s="172"/>
      <c r="N36034" s="172"/>
      <c r="O36034" s="172"/>
      <c r="U36034" s="173"/>
    </row>
    <row r="36035" spans="13:21" s="104" customFormat="1" ht="15.75">
      <c r="M36035" s="172"/>
      <c r="N36035" s="172"/>
      <c r="O36035" s="172"/>
      <c r="U36035" s="173"/>
    </row>
    <row r="36036" spans="13:21" s="104" customFormat="1" ht="15.75">
      <c r="M36036" s="172"/>
      <c r="N36036" s="172"/>
      <c r="O36036" s="172"/>
      <c r="U36036" s="173"/>
    </row>
    <row r="36037" spans="13:21" s="104" customFormat="1" ht="15.75">
      <c r="M36037" s="172"/>
      <c r="N36037" s="172"/>
      <c r="O36037" s="172"/>
      <c r="U36037" s="173"/>
    </row>
    <row r="36038" spans="13:21" s="104" customFormat="1" ht="15.75">
      <c r="M36038" s="172"/>
      <c r="N36038" s="172"/>
      <c r="O36038" s="172"/>
      <c r="U36038" s="173"/>
    </row>
    <row r="36039" spans="13:21" s="104" customFormat="1" ht="15.75">
      <c r="M36039" s="172"/>
      <c r="N36039" s="172"/>
      <c r="O36039" s="172"/>
      <c r="U36039" s="173"/>
    </row>
    <row r="36040" spans="13:21" s="104" customFormat="1" ht="15.75">
      <c r="M36040" s="172"/>
      <c r="N36040" s="172"/>
      <c r="O36040" s="172"/>
      <c r="U36040" s="173"/>
    </row>
    <row r="36041" spans="13:21" s="104" customFormat="1" ht="15.75">
      <c r="M36041" s="172"/>
      <c r="N36041" s="172"/>
      <c r="O36041" s="172"/>
      <c r="U36041" s="173"/>
    </row>
    <row r="36042" spans="13:21" s="104" customFormat="1" ht="15.75">
      <c r="M36042" s="172"/>
      <c r="N36042" s="172"/>
      <c r="O36042" s="172"/>
      <c r="U36042" s="173"/>
    </row>
    <row r="36043" spans="13:21" s="104" customFormat="1" ht="15.75">
      <c r="M36043" s="172"/>
      <c r="N36043" s="172"/>
      <c r="O36043" s="172"/>
      <c r="U36043" s="173"/>
    </row>
    <row r="36044" spans="13:21" s="104" customFormat="1" ht="15.75">
      <c r="M36044" s="172"/>
      <c r="N36044" s="172"/>
      <c r="O36044" s="172"/>
      <c r="U36044" s="173"/>
    </row>
    <row r="36045" spans="13:21" s="104" customFormat="1" ht="15.75">
      <c r="M36045" s="172"/>
      <c r="N36045" s="172"/>
      <c r="O36045" s="172"/>
      <c r="U36045" s="173"/>
    </row>
    <row r="36046" spans="13:21" s="104" customFormat="1" ht="15.75">
      <c r="M36046" s="172"/>
      <c r="N36046" s="172"/>
      <c r="O36046" s="172"/>
      <c r="U36046" s="173"/>
    </row>
    <row r="36047" spans="13:21" s="104" customFormat="1" ht="15.75">
      <c r="M36047" s="172"/>
      <c r="N36047" s="172"/>
      <c r="O36047" s="172"/>
      <c r="U36047" s="173"/>
    </row>
    <row r="36048" spans="13:21" s="104" customFormat="1" ht="15.75">
      <c r="M36048" s="172"/>
      <c r="N36048" s="172"/>
      <c r="O36048" s="172"/>
      <c r="U36048" s="173"/>
    </row>
    <row r="36049" spans="13:21" s="104" customFormat="1" ht="15.75">
      <c r="M36049" s="172"/>
      <c r="N36049" s="172"/>
      <c r="O36049" s="172"/>
      <c r="U36049" s="173"/>
    </row>
    <row r="36050" spans="13:21" s="104" customFormat="1" ht="15.75">
      <c r="M36050" s="172"/>
      <c r="N36050" s="172"/>
      <c r="O36050" s="172"/>
      <c r="U36050" s="173"/>
    </row>
    <row r="36051" spans="13:21" s="104" customFormat="1" ht="15.75">
      <c r="M36051" s="172"/>
      <c r="N36051" s="172"/>
      <c r="O36051" s="172"/>
      <c r="U36051" s="173"/>
    </row>
    <row r="36052" spans="13:21" s="104" customFormat="1" ht="15.75">
      <c r="M36052" s="172"/>
      <c r="N36052" s="172"/>
      <c r="O36052" s="172"/>
      <c r="U36052" s="173"/>
    </row>
    <row r="36053" spans="13:21" s="104" customFormat="1" ht="15.75">
      <c r="M36053" s="172"/>
      <c r="N36053" s="172"/>
      <c r="O36053" s="172"/>
      <c r="U36053" s="173"/>
    </row>
    <row r="36054" spans="13:21" s="104" customFormat="1" ht="15.75">
      <c r="M36054" s="172"/>
      <c r="N36054" s="172"/>
      <c r="O36054" s="172"/>
      <c r="U36054" s="173"/>
    </row>
    <row r="36055" spans="13:21" s="104" customFormat="1" ht="15.75">
      <c r="M36055" s="172"/>
      <c r="N36055" s="172"/>
      <c r="O36055" s="172"/>
      <c r="U36055" s="173"/>
    </row>
    <row r="36056" spans="13:21" s="104" customFormat="1" ht="15.75">
      <c r="M36056" s="172"/>
      <c r="N36056" s="172"/>
      <c r="O36056" s="172"/>
      <c r="U36056" s="173"/>
    </row>
    <row r="36057" spans="13:21" s="104" customFormat="1" ht="15.75">
      <c r="M36057" s="172"/>
      <c r="N36057" s="172"/>
      <c r="O36057" s="172"/>
      <c r="U36057" s="173"/>
    </row>
    <row r="36058" spans="13:21" s="104" customFormat="1" ht="15.75">
      <c r="M36058" s="172"/>
      <c r="N36058" s="172"/>
      <c r="O36058" s="172"/>
      <c r="U36058" s="173"/>
    </row>
    <row r="36059" spans="13:21" s="104" customFormat="1" ht="15.75">
      <c r="M36059" s="172"/>
      <c r="N36059" s="172"/>
      <c r="O36059" s="172"/>
      <c r="U36059" s="173"/>
    </row>
    <row r="36060" spans="13:21" s="104" customFormat="1" ht="15.75">
      <c r="M36060" s="172"/>
      <c r="N36060" s="172"/>
      <c r="O36060" s="172"/>
      <c r="U36060" s="173"/>
    </row>
    <row r="36061" spans="13:21" s="104" customFormat="1" ht="15.75">
      <c r="M36061" s="172"/>
      <c r="N36061" s="172"/>
      <c r="O36061" s="172"/>
      <c r="U36061" s="173"/>
    </row>
    <row r="36062" spans="13:21" s="104" customFormat="1" ht="15.75">
      <c r="M36062" s="172"/>
      <c r="N36062" s="172"/>
      <c r="O36062" s="172"/>
      <c r="U36062" s="173"/>
    </row>
    <row r="36063" spans="13:21" s="104" customFormat="1" ht="15.75">
      <c r="M36063" s="172"/>
      <c r="N36063" s="172"/>
      <c r="O36063" s="172"/>
      <c r="U36063" s="173"/>
    </row>
    <row r="36064" spans="13:21" s="104" customFormat="1" ht="15.75">
      <c r="M36064" s="172"/>
      <c r="N36064" s="172"/>
      <c r="O36064" s="172"/>
      <c r="U36064" s="173"/>
    </row>
    <row r="36065" spans="13:21" s="104" customFormat="1" ht="15.75">
      <c r="M36065" s="172"/>
      <c r="N36065" s="172"/>
      <c r="O36065" s="172"/>
      <c r="U36065" s="173"/>
    </row>
    <row r="36066" spans="13:21" s="104" customFormat="1" ht="15.75">
      <c r="M36066" s="172"/>
      <c r="N36066" s="172"/>
      <c r="O36066" s="172"/>
      <c r="U36066" s="173"/>
    </row>
    <row r="36067" spans="13:21" s="104" customFormat="1" ht="15.75">
      <c r="M36067" s="172"/>
      <c r="N36067" s="172"/>
      <c r="O36067" s="172"/>
      <c r="U36067" s="173"/>
    </row>
    <row r="36068" spans="13:21" s="104" customFormat="1" ht="15.75">
      <c r="M36068" s="172"/>
      <c r="N36068" s="172"/>
      <c r="O36068" s="172"/>
      <c r="U36068" s="173"/>
    </row>
    <row r="36069" spans="13:21" s="104" customFormat="1" ht="15.75">
      <c r="M36069" s="172"/>
      <c r="N36069" s="172"/>
      <c r="O36069" s="172"/>
      <c r="U36069" s="173"/>
    </row>
    <row r="36070" spans="13:21" s="104" customFormat="1" ht="15.75">
      <c r="M36070" s="172"/>
      <c r="N36070" s="172"/>
      <c r="O36070" s="172"/>
      <c r="U36070" s="173"/>
    </row>
    <row r="36071" spans="13:21" s="104" customFormat="1" ht="15.75">
      <c r="M36071" s="172"/>
      <c r="N36071" s="172"/>
      <c r="O36071" s="172"/>
      <c r="U36071" s="173"/>
    </row>
    <row r="36072" spans="13:21" s="104" customFormat="1" ht="15.75">
      <c r="M36072" s="172"/>
      <c r="N36072" s="172"/>
      <c r="O36072" s="172"/>
      <c r="U36072" s="173"/>
    </row>
    <row r="36073" spans="13:21" s="104" customFormat="1" ht="15.75">
      <c r="M36073" s="172"/>
      <c r="N36073" s="172"/>
      <c r="O36073" s="172"/>
      <c r="U36073" s="173"/>
    </row>
    <row r="36074" spans="13:21" s="104" customFormat="1" ht="15.75">
      <c r="M36074" s="172"/>
      <c r="N36074" s="172"/>
      <c r="O36074" s="172"/>
      <c r="U36074" s="173"/>
    </row>
    <row r="36075" spans="13:21" s="104" customFormat="1" ht="15.75">
      <c r="M36075" s="172"/>
      <c r="N36075" s="172"/>
      <c r="O36075" s="172"/>
      <c r="U36075" s="173"/>
    </row>
    <row r="36076" spans="13:21" s="104" customFormat="1" ht="15.75">
      <c r="M36076" s="172"/>
      <c r="N36076" s="172"/>
      <c r="O36076" s="172"/>
      <c r="U36076" s="173"/>
    </row>
    <row r="36077" spans="13:21" s="104" customFormat="1" ht="15.75">
      <c r="M36077" s="172"/>
      <c r="N36077" s="172"/>
      <c r="O36077" s="172"/>
      <c r="U36077" s="173"/>
    </row>
    <row r="36078" spans="13:21" s="104" customFormat="1" ht="15.75">
      <c r="M36078" s="172"/>
      <c r="N36078" s="172"/>
      <c r="O36078" s="172"/>
      <c r="U36078" s="173"/>
    </row>
    <row r="36079" spans="13:21" s="104" customFormat="1" ht="15.75">
      <c r="M36079" s="172"/>
      <c r="N36079" s="172"/>
      <c r="O36079" s="172"/>
      <c r="U36079" s="173"/>
    </row>
    <row r="36080" spans="13:21" s="104" customFormat="1" ht="15.75">
      <c r="M36080" s="172"/>
      <c r="N36080" s="172"/>
      <c r="O36080" s="172"/>
      <c r="U36080" s="173"/>
    </row>
    <row r="36081" spans="13:21" s="104" customFormat="1" ht="15.75">
      <c r="M36081" s="172"/>
      <c r="N36081" s="172"/>
      <c r="O36081" s="172"/>
      <c r="U36081" s="173"/>
    </row>
    <row r="36082" spans="13:21" s="104" customFormat="1" ht="15.75">
      <c r="M36082" s="172"/>
      <c r="N36082" s="172"/>
      <c r="O36082" s="172"/>
      <c r="U36082" s="173"/>
    </row>
    <row r="36083" spans="13:21" s="104" customFormat="1" ht="15.75">
      <c r="M36083" s="172"/>
      <c r="N36083" s="172"/>
      <c r="O36083" s="172"/>
      <c r="U36083" s="173"/>
    </row>
    <row r="36084" spans="13:21" s="104" customFormat="1" ht="15.75">
      <c r="M36084" s="172"/>
      <c r="N36084" s="172"/>
      <c r="O36084" s="172"/>
      <c r="U36084" s="173"/>
    </row>
    <row r="36085" spans="13:21" s="104" customFormat="1" ht="15.75">
      <c r="M36085" s="172"/>
      <c r="N36085" s="172"/>
      <c r="O36085" s="172"/>
      <c r="U36085" s="173"/>
    </row>
    <row r="36086" spans="13:21" s="104" customFormat="1" ht="15.75">
      <c r="M36086" s="172"/>
      <c r="N36086" s="172"/>
      <c r="O36086" s="172"/>
      <c r="U36086" s="173"/>
    </row>
    <row r="36087" spans="13:21" s="104" customFormat="1" ht="15.75">
      <c r="M36087" s="172"/>
      <c r="N36087" s="172"/>
      <c r="O36087" s="172"/>
      <c r="U36087" s="173"/>
    </row>
    <row r="36088" spans="13:21" s="104" customFormat="1" ht="15.75">
      <c r="M36088" s="172"/>
      <c r="N36088" s="172"/>
      <c r="O36088" s="172"/>
      <c r="U36088" s="173"/>
    </row>
    <row r="36089" spans="13:21" s="104" customFormat="1" ht="15.75">
      <c r="M36089" s="172"/>
      <c r="N36089" s="172"/>
      <c r="O36089" s="172"/>
      <c r="U36089" s="173"/>
    </row>
    <row r="36090" spans="13:21" s="104" customFormat="1" ht="15.75">
      <c r="M36090" s="172"/>
      <c r="N36090" s="172"/>
      <c r="O36090" s="172"/>
      <c r="U36090" s="173"/>
    </row>
    <row r="36091" spans="13:21" s="104" customFormat="1" ht="15.75">
      <c r="M36091" s="172"/>
      <c r="N36091" s="172"/>
      <c r="O36091" s="172"/>
      <c r="U36091" s="173"/>
    </row>
    <row r="36092" spans="13:21" s="104" customFormat="1" ht="15.75">
      <c r="M36092" s="172"/>
      <c r="N36092" s="172"/>
      <c r="O36092" s="172"/>
      <c r="U36092" s="173"/>
    </row>
    <row r="36093" spans="13:21" s="104" customFormat="1" ht="15.75">
      <c r="M36093" s="172"/>
      <c r="N36093" s="172"/>
      <c r="O36093" s="172"/>
      <c r="U36093" s="173"/>
    </row>
    <row r="36094" spans="13:21" s="104" customFormat="1" ht="15.75">
      <c r="M36094" s="172"/>
      <c r="N36094" s="172"/>
      <c r="O36094" s="172"/>
      <c r="U36094" s="173"/>
    </row>
    <row r="36095" spans="13:21" s="104" customFormat="1" ht="15.75">
      <c r="M36095" s="172"/>
      <c r="N36095" s="172"/>
      <c r="O36095" s="172"/>
      <c r="U36095" s="173"/>
    </row>
    <row r="36096" spans="13:21" s="104" customFormat="1" ht="15.75">
      <c r="M36096" s="172"/>
      <c r="N36096" s="172"/>
      <c r="O36096" s="172"/>
      <c r="U36096" s="173"/>
    </row>
    <row r="36097" spans="13:21" s="104" customFormat="1" ht="15.75">
      <c r="M36097" s="172"/>
      <c r="N36097" s="172"/>
      <c r="O36097" s="172"/>
      <c r="U36097" s="173"/>
    </row>
    <row r="36098" spans="13:21" s="104" customFormat="1" ht="15.75">
      <c r="M36098" s="172"/>
      <c r="N36098" s="172"/>
      <c r="O36098" s="172"/>
      <c r="U36098" s="173"/>
    </row>
    <row r="36099" spans="13:21" s="104" customFormat="1" ht="15.75">
      <c r="M36099" s="172"/>
      <c r="N36099" s="172"/>
      <c r="O36099" s="172"/>
      <c r="U36099" s="173"/>
    </row>
    <row r="36100" spans="13:21" s="104" customFormat="1" ht="15.75">
      <c r="M36100" s="172"/>
      <c r="N36100" s="172"/>
      <c r="O36100" s="172"/>
      <c r="U36100" s="173"/>
    </row>
    <row r="36101" spans="13:21" s="104" customFormat="1" ht="15.75">
      <c r="M36101" s="172"/>
      <c r="N36101" s="172"/>
      <c r="O36101" s="172"/>
      <c r="U36101" s="173"/>
    </row>
    <row r="36102" spans="13:21" s="104" customFormat="1" ht="15.75">
      <c r="M36102" s="172"/>
      <c r="N36102" s="172"/>
      <c r="O36102" s="172"/>
      <c r="U36102" s="173"/>
    </row>
    <row r="36103" spans="13:21" s="104" customFormat="1" ht="15.75">
      <c r="M36103" s="172"/>
      <c r="N36103" s="172"/>
      <c r="O36103" s="172"/>
      <c r="U36103" s="173"/>
    </row>
    <row r="36104" spans="13:21" s="104" customFormat="1" ht="15.75">
      <c r="M36104" s="172"/>
      <c r="N36104" s="172"/>
      <c r="O36104" s="172"/>
      <c r="U36104" s="173"/>
    </row>
    <row r="36105" spans="13:21" s="104" customFormat="1" ht="15.75">
      <c r="M36105" s="172"/>
      <c r="N36105" s="172"/>
      <c r="O36105" s="172"/>
      <c r="U36105" s="173"/>
    </row>
    <row r="36106" spans="13:21" s="104" customFormat="1" ht="15.75">
      <c r="M36106" s="172"/>
      <c r="N36106" s="172"/>
      <c r="O36106" s="172"/>
      <c r="U36106" s="173"/>
    </row>
    <row r="36107" spans="13:21" s="104" customFormat="1" ht="15.75">
      <c r="M36107" s="172"/>
      <c r="N36107" s="172"/>
      <c r="O36107" s="172"/>
      <c r="U36107" s="173"/>
    </row>
    <row r="36108" spans="13:21" s="104" customFormat="1" ht="15.75">
      <c r="M36108" s="172"/>
      <c r="N36108" s="172"/>
      <c r="O36108" s="172"/>
      <c r="U36108" s="173"/>
    </row>
    <row r="36109" spans="13:21" s="104" customFormat="1" ht="15.75">
      <c r="M36109" s="172"/>
      <c r="N36109" s="172"/>
      <c r="O36109" s="172"/>
      <c r="U36109" s="173"/>
    </row>
    <row r="36110" spans="13:21" s="104" customFormat="1" ht="15.75">
      <c r="M36110" s="172"/>
      <c r="N36110" s="172"/>
      <c r="O36110" s="172"/>
      <c r="U36110" s="173"/>
    </row>
    <row r="36111" spans="13:21" s="104" customFormat="1" ht="15.75">
      <c r="M36111" s="172"/>
      <c r="N36111" s="172"/>
      <c r="O36111" s="172"/>
      <c r="U36111" s="173"/>
    </row>
    <row r="36112" spans="13:21" s="104" customFormat="1" ht="15.75">
      <c r="M36112" s="172"/>
      <c r="N36112" s="172"/>
      <c r="O36112" s="172"/>
      <c r="U36112" s="173"/>
    </row>
    <row r="36113" spans="13:21" s="104" customFormat="1" ht="15.75">
      <c r="M36113" s="172"/>
      <c r="N36113" s="172"/>
      <c r="O36113" s="172"/>
      <c r="U36113" s="173"/>
    </row>
    <row r="36114" spans="13:21" s="104" customFormat="1" ht="15.75">
      <c r="M36114" s="172"/>
      <c r="N36114" s="172"/>
      <c r="O36114" s="172"/>
      <c r="U36114" s="173"/>
    </row>
    <row r="36115" spans="13:21" s="104" customFormat="1" ht="15.75">
      <c r="M36115" s="172"/>
      <c r="N36115" s="172"/>
      <c r="O36115" s="172"/>
      <c r="U36115" s="173"/>
    </row>
    <row r="36116" spans="13:21" s="104" customFormat="1" ht="15.75">
      <c r="M36116" s="172"/>
      <c r="N36116" s="172"/>
      <c r="O36116" s="172"/>
      <c r="U36116" s="173"/>
    </row>
    <row r="36117" spans="13:21" s="104" customFormat="1" ht="15.75">
      <c r="M36117" s="172"/>
      <c r="N36117" s="172"/>
      <c r="O36117" s="172"/>
      <c r="U36117" s="173"/>
    </row>
    <row r="36118" spans="13:21" s="104" customFormat="1" ht="15.75">
      <c r="M36118" s="172"/>
      <c r="N36118" s="172"/>
      <c r="O36118" s="172"/>
      <c r="U36118" s="173"/>
    </row>
    <row r="36119" spans="13:21" s="104" customFormat="1" ht="15.75">
      <c r="M36119" s="172"/>
      <c r="N36119" s="172"/>
      <c r="O36119" s="172"/>
      <c r="U36119" s="173"/>
    </row>
    <row r="36120" spans="13:21" s="104" customFormat="1" ht="15.75">
      <c r="M36120" s="172"/>
      <c r="N36120" s="172"/>
      <c r="O36120" s="172"/>
      <c r="U36120" s="173"/>
    </row>
    <row r="36121" spans="13:21" s="104" customFormat="1" ht="15.75">
      <c r="M36121" s="172"/>
      <c r="N36121" s="172"/>
      <c r="O36121" s="172"/>
      <c r="U36121" s="173"/>
    </row>
    <row r="36122" spans="13:21" s="104" customFormat="1" ht="15.75">
      <c r="M36122" s="172"/>
      <c r="N36122" s="172"/>
      <c r="O36122" s="172"/>
      <c r="U36122" s="173"/>
    </row>
    <row r="36123" spans="13:21" s="104" customFormat="1" ht="15.75">
      <c r="M36123" s="172"/>
      <c r="N36123" s="172"/>
      <c r="O36123" s="172"/>
      <c r="U36123" s="173"/>
    </row>
    <row r="36124" spans="13:21" s="104" customFormat="1" ht="15.75">
      <c r="M36124" s="172"/>
      <c r="N36124" s="172"/>
      <c r="O36124" s="172"/>
      <c r="U36124" s="173"/>
    </row>
    <row r="36125" spans="13:21" s="104" customFormat="1" ht="15.75">
      <c r="M36125" s="172"/>
      <c r="N36125" s="172"/>
      <c r="O36125" s="172"/>
      <c r="U36125" s="173"/>
    </row>
    <row r="36126" spans="13:21" s="104" customFormat="1" ht="15.75">
      <c r="M36126" s="172"/>
      <c r="N36126" s="172"/>
      <c r="O36126" s="172"/>
      <c r="U36126" s="173"/>
    </row>
    <row r="36127" spans="13:21" s="104" customFormat="1" ht="15.75">
      <c r="M36127" s="172"/>
      <c r="N36127" s="172"/>
      <c r="O36127" s="172"/>
      <c r="U36127" s="173"/>
    </row>
    <row r="36128" spans="13:21" s="104" customFormat="1" ht="15.75">
      <c r="M36128" s="172"/>
      <c r="N36128" s="172"/>
      <c r="O36128" s="172"/>
      <c r="U36128" s="173"/>
    </row>
    <row r="36129" spans="13:21" s="104" customFormat="1" ht="15.75">
      <c r="M36129" s="172"/>
      <c r="N36129" s="172"/>
      <c r="O36129" s="172"/>
      <c r="U36129" s="173"/>
    </row>
    <row r="36130" spans="13:21" s="104" customFormat="1" ht="15.75">
      <c r="M36130" s="172"/>
      <c r="N36130" s="172"/>
      <c r="O36130" s="172"/>
      <c r="U36130" s="173"/>
    </row>
    <row r="36131" spans="13:21" s="104" customFormat="1" ht="15.75">
      <c r="M36131" s="172"/>
      <c r="N36131" s="172"/>
      <c r="O36131" s="172"/>
      <c r="U36131" s="173"/>
    </row>
    <row r="36132" spans="13:21" s="104" customFormat="1" ht="15.75">
      <c r="M36132" s="172"/>
      <c r="N36132" s="172"/>
      <c r="O36132" s="172"/>
      <c r="U36132" s="173"/>
    </row>
    <row r="36133" spans="13:21" s="104" customFormat="1" ht="15.75">
      <c r="M36133" s="172"/>
      <c r="N36133" s="172"/>
      <c r="O36133" s="172"/>
      <c r="U36133" s="173"/>
    </row>
    <row r="36134" spans="13:21" s="104" customFormat="1" ht="15.75">
      <c r="M36134" s="172"/>
      <c r="N36134" s="172"/>
      <c r="O36134" s="172"/>
      <c r="U36134" s="173"/>
    </row>
    <row r="36135" spans="13:21" s="104" customFormat="1" ht="15.75">
      <c r="M36135" s="172"/>
      <c r="N36135" s="172"/>
      <c r="O36135" s="172"/>
      <c r="U36135" s="173"/>
    </row>
    <row r="36136" spans="13:21" s="104" customFormat="1" ht="15.75">
      <c r="M36136" s="172"/>
      <c r="N36136" s="172"/>
      <c r="O36136" s="172"/>
      <c r="U36136" s="173"/>
    </row>
    <row r="36137" spans="13:21" s="104" customFormat="1" ht="15.75">
      <c r="M36137" s="172"/>
      <c r="N36137" s="172"/>
      <c r="O36137" s="172"/>
      <c r="U36137" s="173"/>
    </row>
    <row r="36138" spans="13:21" s="104" customFormat="1" ht="15.75">
      <c r="M36138" s="172"/>
      <c r="N36138" s="172"/>
      <c r="O36138" s="172"/>
      <c r="U36138" s="173"/>
    </row>
    <row r="36139" spans="13:21" s="104" customFormat="1" ht="15.75">
      <c r="M36139" s="172"/>
      <c r="N36139" s="172"/>
      <c r="O36139" s="172"/>
      <c r="U36139" s="173"/>
    </row>
    <row r="36140" spans="13:21" s="104" customFormat="1" ht="15.75">
      <c r="M36140" s="172"/>
      <c r="N36140" s="172"/>
      <c r="O36140" s="172"/>
      <c r="U36140" s="173"/>
    </row>
    <row r="36141" spans="13:21" s="104" customFormat="1" ht="15.75">
      <c r="M36141" s="172"/>
      <c r="N36141" s="172"/>
      <c r="O36141" s="172"/>
      <c r="U36141" s="173"/>
    </row>
    <row r="36142" spans="13:21" s="104" customFormat="1" ht="15.75">
      <c r="M36142" s="172"/>
      <c r="N36142" s="172"/>
      <c r="O36142" s="172"/>
      <c r="U36142" s="173"/>
    </row>
    <row r="36143" spans="13:21" s="104" customFormat="1" ht="15.75">
      <c r="M36143" s="172"/>
      <c r="N36143" s="172"/>
      <c r="O36143" s="172"/>
      <c r="U36143" s="173"/>
    </row>
    <row r="36144" spans="13:21" s="104" customFormat="1" ht="15.75">
      <c r="M36144" s="172"/>
      <c r="N36144" s="172"/>
      <c r="O36144" s="172"/>
      <c r="U36144" s="173"/>
    </row>
    <row r="36145" spans="13:21" s="104" customFormat="1" ht="15.75">
      <c r="M36145" s="172"/>
      <c r="N36145" s="172"/>
      <c r="O36145" s="172"/>
      <c r="U36145" s="173"/>
    </row>
    <row r="36146" spans="13:21" s="104" customFormat="1" ht="15.75">
      <c r="M36146" s="172"/>
      <c r="N36146" s="172"/>
      <c r="O36146" s="172"/>
      <c r="U36146" s="173"/>
    </row>
    <row r="36147" spans="13:21" s="104" customFormat="1" ht="15.75">
      <c r="M36147" s="172"/>
      <c r="N36147" s="172"/>
      <c r="O36147" s="172"/>
      <c r="U36147" s="173"/>
    </row>
    <row r="36148" spans="13:21" s="104" customFormat="1" ht="15.75">
      <c r="M36148" s="172"/>
      <c r="N36148" s="172"/>
      <c r="O36148" s="172"/>
      <c r="U36148" s="173"/>
    </row>
    <row r="36149" spans="13:21" s="104" customFormat="1" ht="15.75">
      <c r="M36149" s="172"/>
      <c r="N36149" s="172"/>
      <c r="O36149" s="172"/>
      <c r="U36149" s="173"/>
    </row>
    <row r="36150" spans="13:21" s="104" customFormat="1" ht="15.75">
      <c r="M36150" s="172"/>
      <c r="N36150" s="172"/>
      <c r="O36150" s="172"/>
      <c r="U36150" s="173"/>
    </row>
    <row r="36151" spans="13:21" s="104" customFormat="1" ht="15.75">
      <c r="M36151" s="172"/>
      <c r="N36151" s="172"/>
      <c r="O36151" s="172"/>
      <c r="U36151" s="173"/>
    </row>
    <row r="36152" spans="13:21" s="104" customFormat="1" ht="15.75">
      <c r="M36152" s="172"/>
      <c r="N36152" s="172"/>
      <c r="O36152" s="172"/>
      <c r="U36152" s="173"/>
    </row>
    <row r="36153" spans="13:21" s="104" customFormat="1" ht="15.75">
      <c r="M36153" s="172"/>
      <c r="N36153" s="172"/>
      <c r="O36153" s="172"/>
      <c r="U36153" s="173"/>
    </row>
    <row r="36154" spans="13:21" s="104" customFormat="1" ht="15.75">
      <c r="M36154" s="172"/>
      <c r="N36154" s="172"/>
      <c r="O36154" s="172"/>
      <c r="U36154" s="173"/>
    </row>
    <row r="36155" spans="13:21" s="104" customFormat="1" ht="15.75">
      <c r="M36155" s="172"/>
      <c r="N36155" s="172"/>
      <c r="O36155" s="172"/>
      <c r="U36155" s="173"/>
    </row>
    <row r="36156" spans="13:21" s="104" customFormat="1" ht="15.75">
      <c r="M36156" s="172"/>
      <c r="N36156" s="172"/>
      <c r="O36156" s="172"/>
      <c r="U36156" s="173"/>
    </row>
    <row r="36157" spans="13:21" s="104" customFormat="1" ht="15.75">
      <c r="M36157" s="172"/>
      <c r="N36157" s="172"/>
      <c r="O36157" s="172"/>
      <c r="U36157" s="173"/>
    </row>
    <row r="36158" spans="13:21" s="104" customFormat="1" ht="15.75">
      <c r="M36158" s="172"/>
      <c r="N36158" s="172"/>
      <c r="O36158" s="172"/>
      <c r="U36158" s="173"/>
    </row>
    <row r="36159" spans="13:21" s="104" customFormat="1" ht="15.75">
      <c r="M36159" s="172"/>
      <c r="N36159" s="172"/>
      <c r="O36159" s="172"/>
      <c r="U36159" s="173"/>
    </row>
    <row r="36160" spans="13:21" s="104" customFormat="1" ht="15.75">
      <c r="M36160" s="172"/>
      <c r="N36160" s="172"/>
      <c r="O36160" s="172"/>
      <c r="U36160" s="173"/>
    </row>
    <row r="36161" spans="13:21" s="104" customFormat="1" ht="15.75">
      <c r="M36161" s="172"/>
      <c r="N36161" s="172"/>
      <c r="O36161" s="172"/>
      <c r="U36161" s="173"/>
    </row>
    <row r="36162" spans="13:21" s="104" customFormat="1" ht="15.75">
      <c r="M36162" s="172"/>
      <c r="N36162" s="172"/>
      <c r="O36162" s="172"/>
      <c r="U36162" s="173"/>
    </row>
    <row r="36163" spans="13:21" s="104" customFormat="1" ht="15.75">
      <c r="M36163" s="172"/>
      <c r="N36163" s="172"/>
      <c r="O36163" s="172"/>
      <c r="U36163" s="173"/>
    </row>
    <row r="36164" spans="13:21" s="104" customFormat="1" ht="15.75">
      <c r="M36164" s="172"/>
      <c r="N36164" s="172"/>
      <c r="O36164" s="172"/>
      <c r="U36164" s="173"/>
    </row>
    <row r="36165" spans="13:21" s="104" customFormat="1" ht="15.75">
      <c r="M36165" s="172"/>
      <c r="N36165" s="172"/>
      <c r="O36165" s="172"/>
      <c r="U36165" s="173"/>
    </row>
    <row r="36166" spans="13:21" s="104" customFormat="1" ht="15.75">
      <c r="M36166" s="172"/>
      <c r="N36166" s="172"/>
      <c r="O36166" s="172"/>
      <c r="U36166" s="173"/>
    </row>
    <row r="36167" spans="13:21" s="104" customFormat="1" ht="15.75">
      <c r="M36167" s="172"/>
      <c r="N36167" s="172"/>
      <c r="O36167" s="172"/>
      <c r="U36167" s="173"/>
    </row>
    <row r="36168" spans="13:21" s="104" customFormat="1" ht="15.75">
      <c r="M36168" s="172"/>
      <c r="N36168" s="172"/>
      <c r="O36168" s="172"/>
      <c r="U36168" s="173"/>
    </row>
    <row r="36169" spans="13:21" s="104" customFormat="1" ht="15.75">
      <c r="M36169" s="172"/>
      <c r="N36169" s="172"/>
      <c r="O36169" s="172"/>
      <c r="U36169" s="173"/>
    </row>
    <row r="36170" spans="13:21" s="104" customFormat="1" ht="15.75">
      <c r="M36170" s="172"/>
      <c r="N36170" s="172"/>
      <c r="O36170" s="172"/>
      <c r="U36170" s="173"/>
    </row>
    <row r="36171" spans="13:21" s="104" customFormat="1" ht="15.75">
      <c r="M36171" s="172"/>
      <c r="N36171" s="172"/>
      <c r="O36171" s="172"/>
      <c r="U36171" s="173"/>
    </row>
    <row r="36172" spans="13:21" s="104" customFormat="1" ht="15.75">
      <c r="M36172" s="172"/>
      <c r="N36172" s="172"/>
      <c r="O36172" s="172"/>
      <c r="U36172" s="173"/>
    </row>
    <row r="36173" spans="13:21" s="104" customFormat="1" ht="15.75">
      <c r="M36173" s="172"/>
      <c r="N36173" s="172"/>
      <c r="O36173" s="172"/>
      <c r="U36173" s="173"/>
    </row>
    <row r="36174" spans="13:21" s="104" customFormat="1" ht="15.75">
      <c r="M36174" s="172"/>
      <c r="N36174" s="172"/>
      <c r="O36174" s="172"/>
      <c r="U36174" s="173"/>
    </row>
    <row r="36175" spans="13:21" s="104" customFormat="1" ht="15.75">
      <c r="M36175" s="172"/>
      <c r="N36175" s="172"/>
      <c r="O36175" s="172"/>
      <c r="U36175" s="173"/>
    </row>
    <row r="36176" spans="13:21" s="104" customFormat="1" ht="15.75">
      <c r="M36176" s="172"/>
      <c r="N36176" s="172"/>
      <c r="O36176" s="172"/>
      <c r="U36176" s="173"/>
    </row>
    <row r="36177" spans="13:21" s="104" customFormat="1" ht="15.75">
      <c r="M36177" s="172"/>
      <c r="N36177" s="172"/>
      <c r="O36177" s="172"/>
      <c r="U36177" s="173"/>
    </row>
    <row r="36178" spans="13:21" s="104" customFormat="1" ht="15.75">
      <c r="M36178" s="172"/>
      <c r="N36178" s="172"/>
      <c r="O36178" s="172"/>
      <c r="U36178" s="173"/>
    </row>
    <row r="36179" spans="13:21" s="104" customFormat="1" ht="15.75">
      <c r="M36179" s="172"/>
      <c r="N36179" s="172"/>
      <c r="O36179" s="172"/>
      <c r="U36179" s="173"/>
    </row>
    <row r="36180" spans="13:21" s="104" customFormat="1" ht="15.75">
      <c r="M36180" s="172"/>
      <c r="N36180" s="172"/>
      <c r="O36180" s="172"/>
      <c r="U36180" s="173"/>
    </row>
    <row r="36181" spans="13:21" s="104" customFormat="1" ht="15.75">
      <c r="M36181" s="172"/>
      <c r="N36181" s="172"/>
      <c r="O36181" s="172"/>
      <c r="U36181" s="173"/>
    </row>
    <row r="36182" spans="13:21" s="104" customFormat="1" ht="15.75">
      <c r="M36182" s="172"/>
      <c r="N36182" s="172"/>
      <c r="O36182" s="172"/>
      <c r="U36182" s="173"/>
    </row>
    <row r="36183" spans="13:21" s="104" customFormat="1" ht="15.75">
      <c r="M36183" s="172"/>
      <c r="N36183" s="172"/>
      <c r="O36183" s="172"/>
      <c r="U36183" s="173"/>
    </row>
    <row r="36184" spans="13:21" s="104" customFormat="1" ht="15.75">
      <c r="M36184" s="172"/>
      <c r="N36184" s="172"/>
      <c r="O36184" s="172"/>
      <c r="U36184" s="173"/>
    </row>
    <row r="36185" spans="13:21" s="104" customFormat="1" ht="15.75">
      <c r="M36185" s="172"/>
      <c r="N36185" s="172"/>
      <c r="O36185" s="172"/>
      <c r="U36185" s="173"/>
    </row>
    <row r="36186" spans="13:21" s="104" customFormat="1" ht="15.75">
      <c r="M36186" s="172"/>
      <c r="N36186" s="172"/>
      <c r="O36186" s="172"/>
      <c r="U36186" s="173"/>
    </row>
    <row r="36187" spans="13:21" s="104" customFormat="1" ht="15.75">
      <c r="M36187" s="172"/>
      <c r="N36187" s="172"/>
      <c r="O36187" s="172"/>
      <c r="U36187" s="173"/>
    </row>
    <row r="36188" spans="13:21" s="104" customFormat="1" ht="15.75">
      <c r="M36188" s="172"/>
      <c r="N36188" s="172"/>
      <c r="O36188" s="172"/>
      <c r="U36188" s="173"/>
    </row>
    <row r="36189" spans="13:21" s="104" customFormat="1" ht="15.75">
      <c r="M36189" s="172"/>
      <c r="N36189" s="172"/>
      <c r="O36189" s="172"/>
      <c r="U36189" s="173"/>
    </row>
    <row r="36190" spans="13:21" s="104" customFormat="1" ht="15.75">
      <c r="M36190" s="172"/>
      <c r="N36190" s="172"/>
      <c r="O36190" s="172"/>
      <c r="U36190" s="173"/>
    </row>
    <row r="36191" spans="13:21" s="104" customFormat="1" ht="15.75">
      <c r="M36191" s="172"/>
      <c r="N36191" s="172"/>
      <c r="O36191" s="172"/>
      <c r="U36191" s="173"/>
    </row>
    <row r="36192" spans="13:21" s="104" customFormat="1" ht="15.75">
      <c r="M36192" s="172"/>
      <c r="N36192" s="172"/>
      <c r="O36192" s="172"/>
      <c r="U36192" s="173"/>
    </row>
    <row r="36193" spans="13:21" s="104" customFormat="1" ht="15.75">
      <c r="M36193" s="172"/>
      <c r="N36193" s="172"/>
      <c r="O36193" s="172"/>
      <c r="U36193" s="173"/>
    </row>
    <row r="36194" spans="13:21" s="104" customFormat="1" ht="15.75">
      <c r="M36194" s="172"/>
      <c r="N36194" s="172"/>
      <c r="O36194" s="172"/>
      <c r="U36194" s="173"/>
    </row>
    <row r="36195" spans="13:21" s="104" customFormat="1" ht="15.75">
      <c r="M36195" s="172"/>
      <c r="N36195" s="172"/>
      <c r="O36195" s="172"/>
      <c r="U36195" s="173"/>
    </row>
    <row r="36196" spans="13:21" s="104" customFormat="1" ht="15.75">
      <c r="M36196" s="172"/>
      <c r="N36196" s="172"/>
      <c r="O36196" s="172"/>
      <c r="U36196" s="173"/>
    </row>
    <row r="36197" spans="13:21" s="104" customFormat="1" ht="15.75">
      <c r="M36197" s="172"/>
      <c r="N36197" s="172"/>
      <c r="O36197" s="172"/>
      <c r="U36197" s="173"/>
    </row>
    <row r="36198" spans="13:21" s="104" customFormat="1" ht="15.75">
      <c r="M36198" s="172"/>
      <c r="N36198" s="172"/>
      <c r="O36198" s="172"/>
      <c r="U36198" s="173"/>
    </row>
    <row r="36199" spans="13:21" s="104" customFormat="1" ht="15.75">
      <c r="M36199" s="172"/>
      <c r="N36199" s="172"/>
      <c r="O36199" s="172"/>
      <c r="U36199" s="173"/>
    </row>
    <row r="36200" spans="13:21" s="104" customFormat="1" ht="15.75">
      <c r="M36200" s="172"/>
      <c r="N36200" s="172"/>
      <c r="O36200" s="172"/>
      <c r="U36200" s="173"/>
    </row>
    <row r="36201" spans="13:21" s="104" customFormat="1" ht="15.75">
      <c r="M36201" s="172"/>
      <c r="N36201" s="172"/>
      <c r="O36201" s="172"/>
      <c r="U36201" s="173"/>
    </row>
    <row r="36202" spans="13:21" s="104" customFormat="1" ht="15.75">
      <c r="M36202" s="172"/>
      <c r="N36202" s="172"/>
      <c r="O36202" s="172"/>
      <c r="U36202" s="173"/>
    </row>
    <row r="36203" spans="13:21" s="104" customFormat="1" ht="15.75">
      <c r="M36203" s="172"/>
      <c r="N36203" s="172"/>
      <c r="O36203" s="172"/>
      <c r="U36203" s="173"/>
    </row>
    <row r="36204" spans="13:21" s="104" customFormat="1" ht="15.75">
      <c r="M36204" s="172"/>
      <c r="N36204" s="172"/>
      <c r="O36204" s="172"/>
      <c r="U36204" s="173"/>
    </row>
    <row r="36205" spans="13:21" s="104" customFormat="1" ht="15.75">
      <c r="M36205" s="172"/>
      <c r="N36205" s="172"/>
      <c r="O36205" s="172"/>
      <c r="U36205" s="173"/>
    </row>
    <row r="36206" spans="13:21" s="104" customFormat="1" ht="15.75">
      <c r="M36206" s="172"/>
      <c r="N36206" s="172"/>
      <c r="O36206" s="172"/>
      <c r="U36206" s="173"/>
    </row>
    <row r="36207" spans="13:21" s="104" customFormat="1" ht="15.75">
      <c r="M36207" s="172"/>
      <c r="N36207" s="172"/>
      <c r="O36207" s="172"/>
      <c r="U36207" s="173"/>
    </row>
    <row r="36208" spans="13:21" s="104" customFormat="1" ht="15.75">
      <c r="M36208" s="172"/>
      <c r="N36208" s="172"/>
      <c r="O36208" s="172"/>
      <c r="U36208" s="173"/>
    </row>
    <row r="36209" spans="13:21" s="104" customFormat="1" ht="15.75">
      <c r="M36209" s="172"/>
      <c r="N36209" s="172"/>
      <c r="O36209" s="172"/>
      <c r="U36209" s="173"/>
    </row>
    <row r="36210" spans="13:21" s="104" customFormat="1" ht="15.75">
      <c r="M36210" s="172"/>
      <c r="N36210" s="172"/>
      <c r="O36210" s="172"/>
      <c r="U36210" s="173"/>
    </row>
    <row r="36211" spans="13:21" s="104" customFormat="1" ht="15.75">
      <c r="M36211" s="172"/>
      <c r="N36211" s="172"/>
      <c r="O36211" s="172"/>
      <c r="U36211" s="173"/>
    </row>
    <row r="36212" spans="13:21" s="104" customFormat="1" ht="15.75">
      <c r="M36212" s="172"/>
      <c r="N36212" s="172"/>
      <c r="O36212" s="172"/>
      <c r="U36212" s="173"/>
    </row>
    <row r="36213" spans="13:21" s="104" customFormat="1" ht="15.75">
      <c r="M36213" s="172"/>
      <c r="N36213" s="172"/>
      <c r="O36213" s="172"/>
      <c r="U36213" s="173"/>
    </row>
    <row r="36214" spans="13:21" s="104" customFormat="1" ht="15.75">
      <c r="M36214" s="172"/>
      <c r="N36214" s="172"/>
      <c r="O36214" s="172"/>
      <c r="U36214" s="173"/>
    </row>
    <row r="36215" spans="13:21" s="104" customFormat="1" ht="15.75">
      <c r="M36215" s="172"/>
      <c r="N36215" s="172"/>
      <c r="O36215" s="172"/>
      <c r="U36215" s="173"/>
    </row>
    <row r="36216" spans="13:21" s="104" customFormat="1" ht="15.75">
      <c r="M36216" s="172"/>
      <c r="N36216" s="172"/>
      <c r="O36216" s="172"/>
      <c r="U36216" s="173"/>
    </row>
    <row r="36217" spans="13:21" s="104" customFormat="1" ht="15.75">
      <c r="M36217" s="172"/>
      <c r="N36217" s="172"/>
      <c r="O36217" s="172"/>
      <c r="U36217" s="173"/>
    </row>
    <row r="36218" spans="13:21" s="104" customFormat="1" ht="15.75">
      <c r="M36218" s="172"/>
      <c r="N36218" s="172"/>
      <c r="O36218" s="172"/>
      <c r="U36218" s="173"/>
    </row>
    <row r="36219" spans="13:21" s="104" customFormat="1" ht="15.75">
      <c r="M36219" s="172"/>
      <c r="N36219" s="172"/>
      <c r="O36219" s="172"/>
      <c r="U36219" s="173"/>
    </row>
    <row r="36220" spans="13:21" s="104" customFormat="1" ht="15.75">
      <c r="M36220" s="172"/>
      <c r="N36220" s="172"/>
      <c r="O36220" s="172"/>
      <c r="U36220" s="173"/>
    </row>
    <row r="36221" spans="13:21" s="104" customFormat="1" ht="15.75">
      <c r="M36221" s="172"/>
      <c r="N36221" s="172"/>
      <c r="O36221" s="172"/>
      <c r="U36221" s="173"/>
    </row>
    <row r="36222" spans="13:21" s="104" customFormat="1" ht="15.75">
      <c r="M36222" s="172"/>
      <c r="N36222" s="172"/>
      <c r="O36222" s="172"/>
      <c r="U36222" s="173"/>
    </row>
    <row r="36223" spans="13:21" s="104" customFormat="1" ht="15.75">
      <c r="M36223" s="172"/>
      <c r="N36223" s="172"/>
      <c r="O36223" s="172"/>
      <c r="U36223" s="173"/>
    </row>
    <row r="36224" spans="13:21" s="104" customFormat="1" ht="15.75">
      <c r="M36224" s="172"/>
      <c r="N36224" s="172"/>
      <c r="O36224" s="172"/>
      <c r="U36224" s="173"/>
    </row>
    <row r="36225" spans="13:21" s="104" customFormat="1" ht="15.75">
      <c r="M36225" s="172"/>
      <c r="N36225" s="172"/>
      <c r="O36225" s="172"/>
      <c r="U36225" s="173"/>
    </row>
    <row r="36226" spans="13:21" s="104" customFormat="1" ht="15.75">
      <c r="M36226" s="172"/>
      <c r="N36226" s="172"/>
      <c r="O36226" s="172"/>
      <c r="U36226" s="173"/>
    </row>
    <row r="36227" spans="13:21" s="104" customFormat="1" ht="15.75">
      <c r="M36227" s="172"/>
      <c r="N36227" s="172"/>
      <c r="O36227" s="172"/>
      <c r="U36227" s="173"/>
    </row>
    <row r="36228" spans="13:21" s="104" customFormat="1" ht="15.75">
      <c r="M36228" s="172"/>
      <c r="N36228" s="172"/>
      <c r="O36228" s="172"/>
      <c r="U36228" s="173"/>
    </row>
    <row r="36229" spans="13:21" s="104" customFormat="1" ht="15.75">
      <c r="M36229" s="172"/>
      <c r="N36229" s="172"/>
      <c r="O36229" s="172"/>
      <c r="U36229" s="173"/>
    </row>
    <row r="36230" spans="13:21" s="104" customFormat="1" ht="15.75">
      <c r="M36230" s="172"/>
      <c r="N36230" s="172"/>
      <c r="O36230" s="172"/>
      <c r="U36230" s="173"/>
    </row>
    <row r="36231" spans="13:21" s="104" customFormat="1" ht="15.75">
      <c r="M36231" s="172"/>
      <c r="N36231" s="172"/>
      <c r="O36231" s="172"/>
      <c r="U36231" s="173"/>
    </row>
    <row r="36232" spans="13:21" s="104" customFormat="1" ht="15.75">
      <c r="M36232" s="172"/>
      <c r="N36232" s="172"/>
      <c r="O36232" s="172"/>
      <c r="U36232" s="173"/>
    </row>
    <row r="36233" spans="13:21" s="104" customFormat="1" ht="15.75">
      <c r="M36233" s="172"/>
      <c r="N36233" s="172"/>
      <c r="O36233" s="172"/>
      <c r="U36233" s="173"/>
    </row>
    <row r="36234" spans="13:21" s="104" customFormat="1" ht="15.75">
      <c r="M36234" s="172"/>
      <c r="N36234" s="172"/>
      <c r="O36234" s="172"/>
      <c r="U36234" s="173"/>
    </row>
    <row r="36235" spans="13:21" s="104" customFormat="1" ht="15.75">
      <c r="M36235" s="172"/>
      <c r="N36235" s="172"/>
      <c r="O36235" s="172"/>
      <c r="U36235" s="173"/>
    </row>
    <row r="36236" spans="13:21" s="104" customFormat="1" ht="15.75">
      <c r="M36236" s="172"/>
      <c r="N36236" s="172"/>
      <c r="O36236" s="172"/>
      <c r="U36236" s="173"/>
    </row>
    <row r="36237" spans="13:21" s="104" customFormat="1" ht="15.75">
      <c r="M36237" s="172"/>
      <c r="N36237" s="172"/>
      <c r="O36237" s="172"/>
      <c r="U36237" s="173"/>
    </row>
    <row r="36238" spans="13:21" s="104" customFormat="1" ht="15.75">
      <c r="M36238" s="172"/>
      <c r="N36238" s="172"/>
      <c r="O36238" s="172"/>
      <c r="U36238" s="173"/>
    </row>
    <row r="36239" spans="13:21" s="104" customFormat="1" ht="15.75">
      <c r="M36239" s="172"/>
      <c r="N36239" s="172"/>
      <c r="O36239" s="172"/>
      <c r="U36239" s="173"/>
    </row>
    <row r="36240" spans="13:21" s="104" customFormat="1" ht="15.75">
      <c r="M36240" s="172"/>
      <c r="N36240" s="172"/>
      <c r="O36240" s="172"/>
      <c r="U36240" s="173"/>
    </row>
    <row r="36241" spans="13:21" s="104" customFormat="1" ht="15.75">
      <c r="M36241" s="172"/>
      <c r="N36241" s="172"/>
      <c r="O36241" s="172"/>
      <c r="U36241" s="173"/>
    </row>
    <row r="36242" spans="13:21" s="104" customFormat="1" ht="15.75">
      <c r="M36242" s="172"/>
      <c r="N36242" s="172"/>
      <c r="O36242" s="172"/>
      <c r="U36242" s="173"/>
    </row>
    <row r="36243" spans="13:21" s="104" customFormat="1" ht="15.75">
      <c r="M36243" s="172"/>
      <c r="N36243" s="172"/>
      <c r="O36243" s="172"/>
      <c r="U36243" s="173"/>
    </row>
    <row r="36244" spans="13:21" s="104" customFormat="1" ht="15.75">
      <c r="M36244" s="172"/>
      <c r="N36244" s="172"/>
      <c r="O36244" s="172"/>
      <c r="U36244" s="173"/>
    </row>
    <row r="36245" spans="13:21" s="104" customFormat="1" ht="15.75">
      <c r="M36245" s="172"/>
      <c r="N36245" s="172"/>
      <c r="O36245" s="172"/>
      <c r="U36245" s="173"/>
    </row>
    <row r="36246" spans="13:21" s="104" customFormat="1" ht="15.75">
      <c r="M36246" s="172"/>
      <c r="N36246" s="172"/>
      <c r="O36246" s="172"/>
      <c r="U36246" s="173"/>
    </row>
    <row r="36247" spans="13:21" s="104" customFormat="1" ht="15.75">
      <c r="M36247" s="172"/>
      <c r="N36247" s="172"/>
      <c r="O36247" s="172"/>
      <c r="U36247" s="173"/>
    </row>
    <row r="36248" spans="13:21" s="104" customFormat="1" ht="15.75">
      <c r="M36248" s="172"/>
      <c r="N36248" s="172"/>
      <c r="O36248" s="172"/>
      <c r="U36248" s="173"/>
    </row>
    <row r="36249" spans="13:21" s="104" customFormat="1" ht="15.75">
      <c r="M36249" s="172"/>
      <c r="N36249" s="172"/>
      <c r="O36249" s="172"/>
      <c r="U36249" s="173"/>
    </row>
    <row r="36250" spans="13:21" s="104" customFormat="1" ht="15.75">
      <c r="M36250" s="172"/>
      <c r="N36250" s="172"/>
      <c r="O36250" s="172"/>
      <c r="U36250" s="173"/>
    </row>
    <row r="36251" spans="13:21" s="104" customFormat="1" ht="15.75">
      <c r="M36251" s="172"/>
      <c r="N36251" s="172"/>
      <c r="O36251" s="172"/>
      <c r="U36251" s="173"/>
    </row>
    <row r="36252" spans="13:21" s="104" customFormat="1" ht="15.75">
      <c r="M36252" s="172"/>
      <c r="N36252" s="172"/>
      <c r="O36252" s="172"/>
      <c r="U36252" s="173"/>
    </row>
    <row r="36253" spans="13:21" s="104" customFormat="1" ht="15.75">
      <c r="M36253" s="172"/>
      <c r="N36253" s="172"/>
      <c r="O36253" s="172"/>
      <c r="U36253" s="173"/>
    </row>
    <row r="36254" spans="13:21" s="104" customFormat="1" ht="15.75">
      <c r="M36254" s="172"/>
      <c r="N36254" s="172"/>
      <c r="O36254" s="172"/>
      <c r="U36254" s="173"/>
    </row>
    <row r="36255" spans="13:21" s="104" customFormat="1" ht="15.75">
      <c r="M36255" s="172"/>
      <c r="N36255" s="172"/>
      <c r="O36255" s="172"/>
      <c r="U36255" s="173"/>
    </row>
    <row r="36256" spans="13:21" s="104" customFormat="1" ht="15.75">
      <c r="M36256" s="172"/>
      <c r="N36256" s="172"/>
      <c r="O36256" s="172"/>
      <c r="U36256" s="173"/>
    </row>
    <row r="36257" spans="13:21" s="104" customFormat="1" ht="15.75">
      <c r="M36257" s="172"/>
      <c r="N36257" s="172"/>
      <c r="O36257" s="172"/>
      <c r="U36257" s="173"/>
    </row>
    <row r="36258" spans="13:21" s="104" customFormat="1" ht="15.75">
      <c r="M36258" s="172"/>
      <c r="N36258" s="172"/>
      <c r="O36258" s="172"/>
      <c r="U36258" s="173"/>
    </row>
    <row r="36259" spans="13:21" s="104" customFormat="1" ht="15.75">
      <c r="M36259" s="172"/>
      <c r="N36259" s="172"/>
      <c r="O36259" s="172"/>
      <c r="U36259" s="173"/>
    </row>
    <row r="36260" spans="13:21" s="104" customFormat="1" ht="15.75">
      <c r="M36260" s="172"/>
      <c r="N36260" s="172"/>
      <c r="O36260" s="172"/>
      <c r="U36260" s="173"/>
    </row>
    <row r="36261" spans="13:21" s="104" customFormat="1" ht="15.75">
      <c r="M36261" s="172"/>
      <c r="N36261" s="172"/>
      <c r="O36261" s="172"/>
      <c r="U36261" s="173"/>
    </row>
    <row r="36262" spans="13:21" s="104" customFormat="1" ht="15.75">
      <c r="M36262" s="172"/>
      <c r="N36262" s="172"/>
      <c r="O36262" s="172"/>
      <c r="U36262" s="173"/>
    </row>
    <row r="36263" spans="13:21" s="104" customFormat="1" ht="15.75">
      <c r="M36263" s="172"/>
      <c r="N36263" s="172"/>
      <c r="O36263" s="172"/>
      <c r="U36263" s="173"/>
    </row>
    <row r="36264" spans="13:21" s="104" customFormat="1" ht="15.75">
      <c r="M36264" s="172"/>
      <c r="N36264" s="172"/>
      <c r="O36264" s="172"/>
      <c r="U36264" s="173"/>
    </row>
    <row r="36265" spans="13:21" s="104" customFormat="1" ht="15.75">
      <c r="M36265" s="172"/>
      <c r="N36265" s="172"/>
      <c r="O36265" s="172"/>
      <c r="U36265" s="173"/>
    </row>
    <row r="36266" spans="13:21" s="104" customFormat="1" ht="15.75">
      <c r="M36266" s="172"/>
      <c r="N36266" s="172"/>
      <c r="O36266" s="172"/>
      <c r="U36266" s="173"/>
    </row>
    <row r="36267" spans="13:21" s="104" customFormat="1" ht="15.75">
      <c r="M36267" s="172"/>
      <c r="N36267" s="172"/>
      <c r="O36267" s="172"/>
      <c r="U36267" s="173"/>
    </row>
    <row r="36268" spans="13:21" s="104" customFormat="1" ht="15.75">
      <c r="M36268" s="172"/>
      <c r="N36268" s="172"/>
      <c r="O36268" s="172"/>
      <c r="U36268" s="173"/>
    </row>
    <row r="36269" spans="13:21" s="104" customFormat="1" ht="15.75">
      <c r="M36269" s="172"/>
      <c r="N36269" s="172"/>
      <c r="O36269" s="172"/>
      <c r="U36269" s="173"/>
    </row>
    <row r="36270" spans="13:21" s="104" customFormat="1" ht="15.75">
      <c r="M36270" s="172"/>
      <c r="N36270" s="172"/>
      <c r="O36270" s="172"/>
      <c r="U36270" s="173"/>
    </row>
    <row r="36271" spans="13:21" s="104" customFormat="1" ht="15.75">
      <c r="M36271" s="172"/>
      <c r="N36271" s="172"/>
      <c r="O36271" s="172"/>
      <c r="U36271" s="173"/>
    </row>
    <row r="36272" spans="13:21" s="104" customFormat="1" ht="15.75">
      <c r="M36272" s="172"/>
      <c r="N36272" s="172"/>
      <c r="O36272" s="172"/>
      <c r="U36272" s="173"/>
    </row>
    <row r="36273" spans="13:21" s="104" customFormat="1" ht="15.75">
      <c r="M36273" s="172"/>
      <c r="N36273" s="172"/>
      <c r="O36273" s="172"/>
      <c r="U36273" s="173"/>
    </row>
    <row r="36274" spans="13:21" s="104" customFormat="1" ht="15.75">
      <c r="M36274" s="172"/>
      <c r="N36274" s="172"/>
      <c r="O36274" s="172"/>
      <c r="U36274" s="173"/>
    </row>
    <row r="36275" spans="13:21" s="104" customFormat="1" ht="15.75">
      <c r="M36275" s="172"/>
      <c r="N36275" s="172"/>
      <c r="O36275" s="172"/>
      <c r="U36275" s="173"/>
    </row>
    <row r="36276" spans="13:21" s="104" customFormat="1" ht="15.75">
      <c r="M36276" s="172"/>
      <c r="N36276" s="172"/>
      <c r="O36276" s="172"/>
      <c r="U36276" s="173"/>
    </row>
    <row r="36277" spans="13:21" s="104" customFormat="1" ht="15.75">
      <c r="M36277" s="172"/>
      <c r="N36277" s="172"/>
      <c r="O36277" s="172"/>
      <c r="U36277" s="173"/>
    </row>
    <row r="36278" spans="13:21" s="104" customFormat="1" ht="15.75">
      <c r="M36278" s="172"/>
      <c r="N36278" s="172"/>
      <c r="O36278" s="172"/>
      <c r="U36278" s="173"/>
    </row>
    <row r="36279" spans="13:21" s="104" customFormat="1" ht="15.75">
      <c r="M36279" s="172"/>
      <c r="N36279" s="172"/>
      <c r="O36279" s="172"/>
      <c r="U36279" s="173"/>
    </row>
    <row r="36280" spans="13:21" s="104" customFormat="1" ht="15.75">
      <c r="M36280" s="172"/>
      <c r="N36280" s="172"/>
      <c r="O36280" s="172"/>
      <c r="U36280" s="173"/>
    </row>
    <row r="36281" spans="13:21" s="104" customFormat="1" ht="15.75">
      <c r="M36281" s="172"/>
      <c r="N36281" s="172"/>
      <c r="O36281" s="172"/>
      <c r="U36281" s="173"/>
    </row>
    <row r="36282" spans="13:21" s="104" customFormat="1" ht="15.75">
      <c r="M36282" s="172"/>
      <c r="N36282" s="172"/>
      <c r="O36282" s="172"/>
      <c r="U36282" s="173"/>
    </row>
    <row r="36283" spans="13:21" s="104" customFormat="1" ht="15.75">
      <c r="M36283" s="172"/>
      <c r="N36283" s="172"/>
      <c r="O36283" s="172"/>
      <c r="U36283" s="173"/>
    </row>
    <row r="36284" spans="13:21" s="104" customFormat="1" ht="15.75">
      <c r="M36284" s="172"/>
      <c r="N36284" s="172"/>
      <c r="O36284" s="172"/>
      <c r="U36284" s="173"/>
    </row>
    <row r="36285" spans="13:21" s="104" customFormat="1" ht="15.75">
      <c r="M36285" s="172"/>
      <c r="N36285" s="172"/>
      <c r="O36285" s="172"/>
      <c r="U36285" s="173"/>
    </row>
    <row r="36286" spans="13:21" s="104" customFormat="1" ht="15.75">
      <c r="M36286" s="172"/>
      <c r="N36286" s="172"/>
      <c r="O36286" s="172"/>
      <c r="U36286" s="173"/>
    </row>
    <row r="36287" spans="13:21" s="104" customFormat="1" ht="15.75">
      <c r="M36287" s="172"/>
      <c r="N36287" s="172"/>
      <c r="O36287" s="172"/>
      <c r="U36287" s="173"/>
    </row>
    <row r="36288" spans="13:21" s="104" customFormat="1" ht="15.75">
      <c r="M36288" s="172"/>
      <c r="N36288" s="172"/>
      <c r="O36288" s="172"/>
      <c r="U36288" s="173"/>
    </row>
    <row r="36289" spans="13:21" s="104" customFormat="1" ht="15.75">
      <c r="M36289" s="172"/>
      <c r="N36289" s="172"/>
      <c r="O36289" s="172"/>
      <c r="U36289" s="173"/>
    </row>
    <row r="36290" spans="13:21" s="104" customFormat="1" ht="15.75">
      <c r="M36290" s="172"/>
      <c r="N36290" s="172"/>
      <c r="O36290" s="172"/>
      <c r="U36290" s="173"/>
    </row>
    <row r="36291" spans="13:21" s="104" customFormat="1" ht="15.75">
      <c r="M36291" s="172"/>
      <c r="N36291" s="172"/>
      <c r="O36291" s="172"/>
      <c r="U36291" s="173"/>
    </row>
    <row r="36292" spans="13:21" s="104" customFormat="1" ht="15.75">
      <c r="M36292" s="172"/>
      <c r="N36292" s="172"/>
      <c r="O36292" s="172"/>
      <c r="U36292" s="173"/>
    </row>
    <row r="36293" spans="13:21" s="104" customFormat="1" ht="15.75">
      <c r="M36293" s="172"/>
      <c r="N36293" s="172"/>
      <c r="O36293" s="172"/>
      <c r="U36293" s="173"/>
    </row>
    <row r="36294" spans="13:21" s="104" customFormat="1" ht="15.75">
      <c r="M36294" s="172"/>
      <c r="N36294" s="172"/>
      <c r="O36294" s="172"/>
      <c r="U36294" s="173"/>
    </row>
    <row r="36295" spans="13:21" s="104" customFormat="1" ht="15.75">
      <c r="M36295" s="172"/>
      <c r="N36295" s="172"/>
      <c r="O36295" s="172"/>
      <c r="U36295" s="173"/>
    </row>
    <row r="36296" spans="13:21" s="104" customFormat="1" ht="15.75">
      <c r="M36296" s="172"/>
      <c r="N36296" s="172"/>
      <c r="O36296" s="172"/>
      <c r="U36296" s="173"/>
    </row>
    <row r="36297" spans="13:21" s="104" customFormat="1" ht="15.75">
      <c r="M36297" s="172"/>
      <c r="N36297" s="172"/>
      <c r="O36297" s="172"/>
      <c r="U36297" s="173"/>
    </row>
    <row r="36298" spans="13:21" s="104" customFormat="1" ht="15.75">
      <c r="M36298" s="172"/>
      <c r="N36298" s="172"/>
      <c r="O36298" s="172"/>
      <c r="U36298" s="173"/>
    </row>
    <row r="36299" spans="13:21" s="104" customFormat="1" ht="15.75">
      <c r="M36299" s="172"/>
      <c r="N36299" s="172"/>
      <c r="O36299" s="172"/>
      <c r="U36299" s="173"/>
    </row>
    <row r="36300" spans="13:21" s="104" customFormat="1" ht="15.75">
      <c r="M36300" s="172"/>
      <c r="N36300" s="172"/>
      <c r="O36300" s="172"/>
      <c r="U36300" s="173"/>
    </row>
    <row r="36301" spans="13:21" s="104" customFormat="1" ht="15.75">
      <c r="M36301" s="172"/>
      <c r="N36301" s="172"/>
      <c r="O36301" s="172"/>
      <c r="U36301" s="173"/>
    </row>
    <row r="36302" spans="13:21" s="104" customFormat="1" ht="15.75">
      <c r="M36302" s="172"/>
      <c r="N36302" s="172"/>
      <c r="O36302" s="172"/>
      <c r="U36302" s="173"/>
    </row>
    <row r="36303" spans="13:21" s="104" customFormat="1" ht="15.75">
      <c r="M36303" s="172"/>
      <c r="N36303" s="172"/>
      <c r="O36303" s="172"/>
      <c r="U36303" s="173"/>
    </row>
    <row r="36304" spans="13:21" s="104" customFormat="1" ht="15.75">
      <c r="M36304" s="172"/>
      <c r="N36304" s="172"/>
      <c r="O36304" s="172"/>
      <c r="U36304" s="173"/>
    </row>
    <row r="36305" spans="13:21" s="104" customFormat="1" ht="15.75">
      <c r="M36305" s="172"/>
      <c r="N36305" s="172"/>
      <c r="O36305" s="172"/>
      <c r="U36305" s="173"/>
    </row>
    <row r="36306" spans="13:21" s="104" customFormat="1" ht="15.75">
      <c r="M36306" s="172"/>
      <c r="N36306" s="172"/>
      <c r="O36306" s="172"/>
      <c r="U36306" s="173"/>
    </row>
    <row r="36307" spans="13:21" s="104" customFormat="1" ht="15.75">
      <c r="M36307" s="172"/>
      <c r="N36307" s="172"/>
      <c r="O36307" s="172"/>
      <c r="U36307" s="173"/>
    </row>
    <row r="36308" spans="13:21" s="104" customFormat="1" ht="15.75">
      <c r="M36308" s="172"/>
      <c r="N36308" s="172"/>
      <c r="O36308" s="172"/>
      <c r="U36308" s="173"/>
    </row>
    <row r="36309" spans="13:21" s="104" customFormat="1" ht="15.75">
      <c r="M36309" s="172"/>
      <c r="N36309" s="172"/>
      <c r="O36309" s="172"/>
      <c r="U36309" s="173"/>
    </row>
    <row r="36310" spans="13:21" s="104" customFormat="1" ht="15.75">
      <c r="M36310" s="172"/>
      <c r="N36310" s="172"/>
      <c r="O36310" s="172"/>
      <c r="U36310" s="173"/>
    </row>
    <row r="36311" spans="13:21" s="104" customFormat="1" ht="15.75">
      <c r="M36311" s="172"/>
      <c r="N36311" s="172"/>
      <c r="O36311" s="172"/>
      <c r="U36311" s="173"/>
    </row>
    <row r="36312" spans="13:21" s="104" customFormat="1" ht="15.75">
      <c r="M36312" s="172"/>
      <c r="N36312" s="172"/>
      <c r="O36312" s="172"/>
      <c r="U36312" s="173"/>
    </row>
    <row r="36313" spans="13:21" s="104" customFormat="1" ht="15.75">
      <c r="M36313" s="172"/>
      <c r="N36313" s="172"/>
      <c r="O36313" s="172"/>
      <c r="U36313" s="173"/>
    </row>
    <row r="36314" spans="13:21" s="104" customFormat="1" ht="15.75">
      <c r="M36314" s="172"/>
      <c r="N36314" s="172"/>
      <c r="O36314" s="172"/>
      <c r="U36314" s="173"/>
    </row>
    <row r="36315" spans="13:21" s="104" customFormat="1" ht="15.75">
      <c r="M36315" s="172"/>
      <c r="N36315" s="172"/>
      <c r="O36315" s="172"/>
      <c r="U36315" s="173"/>
    </row>
    <row r="36316" spans="13:21" s="104" customFormat="1" ht="15.75">
      <c r="M36316" s="172"/>
      <c r="N36316" s="172"/>
      <c r="O36316" s="172"/>
      <c r="U36316" s="173"/>
    </row>
    <row r="36317" spans="13:21" s="104" customFormat="1" ht="15.75">
      <c r="M36317" s="172"/>
      <c r="N36317" s="172"/>
      <c r="O36317" s="172"/>
      <c r="U36317" s="173"/>
    </row>
    <row r="36318" spans="13:21" s="104" customFormat="1" ht="15.75">
      <c r="M36318" s="172"/>
      <c r="N36318" s="172"/>
      <c r="O36318" s="172"/>
      <c r="U36318" s="173"/>
    </row>
    <row r="36319" spans="13:21" s="104" customFormat="1" ht="15.75">
      <c r="M36319" s="172"/>
      <c r="N36319" s="172"/>
      <c r="O36319" s="172"/>
      <c r="U36319" s="173"/>
    </row>
    <row r="36320" spans="13:21" s="104" customFormat="1" ht="15.75">
      <c r="M36320" s="172"/>
      <c r="N36320" s="172"/>
      <c r="O36320" s="172"/>
      <c r="U36320" s="173"/>
    </row>
    <row r="36321" spans="13:21" s="104" customFormat="1" ht="15.75">
      <c r="M36321" s="172"/>
      <c r="N36321" s="172"/>
      <c r="O36321" s="172"/>
      <c r="U36321" s="173"/>
    </row>
    <row r="36322" spans="13:21" s="104" customFormat="1" ht="15.75">
      <c r="M36322" s="172"/>
      <c r="N36322" s="172"/>
      <c r="O36322" s="172"/>
      <c r="U36322" s="173"/>
    </row>
    <row r="36323" spans="13:21" s="104" customFormat="1" ht="15.75">
      <c r="M36323" s="172"/>
      <c r="N36323" s="172"/>
      <c r="O36323" s="172"/>
      <c r="U36323" s="173"/>
    </row>
    <row r="36324" spans="13:21" s="104" customFormat="1" ht="15.75">
      <c r="M36324" s="172"/>
      <c r="N36324" s="172"/>
      <c r="O36324" s="172"/>
      <c r="U36324" s="173"/>
    </row>
    <row r="36325" spans="13:21" s="104" customFormat="1" ht="15.75">
      <c r="M36325" s="172"/>
      <c r="N36325" s="172"/>
      <c r="O36325" s="172"/>
      <c r="U36325" s="173"/>
    </row>
    <row r="36326" spans="13:21" s="104" customFormat="1" ht="15.75">
      <c r="M36326" s="172"/>
      <c r="N36326" s="172"/>
      <c r="O36326" s="172"/>
      <c r="U36326" s="173"/>
    </row>
    <row r="36327" spans="13:21" s="104" customFormat="1" ht="15.75">
      <c r="M36327" s="172"/>
      <c r="N36327" s="172"/>
      <c r="O36327" s="172"/>
      <c r="U36327" s="173"/>
    </row>
    <row r="36328" spans="13:21" s="104" customFormat="1" ht="15.75">
      <c r="M36328" s="172"/>
      <c r="N36328" s="172"/>
      <c r="O36328" s="172"/>
      <c r="U36328" s="173"/>
    </row>
    <row r="36329" spans="13:21" s="104" customFormat="1" ht="15.75">
      <c r="M36329" s="172"/>
      <c r="N36329" s="172"/>
      <c r="O36329" s="172"/>
      <c r="U36329" s="173"/>
    </row>
    <row r="36330" spans="13:21" s="104" customFormat="1" ht="15.75">
      <c r="M36330" s="172"/>
      <c r="N36330" s="172"/>
      <c r="O36330" s="172"/>
      <c r="U36330" s="173"/>
    </row>
    <row r="36331" spans="13:21" s="104" customFormat="1" ht="15.75">
      <c r="M36331" s="172"/>
      <c r="N36331" s="172"/>
      <c r="O36331" s="172"/>
      <c r="U36331" s="173"/>
    </row>
    <row r="36332" spans="13:21" s="104" customFormat="1" ht="15.75">
      <c r="M36332" s="172"/>
      <c r="N36332" s="172"/>
      <c r="O36332" s="172"/>
      <c r="U36332" s="173"/>
    </row>
    <row r="36333" spans="13:21" s="104" customFormat="1" ht="15.75">
      <c r="M36333" s="172"/>
      <c r="N36333" s="172"/>
      <c r="O36333" s="172"/>
      <c r="U36333" s="173"/>
    </row>
    <row r="36334" spans="13:21" s="104" customFormat="1" ht="15.75">
      <c r="M36334" s="172"/>
      <c r="N36334" s="172"/>
      <c r="O36334" s="172"/>
      <c r="U36334" s="173"/>
    </row>
    <row r="36335" spans="13:21" s="104" customFormat="1" ht="15.75">
      <c r="M36335" s="172"/>
      <c r="N36335" s="172"/>
      <c r="O36335" s="172"/>
      <c r="U36335" s="173"/>
    </row>
    <row r="36336" spans="13:21" s="104" customFormat="1" ht="15.75">
      <c r="M36336" s="172"/>
      <c r="N36336" s="172"/>
      <c r="O36336" s="172"/>
      <c r="U36336" s="173"/>
    </row>
    <row r="36337" spans="13:21" s="104" customFormat="1" ht="15.75">
      <c r="M36337" s="172"/>
      <c r="N36337" s="172"/>
      <c r="O36337" s="172"/>
      <c r="U36337" s="173"/>
    </row>
    <row r="36338" spans="13:21" s="104" customFormat="1" ht="15.75">
      <c r="M36338" s="172"/>
      <c r="N36338" s="172"/>
      <c r="O36338" s="172"/>
      <c r="U36338" s="173"/>
    </row>
    <row r="36339" spans="13:21" s="104" customFormat="1" ht="15.75">
      <c r="M36339" s="172"/>
      <c r="N36339" s="172"/>
      <c r="O36339" s="172"/>
      <c r="U36339" s="173"/>
    </row>
    <row r="36340" spans="13:21" s="104" customFormat="1" ht="15.75">
      <c r="M36340" s="172"/>
      <c r="N36340" s="172"/>
      <c r="O36340" s="172"/>
      <c r="U36340" s="173"/>
    </row>
    <row r="36341" spans="13:21" s="104" customFormat="1" ht="15.75">
      <c r="M36341" s="172"/>
      <c r="N36341" s="172"/>
      <c r="O36341" s="172"/>
      <c r="U36341" s="173"/>
    </row>
    <row r="36342" spans="13:21" s="104" customFormat="1" ht="15.75">
      <c r="M36342" s="172"/>
      <c r="N36342" s="172"/>
      <c r="O36342" s="172"/>
      <c r="U36342" s="173"/>
    </row>
    <row r="36343" spans="13:21" s="104" customFormat="1" ht="15.75">
      <c r="M36343" s="172"/>
      <c r="N36343" s="172"/>
      <c r="O36343" s="172"/>
      <c r="U36343" s="173"/>
    </row>
    <row r="36344" spans="13:21" s="104" customFormat="1" ht="15.75">
      <c r="M36344" s="172"/>
      <c r="N36344" s="172"/>
      <c r="O36344" s="172"/>
      <c r="U36344" s="173"/>
    </row>
    <row r="36345" spans="13:21" s="104" customFormat="1" ht="15.75">
      <c r="M36345" s="172"/>
      <c r="N36345" s="172"/>
      <c r="O36345" s="172"/>
      <c r="U36345" s="173"/>
    </row>
    <row r="36346" spans="13:21" s="104" customFormat="1" ht="15.75">
      <c r="M36346" s="172"/>
      <c r="N36346" s="172"/>
      <c r="O36346" s="172"/>
      <c r="U36346" s="173"/>
    </row>
    <row r="36347" spans="13:21" s="104" customFormat="1" ht="15.75">
      <c r="M36347" s="172"/>
      <c r="N36347" s="172"/>
      <c r="O36347" s="172"/>
      <c r="U36347" s="173"/>
    </row>
    <row r="36348" spans="13:21" s="104" customFormat="1" ht="15.75">
      <c r="M36348" s="172"/>
      <c r="N36348" s="172"/>
      <c r="O36348" s="172"/>
      <c r="U36348" s="173"/>
    </row>
    <row r="36349" spans="13:21" s="104" customFormat="1" ht="15.75">
      <c r="M36349" s="172"/>
      <c r="N36349" s="172"/>
      <c r="O36349" s="172"/>
      <c r="U36349" s="173"/>
    </row>
    <row r="36350" spans="13:21" s="104" customFormat="1" ht="15.75">
      <c r="M36350" s="172"/>
      <c r="N36350" s="172"/>
      <c r="O36350" s="172"/>
      <c r="U36350" s="173"/>
    </row>
    <row r="36351" spans="13:21" s="104" customFormat="1" ht="15.75">
      <c r="M36351" s="172"/>
      <c r="N36351" s="172"/>
      <c r="O36351" s="172"/>
      <c r="U36351" s="173"/>
    </row>
    <row r="36352" spans="13:21" s="104" customFormat="1" ht="15.75">
      <c r="M36352" s="172"/>
      <c r="N36352" s="172"/>
      <c r="O36352" s="172"/>
      <c r="U36352" s="173"/>
    </row>
    <row r="36353" spans="13:21" s="104" customFormat="1" ht="15.75">
      <c r="M36353" s="172"/>
      <c r="N36353" s="172"/>
      <c r="O36353" s="172"/>
      <c r="U36353" s="173"/>
    </row>
    <row r="36354" spans="13:21" s="104" customFormat="1" ht="15.75">
      <c r="M36354" s="172"/>
      <c r="N36354" s="172"/>
      <c r="O36354" s="172"/>
      <c r="U36354" s="173"/>
    </row>
    <row r="36355" spans="13:21" s="104" customFormat="1" ht="15.75">
      <c r="M36355" s="172"/>
      <c r="N36355" s="172"/>
      <c r="O36355" s="172"/>
      <c r="U36355" s="173"/>
    </row>
    <row r="36356" spans="13:21" s="104" customFormat="1" ht="15.75">
      <c r="M36356" s="172"/>
      <c r="N36356" s="172"/>
      <c r="O36356" s="172"/>
      <c r="U36356" s="173"/>
    </row>
    <row r="36357" spans="13:21" s="104" customFormat="1" ht="15.75">
      <c r="M36357" s="172"/>
      <c r="N36357" s="172"/>
      <c r="O36357" s="172"/>
      <c r="U36357" s="173"/>
    </row>
    <row r="36358" spans="13:21" s="104" customFormat="1" ht="15.75">
      <c r="M36358" s="172"/>
      <c r="N36358" s="172"/>
      <c r="O36358" s="172"/>
      <c r="U36358" s="173"/>
    </row>
    <row r="36359" spans="13:21" s="104" customFormat="1" ht="15.75">
      <c r="M36359" s="172"/>
      <c r="N36359" s="172"/>
      <c r="O36359" s="172"/>
      <c r="U36359" s="173"/>
    </row>
    <row r="36360" spans="13:21" s="104" customFormat="1" ht="15.75">
      <c r="M36360" s="172"/>
      <c r="N36360" s="172"/>
      <c r="O36360" s="172"/>
      <c r="U36360" s="173"/>
    </row>
    <row r="36361" spans="13:21" s="104" customFormat="1" ht="15.75">
      <c r="M36361" s="172"/>
      <c r="N36361" s="172"/>
      <c r="O36361" s="172"/>
      <c r="U36361" s="173"/>
    </row>
    <row r="36362" spans="13:21" s="104" customFormat="1" ht="15.75">
      <c r="M36362" s="172"/>
      <c r="N36362" s="172"/>
      <c r="O36362" s="172"/>
      <c r="U36362" s="173"/>
    </row>
    <row r="36363" spans="13:21" s="104" customFormat="1" ht="15.75">
      <c r="M36363" s="172"/>
      <c r="N36363" s="172"/>
      <c r="O36363" s="172"/>
      <c r="U36363" s="173"/>
    </row>
    <row r="36364" spans="13:21" s="104" customFormat="1" ht="15.75">
      <c r="M36364" s="172"/>
      <c r="N36364" s="172"/>
      <c r="O36364" s="172"/>
      <c r="U36364" s="173"/>
    </row>
    <row r="36365" spans="13:21" s="104" customFormat="1" ht="15.75">
      <c r="M36365" s="172"/>
      <c r="N36365" s="172"/>
      <c r="O36365" s="172"/>
      <c r="U36365" s="173"/>
    </row>
    <row r="36366" spans="13:21" s="104" customFormat="1" ht="15.75">
      <c r="M36366" s="172"/>
      <c r="N36366" s="172"/>
      <c r="O36366" s="172"/>
      <c r="U36366" s="173"/>
    </row>
    <row r="36367" spans="13:21" s="104" customFormat="1" ht="15.75">
      <c r="M36367" s="172"/>
      <c r="N36367" s="172"/>
      <c r="O36367" s="172"/>
      <c r="U36367" s="173"/>
    </row>
    <row r="36368" spans="13:21" s="104" customFormat="1" ht="15.75">
      <c r="M36368" s="172"/>
      <c r="N36368" s="172"/>
      <c r="O36368" s="172"/>
      <c r="U36368" s="173"/>
    </row>
    <row r="36369" spans="13:21" s="104" customFormat="1" ht="15.75">
      <c r="M36369" s="172"/>
      <c r="N36369" s="172"/>
      <c r="O36369" s="172"/>
      <c r="U36369" s="173"/>
    </row>
    <row r="36370" spans="13:21" s="104" customFormat="1" ht="15.75">
      <c r="M36370" s="172"/>
      <c r="N36370" s="172"/>
      <c r="O36370" s="172"/>
      <c r="U36370" s="173"/>
    </row>
    <row r="36371" spans="13:21" s="104" customFormat="1" ht="15.75">
      <c r="M36371" s="172"/>
      <c r="N36371" s="172"/>
      <c r="O36371" s="172"/>
      <c r="U36371" s="173"/>
    </row>
    <row r="36372" spans="13:21" s="104" customFormat="1" ht="15.75">
      <c r="M36372" s="172"/>
      <c r="N36372" s="172"/>
      <c r="O36372" s="172"/>
      <c r="U36372" s="173"/>
    </row>
    <row r="36373" spans="13:21" s="104" customFormat="1" ht="15.75">
      <c r="M36373" s="172"/>
      <c r="N36373" s="172"/>
      <c r="O36373" s="172"/>
      <c r="U36373" s="173"/>
    </row>
    <row r="36374" spans="13:21" s="104" customFormat="1" ht="15.75">
      <c r="M36374" s="172"/>
      <c r="N36374" s="172"/>
      <c r="O36374" s="172"/>
      <c r="U36374" s="173"/>
    </row>
    <row r="36375" spans="13:21" s="104" customFormat="1" ht="15.75">
      <c r="M36375" s="172"/>
      <c r="N36375" s="172"/>
      <c r="O36375" s="172"/>
      <c r="U36375" s="173"/>
    </row>
    <row r="36376" spans="13:21" s="104" customFormat="1" ht="15.75">
      <c r="M36376" s="172"/>
      <c r="N36376" s="172"/>
      <c r="O36376" s="172"/>
      <c r="U36376" s="173"/>
    </row>
    <row r="36377" spans="13:21" s="104" customFormat="1" ht="15.75">
      <c r="M36377" s="172"/>
      <c r="N36377" s="172"/>
      <c r="O36377" s="172"/>
      <c r="U36377" s="173"/>
    </row>
    <row r="36378" spans="13:21" s="104" customFormat="1" ht="15.75">
      <c r="M36378" s="172"/>
      <c r="N36378" s="172"/>
      <c r="O36378" s="172"/>
      <c r="U36378" s="173"/>
    </row>
    <row r="36379" spans="13:21" s="104" customFormat="1" ht="15.75">
      <c r="M36379" s="172"/>
      <c r="N36379" s="172"/>
      <c r="O36379" s="172"/>
      <c r="U36379" s="173"/>
    </row>
    <row r="36380" spans="13:21" s="104" customFormat="1" ht="15.75">
      <c r="M36380" s="172"/>
      <c r="N36380" s="172"/>
      <c r="O36380" s="172"/>
      <c r="U36380" s="173"/>
    </row>
    <row r="36381" spans="13:21" s="104" customFormat="1" ht="15.75">
      <c r="M36381" s="172"/>
      <c r="N36381" s="172"/>
      <c r="O36381" s="172"/>
      <c r="U36381" s="173"/>
    </row>
    <row r="36382" spans="13:21" s="104" customFormat="1" ht="15.75">
      <c r="M36382" s="172"/>
      <c r="N36382" s="172"/>
      <c r="O36382" s="172"/>
      <c r="U36382" s="173"/>
    </row>
    <row r="36383" spans="13:21" s="104" customFormat="1" ht="15.75">
      <c r="M36383" s="172"/>
      <c r="N36383" s="172"/>
      <c r="O36383" s="172"/>
      <c r="U36383" s="173"/>
    </row>
    <row r="36384" spans="13:21" s="104" customFormat="1" ht="15.75">
      <c r="M36384" s="172"/>
      <c r="N36384" s="172"/>
      <c r="O36384" s="172"/>
      <c r="U36384" s="173"/>
    </row>
    <row r="36385" spans="13:21" s="104" customFormat="1" ht="15.75">
      <c r="M36385" s="172"/>
      <c r="N36385" s="172"/>
      <c r="O36385" s="172"/>
      <c r="U36385" s="173"/>
    </row>
    <row r="36386" spans="13:21" s="104" customFormat="1" ht="15.75">
      <c r="M36386" s="172"/>
      <c r="N36386" s="172"/>
      <c r="O36386" s="172"/>
      <c r="U36386" s="173"/>
    </row>
    <row r="36387" spans="13:21" s="104" customFormat="1" ht="15.75">
      <c r="M36387" s="172"/>
      <c r="N36387" s="172"/>
      <c r="O36387" s="172"/>
      <c r="U36387" s="173"/>
    </row>
    <row r="36388" spans="13:21" s="104" customFormat="1" ht="15.75">
      <c r="M36388" s="172"/>
      <c r="N36388" s="172"/>
      <c r="O36388" s="172"/>
      <c r="U36388" s="173"/>
    </row>
    <row r="36389" spans="13:21" s="104" customFormat="1" ht="15.75">
      <c r="M36389" s="172"/>
      <c r="N36389" s="172"/>
      <c r="O36389" s="172"/>
      <c r="U36389" s="173"/>
    </row>
    <row r="36390" spans="13:21" s="104" customFormat="1" ht="15.75">
      <c r="M36390" s="172"/>
      <c r="N36390" s="172"/>
      <c r="O36390" s="172"/>
      <c r="U36390" s="173"/>
    </row>
    <row r="36391" spans="13:21" s="104" customFormat="1" ht="15.75">
      <c r="M36391" s="172"/>
      <c r="N36391" s="172"/>
      <c r="O36391" s="172"/>
      <c r="U36391" s="173"/>
    </row>
    <row r="36392" spans="13:21" s="104" customFormat="1" ht="15.75">
      <c r="M36392" s="172"/>
      <c r="N36392" s="172"/>
      <c r="O36392" s="172"/>
      <c r="U36392" s="173"/>
    </row>
    <row r="36393" spans="13:21" s="104" customFormat="1" ht="15.75">
      <c r="M36393" s="172"/>
      <c r="N36393" s="172"/>
      <c r="O36393" s="172"/>
      <c r="U36393" s="173"/>
    </row>
    <row r="36394" spans="13:21" s="104" customFormat="1" ht="15.75">
      <c r="M36394" s="172"/>
      <c r="N36394" s="172"/>
      <c r="O36394" s="172"/>
      <c r="U36394" s="173"/>
    </row>
    <row r="36395" spans="13:21" s="104" customFormat="1" ht="15.75">
      <c r="M36395" s="172"/>
      <c r="N36395" s="172"/>
      <c r="O36395" s="172"/>
      <c r="U36395" s="173"/>
    </row>
    <row r="36396" spans="13:21" s="104" customFormat="1" ht="15.75">
      <c r="M36396" s="172"/>
      <c r="N36396" s="172"/>
      <c r="O36396" s="172"/>
      <c r="U36396" s="173"/>
    </row>
    <row r="36397" spans="13:21" s="104" customFormat="1" ht="15.75">
      <c r="M36397" s="172"/>
      <c r="N36397" s="172"/>
      <c r="O36397" s="172"/>
      <c r="U36397" s="173"/>
    </row>
    <row r="36398" spans="13:21" s="104" customFormat="1" ht="15.75">
      <c r="M36398" s="172"/>
      <c r="N36398" s="172"/>
      <c r="O36398" s="172"/>
      <c r="U36398" s="173"/>
    </row>
    <row r="36399" spans="13:21" s="104" customFormat="1" ht="15.75">
      <c r="M36399" s="172"/>
      <c r="N36399" s="172"/>
      <c r="O36399" s="172"/>
      <c r="U36399" s="173"/>
    </row>
    <row r="36400" spans="13:21" s="104" customFormat="1" ht="15.75">
      <c r="M36400" s="172"/>
      <c r="N36400" s="172"/>
      <c r="O36400" s="172"/>
      <c r="U36400" s="173"/>
    </row>
    <row r="36401" spans="13:21" s="104" customFormat="1" ht="15.75">
      <c r="M36401" s="172"/>
      <c r="N36401" s="172"/>
      <c r="O36401" s="172"/>
      <c r="U36401" s="173"/>
    </row>
    <row r="36402" spans="13:21" s="104" customFormat="1" ht="15.75">
      <c r="M36402" s="172"/>
      <c r="N36402" s="172"/>
      <c r="O36402" s="172"/>
      <c r="U36402" s="173"/>
    </row>
    <row r="36403" spans="13:21" s="104" customFormat="1" ht="15.75">
      <c r="M36403" s="172"/>
      <c r="N36403" s="172"/>
      <c r="O36403" s="172"/>
      <c r="U36403" s="173"/>
    </row>
    <row r="36404" spans="13:21" s="104" customFormat="1" ht="15.75">
      <c r="M36404" s="172"/>
      <c r="N36404" s="172"/>
      <c r="O36404" s="172"/>
      <c r="U36404" s="173"/>
    </row>
    <row r="36405" spans="13:21" s="104" customFormat="1" ht="15.75">
      <c r="M36405" s="172"/>
      <c r="N36405" s="172"/>
      <c r="O36405" s="172"/>
      <c r="U36405" s="173"/>
    </row>
    <row r="36406" spans="13:21" s="104" customFormat="1" ht="15.75">
      <c r="M36406" s="172"/>
      <c r="N36406" s="172"/>
      <c r="O36406" s="172"/>
      <c r="U36406" s="173"/>
    </row>
    <row r="36407" spans="13:21" s="104" customFormat="1" ht="15.75">
      <c r="M36407" s="172"/>
      <c r="N36407" s="172"/>
      <c r="O36407" s="172"/>
      <c r="U36407" s="173"/>
    </row>
    <row r="36408" spans="13:21" s="104" customFormat="1" ht="15.75">
      <c r="M36408" s="172"/>
      <c r="N36408" s="172"/>
      <c r="O36408" s="172"/>
      <c r="U36408" s="173"/>
    </row>
    <row r="36409" spans="13:21" s="104" customFormat="1" ht="15.75">
      <c r="M36409" s="172"/>
      <c r="N36409" s="172"/>
      <c r="O36409" s="172"/>
      <c r="U36409" s="173"/>
    </row>
    <row r="36410" spans="13:21" s="104" customFormat="1" ht="15.75">
      <c r="M36410" s="172"/>
      <c r="N36410" s="172"/>
      <c r="O36410" s="172"/>
      <c r="U36410" s="173"/>
    </row>
    <row r="36411" spans="13:21" s="104" customFormat="1" ht="15.75">
      <c r="M36411" s="172"/>
      <c r="N36411" s="172"/>
      <c r="O36411" s="172"/>
      <c r="U36411" s="173"/>
    </row>
    <row r="36412" spans="13:21" s="104" customFormat="1" ht="15.75">
      <c r="M36412" s="172"/>
      <c r="N36412" s="172"/>
      <c r="O36412" s="172"/>
      <c r="U36412" s="173"/>
    </row>
    <row r="36413" spans="13:21" s="104" customFormat="1" ht="15.75">
      <c r="M36413" s="172"/>
      <c r="N36413" s="172"/>
      <c r="O36413" s="172"/>
      <c r="U36413" s="173"/>
    </row>
    <row r="36414" spans="13:21" s="104" customFormat="1" ht="15.75">
      <c r="M36414" s="172"/>
      <c r="N36414" s="172"/>
      <c r="O36414" s="172"/>
      <c r="U36414" s="173"/>
    </row>
    <row r="36415" spans="13:21" s="104" customFormat="1" ht="15.75">
      <c r="M36415" s="172"/>
      <c r="N36415" s="172"/>
      <c r="O36415" s="172"/>
      <c r="U36415" s="173"/>
    </row>
    <row r="36416" spans="13:21" s="104" customFormat="1" ht="15.75">
      <c r="M36416" s="172"/>
      <c r="N36416" s="172"/>
      <c r="O36416" s="172"/>
      <c r="U36416" s="173"/>
    </row>
    <row r="36417" spans="13:21" s="104" customFormat="1" ht="15.75">
      <c r="M36417" s="172"/>
      <c r="N36417" s="172"/>
      <c r="O36417" s="172"/>
      <c r="U36417" s="173"/>
    </row>
    <row r="36418" spans="13:21" s="104" customFormat="1" ht="15.75">
      <c r="M36418" s="172"/>
      <c r="N36418" s="172"/>
      <c r="O36418" s="172"/>
      <c r="U36418" s="173"/>
    </row>
    <row r="36419" spans="13:21" s="104" customFormat="1" ht="15.75">
      <c r="M36419" s="172"/>
      <c r="N36419" s="172"/>
      <c r="O36419" s="172"/>
      <c r="U36419" s="173"/>
    </row>
    <row r="36420" spans="13:21" s="104" customFormat="1" ht="15.75">
      <c r="M36420" s="172"/>
      <c r="N36420" s="172"/>
      <c r="O36420" s="172"/>
      <c r="U36420" s="173"/>
    </row>
    <row r="36421" spans="13:21" s="104" customFormat="1" ht="15.75">
      <c r="M36421" s="172"/>
      <c r="N36421" s="172"/>
      <c r="O36421" s="172"/>
      <c r="U36421" s="173"/>
    </row>
    <row r="36422" spans="13:21" s="104" customFormat="1" ht="15.75">
      <c r="M36422" s="172"/>
      <c r="N36422" s="172"/>
      <c r="O36422" s="172"/>
      <c r="U36422" s="173"/>
    </row>
    <row r="36423" spans="13:21" s="104" customFormat="1" ht="15.75">
      <c r="M36423" s="172"/>
      <c r="N36423" s="172"/>
      <c r="O36423" s="172"/>
      <c r="U36423" s="173"/>
    </row>
    <row r="36424" spans="13:21" s="104" customFormat="1" ht="15.75">
      <c r="M36424" s="172"/>
      <c r="N36424" s="172"/>
      <c r="O36424" s="172"/>
      <c r="U36424" s="173"/>
    </row>
    <row r="36425" spans="13:21" s="104" customFormat="1" ht="15.75">
      <c r="M36425" s="172"/>
      <c r="N36425" s="172"/>
      <c r="O36425" s="172"/>
      <c r="U36425" s="173"/>
    </row>
    <row r="36426" spans="13:21" s="104" customFormat="1" ht="15.75">
      <c r="M36426" s="172"/>
      <c r="N36426" s="172"/>
      <c r="O36426" s="172"/>
      <c r="U36426" s="173"/>
    </row>
    <row r="36427" spans="13:21" s="104" customFormat="1" ht="15.75">
      <c r="M36427" s="172"/>
      <c r="N36427" s="172"/>
      <c r="O36427" s="172"/>
      <c r="U36427" s="173"/>
    </row>
    <row r="36428" spans="13:21" s="104" customFormat="1" ht="15.75">
      <c r="M36428" s="172"/>
      <c r="N36428" s="172"/>
      <c r="O36428" s="172"/>
      <c r="U36428" s="173"/>
    </row>
    <row r="36429" spans="13:21" s="104" customFormat="1" ht="15.75">
      <c r="M36429" s="172"/>
      <c r="N36429" s="172"/>
      <c r="O36429" s="172"/>
      <c r="U36429" s="173"/>
    </row>
    <row r="36430" spans="13:21" s="104" customFormat="1" ht="15.75">
      <c r="M36430" s="172"/>
      <c r="N36430" s="172"/>
      <c r="O36430" s="172"/>
      <c r="U36430" s="173"/>
    </row>
    <row r="36431" spans="13:21" s="104" customFormat="1" ht="15.75">
      <c r="M36431" s="172"/>
      <c r="N36431" s="172"/>
      <c r="O36431" s="172"/>
      <c r="U36431" s="173"/>
    </row>
    <row r="36432" spans="13:21" s="104" customFormat="1" ht="15.75">
      <c r="M36432" s="172"/>
      <c r="N36432" s="172"/>
      <c r="O36432" s="172"/>
      <c r="U36432" s="173"/>
    </row>
    <row r="36433" spans="13:21" s="104" customFormat="1" ht="15.75">
      <c r="M36433" s="172"/>
      <c r="N36433" s="172"/>
      <c r="O36433" s="172"/>
      <c r="U36433" s="173"/>
    </row>
    <row r="36434" spans="13:21" s="104" customFormat="1" ht="15.75">
      <c r="M36434" s="172"/>
      <c r="N36434" s="172"/>
      <c r="O36434" s="172"/>
      <c r="U36434" s="173"/>
    </row>
    <row r="36435" spans="13:21" s="104" customFormat="1" ht="15.75">
      <c r="M36435" s="172"/>
      <c r="N36435" s="172"/>
      <c r="O36435" s="172"/>
      <c r="U36435" s="173"/>
    </row>
    <row r="36436" spans="13:21" s="104" customFormat="1" ht="15.75">
      <c r="M36436" s="172"/>
      <c r="N36436" s="172"/>
      <c r="O36436" s="172"/>
      <c r="U36436" s="173"/>
    </row>
    <row r="36437" spans="13:21" s="104" customFormat="1" ht="15.75">
      <c r="M36437" s="172"/>
      <c r="N36437" s="172"/>
      <c r="O36437" s="172"/>
      <c r="U36437" s="173"/>
    </row>
    <row r="36438" spans="13:21" s="104" customFormat="1" ht="15.75">
      <c r="M36438" s="172"/>
      <c r="N36438" s="172"/>
      <c r="O36438" s="172"/>
      <c r="U36438" s="173"/>
    </row>
    <row r="36439" spans="13:21" s="104" customFormat="1" ht="15.75">
      <c r="M36439" s="172"/>
      <c r="N36439" s="172"/>
      <c r="O36439" s="172"/>
      <c r="U36439" s="173"/>
    </row>
    <row r="36440" spans="13:21" s="104" customFormat="1" ht="15.75">
      <c r="M36440" s="172"/>
      <c r="N36440" s="172"/>
      <c r="O36440" s="172"/>
      <c r="U36440" s="173"/>
    </row>
    <row r="36441" spans="13:21" s="104" customFormat="1" ht="15.75">
      <c r="M36441" s="172"/>
      <c r="N36441" s="172"/>
      <c r="O36441" s="172"/>
      <c r="U36441" s="173"/>
    </row>
    <row r="36442" spans="13:21" s="104" customFormat="1" ht="15.75">
      <c r="M36442" s="172"/>
      <c r="N36442" s="172"/>
      <c r="O36442" s="172"/>
      <c r="U36442" s="173"/>
    </row>
    <row r="36443" spans="13:21" s="104" customFormat="1" ht="15.75">
      <c r="M36443" s="172"/>
      <c r="N36443" s="172"/>
      <c r="O36443" s="172"/>
      <c r="U36443" s="173"/>
    </row>
    <row r="36444" spans="13:21" s="104" customFormat="1" ht="15.75">
      <c r="M36444" s="172"/>
      <c r="N36444" s="172"/>
      <c r="O36444" s="172"/>
      <c r="U36444" s="173"/>
    </row>
    <row r="36445" spans="13:21" s="104" customFormat="1" ht="15.75">
      <c r="M36445" s="172"/>
      <c r="N36445" s="172"/>
      <c r="O36445" s="172"/>
      <c r="U36445" s="173"/>
    </row>
    <row r="36446" spans="13:21" s="104" customFormat="1" ht="15.75">
      <c r="M36446" s="172"/>
      <c r="N36446" s="172"/>
      <c r="O36446" s="172"/>
      <c r="U36446" s="173"/>
    </row>
    <row r="36447" spans="13:21" s="104" customFormat="1" ht="15.75">
      <c r="M36447" s="172"/>
      <c r="N36447" s="172"/>
      <c r="O36447" s="172"/>
      <c r="U36447" s="173"/>
    </row>
    <row r="36448" spans="13:21" s="104" customFormat="1" ht="15.75">
      <c r="M36448" s="172"/>
      <c r="N36448" s="172"/>
      <c r="O36448" s="172"/>
      <c r="U36448" s="173"/>
    </row>
    <row r="36449" spans="13:21" s="104" customFormat="1" ht="15.75">
      <c r="M36449" s="172"/>
      <c r="N36449" s="172"/>
      <c r="O36449" s="172"/>
      <c r="U36449" s="173"/>
    </row>
    <row r="36450" spans="13:21" s="104" customFormat="1" ht="15.75">
      <c r="M36450" s="172"/>
      <c r="N36450" s="172"/>
      <c r="O36450" s="172"/>
      <c r="U36450" s="173"/>
    </row>
    <row r="36451" spans="13:21" s="104" customFormat="1" ht="15.75">
      <c r="M36451" s="172"/>
      <c r="N36451" s="172"/>
      <c r="O36451" s="172"/>
      <c r="U36451" s="173"/>
    </row>
    <row r="36452" spans="13:21" s="104" customFormat="1" ht="15.75">
      <c r="M36452" s="172"/>
      <c r="N36452" s="172"/>
      <c r="O36452" s="172"/>
      <c r="U36452" s="173"/>
    </row>
    <row r="36453" spans="13:21" s="104" customFormat="1" ht="15.75">
      <c r="M36453" s="172"/>
      <c r="N36453" s="172"/>
      <c r="O36453" s="172"/>
      <c r="U36453" s="173"/>
    </row>
    <row r="36454" spans="13:21" s="104" customFormat="1" ht="15.75">
      <c r="M36454" s="172"/>
      <c r="N36454" s="172"/>
      <c r="O36454" s="172"/>
      <c r="U36454" s="173"/>
    </row>
    <row r="36455" spans="13:21" s="104" customFormat="1" ht="15.75">
      <c r="M36455" s="172"/>
      <c r="N36455" s="172"/>
      <c r="O36455" s="172"/>
      <c r="U36455" s="173"/>
    </row>
    <row r="36456" spans="13:21" s="104" customFormat="1" ht="15.75">
      <c r="M36456" s="172"/>
      <c r="N36456" s="172"/>
      <c r="O36456" s="172"/>
      <c r="U36456" s="173"/>
    </row>
    <row r="36457" spans="13:21" s="104" customFormat="1" ht="15.75">
      <c r="M36457" s="172"/>
      <c r="N36457" s="172"/>
      <c r="O36457" s="172"/>
      <c r="U36457" s="173"/>
    </row>
    <row r="36458" spans="13:21" s="104" customFormat="1" ht="15.75">
      <c r="M36458" s="172"/>
      <c r="N36458" s="172"/>
      <c r="O36458" s="172"/>
      <c r="U36458" s="173"/>
    </row>
    <row r="36459" spans="13:21" s="104" customFormat="1" ht="15.75">
      <c r="M36459" s="172"/>
      <c r="N36459" s="172"/>
      <c r="O36459" s="172"/>
      <c r="U36459" s="173"/>
    </row>
    <row r="36460" spans="13:21" s="104" customFormat="1" ht="15.75">
      <c r="M36460" s="172"/>
      <c r="N36460" s="172"/>
      <c r="O36460" s="172"/>
      <c r="U36460" s="173"/>
    </row>
    <row r="36461" spans="13:21" s="104" customFormat="1" ht="15.75">
      <c r="M36461" s="172"/>
      <c r="N36461" s="172"/>
      <c r="O36461" s="172"/>
      <c r="U36461" s="173"/>
    </row>
    <row r="36462" spans="13:21" s="104" customFormat="1" ht="15.75">
      <c r="M36462" s="172"/>
      <c r="N36462" s="172"/>
      <c r="O36462" s="172"/>
      <c r="U36462" s="173"/>
    </row>
    <row r="36463" spans="13:21" s="104" customFormat="1" ht="15.75">
      <c r="M36463" s="172"/>
      <c r="N36463" s="172"/>
      <c r="O36463" s="172"/>
      <c r="U36463" s="173"/>
    </row>
    <row r="36464" spans="13:21" s="104" customFormat="1" ht="15.75">
      <c r="M36464" s="172"/>
      <c r="N36464" s="172"/>
      <c r="O36464" s="172"/>
      <c r="U36464" s="173"/>
    </row>
    <row r="36465" spans="13:21" s="104" customFormat="1" ht="15.75">
      <c r="M36465" s="172"/>
      <c r="N36465" s="172"/>
      <c r="O36465" s="172"/>
      <c r="U36465" s="173"/>
    </row>
    <row r="36466" spans="13:21" s="104" customFormat="1" ht="15.75">
      <c r="M36466" s="172"/>
      <c r="N36466" s="172"/>
      <c r="O36466" s="172"/>
      <c r="U36466" s="173"/>
    </row>
    <row r="36467" spans="13:21" s="104" customFormat="1" ht="15.75">
      <c r="M36467" s="172"/>
      <c r="N36467" s="172"/>
      <c r="O36467" s="172"/>
      <c r="U36467" s="173"/>
    </row>
    <row r="36468" spans="13:21" s="104" customFormat="1" ht="15.75">
      <c r="M36468" s="172"/>
      <c r="N36468" s="172"/>
      <c r="O36468" s="172"/>
      <c r="U36468" s="173"/>
    </row>
    <row r="36469" spans="13:21" s="104" customFormat="1" ht="15.75">
      <c r="M36469" s="172"/>
      <c r="N36469" s="172"/>
      <c r="O36469" s="172"/>
      <c r="U36469" s="173"/>
    </row>
    <row r="36470" spans="13:21" s="104" customFormat="1" ht="15.75">
      <c r="M36470" s="172"/>
      <c r="N36470" s="172"/>
      <c r="O36470" s="172"/>
      <c r="U36470" s="173"/>
    </row>
    <row r="36471" spans="13:21" s="104" customFormat="1" ht="15.75">
      <c r="M36471" s="172"/>
      <c r="N36471" s="172"/>
      <c r="O36471" s="172"/>
      <c r="U36471" s="173"/>
    </row>
    <row r="36472" spans="13:21" s="104" customFormat="1" ht="15.75">
      <c r="M36472" s="172"/>
      <c r="N36472" s="172"/>
      <c r="O36472" s="172"/>
      <c r="U36472" s="173"/>
    </row>
    <row r="36473" spans="13:21" s="104" customFormat="1" ht="15.75">
      <c r="M36473" s="172"/>
      <c r="N36473" s="172"/>
      <c r="O36473" s="172"/>
      <c r="U36473" s="173"/>
    </row>
    <row r="36474" spans="13:21" s="104" customFormat="1" ht="15.75">
      <c r="M36474" s="172"/>
      <c r="N36474" s="172"/>
      <c r="O36474" s="172"/>
      <c r="U36474" s="173"/>
    </row>
    <row r="36475" spans="13:21" s="104" customFormat="1" ht="15.75">
      <c r="M36475" s="172"/>
      <c r="N36475" s="172"/>
      <c r="O36475" s="172"/>
      <c r="U36475" s="173"/>
    </row>
    <row r="36476" spans="13:21" s="104" customFormat="1" ht="15.75">
      <c r="M36476" s="172"/>
      <c r="N36476" s="172"/>
      <c r="O36476" s="172"/>
      <c r="U36476" s="173"/>
    </row>
    <row r="36477" spans="13:21" s="104" customFormat="1" ht="15.75">
      <c r="M36477" s="172"/>
      <c r="N36477" s="172"/>
      <c r="O36477" s="172"/>
      <c r="U36477" s="173"/>
    </row>
    <row r="36478" spans="13:21" s="104" customFormat="1" ht="15.75">
      <c r="M36478" s="172"/>
      <c r="N36478" s="172"/>
      <c r="O36478" s="172"/>
      <c r="U36478" s="173"/>
    </row>
    <row r="36479" spans="13:21" s="104" customFormat="1" ht="15.75">
      <c r="M36479" s="172"/>
      <c r="N36479" s="172"/>
      <c r="O36479" s="172"/>
      <c r="U36479" s="173"/>
    </row>
    <row r="36480" spans="13:21" s="104" customFormat="1" ht="15.75">
      <c r="M36480" s="172"/>
      <c r="N36480" s="172"/>
      <c r="O36480" s="172"/>
      <c r="U36480" s="173"/>
    </row>
    <row r="36481" spans="13:21" s="104" customFormat="1" ht="15.75">
      <c r="M36481" s="172"/>
      <c r="N36481" s="172"/>
      <c r="O36481" s="172"/>
      <c r="U36481" s="173"/>
    </row>
    <row r="36482" spans="13:21" s="104" customFormat="1" ht="15.75">
      <c r="M36482" s="172"/>
      <c r="N36482" s="172"/>
      <c r="O36482" s="172"/>
      <c r="U36482" s="173"/>
    </row>
    <row r="36483" spans="13:21" s="104" customFormat="1" ht="15.75">
      <c r="M36483" s="172"/>
      <c r="N36483" s="172"/>
      <c r="O36483" s="172"/>
      <c r="U36483" s="173"/>
    </row>
    <row r="36484" spans="13:21" s="104" customFormat="1" ht="15.75">
      <c r="M36484" s="172"/>
      <c r="N36484" s="172"/>
      <c r="O36484" s="172"/>
      <c r="U36484" s="173"/>
    </row>
    <row r="36485" spans="13:21" s="104" customFormat="1" ht="15.75">
      <c r="M36485" s="172"/>
      <c r="N36485" s="172"/>
      <c r="O36485" s="172"/>
      <c r="U36485" s="173"/>
    </row>
    <row r="36486" spans="13:21" s="104" customFormat="1" ht="15.75">
      <c r="M36486" s="172"/>
      <c r="N36486" s="172"/>
      <c r="O36486" s="172"/>
      <c r="U36486" s="173"/>
    </row>
    <row r="36487" spans="13:21" s="104" customFormat="1" ht="15.75">
      <c r="M36487" s="172"/>
      <c r="N36487" s="172"/>
      <c r="O36487" s="172"/>
      <c r="U36487" s="173"/>
    </row>
    <row r="36488" spans="13:21" s="104" customFormat="1" ht="15.75">
      <c r="M36488" s="172"/>
      <c r="N36488" s="172"/>
      <c r="O36488" s="172"/>
      <c r="U36488" s="173"/>
    </row>
    <row r="36489" spans="13:21" s="104" customFormat="1" ht="15.75">
      <c r="M36489" s="172"/>
      <c r="N36489" s="172"/>
      <c r="O36489" s="172"/>
      <c r="U36489" s="173"/>
    </row>
    <row r="36490" spans="13:21" s="104" customFormat="1" ht="15.75">
      <c r="M36490" s="172"/>
      <c r="N36490" s="172"/>
      <c r="O36490" s="172"/>
      <c r="U36490" s="173"/>
    </row>
    <row r="36491" spans="13:21" s="104" customFormat="1" ht="15.75">
      <c r="M36491" s="172"/>
      <c r="N36491" s="172"/>
      <c r="O36491" s="172"/>
      <c r="U36491" s="173"/>
    </row>
    <row r="36492" spans="13:21" s="104" customFormat="1" ht="15.75">
      <c r="M36492" s="172"/>
      <c r="N36492" s="172"/>
      <c r="O36492" s="172"/>
      <c r="U36492" s="173"/>
    </row>
    <row r="36493" spans="13:21" s="104" customFormat="1" ht="15.75">
      <c r="M36493" s="172"/>
      <c r="N36493" s="172"/>
      <c r="O36493" s="172"/>
      <c r="U36493" s="173"/>
    </row>
    <row r="36494" spans="13:21" s="104" customFormat="1" ht="15.75">
      <c r="M36494" s="172"/>
      <c r="N36494" s="172"/>
      <c r="O36494" s="172"/>
      <c r="U36494" s="173"/>
    </row>
    <row r="36495" spans="13:21" s="104" customFormat="1" ht="15.75">
      <c r="M36495" s="172"/>
      <c r="N36495" s="172"/>
      <c r="O36495" s="172"/>
      <c r="U36495" s="173"/>
    </row>
    <row r="36496" spans="13:21" s="104" customFormat="1" ht="15.75">
      <c r="M36496" s="172"/>
      <c r="N36496" s="172"/>
      <c r="O36496" s="172"/>
      <c r="U36496" s="173"/>
    </row>
    <row r="36497" spans="13:21" s="104" customFormat="1" ht="15.75">
      <c r="M36497" s="172"/>
      <c r="N36497" s="172"/>
      <c r="O36497" s="172"/>
      <c r="U36497" s="173"/>
    </row>
    <row r="36498" spans="13:21" s="104" customFormat="1" ht="15.75">
      <c r="M36498" s="172"/>
      <c r="N36498" s="172"/>
      <c r="O36498" s="172"/>
      <c r="U36498" s="173"/>
    </row>
    <row r="36499" spans="13:21" s="104" customFormat="1" ht="15.75">
      <c r="M36499" s="172"/>
      <c r="N36499" s="172"/>
      <c r="O36499" s="172"/>
      <c r="U36499" s="173"/>
    </row>
    <row r="36500" spans="13:21" s="104" customFormat="1" ht="15.75">
      <c r="M36500" s="172"/>
      <c r="N36500" s="172"/>
      <c r="O36500" s="172"/>
      <c r="U36500" s="173"/>
    </row>
    <row r="36501" spans="13:21" s="104" customFormat="1" ht="15.75">
      <c r="M36501" s="172"/>
      <c r="N36501" s="172"/>
      <c r="O36501" s="172"/>
      <c r="U36501" s="173"/>
    </row>
    <row r="36502" spans="13:21" s="104" customFormat="1" ht="15.75">
      <c r="M36502" s="172"/>
      <c r="N36502" s="172"/>
      <c r="O36502" s="172"/>
      <c r="U36502" s="173"/>
    </row>
    <row r="36503" spans="13:21" s="104" customFormat="1" ht="15.75">
      <c r="M36503" s="172"/>
      <c r="N36503" s="172"/>
      <c r="O36503" s="172"/>
      <c r="U36503" s="173"/>
    </row>
    <row r="36504" spans="13:21" s="104" customFormat="1" ht="15.75">
      <c r="M36504" s="172"/>
      <c r="N36504" s="172"/>
      <c r="O36504" s="172"/>
      <c r="U36504" s="173"/>
    </row>
    <row r="36505" spans="13:21" s="104" customFormat="1" ht="15.75">
      <c r="M36505" s="172"/>
      <c r="N36505" s="172"/>
      <c r="O36505" s="172"/>
      <c r="U36505" s="173"/>
    </row>
    <row r="36506" spans="13:21" s="104" customFormat="1" ht="15.75">
      <c r="M36506" s="172"/>
      <c r="N36506" s="172"/>
      <c r="O36506" s="172"/>
      <c r="U36506" s="173"/>
    </row>
    <row r="36507" spans="13:21" s="104" customFormat="1" ht="15.75">
      <c r="M36507" s="172"/>
      <c r="N36507" s="172"/>
      <c r="O36507" s="172"/>
      <c r="U36507" s="173"/>
    </row>
    <row r="36508" spans="13:21" s="104" customFormat="1" ht="15.75">
      <c r="M36508" s="172"/>
      <c r="N36508" s="172"/>
      <c r="O36508" s="172"/>
      <c r="U36508" s="173"/>
    </row>
    <row r="36509" spans="13:21" s="104" customFormat="1" ht="15.75">
      <c r="M36509" s="172"/>
      <c r="N36509" s="172"/>
      <c r="O36509" s="172"/>
      <c r="U36509" s="173"/>
    </row>
    <row r="36510" spans="13:21" s="104" customFormat="1" ht="15.75">
      <c r="M36510" s="172"/>
      <c r="N36510" s="172"/>
      <c r="O36510" s="172"/>
      <c r="U36510" s="173"/>
    </row>
    <row r="36511" spans="13:21" s="104" customFormat="1" ht="15.75">
      <c r="M36511" s="172"/>
      <c r="N36511" s="172"/>
      <c r="O36511" s="172"/>
      <c r="U36511" s="173"/>
    </row>
    <row r="36512" spans="13:21" s="104" customFormat="1" ht="15.75">
      <c r="M36512" s="172"/>
      <c r="N36512" s="172"/>
      <c r="O36512" s="172"/>
      <c r="U36512" s="173"/>
    </row>
    <row r="36513" spans="13:21" s="104" customFormat="1" ht="15.75">
      <c r="M36513" s="172"/>
      <c r="N36513" s="172"/>
      <c r="O36513" s="172"/>
      <c r="U36513" s="173"/>
    </row>
    <row r="36514" spans="13:21" s="104" customFormat="1" ht="15.75">
      <c r="M36514" s="172"/>
      <c r="N36514" s="172"/>
      <c r="O36514" s="172"/>
      <c r="U36514" s="173"/>
    </row>
    <row r="36515" spans="13:21" s="104" customFormat="1" ht="15.75">
      <c r="M36515" s="172"/>
      <c r="N36515" s="172"/>
      <c r="O36515" s="172"/>
      <c r="U36515" s="173"/>
    </row>
    <row r="36516" spans="13:21" s="104" customFormat="1" ht="15.75">
      <c r="M36516" s="172"/>
      <c r="N36516" s="172"/>
      <c r="O36516" s="172"/>
      <c r="U36516" s="173"/>
    </row>
    <row r="36517" spans="13:21" s="104" customFormat="1" ht="15.75">
      <c r="M36517" s="172"/>
      <c r="N36517" s="172"/>
      <c r="O36517" s="172"/>
      <c r="U36517" s="173"/>
    </row>
    <row r="36518" spans="13:21" s="104" customFormat="1" ht="15.75">
      <c r="M36518" s="172"/>
      <c r="N36518" s="172"/>
      <c r="O36518" s="172"/>
      <c r="U36518" s="173"/>
    </row>
    <row r="36519" spans="13:21" s="104" customFormat="1" ht="15.75">
      <c r="M36519" s="172"/>
      <c r="N36519" s="172"/>
      <c r="O36519" s="172"/>
      <c r="U36519" s="173"/>
    </row>
    <row r="36520" spans="13:21" s="104" customFormat="1" ht="15.75">
      <c r="M36520" s="172"/>
      <c r="N36520" s="172"/>
      <c r="O36520" s="172"/>
      <c r="U36520" s="173"/>
    </row>
    <row r="36521" spans="13:21" s="104" customFormat="1" ht="15.75">
      <c r="M36521" s="172"/>
      <c r="N36521" s="172"/>
      <c r="O36521" s="172"/>
      <c r="U36521" s="173"/>
    </row>
    <row r="36522" spans="13:21" s="104" customFormat="1" ht="15.75">
      <c r="M36522" s="172"/>
      <c r="N36522" s="172"/>
      <c r="O36522" s="172"/>
      <c r="U36522" s="173"/>
    </row>
    <row r="36523" spans="13:21" s="104" customFormat="1" ht="15.75">
      <c r="M36523" s="172"/>
      <c r="N36523" s="172"/>
      <c r="O36523" s="172"/>
      <c r="U36523" s="173"/>
    </row>
    <row r="36524" spans="13:21" s="104" customFormat="1" ht="15.75">
      <c r="M36524" s="172"/>
      <c r="N36524" s="172"/>
      <c r="O36524" s="172"/>
      <c r="U36524" s="173"/>
    </row>
    <row r="36525" spans="13:21" s="104" customFormat="1" ht="15.75">
      <c r="M36525" s="172"/>
      <c r="N36525" s="172"/>
      <c r="O36525" s="172"/>
      <c r="U36525" s="173"/>
    </row>
    <row r="36526" spans="13:21" s="104" customFormat="1" ht="15.75">
      <c r="M36526" s="172"/>
      <c r="N36526" s="172"/>
      <c r="O36526" s="172"/>
      <c r="U36526" s="173"/>
    </row>
    <row r="36527" spans="13:21" s="104" customFormat="1" ht="15.75">
      <c r="M36527" s="172"/>
      <c r="N36527" s="172"/>
      <c r="O36527" s="172"/>
      <c r="U36527" s="173"/>
    </row>
    <row r="36528" spans="13:21" s="104" customFormat="1" ht="15.75">
      <c r="M36528" s="172"/>
      <c r="N36528" s="172"/>
      <c r="O36528" s="172"/>
      <c r="U36528" s="173"/>
    </row>
    <row r="36529" spans="13:21" s="104" customFormat="1" ht="15.75">
      <c r="M36529" s="172"/>
      <c r="N36529" s="172"/>
      <c r="O36529" s="172"/>
      <c r="U36529" s="173"/>
    </row>
    <row r="36530" spans="13:21" s="104" customFormat="1" ht="15.75">
      <c r="M36530" s="172"/>
      <c r="N36530" s="172"/>
      <c r="O36530" s="172"/>
      <c r="U36530" s="173"/>
    </row>
    <row r="36531" spans="13:21" s="104" customFormat="1" ht="15.75">
      <c r="M36531" s="172"/>
      <c r="N36531" s="172"/>
      <c r="O36531" s="172"/>
      <c r="U36531" s="173"/>
    </row>
    <row r="36532" spans="13:21" s="104" customFormat="1" ht="15.75">
      <c r="M36532" s="172"/>
      <c r="N36532" s="172"/>
      <c r="O36532" s="172"/>
      <c r="U36532" s="173"/>
    </row>
    <row r="36533" spans="13:21" s="104" customFormat="1" ht="15.75">
      <c r="M36533" s="172"/>
      <c r="N36533" s="172"/>
      <c r="O36533" s="172"/>
      <c r="U36533" s="173"/>
    </row>
    <row r="36534" spans="13:21" s="104" customFormat="1" ht="15.75">
      <c r="M36534" s="172"/>
      <c r="N36534" s="172"/>
      <c r="O36534" s="172"/>
      <c r="U36534" s="173"/>
    </row>
    <row r="36535" spans="13:21" s="104" customFormat="1" ht="15.75">
      <c r="M36535" s="172"/>
      <c r="N36535" s="172"/>
      <c r="O36535" s="172"/>
      <c r="U36535" s="173"/>
    </row>
    <row r="36536" spans="13:21" s="104" customFormat="1" ht="15.75">
      <c r="M36536" s="172"/>
      <c r="N36536" s="172"/>
      <c r="O36536" s="172"/>
      <c r="U36536" s="173"/>
    </row>
    <row r="36537" spans="13:21" s="104" customFormat="1" ht="15.75">
      <c r="M36537" s="172"/>
      <c r="N36537" s="172"/>
      <c r="O36537" s="172"/>
      <c r="U36537" s="173"/>
    </row>
    <row r="36538" spans="13:21" s="104" customFormat="1" ht="15.75">
      <c r="M36538" s="172"/>
      <c r="N36538" s="172"/>
      <c r="O36538" s="172"/>
      <c r="U36538" s="173"/>
    </row>
    <row r="36539" spans="13:21" s="104" customFormat="1" ht="15.75">
      <c r="M36539" s="172"/>
      <c r="N36539" s="172"/>
      <c r="O36539" s="172"/>
      <c r="U36539" s="173"/>
    </row>
    <row r="36540" spans="13:21" s="104" customFormat="1" ht="15.75">
      <c r="M36540" s="172"/>
      <c r="N36540" s="172"/>
      <c r="O36540" s="172"/>
      <c r="U36540" s="173"/>
    </row>
    <row r="36541" spans="13:21" s="104" customFormat="1" ht="15.75">
      <c r="M36541" s="172"/>
      <c r="N36541" s="172"/>
      <c r="O36541" s="172"/>
      <c r="U36541" s="173"/>
    </row>
    <row r="36542" spans="13:21" s="104" customFormat="1" ht="15.75">
      <c r="M36542" s="172"/>
      <c r="N36542" s="172"/>
      <c r="O36542" s="172"/>
      <c r="U36542" s="173"/>
    </row>
    <row r="36543" spans="13:21" s="104" customFormat="1" ht="15.75">
      <c r="M36543" s="172"/>
      <c r="N36543" s="172"/>
      <c r="O36543" s="172"/>
      <c r="U36543" s="173"/>
    </row>
    <row r="36544" spans="13:21" s="104" customFormat="1" ht="15.75">
      <c r="M36544" s="172"/>
      <c r="N36544" s="172"/>
      <c r="O36544" s="172"/>
      <c r="U36544" s="173"/>
    </row>
    <row r="36545" spans="13:21" s="104" customFormat="1" ht="15.75">
      <c r="M36545" s="172"/>
      <c r="N36545" s="172"/>
      <c r="O36545" s="172"/>
      <c r="U36545" s="173"/>
    </row>
    <row r="36546" spans="13:21" s="104" customFormat="1" ht="15.75">
      <c r="M36546" s="172"/>
      <c r="N36546" s="172"/>
      <c r="O36546" s="172"/>
      <c r="U36546" s="173"/>
    </row>
    <row r="36547" spans="13:21" s="104" customFormat="1" ht="15.75">
      <c r="M36547" s="172"/>
      <c r="N36547" s="172"/>
      <c r="O36547" s="172"/>
      <c r="U36547" s="173"/>
    </row>
    <row r="36548" spans="13:21" s="104" customFormat="1" ht="15.75">
      <c r="M36548" s="172"/>
      <c r="N36548" s="172"/>
      <c r="O36548" s="172"/>
      <c r="U36548" s="173"/>
    </row>
    <row r="36549" spans="13:21" s="104" customFormat="1" ht="15.75">
      <c r="M36549" s="172"/>
      <c r="N36549" s="172"/>
      <c r="O36549" s="172"/>
      <c r="U36549" s="173"/>
    </row>
    <row r="36550" spans="13:21" s="104" customFormat="1" ht="15.75">
      <c r="M36550" s="172"/>
      <c r="N36550" s="172"/>
      <c r="O36550" s="172"/>
      <c r="U36550" s="173"/>
    </row>
    <row r="36551" spans="13:21" s="104" customFormat="1" ht="15.75">
      <c r="M36551" s="172"/>
      <c r="N36551" s="172"/>
      <c r="O36551" s="172"/>
      <c r="U36551" s="173"/>
    </row>
    <row r="36552" spans="13:21" s="104" customFormat="1" ht="15.75">
      <c r="M36552" s="172"/>
      <c r="N36552" s="172"/>
      <c r="O36552" s="172"/>
      <c r="U36552" s="173"/>
    </row>
    <row r="36553" spans="13:21" s="104" customFormat="1" ht="15.75">
      <c r="M36553" s="172"/>
      <c r="N36553" s="172"/>
      <c r="O36553" s="172"/>
      <c r="U36553" s="173"/>
    </row>
    <row r="36554" spans="13:21" s="104" customFormat="1" ht="15.75">
      <c r="M36554" s="172"/>
      <c r="N36554" s="172"/>
      <c r="O36554" s="172"/>
      <c r="U36554" s="173"/>
    </row>
    <row r="36555" spans="13:21" s="104" customFormat="1" ht="15.75">
      <c r="M36555" s="172"/>
      <c r="N36555" s="172"/>
      <c r="O36555" s="172"/>
      <c r="U36555" s="173"/>
    </row>
    <row r="36556" spans="13:21" s="104" customFormat="1" ht="15.75">
      <c r="M36556" s="172"/>
      <c r="N36556" s="172"/>
      <c r="O36556" s="172"/>
      <c r="U36556" s="173"/>
    </row>
    <row r="36557" spans="13:21" s="104" customFormat="1" ht="15.75">
      <c r="M36557" s="172"/>
      <c r="N36557" s="172"/>
      <c r="O36557" s="172"/>
      <c r="U36557" s="173"/>
    </row>
    <row r="36558" spans="13:21" s="104" customFormat="1" ht="15.75">
      <c r="M36558" s="172"/>
      <c r="N36558" s="172"/>
      <c r="O36558" s="172"/>
      <c r="U36558" s="173"/>
    </row>
    <row r="36559" spans="13:21" s="104" customFormat="1" ht="15.75">
      <c r="M36559" s="172"/>
      <c r="N36559" s="172"/>
      <c r="O36559" s="172"/>
      <c r="U36559" s="173"/>
    </row>
    <row r="36560" spans="13:21" s="104" customFormat="1" ht="15.75">
      <c r="M36560" s="172"/>
      <c r="N36560" s="172"/>
      <c r="O36560" s="172"/>
      <c r="U36560" s="173"/>
    </row>
    <row r="36561" spans="13:21" s="104" customFormat="1" ht="15.75">
      <c r="M36561" s="172"/>
      <c r="N36561" s="172"/>
      <c r="O36561" s="172"/>
      <c r="U36561" s="173"/>
    </row>
    <row r="36562" spans="13:21" s="104" customFormat="1" ht="15.75">
      <c r="M36562" s="172"/>
      <c r="N36562" s="172"/>
      <c r="O36562" s="172"/>
      <c r="U36562" s="173"/>
    </row>
    <row r="36563" spans="13:21" s="104" customFormat="1" ht="15.75">
      <c r="M36563" s="172"/>
      <c r="N36563" s="172"/>
      <c r="O36563" s="172"/>
      <c r="U36563" s="173"/>
    </row>
    <row r="36564" spans="13:21" s="104" customFormat="1" ht="15.75">
      <c r="M36564" s="172"/>
      <c r="N36564" s="172"/>
      <c r="O36564" s="172"/>
      <c r="U36564" s="173"/>
    </row>
    <row r="36565" spans="13:21" s="104" customFormat="1" ht="15.75">
      <c r="M36565" s="172"/>
      <c r="N36565" s="172"/>
      <c r="O36565" s="172"/>
      <c r="U36565" s="173"/>
    </row>
    <row r="36566" spans="13:21" s="104" customFormat="1" ht="15.75">
      <c r="M36566" s="172"/>
      <c r="N36566" s="172"/>
      <c r="O36566" s="172"/>
      <c r="U36566" s="173"/>
    </row>
    <row r="36567" spans="13:21" s="104" customFormat="1" ht="15.75">
      <c r="M36567" s="172"/>
      <c r="N36567" s="172"/>
      <c r="O36567" s="172"/>
      <c r="U36567" s="173"/>
    </row>
    <row r="36568" spans="13:21" s="104" customFormat="1" ht="15.75">
      <c r="M36568" s="172"/>
      <c r="N36568" s="172"/>
      <c r="O36568" s="172"/>
      <c r="U36568" s="173"/>
    </row>
    <row r="36569" spans="13:21" s="104" customFormat="1" ht="15.75">
      <c r="M36569" s="172"/>
      <c r="N36569" s="172"/>
      <c r="O36569" s="172"/>
      <c r="U36569" s="173"/>
    </row>
    <row r="36570" spans="13:21" s="104" customFormat="1" ht="15.75">
      <c r="M36570" s="172"/>
      <c r="N36570" s="172"/>
      <c r="O36570" s="172"/>
      <c r="U36570" s="173"/>
    </row>
    <row r="36571" spans="13:21" s="104" customFormat="1" ht="15.75">
      <c r="M36571" s="172"/>
      <c r="N36571" s="172"/>
      <c r="O36571" s="172"/>
      <c r="U36571" s="173"/>
    </row>
    <row r="36572" spans="13:21" s="104" customFormat="1" ht="15.75">
      <c r="M36572" s="172"/>
      <c r="N36572" s="172"/>
      <c r="O36572" s="172"/>
      <c r="U36572" s="173"/>
    </row>
    <row r="36573" spans="13:21" s="104" customFormat="1" ht="15.75">
      <c r="M36573" s="172"/>
      <c r="N36573" s="172"/>
      <c r="O36573" s="172"/>
      <c r="U36573" s="173"/>
    </row>
    <row r="36574" spans="13:21" s="104" customFormat="1" ht="15.75">
      <c r="M36574" s="172"/>
      <c r="N36574" s="172"/>
      <c r="O36574" s="172"/>
      <c r="U36574" s="173"/>
    </row>
    <row r="36575" spans="13:21" s="104" customFormat="1" ht="15.75">
      <c r="M36575" s="172"/>
      <c r="N36575" s="172"/>
      <c r="O36575" s="172"/>
      <c r="U36575" s="173"/>
    </row>
    <row r="36576" spans="13:21" s="104" customFormat="1" ht="15.75">
      <c r="M36576" s="172"/>
      <c r="N36576" s="172"/>
      <c r="O36576" s="172"/>
      <c r="U36576" s="173"/>
    </row>
    <row r="36577" spans="13:21" s="104" customFormat="1" ht="15.75">
      <c r="M36577" s="172"/>
      <c r="N36577" s="172"/>
      <c r="O36577" s="172"/>
      <c r="U36577" s="173"/>
    </row>
    <row r="36578" spans="13:21" s="104" customFormat="1" ht="15.75">
      <c r="M36578" s="172"/>
      <c r="N36578" s="172"/>
      <c r="O36578" s="172"/>
      <c r="U36578" s="173"/>
    </row>
    <row r="36579" spans="13:21" s="104" customFormat="1" ht="15.75">
      <c r="M36579" s="172"/>
      <c r="N36579" s="172"/>
      <c r="O36579" s="172"/>
      <c r="U36579" s="173"/>
    </row>
    <row r="36580" spans="13:21" s="104" customFormat="1" ht="15.75">
      <c r="M36580" s="172"/>
      <c r="N36580" s="172"/>
      <c r="O36580" s="172"/>
      <c r="U36580" s="173"/>
    </row>
    <row r="36581" spans="13:21" s="104" customFormat="1" ht="15.75">
      <c r="M36581" s="172"/>
      <c r="N36581" s="172"/>
      <c r="O36581" s="172"/>
      <c r="U36581" s="173"/>
    </row>
    <row r="36582" spans="13:21" s="104" customFormat="1" ht="15.75">
      <c r="M36582" s="172"/>
      <c r="N36582" s="172"/>
      <c r="O36582" s="172"/>
      <c r="U36582" s="173"/>
    </row>
    <row r="36583" spans="13:21" s="104" customFormat="1" ht="15.75">
      <c r="M36583" s="172"/>
      <c r="N36583" s="172"/>
      <c r="O36583" s="172"/>
      <c r="U36583" s="173"/>
    </row>
    <row r="36584" spans="13:21" s="104" customFormat="1" ht="15.75">
      <c r="M36584" s="172"/>
      <c r="N36584" s="172"/>
      <c r="O36584" s="172"/>
      <c r="U36584" s="173"/>
    </row>
    <row r="36585" spans="13:21" s="104" customFormat="1" ht="15.75">
      <c r="M36585" s="172"/>
      <c r="N36585" s="172"/>
      <c r="O36585" s="172"/>
      <c r="U36585" s="173"/>
    </row>
    <row r="36586" spans="13:21" s="104" customFormat="1" ht="15.75">
      <c r="M36586" s="172"/>
      <c r="N36586" s="172"/>
      <c r="O36586" s="172"/>
      <c r="U36586" s="173"/>
    </row>
    <row r="36587" spans="13:21" s="104" customFormat="1" ht="15.75">
      <c r="M36587" s="172"/>
      <c r="N36587" s="172"/>
      <c r="O36587" s="172"/>
      <c r="U36587" s="173"/>
    </row>
    <row r="36588" spans="13:21" s="104" customFormat="1" ht="15.75">
      <c r="M36588" s="172"/>
      <c r="N36588" s="172"/>
      <c r="O36588" s="172"/>
      <c r="U36588" s="173"/>
    </row>
    <row r="36589" spans="13:21" s="104" customFormat="1" ht="15.75">
      <c r="M36589" s="172"/>
      <c r="N36589" s="172"/>
      <c r="O36589" s="172"/>
      <c r="U36589" s="173"/>
    </row>
    <row r="36590" spans="13:21" s="104" customFormat="1" ht="15.75">
      <c r="M36590" s="172"/>
      <c r="N36590" s="172"/>
      <c r="O36590" s="172"/>
      <c r="U36590" s="173"/>
    </row>
    <row r="36591" spans="13:21" s="104" customFormat="1" ht="15.75">
      <c r="M36591" s="172"/>
      <c r="N36591" s="172"/>
      <c r="O36591" s="172"/>
      <c r="U36591" s="173"/>
    </row>
    <row r="36592" spans="13:21" s="104" customFormat="1" ht="15.75">
      <c r="M36592" s="172"/>
      <c r="N36592" s="172"/>
      <c r="O36592" s="172"/>
      <c r="U36592" s="173"/>
    </row>
    <row r="36593" spans="13:21" s="104" customFormat="1" ht="15.75">
      <c r="M36593" s="172"/>
      <c r="N36593" s="172"/>
      <c r="O36593" s="172"/>
      <c r="U36593" s="173"/>
    </row>
    <row r="36594" spans="13:21" s="104" customFormat="1" ht="15.75">
      <c r="M36594" s="172"/>
      <c r="N36594" s="172"/>
      <c r="O36594" s="172"/>
      <c r="U36594" s="173"/>
    </row>
    <row r="36595" spans="13:21" s="104" customFormat="1" ht="15.75">
      <c r="M36595" s="172"/>
      <c r="N36595" s="172"/>
      <c r="O36595" s="172"/>
      <c r="U36595" s="173"/>
    </row>
    <row r="36596" spans="13:21" s="104" customFormat="1" ht="15.75">
      <c r="M36596" s="172"/>
      <c r="N36596" s="172"/>
      <c r="O36596" s="172"/>
      <c r="U36596" s="173"/>
    </row>
    <row r="36597" spans="13:21" s="104" customFormat="1" ht="15.75">
      <c r="M36597" s="172"/>
      <c r="N36597" s="172"/>
      <c r="O36597" s="172"/>
      <c r="U36597" s="173"/>
    </row>
    <row r="36598" spans="13:21" s="104" customFormat="1" ht="15.75">
      <c r="M36598" s="172"/>
      <c r="N36598" s="172"/>
      <c r="O36598" s="172"/>
      <c r="U36598" s="173"/>
    </row>
    <row r="36599" spans="13:21" s="104" customFormat="1" ht="15.75">
      <c r="M36599" s="172"/>
      <c r="N36599" s="172"/>
      <c r="O36599" s="172"/>
      <c r="U36599" s="173"/>
    </row>
    <row r="36600" spans="13:21" s="104" customFormat="1" ht="15.75">
      <c r="M36600" s="172"/>
      <c r="N36600" s="172"/>
      <c r="O36600" s="172"/>
      <c r="U36600" s="173"/>
    </row>
    <row r="36601" spans="13:21" s="104" customFormat="1" ht="15.75">
      <c r="M36601" s="172"/>
      <c r="N36601" s="172"/>
      <c r="O36601" s="172"/>
      <c r="U36601" s="173"/>
    </row>
    <row r="36602" spans="13:21" s="104" customFormat="1" ht="15.75">
      <c r="M36602" s="172"/>
      <c r="N36602" s="172"/>
      <c r="O36602" s="172"/>
      <c r="U36602" s="173"/>
    </row>
    <row r="36603" spans="13:21" s="104" customFormat="1" ht="15.75">
      <c r="M36603" s="172"/>
      <c r="N36603" s="172"/>
      <c r="O36603" s="172"/>
      <c r="U36603" s="173"/>
    </row>
    <row r="36604" spans="13:21" s="104" customFormat="1" ht="15.75">
      <c r="M36604" s="172"/>
      <c r="N36604" s="172"/>
      <c r="O36604" s="172"/>
      <c r="U36604" s="173"/>
    </row>
    <row r="36605" spans="13:21" s="104" customFormat="1" ht="15.75">
      <c r="M36605" s="172"/>
      <c r="N36605" s="172"/>
      <c r="O36605" s="172"/>
      <c r="U36605" s="173"/>
    </row>
    <row r="36606" spans="13:21" s="104" customFormat="1" ht="15.75">
      <c r="M36606" s="172"/>
      <c r="N36606" s="172"/>
      <c r="O36606" s="172"/>
      <c r="U36606" s="173"/>
    </row>
    <row r="36607" spans="13:21" s="104" customFormat="1" ht="15.75">
      <c r="M36607" s="172"/>
      <c r="N36607" s="172"/>
      <c r="O36607" s="172"/>
      <c r="U36607" s="173"/>
    </row>
    <row r="36608" spans="13:21" s="104" customFormat="1" ht="15.75">
      <c r="M36608" s="172"/>
      <c r="N36608" s="172"/>
      <c r="O36608" s="172"/>
      <c r="U36608" s="173"/>
    </row>
    <row r="36609" spans="13:21" s="104" customFormat="1" ht="15.75">
      <c r="M36609" s="172"/>
      <c r="N36609" s="172"/>
      <c r="O36609" s="172"/>
      <c r="U36609" s="173"/>
    </row>
    <row r="36610" spans="13:21" s="104" customFormat="1" ht="15.75">
      <c r="M36610" s="172"/>
      <c r="N36610" s="172"/>
      <c r="O36610" s="172"/>
      <c r="U36610" s="173"/>
    </row>
    <row r="36611" spans="13:21" s="104" customFormat="1" ht="15.75">
      <c r="M36611" s="172"/>
      <c r="N36611" s="172"/>
      <c r="O36611" s="172"/>
      <c r="U36611" s="173"/>
    </row>
    <row r="36612" spans="13:21" s="104" customFormat="1" ht="15.75">
      <c r="M36612" s="172"/>
      <c r="N36612" s="172"/>
      <c r="O36612" s="172"/>
      <c r="U36612" s="173"/>
    </row>
    <row r="36613" spans="13:21" s="104" customFormat="1" ht="15.75">
      <c r="M36613" s="172"/>
      <c r="N36613" s="172"/>
      <c r="O36613" s="172"/>
      <c r="U36613" s="173"/>
    </row>
    <row r="36614" spans="13:21" s="104" customFormat="1" ht="15.75">
      <c r="M36614" s="172"/>
      <c r="N36614" s="172"/>
      <c r="O36614" s="172"/>
      <c r="U36614" s="173"/>
    </row>
    <row r="36615" spans="13:21" s="104" customFormat="1" ht="15.75">
      <c r="M36615" s="172"/>
      <c r="N36615" s="172"/>
      <c r="O36615" s="172"/>
      <c r="U36615" s="173"/>
    </row>
    <row r="36616" spans="13:21" s="104" customFormat="1" ht="15.75">
      <c r="M36616" s="172"/>
      <c r="N36616" s="172"/>
      <c r="O36616" s="172"/>
      <c r="U36616" s="173"/>
    </row>
    <row r="36617" spans="13:21" s="104" customFormat="1" ht="15.75">
      <c r="M36617" s="172"/>
      <c r="N36617" s="172"/>
      <c r="O36617" s="172"/>
      <c r="U36617" s="173"/>
    </row>
    <row r="36618" spans="13:21" s="104" customFormat="1" ht="15.75">
      <c r="M36618" s="172"/>
      <c r="N36618" s="172"/>
      <c r="O36618" s="172"/>
      <c r="U36618" s="173"/>
    </row>
    <row r="36619" spans="13:21" s="104" customFormat="1" ht="15.75">
      <c r="M36619" s="172"/>
      <c r="N36619" s="172"/>
      <c r="O36619" s="172"/>
      <c r="U36619" s="173"/>
    </row>
    <row r="36620" spans="13:21" s="104" customFormat="1" ht="15.75">
      <c r="M36620" s="172"/>
      <c r="N36620" s="172"/>
      <c r="O36620" s="172"/>
      <c r="U36620" s="173"/>
    </row>
    <row r="36621" spans="13:21" s="104" customFormat="1" ht="15.75">
      <c r="M36621" s="172"/>
      <c r="N36621" s="172"/>
      <c r="O36621" s="172"/>
      <c r="U36621" s="173"/>
    </row>
    <row r="36622" spans="13:21" s="104" customFormat="1" ht="15.75">
      <c r="M36622" s="172"/>
      <c r="N36622" s="172"/>
      <c r="O36622" s="172"/>
      <c r="U36622" s="173"/>
    </row>
    <row r="36623" spans="13:21" s="104" customFormat="1" ht="15.75">
      <c r="M36623" s="172"/>
      <c r="N36623" s="172"/>
      <c r="O36623" s="172"/>
      <c r="U36623" s="173"/>
    </row>
    <row r="36624" spans="13:21" s="104" customFormat="1" ht="15.75">
      <c r="M36624" s="172"/>
      <c r="N36624" s="172"/>
      <c r="O36624" s="172"/>
      <c r="U36624" s="173"/>
    </row>
    <row r="36625" spans="13:21" s="104" customFormat="1" ht="15.75">
      <c r="M36625" s="172"/>
      <c r="N36625" s="172"/>
      <c r="O36625" s="172"/>
      <c r="U36625" s="173"/>
    </row>
    <row r="36626" spans="13:21" s="104" customFormat="1" ht="15.75">
      <c r="M36626" s="172"/>
      <c r="N36626" s="172"/>
      <c r="O36626" s="172"/>
      <c r="U36626" s="173"/>
    </row>
    <row r="36627" spans="13:21" s="104" customFormat="1" ht="15.75">
      <c r="M36627" s="172"/>
      <c r="N36627" s="172"/>
      <c r="O36627" s="172"/>
      <c r="U36627" s="173"/>
    </row>
    <row r="36628" spans="13:21" s="104" customFormat="1" ht="15.75">
      <c r="M36628" s="172"/>
      <c r="N36628" s="172"/>
      <c r="O36628" s="172"/>
      <c r="U36628" s="173"/>
    </row>
    <row r="36629" spans="13:21" s="104" customFormat="1" ht="15.75">
      <c r="M36629" s="172"/>
      <c r="N36629" s="172"/>
      <c r="O36629" s="172"/>
      <c r="U36629" s="173"/>
    </row>
    <row r="36630" spans="13:21" s="104" customFormat="1" ht="15.75">
      <c r="M36630" s="172"/>
      <c r="N36630" s="172"/>
      <c r="O36630" s="172"/>
      <c r="U36630" s="173"/>
    </row>
    <row r="36631" spans="13:21" s="104" customFormat="1" ht="15.75">
      <c r="M36631" s="172"/>
      <c r="N36631" s="172"/>
      <c r="O36631" s="172"/>
      <c r="U36631" s="173"/>
    </row>
    <row r="36632" spans="13:21" s="104" customFormat="1" ht="15.75">
      <c r="M36632" s="172"/>
      <c r="N36632" s="172"/>
      <c r="O36632" s="172"/>
      <c r="U36632" s="173"/>
    </row>
    <row r="36633" spans="13:21" s="104" customFormat="1" ht="15.75">
      <c r="M36633" s="172"/>
      <c r="N36633" s="172"/>
      <c r="O36633" s="172"/>
      <c r="U36633" s="173"/>
    </row>
    <row r="36634" spans="13:21" s="104" customFormat="1" ht="15.75">
      <c r="M36634" s="172"/>
      <c r="N36634" s="172"/>
      <c r="O36634" s="172"/>
      <c r="U36634" s="173"/>
    </row>
    <row r="36635" spans="13:21" s="104" customFormat="1" ht="15.75">
      <c r="M36635" s="172"/>
      <c r="N36635" s="172"/>
      <c r="O36635" s="172"/>
      <c r="U36635" s="173"/>
    </row>
    <row r="36636" spans="13:21" s="104" customFormat="1" ht="15.75">
      <c r="M36636" s="172"/>
      <c r="N36636" s="172"/>
      <c r="O36636" s="172"/>
      <c r="U36636" s="173"/>
    </row>
    <row r="36637" spans="13:21" s="104" customFormat="1" ht="15.75">
      <c r="M36637" s="172"/>
      <c r="N36637" s="172"/>
      <c r="O36637" s="172"/>
      <c r="U36637" s="173"/>
    </row>
    <row r="36638" spans="13:21" s="104" customFormat="1" ht="15.75">
      <c r="M36638" s="172"/>
      <c r="N36638" s="172"/>
      <c r="O36638" s="172"/>
      <c r="U36638" s="173"/>
    </row>
    <row r="36639" spans="13:21" s="104" customFormat="1" ht="15.75">
      <c r="M36639" s="172"/>
      <c r="N36639" s="172"/>
      <c r="O36639" s="172"/>
      <c r="U36639" s="173"/>
    </row>
    <row r="36640" spans="13:21" s="104" customFormat="1" ht="15.75">
      <c r="M36640" s="172"/>
      <c r="N36640" s="172"/>
      <c r="O36640" s="172"/>
      <c r="U36640" s="173"/>
    </row>
    <row r="36641" spans="13:21" s="104" customFormat="1" ht="15.75">
      <c r="M36641" s="172"/>
      <c r="N36641" s="172"/>
      <c r="O36641" s="172"/>
      <c r="U36641" s="173"/>
    </row>
    <row r="36642" spans="13:21" s="104" customFormat="1" ht="15.75">
      <c r="M36642" s="172"/>
      <c r="N36642" s="172"/>
      <c r="O36642" s="172"/>
      <c r="U36642" s="173"/>
    </row>
    <row r="36643" spans="13:21" s="104" customFormat="1" ht="15.75">
      <c r="M36643" s="172"/>
      <c r="N36643" s="172"/>
      <c r="O36643" s="172"/>
      <c r="U36643" s="173"/>
    </row>
    <row r="36644" spans="13:21" s="104" customFormat="1" ht="15.75">
      <c r="M36644" s="172"/>
      <c r="N36644" s="172"/>
      <c r="O36644" s="172"/>
      <c r="U36644" s="173"/>
    </row>
    <row r="36645" spans="13:21" s="104" customFormat="1" ht="15.75">
      <c r="M36645" s="172"/>
      <c r="N36645" s="172"/>
      <c r="O36645" s="172"/>
      <c r="U36645" s="173"/>
    </row>
    <row r="36646" spans="13:21" s="104" customFormat="1" ht="15.75">
      <c r="M36646" s="172"/>
      <c r="N36646" s="172"/>
      <c r="O36646" s="172"/>
      <c r="U36646" s="173"/>
    </row>
    <row r="36647" spans="13:21" s="104" customFormat="1" ht="15.75">
      <c r="M36647" s="172"/>
      <c r="N36647" s="172"/>
      <c r="O36647" s="172"/>
      <c r="U36647" s="173"/>
    </row>
    <row r="36648" spans="13:21" s="104" customFormat="1" ht="15.75">
      <c r="M36648" s="172"/>
      <c r="N36648" s="172"/>
      <c r="O36648" s="172"/>
      <c r="U36648" s="173"/>
    </row>
    <row r="36649" spans="13:21" s="104" customFormat="1" ht="15.75">
      <c r="M36649" s="172"/>
      <c r="N36649" s="172"/>
      <c r="O36649" s="172"/>
      <c r="U36649" s="173"/>
    </row>
    <row r="36650" spans="13:21" s="104" customFormat="1" ht="15.75">
      <c r="M36650" s="172"/>
      <c r="N36650" s="172"/>
      <c r="O36650" s="172"/>
      <c r="U36650" s="173"/>
    </row>
    <row r="36651" spans="13:21" s="104" customFormat="1" ht="15.75">
      <c r="M36651" s="172"/>
      <c r="N36651" s="172"/>
      <c r="O36651" s="172"/>
      <c r="U36651" s="173"/>
    </row>
    <row r="36652" spans="13:21" s="104" customFormat="1" ht="15.75">
      <c r="M36652" s="172"/>
      <c r="N36652" s="172"/>
      <c r="O36652" s="172"/>
      <c r="U36652" s="173"/>
    </row>
    <row r="36653" spans="13:21" s="104" customFormat="1" ht="15.75">
      <c r="M36653" s="172"/>
      <c r="N36653" s="172"/>
      <c r="O36653" s="172"/>
      <c r="U36653" s="173"/>
    </row>
    <row r="36654" spans="13:21" s="104" customFormat="1" ht="15.75">
      <c r="M36654" s="172"/>
      <c r="N36654" s="172"/>
      <c r="O36654" s="172"/>
      <c r="U36654" s="173"/>
    </row>
    <row r="36655" spans="13:21" s="104" customFormat="1" ht="15.75">
      <c r="M36655" s="172"/>
      <c r="N36655" s="172"/>
      <c r="O36655" s="172"/>
      <c r="U36655" s="173"/>
    </row>
    <row r="36656" spans="13:21" s="104" customFormat="1" ht="15.75">
      <c r="M36656" s="172"/>
      <c r="N36656" s="172"/>
      <c r="O36656" s="172"/>
      <c r="U36656" s="173"/>
    </row>
    <row r="36657" spans="13:21" s="104" customFormat="1" ht="15.75">
      <c r="M36657" s="172"/>
      <c r="N36657" s="172"/>
      <c r="O36657" s="172"/>
      <c r="U36657" s="173"/>
    </row>
    <row r="36658" spans="13:21" s="104" customFormat="1" ht="15.75">
      <c r="M36658" s="172"/>
      <c r="N36658" s="172"/>
      <c r="O36658" s="172"/>
      <c r="U36658" s="173"/>
    </row>
    <row r="36659" spans="13:21" s="104" customFormat="1" ht="15.75">
      <c r="M36659" s="172"/>
      <c r="N36659" s="172"/>
      <c r="O36659" s="172"/>
      <c r="U36659" s="173"/>
    </row>
    <row r="36660" spans="13:21" s="104" customFormat="1" ht="15.75">
      <c r="M36660" s="172"/>
      <c r="N36660" s="172"/>
      <c r="O36660" s="172"/>
      <c r="U36660" s="173"/>
    </row>
    <row r="36661" spans="13:21" s="104" customFormat="1" ht="15.75">
      <c r="M36661" s="172"/>
      <c r="N36661" s="172"/>
      <c r="O36661" s="172"/>
      <c r="U36661" s="173"/>
    </row>
    <row r="36662" spans="13:21" s="104" customFormat="1" ht="15.75">
      <c r="M36662" s="172"/>
      <c r="N36662" s="172"/>
      <c r="O36662" s="172"/>
      <c r="U36662" s="173"/>
    </row>
    <row r="36663" spans="13:21" s="104" customFormat="1" ht="15.75">
      <c r="M36663" s="172"/>
      <c r="N36663" s="172"/>
      <c r="O36663" s="172"/>
      <c r="U36663" s="173"/>
    </row>
    <row r="36664" spans="13:21" s="104" customFormat="1" ht="15.75">
      <c r="M36664" s="172"/>
      <c r="N36664" s="172"/>
      <c r="O36664" s="172"/>
      <c r="U36664" s="173"/>
    </row>
    <row r="36665" spans="13:21" s="104" customFormat="1" ht="15.75">
      <c r="M36665" s="172"/>
      <c r="N36665" s="172"/>
      <c r="O36665" s="172"/>
      <c r="U36665" s="173"/>
    </row>
    <row r="36666" spans="13:21" s="104" customFormat="1" ht="15.75">
      <c r="M36666" s="172"/>
      <c r="N36666" s="172"/>
      <c r="O36666" s="172"/>
      <c r="U36666" s="173"/>
    </row>
    <row r="36667" spans="13:21" s="104" customFormat="1" ht="15.75">
      <c r="M36667" s="172"/>
      <c r="N36667" s="172"/>
      <c r="O36667" s="172"/>
      <c r="U36667" s="173"/>
    </row>
    <row r="36668" spans="13:21" s="104" customFormat="1" ht="15.75">
      <c r="M36668" s="172"/>
      <c r="N36668" s="172"/>
      <c r="O36668" s="172"/>
      <c r="U36668" s="173"/>
    </row>
    <row r="36669" spans="13:21" s="104" customFormat="1" ht="15.75">
      <c r="M36669" s="172"/>
      <c r="N36669" s="172"/>
      <c r="O36669" s="172"/>
      <c r="U36669" s="173"/>
    </row>
    <row r="36670" spans="13:21" s="104" customFormat="1" ht="15.75">
      <c r="M36670" s="172"/>
      <c r="N36670" s="172"/>
      <c r="O36670" s="172"/>
      <c r="U36670" s="173"/>
    </row>
    <row r="36671" spans="13:21" s="104" customFormat="1" ht="15.75">
      <c r="M36671" s="172"/>
      <c r="N36671" s="172"/>
      <c r="O36671" s="172"/>
      <c r="U36671" s="173"/>
    </row>
    <row r="36672" spans="13:21" s="104" customFormat="1" ht="15.75">
      <c r="M36672" s="172"/>
      <c r="N36672" s="172"/>
      <c r="O36672" s="172"/>
      <c r="U36672" s="173"/>
    </row>
    <row r="36673" spans="13:21" s="104" customFormat="1" ht="15.75">
      <c r="M36673" s="172"/>
      <c r="N36673" s="172"/>
      <c r="O36673" s="172"/>
      <c r="U36673" s="173"/>
    </row>
    <row r="36674" spans="13:21" s="104" customFormat="1" ht="15.75">
      <c r="M36674" s="172"/>
      <c r="N36674" s="172"/>
      <c r="O36674" s="172"/>
      <c r="U36674" s="173"/>
    </row>
    <row r="36675" spans="13:21" s="104" customFormat="1" ht="15.75">
      <c r="M36675" s="172"/>
      <c r="N36675" s="172"/>
      <c r="O36675" s="172"/>
      <c r="U36675" s="173"/>
    </row>
    <row r="36676" spans="13:21" s="104" customFormat="1" ht="15.75">
      <c r="M36676" s="172"/>
      <c r="N36676" s="172"/>
      <c r="O36676" s="172"/>
      <c r="U36676" s="173"/>
    </row>
    <row r="36677" spans="13:21" s="104" customFormat="1" ht="15.75">
      <c r="M36677" s="172"/>
      <c r="N36677" s="172"/>
      <c r="O36677" s="172"/>
      <c r="U36677" s="173"/>
    </row>
    <row r="36678" spans="13:21" s="104" customFormat="1" ht="15.75">
      <c r="M36678" s="172"/>
      <c r="N36678" s="172"/>
      <c r="O36678" s="172"/>
      <c r="U36678" s="173"/>
    </row>
    <row r="36679" spans="13:21" s="104" customFormat="1" ht="15.75">
      <c r="M36679" s="172"/>
      <c r="N36679" s="172"/>
      <c r="O36679" s="172"/>
      <c r="U36679" s="173"/>
    </row>
    <row r="36680" spans="13:21" s="104" customFormat="1" ht="15.75">
      <c r="M36680" s="172"/>
      <c r="N36680" s="172"/>
      <c r="O36680" s="172"/>
      <c r="U36680" s="173"/>
    </row>
    <row r="36681" spans="13:21" s="104" customFormat="1" ht="15.75">
      <c r="M36681" s="172"/>
      <c r="N36681" s="172"/>
      <c r="O36681" s="172"/>
      <c r="U36681" s="173"/>
    </row>
    <row r="36682" spans="13:21" s="104" customFormat="1" ht="15.75">
      <c r="M36682" s="172"/>
      <c r="N36682" s="172"/>
      <c r="O36682" s="172"/>
      <c r="U36682" s="173"/>
    </row>
    <row r="36683" spans="13:21" s="104" customFormat="1" ht="15.75">
      <c r="M36683" s="172"/>
      <c r="N36683" s="172"/>
      <c r="O36683" s="172"/>
      <c r="U36683" s="173"/>
    </row>
    <row r="36684" spans="13:21" s="104" customFormat="1" ht="15.75">
      <c r="M36684" s="172"/>
      <c r="N36684" s="172"/>
      <c r="O36684" s="172"/>
      <c r="U36684" s="173"/>
    </row>
    <row r="36685" spans="13:21" s="104" customFormat="1" ht="15.75">
      <c r="M36685" s="172"/>
      <c r="N36685" s="172"/>
      <c r="O36685" s="172"/>
      <c r="U36685" s="173"/>
    </row>
    <row r="36686" spans="13:21" s="104" customFormat="1" ht="15.75">
      <c r="M36686" s="172"/>
      <c r="N36686" s="172"/>
      <c r="O36686" s="172"/>
      <c r="U36686" s="173"/>
    </row>
    <row r="36687" spans="13:21" s="104" customFormat="1" ht="15.75">
      <c r="M36687" s="172"/>
      <c r="N36687" s="172"/>
      <c r="O36687" s="172"/>
      <c r="U36687" s="173"/>
    </row>
    <row r="36688" spans="13:21" s="104" customFormat="1" ht="15.75">
      <c r="M36688" s="172"/>
      <c r="N36688" s="172"/>
      <c r="O36688" s="172"/>
      <c r="U36688" s="173"/>
    </row>
    <row r="36689" spans="13:21" s="104" customFormat="1" ht="15.75">
      <c r="M36689" s="172"/>
      <c r="N36689" s="172"/>
      <c r="O36689" s="172"/>
      <c r="U36689" s="173"/>
    </row>
    <row r="36690" spans="13:21" s="104" customFormat="1" ht="15.75">
      <c r="M36690" s="172"/>
      <c r="N36690" s="172"/>
      <c r="O36690" s="172"/>
      <c r="U36690" s="173"/>
    </row>
    <row r="36691" spans="13:21" s="104" customFormat="1" ht="15.75">
      <c r="M36691" s="172"/>
      <c r="N36691" s="172"/>
      <c r="O36691" s="172"/>
      <c r="U36691" s="173"/>
    </row>
    <row r="36692" spans="13:21" s="104" customFormat="1" ht="15.75">
      <c r="M36692" s="172"/>
      <c r="N36692" s="172"/>
      <c r="O36692" s="172"/>
      <c r="U36692" s="173"/>
    </row>
    <row r="36693" spans="13:21" s="104" customFormat="1" ht="15.75">
      <c r="M36693" s="172"/>
      <c r="N36693" s="172"/>
      <c r="O36693" s="172"/>
      <c r="U36693" s="173"/>
    </row>
    <row r="36694" spans="13:21" s="104" customFormat="1" ht="15.75">
      <c r="M36694" s="172"/>
      <c r="N36694" s="172"/>
      <c r="O36694" s="172"/>
      <c r="U36694" s="173"/>
    </row>
    <row r="36695" spans="13:21" s="104" customFormat="1" ht="15.75">
      <c r="M36695" s="172"/>
      <c r="N36695" s="172"/>
      <c r="O36695" s="172"/>
      <c r="U36695" s="173"/>
    </row>
    <row r="36696" spans="13:21" s="104" customFormat="1" ht="15.75">
      <c r="M36696" s="172"/>
      <c r="N36696" s="172"/>
      <c r="O36696" s="172"/>
      <c r="U36696" s="173"/>
    </row>
    <row r="36697" spans="13:21" s="104" customFormat="1" ht="15.75">
      <c r="M36697" s="172"/>
      <c r="N36697" s="172"/>
      <c r="O36697" s="172"/>
      <c r="U36697" s="173"/>
    </row>
    <row r="36698" spans="13:21" s="104" customFormat="1" ht="15.75">
      <c r="M36698" s="172"/>
      <c r="N36698" s="172"/>
      <c r="O36698" s="172"/>
      <c r="U36698" s="173"/>
    </row>
    <row r="36699" spans="13:21" s="104" customFormat="1" ht="15.75">
      <c r="M36699" s="172"/>
      <c r="N36699" s="172"/>
      <c r="O36699" s="172"/>
      <c r="U36699" s="173"/>
    </row>
    <row r="36700" spans="13:21" s="104" customFormat="1" ht="15.75">
      <c r="M36700" s="172"/>
      <c r="N36700" s="172"/>
      <c r="O36700" s="172"/>
      <c r="U36700" s="173"/>
    </row>
    <row r="36701" spans="13:21" s="104" customFormat="1" ht="15.75">
      <c r="M36701" s="172"/>
      <c r="N36701" s="172"/>
      <c r="O36701" s="172"/>
      <c r="U36701" s="173"/>
    </row>
    <row r="36702" spans="13:21" s="104" customFormat="1" ht="15.75">
      <c r="M36702" s="172"/>
      <c r="N36702" s="172"/>
      <c r="O36702" s="172"/>
      <c r="U36702" s="173"/>
    </row>
    <row r="36703" spans="13:21" s="104" customFormat="1" ht="15.75">
      <c r="M36703" s="172"/>
      <c r="N36703" s="172"/>
      <c r="O36703" s="172"/>
      <c r="U36703" s="173"/>
    </row>
    <row r="36704" spans="13:21" s="104" customFormat="1" ht="15.75">
      <c r="M36704" s="172"/>
      <c r="N36704" s="172"/>
      <c r="O36704" s="172"/>
      <c r="U36704" s="173"/>
    </row>
    <row r="36705" spans="13:21" s="104" customFormat="1" ht="15.75">
      <c r="M36705" s="172"/>
      <c r="N36705" s="172"/>
      <c r="O36705" s="172"/>
      <c r="U36705" s="173"/>
    </row>
    <row r="36706" spans="13:21" s="104" customFormat="1" ht="15.75">
      <c r="M36706" s="172"/>
      <c r="N36706" s="172"/>
      <c r="O36706" s="172"/>
      <c r="U36706" s="173"/>
    </row>
    <row r="36707" spans="13:21" s="104" customFormat="1" ht="15.75">
      <c r="M36707" s="172"/>
      <c r="N36707" s="172"/>
      <c r="O36707" s="172"/>
      <c r="U36707" s="173"/>
    </row>
    <row r="36708" spans="13:21" s="104" customFormat="1" ht="15.75">
      <c r="M36708" s="172"/>
      <c r="N36708" s="172"/>
      <c r="O36708" s="172"/>
      <c r="U36708" s="173"/>
    </row>
    <row r="36709" spans="13:21" s="104" customFormat="1" ht="15.75">
      <c r="M36709" s="172"/>
      <c r="N36709" s="172"/>
      <c r="O36709" s="172"/>
      <c r="U36709" s="173"/>
    </row>
    <row r="36710" spans="13:21" s="104" customFormat="1" ht="15.75">
      <c r="M36710" s="172"/>
      <c r="N36710" s="172"/>
      <c r="O36710" s="172"/>
      <c r="U36710" s="173"/>
    </row>
    <row r="36711" spans="13:21" s="104" customFormat="1" ht="15.75">
      <c r="M36711" s="172"/>
      <c r="N36711" s="172"/>
      <c r="O36711" s="172"/>
      <c r="U36711" s="173"/>
    </row>
    <row r="36712" spans="13:21" s="104" customFormat="1" ht="15.75">
      <c r="M36712" s="172"/>
      <c r="N36712" s="172"/>
      <c r="O36712" s="172"/>
      <c r="U36712" s="173"/>
    </row>
    <row r="36713" spans="13:21" s="104" customFormat="1" ht="15.75">
      <c r="M36713" s="172"/>
      <c r="N36713" s="172"/>
      <c r="O36713" s="172"/>
      <c r="U36713" s="173"/>
    </row>
    <row r="36714" spans="13:21" s="104" customFormat="1" ht="15.75">
      <c r="M36714" s="172"/>
      <c r="N36714" s="172"/>
      <c r="O36714" s="172"/>
      <c r="U36714" s="173"/>
    </row>
    <row r="36715" spans="13:21" s="104" customFormat="1" ht="15.75">
      <c r="M36715" s="172"/>
      <c r="N36715" s="172"/>
      <c r="O36715" s="172"/>
      <c r="U36715" s="173"/>
    </row>
    <row r="36716" spans="13:21" s="104" customFormat="1" ht="15.75">
      <c r="M36716" s="172"/>
      <c r="N36716" s="172"/>
      <c r="O36716" s="172"/>
      <c r="U36716" s="173"/>
    </row>
    <row r="36717" spans="13:21" s="104" customFormat="1" ht="15.75">
      <c r="M36717" s="172"/>
      <c r="N36717" s="172"/>
      <c r="O36717" s="172"/>
      <c r="U36717" s="173"/>
    </row>
    <row r="36718" spans="13:21" s="104" customFormat="1" ht="15.75">
      <c r="M36718" s="172"/>
      <c r="N36718" s="172"/>
      <c r="O36718" s="172"/>
      <c r="U36718" s="173"/>
    </row>
    <row r="36719" spans="13:21" s="104" customFormat="1" ht="15.75">
      <c r="M36719" s="172"/>
      <c r="N36719" s="172"/>
      <c r="O36719" s="172"/>
      <c r="U36719" s="173"/>
    </row>
    <row r="36720" spans="13:21" s="104" customFormat="1" ht="15.75">
      <c r="M36720" s="172"/>
      <c r="N36720" s="172"/>
      <c r="O36720" s="172"/>
      <c r="U36720" s="173"/>
    </row>
    <row r="36721" spans="13:21" s="104" customFormat="1" ht="15.75">
      <c r="M36721" s="172"/>
      <c r="N36721" s="172"/>
      <c r="O36721" s="172"/>
      <c r="U36721" s="173"/>
    </row>
    <row r="36722" spans="13:21" s="104" customFormat="1" ht="15.75">
      <c r="M36722" s="172"/>
      <c r="N36722" s="172"/>
      <c r="O36722" s="172"/>
      <c r="U36722" s="173"/>
    </row>
    <row r="36723" spans="13:21" s="104" customFormat="1" ht="15.75">
      <c r="M36723" s="172"/>
      <c r="N36723" s="172"/>
      <c r="O36723" s="172"/>
      <c r="U36723" s="173"/>
    </row>
    <row r="36724" spans="13:21" s="104" customFormat="1" ht="15.75">
      <c r="M36724" s="172"/>
      <c r="N36724" s="172"/>
      <c r="O36724" s="172"/>
      <c r="U36724" s="173"/>
    </row>
    <row r="36725" spans="13:21" s="104" customFormat="1" ht="15.75">
      <c r="M36725" s="172"/>
      <c r="N36725" s="172"/>
      <c r="O36725" s="172"/>
      <c r="U36725" s="173"/>
    </row>
    <row r="36726" spans="13:21" s="104" customFormat="1" ht="15.75">
      <c r="M36726" s="172"/>
      <c r="N36726" s="172"/>
      <c r="O36726" s="172"/>
      <c r="U36726" s="173"/>
    </row>
    <row r="36727" spans="13:21" s="104" customFormat="1" ht="15.75">
      <c r="M36727" s="172"/>
      <c r="N36727" s="172"/>
      <c r="O36727" s="172"/>
      <c r="U36727" s="173"/>
    </row>
    <row r="36728" spans="13:21" s="104" customFormat="1" ht="15.75">
      <c r="M36728" s="172"/>
      <c r="N36728" s="172"/>
      <c r="O36728" s="172"/>
      <c r="U36728" s="173"/>
    </row>
    <row r="36729" spans="13:21" s="104" customFormat="1" ht="15.75">
      <c r="M36729" s="172"/>
      <c r="N36729" s="172"/>
      <c r="O36729" s="172"/>
      <c r="U36729" s="173"/>
    </row>
    <row r="36730" spans="13:21" s="104" customFormat="1" ht="15.75">
      <c r="M36730" s="172"/>
      <c r="N36730" s="172"/>
      <c r="O36730" s="172"/>
      <c r="U36730" s="173"/>
    </row>
    <row r="36731" spans="13:21" s="104" customFormat="1" ht="15.75">
      <c r="M36731" s="172"/>
      <c r="N36731" s="172"/>
      <c r="O36731" s="172"/>
      <c r="U36731" s="173"/>
    </row>
    <row r="36732" spans="13:21" s="104" customFormat="1" ht="15.75">
      <c r="M36732" s="172"/>
      <c r="N36732" s="172"/>
      <c r="O36732" s="172"/>
      <c r="U36732" s="173"/>
    </row>
    <row r="36733" spans="13:21" s="104" customFormat="1" ht="15.75">
      <c r="M36733" s="172"/>
      <c r="N36733" s="172"/>
      <c r="O36733" s="172"/>
      <c r="U36733" s="173"/>
    </row>
    <row r="36734" spans="13:21" s="104" customFormat="1" ht="15.75">
      <c r="M36734" s="172"/>
      <c r="N36734" s="172"/>
      <c r="O36734" s="172"/>
      <c r="U36734" s="173"/>
    </row>
    <row r="36735" spans="13:21" s="104" customFormat="1" ht="15.75">
      <c r="M36735" s="172"/>
      <c r="N36735" s="172"/>
      <c r="O36735" s="172"/>
      <c r="U36735" s="173"/>
    </row>
    <row r="36736" spans="13:21" s="104" customFormat="1" ht="15.75">
      <c r="M36736" s="172"/>
      <c r="N36736" s="172"/>
      <c r="O36736" s="172"/>
      <c r="U36736" s="173"/>
    </row>
    <row r="36737" spans="13:21" s="104" customFormat="1" ht="15.75">
      <c r="M36737" s="172"/>
      <c r="N36737" s="172"/>
      <c r="O36737" s="172"/>
      <c r="U36737" s="173"/>
    </row>
    <row r="36738" spans="13:21" s="104" customFormat="1" ht="15.75">
      <c r="M36738" s="172"/>
      <c r="N36738" s="172"/>
      <c r="O36738" s="172"/>
      <c r="U36738" s="173"/>
    </row>
    <row r="36739" spans="13:21" s="104" customFormat="1" ht="15.75">
      <c r="M36739" s="172"/>
      <c r="N36739" s="172"/>
      <c r="O36739" s="172"/>
      <c r="U36739" s="173"/>
    </row>
    <row r="36740" spans="13:21" s="104" customFormat="1" ht="15.75">
      <c r="M36740" s="172"/>
      <c r="N36740" s="172"/>
      <c r="O36740" s="172"/>
      <c r="U36740" s="173"/>
    </row>
    <row r="36741" spans="13:21" s="104" customFormat="1" ht="15.75">
      <c r="M36741" s="172"/>
      <c r="N36741" s="172"/>
      <c r="O36741" s="172"/>
      <c r="U36741" s="173"/>
    </row>
    <row r="36742" spans="13:21" s="104" customFormat="1" ht="15.75">
      <c r="M36742" s="172"/>
      <c r="N36742" s="172"/>
      <c r="O36742" s="172"/>
      <c r="U36742" s="173"/>
    </row>
    <row r="36743" spans="13:21" s="104" customFormat="1" ht="15.75">
      <c r="M36743" s="172"/>
      <c r="N36743" s="172"/>
      <c r="O36743" s="172"/>
      <c r="U36743" s="173"/>
    </row>
    <row r="36744" spans="13:21" s="104" customFormat="1" ht="15.75">
      <c r="M36744" s="172"/>
      <c r="N36744" s="172"/>
      <c r="O36744" s="172"/>
      <c r="U36744" s="173"/>
    </row>
    <row r="36745" spans="13:21" s="104" customFormat="1" ht="15.75">
      <c r="M36745" s="172"/>
      <c r="N36745" s="172"/>
      <c r="O36745" s="172"/>
      <c r="U36745" s="173"/>
    </row>
    <row r="36746" spans="13:21" s="104" customFormat="1" ht="15.75">
      <c r="M36746" s="172"/>
      <c r="N36746" s="172"/>
      <c r="O36746" s="172"/>
      <c r="U36746" s="173"/>
    </row>
    <row r="36747" spans="13:21" s="104" customFormat="1" ht="15.75">
      <c r="M36747" s="172"/>
      <c r="N36747" s="172"/>
      <c r="O36747" s="172"/>
      <c r="U36747" s="173"/>
    </row>
    <row r="36748" spans="13:21" s="104" customFormat="1" ht="15.75">
      <c r="M36748" s="172"/>
      <c r="N36748" s="172"/>
      <c r="O36748" s="172"/>
      <c r="U36748" s="173"/>
    </row>
    <row r="36749" spans="13:21" s="104" customFormat="1" ht="15.75">
      <c r="M36749" s="172"/>
      <c r="N36749" s="172"/>
      <c r="O36749" s="172"/>
      <c r="U36749" s="173"/>
    </row>
    <row r="36750" spans="13:21" s="104" customFormat="1" ht="15.75">
      <c r="M36750" s="172"/>
      <c r="N36750" s="172"/>
      <c r="O36750" s="172"/>
      <c r="U36750" s="173"/>
    </row>
    <row r="36751" spans="13:21" s="104" customFormat="1" ht="15.75">
      <c r="M36751" s="172"/>
      <c r="N36751" s="172"/>
      <c r="O36751" s="172"/>
      <c r="U36751" s="173"/>
    </row>
    <row r="36752" spans="13:21" s="104" customFormat="1" ht="15.75">
      <c r="M36752" s="172"/>
      <c r="N36752" s="172"/>
      <c r="O36752" s="172"/>
      <c r="U36752" s="173"/>
    </row>
    <row r="36753" spans="13:21" s="104" customFormat="1" ht="15.75">
      <c r="M36753" s="172"/>
      <c r="N36753" s="172"/>
      <c r="O36753" s="172"/>
      <c r="U36753" s="173"/>
    </row>
    <row r="36754" spans="13:21" s="104" customFormat="1" ht="15.75">
      <c r="M36754" s="172"/>
      <c r="N36754" s="172"/>
      <c r="O36754" s="172"/>
      <c r="U36754" s="173"/>
    </row>
    <row r="36755" spans="13:21" s="104" customFormat="1" ht="15.75">
      <c r="M36755" s="172"/>
      <c r="N36755" s="172"/>
      <c r="O36755" s="172"/>
      <c r="U36755" s="173"/>
    </row>
    <row r="36756" spans="13:21" s="104" customFormat="1" ht="15.75">
      <c r="M36756" s="172"/>
      <c r="N36756" s="172"/>
      <c r="O36756" s="172"/>
      <c r="U36756" s="173"/>
    </row>
    <row r="36757" spans="13:21" s="104" customFormat="1" ht="15.75">
      <c r="M36757" s="172"/>
      <c r="N36757" s="172"/>
      <c r="O36757" s="172"/>
      <c r="U36757" s="173"/>
    </row>
    <row r="36758" spans="13:21" s="104" customFormat="1" ht="15.75">
      <c r="M36758" s="172"/>
      <c r="N36758" s="172"/>
      <c r="O36758" s="172"/>
      <c r="U36758" s="173"/>
    </row>
    <row r="36759" spans="13:21" s="104" customFormat="1" ht="15.75">
      <c r="M36759" s="172"/>
      <c r="N36759" s="172"/>
      <c r="O36759" s="172"/>
      <c r="U36759" s="173"/>
    </row>
    <row r="36760" spans="13:21" s="104" customFormat="1" ht="15.75">
      <c r="M36760" s="172"/>
      <c r="N36760" s="172"/>
      <c r="O36760" s="172"/>
      <c r="U36760" s="173"/>
    </row>
    <row r="36761" spans="13:21" s="104" customFormat="1" ht="15.75">
      <c r="M36761" s="172"/>
      <c r="N36761" s="172"/>
      <c r="O36761" s="172"/>
      <c r="U36761" s="173"/>
    </row>
    <row r="36762" spans="13:21" s="104" customFormat="1" ht="15.75">
      <c r="M36762" s="172"/>
      <c r="N36762" s="172"/>
      <c r="O36762" s="172"/>
      <c r="U36762" s="173"/>
    </row>
    <row r="36763" spans="13:21" s="104" customFormat="1" ht="15.75">
      <c r="M36763" s="172"/>
      <c r="N36763" s="172"/>
      <c r="O36763" s="172"/>
      <c r="U36763" s="173"/>
    </row>
    <row r="36764" spans="13:21" s="104" customFormat="1" ht="15.75">
      <c r="M36764" s="172"/>
      <c r="N36764" s="172"/>
      <c r="O36764" s="172"/>
      <c r="U36764" s="173"/>
    </row>
    <row r="36765" spans="13:21" s="104" customFormat="1" ht="15.75">
      <c r="M36765" s="172"/>
      <c r="N36765" s="172"/>
      <c r="O36765" s="172"/>
      <c r="U36765" s="173"/>
    </row>
    <row r="36766" spans="13:21" s="104" customFormat="1" ht="15.75">
      <c r="M36766" s="172"/>
      <c r="N36766" s="172"/>
      <c r="O36766" s="172"/>
      <c r="U36766" s="173"/>
    </row>
    <row r="36767" spans="13:21" s="104" customFormat="1" ht="15.75">
      <c r="M36767" s="172"/>
      <c r="N36767" s="172"/>
      <c r="O36767" s="172"/>
      <c r="U36767" s="173"/>
    </row>
    <row r="36768" spans="13:21" s="104" customFormat="1" ht="15.75">
      <c r="M36768" s="172"/>
      <c r="N36768" s="172"/>
      <c r="O36768" s="172"/>
      <c r="U36768" s="173"/>
    </row>
    <row r="36769" spans="13:21" s="104" customFormat="1" ht="15.75">
      <c r="M36769" s="172"/>
      <c r="N36769" s="172"/>
      <c r="O36769" s="172"/>
      <c r="U36769" s="173"/>
    </row>
    <row r="36770" spans="13:21" s="104" customFormat="1" ht="15.75">
      <c r="M36770" s="172"/>
      <c r="N36770" s="172"/>
      <c r="O36770" s="172"/>
      <c r="U36770" s="173"/>
    </row>
    <row r="36771" spans="13:21" s="104" customFormat="1" ht="15.75">
      <c r="M36771" s="172"/>
      <c r="N36771" s="172"/>
      <c r="O36771" s="172"/>
      <c r="U36771" s="173"/>
    </row>
    <row r="36772" spans="13:21" s="104" customFormat="1" ht="15.75">
      <c r="M36772" s="172"/>
      <c r="N36772" s="172"/>
      <c r="O36772" s="172"/>
      <c r="U36772" s="173"/>
    </row>
    <row r="36773" spans="13:21" s="104" customFormat="1" ht="15.75">
      <c r="M36773" s="172"/>
      <c r="N36773" s="172"/>
      <c r="O36773" s="172"/>
      <c r="U36773" s="173"/>
    </row>
    <row r="36774" spans="13:21" s="104" customFormat="1" ht="15.75">
      <c r="M36774" s="172"/>
      <c r="N36774" s="172"/>
      <c r="O36774" s="172"/>
      <c r="U36774" s="173"/>
    </row>
    <row r="36775" spans="13:21" s="104" customFormat="1" ht="15.75">
      <c r="M36775" s="172"/>
      <c r="N36775" s="172"/>
      <c r="O36775" s="172"/>
      <c r="U36775" s="173"/>
    </row>
    <row r="36776" spans="13:21" s="104" customFormat="1" ht="15.75">
      <c r="M36776" s="172"/>
      <c r="N36776" s="172"/>
      <c r="O36776" s="172"/>
      <c r="U36776" s="173"/>
    </row>
    <row r="36777" spans="13:21" s="104" customFormat="1" ht="15.75">
      <c r="M36777" s="172"/>
      <c r="N36777" s="172"/>
      <c r="O36777" s="172"/>
      <c r="U36777" s="173"/>
    </row>
    <row r="36778" spans="13:21" s="104" customFormat="1" ht="15.75">
      <c r="M36778" s="172"/>
      <c r="N36778" s="172"/>
      <c r="O36778" s="172"/>
      <c r="U36778" s="173"/>
    </row>
    <row r="36779" spans="13:21" s="104" customFormat="1" ht="15.75">
      <c r="M36779" s="172"/>
      <c r="N36779" s="172"/>
      <c r="O36779" s="172"/>
      <c r="U36779" s="173"/>
    </row>
    <row r="36780" spans="13:21" s="104" customFormat="1" ht="15.75">
      <c r="M36780" s="172"/>
      <c r="N36780" s="172"/>
      <c r="O36780" s="172"/>
      <c r="U36780" s="173"/>
    </row>
    <row r="36781" spans="13:21" s="104" customFormat="1" ht="15.75">
      <c r="M36781" s="172"/>
      <c r="N36781" s="172"/>
      <c r="O36781" s="172"/>
      <c r="U36781" s="173"/>
    </row>
    <row r="36782" spans="13:21" s="104" customFormat="1" ht="15.75">
      <c r="M36782" s="172"/>
      <c r="N36782" s="172"/>
      <c r="O36782" s="172"/>
      <c r="U36782" s="173"/>
    </row>
    <row r="36783" spans="13:21" s="104" customFormat="1" ht="15.75">
      <c r="M36783" s="172"/>
      <c r="N36783" s="172"/>
      <c r="O36783" s="172"/>
      <c r="U36783" s="173"/>
    </row>
    <row r="36784" spans="13:21" s="104" customFormat="1" ht="15.75">
      <c r="M36784" s="172"/>
      <c r="N36784" s="172"/>
      <c r="O36784" s="172"/>
      <c r="U36784" s="173"/>
    </row>
    <row r="36785" spans="13:21" s="104" customFormat="1" ht="15.75">
      <c r="M36785" s="172"/>
      <c r="N36785" s="172"/>
      <c r="O36785" s="172"/>
      <c r="U36785" s="173"/>
    </row>
    <row r="36786" spans="13:21" s="104" customFormat="1" ht="15.75">
      <c r="M36786" s="172"/>
      <c r="N36786" s="172"/>
      <c r="O36786" s="172"/>
      <c r="U36786" s="173"/>
    </row>
    <row r="36787" spans="13:21" s="104" customFormat="1" ht="15.75">
      <c r="M36787" s="172"/>
      <c r="N36787" s="172"/>
      <c r="O36787" s="172"/>
      <c r="U36787" s="173"/>
    </row>
    <row r="36788" spans="13:21" s="104" customFormat="1" ht="15.75">
      <c r="M36788" s="172"/>
      <c r="N36788" s="172"/>
      <c r="O36788" s="172"/>
      <c r="U36788" s="173"/>
    </row>
    <row r="36789" spans="13:21" s="104" customFormat="1" ht="15.75">
      <c r="M36789" s="172"/>
      <c r="N36789" s="172"/>
      <c r="O36789" s="172"/>
      <c r="U36789" s="173"/>
    </row>
    <row r="36790" spans="13:21" s="104" customFormat="1" ht="15.75">
      <c r="M36790" s="172"/>
      <c r="N36790" s="172"/>
      <c r="O36790" s="172"/>
      <c r="U36790" s="173"/>
    </row>
    <row r="36791" spans="13:21" s="104" customFormat="1" ht="15.75">
      <c r="M36791" s="172"/>
      <c r="N36791" s="172"/>
      <c r="O36791" s="172"/>
      <c r="U36791" s="173"/>
    </row>
    <row r="36792" spans="13:21" s="104" customFormat="1" ht="15.75">
      <c r="M36792" s="172"/>
      <c r="N36792" s="172"/>
      <c r="O36792" s="172"/>
      <c r="U36792" s="173"/>
    </row>
    <row r="36793" spans="13:21" s="104" customFormat="1" ht="15.75">
      <c r="M36793" s="172"/>
      <c r="N36793" s="172"/>
      <c r="O36793" s="172"/>
      <c r="U36793" s="173"/>
    </row>
    <row r="36794" spans="13:21" s="104" customFormat="1" ht="15.75">
      <c r="M36794" s="172"/>
      <c r="N36794" s="172"/>
      <c r="O36794" s="172"/>
      <c r="U36794" s="173"/>
    </row>
    <row r="36795" spans="13:21" s="104" customFormat="1" ht="15.75">
      <c r="M36795" s="172"/>
      <c r="N36795" s="172"/>
      <c r="O36795" s="172"/>
      <c r="U36795" s="173"/>
    </row>
    <row r="36796" spans="13:21" s="104" customFormat="1" ht="15.75">
      <c r="M36796" s="172"/>
      <c r="N36796" s="172"/>
      <c r="O36796" s="172"/>
      <c r="U36796" s="173"/>
    </row>
    <row r="36797" spans="13:21" s="104" customFormat="1" ht="15.75">
      <c r="M36797" s="172"/>
      <c r="N36797" s="172"/>
      <c r="O36797" s="172"/>
      <c r="U36797" s="173"/>
    </row>
    <row r="36798" spans="13:21" s="104" customFormat="1" ht="15.75">
      <c r="M36798" s="172"/>
      <c r="N36798" s="172"/>
      <c r="O36798" s="172"/>
      <c r="U36798" s="173"/>
    </row>
    <row r="36799" spans="13:21" s="104" customFormat="1" ht="15.75">
      <c r="M36799" s="172"/>
      <c r="N36799" s="172"/>
      <c r="O36799" s="172"/>
      <c r="U36799" s="173"/>
    </row>
    <row r="36800" spans="13:21" s="104" customFormat="1" ht="15.75">
      <c r="M36800" s="172"/>
      <c r="N36800" s="172"/>
      <c r="O36800" s="172"/>
      <c r="U36800" s="173"/>
    </row>
    <row r="36801" spans="13:21" s="104" customFormat="1" ht="15.75">
      <c r="M36801" s="172"/>
      <c r="N36801" s="172"/>
      <c r="O36801" s="172"/>
      <c r="U36801" s="173"/>
    </row>
    <row r="36802" spans="13:21" s="104" customFormat="1" ht="15.75">
      <c r="M36802" s="172"/>
      <c r="N36802" s="172"/>
      <c r="O36802" s="172"/>
      <c r="U36802" s="173"/>
    </row>
    <row r="36803" spans="13:21" s="104" customFormat="1" ht="15.75">
      <c r="M36803" s="172"/>
      <c r="N36803" s="172"/>
      <c r="O36803" s="172"/>
      <c r="U36803" s="173"/>
    </row>
    <row r="36804" spans="13:21" s="104" customFormat="1" ht="15.75">
      <c r="M36804" s="172"/>
      <c r="N36804" s="172"/>
      <c r="O36804" s="172"/>
      <c r="U36804" s="173"/>
    </row>
    <row r="36805" spans="13:21" s="104" customFormat="1" ht="15.75">
      <c r="M36805" s="172"/>
      <c r="N36805" s="172"/>
      <c r="O36805" s="172"/>
      <c r="U36805" s="173"/>
    </row>
    <row r="36806" spans="13:21" s="104" customFormat="1" ht="15.75">
      <c r="M36806" s="172"/>
      <c r="N36806" s="172"/>
      <c r="O36806" s="172"/>
      <c r="U36806" s="173"/>
    </row>
    <row r="36807" spans="13:21" s="104" customFormat="1" ht="15.75">
      <c r="M36807" s="172"/>
      <c r="N36807" s="172"/>
      <c r="O36807" s="172"/>
      <c r="U36807" s="173"/>
    </row>
    <row r="36808" spans="13:21" s="104" customFormat="1" ht="15.75">
      <c r="M36808" s="172"/>
      <c r="N36808" s="172"/>
      <c r="O36808" s="172"/>
      <c r="U36808" s="173"/>
    </row>
    <row r="36809" spans="13:21" s="104" customFormat="1" ht="15.75">
      <c r="M36809" s="172"/>
      <c r="N36809" s="172"/>
      <c r="O36809" s="172"/>
      <c r="U36809" s="173"/>
    </row>
    <row r="36810" spans="13:21" s="104" customFormat="1" ht="15.75">
      <c r="M36810" s="172"/>
      <c r="N36810" s="172"/>
      <c r="O36810" s="172"/>
      <c r="U36810" s="173"/>
    </row>
    <row r="36811" spans="13:21" s="104" customFormat="1" ht="15.75">
      <c r="M36811" s="172"/>
      <c r="N36811" s="172"/>
      <c r="O36811" s="172"/>
      <c r="U36811" s="173"/>
    </row>
    <row r="36812" spans="13:21" s="104" customFormat="1" ht="15.75">
      <c r="M36812" s="172"/>
      <c r="N36812" s="172"/>
      <c r="O36812" s="172"/>
      <c r="U36812" s="173"/>
    </row>
    <row r="36813" spans="13:21" s="104" customFormat="1" ht="15.75">
      <c r="M36813" s="172"/>
      <c r="N36813" s="172"/>
      <c r="O36813" s="172"/>
      <c r="U36813" s="173"/>
    </row>
    <row r="36814" spans="13:21" s="104" customFormat="1" ht="15.75">
      <c r="M36814" s="172"/>
      <c r="N36814" s="172"/>
      <c r="O36814" s="172"/>
      <c r="U36814" s="173"/>
    </row>
    <row r="36815" spans="13:21" s="104" customFormat="1" ht="15.75">
      <c r="M36815" s="172"/>
      <c r="N36815" s="172"/>
      <c r="O36815" s="172"/>
      <c r="U36815" s="173"/>
    </row>
    <row r="36816" spans="13:21" s="104" customFormat="1" ht="15.75">
      <c r="M36816" s="172"/>
      <c r="N36816" s="172"/>
      <c r="O36816" s="172"/>
      <c r="U36816" s="173"/>
    </row>
    <row r="36817" spans="13:21" s="104" customFormat="1" ht="15.75">
      <c r="M36817" s="172"/>
      <c r="N36817" s="172"/>
      <c r="O36817" s="172"/>
      <c r="U36817" s="173"/>
    </row>
    <row r="36818" spans="13:21" s="104" customFormat="1" ht="15.75">
      <c r="M36818" s="172"/>
      <c r="N36818" s="172"/>
      <c r="O36818" s="172"/>
      <c r="U36818" s="173"/>
    </row>
    <row r="36819" spans="13:21" s="104" customFormat="1" ht="15.75">
      <c r="M36819" s="172"/>
      <c r="N36819" s="172"/>
      <c r="O36819" s="172"/>
      <c r="U36819" s="173"/>
    </row>
    <row r="36820" spans="13:21" s="104" customFormat="1" ht="15.75">
      <c r="M36820" s="172"/>
      <c r="N36820" s="172"/>
      <c r="O36820" s="172"/>
      <c r="U36820" s="173"/>
    </row>
    <row r="36821" spans="13:21" s="104" customFormat="1" ht="15.75">
      <c r="M36821" s="172"/>
      <c r="N36821" s="172"/>
      <c r="O36821" s="172"/>
      <c r="U36821" s="173"/>
    </row>
    <row r="36822" spans="13:21" s="104" customFormat="1" ht="15.75">
      <c r="M36822" s="172"/>
      <c r="N36822" s="172"/>
      <c r="O36822" s="172"/>
      <c r="U36822" s="173"/>
    </row>
    <row r="36823" spans="13:21" s="104" customFormat="1" ht="15.75">
      <c r="M36823" s="172"/>
      <c r="N36823" s="172"/>
      <c r="O36823" s="172"/>
      <c r="U36823" s="173"/>
    </row>
    <row r="36824" spans="13:21" s="104" customFormat="1" ht="15.75">
      <c r="M36824" s="172"/>
      <c r="N36824" s="172"/>
      <c r="O36824" s="172"/>
      <c r="U36824" s="173"/>
    </row>
    <row r="36825" spans="13:21" s="104" customFormat="1" ht="15.75">
      <c r="M36825" s="172"/>
      <c r="N36825" s="172"/>
      <c r="O36825" s="172"/>
      <c r="U36825" s="173"/>
    </row>
    <row r="36826" spans="13:21" s="104" customFormat="1" ht="15.75">
      <c r="M36826" s="172"/>
      <c r="N36826" s="172"/>
      <c r="O36826" s="172"/>
      <c r="U36826" s="173"/>
    </row>
    <row r="36827" spans="13:21" s="104" customFormat="1" ht="15.75">
      <c r="M36827" s="172"/>
      <c r="N36827" s="172"/>
      <c r="O36827" s="172"/>
      <c r="U36827" s="173"/>
    </row>
    <row r="36828" spans="13:21" s="104" customFormat="1" ht="15.75">
      <c r="M36828" s="172"/>
      <c r="N36828" s="172"/>
      <c r="O36828" s="172"/>
      <c r="U36828" s="173"/>
    </row>
    <row r="36829" spans="13:21" s="104" customFormat="1" ht="15.75">
      <c r="M36829" s="172"/>
      <c r="N36829" s="172"/>
      <c r="O36829" s="172"/>
      <c r="U36829" s="173"/>
    </row>
    <row r="36830" spans="13:21" s="104" customFormat="1" ht="15.75">
      <c r="M36830" s="172"/>
      <c r="N36830" s="172"/>
      <c r="O36830" s="172"/>
      <c r="U36830" s="173"/>
    </row>
    <row r="36831" spans="13:21" s="104" customFormat="1" ht="15.75">
      <c r="M36831" s="172"/>
      <c r="N36831" s="172"/>
      <c r="O36831" s="172"/>
      <c r="U36831" s="173"/>
    </row>
    <row r="36832" spans="13:21" s="104" customFormat="1" ht="15.75">
      <c r="M36832" s="172"/>
      <c r="N36832" s="172"/>
      <c r="O36832" s="172"/>
      <c r="U36832" s="173"/>
    </row>
    <row r="36833" spans="13:21" s="104" customFormat="1" ht="15.75">
      <c r="M36833" s="172"/>
      <c r="N36833" s="172"/>
      <c r="O36833" s="172"/>
      <c r="U36833" s="173"/>
    </row>
    <row r="36834" spans="13:21" s="104" customFormat="1" ht="15.75">
      <c r="M36834" s="172"/>
      <c r="N36834" s="172"/>
      <c r="O36834" s="172"/>
      <c r="U36834" s="173"/>
    </row>
    <row r="36835" spans="13:21" s="104" customFormat="1" ht="15.75">
      <c r="M36835" s="172"/>
      <c r="N36835" s="172"/>
      <c r="O36835" s="172"/>
      <c r="U36835" s="173"/>
    </row>
    <row r="36836" spans="13:21" s="104" customFormat="1" ht="15.75">
      <c r="M36836" s="172"/>
      <c r="N36836" s="172"/>
      <c r="O36836" s="172"/>
      <c r="U36836" s="173"/>
    </row>
    <row r="36837" spans="13:21" s="104" customFormat="1" ht="15.75">
      <c r="M36837" s="172"/>
      <c r="N36837" s="172"/>
      <c r="O36837" s="172"/>
      <c r="U36837" s="173"/>
    </row>
    <row r="36838" spans="13:21" s="104" customFormat="1" ht="15.75">
      <c r="M36838" s="172"/>
      <c r="N36838" s="172"/>
      <c r="O36838" s="172"/>
      <c r="U36838" s="173"/>
    </row>
    <row r="36839" spans="13:21" s="104" customFormat="1" ht="15.75">
      <c r="M36839" s="172"/>
      <c r="N36839" s="172"/>
      <c r="O36839" s="172"/>
      <c r="U36839" s="173"/>
    </row>
    <row r="36840" spans="13:21" s="104" customFormat="1" ht="15.75">
      <c r="M36840" s="172"/>
      <c r="N36840" s="172"/>
      <c r="O36840" s="172"/>
      <c r="U36840" s="173"/>
    </row>
    <row r="36841" spans="13:21" s="104" customFormat="1" ht="15.75">
      <c r="M36841" s="172"/>
      <c r="N36841" s="172"/>
      <c r="O36841" s="172"/>
      <c r="U36841" s="173"/>
    </row>
    <row r="36842" spans="13:21" s="104" customFormat="1" ht="15.75">
      <c r="M36842" s="172"/>
      <c r="N36842" s="172"/>
      <c r="O36842" s="172"/>
      <c r="U36842" s="173"/>
    </row>
    <row r="36843" spans="13:21" s="104" customFormat="1" ht="15.75">
      <c r="M36843" s="172"/>
      <c r="N36843" s="172"/>
      <c r="O36843" s="172"/>
      <c r="U36843" s="173"/>
    </row>
    <row r="36844" spans="13:21" s="104" customFormat="1" ht="15.75">
      <c r="M36844" s="172"/>
      <c r="N36844" s="172"/>
      <c r="O36844" s="172"/>
      <c r="U36844" s="173"/>
    </row>
    <row r="36845" spans="13:21" s="104" customFormat="1" ht="15.75">
      <c r="M36845" s="172"/>
      <c r="N36845" s="172"/>
      <c r="O36845" s="172"/>
      <c r="U36845" s="173"/>
    </row>
    <row r="36846" spans="13:21" s="104" customFormat="1" ht="15.75">
      <c r="M36846" s="172"/>
      <c r="N36846" s="172"/>
      <c r="O36846" s="172"/>
      <c r="U36846" s="173"/>
    </row>
    <row r="36847" spans="13:21" s="104" customFormat="1" ht="15.75">
      <c r="M36847" s="172"/>
      <c r="N36847" s="172"/>
      <c r="O36847" s="172"/>
      <c r="U36847" s="173"/>
    </row>
    <row r="36848" spans="13:21" s="104" customFormat="1" ht="15.75">
      <c r="M36848" s="172"/>
      <c r="N36848" s="172"/>
      <c r="O36848" s="172"/>
      <c r="U36848" s="173"/>
    </row>
    <row r="36849" spans="13:21" s="104" customFormat="1" ht="15.75">
      <c r="M36849" s="172"/>
      <c r="N36849" s="172"/>
      <c r="O36849" s="172"/>
      <c r="U36849" s="173"/>
    </row>
    <row r="36850" spans="13:21" s="104" customFormat="1" ht="15.75">
      <c r="M36850" s="172"/>
      <c r="N36850" s="172"/>
      <c r="O36850" s="172"/>
      <c r="U36850" s="173"/>
    </row>
    <row r="36851" spans="13:21" s="104" customFormat="1" ht="15.75">
      <c r="M36851" s="172"/>
      <c r="N36851" s="172"/>
      <c r="O36851" s="172"/>
      <c r="U36851" s="173"/>
    </row>
    <row r="36852" spans="13:21" s="104" customFormat="1" ht="15.75">
      <c r="M36852" s="172"/>
      <c r="N36852" s="172"/>
      <c r="O36852" s="172"/>
      <c r="U36852" s="173"/>
    </row>
    <row r="36853" spans="13:21" s="104" customFormat="1" ht="15.75">
      <c r="M36853" s="172"/>
      <c r="N36853" s="172"/>
      <c r="O36853" s="172"/>
      <c r="U36853" s="173"/>
    </row>
    <row r="36854" spans="13:21" s="104" customFormat="1" ht="15.75">
      <c r="M36854" s="172"/>
      <c r="N36854" s="172"/>
      <c r="O36854" s="172"/>
      <c r="U36854" s="173"/>
    </row>
    <row r="36855" spans="13:21" s="104" customFormat="1" ht="15.75">
      <c r="M36855" s="172"/>
      <c r="N36855" s="172"/>
      <c r="O36855" s="172"/>
      <c r="U36855" s="173"/>
    </row>
    <row r="36856" spans="13:21" s="104" customFormat="1" ht="15.75">
      <c r="M36856" s="172"/>
      <c r="N36856" s="172"/>
      <c r="O36856" s="172"/>
      <c r="U36856" s="173"/>
    </row>
    <row r="36857" spans="13:21" s="104" customFormat="1" ht="15.75">
      <c r="M36857" s="172"/>
      <c r="N36857" s="172"/>
      <c r="O36857" s="172"/>
      <c r="U36857" s="173"/>
    </row>
    <row r="36858" spans="13:21" s="104" customFormat="1" ht="15.75">
      <c r="M36858" s="172"/>
      <c r="N36858" s="172"/>
      <c r="O36858" s="172"/>
      <c r="U36858" s="173"/>
    </row>
    <row r="36859" spans="13:21" s="104" customFormat="1" ht="15.75">
      <c r="M36859" s="172"/>
      <c r="N36859" s="172"/>
      <c r="O36859" s="172"/>
      <c r="U36859" s="173"/>
    </row>
    <row r="36860" spans="13:21" s="104" customFormat="1" ht="15.75">
      <c r="M36860" s="172"/>
      <c r="N36860" s="172"/>
      <c r="O36860" s="172"/>
      <c r="U36860" s="173"/>
    </row>
    <row r="36861" spans="13:21" s="104" customFormat="1" ht="15.75">
      <c r="M36861" s="172"/>
      <c r="N36861" s="172"/>
      <c r="O36861" s="172"/>
      <c r="U36861" s="173"/>
    </row>
    <row r="36862" spans="13:21" s="104" customFormat="1" ht="15.75">
      <c r="M36862" s="172"/>
      <c r="N36862" s="172"/>
      <c r="O36862" s="172"/>
      <c r="U36862" s="173"/>
    </row>
    <row r="36863" spans="13:21" s="104" customFormat="1" ht="15.75">
      <c r="M36863" s="172"/>
      <c r="N36863" s="172"/>
      <c r="O36863" s="172"/>
      <c r="U36863" s="173"/>
    </row>
    <row r="36864" spans="13:21" s="104" customFormat="1" ht="15.75">
      <c r="M36864" s="172"/>
      <c r="N36864" s="172"/>
      <c r="O36864" s="172"/>
      <c r="U36864" s="173"/>
    </row>
    <row r="36865" spans="13:21" s="104" customFormat="1" ht="15.75">
      <c r="M36865" s="172"/>
      <c r="N36865" s="172"/>
      <c r="O36865" s="172"/>
      <c r="U36865" s="173"/>
    </row>
    <row r="36866" spans="13:21" s="104" customFormat="1" ht="15.75">
      <c r="M36866" s="172"/>
      <c r="N36866" s="172"/>
      <c r="O36866" s="172"/>
      <c r="U36866" s="173"/>
    </row>
    <row r="36867" spans="13:21" s="104" customFormat="1" ht="15.75">
      <c r="M36867" s="172"/>
      <c r="N36867" s="172"/>
      <c r="O36867" s="172"/>
      <c r="U36867" s="173"/>
    </row>
    <row r="36868" spans="13:21" s="104" customFormat="1" ht="15.75">
      <c r="M36868" s="172"/>
      <c r="N36868" s="172"/>
      <c r="O36868" s="172"/>
      <c r="U36868" s="173"/>
    </row>
    <row r="36869" spans="13:21" s="104" customFormat="1" ht="15.75">
      <c r="M36869" s="172"/>
      <c r="N36869" s="172"/>
      <c r="O36869" s="172"/>
      <c r="U36869" s="173"/>
    </row>
    <row r="36870" spans="13:21" s="104" customFormat="1" ht="15.75">
      <c r="M36870" s="172"/>
      <c r="N36870" s="172"/>
      <c r="O36870" s="172"/>
      <c r="U36870" s="173"/>
    </row>
    <row r="36871" spans="13:21" s="104" customFormat="1" ht="15.75">
      <c r="M36871" s="172"/>
      <c r="N36871" s="172"/>
      <c r="O36871" s="172"/>
      <c r="U36871" s="173"/>
    </row>
    <row r="36872" spans="13:21" s="104" customFormat="1" ht="15.75">
      <c r="M36872" s="172"/>
      <c r="N36872" s="172"/>
      <c r="O36872" s="172"/>
      <c r="U36872" s="173"/>
    </row>
    <row r="36873" spans="13:21" s="104" customFormat="1" ht="15.75">
      <c r="M36873" s="172"/>
      <c r="N36873" s="172"/>
      <c r="O36873" s="172"/>
      <c r="U36873" s="173"/>
    </row>
    <row r="36874" spans="13:21" s="104" customFormat="1" ht="15.75">
      <c r="M36874" s="172"/>
      <c r="N36874" s="172"/>
      <c r="O36874" s="172"/>
      <c r="U36874" s="173"/>
    </row>
    <row r="36875" spans="13:21" s="104" customFormat="1" ht="15.75">
      <c r="M36875" s="172"/>
      <c r="N36875" s="172"/>
      <c r="O36875" s="172"/>
      <c r="U36875" s="173"/>
    </row>
    <row r="36876" spans="13:21" s="104" customFormat="1" ht="15.75">
      <c r="M36876" s="172"/>
      <c r="N36876" s="172"/>
      <c r="O36876" s="172"/>
      <c r="U36876" s="173"/>
    </row>
    <row r="36877" spans="13:21" s="104" customFormat="1" ht="15.75">
      <c r="M36877" s="172"/>
      <c r="N36877" s="172"/>
      <c r="O36877" s="172"/>
      <c r="U36877" s="173"/>
    </row>
    <row r="36878" spans="13:21" s="104" customFormat="1" ht="15.75">
      <c r="M36878" s="172"/>
      <c r="N36878" s="172"/>
      <c r="O36878" s="172"/>
      <c r="U36878" s="173"/>
    </row>
    <row r="36879" spans="13:21" s="104" customFormat="1" ht="15.75">
      <c r="M36879" s="172"/>
      <c r="N36879" s="172"/>
      <c r="O36879" s="172"/>
      <c r="U36879" s="173"/>
    </row>
    <row r="36880" spans="13:21" s="104" customFormat="1" ht="15.75">
      <c r="M36880" s="172"/>
      <c r="N36880" s="172"/>
      <c r="O36880" s="172"/>
      <c r="U36880" s="173"/>
    </row>
    <row r="36881" spans="13:21" s="104" customFormat="1" ht="15.75">
      <c r="M36881" s="172"/>
      <c r="N36881" s="172"/>
      <c r="O36881" s="172"/>
      <c r="U36881" s="173"/>
    </row>
    <row r="36882" spans="13:21" s="104" customFormat="1" ht="15.75">
      <c r="M36882" s="172"/>
      <c r="N36882" s="172"/>
      <c r="O36882" s="172"/>
      <c r="U36882" s="173"/>
    </row>
    <row r="36883" spans="13:21" s="104" customFormat="1" ht="15.75">
      <c r="M36883" s="172"/>
      <c r="N36883" s="172"/>
      <c r="O36883" s="172"/>
      <c r="U36883" s="173"/>
    </row>
    <row r="36884" spans="13:21" s="104" customFormat="1" ht="15.75">
      <c r="M36884" s="172"/>
      <c r="N36884" s="172"/>
      <c r="O36884" s="172"/>
      <c r="U36884" s="173"/>
    </row>
    <row r="36885" spans="13:21" s="104" customFormat="1" ht="15.75">
      <c r="M36885" s="172"/>
      <c r="N36885" s="172"/>
      <c r="O36885" s="172"/>
      <c r="U36885" s="173"/>
    </row>
    <row r="36886" spans="13:21" s="104" customFormat="1" ht="15.75">
      <c r="M36886" s="172"/>
      <c r="N36886" s="172"/>
      <c r="O36886" s="172"/>
      <c r="U36886" s="173"/>
    </row>
    <row r="36887" spans="13:21" s="104" customFormat="1" ht="15.75">
      <c r="M36887" s="172"/>
      <c r="N36887" s="172"/>
      <c r="O36887" s="172"/>
      <c r="U36887" s="173"/>
    </row>
    <row r="36888" spans="13:21" s="104" customFormat="1" ht="15.75">
      <c r="M36888" s="172"/>
      <c r="N36888" s="172"/>
      <c r="O36888" s="172"/>
      <c r="U36888" s="173"/>
    </row>
    <row r="36889" spans="13:21" s="104" customFormat="1" ht="15.75">
      <c r="M36889" s="172"/>
      <c r="N36889" s="172"/>
      <c r="O36889" s="172"/>
      <c r="U36889" s="173"/>
    </row>
    <row r="36890" spans="13:21" s="104" customFormat="1" ht="15.75">
      <c r="M36890" s="172"/>
      <c r="N36890" s="172"/>
      <c r="O36890" s="172"/>
      <c r="U36890" s="173"/>
    </row>
    <row r="36891" spans="13:21" s="104" customFormat="1" ht="15.75">
      <c r="M36891" s="172"/>
      <c r="N36891" s="172"/>
      <c r="O36891" s="172"/>
      <c r="U36891" s="173"/>
    </row>
    <row r="36892" spans="13:21" s="104" customFormat="1" ht="15.75">
      <c r="M36892" s="172"/>
      <c r="N36892" s="172"/>
      <c r="O36892" s="172"/>
      <c r="U36892" s="173"/>
    </row>
    <row r="36893" spans="13:21" s="104" customFormat="1" ht="15.75">
      <c r="M36893" s="172"/>
      <c r="N36893" s="172"/>
      <c r="O36893" s="172"/>
      <c r="U36893" s="173"/>
    </row>
    <row r="36894" spans="13:21" s="104" customFormat="1" ht="15.75">
      <c r="M36894" s="172"/>
      <c r="N36894" s="172"/>
      <c r="O36894" s="172"/>
      <c r="U36894" s="173"/>
    </row>
    <row r="36895" spans="13:21" s="104" customFormat="1" ht="15.75">
      <c r="M36895" s="172"/>
      <c r="N36895" s="172"/>
      <c r="O36895" s="172"/>
      <c r="U36895" s="173"/>
    </row>
    <row r="36896" spans="13:21" s="104" customFormat="1" ht="15.75">
      <c r="M36896" s="172"/>
      <c r="N36896" s="172"/>
      <c r="O36896" s="172"/>
      <c r="U36896" s="173"/>
    </row>
    <row r="36897" spans="13:21" s="104" customFormat="1" ht="15.75">
      <c r="M36897" s="172"/>
      <c r="N36897" s="172"/>
      <c r="O36897" s="172"/>
      <c r="U36897" s="173"/>
    </row>
    <row r="36898" spans="13:21" s="104" customFormat="1" ht="15.75">
      <c r="M36898" s="172"/>
      <c r="N36898" s="172"/>
      <c r="O36898" s="172"/>
      <c r="U36898" s="173"/>
    </row>
    <row r="36899" spans="13:21" s="104" customFormat="1" ht="15.75">
      <c r="M36899" s="172"/>
      <c r="N36899" s="172"/>
      <c r="O36899" s="172"/>
      <c r="U36899" s="173"/>
    </row>
    <row r="36900" spans="13:21" s="104" customFormat="1" ht="15.75">
      <c r="M36900" s="172"/>
      <c r="N36900" s="172"/>
      <c r="O36900" s="172"/>
      <c r="U36900" s="173"/>
    </row>
    <row r="36901" spans="13:21" s="104" customFormat="1" ht="15.75">
      <c r="M36901" s="172"/>
      <c r="N36901" s="172"/>
      <c r="O36901" s="172"/>
      <c r="U36901" s="173"/>
    </row>
    <row r="36902" spans="13:21" s="104" customFormat="1" ht="15.75">
      <c r="M36902" s="172"/>
      <c r="N36902" s="172"/>
      <c r="O36902" s="172"/>
      <c r="U36902" s="173"/>
    </row>
    <row r="36903" spans="13:21" s="104" customFormat="1" ht="15.75">
      <c r="M36903" s="172"/>
      <c r="N36903" s="172"/>
      <c r="O36903" s="172"/>
      <c r="U36903" s="173"/>
    </row>
    <row r="36904" spans="13:21" s="104" customFormat="1" ht="15.75">
      <c r="M36904" s="172"/>
      <c r="N36904" s="172"/>
      <c r="O36904" s="172"/>
      <c r="U36904" s="173"/>
    </row>
    <row r="36905" spans="13:21" s="104" customFormat="1" ht="15.75">
      <c r="M36905" s="172"/>
      <c r="N36905" s="172"/>
      <c r="O36905" s="172"/>
      <c r="U36905" s="173"/>
    </row>
    <row r="36906" spans="13:21" s="104" customFormat="1" ht="15.75">
      <c r="M36906" s="172"/>
      <c r="N36906" s="172"/>
      <c r="O36906" s="172"/>
      <c r="U36906" s="173"/>
    </row>
    <row r="36907" spans="13:21" s="104" customFormat="1" ht="15.75">
      <c r="M36907" s="172"/>
      <c r="N36907" s="172"/>
      <c r="O36907" s="172"/>
      <c r="U36907" s="173"/>
    </row>
    <row r="36908" spans="13:21" s="104" customFormat="1" ht="15.75">
      <c r="M36908" s="172"/>
      <c r="N36908" s="172"/>
      <c r="O36908" s="172"/>
      <c r="U36908" s="173"/>
    </row>
    <row r="36909" spans="13:21" s="104" customFormat="1" ht="15.75">
      <c r="M36909" s="172"/>
      <c r="N36909" s="172"/>
      <c r="O36909" s="172"/>
      <c r="U36909" s="173"/>
    </row>
    <row r="36910" spans="13:21" s="104" customFormat="1" ht="15.75">
      <c r="M36910" s="172"/>
      <c r="N36910" s="172"/>
      <c r="O36910" s="172"/>
      <c r="U36910" s="173"/>
    </row>
    <row r="36911" spans="13:21" s="104" customFormat="1" ht="15.75">
      <c r="M36911" s="172"/>
      <c r="N36911" s="172"/>
      <c r="O36911" s="172"/>
      <c r="U36911" s="173"/>
    </row>
    <row r="36912" spans="13:21" s="104" customFormat="1" ht="15.75">
      <c r="M36912" s="172"/>
      <c r="N36912" s="172"/>
      <c r="O36912" s="172"/>
      <c r="U36912" s="173"/>
    </row>
    <row r="36913" spans="13:21" s="104" customFormat="1" ht="15.75">
      <c r="M36913" s="172"/>
      <c r="N36913" s="172"/>
      <c r="O36913" s="172"/>
      <c r="U36913" s="173"/>
    </row>
    <row r="36914" spans="13:21" s="104" customFormat="1" ht="15.75">
      <c r="M36914" s="172"/>
      <c r="N36914" s="172"/>
      <c r="O36914" s="172"/>
      <c r="U36914" s="173"/>
    </row>
    <row r="36915" spans="13:21" s="104" customFormat="1" ht="15.75">
      <c r="M36915" s="172"/>
      <c r="N36915" s="172"/>
      <c r="O36915" s="172"/>
      <c r="U36915" s="173"/>
    </row>
    <row r="36916" spans="13:21" s="104" customFormat="1" ht="15.75">
      <c r="M36916" s="172"/>
      <c r="N36916" s="172"/>
      <c r="O36916" s="172"/>
      <c r="U36916" s="173"/>
    </row>
    <row r="36917" spans="13:21" s="104" customFormat="1" ht="15.75">
      <c r="M36917" s="172"/>
      <c r="N36917" s="172"/>
      <c r="O36917" s="172"/>
      <c r="U36917" s="173"/>
    </row>
    <row r="36918" spans="13:21" s="104" customFormat="1" ht="15.75">
      <c r="M36918" s="172"/>
      <c r="N36918" s="172"/>
      <c r="O36918" s="172"/>
      <c r="U36918" s="173"/>
    </row>
    <row r="36919" spans="13:21" s="104" customFormat="1" ht="15.75">
      <c r="M36919" s="172"/>
      <c r="N36919" s="172"/>
      <c r="O36919" s="172"/>
      <c r="U36919" s="173"/>
    </row>
    <row r="36920" spans="13:21" s="104" customFormat="1" ht="15.75">
      <c r="M36920" s="172"/>
      <c r="N36920" s="172"/>
      <c r="O36920" s="172"/>
      <c r="U36920" s="173"/>
    </row>
    <row r="36921" spans="13:21" s="104" customFormat="1" ht="15.75">
      <c r="M36921" s="172"/>
      <c r="N36921" s="172"/>
      <c r="O36921" s="172"/>
      <c r="U36921" s="173"/>
    </row>
    <row r="36922" spans="13:21" s="104" customFormat="1" ht="15.75">
      <c r="M36922" s="172"/>
      <c r="N36922" s="172"/>
      <c r="O36922" s="172"/>
      <c r="U36922" s="173"/>
    </row>
    <row r="36923" spans="13:21" s="104" customFormat="1" ht="15.75">
      <c r="M36923" s="172"/>
      <c r="N36923" s="172"/>
      <c r="O36923" s="172"/>
      <c r="U36923" s="173"/>
    </row>
    <row r="36924" spans="13:21" s="104" customFormat="1" ht="15.75">
      <c r="M36924" s="172"/>
      <c r="N36924" s="172"/>
      <c r="O36924" s="172"/>
      <c r="U36924" s="173"/>
    </row>
    <row r="36925" spans="13:21" s="104" customFormat="1" ht="15.75">
      <c r="M36925" s="172"/>
      <c r="N36925" s="172"/>
      <c r="O36925" s="172"/>
      <c r="U36925" s="173"/>
    </row>
    <row r="36926" spans="13:21" s="104" customFormat="1" ht="15.75">
      <c r="M36926" s="172"/>
      <c r="N36926" s="172"/>
      <c r="O36926" s="172"/>
      <c r="U36926" s="173"/>
    </row>
    <row r="36927" spans="13:21" s="104" customFormat="1" ht="15.75">
      <c r="M36927" s="172"/>
      <c r="N36927" s="172"/>
      <c r="O36927" s="172"/>
      <c r="U36927" s="173"/>
    </row>
    <row r="36928" spans="13:21" s="104" customFormat="1" ht="15.75">
      <c r="M36928" s="172"/>
      <c r="N36928" s="172"/>
      <c r="O36928" s="172"/>
      <c r="U36928" s="173"/>
    </row>
    <row r="36929" spans="13:21" s="104" customFormat="1" ht="15.75">
      <c r="M36929" s="172"/>
      <c r="N36929" s="172"/>
      <c r="O36929" s="172"/>
      <c r="U36929" s="173"/>
    </row>
    <row r="36930" spans="13:21" s="104" customFormat="1" ht="15.75">
      <c r="M36930" s="172"/>
      <c r="N36930" s="172"/>
      <c r="O36930" s="172"/>
      <c r="U36930" s="173"/>
    </row>
    <row r="36931" spans="13:21" s="104" customFormat="1" ht="15.75">
      <c r="M36931" s="172"/>
      <c r="N36931" s="172"/>
      <c r="O36931" s="172"/>
      <c r="U36931" s="173"/>
    </row>
    <row r="36932" spans="13:21" s="104" customFormat="1" ht="15.75">
      <c r="M36932" s="172"/>
      <c r="N36932" s="172"/>
      <c r="O36932" s="172"/>
      <c r="U36932" s="173"/>
    </row>
    <row r="36933" spans="13:21" s="104" customFormat="1" ht="15.75">
      <c r="M36933" s="172"/>
      <c r="N36933" s="172"/>
      <c r="O36933" s="172"/>
      <c r="U36933" s="173"/>
    </row>
    <row r="36934" spans="13:21" s="104" customFormat="1" ht="15.75">
      <c r="M36934" s="172"/>
      <c r="N36934" s="172"/>
      <c r="O36934" s="172"/>
      <c r="U36934" s="173"/>
    </row>
    <row r="36935" spans="13:21" s="104" customFormat="1" ht="15.75">
      <c r="M36935" s="172"/>
      <c r="N36935" s="172"/>
      <c r="O36935" s="172"/>
      <c r="U36935" s="173"/>
    </row>
    <row r="36936" spans="13:21" s="104" customFormat="1" ht="15.75">
      <c r="M36936" s="172"/>
      <c r="N36936" s="172"/>
      <c r="O36936" s="172"/>
      <c r="U36936" s="173"/>
    </row>
    <row r="36937" spans="13:21" s="104" customFormat="1" ht="15.75">
      <c r="M36937" s="172"/>
      <c r="N36937" s="172"/>
      <c r="O36937" s="172"/>
      <c r="U36937" s="173"/>
    </row>
    <row r="36938" spans="13:21" s="104" customFormat="1" ht="15.75">
      <c r="M36938" s="172"/>
      <c r="N36938" s="172"/>
      <c r="O36938" s="172"/>
      <c r="U36938" s="173"/>
    </row>
    <row r="36939" spans="13:21" s="104" customFormat="1" ht="15.75">
      <c r="M36939" s="172"/>
      <c r="N36939" s="172"/>
      <c r="O36939" s="172"/>
      <c r="U36939" s="173"/>
    </row>
    <row r="36940" spans="13:21" s="104" customFormat="1" ht="15.75">
      <c r="M36940" s="172"/>
      <c r="N36940" s="172"/>
      <c r="O36940" s="172"/>
      <c r="U36940" s="173"/>
    </row>
    <row r="36941" spans="13:21" s="104" customFormat="1" ht="15.75">
      <c r="M36941" s="172"/>
      <c r="N36941" s="172"/>
      <c r="O36941" s="172"/>
      <c r="U36941" s="173"/>
    </row>
    <row r="36942" spans="13:21" s="104" customFormat="1" ht="15.75">
      <c r="M36942" s="172"/>
      <c r="N36942" s="172"/>
      <c r="O36942" s="172"/>
      <c r="U36942" s="173"/>
    </row>
    <row r="36943" spans="13:21" s="104" customFormat="1" ht="15.75">
      <c r="M36943" s="172"/>
      <c r="N36943" s="172"/>
      <c r="O36943" s="172"/>
      <c r="U36943" s="173"/>
    </row>
    <row r="36944" spans="13:21" s="104" customFormat="1" ht="15.75">
      <c r="M36944" s="172"/>
      <c r="N36944" s="172"/>
      <c r="O36944" s="172"/>
      <c r="U36944" s="173"/>
    </row>
    <row r="36945" spans="13:21" s="104" customFormat="1" ht="15.75">
      <c r="M36945" s="172"/>
      <c r="N36945" s="172"/>
      <c r="O36945" s="172"/>
      <c r="U36945" s="173"/>
    </row>
    <row r="36946" spans="13:21" s="104" customFormat="1" ht="15.75">
      <c r="M36946" s="172"/>
      <c r="N36946" s="172"/>
      <c r="O36946" s="172"/>
      <c r="U36946" s="173"/>
    </row>
    <row r="36947" spans="13:21" s="104" customFormat="1" ht="15.75">
      <c r="M36947" s="172"/>
      <c r="N36947" s="172"/>
      <c r="O36947" s="172"/>
      <c r="U36947" s="173"/>
    </row>
    <row r="36948" spans="13:21" s="104" customFormat="1" ht="15.75">
      <c r="M36948" s="172"/>
      <c r="N36948" s="172"/>
      <c r="O36948" s="172"/>
      <c r="U36948" s="173"/>
    </row>
    <row r="36949" spans="13:21" s="104" customFormat="1" ht="15.75">
      <c r="M36949" s="172"/>
      <c r="N36949" s="172"/>
      <c r="O36949" s="172"/>
      <c r="U36949" s="173"/>
    </row>
    <row r="36950" spans="13:21" s="104" customFormat="1" ht="15.75">
      <c r="M36950" s="172"/>
      <c r="N36950" s="172"/>
      <c r="O36950" s="172"/>
      <c r="U36950" s="173"/>
    </row>
    <row r="36951" spans="13:21" s="104" customFormat="1" ht="15.75">
      <c r="M36951" s="172"/>
      <c r="N36951" s="172"/>
      <c r="O36951" s="172"/>
      <c r="U36951" s="173"/>
    </row>
    <row r="36952" spans="13:21" s="104" customFormat="1" ht="15.75">
      <c r="M36952" s="172"/>
      <c r="N36952" s="172"/>
      <c r="O36952" s="172"/>
      <c r="U36952" s="173"/>
    </row>
    <row r="36953" spans="13:21" s="104" customFormat="1" ht="15.75">
      <c r="M36953" s="172"/>
      <c r="N36953" s="172"/>
      <c r="O36953" s="172"/>
      <c r="U36953" s="173"/>
    </row>
    <row r="36954" spans="13:21" s="104" customFormat="1" ht="15.75">
      <c r="M36954" s="172"/>
      <c r="N36954" s="172"/>
      <c r="O36954" s="172"/>
      <c r="U36954" s="173"/>
    </row>
    <row r="36955" spans="13:21" s="104" customFormat="1" ht="15.75">
      <c r="M36955" s="172"/>
      <c r="N36955" s="172"/>
      <c r="O36955" s="172"/>
      <c r="U36955" s="173"/>
    </row>
    <row r="36956" spans="13:21" s="104" customFormat="1" ht="15.75">
      <c r="M36956" s="172"/>
      <c r="N36956" s="172"/>
      <c r="O36956" s="172"/>
      <c r="U36956" s="173"/>
    </row>
    <row r="36957" spans="13:21" s="104" customFormat="1" ht="15.75">
      <c r="M36957" s="172"/>
      <c r="N36957" s="172"/>
      <c r="O36957" s="172"/>
      <c r="U36957" s="173"/>
    </row>
    <row r="36958" spans="13:21" s="104" customFormat="1" ht="15.75">
      <c r="M36958" s="172"/>
      <c r="N36958" s="172"/>
      <c r="O36958" s="172"/>
      <c r="U36958" s="173"/>
    </row>
    <row r="36959" spans="13:21" s="104" customFormat="1" ht="15.75">
      <c r="M36959" s="172"/>
      <c r="N36959" s="172"/>
      <c r="O36959" s="172"/>
      <c r="U36959" s="173"/>
    </row>
    <row r="36960" spans="13:21" s="104" customFormat="1" ht="15.75">
      <c r="M36960" s="172"/>
      <c r="N36960" s="172"/>
      <c r="O36960" s="172"/>
      <c r="U36960" s="173"/>
    </row>
    <row r="36961" spans="13:21" s="104" customFormat="1" ht="15.75">
      <c r="M36961" s="172"/>
      <c r="N36961" s="172"/>
      <c r="O36961" s="172"/>
      <c r="U36961" s="173"/>
    </row>
    <row r="36962" spans="13:21" s="104" customFormat="1" ht="15.75">
      <c r="M36962" s="172"/>
      <c r="N36962" s="172"/>
      <c r="O36962" s="172"/>
      <c r="U36962" s="173"/>
    </row>
    <row r="36963" spans="13:21" s="104" customFormat="1" ht="15.75">
      <c r="M36963" s="172"/>
      <c r="N36963" s="172"/>
      <c r="O36963" s="172"/>
      <c r="U36963" s="173"/>
    </row>
    <row r="36964" spans="13:21" s="104" customFormat="1" ht="15.75">
      <c r="M36964" s="172"/>
      <c r="N36964" s="172"/>
      <c r="O36964" s="172"/>
      <c r="U36964" s="173"/>
    </row>
    <row r="36965" spans="13:21" s="104" customFormat="1" ht="15.75">
      <c r="M36965" s="172"/>
      <c r="N36965" s="172"/>
      <c r="O36965" s="172"/>
      <c r="U36965" s="173"/>
    </row>
    <row r="36966" spans="13:21" s="104" customFormat="1" ht="15.75">
      <c r="M36966" s="172"/>
      <c r="N36966" s="172"/>
      <c r="O36966" s="172"/>
      <c r="U36966" s="173"/>
    </row>
    <row r="36967" spans="13:21" s="104" customFormat="1" ht="15.75">
      <c r="M36967" s="172"/>
      <c r="N36967" s="172"/>
      <c r="O36967" s="172"/>
      <c r="U36967" s="173"/>
    </row>
    <row r="36968" spans="13:21" s="104" customFormat="1" ht="15.75">
      <c r="M36968" s="172"/>
      <c r="N36968" s="172"/>
      <c r="O36968" s="172"/>
      <c r="U36968" s="173"/>
    </row>
    <row r="36969" spans="13:21" s="104" customFormat="1" ht="15.75">
      <c r="M36969" s="172"/>
      <c r="N36969" s="172"/>
      <c r="O36969" s="172"/>
      <c r="U36969" s="173"/>
    </row>
    <row r="36970" spans="13:21" s="104" customFormat="1" ht="15.75">
      <c r="M36970" s="172"/>
      <c r="N36970" s="172"/>
      <c r="O36970" s="172"/>
      <c r="U36970" s="173"/>
    </row>
    <row r="36971" spans="13:21" s="104" customFormat="1" ht="15.75">
      <c r="M36971" s="172"/>
      <c r="N36971" s="172"/>
      <c r="O36971" s="172"/>
      <c r="U36971" s="173"/>
    </row>
    <row r="36972" spans="13:21" s="104" customFormat="1" ht="15.75">
      <c r="M36972" s="172"/>
      <c r="N36972" s="172"/>
      <c r="O36972" s="172"/>
      <c r="U36972" s="173"/>
    </row>
    <row r="36973" spans="13:21" s="104" customFormat="1" ht="15.75">
      <c r="M36973" s="172"/>
      <c r="N36973" s="172"/>
      <c r="O36973" s="172"/>
      <c r="U36973" s="173"/>
    </row>
    <row r="36974" spans="13:21" s="104" customFormat="1" ht="15.75">
      <c r="M36974" s="172"/>
      <c r="N36974" s="172"/>
      <c r="O36974" s="172"/>
      <c r="U36974" s="173"/>
    </row>
    <row r="36975" spans="13:21" s="104" customFormat="1" ht="15.75">
      <c r="M36975" s="172"/>
      <c r="N36975" s="172"/>
      <c r="O36975" s="172"/>
      <c r="U36975" s="173"/>
    </row>
    <row r="36976" spans="13:21" s="104" customFormat="1" ht="15.75">
      <c r="M36976" s="172"/>
      <c r="N36976" s="172"/>
      <c r="O36976" s="172"/>
      <c r="U36976" s="173"/>
    </row>
    <row r="36977" spans="13:21" s="104" customFormat="1" ht="15.75">
      <c r="M36977" s="172"/>
      <c r="N36977" s="172"/>
      <c r="O36977" s="172"/>
      <c r="U36977" s="173"/>
    </row>
    <row r="36978" spans="13:21" s="104" customFormat="1" ht="15.75">
      <c r="M36978" s="172"/>
      <c r="N36978" s="172"/>
      <c r="O36978" s="172"/>
      <c r="U36978" s="173"/>
    </row>
    <row r="36979" spans="13:21" s="104" customFormat="1" ht="15.75">
      <c r="M36979" s="172"/>
      <c r="N36979" s="172"/>
      <c r="O36979" s="172"/>
      <c r="U36979" s="173"/>
    </row>
    <row r="36980" spans="13:21" s="104" customFormat="1" ht="15.75">
      <c r="M36980" s="172"/>
      <c r="N36980" s="172"/>
      <c r="O36980" s="172"/>
      <c r="U36980" s="173"/>
    </row>
    <row r="36981" spans="13:21" s="104" customFormat="1" ht="15.75">
      <c r="M36981" s="172"/>
      <c r="N36981" s="172"/>
      <c r="O36981" s="172"/>
      <c r="U36981" s="173"/>
    </row>
    <row r="36982" spans="13:21" s="104" customFormat="1" ht="15.75">
      <c r="M36982" s="172"/>
      <c r="N36982" s="172"/>
      <c r="O36982" s="172"/>
      <c r="U36982" s="173"/>
    </row>
    <row r="36983" spans="13:21" s="104" customFormat="1" ht="15.75">
      <c r="M36983" s="172"/>
      <c r="N36983" s="172"/>
      <c r="O36983" s="172"/>
      <c r="U36983" s="173"/>
    </row>
    <row r="36984" spans="13:21" s="104" customFormat="1" ht="15.75">
      <c r="M36984" s="172"/>
      <c r="N36984" s="172"/>
      <c r="O36984" s="172"/>
      <c r="U36984" s="173"/>
    </row>
    <row r="36985" spans="13:21" s="104" customFormat="1" ht="15.75">
      <c r="M36985" s="172"/>
      <c r="N36985" s="172"/>
      <c r="O36985" s="172"/>
      <c r="U36985" s="173"/>
    </row>
    <row r="36986" spans="13:21" s="104" customFormat="1" ht="15.75">
      <c r="M36986" s="172"/>
      <c r="N36986" s="172"/>
      <c r="O36986" s="172"/>
      <c r="U36986" s="173"/>
    </row>
    <row r="36987" spans="13:21" s="104" customFormat="1" ht="15.75">
      <c r="M36987" s="172"/>
      <c r="N36987" s="172"/>
      <c r="O36987" s="172"/>
      <c r="U36987" s="173"/>
    </row>
    <row r="36988" spans="13:21" s="104" customFormat="1" ht="15.75">
      <c r="M36988" s="172"/>
      <c r="N36988" s="172"/>
      <c r="O36988" s="172"/>
      <c r="U36988" s="173"/>
    </row>
    <row r="36989" spans="13:21" s="104" customFormat="1" ht="15.75">
      <c r="M36989" s="172"/>
      <c r="N36989" s="172"/>
      <c r="O36989" s="172"/>
      <c r="U36989" s="173"/>
    </row>
    <row r="36990" spans="13:21" s="104" customFormat="1" ht="15.75">
      <c r="M36990" s="172"/>
      <c r="N36990" s="172"/>
      <c r="O36990" s="172"/>
      <c r="U36990" s="173"/>
    </row>
    <row r="36991" spans="13:21" s="104" customFormat="1" ht="15.75">
      <c r="M36991" s="172"/>
      <c r="N36991" s="172"/>
      <c r="O36991" s="172"/>
      <c r="U36991" s="173"/>
    </row>
    <row r="36992" spans="13:21" s="104" customFormat="1" ht="15.75">
      <c r="M36992" s="172"/>
      <c r="N36992" s="172"/>
      <c r="O36992" s="172"/>
      <c r="U36992" s="173"/>
    </row>
    <row r="36993" spans="13:21" s="104" customFormat="1" ht="15.75">
      <c r="M36993" s="172"/>
      <c r="N36993" s="172"/>
      <c r="O36993" s="172"/>
      <c r="U36993" s="173"/>
    </row>
    <row r="36994" spans="13:21" s="104" customFormat="1" ht="15.75">
      <c r="M36994" s="172"/>
      <c r="N36994" s="172"/>
      <c r="O36994" s="172"/>
      <c r="U36994" s="173"/>
    </row>
    <row r="36995" spans="13:21" s="104" customFormat="1" ht="15.75">
      <c r="M36995" s="172"/>
      <c r="N36995" s="172"/>
      <c r="O36995" s="172"/>
      <c r="U36995" s="173"/>
    </row>
    <row r="36996" spans="13:21" s="104" customFormat="1" ht="15.75">
      <c r="M36996" s="172"/>
      <c r="N36996" s="172"/>
      <c r="O36996" s="172"/>
      <c r="U36996" s="173"/>
    </row>
    <row r="36997" spans="13:21" s="104" customFormat="1" ht="15.75">
      <c r="M36997" s="172"/>
      <c r="N36997" s="172"/>
      <c r="O36997" s="172"/>
      <c r="U36997" s="173"/>
    </row>
    <row r="36998" spans="13:21" s="104" customFormat="1" ht="15.75">
      <c r="M36998" s="172"/>
      <c r="N36998" s="172"/>
      <c r="O36998" s="172"/>
      <c r="U36998" s="173"/>
    </row>
    <row r="36999" spans="13:21" s="104" customFormat="1" ht="15.75">
      <c r="M36999" s="172"/>
      <c r="N36999" s="172"/>
      <c r="O36999" s="172"/>
      <c r="U36999" s="173"/>
    </row>
    <row r="37000" spans="13:21" s="104" customFormat="1" ht="15.75">
      <c r="M37000" s="172"/>
      <c r="N37000" s="172"/>
      <c r="O37000" s="172"/>
      <c r="U37000" s="173"/>
    </row>
    <row r="37001" spans="13:21" s="104" customFormat="1" ht="15.75">
      <c r="M37001" s="172"/>
      <c r="N37001" s="172"/>
      <c r="O37001" s="172"/>
      <c r="U37001" s="173"/>
    </row>
    <row r="37002" spans="13:21" s="104" customFormat="1" ht="15.75">
      <c r="M37002" s="172"/>
      <c r="N37002" s="172"/>
      <c r="O37002" s="172"/>
      <c r="U37002" s="173"/>
    </row>
    <row r="37003" spans="13:21" s="104" customFormat="1" ht="15.75">
      <c r="M37003" s="172"/>
      <c r="N37003" s="172"/>
      <c r="O37003" s="172"/>
      <c r="U37003" s="173"/>
    </row>
    <row r="37004" spans="13:21" s="104" customFormat="1" ht="15.75">
      <c r="M37004" s="172"/>
      <c r="N37004" s="172"/>
      <c r="O37004" s="172"/>
      <c r="U37004" s="173"/>
    </row>
    <row r="37005" spans="13:21" s="104" customFormat="1" ht="15.75">
      <c r="M37005" s="172"/>
      <c r="N37005" s="172"/>
      <c r="O37005" s="172"/>
      <c r="U37005" s="173"/>
    </row>
    <row r="37006" spans="13:21" s="104" customFormat="1" ht="15.75">
      <c r="M37006" s="172"/>
      <c r="N37006" s="172"/>
      <c r="O37006" s="172"/>
      <c r="U37006" s="173"/>
    </row>
    <row r="37007" spans="13:21" s="104" customFormat="1" ht="15.75">
      <c r="M37007" s="172"/>
      <c r="N37007" s="172"/>
      <c r="O37007" s="172"/>
      <c r="U37007" s="173"/>
    </row>
    <row r="37008" spans="13:21" s="104" customFormat="1" ht="15.75">
      <c r="M37008" s="172"/>
      <c r="N37008" s="172"/>
      <c r="O37008" s="172"/>
      <c r="U37008" s="173"/>
    </row>
    <row r="37009" spans="13:21" s="104" customFormat="1" ht="15.75">
      <c r="M37009" s="172"/>
      <c r="N37009" s="172"/>
      <c r="O37009" s="172"/>
      <c r="U37009" s="173"/>
    </row>
    <row r="37010" spans="13:21" s="104" customFormat="1" ht="15.75">
      <c r="M37010" s="172"/>
      <c r="N37010" s="172"/>
      <c r="O37010" s="172"/>
      <c r="U37010" s="173"/>
    </row>
    <row r="37011" spans="13:21" s="104" customFormat="1" ht="15.75">
      <c r="M37011" s="172"/>
      <c r="N37011" s="172"/>
      <c r="O37011" s="172"/>
      <c r="U37011" s="173"/>
    </row>
    <row r="37012" spans="13:21" s="104" customFormat="1" ht="15.75">
      <c r="M37012" s="172"/>
      <c r="N37012" s="172"/>
      <c r="O37012" s="172"/>
      <c r="U37012" s="173"/>
    </row>
    <row r="37013" spans="13:21" s="104" customFormat="1" ht="15.75">
      <c r="M37013" s="172"/>
      <c r="N37013" s="172"/>
      <c r="O37013" s="172"/>
      <c r="U37013" s="173"/>
    </row>
    <row r="37014" spans="13:21" s="104" customFormat="1" ht="15.75">
      <c r="M37014" s="172"/>
      <c r="N37014" s="172"/>
      <c r="O37014" s="172"/>
      <c r="U37014" s="173"/>
    </row>
    <row r="37015" spans="13:21" s="104" customFormat="1" ht="15.75">
      <c r="M37015" s="172"/>
      <c r="N37015" s="172"/>
      <c r="O37015" s="172"/>
      <c r="U37015" s="173"/>
    </row>
    <row r="37016" spans="13:21" s="104" customFormat="1" ht="15.75">
      <c r="M37016" s="172"/>
      <c r="N37016" s="172"/>
      <c r="O37016" s="172"/>
      <c r="U37016" s="173"/>
    </row>
    <row r="37017" spans="13:21" s="104" customFormat="1" ht="15.75">
      <c r="M37017" s="172"/>
      <c r="N37017" s="172"/>
      <c r="O37017" s="172"/>
      <c r="U37017" s="173"/>
    </row>
    <row r="37018" spans="13:21" s="104" customFormat="1" ht="15.75">
      <c r="M37018" s="172"/>
      <c r="N37018" s="172"/>
      <c r="O37018" s="172"/>
      <c r="U37018" s="173"/>
    </row>
    <row r="37019" spans="13:21" s="104" customFormat="1" ht="15.75">
      <c r="M37019" s="172"/>
      <c r="N37019" s="172"/>
      <c r="O37019" s="172"/>
      <c r="U37019" s="173"/>
    </row>
    <row r="37020" spans="13:21" s="104" customFormat="1" ht="15.75">
      <c r="M37020" s="172"/>
      <c r="N37020" s="172"/>
      <c r="O37020" s="172"/>
      <c r="U37020" s="173"/>
    </row>
    <row r="37021" spans="13:21" s="104" customFormat="1" ht="15.75">
      <c r="M37021" s="172"/>
      <c r="N37021" s="172"/>
      <c r="O37021" s="172"/>
      <c r="U37021" s="173"/>
    </row>
    <row r="37022" spans="13:21" s="104" customFormat="1" ht="15.75">
      <c r="M37022" s="172"/>
      <c r="N37022" s="172"/>
      <c r="O37022" s="172"/>
      <c r="U37022" s="173"/>
    </row>
    <row r="37023" spans="13:21" s="104" customFormat="1" ht="15.75">
      <c r="M37023" s="172"/>
      <c r="N37023" s="172"/>
      <c r="O37023" s="172"/>
      <c r="U37023" s="173"/>
    </row>
    <row r="37024" spans="13:21" s="104" customFormat="1" ht="15.75">
      <c r="M37024" s="172"/>
      <c r="N37024" s="172"/>
      <c r="O37024" s="172"/>
      <c r="U37024" s="173"/>
    </row>
    <row r="37025" spans="13:21" s="104" customFormat="1" ht="15.75">
      <c r="M37025" s="172"/>
      <c r="N37025" s="172"/>
      <c r="O37025" s="172"/>
      <c r="U37025" s="173"/>
    </row>
    <row r="37026" spans="13:21" s="104" customFormat="1" ht="15.75">
      <c r="M37026" s="172"/>
      <c r="N37026" s="172"/>
      <c r="O37026" s="172"/>
      <c r="U37026" s="173"/>
    </row>
    <row r="37027" spans="13:21" s="104" customFormat="1" ht="15.75">
      <c r="M37027" s="172"/>
      <c r="N37027" s="172"/>
      <c r="O37027" s="172"/>
      <c r="U37027" s="173"/>
    </row>
    <row r="37028" spans="13:21" s="104" customFormat="1" ht="15.75">
      <c r="M37028" s="172"/>
      <c r="N37028" s="172"/>
      <c r="O37028" s="172"/>
      <c r="U37028" s="173"/>
    </row>
    <row r="37029" spans="13:21" s="104" customFormat="1" ht="15.75">
      <c r="M37029" s="172"/>
      <c r="N37029" s="172"/>
      <c r="O37029" s="172"/>
      <c r="U37029" s="173"/>
    </row>
    <row r="37030" spans="13:21" s="104" customFormat="1" ht="15.75">
      <c r="M37030" s="172"/>
      <c r="N37030" s="172"/>
      <c r="O37030" s="172"/>
      <c r="U37030" s="173"/>
    </row>
    <row r="37031" spans="13:21" s="104" customFormat="1" ht="15.75">
      <c r="M37031" s="172"/>
      <c r="N37031" s="172"/>
      <c r="O37031" s="172"/>
      <c r="U37031" s="173"/>
    </row>
    <row r="37032" spans="13:21" s="104" customFormat="1" ht="15.75">
      <c r="M37032" s="172"/>
      <c r="N37032" s="172"/>
      <c r="O37032" s="172"/>
      <c r="U37032" s="173"/>
    </row>
    <row r="37033" spans="13:21" s="104" customFormat="1" ht="15.75">
      <c r="M37033" s="172"/>
      <c r="N37033" s="172"/>
      <c r="O37033" s="172"/>
      <c r="U37033" s="173"/>
    </row>
    <row r="37034" spans="13:21" s="104" customFormat="1" ht="15.75">
      <c r="M37034" s="172"/>
      <c r="N37034" s="172"/>
      <c r="O37034" s="172"/>
      <c r="U37034" s="173"/>
    </row>
    <row r="37035" spans="13:21" s="104" customFormat="1" ht="15.75">
      <c r="M37035" s="172"/>
      <c r="N37035" s="172"/>
      <c r="O37035" s="172"/>
      <c r="U37035" s="173"/>
    </row>
    <row r="37036" spans="13:21" s="104" customFormat="1" ht="15.75">
      <c r="M37036" s="172"/>
      <c r="N37036" s="172"/>
      <c r="O37036" s="172"/>
      <c r="U37036" s="173"/>
    </row>
    <row r="37037" spans="13:21" s="104" customFormat="1" ht="15.75">
      <c r="M37037" s="172"/>
      <c r="N37037" s="172"/>
      <c r="O37037" s="172"/>
      <c r="U37037" s="173"/>
    </row>
    <row r="37038" spans="13:21" s="104" customFormat="1" ht="15.75">
      <c r="M37038" s="172"/>
      <c r="N37038" s="172"/>
      <c r="O37038" s="172"/>
      <c r="U37038" s="173"/>
    </row>
    <row r="37039" spans="13:21" s="104" customFormat="1" ht="15.75">
      <c r="M37039" s="172"/>
      <c r="N37039" s="172"/>
      <c r="O37039" s="172"/>
      <c r="U37039" s="173"/>
    </row>
    <row r="37040" spans="13:21" s="104" customFormat="1" ht="15.75">
      <c r="M37040" s="172"/>
      <c r="N37040" s="172"/>
      <c r="O37040" s="172"/>
      <c r="U37040" s="173"/>
    </row>
    <row r="37041" spans="13:21" s="104" customFormat="1" ht="15.75">
      <c r="M37041" s="172"/>
      <c r="N37041" s="172"/>
      <c r="O37041" s="172"/>
      <c r="U37041" s="173"/>
    </row>
    <row r="37042" spans="13:21" s="104" customFormat="1" ht="15.75">
      <c r="M37042" s="172"/>
      <c r="N37042" s="172"/>
      <c r="O37042" s="172"/>
      <c r="U37042" s="173"/>
    </row>
    <row r="37043" spans="13:21" s="104" customFormat="1" ht="15.75">
      <c r="M37043" s="172"/>
      <c r="N37043" s="172"/>
      <c r="O37043" s="172"/>
      <c r="U37043" s="173"/>
    </row>
    <row r="37044" spans="13:21" s="104" customFormat="1" ht="15.75">
      <c r="M37044" s="172"/>
      <c r="N37044" s="172"/>
      <c r="O37044" s="172"/>
      <c r="U37044" s="173"/>
    </row>
    <row r="37045" spans="13:21" s="104" customFormat="1" ht="15.75">
      <c r="M37045" s="172"/>
      <c r="N37045" s="172"/>
      <c r="O37045" s="172"/>
      <c r="U37045" s="173"/>
    </row>
    <row r="37046" spans="13:21" s="104" customFormat="1" ht="15.75">
      <c r="M37046" s="172"/>
      <c r="N37046" s="172"/>
      <c r="O37046" s="172"/>
      <c r="U37046" s="173"/>
    </row>
    <row r="37047" spans="13:21" s="104" customFormat="1" ht="15.75">
      <c r="M37047" s="172"/>
      <c r="N37047" s="172"/>
      <c r="O37047" s="172"/>
      <c r="U37047" s="173"/>
    </row>
    <row r="37048" spans="13:21" s="104" customFormat="1" ht="15.75">
      <c r="M37048" s="172"/>
      <c r="N37048" s="172"/>
      <c r="O37048" s="172"/>
      <c r="U37048" s="173"/>
    </row>
    <row r="37049" spans="13:21" s="104" customFormat="1" ht="15.75">
      <c r="M37049" s="172"/>
      <c r="N37049" s="172"/>
      <c r="O37049" s="172"/>
      <c r="U37049" s="173"/>
    </row>
    <row r="37050" spans="13:21" s="104" customFormat="1" ht="15.75">
      <c r="M37050" s="172"/>
      <c r="N37050" s="172"/>
      <c r="O37050" s="172"/>
      <c r="U37050" s="173"/>
    </row>
    <row r="37051" spans="13:21" s="104" customFormat="1" ht="15.75">
      <c r="M37051" s="172"/>
      <c r="N37051" s="172"/>
      <c r="O37051" s="172"/>
      <c r="U37051" s="173"/>
    </row>
    <row r="37052" spans="13:21" s="104" customFormat="1" ht="15.75">
      <c r="M37052" s="172"/>
      <c r="N37052" s="172"/>
      <c r="O37052" s="172"/>
      <c r="U37052" s="173"/>
    </row>
    <row r="37053" spans="13:21" s="104" customFormat="1" ht="15.75">
      <c r="M37053" s="172"/>
      <c r="N37053" s="172"/>
      <c r="O37053" s="172"/>
      <c r="U37053" s="173"/>
    </row>
    <row r="37054" spans="13:21" s="104" customFormat="1" ht="15.75">
      <c r="M37054" s="172"/>
      <c r="N37054" s="172"/>
      <c r="O37054" s="172"/>
      <c r="U37054" s="173"/>
    </row>
    <row r="37055" spans="13:21" s="104" customFormat="1" ht="15.75">
      <c r="M37055" s="172"/>
      <c r="N37055" s="172"/>
      <c r="O37055" s="172"/>
      <c r="U37055" s="173"/>
    </row>
    <row r="37056" spans="13:21" s="104" customFormat="1" ht="15.75">
      <c r="M37056" s="172"/>
      <c r="N37056" s="172"/>
      <c r="O37056" s="172"/>
      <c r="U37056" s="173"/>
    </row>
    <row r="37057" spans="13:21" s="104" customFormat="1" ht="15.75">
      <c r="M37057" s="172"/>
      <c r="N37057" s="172"/>
      <c r="O37057" s="172"/>
      <c r="U37057" s="173"/>
    </row>
    <row r="37058" spans="13:21" s="104" customFormat="1" ht="15.75">
      <c r="M37058" s="172"/>
      <c r="N37058" s="172"/>
      <c r="O37058" s="172"/>
      <c r="U37058" s="173"/>
    </row>
    <row r="37059" spans="13:21" s="104" customFormat="1" ht="15.75">
      <c r="M37059" s="172"/>
      <c r="N37059" s="172"/>
      <c r="O37059" s="172"/>
      <c r="U37059" s="173"/>
    </row>
    <row r="37060" spans="13:21" s="104" customFormat="1" ht="15.75">
      <c r="M37060" s="172"/>
      <c r="N37060" s="172"/>
      <c r="O37060" s="172"/>
      <c r="U37060" s="173"/>
    </row>
    <row r="37061" spans="13:21" s="104" customFormat="1" ht="15.75">
      <c r="M37061" s="172"/>
      <c r="N37061" s="172"/>
      <c r="O37061" s="172"/>
      <c r="U37061" s="173"/>
    </row>
    <row r="37062" spans="13:21" s="104" customFormat="1" ht="15.75">
      <c r="M37062" s="172"/>
      <c r="N37062" s="172"/>
      <c r="O37062" s="172"/>
      <c r="U37062" s="173"/>
    </row>
    <row r="37063" spans="13:21" s="104" customFormat="1" ht="15.75">
      <c r="M37063" s="172"/>
      <c r="N37063" s="172"/>
      <c r="O37063" s="172"/>
      <c r="U37063" s="173"/>
    </row>
    <row r="37064" spans="13:21" s="104" customFormat="1" ht="15.75">
      <c r="M37064" s="172"/>
      <c r="N37064" s="172"/>
      <c r="O37064" s="172"/>
      <c r="U37064" s="173"/>
    </row>
    <row r="37065" spans="13:21" s="104" customFormat="1" ht="15.75">
      <c r="M37065" s="172"/>
      <c r="N37065" s="172"/>
      <c r="O37065" s="172"/>
      <c r="U37065" s="173"/>
    </row>
    <row r="37066" spans="13:21" s="104" customFormat="1" ht="15.75">
      <c r="M37066" s="172"/>
      <c r="N37066" s="172"/>
      <c r="O37066" s="172"/>
      <c r="U37066" s="173"/>
    </row>
    <row r="37067" spans="13:21" s="104" customFormat="1" ht="15.75">
      <c r="M37067" s="172"/>
      <c r="N37067" s="172"/>
      <c r="O37067" s="172"/>
      <c r="U37067" s="173"/>
    </row>
    <row r="37068" spans="13:21" s="104" customFormat="1" ht="15.75">
      <c r="M37068" s="172"/>
      <c r="N37068" s="172"/>
      <c r="O37068" s="172"/>
      <c r="U37068" s="173"/>
    </row>
    <row r="37069" spans="13:21" s="104" customFormat="1" ht="15.75">
      <c r="M37069" s="172"/>
      <c r="N37069" s="172"/>
      <c r="O37069" s="172"/>
      <c r="U37069" s="173"/>
    </row>
    <row r="37070" spans="13:21" s="104" customFormat="1" ht="15.75">
      <c r="M37070" s="172"/>
      <c r="N37070" s="172"/>
      <c r="O37070" s="172"/>
      <c r="U37070" s="173"/>
    </row>
    <row r="37071" spans="13:21" s="104" customFormat="1" ht="15.75">
      <c r="M37071" s="172"/>
      <c r="N37071" s="172"/>
      <c r="O37071" s="172"/>
      <c r="U37071" s="173"/>
    </row>
    <row r="37072" spans="13:21" s="104" customFormat="1" ht="15.75">
      <c r="M37072" s="172"/>
      <c r="N37072" s="172"/>
      <c r="O37072" s="172"/>
      <c r="U37072" s="173"/>
    </row>
    <row r="37073" spans="13:21" s="104" customFormat="1" ht="15.75">
      <c r="M37073" s="172"/>
      <c r="N37073" s="172"/>
      <c r="O37073" s="172"/>
      <c r="U37073" s="173"/>
    </row>
    <row r="37074" spans="13:21" s="104" customFormat="1" ht="15.75">
      <c r="M37074" s="172"/>
      <c r="N37074" s="172"/>
      <c r="O37074" s="172"/>
      <c r="U37074" s="173"/>
    </row>
    <row r="37075" spans="13:21" s="104" customFormat="1" ht="15.75">
      <c r="M37075" s="172"/>
      <c r="N37075" s="172"/>
      <c r="O37075" s="172"/>
      <c r="U37075" s="173"/>
    </row>
    <row r="37076" spans="13:21" s="104" customFormat="1" ht="15.75">
      <c r="M37076" s="172"/>
      <c r="N37076" s="172"/>
      <c r="O37076" s="172"/>
      <c r="U37076" s="173"/>
    </row>
    <row r="37077" spans="13:21" s="104" customFormat="1" ht="15.75">
      <c r="M37077" s="172"/>
      <c r="N37077" s="172"/>
      <c r="O37077" s="172"/>
      <c r="U37077" s="173"/>
    </row>
    <row r="37078" spans="13:21" s="104" customFormat="1" ht="15.75">
      <c r="M37078" s="172"/>
      <c r="N37078" s="172"/>
      <c r="O37078" s="172"/>
      <c r="U37078" s="173"/>
    </row>
    <row r="37079" spans="13:21" s="104" customFormat="1" ht="15.75">
      <c r="M37079" s="172"/>
      <c r="N37079" s="172"/>
      <c r="O37079" s="172"/>
      <c r="U37079" s="173"/>
    </row>
    <row r="37080" spans="13:21" s="104" customFormat="1" ht="15.75">
      <c r="M37080" s="172"/>
      <c r="N37080" s="172"/>
      <c r="O37080" s="172"/>
      <c r="U37080" s="173"/>
    </row>
    <row r="37081" spans="13:21" s="104" customFormat="1" ht="15.75">
      <c r="M37081" s="172"/>
      <c r="N37081" s="172"/>
      <c r="O37081" s="172"/>
      <c r="U37081" s="173"/>
    </row>
    <row r="37082" spans="13:21" s="104" customFormat="1" ht="15.75">
      <c r="M37082" s="172"/>
      <c r="N37082" s="172"/>
      <c r="O37082" s="172"/>
      <c r="U37082" s="173"/>
    </row>
    <row r="37083" spans="13:21" s="104" customFormat="1" ht="15.75">
      <c r="M37083" s="172"/>
      <c r="N37083" s="172"/>
      <c r="O37083" s="172"/>
      <c r="U37083" s="173"/>
    </row>
    <row r="37084" spans="13:21" s="104" customFormat="1" ht="15.75">
      <c r="M37084" s="172"/>
      <c r="N37084" s="172"/>
      <c r="O37084" s="172"/>
      <c r="U37084" s="173"/>
    </row>
    <row r="37085" spans="13:21" s="104" customFormat="1" ht="15.75">
      <c r="M37085" s="172"/>
      <c r="N37085" s="172"/>
      <c r="O37085" s="172"/>
      <c r="U37085" s="173"/>
    </row>
    <row r="37086" spans="13:21" s="104" customFormat="1" ht="15.75">
      <c r="M37086" s="172"/>
      <c r="N37086" s="172"/>
      <c r="O37086" s="172"/>
      <c r="U37086" s="173"/>
    </row>
    <row r="37087" spans="13:21" s="104" customFormat="1" ht="15.75">
      <c r="M37087" s="172"/>
      <c r="N37087" s="172"/>
      <c r="O37087" s="172"/>
      <c r="U37087" s="173"/>
    </row>
    <row r="37088" spans="13:21" s="104" customFormat="1" ht="15.75">
      <c r="M37088" s="172"/>
      <c r="N37088" s="172"/>
      <c r="O37088" s="172"/>
      <c r="U37088" s="173"/>
    </row>
    <row r="37089" spans="13:21" s="104" customFormat="1" ht="15.75">
      <c r="M37089" s="172"/>
      <c r="N37089" s="172"/>
      <c r="O37089" s="172"/>
      <c r="U37089" s="173"/>
    </row>
    <row r="37090" spans="13:21" s="104" customFormat="1" ht="15.75">
      <c r="M37090" s="172"/>
      <c r="N37090" s="172"/>
      <c r="O37090" s="172"/>
      <c r="U37090" s="173"/>
    </row>
    <row r="37091" spans="13:21" s="104" customFormat="1" ht="15.75">
      <c r="M37091" s="172"/>
      <c r="N37091" s="172"/>
      <c r="O37091" s="172"/>
      <c r="U37091" s="173"/>
    </row>
    <row r="37092" spans="13:21" s="104" customFormat="1" ht="15.75">
      <c r="M37092" s="172"/>
      <c r="N37092" s="172"/>
      <c r="O37092" s="172"/>
      <c r="U37092" s="173"/>
    </row>
    <row r="37093" spans="13:21" s="104" customFormat="1" ht="15.75">
      <c r="M37093" s="172"/>
      <c r="N37093" s="172"/>
      <c r="O37093" s="172"/>
      <c r="U37093" s="173"/>
    </row>
    <row r="37094" spans="13:21" s="104" customFormat="1" ht="15.75">
      <c r="M37094" s="172"/>
      <c r="N37094" s="172"/>
      <c r="O37094" s="172"/>
      <c r="U37094" s="173"/>
    </row>
    <row r="37095" spans="13:21" s="104" customFormat="1" ht="15.75">
      <c r="M37095" s="172"/>
      <c r="N37095" s="172"/>
      <c r="O37095" s="172"/>
      <c r="U37095" s="173"/>
    </row>
    <row r="37096" spans="13:21" s="104" customFormat="1" ht="15.75">
      <c r="M37096" s="172"/>
      <c r="N37096" s="172"/>
      <c r="O37096" s="172"/>
      <c r="U37096" s="173"/>
    </row>
    <row r="37097" spans="13:21" s="104" customFormat="1" ht="15.75">
      <c r="M37097" s="172"/>
      <c r="N37097" s="172"/>
      <c r="O37097" s="172"/>
      <c r="U37097" s="173"/>
    </row>
    <row r="37098" spans="13:21" s="104" customFormat="1" ht="15.75">
      <c r="M37098" s="172"/>
      <c r="N37098" s="172"/>
      <c r="O37098" s="172"/>
      <c r="U37098" s="173"/>
    </row>
    <row r="37099" spans="13:21" s="104" customFormat="1" ht="15.75">
      <c r="M37099" s="172"/>
      <c r="N37099" s="172"/>
      <c r="O37099" s="172"/>
      <c r="U37099" s="173"/>
    </row>
    <row r="37100" spans="13:21" s="104" customFormat="1" ht="15.75">
      <c r="M37100" s="172"/>
      <c r="N37100" s="172"/>
      <c r="O37100" s="172"/>
      <c r="U37100" s="173"/>
    </row>
    <row r="37101" spans="13:21" s="104" customFormat="1" ht="15.75">
      <c r="M37101" s="172"/>
      <c r="N37101" s="172"/>
      <c r="O37101" s="172"/>
      <c r="U37101" s="173"/>
    </row>
    <row r="37102" spans="13:21" s="104" customFormat="1" ht="15.75">
      <c r="M37102" s="172"/>
      <c r="N37102" s="172"/>
      <c r="O37102" s="172"/>
      <c r="U37102" s="173"/>
    </row>
    <row r="37103" spans="13:21" s="104" customFormat="1" ht="15.75">
      <c r="M37103" s="172"/>
      <c r="N37103" s="172"/>
      <c r="O37103" s="172"/>
      <c r="U37103" s="173"/>
    </row>
    <row r="37104" spans="13:21" s="104" customFormat="1" ht="15.75">
      <c r="M37104" s="172"/>
      <c r="N37104" s="172"/>
      <c r="O37104" s="172"/>
      <c r="U37104" s="173"/>
    </row>
    <row r="37105" spans="13:21" s="104" customFormat="1" ht="15.75">
      <c r="M37105" s="172"/>
      <c r="N37105" s="172"/>
      <c r="O37105" s="172"/>
      <c r="U37105" s="173"/>
    </row>
    <row r="37106" spans="13:21" s="104" customFormat="1" ht="15.75">
      <c r="M37106" s="172"/>
      <c r="N37106" s="172"/>
      <c r="O37106" s="172"/>
      <c r="U37106" s="173"/>
    </row>
    <row r="37107" spans="13:21" s="104" customFormat="1" ht="15.75">
      <c r="M37107" s="172"/>
      <c r="N37107" s="172"/>
      <c r="O37107" s="172"/>
      <c r="U37107" s="173"/>
    </row>
    <row r="37108" spans="13:21" s="104" customFormat="1" ht="15.75">
      <c r="M37108" s="172"/>
      <c r="N37108" s="172"/>
      <c r="O37108" s="172"/>
      <c r="U37108" s="173"/>
    </row>
    <row r="37109" spans="13:21" s="104" customFormat="1" ht="15.75">
      <c r="M37109" s="172"/>
      <c r="N37109" s="172"/>
      <c r="O37109" s="172"/>
      <c r="U37109" s="173"/>
    </row>
    <row r="37110" spans="13:21" s="104" customFormat="1" ht="15.75">
      <c r="M37110" s="172"/>
      <c r="N37110" s="172"/>
      <c r="O37110" s="172"/>
      <c r="U37110" s="173"/>
    </row>
    <row r="37111" spans="13:21" s="104" customFormat="1" ht="15.75">
      <c r="M37111" s="172"/>
      <c r="N37111" s="172"/>
      <c r="O37111" s="172"/>
      <c r="U37111" s="173"/>
    </row>
    <row r="37112" spans="13:21" s="104" customFormat="1" ht="15.75">
      <c r="M37112" s="172"/>
      <c r="N37112" s="172"/>
      <c r="O37112" s="172"/>
      <c r="U37112" s="173"/>
    </row>
    <row r="37113" spans="13:21" s="104" customFormat="1" ht="15.75">
      <c r="M37113" s="172"/>
      <c r="N37113" s="172"/>
      <c r="O37113" s="172"/>
      <c r="U37113" s="173"/>
    </row>
    <row r="37114" spans="13:21" s="104" customFormat="1" ht="15.75">
      <c r="M37114" s="172"/>
      <c r="N37114" s="172"/>
      <c r="O37114" s="172"/>
      <c r="U37114" s="173"/>
    </row>
    <row r="37115" spans="13:21" s="104" customFormat="1" ht="15.75">
      <c r="M37115" s="172"/>
      <c r="N37115" s="172"/>
      <c r="O37115" s="172"/>
      <c r="U37115" s="173"/>
    </row>
    <row r="37116" spans="13:21" s="104" customFormat="1" ht="15.75">
      <c r="M37116" s="172"/>
      <c r="N37116" s="172"/>
      <c r="O37116" s="172"/>
      <c r="U37116" s="173"/>
    </row>
    <row r="37117" spans="13:21" s="104" customFormat="1" ht="15.75">
      <c r="M37117" s="172"/>
      <c r="N37117" s="172"/>
      <c r="O37117" s="172"/>
      <c r="U37117" s="173"/>
    </row>
    <row r="37118" spans="13:21" s="104" customFormat="1" ht="15.75">
      <c r="M37118" s="172"/>
      <c r="N37118" s="172"/>
      <c r="O37118" s="172"/>
      <c r="U37118" s="173"/>
    </row>
    <row r="37119" spans="13:21" s="104" customFormat="1" ht="15.75">
      <c r="M37119" s="172"/>
      <c r="N37119" s="172"/>
      <c r="O37119" s="172"/>
      <c r="U37119" s="173"/>
    </row>
    <row r="37120" spans="13:21" s="104" customFormat="1" ht="15.75">
      <c r="M37120" s="172"/>
      <c r="N37120" s="172"/>
      <c r="O37120" s="172"/>
      <c r="U37120" s="173"/>
    </row>
    <row r="37121" spans="13:21" s="104" customFormat="1" ht="15.75">
      <c r="M37121" s="172"/>
      <c r="N37121" s="172"/>
      <c r="O37121" s="172"/>
      <c r="U37121" s="173"/>
    </row>
    <row r="37122" spans="13:21" s="104" customFormat="1" ht="15.75">
      <c r="M37122" s="172"/>
      <c r="N37122" s="172"/>
      <c r="O37122" s="172"/>
      <c r="U37122" s="173"/>
    </row>
    <row r="37123" spans="13:21" s="104" customFormat="1" ht="15.75">
      <c r="M37123" s="172"/>
      <c r="N37123" s="172"/>
      <c r="O37123" s="172"/>
      <c r="U37123" s="173"/>
    </row>
    <row r="37124" spans="13:21" s="104" customFormat="1" ht="15.75">
      <c r="M37124" s="172"/>
      <c r="N37124" s="172"/>
      <c r="O37124" s="172"/>
      <c r="U37124" s="173"/>
    </row>
    <row r="37125" spans="13:21" s="104" customFormat="1" ht="15.75">
      <c r="M37125" s="172"/>
      <c r="N37125" s="172"/>
      <c r="O37125" s="172"/>
      <c r="U37125" s="173"/>
    </row>
    <row r="37126" spans="13:21" s="104" customFormat="1" ht="15.75">
      <c r="M37126" s="172"/>
      <c r="N37126" s="172"/>
      <c r="O37126" s="172"/>
      <c r="U37126" s="173"/>
    </row>
    <row r="37127" spans="13:21" s="104" customFormat="1" ht="15.75">
      <c r="M37127" s="172"/>
      <c r="N37127" s="172"/>
      <c r="O37127" s="172"/>
      <c r="U37127" s="173"/>
    </row>
    <row r="37128" spans="13:21" s="104" customFormat="1" ht="15.75">
      <c r="M37128" s="172"/>
      <c r="N37128" s="172"/>
      <c r="O37128" s="172"/>
      <c r="U37128" s="173"/>
    </row>
    <row r="37129" spans="13:21" s="104" customFormat="1" ht="15.75">
      <c r="M37129" s="172"/>
      <c r="N37129" s="172"/>
      <c r="O37129" s="172"/>
      <c r="U37129" s="173"/>
    </row>
    <row r="37130" spans="13:21" s="104" customFormat="1" ht="15.75">
      <c r="M37130" s="172"/>
      <c r="N37130" s="172"/>
      <c r="O37130" s="172"/>
      <c r="U37130" s="173"/>
    </row>
    <row r="37131" spans="13:21" s="104" customFormat="1" ht="15.75">
      <c r="M37131" s="172"/>
      <c r="N37131" s="172"/>
      <c r="O37131" s="172"/>
      <c r="U37131" s="173"/>
    </row>
    <row r="37132" spans="13:21" s="104" customFormat="1" ht="15.75">
      <c r="M37132" s="172"/>
      <c r="N37132" s="172"/>
      <c r="O37132" s="172"/>
      <c r="U37132" s="173"/>
    </row>
    <row r="37133" spans="13:21" s="104" customFormat="1" ht="15.75">
      <c r="M37133" s="172"/>
      <c r="N37133" s="172"/>
      <c r="O37133" s="172"/>
      <c r="U37133" s="173"/>
    </row>
    <row r="37134" spans="13:21" s="104" customFormat="1" ht="15.75">
      <c r="M37134" s="172"/>
      <c r="N37134" s="172"/>
      <c r="O37134" s="172"/>
      <c r="U37134" s="173"/>
    </row>
    <row r="37135" spans="13:21" s="104" customFormat="1" ht="15.75">
      <c r="M37135" s="172"/>
      <c r="N37135" s="172"/>
      <c r="O37135" s="172"/>
      <c r="U37135" s="173"/>
    </row>
    <row r="37136" spans="13:21" s="104" customFormat="1" ht="15.75">
      <c r="M37136" s="172"/>
      <c r="N37136" s="172"/>
      <c r="O37136" s="172"/>
      <c r="U37136" s="173"/>
    </row>
    <row r="37137" spans="13:21" s="104" customFormat="1" ht="15.75">
      <c r="M37137" s="172"/>
      <c r="N37137" s="172"/>
      <c r="O37137" s="172"/>
      <c r="U37137" s="173"/>
    </row>
    <row r="37138" spans="13:21" s="104" customFormat="1" ht="15.75">
      <c r="M37138" s="172"/>
      <c r="N37138" s="172"/>
      <c r="O37138" s="172"/>
      <c r="U37138" s="173"/>
    </row>
    <row r="37139" spans="13:21" s="104" customFormat="1" ht="15.75">
      <c r="M37139" s="172"/>
      <c r="N37139" s="172"/>
      <c r="O37139" s="172"/>
      <c r="U37139" s="173"/>
    </row>
    <row r="37140" spans="13:21" s="104" customFormat="1" ht="15.75">
      <c r="M37140" s="172"/>
      <c r="N37140" s="172"/>
      <c r="O37140" s="172"/>
      <c r="U37140" s="173"/>
    </row>
    <row r="37141" spans="13:21" s="104" customFormat="1" ht="15.75">
      <c r="M37141" s="172"/>
      <c r="N37141" s="172"/>
      <c r="O37141" s="172"/>
      <c r="U37141" s="173"/>
    </row>
    <row r="37142" spans="13:21" s="104" customFormat="1" ht="15.75">
      <c r="M37142" s="172"/>
      <c r="N37142" s="172"/>
      <c r="O37142" s="172"/>
      <c r="U37142" s="173"/>
    </row>
    <row r="37143" spans="13:21" s="104" customFormat="1" ht="15.75">
      <c r="M37143" s="172"/>
      <c r="N37143" s="172"/>
      <c r="O37143" s="172"/>
      <c r="U37143" s="173"/>
    </row>
    <row r="37144" spans="13:21" s="104" customFormat="1" ht="15.75">
      <c r="M37144" s="172"/>
      <c r="N37144" s="172"/>
      <c r="O37144" s="172"/>
      <c r="U37144" s="173"/>
    </row>
    <row r="37145" spans="13:21" s="104" customFormat="1" ht="15.75">
      <c r="M37145" s="172"/>
      <c r="N37145" s="172"/>
      <c r="O37145" s="172"/>
      <c r="U37145" s="173"/>
    </row>
    <row r="37146" spans="13:21" s="104" customFormat="1" ht="15.75">
      <c r="M37146" s="172"/>
      <c r="N37146" s="172"/>
      <c r="O37146" s="172"/>
      <c r="U37146" s="173"/>
    </row>
    <row r="37147" spans="13:21" s="104" customFormat="1" ht="15.75">
      <c r="M37147" s="172"/>
      <c r="N37147" s="172"/>
      <c r="O37147" s="172"/>
      <c r="U37147" s="173"/>
    </row>
    <row r="37148" spans="13:21" s="104" customFormat="1" ht="15.75">
      <c r="M37148" s="172"/>
      <c r="N37148" s="172"/>
      <c r="O37148" s="172"/>
      <c r="U37148" s="173"/>
    </row>
    <row r="37149" spans="13:21" s="104" customFormat="1" ht="15.75">
      <c r="M37149" s="172"/>
      <c r="N37149" s="172"/>
      <c r="O37149" s="172"/>
      <c r="U37149" s="173"/>
    </row>
    <row r="37150" spans="13:21" s="104" customFormat="1" ht="15.75">
      <c r="M37150" s="172"/>
      <c r="N37150" s="172"/>
      <c r="O37150" s="172"/>
      <c r="U37150" s="173"/>
    </row>
    <row r="37151" spans="13:21" s="104" customFormat="1" ht="15.75">
      <c r="M37151" s="172"/>
      <c r="N37151" s="172"/>
      <c r="O37151" s="172"/>
      <c r="U37151" s="173"/>
    </row>
    <row r="37152" spans="13:21" s="104" customFormat="1" ht="15.75">
      <c r="M37152" s="172"/>
      <c r="N37152" s="172"/>
      <c r="O37152" s="172"/>
      <c r="U37152" s="173"/>
    </row>
    <row r="37153" spans="13:21" s="104" customFormat="1" ht="15.75">
      <c r="M37153" s="172"/>
      <c r="N37153" s="172"/>
      <c r="O37153" s="172"/>
      <c r="U37153" s="173"/>
    </row>
    <row r="37154" spans="13:21" s="104" customFormat="1" ht="15.75">
      <c r="M37154" s="172"/>
      <c r="N37154" s="172"/>
      <c r="O37154" s="172"/>
      <c r="U37154" s="173"/>
    </row>
    <row r="37155" spans="13:21" s="104" customFormat="1" ht="15.75">
      <c r="M37155" s="172"/>
      <c r="N37155" s="172"/>
      <c r="O37155" s="172"/>
      <c r="U37155" s="173"/>
    </row>
    <row r="37156" spans="13:21" s="104" customFormat="1" ht="15.75">
      <c r="M37156" s="172"/>
      <c r="N37156" s="172"/>
      <c r="O37156" s="172"/>
      <c r="U37156" s="173"/>
    </row>
    <row r="37157" spans="13:21" s="104" customFormat="1" ht="15.75">
      <c r="M37157" s="172"/>
      <c r="N37157" s="172"/>
      <c r="O37157" s="172"/>
      <c r="U37157" s="173"/>
    </row>
    <row r="37158" spans="13:21" s="104" customFormat="1" ht="15.75">
      <c r="M37158" s="172"/>
      <c r="N37158" s="172"/>
      <c r="O37158" s="172"/>
      <c r="U37158" s="173"/>
    </row>
    <row r="37159" spans="13:21" s="104" customFormat="1" ht="15.75">
      <c r="M37159" s="172"/>
      <c r="N37159" s="172"/>
      <c r="O37159" s="172"/>
      <c r="U37159" s="173"/>
    </row>
    <row r="37160" spans="13:21" s="104" customFormat="1" ht="15.75">
      <c r="M37160" s="172"/>
      <c r="N37160" s="172"/>
      <c r="O37160" s="172"/>
      <c r="U37160" s="173"/>
    </row>
    <row r="37161" spans="13:21" s="104" customFormat="1" ht="15.75">
      <c r="M37161" s="172"/>
      <c r="N37161" s="172"/>
      <c r="O37161" s="172"/>
      <c r="U37161" s="173"/>
    </row>
    <row r="37162" spans="13:21" s="104" customFormat="1" ht="15.75">
      <c r="M37162" s="172"/>
      <c r="N37162" s="172"/>
      <c r="O37162" s="172"/>
      <c r="U37162" s="173"/>
    </row>
    <row r="37163" spans="13:21" s="104" customFormat="1" ht="15.75">
      <c r="M37163" s="172"/>
      <c r="N37163" s="172"/>
      <c r="O37163" s="172"/>
      <c r="U37163" s="173"/>
    </row>
    <row r="37164" spans="13:21" s="104" customFormat="1" ht="15.75">
      <c r="M37164" s="172"/>
      <c r="N37164" s="172"/>
      <c r="O37164" s="172"/>
      <c r="U37164" s="173"/>
    </row>
    <row r="37165" spans="13:21" s="104" customFormat="1" ht="15.75">
      <c r="M37165" s="172"/>
      <c r="N37165" s="172"/>
      <c r="O37165" s="172"/>
      <c r="U37165" s="173"/>
    </row>
    <row r="37166" spans="13:21" s="104" customFormat="1" ht="15.75">
      <c r="M37166" s="172"/>
      <c r="N37166" s="172"/>
      <c r="O37166" s="172"/>
      <c r="U37166" s="173"/>
    </row>
    <row r="37167" spans="13:21" s="104" customFormat="1" ht="15.75">
      <c r="M37167" s="172"/>
      <c r="N37167" s="172"/>
      <c r="O37167" s="172"/>
      <c r="U37167" s="173"/>
    </row>
    <row r="37168" spans="13:21" s="104" customFormat="1" ht="15.75">
      <c r="M37168" s="172"/>
      <c r="N37168" s="172"/>
      <c r="O37168" s="172"/>
      <c r="U37168" s="173"/>
    </row>
    <row r="37169" spans="13:21" s="104" customFormat="1" ht="15.75">
      <c r="M37169" s="172"/>
      <c r="N37169" s="172"/>
      <c r="O37169" s="172"/>
      <c r="U37169" s="173"/>
    </row>
    <row r="37170" spans="13:21" s="104" customFormat="1" ht="15.75">
      <c r="M37170" s="172"/>
      <c r="N37170" s="172"/>
      <c r="O37170" s="172"/>
      <c r="U37170" s="173"/>
    </row>
    <row r="37171" spans="13:21" s="104" customFormat="1" ht="15.75">
      <c r="M37171" s="172"/>
      <c r="N37171" s="172"/>
      <c r="O37171" s="172"/>
      <c r="U37171" s="173"/>
    </row>
    <row r="37172" spans="13:21" s="104" customFormat="1" ht="15.75">
      <c r="M37172" s="172"/>
      <c r="N37172" s="172"/>
      <c r="O37172" s="172"/>
      <c r="U37172" s="173"/>
    </row>
    <row r="37173" spans="13:21" s="104" customFormat="1" ht="15.75">
      <c r="M37173" s="172"/>
      <c r="N37173" s="172"/>
      <c r="O37173" s="172"/>
      <c r="U37173" s="173"/>
    </row>
    <row r="37174" spans="13:21" s="104" customFormat="1" ht="15.75">
      <c r="M37174" s="172"/>
      <c r="N37174" s="172"/>
      <c r="O37174" s="172"/>
      <c r="U37174" s="173"/>
    </row>
    <row r="37175" spans="13:21" s="104" customFormat="1" ht="15.75">
      <c r="M37175" s="172"/>
      <c r="N37175" s="172"/>
      <c r="O37175" s="172"/>
      <c r="U37175" s="173"/>
    </row>
    <row r="37176" spans="13:21" s="104" customFormat="1" ht="15.75">
      <c r="M37176" s="172"/>
      <c r="N37176" s="172"/>
      <c r="O37176" s="172"/>
      <c r="U37176" s="173"/>
    </row>
    <row r="37177" spans="13:21" s="104" customFormat="1" ht="15.75">
      <c r="M37177" s="172"/>
      <c r="N37177" s="172"/>
      <c r="O37177" s="172"/>
      <c r="U37177" s="173"/>
    </row>
    <row r="37178" spans="13:21" s="104" customFormat="1" ht="15.75">
      <c r="M37178" s="172"/>
      <c r="N37178" s="172"/>
      <c r="O37178" s="172"/>
      <c r="U37178" s="173"/>
    </row>
    <row r="37179" spans="13:21" s="104" customFormat="1" ht="15.75">
      <c r="M37179" s="172"/>
      <c r="N37179" s="172"/>
      <c r="O37179" s="172"/>
      <c r="U37179" s="173"/>
    </row>
    <row r="37180" spans="13:21" s="104" customFormat="1" ht="15.75">
      <c r="M37180" s="172"/>
      <c r="N37180" s="172"/>
      <c r="O37180" s="172"/>
      <c r="U37180" s="173"/>
    </row>
    <row r="37181" spans="13:21" s="104" customFormat="1" ht="15.75">
      <c r="M37181" s="172"/>
      <c r="N37181" s="172"/>
      <c r="O37181" s="172"/>
      <c r="U37181" s="173"/>
    </row>
    <row r="37182" spans="13:21" s="104" customFormat="1" ht="15.75">
      <c r="M37182" s="172"/>
      <c r="N37182" s="172"/>
      <c r="O37182" s="172"/>
      <c r="U37182" s="173"/>
    </row>
    <row r="37183" spans="13:21" s="104" customFormat="1" ht="15.75">
      <c r="M37183" s="172"/>
      <c r="N37183" s="172"/>
      <c r="O37183" s="172"/>
      <c r="U37183" s="173"/>
    </row>
    <row r="37184" spans="13:21" s="104" customFormat="1" ht="15.75">
      <c r="M37184" s="172"/>
      <c r="N37184" s="172"/>
      <c r="O37184" s="172"/>
      <c r="U37184" s="173"/>
    </row>
    <row r="37185" spans="13:21" s="104" customFormat="1" ht="15.75">
      <c r="M37185" s="172"/>
      <c r="N37185" s="172"/>
      <c r="O37185" s="172"/>
      <c r="U37185" s="173"/>
    </row>
    <row r="37186" spans="13:21" s="104" customFormat="1" ht="15.75">
      <c r="M37186" s="172"/>
      <c r="N37186" s="172"/>
      <c r="O37186" s="172"/>
      <c r="U37186" s="173"/>
    </row>
    <row r="37187" spans="13:21" s="104" customFormat="1" ht="15.75">
      <c r="M37187" s="172"/>
      <c r="N37187" s="172"/>
      <c r="O37187" s="172"/>
      <c r="U37187" s="173"/>
    </row>
    <row r="37188" spans="13:21" s="104" customFormat="1" ht="15.75">
      <c r="M37188" s="172"/>
      <c r="N37188" s="172"/>
      <c r="O37188" s="172"/>
      <c r="U37188" s="173"/>
    </row>
    <row r="37189" spans="13:21" s="104" customFormat="1" ht="15.75">
      <c r="M37189" s="172"/>
      <c r="N37189" s="172"/>
      <c r="O37189" s="172"/>
      <c r="U37189" s="173"/>
    </row>
    <row r="37190" spans="13:21" s="104" customFormat="1" ht="15.75">
      <c r="M37190" s="172"/>
      <c r="N37190" s="172"/>
      <c r="O37190" s="172"/>
      <c r="U37190" s="173"/>
    </row>
    <row r="37191" spans="13:21" s="104" customFormat="1" ht="15.75">
      <c r="M37191" s="172"/>
      <c r="N37191" s="172"/>
      <c r="O37191" s="172"/>
      <c r="U37191" s="173"/>
    </row>
    <row r="37192" spans="13:21" s="104" customFormat="1" ht="15.75">
      <c r="M37192" s="172"/>
      <c r="N37192" s="172"/>
      <c r="O37192" s="172"/>
      <c r="U37192" s="173"/>
    </row>
    <row r="37193" spans="13:21" s="104" customFormat="1" ht="15.75">
      <c r="M37193" s="172"/>
      <c r="N37193" s="172"/>
      <c r="O37193" s="172"/>
      <c r="U37193" s="173"/>
    </row>
    <row r="37194" spans="13:21" s="104" customFormat="1" ht="15.75">
      <c r="M37194" s="172"/>
      <c r="N37194" s="172"/>
      <c r="O37194" s="172"/>
      <c r="U37194" s="173"/>
    </row>
    <row r="37195" spans="13:21" s="104" customFormat="1" ht="15.75">
      <c r="M37195" s="172"/>
      <c r="N37195" s="172"/>
      <c r="O37195" s="172"/>
      <c r="U37195" s="173"/>
    </row>
    <row r="37196" spans="13:21" s="104" customFormat="1" ht="15.75">
      <c r="M37196" s="172"/>
      <c r="N37196" s="172"/>
      <c r="O37196" s="172"/>
      <c r="U37196" s="173"/>
    </row>
    <row r="37197" spans="13:21" s="104" customFormat="1" ht="15.75">
      <c r="M37197" s="172"/>
      <c r="N37197" s="172"/>
      <c r="O37197" s="172"/>
      <c r="U37197" s="173"/>
    </row>
    <row r="37198" spans="13:21" s="104" customFormat="1" ht="15.75">
      <c r="M37198" s="172"/>
      <c r="N37198" s="172"/>
      <c r="O37198" s="172"/>
      <c r="U37198" s="173"/>
    </row>
    <row r="37199" spans="13:21" s="104" customFormat="1" ht="15.75">
      <c r="M37199" s="172"/>
      <c r="N37199" s="172"/>
      <c r="O37199" s="172"/>
      <c r="U37199" s="173"/>
    </row>
    <row r="37200" spans="13:21" s="104" customFormat="1" ht="15.75">
      <c r="M37200" s="172"/>
      <c r="N37200" s="172"/>
      <c r="O37200" s="172"/>
      <c r="U37200" s="173"/>
    </row>
    <row r="37201" spans="13:21" s="104" customFormat="1" ht="15.75">
      <c r="M37201" s="172"/>
      <c r="N37201" s="172"/>
      <c r="O37201" s="172"/>
      <c r="U37201" s="173"/>
    </row>
    <row r="37202" spans="13:21" s="104" customFormat="1" ht="15.75">
      <c r="M37202" s="172"/>
      <c r="N37202" s="172"/>
      <c r="O37202" s="172"/>
      <c r="U37202" s="173"/>
    </row>
    <row r="37203" spans="13:21" s="104" customFormat="1" ht="15.75">
      <c r="M37203" s="172"/>
      <c r="N37203" s="172"/>
      <c r="O37203" s="172"/>
      <c r="U37203" s="173"/>
    </row>
    <row r="37204" spans="13:21" s="104" customFormat="1" ht="15.75">
      <c r="M37204" s="172"/>
      <c r="N37204" s="172"/>
      <c r="O37204" s="172"/>
      <c r="U37204" s="173"/>
    </row>
    <row r="37205" spans="13:21" s="104" customFormat="1" ht="15.75">
      <c r="M37205" s="172"/>
      <c r="N37205" s="172"/>
      <c r="O37205" s="172"/>
      <c r="U37205" s="173"/>
    </row>
    <row r="37206" spans="13:21" s="104" customFormat="1" ht="15.75">
      <c r="M37206" s="172"/>
      <c r="N37206" s="172"/>
      <c r="O37206" s="172"/>
      <c r="U37206" s="173"/>
    </row>
    <row r="37207" spans="13:21" s="104" customFormat="1" ht="15.75">
      <c r="M37207" s="172"/>
      <c r="N37207" s="172"/>
      <c r="O37207" s="172"/>
      <c r="U37207" s="173"/>
    </row>
    <row r="37208" spans="13:21" s="104" customFormat="1" ht="15.75">
      <c r="M37208" s="172"/>
      <c r="N37208" s="172"/>
      <c r="O37208" s="172"/>
      <c r="U37208" s="173"/>
    </row>
    <row r="37209" spans="13:21" s="104" customFormat="1" ht="15.75">
      <c r="M37209" s="172"/>
      <c r="N37209" s="172"/>
      <c r="O37209" s="172"/>
      <c r="U37209" s="173"/>
    </row>
    <row r="37210" spans="13:21" s="104" customFormat="1" ht="15.75">
      <c r="M37210" s="172"/>
      <c r="N37210" s="172"/>
      <c r="O37210" s="172"/>
      <c r="U37210" s="173"/>
    </row>
    <row r="37211" spans="13:21" s="104" customFormat="1" ht="15.75">
      <c r="M37211" s="172"/>
      <c r="N37211" s="172"/>
      <c r="O37211" s="172"/>
      <c r="U37211" s="173"/>
    </row>
    <row r="37212" spans="13:21" s="104" customFormat="1" ht="15.75">
      <c r="M37212" s="172"/>
      <c r="N37212" s="172"/>
      <c r="O37212" s="172"/>
      <c r="U37212" s="173"/>
    </row>
    <row r="37213" spans="13:21" s="104" customFormat="1" ht="15.75">
      <c r="M37213" s="172"/>
      <c r="N37213" s="172"/>
      <c r="O37213" s="172"/>
      <c r="U37213" s="173"/>
    </row>
    <row r="37214" spans="13:21" s="104" customFormat="1" ht="15.75">
      <c r="M37214" s="172"/>
      <c r="N37214" s="172"/>
      <c r="O37214" s="172"/>
      <c r="U37214" s="173"/>
    </row>
    <row r="37215" spans="13:21" s="104" customFormat="1" ht="15.75">
      <c r="M37215" s="172"/>
      <c r="N37215" s="172"/>
      <c r="O37215" s="172"/>
      <c r="U37215" s="173"/>
    </row>
    <row r="37216" spans="13:21" s="104" customFormat="1" ht="15.75">
      <c r="M37216" s="172"/>
      <c r="N37216" s="172"/>
      <c r="O37216" s="172"/>
      <c r="U37216" s="173"/>
    </row>
    <row r="37217" spans="13:21" s="104" customFormat="1" ht="15.75">
      <c r="M37217" s="172"/>
      <c r="N37217" s="172"/>
      <c r="O37217" s="172"/>
      <c r="U37217" s="173"/>
    </row>
    <row r="37218" spans="13:21" s="104" customFormat="1" ht="15.75">
      <c r="M37218" s="172"/>
      <c r="N37218" s="172"/>
      <c r="O37218" s="172"/>
      <c r="U37218" s="173"/>
    </row>
    <row r="37219" spans="13:21" s="104" customFormat="1" ht="15.75">
      <c r="M37219" s="172"/>
      <c r="N37219" s="172"/>
      <c r="O37219" s="172"/>
      <c r="U37219" s="173"/>
    </row>
    <row r="37220" spans="13:21" s="104" customFormat="1" ht="15.75">
      <c r="M37220" s="172"/>
      <c r="N37220" s="172"/>
      <c r="O37220" s="172"/>
      <c r="U37220" s="173"/>
    </row>
    <row r="37221" spans="13:21" s="104" customFormat="1" ht="15.75">
      <c r="M37221" s="172"/>
      <c r="N37221" s="172"/>
      <c r="O37221" s="172"/>
      <c r="U37221" s="173"/>
    </row>
    <row r="37222" spans="13:21" s="104" customFormat="1" ht="15.75">
      <c r="M37222" s="172"/>
      <c r="N37222" s="172"/>
      <c r="O37222" s="172"/>
      <c r="U37222" s="173"/>
    </row>
    <row r="37223" spans="13:21" s="104" customFormat="1" ht="15.75">
      <c r="M37223" s="172"/>
      <c r="N37223" s="172"/>
      <c r="O37223" s="172"/>
      <c r="U37223" s="173"/>
    </row>
    <row r="37224" spans="13:21" s="104" customFormat="1" ht="15.75">
      <c r="M37224" s="172"/>
      <c r="N37224" s="172"/>
      <c r="O37224" s="172"/>
      <c r="U37224" s="173"/>
    </row>
    <row r="37225" spans="13:21" s="104" customFormat="1" ht="15.75">
      <c r="M37225" s="172"/>
      <c r="N37225" s="172"/>
      <c r="O37225" s="172"/>
      <c r="U37225" s="173"/>
    </row>
    <row r="37226" spans="13:21" s="104" customFormat="1" ht="15.75">
      <c r="M37226" s="172"/>
      <c r="N37226" s="172"/>
      <c r="O37226" s="172"/>
      <c r="U37226" s="173"/>
    </row>
    <row r="37227" spans="13:21" s="104" customFormat="1" ht="15.75">
      <c r="M37227" s="172"/>
      <c r="N37227" s="172"/>
      <c r="O37227" s="172"/>
      <c r="U37227" s="173"/>
    </row>
    <row r="37228" spans="13:21" s="104" customFormat="1" ht="15.75">
      <c r="M37228" s="172"/>
      <c r="N37228" s="172"/>
      <c r="O37228" s="172"/>
      <c r="U37228" s="173"/>
    </row>
    <row r="37229" spans="13:21" s="104" customFormat="1" ht="15.75">
      <c r="M37229" s="172"/>
      <c r="N37229" s="172"/>
      <c r="O37229" s="172"/>
      <c r="U37229" s="173"/>
    </row>
    <row r="37230" spans="13:21" s="104" customFormat="1" ht="15.75">
      <c r="M37230" s="172"/>
      <c r="N37230" s="172"/>
      <c r="O37230" s="172"/>
      <c r="U37230" s="173"/>
    </row>
    <row r="37231" spans="13:21" s="104" customFormat="1" ht="15.75">
      <c r="M37231" s="172"/>
      <c r="N37231" s="172"/>
      <c r="O37231" s="172"/>
      <c r="U37231" s="173"/>
    </row>
    <row r="37232" spans="13:21" s="104" customFormat="1" ht="15.75">
      <c r="M37232" s="172"/>
      <c r="N37232" s="172"/>
      <c r="O37232" s="172"/>
      <c r="U37232" s="173"/>
    </row>
    <row r="37233" spans="13:21" s="104" customFormat="1" ht="15.75">
      <c r="M37233" s="172"/>
      <c r="N37233" s="172"/>
      <c r="O37233" s="172"/>
      <c r="U37233" s="173"/>
    </row>
    <row r="37234" spans="13:21" s="104" customFormat="1" ht="15.75">
      <c r="M37234" s="172"/>
      <c r="N37234" s="172"/>
      <c r="O37234" s="172"/>
      <c r="U37234" s="173"/>
    </row>
    <row r="37235" spans="13:21" s="104" customFormat="1" ht="15.75">
      <c r="M37235" s="172"/>
      <c r="N37235" s="172"/>
      <c r="O37235" s="172"/>
      <c r="U37235" s="173"/>
    </row>
    <row r="37236" spans="13:21" s="104" customFormat="1" ht="15.75">
      <c r="M37236" s="172"/>
      <c r="N37236" s="172"/>
      <c r="O37236" s="172"/>
      <c r="U37236" s="173"/>
    </row>
    <row r="37237" spans="13:21" s="104" customFormat="1" ht="15.75">
      <c r="M37237" s="172"/>
      <c r="N37237" s="172"/>
      <c r="O37237" s="172"/>
      <c r="U37237" s="173"/>
    </row>
    <row r="37238" spans="13:21" s="104" customFormat="1" ht="15.75">
      <c r="M37238" s="172"/>
      <c r="N37238" s="172"/>
      <c r="O37238" s="172"/>
      <c r="U37238" s="173"/>
    </row>
    <row r="37239" spans="13:21" s="104" customFormat="1" ht="15.75">
      <c r="M37239" s="172"/>
      <c r="N37239" s="172"/>
      <c r="O37239" s="172"/>
      <c r="U37239" s="173"/>
    </row>
    <row r="37240" spans="13:21" s="104" customFormat="1" ht="15.75">
      <c r="M37240" s="172"/>
      <c r="N37240" s="172"/>
      <c r="O37240" s="172"/>
      <c r="U37240" s="173"/>
    </row>
    <row r="37241" spans="13:21" s="104" customFormat="1" ht="15.75">
      <c r="M37241" s="172"/>
      <c r="N37241" s="172"/>
      <c r="O37241" s="172"/>
      <c r="U37241" s="173"/>
    </row>
    <row r="37242" spans="13:21" s="104" customFormat="1" ht="15.75">
      <c r="M37242" s="172"/>
      <c r="N37242" s="172"/>
      <c r="O37242" s="172"/>
      <c r="U37242" s="173"/>
    </row>
    <row r="37243" spans="13:21" s="104" customFormat="1" ht="15.75">
      <c r="M37243" s="172"/>
      <c r="N37243" s="172"/>
      <c r="O37243" s="172"/>
      <c r="U37243" s="173"/>
    </row>
    <row r="37244" spans="13:21" s="104" customFormat="1" ht="15.75">
      <c r="M37244" s="172"/>
      <c r="N37244" s="172"/>
      <c r="O37244" s="172"/>
      <c r="U37244" s="173"/>
    </row>
    <row r="37245" spans="13:21" s="104" customFormat="1" ht="15.75">
      <c r="M37245" s="172"/>
      <c r="N37245" s="172"/>
      <c r="O37245" s="172"/>
      <c r="U37245" s="173"/>
    </row>
    <row r="37246" spans="13:21" s="104" customFormat="1" ht="15.75">
      <c r="M37246" s="172"/>
      <c r="N37246" s="172"/>
      <c r="O37246" s="172"/>
      <c r="U37246" s="173"/>
    </row>
    <row r="37247" spans="13:21" s="104" customFormat="1" ht="15.75">
      <c r="M37247" s="172"/>
      <c r="N37247" s="172"/>
      <c r="O37247" s="172"/>
      <c r="U37247" s="173"/>
    </row>
    <row r="37248" spans="13:21" s="104" customFormat="1" ht="15.75">
      <c r="M37248" s="172"/>
      <c r="N37248" s="172"/>
      <c r="O37248" s="172"/>
      <c r="U37248" s="173"/>
    </row>
    <row r="37249" spans="13:21" s="104" customFormat="1" ht="15.75">
      <c r="M37249" s="172"/>
      <c r="N37249" s="172"/>
      <c r="O37249" s="172"/>
      <c r="U37249" s="173"/>
    </row>
    <row r="37250" spans="13:21" s="104" customFormat="1" ht="15.75">
      <c r="M37250" s="172"/>
      <c r="N37250" s="172"/>
      <c r="O37250" s="172"/>
      <c r="U37250" s="173"/>
    </row>
    <row r="37251" spans="13:21" s="104" customFormat="1" ht="15.75">
      <c r="M37251" s="172"/>
      <c r="N37251" s="172"/>
      <c r="O37251" s="172"/>
      <c r="U37251" s="173"/>
    </row>
    <row r="37252" spans="13:21" s="104" customFormat="1" ht="15.75">
      <c r="M37252" s="172"/>
      <c r="N37252" s="172"/>
      <c r="O37252" s="172"/>
      <c r="U37252" s="173"/>
    </row>
    <row r="37253" spans="13:21" s="104" customFormat="1" ht="15.75">
      <c r="M37253" s="172"/>
      <c r="N37253" s="172"/>
      <c r="O37253" s="172"/>
      <c r="U37253" s="173"/>
    </row>
    <row r="37254" spans="13:21" s="104" customFormat="1" ht="15.75">
      <c r="M37254" s="172"/>
      <c r="N37254" s="172"/>
      <c r="O37254" s="172"/>
      <c r="U37254" s="173"/>
    </row>
    <row r="37255" spans="13:21" s="104" customFormat="1" ht="15.75">
      <c r="M37255" s="172"/>
      <c r="N37255" s="172"/>
      <c r="O37255" s="172"/>
      <c r="U37255" s="173"/>
    </row>
    <row r="37256" spans="13:21" s="104" customFormat="1" ht="15.75">
      <c r="M37256" s="172"/>
      <c r="N37256" s="172"/>
      <c r="O37256" s="172"/>
      <c r="U37256" s="173"/>
    </row>
    <row r="37257" spans="13:21" s="104" customFormat="1" ht="15.75">
      <c r="M37257" s="172"/>
      <c r="N37257" s="172"/>
      <c r="O37257" s="172"/>
      <c r="U37257" s="173"/>
    </row>
    <row r="37258" spans="13:21" s="104" customFormat="1" ht="15.75">
      <c r="M37258" s="172"/>
      <c r="N37258" s="172"/>
      <c r="O37258" s="172"/>
      <c r="U37258" s="173"/>
    </row>
    <row r="37259" spans="13:21" s="104" customFormat="1" ht="15.75">
      <c r="M37259" s="172"/>
      <c r="N37259" s="172"/>
      <c r="O37259" s="172"/>
      <c r="U37259" s="173"/>
    </row>
    <row r="37260" spans="13:21" s="104" customFormat="1" ht="15.75">
      <c r="M37260" s="172"/>
      <c r="N37260" s="172"/>
      <c r="O37260" s="172"/>
      <c r="U37260" s="173"/>
    </row>
    <row r="37261" spans="13:21" s="104" customFormat="1" ht="15.75">
      <c r="M37261" s="172"/>
      <c r="N37261" s="172"/>
      <c r="O37261" s="172"/>
      <c r="U37261" s="173"/>
    </row>
    <row r="37262" spans="13:21" s="104" customFormat="1" ht="15.75">
      <c r="M37262" s="172"/>
      <c r="N37262" s="172"/>
      <c r="O37262" s="172"/>
      <c r="U37262" s="173"/>
    </row>
    <row r="37263" spans="13:21" s="104" customFormat="1" ht="15.75">
      <c r="M37263" s="172"/>
      <c r="N37263" s="172"/>
      <c r="O37263" s="172"/>
      <c r="U37263" s="173"/>
    </row>
    <row r="37264" spans="13:21" s="104" customFormat="1" ht="15.75">
      <c r="M37264" s="172"/>
      <c r="N37264" s="172"/>
      <c r="O37264" s="172"/>
      <c r="U37264" s="173"/>
    </row>
    <row r="37265" spans="13:21" s="104" customFormat="1" ht="15.75">
      <c r="M37265" s="172"/>
      <c r="N37265" s="172"/>
      <c r="O37265" s="172"/>
      <c r="U37265" s="173"/>
    </row>
    <row r="37266" spans="13:21" s="104" customFormat="1" ht="15.75">
      <c r="M37266" s="172"/>
      <c r="N37266" s="172"/>
      <c r="O37266" s="172"/>
      <c r="U37266" s="173"/>
    </row>
    <row r="37267" spans="13:21" s="104" customFormat="1" ht="15.75">
      <c r="M37267" s="172"/>
      <c r="N37267" s="172"/>
      <c r="O37267" s="172"/>
      <c r="U37267" s="173"/>
    </row>
    <row r="37268" spans="13:21" s="104" customFormat="1" ht="15.75">
      <c r="M37268" s="172"/>
      <c r="N37268" s="172"/>
      <c r="O37268" s="172"/>
      <c r="U37268" s="173"/>
    </row>
    <row r="37269" spans="13:21" s="104" customFormat="1" ht="15.75">
      <c r="M37269" s="172"/>
      <c r="N37269" s="172"/>
      <c r="O37269" s="172"/>
      <c r="U37269" s="173"/>
    </row>
    <row r="37270" spans="13:21" s="104" customFormat="1" ht="15.75">
      <c r="M37270" s="172"/>
      <c r="N37270" s="172"/>
      <c r="O37270" s="172"/>
      <c r="U37270" s="173"/>
    </row>
    <row r="37271" spans="13:21" s="104" customFormat="1" ht="15.75">
      <c r="M37271" s="172"/>
      <c r="N37271" s="172"/>
      <c r="O37271" s="172"/>
      <c r="U37271" s="173"/>
    </row>
    <row r="37272" spans="13:21" s="104" customFormat="1" ht="15.75">
      <c r="M37272" s="172"/>
      <c r="N37272" s="172"/>
      <c r="O37272" s="172"/>
      <c r="U37272" s="173"/>
    </row>
    <row r="37273" spans="13:21" s="104" customFormat="1" ht="15.75">
      <c r="M37273" s="172"/>
      <c r="N37273" s="172"/>
      <c r="O37273" s="172"/>
      <c r="U37273" s="173"/>
    </row>
    <row r="37274" spans="13:21" s="104" customFormat="1" ht="15.75">
      <c r="M37274" s="172"/>
      <c r="N37274" s="172"/>
      <c r="O37274" s="172"/>
      <c r="U37274" s="173"/>
    </row>
    <row r="37275" spans="13:21" s="104" customFormat="1" ht="15.75">
      <c r="M37275" s="172"/>
      <c r="N37275" s="172"/>
      <c r="O37275" s="172"/>
      <c r="U37275" s="173"/>
    </row>
    <row r="37276" spans="13:21" s="104" customFormat="1" ht="15.75">
      <c r="M37276" s="172"/>
      <c r="N37276" s="172"/>
      <c r="O37276" s="172"/>
      <c r="U37276" s="173"/>
    </row>
    <row r="37277" spans="13:21" s="104" customFormat="1" ht="15.75">
      <c r="M37277" s="172"/>
      <c r="N37277" s="172"/>
      <c r="O37277" s="172"/>
      <c r="U37277" s="173"/>
    </row>
    <row r="37278" spans="13:21" s="104" customFormat="1" ht="15.75">
      <c r="M37278" s="172"/>
      <c r="N37278" s="172"/>
      <c r="O37278" s="172"/>
      <c r="U37278" s="173"/>
    </row>
    <row r="37279" spans="13:21" s="104" customFormat="1" ht="15.75">
      <c r="M37279" s="172"/>
      <c r="N37279" s="172"/>
      <c r="O37279" s="172"/>
      <c r="U37279" s="173"/>
    </row>
    <row r="37280" spans="13:21" s="104" customFormat="1" ht="15.75">
      <c r="M37280" s="172"/>
      <c r="N37280" s="172"/>
      <c r="O37280" s="172"/>
      <c r="U37280" s="173"/>
    </row>
    <row r="37281" spans="13:21" s="104" customFormat="1" ht="15.75">
      <c r="M37281" s="172"/>
      <c r="N37281" s="172"/>
      <c r="O37281" s="172"/>
      <c r="U37281" s="173"/>
    </row>
    <row r="37282" spans="13:21" s="104" customFormat="1" ht="15.75">
      <c r="M37282" s="172"/>
      <c r="N37282" s="172"/>
      <c r="O37282" s="172"/>
      <c r="U37282" s="173"/>
    </row>
    <row r="37283" spans="13:21" s="104" customFormat="1" ht="15.75">
      <c r="M37283" s="172"/>
      <c r="N37283" s="172"/>
      <c r="O37283" s="172"/>
      <c r="U37283" s="173"/>
    </row>
    <row r="37284" spans="13:21" s="104" customFormat="1" ht="15.75">
      <c r="M37284" s="172"/>
      <c r="N37284" s="172"/>
      <c r="O37284" s="172"/>
      <c r="U37284" s="173"/>
    </row>
    <row r="37285" spans="13:21" s="104" customFormat="1" ht="15.75">
      <c r="M37285" s="172"/>
      <c r="N37285" s="172"/>
      <c r="O37285" s="172"/>
      <c r="U37285" s="173"/>
    </row>
    <row r="37286" spans="13:21" s="104" customFormat="1" ht="15.75">
      <c r="M37286" s="172"/>
      <c r="N37286" s="172"/>
      <c r="O37286" s="172"/>
      <c r="U37286" s="173"/>
    </row>
    <row r="37287" spans="13:21" s="104" customFormat="1" ht="15.75">
      <c r="M37287" s="172"/>
      <c r="N37287" s="172"/>
      <c r="O37287" s="172"/>
      <c r="U37287" s="173"/>
    </row>
    <row r="37288" spans="13:21" s="104" customFormat="1" ht="15.75">
      <c r="M37288" s="172"/>
      <c r="N37288" s="172"/>
      <c r="O37288" s="172"/>
      <c r="U37288" s="173"/>
    </row>
    <row r="37289" spans="13:21" s="104" customFormat="1" ht="15.75">
      <c r="M37289" s="172"/>
      <c r="N37289" s="172"/>
      <c r="O37289" s="172"/>
      <c r="U37289" s="173"/>
    </row>
    <row r="37290" spans="13:21" s="104" customFormat="1" ht="15.75">
      <c r="M37290" s="172"/>
      <c r="N37290" s="172"/>
      <c r="O37290" s="172"/>
      <c r="U37290" s="173"/>
    </row>
    <row r="37291" spans="13:21" s="104" customFormat="1" ht="15.75">
      <c r="M37291" s="172"/>
      <c r="N37291" s="172"/>
      <c r="O37291" s="172"/>
      <c r="U37291" s="173"/>
    </row>
    <row r="37292" spans="13:21" s="104" customFormat="1" ht="15.75">
      <c r="M37292" s="172"/>
      <c r="N37292" s="172"/>
      <c r="O37292" s="172"/>
      <c r="U37292" s="173"/>
    </row>
    <row r="37293" spans="13:21" s="104" customFormat="1" ht="15.75">
      <c r="M37293" s="172"/>
      <c r="N37293" s="172"/>
      <c r="O37293" s="172"/>
      <c r="U37293" s="173"/>
    </row>
    <row r="37294" spans="13:21" s="104" customFormat="1" ht="15.75">
      <c r="M37294" s="172"/>
      <c r="N37294" s="172"/>
      <c r="O37294" s="172"/>
      <c r="U37294" s="173"/>
    </row>
    <row r="37295" spans="13:21" s="104" customFormat="1" ht="15.75">
      <c r="M37295" s="172"/>
      <c r="N37295" s="172"/>
      <c r="O37295" s="172"/>
      <c r="U37295" s="173"/>
    </row>
    <row r="37296" spans="13:21" s="104" customFormat="1" ht="15.75">
      <c r="M37296" s="172"/>
      <c r="N37296" s="172"/>
      <c r="O37296" s="172"/>
      <c r="U37296" s="173"/>
    </row>
    <row r="37297" spans="13:21" s="104" customFormat="1" ht="15.75">
      <c r="M37297" s="172"/>
      <c r="N37297" s="172"/>
      <c r="O37297" s="172"/>
      <c r="U37297" s="173"/>
    </row>
    <row r="37298" spans="13:21" s="104" customFormat="1" ht="15.75">
      <c r="M37298" s="172"/>
      <c r="N37298" s="172"/>
      <c r="O37298" s="172"/>
      <c r="U37298" s="173"/>
    </row>
    <row r="37299" spans="13:21" s="104" customFormat="1" ht="15.75">
      <c r="M37299" s="172"/>
      <c r="N37299" s="172"/>
      <c r="O37299" s="172"/>
      <c r="U37299" s="173"/>
    </row>
    <row r="37300" spans="13:21" s="104" customFormat="1" ht="15.75">
      <c r="M37300" s="172"/>
      <c r="N37300" s="172"/>
      <c r="O37300" s="172"/>
      <c r="U37300" s="173"/>
    </row>
    <row r="37301" spans="13:21" s="104" customFormat="1" ht="15.75">
      <c r="M37301" s="172"/>
      <c r="N37301" s="172"/>
      <c r="O37301" s="172"/>
      <c r="U37301" s="173"/>
    </row>
    <row r="37302" spans="13:21" s="104" customFormat="1" ht="15.75">
      <c r="M37302" s="172"/>
      <c r="N37302" s="172"/>
      <c r="O37302" s="172"/>
      <c r="U37302" s="173"/>
    </row>
    <row r="37303" spans="13:21" s="104" customFormat="1" ht="15.75">
      <c r="M37303" s="172"/>
      <c r="N37303" s="172"/>
      <c r="O37303" s="172"/>
      <c r="U37303" s="173"/>
    </row>
    <row r="37304" spans="13:21" s="104" customFormat="1" ht="15.75">
      <c r="M37304" s="172"/>
      <c r="N37304" s="172"/>
      <c r="O37304" s="172"/>
      <c r="U37304" s="173"/>
    </row>
    <row r="37305" spans="13:21" s="104" customFormat="1" ht="15.75">
      <c r="M37305" s="172"/>
      <c r="N37305" s="172"/>
      <c r="O37305" s="172"/>
      <c r="U37305" s="173"/>
    </row>
    <row r="37306" spans="13:21" s="104" customFormat="1" ht="15.75">
      <c r="M37306" s="172"/>
      <c r="N37306" s="172"/>
      <c r="O37306" s="172"/>
      <c r="U37306" s="173"/>
    </row>
    <row r="37307" spans="13:21" s="104" customFormat="1" ht="15.75">
      <c r="M37307" s="172"/>
      <c r="N37307" s="172"/>
      <c r="O37307" s="172"/>
      <c r="U37307" s="173"/>
    </row>
    <row r="37308" spans="13:21" s="104" customFormat="1" ht="15.75">
      <c r="M37308" s="172"/>
      <c r="N37308" s="172"/>
      <c r="O37308" s="172"/>
      <c r="U37308" s="173"/>
    </row>
    <row r="37309" spans="13:21" s="104" customFormat="1" ht="15.75">
      <c r="M37309" s="172"/>
      <c r="N37309" s="172"/>
      <c r="O37309" s="172"/>
      <c r="U37309" s="173"/>
    </row>
    <row r="37310" spans="13:21" s="104" customFormat="1" ht="15.75">
      <c r="M37310" s="172"/>
      <c r="N37310" s="172"/>
      <c r="O37310" s="172"/>
      <c r="U37310" s="173"/>
    </row>
    <row r="37311" spans="13:21" s="104" customFormat="1" ht="15.75">
      <c r="M37311" s="172"/>
      <c r="N37311" s="172"/>
      <c r="O37311" s="172"/>
      <c r="U37311" s="173"/>
    </row>
    <row r="37312" spans="13:21" s="104" customFormat="1" ht="15.75">
      <c r="M37312" s="172"/>
      <c r="N37312" s="172"/>
      <c r="O37312" s="172"/>
      <c r="U37312" s="173"/>
    </row>
    <row r="37313" spans="13:21" s="104" customFormat="1" ht="15.75">
      <c r="M37313" s="172"/>
      <c r="N37313" s="172"/>
      <c r="O37313" s="172"/>
      <c r="U37313" s="173"/>
    </row>
    <row r="37314" spans="13:21" s="104" customFormat="1" ht="15.75">
      <c r="M37314" s="172"/>
      <c r="N37314" s="172"/>
      <c r="O37314" s="172"/>
      <c r="U37314" s="173"/>
    </row>
    <row r="37315" spans="13:21" s="104" customFormat="1" ht="15.75">
      <c r="M37315" s="172"/>
      <c r="N37315" s="172"/>
      <c r="O37315" s="172"/>
      <c r="U37315" s="173"/>
    </row>
    <row r="37316" spans="13:21" s="104" customFormat="1" ht="15.75">
      <c r="M37316" s="172"/>
      <c r="N37316" s="172"/>
      <c r="O37316" s="172"/>
      <c r="U37316" s="173"/>
    </row>
    <row r="37317" spans="13:21" s="104" customFormat="1" ht="15.75">
      <c r="M37317" s="172"/>
      <c r="N37317" s="172"/>
      <c r="O37317" s="172"/>
      <c r="U37317" s="173"/>
    </row>
    <row r="37318" spans="13:21" s="104" customFormat="1" ht="15.75">
      <c r="M37318" s="172"/>
      <c r="N37318" s="172"/>
      <c r="O37318" s="172"/>
      <c r="U37318" s="173"/>
    </row>
    <row r="37319" spans="13:21" s="104" customFormat="1" ht="15.75">
      <c r="M37319" s="172"/>
      <c r="N37319" s="172"/>
      <c r="O37319" s="172"/>
      <c r="U37319" s="173"/>
    </row>
    <row r="37320" spans="13:21" s="104" customFormat="1" ht="15.75">
      <c r="M37320" s="172"/>
      <c r="N37320" s="172"/>
      <c r="O37320" s="172"/>
      <c r="U37320" s="173"/>
    </row>
    <row r="37321" spans="13:21" s="104" customFormat="1" ht="15.75">
      <c r="M37321" s="172"/>
      <c r="N37321" s="172"/>
      <c r="O37321" s="172"/>
      <c r="U37321" s="173"/>
    </row>
    <row r="37322" spans="13:21" s="104" customFormat="1" ht="15.75">
      <c r="M37322" s="172"/>
      <c r="N37322" s="172"/>
      <c r="O37322" s="172"/>
      <c r="U37322" s="173"/>
    </row>
    <row r="37323" spans="13:21" s="104" customFormat="1" ht="15.75">
      <c r="M37323" s="172"/>
      <c r="N37323" s="172"/>
      <c r="O37323" s="172"/>
      <c r="U37323" s="173"/>
    </row>
    <row r="37324" spans="13:21" s="104" customFormat="1" ht="15.75">
      <c r="M37324" s="172"/>
      <c r="N37324" s="172"/>
      <c r="O37324" s="172"/>
      <c r="U37324" s="173"/>
    </row>
    <row r="37325" spans="13:21" s="104" customFormat="1" ht="15.75">
      <c r="M37325" s="172"/>
      <c r="N37325" s="172"/>
      <c r="O37325" s="172"/>
      <c r="U37325" s="173"/>
    </row>
    <row r="37326" spans="13:21" s="104" customFormat="1" ht="15.75">
      <c r="M37326" s="172"/>
      <c r="N37326" s="172"/>
      <c r="O37326" s="172"/>
      <c r="U37326" s="173"/>
    </row>
    <row r="37327" spans="13:21" s="104" customFormat="1" ht="15.75">
      <c r="M37327" s="172"/>
      <c r="N37327" s="172"/>
      <c r="O37327" s="172"/>
      <c r="U37327" s="173"/>
    </row>
    <row r="37328" spans="13:21" s="104" customFormat="1" ht="15.75">
      <c r="M37328" s="172"/>
      <c r="N37328" s="172"/>
      <c r="O37328" s="172"/>
      <c r="U37328" s="173"/>
    </row>
    <row r="37329" spans="13:21" s="104" customFormat="1" ht="15.75">
      <c r="M37329" s="172"/>
      <c r="N37329" s="172"/>
      <c r="O37329" s="172"/>
      <c r="U37329" s="173"/>
    </row>
    <row r="37330" spans="13:21" s="104" customFormat="1" ht="15.75">
      <c r="M37330" s="172"/>
      <c r="N37330" s="172"/>
      <c r="O37330" s="172"/>
      <c r="U37330" s="173"/>
    </row>
    <row r="37331" spans="13:21" s="104" customFormat="1" ht="15.75">
      <c r="M37331" s="172"/>
      <c r="N37331" s="172"/>
      <c r="O37331" s="172"/>
      <c r="U37331" s="173"/>
    </row>
    <row r="37332" spans="13:21" s="104" customFormat="1" ht="15.75">
      <c r="M37332" s="172"/>
      <c r="N37332" s="172"/>
      <c r="O37332" s="172"/>
      <c r="U37332" s="173"/>
    </row>
    <row r="37333" spans="13:21" s="104" customFormat="1" ht="15.75">
      <c r="M37333" s="172"/>
      <c r="N37333" s="172"/>
      <c r="O37333" s="172"/>
      <c r="U37333" s="173"/>
    </row>
    <row r="37334" spans="13:21" s="104" customFormat="1" ht="15.75">
      <c r="M37334" s="172"/>
      <c r="N37334" s="172"/>
      <c r="O37334" s="172"/>
      <c r="U37334" s="173"/>
    </row>
    <row r="37335" spans="13:21" s="104" customFormat="1" ht="15.75">
      <c r="M37335" s="172"/>
      <c r="N37335" s="172"/>
      <c r="O37335" s="172"/>
      <c r="U37335" s="173"/>
    </row>
    <row r="37336" spans="13:21" s="104" customFormat="1" ht="15.75">
      <c r="M37336" s="172"/>
      <c r="N37336" s="172"/>
      <c r="O37336" s="172"/>
      <c r="U37336" s="173"/>
    </row>
    <row r="37337" spans="13:21" s="104" customFormat="1" ht="15.75">
      <c r="M37337" s="172"/>
      <c r="N37337" s="172"/>
      <c r="O37337" s="172"/>
      <c r="U37337" s="173"/>
    </row>
    <row r="37338" spans="13:21" s="104" customFormat="1" ht="15.75">
      <c r="M37338" s="172"/>
      <c r="N37338" s="172"/>
      <c r="O37338" s="172"/>
      <c r="U37338" s="173"/>
    </row>
    <row r="37339" spans="13:21" s="104" customFormat="1" ht="15.75">
      <c r="M37339" s="172"/>
      <c r="N37339" s="172"/>
      <c r="O37339" s="172"/>
      <c r="U37339" s="173"/>
    </row>
    <row r="37340" spans="13:21" s="104" customFormat="1" ht="15.75">
      <c r="M37340" s="172"/>
      <c r="N37340" s="172"/>
      <c r="O37340" s="172"/>
      <c r="U37340" s="173"/>
    </row>
    <row r="37341" spans="13:21" s="104" customFormat="1" ht="15.75">
      <c r="M37341" s="172"/>
      <c r="N37341" s="172"/>
      <c r="O37341" s="172"/>
      <c r="U37341" s="173"/>
    </row>
    <row r="37342" spans="13:21" s="104" customFormat="1" ht="15.75">
      <c r="M37342" s="172"/>
      <c r="N37342" s="172"/>
      <c r="O37342" s="172"/>
      <c r="U37342" s="173"/>
    </row>
    <row r="37343" spans="13:21" s="104" customFormat="1" ht="15.75">
      <c r="M37343" s="172"/>
      <c r="N37343" s="172"/>
      <c r="O37343" s="172"/>
      <c r="U37343" s="173"/>
    </row>
    <row r="37344" spans="13:21" s="104" customFormat="1" ht="15.75">
      <c r="M37344" s="172"/>
      <c r="N37344" s="172"/>
      <c r="O37344" s="172"/>
      <c r="U37344" s="173"/>
    </row>
    <row r="37345" spans="13:21" s="104" customFormat="1" ht="15.75">
      <c r="M37345" s="172"/>
      <c r="N37345" s="172"/>
      <c r="O37345" s="172"/>
      <c r="U37345" s="173"/>
    </row>
    <row r="37346" spans="13:21" s="104" customFormat="1" ht="15.75">
      <c r="M37346" s="172"/>
      <c r="N37346" s="172"/>
      <c r="O37346" s="172"/>
      <c r="U37346" s="173"/>
    </row>
    <row r="37347" spans="13:21" s="104" customFormat="1" ht="15.75">
      <c r="M37347" s="172"/>
      <c r="N37347" s="172"/>
      <c r="O37347" s="172"/>
      <c r="U37347" s="173"/>
    </row>
    <row r="37348" spans="13:21" s="104" customFormat="1" ht="15.75">
      <c r="M37348" s="172"/>
      <c r="N37348" s="172"/>
      <c r="O37348" s="172"/>
      <c r="U37348" s="173"/>
    </row>
    <row r="37349" spans="13:21" s="104" customFormat="1" ht="15.75">
      <c r="M37349" s="172"/>
      <c r="N37349" s="172"/>
      <c r="O37349" s="172"/>
      <c r="U37349" s="173"/>
    </row>
    <row r="37350" spans="13:21" s="104" customFormat="1" ht="15.75">
      <c r="M37350" s="172"/>
      <c r="N37350" s="172"/>
      <c r="O37350" s="172"/>
      <c r="U37350" s="173"/>
    </row>
    <row r="37351" spans="13:21" s="104" customFormat="1" ht="15.75">
      <c r="M37351" s="172"/>
      <c r="N37351" s="172"/>
      <c r="O37351" s="172"/>
      <c r="U37351" s="173"/>
    </row>
    <row r="37352" spans="13:21" s="104" customFormat="1" ht="15.75">
      <c r="M37352" s="172"/>
      <c r="N37352" s="172"/>
      <c r="O37352" s="172"/>
      <c r="U37352" s="173"/>
    </row>
    <row r="37353" spans="13:21" s="104" customFormat="1" ht="15.75">
      <c r="M37353" s="172"/>
      <c r="N37353" s="172"/>
      <c r="O37353" s="172"/>
      <c r="U37353" s="173"/>
    </row>
    <row r="37354" spans="13:21" s="104" customFormat="1" ht="15.75">
      <c r="M37354" s="172"/>
      <c r="N37354" s="172"/>
      <c r="O37354" s="172"/>
      <c r="U37354" s="173"/>
    </row>
    <row r="37355" spans="13:21" s="104" customFormat="1" ht="15.75">
      <c r="M37355" s="172"/>
      <c r="N37355" s="172"/>
      <c r="O37355" s="172"/>
      <c r="U37355" s="173"/>
    </row>
    <row r="37356" spans="13:21" s="104" customFormat="1" ht="15.75">
      <c r="M37356" s="172"/>
      <c r="N37356" s="172"/>
      <c r="O37356" s="172"/>
      <c r="U37356" s="173"/>
    </row>
    <row r="37357" spans="13:21" s="104" customFormat="1" ht="15.75">
      <c r="M37357" s="172"/>
      <c r="N37357" s="172"/>
      <c r="O37357" s="172"/>
      <c r="U37357" s="173"/>
    </row>
    <row r="37358" spans="13:21" s="104" customFormat="1" ht="15.75">
      <c r="M37358" s="172"/>
      <c r="N37358" s="172"/>
      <c r="O37358" s="172"/>
      <c r="U37358" s="173"/>
    </row>
    <row r="37359" spans="13:21" s="104" customFormat="1" ht="15.75">
      <c r="M37359" s="172"/>
      <c r="N37359" s="172"/>
      <c r="O37359" s="172"/>
      <c r="U37359" s="173"/>
    </row>
    <row r="37360" spans="13:21" s="104" customFormat="1" ht="15.75">
      <c r="M37360" s="172"/>
      <c r="N37360" s="172"/>
      <c r="O37360" s="172"/>
      <c r="U37360" s="173"/>
    </row>
    <row r="37361" spans="13:21" s="104" customFormat="1" ht="15.75">
      <c r="M37361" s="172"/>
      <c r="N37361" s="172"/>
      <c r="O37361" s="172"/>
      <c r="U37361" s="173"/>
    </row>
    <row r="37362" spans="13:21" s="104" customFormat="1" ht="15.75">
      <c r="M37362" s="172"/>
      <c r="N37362" s="172"/>
      <c r="O37362" s="172"/>
      <c r="U37362" s="173"/>
    </row>
    <row r="37363" spans="13:21" s="104" customFormat="1" ht="15.75">
      <c r="M37363" s="172"/>
      <c r="N37363" s="172"/>
      <c r="O37363" s="172"/>
      <c r="U37363" s="173"/>
    </row>
    <row r="37364" spans="13:21" s="104" customFormat="1" ht="15.75">
      <c r="M37364" s="172"/>
      <c r="N37364" s="172"/>
      <c r="O37364" s="172"/>
      <c r="U37364" s="173"/>
    </row>
    <row r="37365" spans="13:21" s="104" customFormat="1" ht="15.75">
      <c r="M37365" s="172"/>
      <c r="N37365" s="172"/>
      <c r="O37365" s="172"/>
      <c r="U37365" s="173"/>
    </row>
    <row r="37366" spans="13:21" s="104" customFormat="1" ht="15.75">
      <c r="M37366" s="172"/>
      <c r="N37366" s="172"/>
      <c r="O37366" s="172"/>
      <c r="U37366" s="173"/>
    </row>
    <row r="37367" spans="13:21" s="104" customFormat="1" ht="15.75">
      <c r="M37367" s="172"/>
      <c r="N37367" s="172"/>
      <c r="O37367" s="172"/>
      <c r="U37367" s="173"/>
    </row>
    <row r="37368" spans="13:21" s="104" customFormat="1" ht="15.75">
      <c r="M37368" s="172"/>
      <c r="N37368" s="172"/>
      <c r="O37368" s="172"/>
      <c r="U37368" s="173"/>
    </row>
    <row r="37369" spans="13:21" s="104" customFormat="1" ht="15.75">
      <c r="M37369" s="172"/>
      <c r="N37369" s="172"/>
      <c r="O37369" s="172"/>
      <c r="U37369" s="173"/>
    </row>
    <row r="37370" spans="13:21" s="104" customFormat="1" ht="15.75">
      <c r="M37370" s="172"/>
      <c r="N37370" s="172"/>
      <c r="O37370" s="172"/>
      <c r="U37370" s="173"/>
    </row>
    <row r="37371" spans="13:21" s="104" customFormat="1" ht="15.75">
      <c r="M37371" s="172"/>
      <c r="N37371" s="172"/>
      <c r="O37371" s="172"/>
      <c r="U37371" s="173"/>
    </row>
    <row r="37372" spans="13:21" s="104" customFormat="1" ht="15.75">
      <c r="M37372" s="172"/>
      <c r="N37372" s="172"/>
      <c r="O37372" s="172"/>
      <c r="U37372" s="173"/>
    </row>
    <row r="37373" spans="13:21" s="104" customFormat="1" ht="15.75">
      <c r="M37373" s="172"/>
      <c r="N37373" s="172"/>
      <c r="O37373" s="172"/>
      <c r="U37373" s="173"/>
    </row>
    <row r="37374" spans="13:21" s="104" customFormat="1" ht="15.75">
      <c r="M37374" s="172"/>
      <c r="N37374" s="172"/>
      <c r="O37374" s="172"/>
      <c r="U37374" s="173"/>
    </row>
    <row r="37375" spans="13:21" s="104" customFormat="1" ht="15.75">
      <c r="M37375" s="172"/>
      <c r="N37375" s="172"/>
      <c r="O37375" s="172"/>
      <c r="U37375" s="173"/>
    </row>
    <row r="37376" spans="13:21" s="104" customFormat="1" ht="15.75">
      <c r="M37376" s="172"/>
      <c r="N37376" s="172"/>
      <c r="O37376" s="172"/>
      <c r="U37376" s="173"/>
    </row>
    <row r="37377" spans="13:21" s="104" customFormat="1" ht="15.75">
      <c r="M37377" s="172"/>
      <c r="N37377" s="172"/>
      <c r="O37377" s="172"/>
      <c r="U37377" s="173"/>
    </row>
    <row r="37378" spans="13:21" s="104" customFormat="1" ht="15.75">
      <c r="M37378" s="172"/>
      <c r="N37378" s="172"/>
      <c r="O37378" s="172"/>
      <c r="U37378" s="173"/>
    </row>
    <row r="37379" spans="13:21" s="104" customFormat="1" ht="15.75">
      <c r="M37379" s="172"/>
      <c r="N37379" s="172"/>
      <c r="O37379" s="172"/>
      <c r="U37379" s="173"/>
    </row>
    <row r="37380" spans="13:21" s="104" customFormat="1" ht="15.75">
      <c r="M37380" s="172"/>
      <c r="N37380" s="172"/>
      <c r="O37380" s="172"/>
      <c r="U37380" s="173"/>
    </row>
    <row r="37381" spans="13:21" s="104" customFormat="1" ht="15.75">
      <c r="M37381" s="172"/>
      <c r="N37381" s="172"/>
      <c r="O37381" s="172"/>
      <c r="U37381" s="173"/>
    </row>
    <row r="37382" spans="13:21" s="104" customFormat="1" ht="15.75">
      <c r="M37382" s="172"/>
      <c r="N37382" s="172"/>
      <c r="O37382" s="172"/>
      <c r="U37382" s="173"/>
    </row>
    <row r="37383" spans="13:21" s="104" customFormat="1" ht="15.75">
      <c r="M37383" s="172"/>
      <c r="N37383" s="172"/>
      <c r="O37383" s="172"/>
      <c r="U37383" s="173"/>
    </row>
    <row r="37384" spans="13:21" s="104" customFormat="1" ht="15.75">
      <c r="M37384" s="172"/>
      <c r="N37384" s="172"/>
      <c r="O37384" s="172"/>
      <c r="U37384" s="173"/>
    </row>
    <row r="37385" spans="13:21" s="104" customFormat="1" ht="15.75">
      <c r="M37385" s="172"/>
      <c r="N37385" s="172"/>
      <c r="O37385" s="172"/>
      <c r="U37385" s="173"/>
    </row>
    <row r="37386" spans="13:21" s="104" customFormat="1" ht="15.75">
      <c r="M37386" s="172"/>
      <c r="N37386" s="172"/>
      <c r="O37386" s="172"/>
      <c r="U37386" s="173"/>
    </row>
    <row r="37387" spans="13:21" s="104" customFormat="1" ht="15.75">
      <c r="M37387" s="172"/>
      <c r="N37387" s="172"/>
      <c r="O37387" s="172"/>
      <c r="U37387" s="173"/>
    </row>
    <row r="37388" spans="13:21" s="104" customFormat="1" ht="15.75">
      <c r="M37388" s="172"/>
      <c r="N37388" s="172"/>
      <c r="O37388" s="172"/>
      <c r="U37388" s="173"/>
    </row>
    <row r="37389" spans="13:21" s="104" customFormat="1" ht="15.75">
      <c r="M37389" s="172"/>
      <c r="N37389" s="172"/>
      <c r="O37389" s="172"/>
      <c r="U37389" s="173"/>
    </row>
    <row r="37390" spans="13:21" s="104" customFormat="1" ht="15.75">
      <c r="M37390" s="172"/>
      <c r="N37390" s="172"/>
      <c r="O37390" s="172"/>
      <c r="U37390" s="173"/>
    </row>
    <row r="37391" spans="13:21" s="104" customFormat="1" ht="15.75">
      <c r="M37391" s="172"/>
      <c r="N37391" s="172"/>
      <c r="O37391" s="172"/>
      <c r="U37391" s="173"/>
    </row>
    <row r="37392" spans="13:21" s="104" customFormat="1" ht="15.75">
      <c r="M37392" s="172"/>
      <c r="N37392" s="172"/>
      <c r="O37392" s="172"/>
      <c r="U37392" s="173"/>
    </row>
    <row r="37393" spans="13:21" s="104" customFormat="1" ht="15.75">
      <c r="M37393" s="172"/>
      <c r="N37393" s="172"/>
      <c r="O37393" s="172"/>
      <c r="U37393" s="173"/>
    </row>
    <row r="37394" spans="13:21" s="104" customFormat="1" ht="15.75">
      <c r="M37394" s="172"/>
      <c r="N37394" s="172"/>
      <c r="O37394" s="172"/>
      <c r="U37394" s="173"/>
    </row>
    <row r="37395" spans="13:21" s="104" customFormat="1" ht="15.75">
      <c r="M37395" s="172"/>
      <c r="N37395" s="172"/>
      <c r="O37395" s="172"/>
      <c r="U37395" s="173"/>
    </row>
    <row r="37396" spans="13:21" s="104" customFormat="1" ht="15.75">
      <c r="M37396" s="172"/>
      <c r="N37396" s="172"/>
      <c r="O37396" s="172"/>
      <c r="U37396" s="173"/>
    </row>
    <row r="37397" spans="13:21" s="104" customFormat="1" ht="15.75">
      <c r="M37397" s="172"/>
      <c r="N37397" s="172"/>
      <c r="O37397" s="172"/>
      <c r="U37397" s="173"/>
    </row>
    <row r="37398" spans="13:21" s="104" customFormat="1" ht="15.75">
      <c r="M37398" s="172"/>
      <c r="N37398" s="172"/>
      <c r="O37398" s="172"/>
      <c r="U37398" s="173"/>
    </row>
    <row r="37399" spans="13:21" s="104" customFormat="1" ht="15.75">
      <c r="M37399" s="172"/>
      <c r="N37399" s="172"/>
      <c r="O37399" s="172"/>
      <c r="U37399" s="173"/>
    </row>
    <row r="37400" spans="13:21" s="104" customFormat="1" ht="15.75">
      <c r="M37400" s="172"/>
      <c r="N37400" s="172"/>
      <c r="O37400" s="172"/>
      <c r="U37400" s="173"/>
    </row>
    <row r="37401" spans="13:21" s="104" customFormat="1" ht="15.75">
      <c r="M37401" s="172"/>
      <c r="N37401" s="172"/>
      <c r="O37401" s="172"/>
      <c r="U37401" s="173"/>
    </row>
    <row r="37402" spans="13:21" s="104" customFormat="1" ht="15.75">
      <c r="M37402" s="172"/>
      <c r="N37402" s="172"/>
      <c r="O37402" s="172"/>
      <c r="U37402" s="173"/>
    </row>
    <row r="37403" spans="13:21" s="104" customFormat="1" ht="15.75">
      <c r="M37403" s="172"/>
      <c r="N37403" s="172"/>
      <c r="O37403" s="172"/>
      <c r="U37403" s="173"/>
    </row>
    <row r="37404" spans="13:21" s="104" customFormat="1" ht="15.75">
      <c r="M37404" s="172"/>
      <c r="N37404" s="172"/>
      <c r="O37404" s="172"/>
      <c r="U37404" s="173"/>
    </row>
    <row r="37405" spans="13:21" s="104" customFormat="1" ht="15.75">
      <c r="M37405" s="172"/>
      <c r="N37405" s="172"/>
      <c r="O37405" s="172"/>
      <c r="U37405" s="173"/>
    </row>
    <row r="37406" spans="13:21" s="104" customFormat="1" ht="15.75">
      <c r="M37406" s="172"/>
      <c r="N37406" s="172"/>
      <c r="O37406" s="172"/>
      <c r="U37406" s="173"/>
    </row>
    <row r="37407" spans="13:21" s="104" customFormat="1" ht="15.75">
      <c r="M37407" s="172"/>
      <c r="N37407" s="172"/>
      <c r="O37407" s="172"/>
      <c r="U37407" s="173"/>
    </row>
    <row r="37408" spans="13:21" s="104" customFormat="1" ht="15.75">
      <c r="M37408" s="172"/>
      <c r="N37408" s="172"/>
      <c r="O37408" s="172"/>
      <c r="U37408" s="173"/>
    </row>
    <row r="37409" spans="13:21" s="104" customFormat="1" ht="15.75">
      <c r="M37409" s="172"/>
      <c r="N37409" s="172"/>
      <c r="O37409" s="172"/>
      <c r="U37409" s="173"/>
    </row>
    <row r="37410" spans="13:21" s="104" customFormat="1" ht="15.75">
      <c r="M37410" s="172"/>
      <c r="N37410" s="172"/>
      <c r="O37410" s="172"/>
      <c r="U37410" s="173"/>
    </row>
    <row r="37411" spans="13:21" s="104" customFormat="1" ht="15.75">
      <c r="M37411" s="172"/>
      <c r="N37411" s="172"/>
      <c r="O37411" s="172"/>
      <c r="U37411" s="173"/>
    </row>
    <row r="37412" spans="13:21" s="104" customFormat="1" ht="15.75">
      <c r="M37412" s="172"/>
      <c r="N37412" s="172"/>
      <c r="O37412" s="172"/>
      <c r="U37412" s="173"/>
    </row>
    <row r="37413" spans="13:21" s="104" customFormat="1" ht="15.75">
      <c r="M37413" s="172"/>
      <c r="N37413" s="172"/>
      <c r="O37413" s="172"/>
      <c r="U37413" s="173"/>
    </row>
    <row r="37414" spans="13:21" s="104" customFormat="1" ht="15.75">
      <c r="M37414" s="172"/>
      <c r="N37414" s="172"/>
      <c r="O37414" s="172"/>
      <c r="U37414" s="173"/>
    </row>
    <row r="37415" spans="13:21" s="104" customFormat="1" ht="15.75">
      <c r="M37415" s="172"/>
      <c r="N37415" s="172"/>
      <c r="O37415" s="172"/>
      <c r="U37415" s="173"/>
    </row>
    <row r="37416" spans="13:21" s="104" customFormat="1" ht="15.75">
      <c r="M37416" s="172"/>
      <c r="N37416" s="172"/>
      <c r="O37416" s="172"/>
      <c r="U37416" s="173"/>
    </row>
    <row r="37417" spans="13:21" s="104" customFormat="1" ht="15.75">
      <c r="M37417" s="172"/>
      <c r="N37417" s="172"/>
      <c r="O37417" s="172"/>
      <c r="U37417" s="173"/>
    </row>
    <row r="37418" spans="13:21" s="104" customFormat="1" ht="15.75">
      <c r="M37418" s="172"/>
      <c r="N37418" s="172"/>
      <c r="O37418" s="172"/>
      <c r="U37418" s="173"/>
    </row>
    <row r="37419" spans="13:21" s="104" customFormat="1" ht="15.75">
      <c r="M37419" s="172"/>
      <c r="N37419" s="172"/>
      <c r="O37419" s="172"/>
      <c r="U37419" s="173"/>
    </row>
    <row r="37420" spans="13:21" s="104" customFormat="1" ht="15.75">
      <c r="M37420" s="172"/>
      <c r="N37420" s="172"/>
      <c r="O37420" s="172"/>
      <c r="U37420" s="173"/>
    </row>
    <row r="37421" spans="13:21" s="104" customFormat="1" ht="15.75">
      <c r="M37421" s="172"/>
      <c r="N37421" s="172"/>
      <c r="O37421" s="172"/>
      <c r="U37421" s="173"/>
    </row>
    <row r="37422" spans="13:21" s="104" customFormat="1" ht="15.75">
      <c r="M37422" s="172"/>
      <c r="N37422" s="172"/>
      <c r="O37422" s="172"/>
      <c r="U37422" s="173"/>
    </row>
    <row r="37423" spans="13:21" s="104" customFormat="1" ht="15.75">
      <c r="M37423" s="172"/>
      <c r="N37423" s="172"/>
      <c r="O37423" s="172"/>
      <c r="U37423" s="173"/>
    </row>
    <row r="37424" spans="13:21" s="104" customFormat="1" ht="15.75">
      <c r="M37424" s="172"/>
      <c r="N37424" s="172"/>
      <c r="O37424" s="172"/>
      <c r="U37424" s="173"/>
    </row>
    <row r="37425" spans="13:21" s="104" customFormat="1" ht="15.75">
      <c r="M37425" s="172"/>
      <c r="N37425" s="172"/>
      <c r="O37425" s="172"/>
      <c r="U37425" s="173"/>
    </row>
    <row r="37426" spans="13:21" s="104" customFormat="1" ht="15.75">
      <c r="M37426" s="172"/>
      <c r="N37426" s="172"/>
      <c r="O37426" s="172"/>
      <c r="U37426" s="173"/>
    </row>
    <row r="37427" spans="13:21" s="104" customFormat="1" ht="15.75">
      <c r="M37427" s="172"/>
      <c r="N37427" s="172"/>
      <c r="O37427" s="172"/>
      <c r="U37427" s="173"/>
    </row>
    <row r="37428" spans="13:21" s="104" customFormat="1" ht="15.75">
      <c r="M37428" s="172"/>
      <c r="N37428" s="172"/>
      <c r="O37428" s="172"/>
      <c r="U37428" s="173"/>
    </row>
    <row r="37429" spans="13:21" s="104" customFormat="1" ht="15.75">
      <c r="M37429" s="172"/>
      <c r="N37429" s="172"/>
      <c r="O37429" s="172"/>
      <c r="U37429" s="173"/>
    </row>
    <row r="37430" spans="13:21" s="104" customFormat="1" ht="15.75">
      <c r="M37430" s="172"/>
      <c r="N37430" s="172"/>
      <c r="O37430" s="172"/>
      <c r="U37430" s="173"/>
    </row>
    <row r="37431" spans="13:21" s="104" customFormat="1" ht="15.75">
      <c r="M37431" s="172"/>
      <c r="N37431" s="172"/>
      <c r="O37431" s="172"/>
      <c r="U37431" s="173"/>
    </row>
    <row r="37432" spans="13:21" s="104" customFormat="1" ht="15.75">
      <c r="M37432" s="172"/>
      <c r="N37432" s="172"/>
      <c r="O37432" s="172"/>
      <c r="U37432" s="173"/>
    </row>
    <row r="37433" spans="13:21" s="104" customFormat="1" ht="15.75">
      <c r="M37433" s="172"/>
      <c r="N37433" s="172"/>
      <c r="O37433" s="172"/>
      <c r="U37433" s="173"/>
    </row>
    <row r="37434" spans="13:21" s="104" customFormat="1" ht="15.75">
      <c r="M37434" s="172"/>
      <c r="N37434" s="172"/>
      <c r="O37434" s="172"/>
      <c r="U37434" s="173"/>
    </row>
    <row r="37435" spans="13:21" s="104" customFormat="1" ht="15.75">
      <c r="M37435" s="172"/>
      <c r="N37435" s="172"/>
      <c r="O37435" s="172"/>
      <c r="U37435" s="173"/>
    </row>
    <row r="37436" spans="13:21" s="104" customFormat="1" ht="15.75">
      <c r="M37436" s="172"/>
      <c r="N37436" s="172"/>
      <c r="O37436" s="172"/>
      <c r="U37436" s="173"/>
    </row>
    <row r="37437" spans="13:21" s="104" customFormat="1" ht="15.75">
      <c r="M37437" s="172"/>
      <c r="N37437" s="172"/>
      <c r="O37437" s="172"/>
      <c r="U37437" s="173"/>
    </row>
    <row r="37438" spans="13:21" s="104" customFormat="1" ht="15.75">
      <c r="M37438" s="172"/>
      <c r="N37438" s="172"/>
      <c r="O37438" s="172"/>
      <c r="U37438" s="173"/>
    </row>
    <row r="37439" spans="13:21" s="104" customFormat="1" ht="15.75">
      <c r="M37439" s="172"/>
      <c r="N37439" s="172"/>
      <c r="O37439" s="172"/>
      <c r="U37439" s="173"/>
    </row>
    <row r="37440" spans="13:21" s="104" customFormat="1" ht="15.75">
      <c r="M37440" s="172"/>
      <c r="N37440" s="172"/>
      <c r="O37440" s="172"/>
      <c r="U37440" s="173"/>
    </row>
    <row r="37441" spans="13:21" s="104" customFormat="1" ht="15.75">
      <c r="M37441" s="172"/>
      <c r="N37441" s="172"/>
      <c r="O37441" s="172"/>
      <c r="U37441" s="173"/>
    </row>
    <row r="37442" spans="13:21" s="104" customFormat="1" ht="15.75">
      <c r="M37442" s="172"/>
      <c r="N37442" s="172"/>
      <c r="O37442" s="172"/>
      <c r="U37442" s="173"/>
    </row>
    <row r="37443" spans="13:21" s="104" customFormat="1" ht="15.75">
      <c r="M37443" s="172"/>
      <c r="N37443" s="172"/>
      <c r="O37443" s="172"/>
      <c r="U37443" s="173"/>
    </row>
    <row r="37444" spans="13:21" s="104" customFormat="1" ht="15.75">
      <c r="M37444" s="172"/>
      <c r="N37444" s="172"/>
      <c r="O37444" s="172"/>
      <c r="U37444" s="173"/>
    </row>
    <row r="37445" spans="13:21" s="104" customFormat="1" ht="15.75">
      <c r="M37445" s="172"/>
      <c r="N37445" s="172"/>
      <c r="O37445" s="172"/>
      <c r="U37445" s="173"/>
    </row>
    <row r="37446" spans="13:21" s="104" customFormat="1" ht="15.75">
      <c r="M37446" s="172"/>
      <c r="N37446" s="172"/>
      <c r="O37446" s="172"/>
      <c r="U37446" s="173"/>
    </row>
    <row r="37447" spans="13:21" s="104" customFormat="1" ht="15.75">
      <c r="M37447" s="172"/>
      <c r="N37447" s="172"/>
      <c r="O37447" s="172"/>
      <c r="U37447" s="173"/>
    </row>
    <row r="37448" spans="13:21" s="104" customFormat="1" ht="15.75">
      <c r="M37448" s="172"/>
      <c r="N37448" s="172"/>
      <c r="O37448" s="172"/>
      <c r="U37448" s="173"/>
    </row>
    <row r="37449" spans="13:21" s="104" customFormat="1" ht="15.75">
      <c r="M37449" s="172"/>
      <c r="N37449" s="172"/>
      <c r="O37449" s="172"/>
      <c r="U37449" s="173"/>
    </row>
    <row r="37450" spans="13:21" s="104" customFormat="1" ht="15.75">
      <c r="M37450" s="172"/>
      <c r="N37450" s="172"/>
      <c r="O37450" s="172"/>
      <c r="U37450" s="173"/>
    </row>
    <row r="37451" spans="13:21" s="104" customFormat="1" ht="15.75">
      <c r="M37451" s="172"/>
      <c r="N37451" s="172"/>
      <c r="O37451" s="172"/>
      <c r="U37451" s="173"/>
    </row>
    <row r="37452" spans="13:21" s="104" customFormat="1" ht="15.75">
      <c r="M37452" s="172"/>
      <c r="N37452" s="172"/>
      <c r="O37452" s="172"/>
      <c r="U37452" s="173"/>
    </row>
    <row r="37453" spans="13:21" s="104" customFormat="1" ht="15.75">
      <c r="M37453" s="172"/>
      <c r="N37453" s="172"/>
      <c r="O37453" s="172"/>
      <c r="U37453" s="173"/>
    </row>
    <row r="37454" spans="13:21" s="104" customFormat="1" ht="15.75">
      <c r="M37454" s="172"/>
      <c r="N37454" s="172"/>
      <c r="O37454" s="172"/>
      <c r="U37454" s="173"/>
    </row>
    <row r="37455" spans="13:21" s="104" customFormat="1" ht="15.75">
      <c r="M37455" s="172"/>
      <c r="N37455" s="172"/>
      <c r="O37455" s="172"/>
      <c r="U37455" s="173"/>
    </row>
    <row r="37456" spans="13:21" s="104" customFormat="1" ht="15.75">
      <c r="M37456" s="172"/>
      <c r="N37456" s="172"/>
      <c r="O37456" s="172"/>
      <c r="U37456" s="173"/>
    </row>
    <row r="37457" spans="13:21" s="104" customFormat="1" ht="15.75">
      <c r="M37457" s="172"/>
      <c r="N37457" s="172"/>
      <c r="O37457" s="172"/>
      <c r="U37457" s="173"/>
    </row>
    <row r="37458" spans="13:21" s="104" customFormat="1" ht="15.75">
      <c r="M37458" s="172"/>
      <c r="N37458" s="172"/>
      <c r="O37458" s="172"/>
      <c r="U37458" s="173"/>
    </row>
    <row r="37459" spans="13:21" s="104" customFormat="1" ht="15.75">
      <c r="M37459" s="172"/>
      <c r="N37459" s="172"/>
      <c r="O37459" s="172"/>
      <c r="U37459" s="173"/>
    </row>
    <row r="37460" spans="13:21" s="104" customFormat="1" ht="15.75">
      <c r="M37460" s="172"/>
      <c r="N37460" s="172"/>
      <c r="O37460" s="172"/>
      <c r="U37460" s="173"/>
    </row>
    <row r="37461" spans="13:21" s="104" customFormat="1" ht="15.75">
      <c r="M37461" s="172"/>
      <c r="N37461" s="172"/>
      <c r="O37461" s="172"/>
      <c r="U37461" s="173"/>
    </row>
    <row r="37462" spans="13:21" s="104" customFormat="1" ht="15.75">
      <c r="M37462" s="172"/>
      <c r="N37462" s="172"/>
      <c r="O37462" s="172"/>
      <c r="U37462" s="173"/>
    </row>
    <row r="37463" spans="13:21" s="104" customFormat="1" ht="15.75">
      <c r="M37463" s="172"/>
      <c r="N37463" s="172"/>
      <c r="O37463" s="172"/>
      <c r="U37463" s="173"/>
    </row>
    <row r="37464" spans="13:21" s="104" customFormat="1" ht="15.75">
      <c r="M37464" s="172"/>
      <c r="N37464" s="172"/>
      <c r="O37464" s="172"/>
      <c r="U37464" s="173"/>
    </row>
    <row r="37465" spans="13:21" s="104" customFormat="1" ht="15.75">
      <c r="M37465" s="172"/>
      <c r="N37465" s="172"/>
      <c r="O37465" s="172"/>
      <c r="U37465" s="173"/>
    </row>
    <row r="37466" spans="13:21" s="104" customFormat="1" ht="15.75">
      <c r="M37466" s="172"/>
      <c r="N37466" s="172"/>
      <c r="O37466" s="172"/>
      <c r="U37466" s="173"/>
    </row>
    <row r="37467" spans="13:21" s="104" customFormat="1" ht="15.75">
      <c r="M37467" s="172"/>
      <c r="N37467" s="172"/>
      <c r="O37467" s="172"/>
      <c r="U37467" s="173"/>
    </row>
    <row r="37468" spans="13:21" s="104" customFormat="1" ht="15.75">
      <c r="M37468" s="172"/>
      <c r="N37468" s="172"/>
      <c r="O37468" s="172"/>
      <c r="U37468" s="173"/>
    </row>
    <row r="37469" spans="13:21" s="104" customFormat="1" ht="15.75">
      <c r="M37469" s="172"/>
      <c r="N37469" s="172"/>
      <c r="O37469" s="172"/>
      <c r="U37469" s="173"/>
    </row>
    <row r="37470" spans="13:21" s="104" customFormat="1" ht="15.75">
      <c r="M37470" s="172"/>
      <c r="N37470" s="172"/>
      <c r="O37470" s="172"/>
      <c r="U37470" s="173"/>
    </row>
    <row r="37471" spans="13:21" s="104" customFormat="1" ht="15.75">
      <c r="M37471" s="172"/>
      <c r="N37471" s="172"/>
      <c r="O37471" s="172"/>
      <c r="U37471" s="173"/>
    </row>
    <row r="37472" spans="13:21" s="104" customFormat="1" ht="15.75">
      <c r="M37472" s="172"/>
      <c r="N37472" s="172"/>
      <c r="O37472" s="172"/>
      <c r="U37472" s="173"/>
    </row>
    <row r="37473" spans="13:21" s="104" customFormat="1" ht="15.75">
      <c r="M37473" s="172"/>
      <c r="N37473" s="172"/>
      <c r="O37473" s="172"/>
      <c r="U37473" s="173"/>
    </row>
    <row r="37474" spans="13:21" s="104" customFormat="1" ht="15.75">
      <c r="M37474" s="172"/>
      <c r="N37474" s="172"/>
      <c r="O37474" s="172"/>
      <c r="U37474" s="173"/>
    </row>
    <row r="37475" spans="13:21" s="104" customFormat="1" ht="15.75">
      <c r="M37475" s="172"/>
      <c r="N37475" s="172"/>
      <c r="O37475" s="172"/>
      <c r="U37475" s="173"/>
    </row>
    <row r="37476" spans="13:21" s="104" customFormat="1" ht="15.75">
      <c r="M37476" s="172"/>
      <c r="N37476" s="172"/>
      <c r="O37476" s="172"/>
      <c r="U37476" s="173"/>
    </row>
    <row r="37477" spans="13:21" s="104" customFormat="1" ht="15.75">
      <c r="M37477" s="172"/>
      <c r="N37477" s="172"/>
      <c r="O37477" s="172"/>
      <c r="U37477" s="173"/>
    </row>
    <row r="37478" spans="13:21" s="104" customFormat="1" ht="15.75">
      <c r="M37478" s="172"/>
      <c r="N37478" s="172"/>
      <c r="O37478" s="172"/>
      <c r="U37478" s="173"/>
    </row>
    <row r="37479" spans="13:21" s="104" customFormat="1" ht="15.75">
      <c r="M37479" s="172"/>
      <c r="N37479" s="172"/>
      <c r="O37479" s="172"/>
      <c r="U37479" s="173"/>
    </row>
    <row r="37480" spans="13:21" s="104" customFormat="1" ht="15.75">
      <c r="M37480" s="172"/>
      <c r="N37480" s="172"/>
      <c r="O37480" s="172"/>
      <c r="U37480" s="173"/>
    </row>
    <row r="37481" spans="13:21" s="104" customFormat="1" ht="15.75">
      <c r="M37481" s="172"/>
      <c r="N37481" s="172"/>
      <c r="O37481" s="172"/>
      <c r="U37481" s="173"/>
    </row>
    <row r="37482" spans="13:21" s="104" customFormat="1" ht="15.75">
      <c r="M37482" s="172"/>
      <c r="N37482" s="172"/>
      <c r="O37482" s="172"/>
      <c r="U37482" s="173"/>
    </row>
    <row r="37483" spans="13:21" s="104" customFormat="1" ht="15.75">
      <c r="M37483" s="172"/>
      <c r="N37483" s="172"/>
      <c r="O37483" s="172"/>
      <c r="U37483" s="173"/>
    </row>
    <row r="37484" spans="13:21" s="104" customFormat="1" ht="15.75">
      <c r="M37484" s="172"/>
      <c r="N37484" s="172"/>
      <c r="O37484" s="172"/>
      <c r="U37484" s="173"/>
    </row>
    <row r="37485" spans="13:21" s="104" customFormat="1" ht="15.75">
      <c r="M37485" s="172"/>
      <c r="N37485" s="172"/>
      <c r="O37485" s="172"/>
      <c r="U37485" s="173"/>
    </row>
    <row r="37486" spans="13:21" s="104" customFormat="1" ht="15.75">
      <c r="M37486" s="172"/>
      <c r="N37486" s="172"/>
      <c r="O37486" s="172"/>
      <c r="U37486" s="173"/>
    </row>
    <row r="37487" spans="13:21" s="104" customFormat="1" ht="15.75">
      <c r="M37487" s="172"/>
      <c r="N37487" s="172"/>
      <c r="O37487" s="172"/>
      <c r="U37487" s="173"/>
    </row>
    <row r="37488" spans="13:21" s="104" customFormat="1" ht="15.75">
      <c r="M37488" s="172"/>
      <c r="N37488" s="172"/>
      <c r="O37488" s="172"/>
      <c r="U37488" s="173"/>
    </row>
    <row r="37489" spans="13:21" s="104" customFormat="1" ht="15.75">
      <c r="M37489" s="172"/>
      <c r="N37489" s="172"/>
      <c r="O37489" s="172"/>
      <c r="U37489" s="173"/>
    </row>
    <row r="37490" spans="13:21" s="104" customFormat="1" ht="15.75">
      <c r="M37490" s="172"/>
      <c r="N37490" s="172"/>
      <c r="O37490" s="172"/>
      <c r="U37490" s="173"/>
    </row>
    <row r="37491" spans="13:21" s="104" customFormat="1" ht="15.75">
      <c r="M37491" s="172"/>
      <c r="N37491" s="172"/>
      <c r="O37491" s="172"/>
      <c r="U37491" s="173"/>
    </row>
    <row r="37492" spans="13:21" s="104" customFormat="1" ht="15.75">
      <c r="M37492" s="172"/>
      <c r="N37492" s="172"/>
      <c r="O37492" s="172"/>
      <c r="U37492" s="173"/>
    </row>
    <row r="37493" spans="13:21" s="104" customFormat="1" ht="15.75">
      <c r="M37493" s="172"/>
      <c r="N37493" s="172"/>
      <c r="O37493" s="172"/>
      <c r="U37493" s="173"/>
    </row>
    <row r="37494" spans="13:21" s="104" customFormat="1" ht="15.75">
      <c r="M37494" s="172"/>
      <c r="N37494" s="172"/>
      <c r="O37494" s="172"/>
      <c r="U37494" s="173"/>
    </row>
    <row r="37495" spans="13:21" s="104" customFormat="1" ht="15.75">
      <c r="M37495" s="172"/>
      <c r="N37495" s="172"/>
      <c r="O37495" s="172"/>
      <c r="U37495" s="173"/>
    </row>
    <row r="37496" spans="13:21" s="104" customFormat="1" ht="15.75">
      <c r="M37496" s="172"/>
      <c r="N37496" s="172"/>
      <c r="O37496" s="172"/>
      <c r="U37496" s="173"/>
    </row>
    <row r="37497" spans="13:21" s="104" customFormat="1" ht="15.75">
      <c r="M37497" s="172"/>
      <c r="N37497" s="172"/>
      <c r="O37497" s="172"/>
      <c r="U37497" s="173"/>
    </row>
    <row r="37498" spans="13:21" s="104" customFormat="1" ht="15.75">
      <c r="M37498" s="172"/>
      <c r="N37498" s="172"/>
      <c r="O37498" s="172"/>
      <c r="U37498" s="173"/>
    </row>
    <row r="37499" spans="13:21" s="104" customFormat="1" ht="15.75">
      <c r="M37499" s="172"/>
      <c r="N37499" s="172"/>
      <c r="O37499" s="172"/>
      <c r="U37499" s="173"/>
    </row>
    <row r="37500" spans="13:21" s="104" customFormat="1" ht="15.75">
      <c r="M37500" s="172"/>
      <c r="N37500" s="172"/>
      <c r="O37500" s="172"/>
      <c r="U37500" s="173"/>
    </row>
    <row r="37501" spans="13:21" s="104" customFormat="1" ht="15.75">
      <c r="M37501" s="172"/>
      <c r="N37501" s="172"/>
      <c r="O37501" s="172"/>
      <c r="U37501" s="173"/>
    </row>
    <row r="37502" spans="13:21" s="104" customFormat="1" ht="15.75">
      <c r="M37502" s="172"/>
      <c r="N37502" s="172"/>
      <c r="O37502" s="172"/>
      <c r="U37502" s="173"/>
    </row>
    <row r="37503" spans="13:21" s="104" customFormat="1" ht="15.75">
      <c r="M37503" s="172"/>
      <c r="N37503" s="172"/>
      <c r="O37503" s="172"/>
      <c r="U37503" s="173"/>
    </row>
    <row r="37504" spans="13:21" s="104" customFormat="1" ht="15.75">
      <c r="M37504" s="172"/>
      <c r="N37504" s="172"/>
      <c r="O37504" s="172"/>
      <c r="U37504" s="173"/>
    </row>
    <row r="37505" spans="13:21" s="104" customFormat="1" ht="15.75">
      <c r="M37505" s="172"/>
      <c r="N37505" s="172"/>
      <c r="O37505" s="172"/>
      <c r="U37505" s="173"/>
    </row>
    <row r="37506" spans="13:21" s="104" customFormat="1" ht="15.75">
      <c r="M37506" s="172"/>
      <c r="N37506" s="172"/>
      <c r="O37506" s="172"/>
      <c r="U37506" s="173"/>
    </row>
    <row r="37507" spans="13:21" s="104" customFormat="1" ht="15.75">
      <c r="M37507" s="172"/>
      <c r="N37507" s="172"/>
      <c r="O37507" s="172"/>
      <c r="U37507" s="173"/>
    </row>
    <row r="37508" spans="13:21" s="104" customFormat="1" ht="15.75">
      <c r="M37508" s="172"/>
      <c r="N37508" s="172"/>
      <c r="O37508" s="172"/>
      <c r="U37508" s="173"/>
    </row>
    <row r="37509" spans="13:21" s="104" customFormat="1" ht="15.75">
      <c r="M37509" s="172"/>
      <c r="N37509" s="172"/>
      <c r="O37509" s="172"/>
      <c r="U37509" s="173"/>
    </row>
    <row r="37510" spans="13:21" s="104" customFormat="1" ht="15.75">
      <c r="M37510" s="172"/>
      <c r="N37510" s="172"/>
      <c r="O37510" s="172"/>
      <c r="U37510" s="173"/>
    </row>
    <row r="37511" spans="13:21" s="104" customFormat="1" ht="15.75">
      <c r="M37511" s="172"/>
      <c r="N37511" s="172"/>
      <c r="O37511" s="172"/>
      <c r="U37511" s="173"/>
    </row>
    <row r="37512" spans="13:21" s="104" customFormat="1" ht="15.75">
      <c r="M37512" s="172"/>
      <c r="N37512" s="172"/>
      <c r="O37512" s="172"/>
      <c r="U37512" s="173"/>
    </row>
    <row r="37513" spans="13:21" s="104" customFormat="1" ht="15.75">
      <c r="M37513" s="172"/>
      <c r="N37513" s="172"/>
      <c r="O37513" s="172"/>
      <c r="U37513" s="173"/>
    </row>
    <row r="37514" spans="13:21" s="104" customFormat="1" ht="15.75">
      <c r="M37514" s="172"/>
      <c r="N37514" s="172"/>
      <c r="O37514" s="172"/>
      <c r="U37514" s="173"/>
    </row>
    <row r="37515" spans="13:21" s="104" customFormat="1" ht="15.75">
      <c r="M37515" s="172"/>
      <c r="N37515" s="172"/>
      <c r="O37515" s="172"/>
      <c r="U37515" s="173"/>
    </row>
    <row r="37516" spans="13:21" s="104" customFormat="1" ht="15.75">
      <c r="M37516" s="172"/>
      <c r="N37516" s="172"/>
      <c r="O37516" s="172"/>
      <c r="U37516" s="173"/>
    </row>
    <row r="37517" spans="13:21" s="104" customFormat="1" ht="15.75">
      <c r="M37517" s="172"/>
      <c r="N37517" s="172"/>
      <c r="O37517" s="172"/>
      <c r="U37517" s="173"/>
    </row>
    <row r="37518" spans="13:21" s="104" customFormat="1" ht="15.75">
      <c r="M37518" s="172"/>
      <c r="N37518" s="172"/>
      <c r="O37518" s="172"/>
      <c r="U37518" s="173"/>
    </row>
    <row r="37519" spans="13:21" s="104" customFormat="1" ht="15.75">
      <c r="M37519" s="172"/>
      <c r="N37519" s="172"/>
      <c r="O37519" s="172"/>
      <c r="U37519" s="173"/>
    </row>
    <row r="37520" spans="13:21" s="104" customFormat="1" ht="15.75">
      <c r="M37520" s="172"/>
      <c r="N37520" s="172"/>
      <c r="O37520" s="172"/>
      <c r="U37520" s="173"/>
    </row>
    <row r="37521" spans="13:21" s="104" customFormat="1" ht="15.75">
      <c r="M37521" s="172"/>
      <c r="N37521" s="172"/>
      <c r="O37521" s="172"/>
      <c r="U37521" s="173"/>
    </row>
    <row r="37522" spans="13:21" s="104" customFormat="1" ht="15.75">
      <c r="M37522" s="172"/>
      <c r="N37522" s="172"/>
      <c r="O37522" s="172"/>
      <c r="U37522" s="173"/>
    </row>
    <row r="37523" spans="13:21" s="104" customFormat="1" ht="15.75">
      <c r="M37523" s="172"/>
      <c r="N37523" s="172"/>
      <c r="O37523" s="172"/>
      <c r="U37523" s="173"/>
    </row>
    <row r="37524" spans="13:21" s="104" customFormat="1" ht="15.75">
      <c r="M37524" s="172"/>
      <c r="N37524" s="172"/>
      <c r="O37524" s="172"/>
      <c r="U37524" s="173"/>
    </row>
    <row r="37525" spans="13:21" s="104" customFormat="1" ht="15.75">
      <c r="M37525" s="172"/>
      <c r="N37525" s="172"/>
      <c r="O37525" s="172"/>
      <c r="U37525" s="173"/>
    </row>
    <row r="37526" spans="13:21" s="104" customFormat="1" ht="15.75">
      <c r="M37526" s="172"/>
      <c r="N37526" s="172"/>
      <c r="O37526" s="172"/>
      <c r="U37526" s="173"/>
    </row>
    <row r="37527" spans="13:21" s="104" customFormat="1" ht="15.75">
      <c r="M37527" s="172"/>
      <c r="N37527" s="172"/>
      <c r="O37527" s="172"/>
      <c r="U37527" s="173"/>
    </row>
    <row r="37528" spans="13:21" s="104" customFormat="1" ht="15.75">
      <c r="M37528" s="172"/>
      <c r="N37528" s="172"/>
      <c r="O37528" s="172"/>
      <c r="U37528" s="173"/>
    </row>
    <row r="37529" spans="13:21" s="104" customFormat="1" ht="15.75">
      <c r="M37529" s="172"/>
      <c r="N37529" s="172"/>
      <c r="O37529" s="172"/>
      <c r="U37529" s="173"/>
    </row>
    <row r="37530" spans="13:21" s="104" customFormat="1" ht="15.75">
      <c r="M37530" s="172"/>
      <c r="N37530" s="172"/>
      <c r="O37530" s="172"/>
      <c r="U37530" s="173"/>
    </row>
    <row r="37531" spans="13:21" s="104" customFormat="1" ht="15.75">
      <c r="M37531" s="172"/>
      <c r="N37531" s="172"/>
      <c r="O37531" s="172"/>
      <c r="U37531" s="173"/>
    </row>
    <row r="37532" spans="13:21" s="104" customFormat="1" ht="15.75">
      <c r="M37532" s="172"/>
      <c r="N37532" s="172"/>
      <c r="O37532" s="172"/>
      <c r="U37532" s="173"/>
    </row>
    <row r="37533" spans="13:21" s="104" customFormat="1" ht="15.75">
      <c r="M37533" s="172"/>
      <c r="N37533" s="172"/>
      <c r="O37533" s="172"/>
      <c r="U37533" s="173"/>
    </row>
    <row r="37534" spans="13:21" s="104" customFormat="1" ht="15.75">
      <c r="M37534" s="172"/>
      <c r="N37534" s="172"/>
      <c r="O37534" s="172"/>
      <c r="U37534" s="173"/>
    </row>
    <row r="37535" spans="13:21" s="104" customFormat="1" ht="15.75">
      <c r="M37535" s="172"/>
      <c r="N37535" s="172"/>
      <c r="O37535" s="172"/>
      <c r="U37535" s="173"/>
    </row>
    <row r="37536" spans="13:21" s="104" customFormat="1" ht="15.75">
      <c r="M37536" s="172"/>
      <c r="N37536" s="172"/>
      <c r="O37536" s="172"/>
      <c r="U37536" s="173"/>
    </row>
    <row r="37537" spans="13:21" s="104" customFormat="1" ht="15.75">
      <c r="M37537" s="172"/>
      <c r="N37537" s="172"/>
      <c r="O37537" s="172"/>
      <c r="U37537" s="173"/>
    </row>
    <row r="37538" spans="13:21" s="104" customFormat="1" ht="15.75">
      <c r="M37538" s="172"/>
      <c r="N37538" s="172"/>
      <c r="O37538" s="172"/>
      <c r="U37538" s="173"/>
    </row>
    <row r="37539" spans="13:21" s="104" customFormat="1" ht="15.75">
      <c r="M37539" s="172"/>
      <c r="N37539" s="172"/>
      <c r="O37539" s="172"/>
      <c r="U37539" s="173"/>
    </row>
    <row r="37540" spans="13:21" s="104" customFormat="1" ht="15.75">
      <c r="M37540" s="172"/>
      <c r="N37540" s="172"/>
      <c r="O37540" s="172"/>
      <c r="U37540" s="173"/>
    </row>
    <row r="37541" spans="13:21" s="104" customFormat="1" ht="15.75">
      <c r="M37541" s="172"/>
      <c r="N37541" s="172"/>
      <c r="O37541" s="172"/>
      <c r="U37541" s="173"/>
    </row>
    <row r="37542" spans="13:21" s="104" customFormat="1" ht="15.75">
      <c r="M37542" s="172"/>
      <c r="N37542" s="172"/>
      <c r="O37542" s="172"/>
      <c r="U37542" s="173"/>
    </row>
    <row r="37543" spans="13:21" s="104" customFormat="1" ht="15.75">
      <c r="M37543" s="172"/>
      <c r="N37543" s="172"/>
      <c r="O37543" s="172"/>
      <c r="U37543" s="173"/>
    </row>
    <row r="37544" spans="13:21" s="104" customFormat="1" ht="15.75">
      <c r="M37544" s="172"/>
      <c r="N37544" s="172"/>
      <c r="O37544" s="172"/>
      <c r="U37544" s="173"/>
    </row>
    <row r="37545" spans="13:21" s="104" customFormat="1" ht="15.75">
      <c r="M37545" s="172"/>
      <c r="N37545" s="172"/>
      <c r="O37545" s="172"/>
      <c r="U37545" s="173"/>
    </row>
    <row r="37546" spans="13:21" s="104" customFormat="1" ht="15.75">
      <c r="M37546" s="172"/>
      <c r="N37546" s="172"/>
      <c r="O37546" s="172"/>
      <c r="U37546" s="173"/>
    </row>
    <row r="37547" spans="13:21" s="104" customFormat="1" ht="15.75">
      <c r="M37547" s="172"/>
      <c r="N37547" s="172"/>
      <c r="O37547" s="172"/>
      <c r="U37547" s="173"/>
    </row>
    <row r="37548" spans="13:21" s="104" customFormat="1" ht="15.75">
      <c r="M37548" s="172"/>
      <c r="N37548" s="172"/>
      <c r="O37548" s="172"/>
      <c r="U37548" s="173"/>
    </row>
    <row r="37549" spans="13:21" s="104" customFormat="1" ht="15.75">
      <c r="M37549" s="172"/>
      <c r="N37549" s="172"/>
      <c r="O37549" s="172"/>
      <c r="U37549" s="173"/>
    </row>
    <row r="37550" spans="13:21" s="104" customFormat="1" ht="15.75">
      <c r="M37550" s="172"/>
      <c r="N37550" s="172"/>
      <c r="O37550" s="172"/>
      <c r="U37550" s="173"/>
    </row>
    <row r="37551" spans="13:21" s="104" customFormat="1" ht="15.75">
      <c r="M37551" s="172"/>
      <c r="N37551" s="172"/>
      <c r="O37551" s="172"/>
      <c r="U37551" s="173"/>
    </row>
    <row r="37552" spans="13:21" s="104" customFormat="1" ht="15.75">
      <c r="M37552" s="172"/>
      <c r="N37552" s="172"/>
      <c r="O37552" s="172"/>
      <c r="U37552" s="173"/>
    </row>
    <row r="37553" spans="13:21" s="104" customFormat="1" ht="15.75">
      <c r="M37553" s="172"/>
      <c r="N37553" s="172"/>
      <c r="O37553" s="172"/>
      <c r="U37553" s="173"/>
    </row>
    <row r="37554" spans="13:21" s="104" customFormat="1" ht="15.75">
      <c r="M37554" s="172"/>
      <c r="N37554" s="172"/>
      <c r="O37554" s="172"/>
      <c r="U37554" s="173"/>
    </row>
    <row r="37555" spans="13:21" s="104" customFormat="1" ht="15.75">
      <c r="M37555" s="172"/>
      <c r="N37555" s="172"/>
      <c r="O37555" s="172"/>
      <c r="U37555" s="173"/>
    </row>
    <row r="37556" spans="13:21" s="104" customFormat="1" ht="15.75">
      <c r="M37556" s="172"/>
      <c r="N37556" s="172"/>
      <c r="O37556" s="172"/>
      <c r="U37556" s="173"/>
    </row>
    <row r="37557" spans="13:21" s="104" customFormat="1" ht="15.75">
      <c r="M37557" s="172"/>
      <c r="N37557" s="172"/>
      <c r="O37557" s="172"/>
      <c r="U37557" s="173"/>
    </row>
    <row r="37558" spans="13:21" s="104" customFormat="1" ht="15.75">
      <c r="M37558" s="172"/>
      <c r="N37558" s="172"/>
      <c r="O37558" s="172"/>
      <c r="U37558" s="173"/>
    </row>
    <row r="37559" spans="13:21" s="104" customFormat="1" ht="15.75">
      <c r="M37559" s="172"/>
      <c r="N37559" s="172"/>
      <c r="O37559" s="172"/>
      <c r="U37559" s="173"/>
    </row>
    <row r="37560" spans="13:21" s="104" customFormat="1" ht="15.75">
      <c r="M37560" s="172"/>
      <c r="N37560" s="172"/>
      <c r="O37560" s="172"/>
      <c r="U37560" s="173"/>
    </row>
    <row r="37561" spans="13:21" s="104" customFormat="1" ht="15.75">
      <c r="M37561" s="172"/>
      <c r="N37561" s="172"/>
      <c r="O37561" s="172"/>
      <c r="U37561" s="173"/>
    </row>
    <row r="37562" spans="13:21" s="104" customFormat="1" ht="15.75">
      <c r="M37562" s="172"/>
      <c r="N37562" s="172"/>
      <c r="O37562" s="172"/>
      <c r="U37562" s="173"/>
    </row>
    <row r="37563" spans="13:21" s="104" customFormat="1" ht="15.75">
      <c r="M37563" s="172"/>
      <c r="N37563" s="172"/>
      <c r="O37563" s="172"/>
      <c r="U37563" s="173"/>
    </row>
    <row r="37564" spans="13:21" s="104" customFormat="1" ht="15.75">
      <c r="M37564" s="172"/>
      <c r="N37564" s="172"/>
      <c r="O37564" s="172"/>
      <c r="U37564" s="173"/>
    </row>
    <row r="37565" spans="13:21" s="104" customFormat="1" ht="15.75">
      <c r="M37565" s="172"/>
      <c r="N37565" s="172"/>
      <c r="O37565" s="172"/>
      <c r="U37565" s="173"/>
    </row>
    <row r="37566" spans="13:21" s="104" customFormat="1" ht="15.75">
      <c r="M37566" s="172"/>
      <c r="N37566" s="172"/>
      <c r="O37566" s="172"/>
      <c r="U37566" s="173"/>
    </row>
    <row r="37567" spans="13:21" s="104" customFormat="1" ht="15.75">
      <c r="M37567" s="172"/>
      <c r="N37567" s="172"/>
      <c r="O37567" s="172"/>
      <c r="U37567" s="173"/>
    </row>
    <row r="37568" spans="13:21" s="104" customFormat="1" ht="15.75">
      <c r="M37568" s="172"/>
      <c r="N37568" s="172"/>
      <c r="O37568" s="172"/>
      <c r="U37568" s="173"/>
    </row>
    <row r="37569" spans="13:21" s="104" customFormat="1" ht="15.75">
      <c r="M37569" s="172"/>
      <c r="N37569" s="172"/>
      <c r="O37569" s="172"/>
      <c r="U37569" s="173"/>
    </row>
    <row r="37570" spans="13:21" s="104" customFormat="1" ht="15.75">
      <c r="M37570" s="172"/>
      <c r="N37570" s="172"/>
      <c r="O37570" s="172"/>
      <c r="U37570" s="173"/>
    </row>
    <row r="37571" spans="13:21" s="104" customFormat="1" ht="15.75">
      <c r="M37571" s="172"/>
      <c r="N37571" s="172"/>
      <c r="O37571" s="172"/>
      <c r="U37571" s="173"/>
    </row>
    <row r="37572" spans="13:21" s="104" customFormat="1" ht="15.75">
      <c r="M37572" s="172"/>
      <c r="N37572" s="172"/>
      <c r="O37572" s="172"/>
      <c r="U37572" s="173"/>
    </row>
    <row r="37573" spans="13:21" s="104" customFormat="1" ht="15.75">
      <c r="M37573" s="172"/>
      <c r="N37573" s="172"/>
      <c r="O37573" s="172"/>
      <c r="U37573" s="173"/>
    </row>
    <row r="37574" spans="13:21" s="104" customFormat="1" ht="15.75">
      <c r="M37574" s="172"/>
      <c r="N37574" s="172"/>
      <c r="O37574" s="172"/>
      <c r="U37574" s="173"/>
    </row>
    <row r="37575" spans="13:21" s="104" customFormat="1" ht="15.75">
      <c r="M37575" s="172"/>
      <c r="N37575" s="172"/>
      <c r="O37575" s="172"/>
      <c r="U37575" s="173"/>
    </row>
    <row r="37576" spans="13:21" s="104" customFormat="1" ht="15.75">
      <c r="M37576" s="172"/>
      <c r="N37576" s="172"/>
      <c r="O37576" s="172"/>
      <c r="U37576" s="173"/>
    </row>
    <row r="37577" spans="13:21" s="104" customFormat="1" ht="15.75">
      <c r="M37577" s="172"/>
      <c r="N37577" s="172"/>
      <c r="O37577" s="172"/>
      <c r="U37577" s="173"/>
    </row>
    <row r="37578" spans="13:21" s="104" customFormat="1" ht="15.75">
      <c r="M37578" s="172"/>
      <c r="N37578" s="172"/>
      <c r="O37578" s="172"/>
      <c r="U37578" s="173"/>
    </row>
    <row r="37579" spans="13:21" s="104" customFormat="1" ht="15.75">
      <c r="M37579" s="172"/>
      <c r="N37579" s="172"/>
      <c r="O37579" s="172"/>
      <c r="U37579" s="173"/>
    </row>
    <row r="37580" spans="13:21" s="104" customFormat="1" ht="15.75">
      <c r="M37580" s="172"/>
      <c r="N37580" s="172"/>
      <c r="O37580" s="172"/>
      <c r="U37580" s="173"/>
    </row>
    <row r="37581" spans="13:21" s="104" customFormat="1" ht="15.75">
      <c r="M37581" s="172"/>
      <c r="N37581" s="172"/>
      <c r="O37581" s="172"/>
      <c r="U37581" s="173"/>
    </row>
    <row r="37582" spans="13:21" s="104" customFormat="1" ht="15.75">
      <c r="M37582" s="172"/>
      <c r="N37582" s="172"/>
      <c r="O37582" s="172"/>
      <c r="U37582" s="173"/>
    </row>
    <row r="37583" spans="13:21" s="104" customFormat="1" ht="15.75">
      <c r="M37583" s="172"/>
      <c r="N37583" s="172"/>
      <c r="O37583" s="172"/>
      <c r="U37583" s="173"/>
    </row>
    <row r="37584" spans="13:21" s="104" customFormat="1" ht="15.75">
      <c r="M37584" s="172"/>
      <c r="N37584" s="172"/>
      <c r="O37584" s="172"/>
      <c r="U37584" s="173"/>
    </row>
    <row r="37585" spans="13:21" s="104" customFormat="1" ht="15.75">
      <c r="M37585" s="172"/>
      <c r="N37585" s="172"/>
      <c r="O37585" s="172"/>
      <c r="U37585" s="173"/>
    </row>
    <row r="37586" spans="13:21" s="104" customFormat="1" ht="15.75">
      <c r="M37586" s="172"/>
      <c r="N37586" s="172"/>
      <c r="O37586" s="172"/>
      <c r="U37586" s="173"/>
    </row>
    <row r="37587" spans="13:21" s="104" customFormat="1" ht="15.75">
      <c r="M37587" s="172"/>
      <c r="N37587" s="172"/>
      <c r="O37587" s="172"/>
      <c r="U37587" s="173"/>
    </row>
    <row r="37588" spans="13:21" s="104" customFormat="1" ht="15.75">
      <c r="M37588" s="172"/>
      <c r="N37588" s="172"/>
      <c r="O37588" s="172"/>
      <c r="U37588" s="173"/>
    </row>
    <row r="37589" spans="13:21" s="104" customFormat="1" ht="15.75">
      <c r="M37589" s="172"/>
      <c r="N37589" s="172"/>
      <c r="O37589" s="172"/>
      <c r="U37589" s="173"/>
    </row>
    <row r="37590" spans="13:21" s="104" customFormat="1" ht="15.75">
      <c r="M37590" s="172"/>
      <c r="N37590" s="172"/>
      <c r="O37590" s="172"/>
      <c r="U37590" s="173"/>
    </row>
    <row r="37591" spans="13:21" s="104" customFormat="1" ht="15.75">
      <c r="M37591" s="172"/>
      <c r="N37591" s="172"/>
      <c r="O37591" s="172"/>
      <c r="U37591" s="173"/>
    </row>
    <row r="37592" spans="13:21" s="104" customFormat="1" ht="15.75">
      <c r="M37592" s="172"/>
      <c r="N37592" s="172"/>
      <c r="O37592" s="172"/>
      <c r="U37592" s="173"/>
    </row>
    <row r="37593" spans="13:21" s="104" customFormat="1" ht="15.75">
      <c r="M37593" s="172"/>
      <c r="N37593" s="172"/>
      <c r="O37593" s="172"/>
      <c r="U37593" s="173"/>
    </row>
    <row r="37594" spans="13:21" s="104" customFormat="1" ht="15.75">
      <c r="M37594" s="172"/>
      <c r="N37594" s="172"/>
      <c r="O37594" s="172"/>
      <c r="U37594" s="173"/>
    </row>
    <row r="37595" spans="13:21" s="104" customFormat="1" ht="15.75">
      <c r="M37595" s="172"/>
      <c r="N37595" s="172"/>
      <c r="O37595" s="172"/>
      <c r="U37595" s="173"/>
    </row>
    <row r="37596" spans="13:21" s="104" customFormat="1" ht="15.75">
      <c r="M37596" s="172"/>
      <c r="N37596" s="172"/>
      <c r="O37596" s="172"/>
      <c r="U37596" s="173"/>
    </row>
    <row r="37597" spans="13:21" s="104" customFormat="1" ht="15.75">
      <c r="M37597" s="172"/>
      <c r="N37597" s="172"/>
      <c r="O37597" s="172"/>
      <c r="U37597" s="173"/>
    </row>
    <row r="37598" spans="13:21" s="104" customFormat="1" ht="15.75">
      <c r="M37598" s="172"/>
      <c r="N37598" s="172"/>
      <c r="O37598" s="172"/>
      <c r="U37598" s="173"/>
    </row>
    <row r="37599" spans="13:21" s="104" customFormat="1" ht="15.75">
      <c r="M37599" s="172"/>
      <c r="N37599" s="172"/>
      <c r="O37599" s="172"/>
      <c r="U37599" s="173"/>
    </row>
    <row r="37600" spans="13:21" s="104" customFormat="1" ht="15.75">
      <c r="M37600" s="172"/>
      <c r="N37600" s="172"/>
      <c r="O37600" s="172"/>
      <c r="U37600" s="173"/>
    </row>
    <row r="37601" spans="13:21" s="104" customFormat="1" ht="15.75">
      <c r="M37601" s="172"/>
      <c r="N37601" s="172"/>
      <c r="O37601" s="172"/>
      <c r="U37601" s="173"/>
    </row>
    <row r="37602" spans="13:21" s="104" customFormat="1" ht="15.75">
      <c r="M37602" s="172"/>
      <c r="N37602" s="172"/>
      <c r="O37602" s="172"/>
      <c r="U37602" s="173"/>
    </row>
    <row r="37603" spans="13:21" s="104" customFormat="1" ht="15.75">
      <c r="M37603" s="172"/>
      <c r="N37603" s="172"/>
      <c r="O37603" s="172"/>
      <c r="U37603" s="173"/>
    </row>
    <row r="37604" spans="13:21" s="104" customFormat="1" ht="15.75">
      <c r="M37604" s="172"/>
      <c r="N37604" s="172"/>
      <c r="O37604" s="172"/>
      <c r="U37604" s="173"/>
    </row>
    <row r="37605" spans="13:21" s="104" customFormat="1" ht="15.75">
      <c r="M37605" s="172"/>
      <c r="N37605" s="172"/>
      <c r="O37605" s="172"/>
      <c r="U37605" s="173"/>
    </row>
    <row r="37606" spans="13:21" s="104" customFormat="1" ht="15.75">
      <c r="M37606" s="172"/>
      <c r="N37606" s="172"/>
      <c r="O37606" s="172"/>
      <c r="U37606" s="173"/>
    </row>
    <row r="37607" spans="13:21" s="104" customFormat="1" ht="15.75">
      <c r="M37607" s="172"/>
      <c r="N37607" s="172"/>
      <c r="O37607" s="172"/>
      <c r="U37607" s="173"/>
    </row>
    <row r="37608" spans="13:21" s="104" customFormat="1" ht="15.75">
      <c r="M37608" s="172"/>
      <c r="N37608" s="172"/>
      <c r="O37608" s="172"/>
      <c r="U37608" s="173"/>
    </row>
    <row r="37609" spans="13:21" s="104" customFormat="1" ht="15.75">
      <c r="M37609" s="172"/>
      <c r="N37609" s="172"/>
      <c r="O37609" s="172"/>
      <c r="U37609" s="173"/>
    </row>
    <row r="37610" spans="13:21" s="104" customFormat="1" ht="15.75">
      <c r="M37610" s="172"/>
      <c r="N37610" s="172"/>
      <c r="O37610" s="172"/>
      <c r="U37610" s="173"/>
    </row>
    <row r="37611" spans="13:21" s="104" customFormat="1" ht="15.75">
      <c r="M37611" s="172"/>
      <c r="N37611" s="172"/>
      <c r="O37611" s="172"/>
      <c r="U37611" s="173"/>
    </row>
    <row r="37612" spans="13:21" s="104" customFormat="1" ht="15.75">
      <c r="M37612" s="172"/>
      <c r="N37612" s="172"/>
      <c r="O37612" s="172"/>
      <c r="U37612" s="173"/>
    </row>
    <row r="37613" spans="13:21" s="104" customFormat="1" ht="15.75">
      <c r="M37613" s="172"/>
      <c r="N37613" s="172"/>
      <c r="O37613" s="172"/>
      <c r="U37613" s="173"/>
    </row>
    <row r="37614" spans="13:21" s="104" customFormat="1" ht="15.75">
      <c r="M37614" s="172"/>
      <c r="N37614" s="172"/>
      <c r="O37614" s="172"/>
      <c r="U37614" s="173"/>
    </row>
    <row r="37615" spans="13:21" s="104" customFormat="1" ht="15.75">
      <c r="M37615" s="172"/>
      <c r="N37615" s="172"/>
      <c r="O37615" s="172"/>
      <c r="U37615" s="173"/>
    </row>
    <row r="37616" spans="13:21" s="104" customFormat="1" ht="15.75">
      <c r="M37616" s="172"/>
      <c r="N37616" s="172"/>
      <c r="O37616" s="172"/>
      <c r="U37616" s="173"/>
    </row>
    <row r="37617" spans="13:21" s="104" customFormat="1" ht="15.75">
      <c r="M37617" s="172"/>
      <c r="N37617" s="172"/>
      <c r="O37617" s="172"/>
      <c r="U37617" s="173"/>
    </row>
    <row r="37618" spans="13:21" s="104" customFormat="1" ht="15.75">
      <c r="M37618" s="172"/>
      <c r="N37618" s="172"/>
      <c r="O37618" s="172"/>
      <c r="U37618" s="173"/>
    </row>
    <row r="37619" spans="13:21" s="104" customFormat="1" ht="15.75">
      <c r="M37619" s="172"/>
      <c r="N37619" s="172"/>
      <c r="O37619" s="172"/>
      <c r="U37619" s="173"/>
    </row>
    <row r="37620" spans="13:21" s="104" customFormat="1" ht="15.75">
      <c r="M37620" s="172"/>
      <c r="N37620" s="172"/>
      <c r="O37620" s="172"/>
      <c r="U37620" s="173"/>
    </row>
    <row r="37621" spans="13:21" s="104" customFormat="1" ht="15.75">
      <c r="M37621" s="172"/>
      <c r="N37621" s="172"/>
      <c r="O37621" s="172"/>
      <c r="U37621" s="173"/>
    </row>
    <row r="37622" spans="13:21" s="104" customFormat="1" ht="15.75">
      <c r="M37622" s="172"/>
      <c r="N37622" s="172"/>
      <c r="O37622" s="172"/>
      <c r="U37622" s="173"/>
    </row>
    <row r="37623" spans="13:21" s="104" customFormat="1" ht="15.75">
      <c r="M37623" s="172"/>
      <c r="N37623" s="172"/>
      <c r="O37623" s="172"/>
      <c r="U37623" s="173"/>
    </row>
    <row r="37624" spans="13:21" s="104" customFormat="1" ht="15.75">
      <c r="M37624" s="172"/>
      <c r="N37624" s="172"/>
      <c r="O37624" s="172"/>
      <c r="U37624" s="173"/>
    </row>
    <row r="37625" spans="13:21" s="104" customFormat="1" ht="15.75">
      <c r="M37625" s="172"/>
      <c r="N37625" s="172"/>
      <c r="O37625" s="172"/>
      <c r="U37625" s="173"/>
    </row>
    <row r="37626" spans="13:21" s="104" customFormat="1" ht="15.75">
      <c r="M37626" s="172"/>
      <c r="N37626" s="172"/>
      <c r="O37626" s="172"/>
      <c r="U37626" s="173"/>
    </row>
    <row r="37627" spans="13:21" s="104" customFormat="1" ht="15.75">
      <c r="M37627" s="172"/>
      <c r="N37627" s="172"/>
      <c r="O37627" s="172"/>
      <c r="U37627" s="173"/>
    </row>
    <row r="37628" spans="13:21" s="104" customFormat="1" ht="15.75">
      <c r="M37628" s="172"/>
      <c r="N37628" s="172"/>
      <c r="O37628" s="172"/>
      <c r="U37628" s="173"/>
    </row>
    <row r="37629" spans="13:21" s="104" customFormat="1" ht="15.75">
      <c r="M37629" s="172"/>
      <c r="N37629" s="172"/>
      <c r="O37629" s="172"/>
      <c r="U37629" s="173"/>
    </row>
    <row r="37630" spans="13:21" s="104" customFormat="1" ht="15.75">
      <c r="M37630" s="172"/>
      <c r="N37630" s="172"/>
      <c r="O37630" s="172"/>
      <c r="U37630" s="173"/>
    </row>
    <row r="37631" spans="13:21" s="104" customFormat="1" ht="15.75">
      <c r="M37631" s="172"/>
      <c r="N37631" s="172"/>
      <c r="O37631" s="172"/>
      <c r="U37631" s="173"/>
    </row>
    <row r="37632" spans="13:21" s="104" customFormat="1" ht="15.75">
      <c r="M37632" s="172"/>
      <c r="N37632" s="172"/>
      <c r="O37632" s="172"/>
      <c r="U37632" s="173"/>
    </row>
    <row r="37633" spans="13:21" s="104" customFormat="1" ht="15.75">
      <c r="M37633" s="172"/>
      <c r="N37633" s="172"/>
      <c r="O37633" s="172"/>
      <c r="U37633" s="173"/>
    </row>
    <row r="37634" spans="13:21" s="104" customFormat="1" ht="15.75">
      <c r="M37634" s="172"/>
      <c r="N37634" s="172"/>
      <c r="O37634" s="172"/>
      <c r="U37634" s="173"/>
    </row>
    <row r="37635" spans="13:21" s="104" customFormat="1" ht="15.75">
      <c r="M37635" s="172"/>
      <c r="N37635" s="172"/>
      <c r="O37635" s="172"/>
      <c r="U37635" s="173"/>
    </row>
    <row r="37636" spans="13:21" s="104" customFormat="1" ht="15.75">
      <c r="M37636" s="172"/>
      <c r="N37636" s="172"/>
      <c r="O37636" s="172"/>
      <c r="U37636" s="173"/>
    </row>
    <row r="37637" spans="13:21" s="104" customFormat="1" ht="15.75">
      <c r="M37637" s="172"/>
      <c r="N37637" s="172"/>
      <c r="O37637" s="172"/>
      <c r="U37637" s="173"/>
    </row>
    <row r="37638" spans="13:21" s="104" customFormat="1" ht="15.75">
      <c r="M37638" s="172"/>
      <c r="N37638" s="172"/>
      <c r="O37638" s="172"/>
      <c r="U37638" s="173"/>
    </row>
    <row r="37639" spans="13:21" s="104" customFormat="1" ht="15.75">
      <c r="M37639" s="172"/>
      <c r="N37639" s="172"/>
      <c r="O37639" s="172"/>
      <c r="U37639" s="173"/>
    </row>
    <row r="37640" spans="13:21" s="104" customFormat="1" ht="15.75">
      <c r="M37640" s="172"/>
      <c r="N37640" s="172"/>
      <c r="O37640" s="172"/>
      <c r="U37640" s="173"/>
    </row>
    <row r="37641" spans="13:21" s="104" customFormat="1" ht="15.75">
      <c r="M37641" s="172"/>
      <c r="N37641" s="172"/>
      <c r="O37641" s="172"/>
      <c r="U37641" s="173"/>
    </row>
    <row r="37642" spans="13:21" s="104" customFormat="1" ht="15.75">
      <c r="M37642" s="172"/>
      <c r="N37642" s="172"/>
      <c r="O37642" s="172"/>
      <c r="U37642" s="173"/>
    </row>
    <row r="37643" spans="13:21" s="104" customFormat="1" ht="15.75">
      <c r="M37643" s="172"/>
      <c r="N37643" s="172"/>
      <c r="O37643" s="172"/>
      <c r="U37643" s="173"/>
    </row>
    <row r="37644" spans="13:21" s="104" customFormat="1" ht="15.75">
      <c r="M37644" s="172"/>
      <c r="N37644" s="172"/>
      <c r="O37644" s="172"/>
      <c r="U37644" s="173"/>
    </row>
    <row r="37645" spans="13:21" s="104" customFormat="1" ht="15.75">
      <c r="M37645" s="172"/>
      <c r="N37645" s="172"/>
      <c r="O37645" s="172"/>
      <c r="U37645" s="173"/>
    </row>
    <row r="37646" spans="13:21" s="104" customFormat="1" ht="15.75">
      <c r="M37646" s="172"/>
      <c r="N37646" s="172"/>
      <c r="O37646" s="172"/>
      <c r="U37646" s="173"/>
    </row>
    <row r="37647" spans="13:21" s="104" customFormat="1" ht="15.75">
      <c r="M37647" s="172"/>
      <c r="N37647" s="172"/>
      <c r="O37647" s="172"/>
      <c r="U37647" s="173"/>
    </row>
    <row r="37648" spans="13:21" s="104" customFormat="1" ht="15.75">
      <c r="M37648" s="172"/>
      <c r="N37648" s="172"/>
      <c r="O37648" s="172"/>
      <c r="U37648" s="173"/>
    </row>
    <row r="37649" spans="13:21" s="104" customFormat="1" ht="15.75">
      <c r="M37649" s="172"/>
      <c r="N37649" s="172"/>
      <c r="O37649" s="172"/>
      <c r="U37649" s="173"/>
    </row>
    <row r="37650" spans="13:21" s="104" customFormat="1" ht="15.75">
      <c r="M37650" s="172"/>
      <c r="N37650" s="172"/>
      <c r="O37650" s="172"/>
      <c r="U37650" s="173"/>
    </row>
    <row r="37651" spans="13:21" s="104" customFormat="1" ht="15.75">
      <c r="M37651" s="172"/>
      <c r="N37651" s="172"/>
      <c r="O37651" s="172"/>
      <c r="U37651" s="173"/>
    </row>
    <row r="37652" spans="13:21" s="104" customFormat="1" ht="15.75">
      <c r="M37652" s="172"/>
      <c r="N37652" s="172"/>
      <c r="O37652" s="172"/>
      <c r="U37652" s="173"/>
    </row>
    <row r="37653" spans="13:21" s="104" customFormat="1" ht="15.75">
      <c r="M37653" s="172"/>
      <c r="N37653" s="172"/>
      <c r="O37653" s="172"/>
      <c r="U37653" s="173"/>
    </row>
    <row r="37654" spans="13:21" s="104" customFormat="1" ht="15.75">
      <c r="M37654" s="172"/>
      <c r="N37654" s="172"/>
      <c r="O37654" s="172"/>
      <c r="U37654" s="173"/>
    </row>
    <row r="37655" spans="13:21" s="104" customFormat="1" ht="15.75">
      <c r="M37655" s="172"/>
      <c r="N37655" s="172"/>
      <c r="O37655" s="172"/>
      <c r="U37655" s="173"/>
    </row>
    <row r="37656" spans="13:21" s="104" customFormat="1" ht="15.75">
      <c r="M37656" s="172"/>
      <c r="N37656" s="172"/>
      <c r="O37656" s="172"/>
      <c r="U37656" s="173"/>
    </row>
    <row r="37657" spans="13:21" s="104" customFormat="1" ht="15.75">
      <c r="M37657" s="172"/>
      <c r="N37657" s="172"/>
      <c r="O37657" s="172"/>
      <c r="U37657" s="173"/>
    </row>
    <row r="37658" spans="13:21" s="104" customFormat="1" ht="15.75">
      <c r="M37658" s="172"/>
      <c r="N37658" s="172"/>
      <c r="O37658" s="172"/>
      <c r="U37658" s="173"/>
    </row>
    <row r="37659" spans="13:21" s="104" customFormat="1" ht="15.75">
      <c r="M37659" s="172"/>
      <c r="N37659" s="172"/>
      <c r="O37659" s="172"/>
      <c r="U37659" s="173"/>
    </row>
    <row r="37660" spans="13:21" s="104" customFormat="1" ht="15.75">
      <c r="M37660" s="172"/>
      <c r="N37660" s="172"/>
      <c r="O37660" s="172"/>
      <c r="U37660" s="173"/>
    </row>
    <row r="37661" spans="13:21" s="104" customFormat="1" ht="15.75">
      <c r="M37661" s="172"/>
      <c r="N37661" s="172"/>
      <c r="O37661" s="172"/>
      <c r="U37661" s="173"/>
    </row>
    <row r="37662" spans="13:21" s="104" customFormat="1" ht="15.75">
      <c r="M37662" s="172"/>
      <c r="N37662" s="172"/>
      <c r="O37662" s="172"/>
      <c r="U37662" s="173"/>
    </row>
    <row r="37663" spans="13:21" s="104" customFormat="1" ht="15.75">
      <c r="M37663" s="172"/>
      <c r="N37663" s="172"/>
      <c r="O37663" s="172"/>
      <c r="U37663" s="173"/>
    </row>
    <row r="37664" spans="13:21" s="104" customFormat="1" ht="15.75">
      <c r="M37664" s="172"/>
      <c r="N37664" s="172"/>
      <c r="O37664" s="172"/>
      <c r="U37664" s="173"/>
    </row>
    <row r="37665" spans="13:21" s="104" customFormat="1" ht="15.75">
      <c r="M37665" s="172"/>
      <c r="N37665" s="172"/>
      <c r="O37665" s="172"/>
      <c r="U37665" s="173"/>
    </row>
    <row r="37666" spans="13:21" s="104" customFormat="1" ht="15.75">
      <c r="M37666" s="172"/>
      <c r="N37666" s="172"/>
      <c r="O37666" s="172"/>
      <c r="U37666" s="173"/>
    </row>
    <row r="37667" spans="13:21" s="104" customFormat="1" ht="15.75">
      <c r="M37667" s="172"/>
      <c r="N37667" s="172"/>
      <c r="O37667" s="172"/>
      <c r="U37667" s="173"/>
    </row>
    <row r="37668" spans="13:21" s="104" customFormat="1" ht="15.75">
      <c r="M37668" s="172"/>
      <c r="N37668" s="172"/>
      <c r="O37668" s="172"/>
      <c r="U37668" s="173"/>
    </row>
    <row r="37669" spans="13:21" s="104" customFormat="1" ht="15.75">
      <c r="M37669" s="172"/>
      <c r="N37669" s="172"/>
      <c r="O37669" s="172"/>
      <c r="U37669" s="173"/>
    </row>
    <row r="37670" spans="13:21" s="104" customFormat="1" ht="15.75">
      <c r="M37670" s="172"/>
      <c r="N37670" s="172"/>
      <c r="O37670" s="172"/>
      <c r="U37670" s="173"/>
    </row>
    <row r="37671" spans="13:21" s="104" customFormat="1" ht="15.75">
      <c r="M37671" s="172"/>
      <c r="N37671" s="172"/>
      <c r="O37671" s="172"/>
      <c r="U37671" s="173"/>
    </row>
    <row r="37672" spans="13:21" s="104" customFormat="1" ht="15.75">
      <c r="M37672" s="172"/>
      <c r="N37672" s="172"/>
      <c r="O37672" s="172"/>
      <c r="U37672" s="173"/>
    </row>
    <row r="37673" spans="13:21" s="104" customFormat="1" ht="15.75">
      <c r="M37673" s="172"/>
      <c r="N37673" s="172"/>
      <c r="O37673" s="172"/>
      <c r="U37673" s="173"/>
    </row>
    <row r="37674" spans="13:21" s="104" customFormat="1" ht="15.75">
      <c r="M37674" s="172"/>
      <c r="N37674" s="172"/>
      <c r="O37674" s="172"/>
      <c r="U37674" s="173"/>
    </row>
    <row r="37675" spans="13:21" s="104" customFormat="1" ht="15.75">
      <c r="M37675" s="172"/>
      <c r="N37675" s="172"/>
      <c r="O37675" s="172"/>
      <c r="U37675" s="173"/>
    </row>
    <row r="37676" spans="13:21" s="104" customFormat="1" ht="15.75">
      <c r="M37676" s="172"/>
      <c r="N37676" s="172"/>
      <c r="O37676" s="172"/>
      <c r="U37676" s="173"/>
    </row>
    <row r="37677" spans="13:21" s="104" customFormat="1" ht="15.75">
      <c r="M37677" s="172"/>
      <c r="N37677" s="172"/>
      <c r="O37677" s="172"/>
      <c r="U37677" s="173"/>
    </row>
    <row r="37678" spans="13:21" s="104" customFormat="1" ht="15.75">
      <c r="M37678" s="172"/>
      <c r="N37678" s="172"/>
      <c r="O37678" s="172"/>
      <c r="U37678" s="173"/>
    </row>
    <row r="37679" spans="13:21" s="104" customFormat="1" ht="15.75">
      <c r="M37679" s="172"/>
      <c r="N37679" s="172"/>
      <c r="O37679" s="172"/>
      <c r="U37679" s="173"/>
    </row>
    <row r="37680" spans="13:21" s="104" customFormat="1" ht="15.75">
      <c r="M37680" s="172"/>
      <c r="N37680" s="172"/>
      <c r="O37680" s="172"/>
      <c r="U37680" s="173"/>
    </row>
    <row r="37681" spans="13:21" s="104" customFormat="1" ht="15.75">
      <c r="M37681" s="172"/>
      <c r="N37681" s="172"/>
      <c r="O37681" s="172"/>
      <c r="U37681" s="173"/>
    </row>
    <row r="37682" spans="13:21" s="104" customFormat="1" ht="15.75">
      <c r="M37682" s="172"/>
      <c r="N37682" s="172"/>
      <c r="O37682" s="172"/>
      <c r="U37682" s="173"/>
    </row>
    <row r="37683" spans="13:21" s="104" customFormat="1" ht="15.75">
      <c r="M37683" s="172"/>
      <c r="N37683" s="172"/>
      <c r="O37683" s="172"/>
      <c r="U37683" s="173"/>
    </row>
    <row r="37684" spans="13:21" s="104" customFormat="1" ht="15.75">
      <c r="M37684" s="172"/>
      <c r="N37684" s="172"/>
      <c r="O37684" s="172"/>
      <c r="U37684" s="173"/>
    </row>
    <row r="37685" spans="13:21" s="104" customFormat="1" ht="15.75">
      <c r="M37685" s="172"/>
      <c r="N37685" s="172"/>
      <c r="O37685" s="172"/>
      <c r="U37685" s="173"/>
    </row>
    <row r="37686" spans="13:21" s="104" customFormat="1" ht="15.75">
      <c r="M37686" s="172"/>
      <c r="N37686" s="172"/>
      <c r="O37686" s="172"/>
      <c r="U37686" s="173"/>
    </row>
    <row r="37687" spans="13:21" s="104" customFormat="1" ht="15.75">
      <c r="M37687" s="172"/>
      <c r="N37687" s="172"/>
      <c r="O37687" s="172"/>
      <c r="U37687" s="173"/>
    </row>
    <row r="37688" spans="13:21" s="104" customFormat="1" ht="15.75">
      <c r="M37688" s="172"/>
      <c r="N37688" s="172"/>
      <c r="O37688" s="172"/>
      <c r="U37688" s="173"/>
    </row>
    <row r="37689" spans="13:21" s="104" customFormat="1" ht="15.75">
      <c r="M37689" s="172"/>
      <c r="N37689" s="172"/>
      <c r="O37689" s="172"/>
      <c r="U37689" s="173"/>
    </row>
    <row r="37690" spans="13:21" s="104" customFormat="1" ht="15.75">
      <c r="M37690" s="172"/>
      <c r="N37690" s="172"/>
      <c r="O37690" s="172"/>
      <c r="U37690" s="173"/>
    </row>
    <row r="37691" spans="13:21" s="104" customFormat="1" ht="15.75">
      <c r="M37691" s="172"/>
      <c r="N37691" s="172"/>
      <c r="O37691" s="172"/>
      <c r="U37691" s="173"/>
    </row>
    <row r="37692" spans="13:21" s="104" customFormat="1" ht="15.75">
      <c r="M37692" s="172"/>
      <c r="N37692" s="172"/>
      <c r="O37692" s="172"/>
      <c r="U37692" s="173"/>
    </row>
    <row r="37693" spans="13:21" s="104" customFormat="1" ht="15.75">
      <c r="M37693" s="172"/>
      <c r="N37693" s="172"/>
      <c r="O37693" s="172"/>
      <c r="U37693" s="173"/>
    </row>
    <row r="37694" spans="13:21" s="104" customFormat="1" ht="15.75">
      <c r="M37694" s="172"/>
      <c r="N37694" s="172"/>
      <c r="O37694" s="172"/>
      <c r="U37694" s="173"/>
    </row>
    <row r="37695" spans="13:21" s="104" customFormat="1" ht="15.75">
      <c r="M37695" s="172"/>
      <c r="N37695" s="172"/>
      <c r="O37695" s="172"/>
      <c r="U37695" s="173"/>
    </row>
    <row r="37696" spans="13:21" s="104" customFormat="1" ht="15.75">
      <c r="M37696" s="172"/>
      <c r="N37696" s="172"/>
      <c r="O37696" s="172"/>
      <c r="U37696" s="173"/>
    </row>
    <row r="37697" spans="13:21" s="104" customFormat="1" ht="15.75">
      <c r="M37697" s="172"/>
      <c r="N37697" s="172"/>
      <c r="O37697" s="172"/>
      <c r="U37697" s="173"/>
    </row>
    <row r="37698" spans="13:21" s="104" customFormat="1" ht="15.75">
      <c r="M37698" s="172"/>
      <c r="N37698" s="172"/>
      <c r="O37698" s="172"/>
      <c r="U37698" s="173"/>
    </row>
    <row r="37699" spans="13:21" s="104" customFormat="1" ht="15.75">
      <c r="M37699" s="172"/>
      <c r="N37699" s="172"/>
      <c r="O37699" s="172"/>
      <c r="U37699" s="173"/>
    </row>
    <row r="37700" spans="13:21" s="104" customFormat="1" ht="15.75">
      <c r="M37700" s="172"/>
      <c r="N37700" s="172"/>
      <c r="O37700" s="172"/>
      <c r="U37700" s="173"/>
    </row>
    <row r="37701" spans="13:21" s="104" customFormat="1" ht="15.75">
      <c r="M37701" s="172"/>
      <c r="N37701" s="172"/>
      <c r="O37701" s="172"/>
      <c r="U37701" s="173"/>
    </row>
    <row r="37702" spans="13:21" s="104" customFormat="1" ht="15.75">
      <c r="M37702" s="172"/>
      <c r="N37702" s="172"/>
      <c r="O37702" s="172"/>
      <c r="U37702" s="173"/>
    </row>
    <row r="37703" spans="13:21" s="104" customFormat="1" ht="15.75">
      <c r="M37703" s="172"/>
      <c r="N37703" s="172"/>
      <c r="O37703" s="172"/>
      <c r="U37703" s="173"/>
    </row>
    <row r="37704" spans="13:21" s="104" customFormat="1" ht="15.75">
      <c r="M37704" s="172"/>
      <c r="N37704" s="172"/>
      <c r="O37704" s="172"/>
      <c r="U37704" s="173"/>
    </row>
    <row r="37705" spans="13:21" s="104" customFormat="1" ht="15.75">
      <c r="M37705" s="172"/>
      <c r="N37705" s="172"/>
      <c r="O37705" s="172"/>
      <c r="U37705" s="173"/>
    </row>
    <row r="37706" spans="13:21" s="104" customFormat="1" ht="15.75">
      <c r="M37706" s="172"/>
      <c r="N37706" s="172"/>
      <c r="O37706" s="172"/>
      <c r="U37706" s="173"/>
    </row>
    <row r="37707" spans="13:21" s="104" customFormat="1" ht="15.75">
      <c r="M37707" s="172"/>
      <c r="N37707" s="172"/>
      <c r="O37707" s="172"/>
      <c r="U37707" s="173"/>
    </row>
    <row r="37708" spans="13:21" s="104" customFormat="1" ht="15.75">
      <c r="M37708" s="172"/>
      <c r="N37708" s="172"/>
      <c r="O37708" s="172"/>
      <c r="U37708" s="173"/>
    </row>
    <row r="37709" spans="13:21" s="104" customFormat="1" ht="15.75">
      <c r="M37709" s="172"/>
      <c r="N37709" s="172"/>
      <c r="O37709" s="172"/>
      <c r="U37709" s="173"/>
    </row>
    <row r="37710" spans="13:21" s="104" customFormat="1" ht="15.75">
      <c r="M37710" s="172"/>
      <c r="N37710" s="172"/>
      <c r="O37710" s="172"/>
      <c r="U37710" s="173"/>
    </row>
    <row r="37711" spans="13:21" s="104" customFormat="1" ht="15.75">
      <c r="M37711" s="172"/>
      <c r="N37711" s="172"/>
      <c r="O37711" s="172"/>
      <c r="U37711" s="173"/>
    </row>
    <row r="37712" spans="13:21" s="104" customFormat="1" ht="15.75">
      <c r="M37712" s="172"/>
      <c r="N37712" s="172"/>
      <c r="O37712" s="172"/>
      <c r="U37712" s="173"/>
    </row>
    <row r="37713" spans="13:21" s="104" customFormat="1" ht="15.75">
      <c r="M37713" s="172"/>
      <c r="N37713" s="172"/>
      <c r="O37713" s="172"/>
      <c r="U37713" s="173"/>
    </row>
    <row r="37714" spans="13:21" s="104" customFormat="1" ht="15.75">
      <c r="M37714" s="172"/>
      <c r="N37714" s="172"/>
      <c r="O37714" s="172"/>
      <c r="U37714" s="173"/>
    </row>
    <row r="37715" spans="13:21" s="104" customFormat="1" ht="15.75">
      <c r="M37715" s="172"/>
      <c r="N37715" s="172"/>
      <c r="O37715" s="172"/>
      <c r="U37715" s="173"/>
    </row>
    <row r="37716" spans="13:21" s="104" customFormat="1" ht="15.75">
      <c r="M37716" s="172"/>
      <c r="N37716" s="172"/>
      <c r="O37716" s="172"/>
      <c r="U37716" s="173"/>
    </row>
    <row r="37717" spans="13:21" s="104" customFormat="1" ht="15.75">
      <c r="M37717" s="172"/>
      <c r="N37717" s="172"/>
      <c r="O37717" s="172"/>
      <c r="U37717" s="173"/>
    </row>
    <row r="37718" spans="13:21" s="104" customFormat="1" ht="15.75">
      <c r="M37718" s="172"/>
      <c r="N37718" s="172"/>
      <c r="O37718" s="172"/>
      <c r="U37718" s="173"/>
    </row>
    <row r="37719" spans="13:21" s="104" customFormat="1" ht="15.75">
      <c r="M37719" s="172"/>
      <c r="N37719" s="172"/>
      <c r="O37719" s="172"/>
      <c r="U37719" s="173"/>
    </row>
    <row r="37720" spans="13:21" s="104" customFormat="1" ht="15.75">
      <c r="M37720" s="172"/>
      <c r="N37720" s="172"/>
      <c r="O37720" s="172"/>
      <c r="U37720" s="173"/>
    </row>
    <row r="37721" spans="13:21" s="104" customFormat="1" ht="15.75">
      <c r="M37721" s="172"/>
      <c r="N37721" s="172"/>
      <c r="O37721" s="172"/>
      <c r="U37721" s="173"/>
    </row>
    <row r="37722" spans="13:21" s="104" customFormat="1" ht="15.75">
      <c r="M37722" s="172"/>
      <c r="N37722" s="172"/>
      <c r="O37722" s="172"/>
      <c r="U37722" s="173"/>
    </row>
    <row r="37723" spans="13:21" s="104" customFormat="1" ht="15.75">
      <c r="M37723" s="172"/>
      <c r="N37723" s="172"/>
      <c r="O37723" s="172"/>
      <c r="U37723" s="173"/>
    </row>
    <row r="37724" spans="13:21" s="104" customFormat="1" ht="15.75">
      <c r="M37724" s="172"/>
      <c r="N37724" s="172"/>
      <c r="O37724" s="172"/>
      <c r="U37724" s="173"/>
    </row>
    <row r="37725" spans="13:21" s="104" customFormat="1" ht="15.75">
      <c r="M37725" s="172"/>
      <c r="N37725" s="172"/>
      <c r="O37725" s="172"/>
      <c r="U37725" s="173"/>
    </row>
    <row r="37726" spans="13:21" s="104" customFormat="1" ht="15.75">
      <c r="M37726" s="172"/>
      <c r="N37726" s="172"/>
      <c r="O37726" s="172"/>
      <c r="U37726" s="173"/>
    </row>
    <row r="37727" spans="13:21" s="104" customFormat="1" ht="15.75">
      <c r="M37727" s="172"/>
      <c r="N37727" s="172"/>
      <c r="O37727" s="172"/>
      <c r="U37727" s="173"/>
    </row>
    <row r="37728" spans="13:21" s="104" customFormat="1" ht="15.75">
      <c r="M37728" s="172"/>
      <c r="N37728" s="172"/>
      <c r="O37728" s="172"/>
      <c r="U37728" s="173"/>
    </row>
    <row r="37729" spans="13:21" s="104" customFormat="1" ht="15.75">
      <c r="M37729" s="172"/>
      <c r="N37729" s="172"/>
      <c r="O37729" s="172"/>
      <c r="U37729" s="173"/>
    </row>
    <row r="37730" spans="13:21" s="104" customFormat="1" ht="15.75">
      <c r="M37730" s="172"/>
      <c r="N37730" s="172"/>
      <c r="O37730" s="172"/>
      <c r="U37730" s="173"/>
    </row>
    <row r="37731" spans="13:21" s="104" customFormat="1" ht="15.75">
      <c r="M37731" s="172"/>
      <c r="N37731" s="172"/>
      <c r="O37731" s="172"/>
      <c r="U37731" s="173"/>
    </row>
    <row r="37732" spans="13:21" s="104" customFormat="1" ht="15.75">
      <c r="M37732" s="172"/>
      <c r="N37732" s="172"/>
      <c r="O37732" s="172"/>
      <c r="U37732" s="173"/>
    </row>
    <row r="37733" spans="13:21" s="104" customFormat="1" ht="15.75">
      <c r="M37733" s="172"/>
      <c r="N37733" s="172"/>
      <c r="O37733" s="172"/>
      <c r="U37733" s="173"/>
    </row>
    <row r="37734" spans="13:21" s="104" customFormat="1" ht="15.75">
      <c r="M37734" s="172"/>
      <c r="N37734" s="172"/>
      <c r="O37734" s="172"/>
      <c r="U37734" s="173"/>
    </row>
    <row r="37735" spans="13:21" s="104" customFormat="1" ht="15.75">
      <c r="M37735" s="172"/>
      <c r="N37735" s="172"/>
      <c r="O37735" s="172"/>
      <c r="U37735" s="173"/>
    </row>
    <row r="37736" spans="13:21" s="104" customFormat="1" ht="15.75">
      <c r="M37736" s="172"/>
      <c r="N37736" s="172"/>
      <c r="O37736" s="172"/>
      <c r="U37736" s="173"/>
    </row>
    <row r="37737" spans="13:21" s="104" customFormat="1" ht="15.75">
      <c r="M37737" s="172"/>
      <c r="N37737" s="172"/>
      <c r="O37737" s="172"/>
      <c r="U37737" s="173"/>
    </row>
    <row r="37738" spans="13:21" s="104" customFormat="1" ht="15.75">
      <c r="M37738" s="172"/>
      <c r="N37738" s="172"/>
      <c r="O37738" s="172"/>
      <c r="U37738" s="173"/>
    </row>
    <row r="37739" spans="13:21" s="104" customFormat="1" ht="15.75">
      <c r="M37739" s="172"/>
      <c r="N37739" s="172"/>
      <c r="O37739" s="172"/>
      <c r="U37739" s="173"/>
    </row>
    <row r="37740" spans="13:21" s="104" customFormat="1" ht="15.75">
      <c r="M37740" s="172"/>
      <c r="N37740" s="172"/>
      <c r="O37740" s="172"/>
      <c r="U37740" s="173"/>
    </row>
    <row r="37741" spans="13:21" s="104" customFormat="1" ht="15.75">
      <c r="M37741" s="172"/>
      <c r="N37741" s="172"/>
      <c r="O37741" s="172"/>
      <c r="U37741" s="173"/>
    </row>
    <row r="37742" spans="13:21" s="104" customFormat="1" ht="15.75">
      <c r="M37742" s="172"/>
      <c r="N37742" s="172"/>
      <c r="O37742" s="172"/>
      <c r="U37742" s="173"/>
    </row>
    <row r="37743" spans="13:21" s="104" customFormat="1" ht="15.75">
      <c r="M37743" s="172"/>
      <c r="N37743" s="172"/>
      <c r="O37743" s="172"/>
      <c r="U37743" s="173"/>
    </row>
    <row r="37744" spans="13:21" s="104" customFormat="1" ht="15.75">
      <c r="M37744" s="172"/>
      <c r="N37744" s="172"/>
      <c r="O37744" s="172"/>
      <c r="U37744" s="173"/>
    </row>
    <row r="37745" spans="13:21" s="104" customFormat="1" ht="15.75">
      <c r="M37745" s="172"/>
      <c r="N37745" s="172"/>
      <c r="O37745" s="172"/>
      <c r="U37745" s="173"/>
    </row>
    <row r="37746" spans="13:21" s="104" customFormat="1" ht="15.75">
      <c r="M37746" s="172"/>
      <c r="N37746" s="172"/>
      <c r="O37746" s="172"/>
      <c r="U37746" s="173"/>
    </row>
    <row r="37747" spans="13:21" s="104" customFormat="1" ht="15.75">
      <c r="M37747" s="172"/>
      <c r="N37747" s="172"/>
      <c r="O37747" s="172"/>
      <c r="U37747" s="173"/>
    </row>
    <row r="37748" spans="13:21" s="104" customFormat="1" ht="15.75">
      <c r="M37748" s="172"/>
      <c r="N37748" s="172"/>
      <c r="O37748" s="172"/>
      <c r="U37748" s="173"/>
    </row>
    <row r="37749" spans="13:21" s="104" customFormat="1" ht="15.75">
      <c r="M37749" s="172"/>
      <c r="N37749" s="172"/>
      <c r="O37749" s="172"/>
      <c r="U37749" s="173"/>
    </row>
    <row r="37750" spans="13:21" s="104" customFormat="1" ht="15.75">
      <c r="M37750" s="172"/>
      <c r="N37750" s="172"/>
      <c r="O37750" s="172"/>
      <c r="U37750" s="173"/>
    </row>
    <row r="37751" spans="13:21" s="104" customFormat="1" ht="15.75">
      <c r="M37751" s="172"/>
      <c r="N37751" s="172"/>
      <c r="O37751" s="172"/>
      <c r="U37751" s="173"/>
    </row>
    <row r="37752" spans="13:21" s="104" customFormat="1" ht="15.75">
      <c r="M37752" s="172"/>
      <c r="N37752" s="172"/>
      <c r="O37752" s="172"/>
      <c r="U37752" s="173"/>
    </row>
    <row r="37753" spans="13:21" s="104" customFormat="1" ht="15.75">
      <c r="M37753" s="172"/>
      <c r="N37753" s="172"/>
      <c r="O37753" s="172"/>
      <c r="U37753" s="173"/>
    </row>
    <row r="37754" spans="13:21" s="104" customFormat="1" ht="15.75">
      <c r="M37754" s="172"/>
      <c r="N37754" s="172"/>
      <c r="O37754" s="172"/>
      <c r="U37754" s="173"/>
    </row>
    <row r="37755" spans="13:21" s="104" customFormat="1" ht="15.75">
      <c r="M37755" s="172"/>
      <c r="N37755" s="172"/>
      <c r="O37755" s="172"/>
      <c r="U37755" s="173"/>
    </row>
    <row r="37756" spans="13:21" s="104" customFormat="1" ht="15.75">
      <c r="M37756" s="172"/>
      <c r="N37756" s="172"/>
      <c r="O37756" s="172"/>
      <c r="U37756" s="173"/>
    </row>
    <row r="37757" spans="13:21" s="104" customFormat="1" ht="15.75">
      <c r="M37757" s="172"/>
      <c r="N37757" s="172"/>
      <c r="O37757" s="172"/>
      <c r="U37757" s="173"/>
    </row>
    <row r="37758" spans="13:21" s="104" customFormat="1" ht="15.75">
      <c r="M37758" s="172"/>
      <c r="N37758" s="172"/>
      <c r="O37758" s="172"/>
      <c r="U37758" s="173"/>
    </row>
    <row r="37759" spans="13:21" s="104" customFormat="1" ht="15.75">
      <c r="M37759" s="172"/>
      <c r="N37759" s="172"/>
      <c r="O37759" s="172"/>
      <c r="U37759" s="173"/>
    </row>
    <row r="37760" spans="13:21" s="104" customFormat="1" ht="15.75">
      <c r="M37760" s="172"/>
      <c r="N37760" s="172"/>
      <c r="O37760" s="172"/>
      <c r="U37760" s="173"/>
    </row>
    <row r="37761" spans="13:21" s="104" customFormat="1" ht="15.75">
      <c r="M37761" s="172"/>
      <c r="N37761" s="172"/>
      <c r="O37761" s="172"/>
      <c r="U37761" s="173"/>
    </row>
    <row r="37762" spans="13:21" s="104" customFormat="1" ht="15.75">
      <c r="M37762" s="172"/>
      <c r="N37762" s="172"/>
      <c r="O37762" s="172"/>
      <c r="U37762" s="173"/>
    </row>
    <row r="37763" spans="13:21" s="104" customFormat="1" ht="15.75">
      <c r="M37763" s="172"/>
      <c r="N37763" s="172"/>
      <c r="O37763" s="172"/>
      <c r="U37763" s="173"/>
    </row>
    <row r="37764" spans="13:21" s="104" customFormat="1" ht="15.75">
      <c r="M37764" s="172"/>
      <c r="N37764" s="172"/>
      <c r="O37764" s="172"/>
      <c r="U37764" s="173"/>
    </row>
    <row r="37765" spans="13:21" s="104" customFormat="1" ht="15.75">
      <c r="M37765" s="172"/>
      <c r="N37765" s="172"/>
      <c r="O37765" s="172"/>
      <c r="U37765" s="173"/>
    </row>
    <row r="37766" spans="13:21" s="104" customFormat="1" ht="15.75">
      <c r="M37766" s="172"/>
      <c r="N37766" s="172"/>
      <c r="O37766" s="172"/>
      <c r="U37766" s="173"/>
    </row>
    <row r="37767" spans="13:21" s="104" customFormat="1" ht="15.75">
      <c r="M37767" s="172"/>
      <c r="N37767" s="172"/>
      <c r="O37767" s="172"/>
      <c r="U37767" s="173"/>
    </row>
    <row r="37768" spans="13:21" s="104" customFormat="1" ht="15.75">
      <c r="M37768" s="172"/>
      <c r="N37768" s="172"/>
      <c r="O37768" s="172"/>
      <c r="U37768" s="173"/>
    </row>
    <row r="37769" spans="13:21" s="104" customFormat="1" ht="15.75">
      <c r="M37769" s="172"/>
      <c r="N37769" s="172"/>
      <c r="O37769" s="172"/>
      <c r="U37769" s="173"/>
    </row>
    <row r="37770" spans="13:21" s="104" customFormat="1" ht="15.75">
      <c r="M37770" s="172"/>
      <c r="N37770" s="172"/>
      <c r="O37770" s="172"/>
      <c r="U37770" s="173"/>
    </row>
    <row r="37771" spans="13:21" s="104" customFormat="1" ht="15.75">
      <c r="M37771" s="172"/>
      <c r="N37771" s="172"/>
      <c r="O37771" s="172"/>
      <c r="U37771" s="173"/>
    </row>
    <row r="37772" spans="13:21" s="104" customFormat="1" ht="15.75">
      <c r="M37772" s="172"/>
      <c r="N37772" s="172"/>
      <c r="O37772" s="172"/>
      <c r="U37772" s="173"/>
    </row>
    <row r="37773" spans="13:21" s="104" customFormat="1" ht="15.75">
      <c r="M37773" s="172"/>
      <c r="N37773" s="172"/>
      <c r="O37773" s="172"/>
      <c r="U37773" s="173"/>
    </row>
    <row r="37774" spans="13:21" s="104" customFormat="1" ht="15.75">
      <c r="M37774" s="172"/>
      <c r="N37774" s="172"/>
      <c r="O37774" s="172"/>
      <c r="U37774" s="173"/>
    </row>
    <row r="37775" spans="13:21" s="104" customFormat="1" ht="15.75">
      <c r="M37775" s="172"/>
      <c r="N37775" s="172"/>
      <c r="O37775" s="172"/>
      <c r="U37775" s="173"/>
    </row>
    <row r="37776" spans="13:21" s="104" customFormat="1" ht="15.75">
      <c r="M37776" s="172"/>
      <c r="N37776" s="172"/>
      <c r="O37776" s="172"/>
      <c r="U37776" s="173"/>
    </row>
    <row r="37777" spans="13:21" s="104" customFormat="1" ht="15.75">
      <c r="M37777" s="172"/>
      <c r="N37777" s="172"/>
      <c r="O37777" s="172"/>
      <c r="U37777" s="173"/>
    </row>
    <row r="37778" spans="13:21" s="104" customFormat="1" ht="15.75">
      <c r="M37778" s="172"/>
      <c r="N37778" s="172"/>
      <c r="O37778" s="172"/>
      <c r="U37778" s="173"/>
    </row>
    <row r="37779" spans="13:21" s="104" customFormat="1" ht="15.75">
      <c r="M37779" s="172"/>
      <c r="N37779" s="172"/>
      <c r="O37779" s="172"/>
      <c r="U37779" s="173"/>
    </row>
    <row r="37780" spans="13:21" s="104" customFormat="1" ht="15.75">
      <c r="M37780" s="172"/>
      <c r="N37780" s="172"/>
      <c r="O37780" s="172"/>
      <c r="U37780" s="173"/>
    </row>
    <row r="37781" spans="13:21" s="104" customFormat="1" ht="15.75">
      <c r="M37781" s="172"/>
      <c r="N37781" s="172"/>
      <c r="O37781" s="172"/>
      <c r="U37781" s="173"/>
    </row>
    <row r="37782" spans="13:21" s="104" customFormat="1" ht="15.75">
      <c r="M37782" s="172"/>
      <c r="N37782" s="172"/>
      <c r="O37782" s="172"/>
      <c r="U37782" s="173"/>
    </row>
    <row r="37783" spans="13:21" s="104" customFormat="1" ht="15.75">
      <c r="M37783" s="172"/>
      <c r="N37783" s="172"/>
      <c r="O37783" s="172"/>
      <c r="U37783" s="173"/>
    </row>
    <row r="37784" spans="13:21" s="104" customFormat="1" ht="15.75">
      <c r="M37784" s="172"/>
      <c r="N37784" s="172"/>
      <c r="O37784" s="172"/>
      <c r="U37784" s="173"/>
    </row>
    <row r="37785" spans="13:21" s="104" customFormat="1" ht="15.75">
      <c r="M37785" s="172"/>
      <c r="N37785" s="172"/>
      <c r="O37785" s="172"/>
      <c r="U37785" s="173"/>
    </row>
    <row r="37786" spans="13:21" s="104" customFormat="1" ht="15.75">
      <c r="M37786" s="172"/>
      <c r="N37786" s="172"/>
      <c r="O37786" s="172"/>
      <c r="U37786" s="173"/>
    </row>
    <row r="37787" spans="13:21" s="104" customFormat="1" ht="15.75">
      <c r="M37787" s="172"/>
      <c r="N37787" s="172"/>
      <c r="O37787" s="172"/>
      <c r="U37787" s="173"/>
    </row>
    <row r="37788" spans="13:21" s="104" customFormat="1" ht="15.75">
      <c r="M37788" s="172"/>
      <c r="N37788" s="172"/>
      <c r="O37788" s="172"/>
      <c r="U37788" s="173"/>
    </row>
    <row r="37789" spans="13:21" s="104" customFormat="1" ht="15.75">
      <c r="M37789" s="172"/>
      <c r="N37789" s="172"/>
      <c r="O37789" s="172"/>
      <c r="U37789" s="173"/>
    </row>
    <row r="37790" spans="13:21" s="104" customFormat="1" ht="15.75">
      <c r="M37790" s="172"/>
      <c r="N37790" s="172"/>
      <c r="O37790" s="172"/>
      <c r="U37790" s="173"/>
    </row>
    <row r="37791" spans="13:21" s="104" customFormat="1" ht="15.75">
      <c r="M37791" s="172"/>
      <c r="N37791" s="172"/>
      <c r="O37791" s="172"/>
      <c r="U37791" s="173"/>
    </row>
    <row r="37792" spans="13:21" s="104" customFormat="1" ht="15.75">
      <c r="M37792" s="172"/>
      <c r="N37792" s="172"/>
      <c r="O37792" s="172"/>
      <c r="U37792" s="173"/>
    </row>
    <row r="37793" spans="13:21" s="104" customFormat="1" ht="15.75">
      <c r="M37793" s="172"/>
      <c r="N37793" s="172"/>
      <c r="O37793" s="172"/>
      <c r="U37793" s="173"/>
    </row>
    <row r="37794" spans="13:21" s="104" customFormat="1" ht="15.75">
      <c r="M37794" s="172"/>
      <c r="N37794" s="172"/>
      <c r="O37794" s="172"/>
      <c r="U37794" s="173"/>
    </row>
    <row r="37795" spans="13:21" s="104" customFormat="1" ht="15.75">
      <c r="M37795" s="172"/>
      <c r="N37795" s="172"/>
      <c r="O37795" s="172"/>
      <c r="U37795" s="173"/>
    </row>
    <row r="37796" spans="13:21" s="104" customFormat="1" ht="15.75">
      <c r="M37796" s="172"/>
      <c r="N37796" s="172"/>
      <c r="O37796" s="172"/>
      <c r="U37796" s="173"/>
    </row>
    <row r="37797" spans="13:21" s="104" customFormat="1" ht="15.75">
      <c r="M37797" s="172"/>
      <c r="N37797" s="172"/>
      <c r="O37797" s="172"/>
      <c r="U37797" s="173"/>
    </row>
    <row r="37798" spans="13:21" s="104" customFormat="1" ht="15.75">
      <c r="M37798" s="172"/>
      <c r="N37798" s="172"/>
      <c r="O37798" s="172"/>
      <c r="U37798" s="173"/>
    </row>
    <row r="37799" spans="13:21" s="104" customFormat="1" ht="15.75">
      <c r="M37799" s="172"/>
      <c r="N37799" s="172"/>
      <c r="O37799" s="172"/>
      <c r="U37799" s="173"/>
    </row>
    <row r="37800" spans="13:21" s="104" customFormat="1" ht="15.75">
      <c r="M37800" s="172"/>
      <c r="N37800" s="172"/>
      <c r="O37800" s="172"/>
      <c r="U37800" s="173"/>
    </row>
    <row r="37801" spans="13:21" s="104" customFormat="1" ht="15.75">
      <c r="M37801" s="172"/>
      <c r="N37801" s="172"/>
      <c r="O37801" s="172"/>
      <c r="U37801" s="173"/>
    </row>
    <row r="37802" spans="13:21" s="104" customFormat="1" ht="15.75">
      <c r="M37802" s="172"/>
      <c r="N37802" s="172"/>
      <c r="O37802" s="172"/>
      <c r="U37802" s="173"/>
    </row>
    <row r="37803" spans="13:21" s="104" customFormat="1" ht="15.75">
      <c r="M37803" s="172"/>
      <c r="N37803" s="172"/>
      <c r="O37803" s="172"/>
      <c r="U37803" s="173"/>
    </row>
    <row r="37804" spans="13:21" s="104" customFormat="1" ht="15.75">
      <c r="M37804" s="172"/>
      <c r="N37804" s="172"/>
      <c r="O37804" s="172"/>
      <c r="U37804" s="173"/>
    </row>
    <row r="37805" spans="13:21" s="104" customFormat="1" ht="15.75">
      <c r="M37805" s="172"/>
      <c r="N37805" s="172"/>
      <c r="O37805" s="172"/>
      <c r="U37805" s="173"/>
    </row>
    <row r="37806" spans="13:21" s="104" customFormat="1" ht="15.75">
      <c r="M37806" s="172"/>
      <c r="N37806" s="172"/>
      <c r="O37806" s="172"/>
      <c r="U37806" s="173"/>
    </row>
    <row r="37807" spans="13:21" s="104" customFormat="1" ht="15.75">
      <c r="M37807" s="172"/>
      <c r="N37807" s="172"/>
      <c r="O37807" s="172"/>
      <c r="U37807" s="173"/>
    </row>
    <row r="37808" spans="13:21" s="104" customFormat="1" ht="15.75">
      <c r="M37808" s="172"/>
      <c r="N37808" s="172"/>
      <c r="O37808" s="172"/>
      <c r="U37808" s="173"/>
    </row>
    <row r="37809" spans="13:21" s="104" customFormat="1" ht="15.75">
      <c r="M37809" s="172"/>
      <c r="N37809" s="172"/>
      <c r="O37809" s="172"/>
      <c r="U37809" s="173"/>
    </row>
    <row r="37810" spans="13:21" s="104" customFormat="1" ht="15.75">
      <c r="M37810" s="172"/>
      <c r="N37810" s="172"/>
      <c r="O37810" s="172"/>
      <c r="U37810" s="173"/>
    </row>
    <row r="37811" spans="13:21" s="104" customFormat="1" ht="15.75">
      <c r="M37811" s="172"/>
      <c r="N37811" s="172"/>
      <c r="O37811" s="172"/>
      <c r="U37811" s="173"/>
    </row>
    <row r="37812" spans="13:21" s="104" customFormat="1" ht="15.75">
      <c r="M37812" s="172"/>
      <c r="N37812" s="172"/>
      <c r="O37812" s="172"/>
      <c r="U37812" s="173"/>
    </row>
    <row r="37813" spans="13:21" s="104" customFormat="1" ht="15.75">
      <c r="M37813" s="172"/>
      <c r="N37813" s="172"/>
      <c r="O37813" s="172"/>
      <c r="U37813" s="173"/>
    </row>
    <row r="37814" spans="13:21" s="104" customFormat="1" ht="15.75">
      <c r="M37814" s="172"/>
      <c r="N37814" s="172"/>
      <c r="O37814" s="172"/>
      <c r="U37814" s="173"/>
    </row>
    <row r="37815" spans="13:21" s="104" customFormat="1" ht="15.75">
      <c r="M37815" s="172"/>
      <c r="N37815" s="172"/>
      <c r="O37815" s="172"/>
      <c r="U37815" s="173"/>
    </row>
    <row r="37816" spans="13:21" s="104" customFormat="1" ht="15.75">
      <c r="M37816" s="172"/>
      <c r="N37816" s="172"/>
      <c r="O37816" s="172"/>
      <c r="U37816" s="173"/>
    </row>
    <row r="37817" spans="13:21" s="104" customFormat="1" ht="15.75">
      <c r="M37817" s="172"/>
      <c r="N37817" s="172"/>
      <c r="O37817" s="172"/>
      <c r="U37817" s="173"/>
    </row>
    <row r="37818" spans="13:21" s="104" customFormat="1" ht="15.75">
      <c r="M37818" s="172"/>
      <c r="N37818" s="172"/>
      <c r="O37818" s="172"/>
      <c r="U37818" s="173"/>
    </row>
    <row r="37819" spans="13:21" s="104" customFormat="1" ht="15.75">
      <c r="M37819" s="172"/>
      <c r="N37819" s="172"/>
      <c r="O37819" s="172"/>
      <c r="U37819" s="173"/>
    </row>
    <row r="37820" spans="13:21" s="104" customFormat="1" ht="15.75">
      <c r="M37820" s="172"/>
      <c r="N37820" s="172"/>
      <c r="O37820" s="172"/>
      <c r="U37820" s="173"/>
    </row>
    <row r="37821" spans="13:21" s="104" customFormat="1" ht="15.75">
      <c r="M37821" s="172"/>
      <c r="N37821" s="172"/>
      <c r="O37821" s="172"/>
      <c r="U37821" s="173"/>
    </row>
    <row r="37822" spans="13:21" s="104" customFormat="1" ht="15.75">
      <c r="M37822" s="172"/>
      <c r="N37822" s="172"/>
      <c r="O37822" s="172"/>
      <c r="U37822" s="173"/>
    </row>
    <row r="37823" spans="13:21" s="104" customFormat="1" ht="15.75">
      <c r="M37823" s="172"/>
      <c r="N37823" s="172"/>
      <c r="O37823" s="172"/>
      <c r="U37823" s="173"/>
    </row>
    <row r="37824" spans="13:21" s="104" customFormat="1" ht="15.75">
      <c r="M37824" s="172"/>
      <c r="N37824" s="172"/>
      <c r="O37824" s="172"/>
      <c r="U37824" s="173"/>
    </row>
    <row r="37825" spans="13:21" s="104" customFormat="1" ht="15.75">
      <c r="M37825" s="172"/>
      <c r="N37825" s="172"/>
      <c r="O37825" s="172"/>
      <c r="U37825" s="173"/>
    </row>
    <row r="37826" spans="13:21" s="104" customFormat="1" ht="15.75">
      <c r="M37826" s="172"/>
      <c r="N37826" s="172"/>
      <c r="O37826" s="172"/>
      <c r="U37826" s="173"/>
    </row>
    <row r="37827" spans="13:21" s="104" customFormat="1" ht="15.75">
      <c r="M37827" s="172"/>
      <c r="N37827" s="172"/>
      <c r="O37827" s="172"/>
      <c r="U37827" s="173"/>
    </row>
    <row r="37828" spans="13:21" s="104" customFormat="1" ht="15.75">
      <c r="M37828" s="172"/>
      <c r="N37828" s="172"/>
      <c r="O37828" s="172"/>
      <c r="U37828" s="173"/>
    </row>
    <row r="37829" spans="13:21" s="104" customFormat="1" ht="15.75">
      <c r="M37829" s="172"/>
      <c r="N37829" s="172"/>
      <c r="O37829" s="172"/>
      <c r="U37829" s="173"/>
    </row>
    <row r="37830" spans="13:21" s="104" customFormat="1" ht="15.75">
      <c r="M37830" s="172"/>
      <c r="N37830" s="172"/>
      <c r="O37830" s="172"/>
      <c r="U37830" s="173"/>
    </row>
    <row r="37831" spans="13:21" s="104" customFormat="1" ht="15.75">
      <c r="M37831" s="172"/>
      <c r="N37831" s="172"/>
      <c r="O37831" s="172"/>
      <c r="U37831" s="173"/>
    </row>
    <row r="37832" spans="13:21" s="104" customFormat="1" ht="15.75">
      <c r="M37832" s="172"/>
      <c r="N37832" s="172"/>
      <c r="O37832" s="172"/>
      <c r="U37832" s="173"/>
    </row>
    <row r="37833" spans="13:21" s="104" customFormat="1" ht="15.75">
      <c r="M37833" s="172"/>
      <c r="N37833" s="172"/>
      <c r="O37833" s="172"/>
      <c r="U37833" s="173"/>
    </row>
    <row r="37834" spans="13:21" s="104" customFormat="1" ht="15.75">
      <c r="M37834" s="172"/>
      <c r="N37834" s="172"/>
      <c r="O37834" s="172"/>
      <c r="U37834" s="173"/>
    </row>
    <row r="37835" spans="13:21" s="104" customFormat="1" ht="15.75">
      <c r="M37835" s="172"/>
      <c r="N37835" s="172"/>
      <c r="O37835" s="172"/>
      <c r="U37835" s="173"/>
    </row>
    <row r="37836" spans="13:21" s="104" customFormat="1" ht="15.75">
      <c r="M37836" s="172"/>
      <c r="N37836" s="172"/>
      <c r="O37836" s="172"/>
      <c r="U37836" s="173"/>
    </row>
    <row r="37837" spans="13:21" s="104" customFormat="1" ht="15.75">
      <c r="M37837" s="172"/>
      <c r="N37837" s="172"/>
      <c r="O37837" s="172"/>
      <c r="U37837" s="173"/>
    </row>
    <row r="37838" spans="13:21" s="104" customFormat="1" ht="15.75">
      <c r="M37838" s="172"/>
      <c r="N37838" s="172"/>
      <c r="O37838" s="172"/>
      <c r="U37838" s="173"/>
    </row>
    <row r="37839" spans="13:21" s="104" customFormat="1" ht="15.75">
      <c r="M37839" s="172"/>
      <c r="N37839" s="172"/>
      <c r="O37839" s="172"/>
      <c r="U37839" s="173"/>
    </row>
    <row r="37840" spans="13:21" s="104" customFormat="1" ht="15.75">
      <c r="M37840" s="172"/>
      <c r="N37840" s="172"/>
      <c r="O37840" s="172"/>
      <c r="U37840" s="173"/>
    </row>
    <row r="37841" spans="13:21" s="104" customFormat="1" ht="15.75">
      <c r="M37841" s="172"/>
      <c r="N37841" s="172"/>
      <c r="O37841" s="172"/>
      <c r="U37841" s="173"/>
    </row>
    <row r="37842" spans="13:21" s="104" customFormat="1" ht="15.75">
      <c r="M37842" s="172"/>
      <c r="N37842" s="172"/>
      <c r="O37842" s="172"/>
      <c r="U37842" s="173"/>
    </row>
    <row r="37843" spans="13:21" s="104" customFormat="1" ht="15.75">
      <c r="M37843" s="172"/>
      <c r="N37843" s="172"/>
      <c r="O37843" s="172"/>
      <c r="U37843" s="173"/>
    </row>
    <row r="37844" spans="13:21" s="104" customFormat="1" ht="15.75">
      <c r="M37844" s="172"/>
      <c r="N37844" s="172"/>
      <c r="O37844" s="172"/>
      <c r="U37844" s="173"/>
    </row>
    <row r="37845" spans="13:21" s="104" customFormat="1" ht="15.75">
      <c r="M37845" s="172"/>
      <c r="N37845" s="172"/>
      <c r="O37845" s="172"/>
      <c r="U37845" s="173"/>
    </row>
    <row r="37846" spans="13:21" s="104" customFormat="1" ht="15.75">
      <c r="M37846" s="172"/>
      <c r="N37846" s="172"/>
      <c r="O37846" s="172"/>
      <c r="U37846" s="173"/>
    </row>
    <row r="37847" spans="13:21" s="104" customFormat="1" ht="15.75">
      <c r="M37847" s="172"/>
      <c r="N37847" s="172"/>
      <c r="O37847" s="172"/>
      <c r="U37847" s="173"/>
    </row>
    <row r="37848" spans="13:21" s="104" customFormat="1" ht="15.75">
      <c r="M37848" s="172"/>
      <c r="N37848" s="172"/>
      <c r="O37848" s="172"/>
      <c r="U37848" s="173"/>
    </row>
    <row r="37849" spans="13:21" s="104" customFormat="1" ht="15.75">
      <c r="M37849" s="172"/>
      <c r="N37849" s="172"/>
      <c r="O37849" s="172"/>
      <c r="U37849" s="173"/>
    </row>
    <row r="37850" spans="13:21" s="104" customFormat="1" ht="15.75">
      <c r="M37850" s="172"/>
      <c r="N37850" s="172"/>
      <c r="O37850" s="172"/>
      <c r="U37850" s="173"/>
    </row>
    <row r="37851" spans="13:21" s="104" customFormat="1" ht="15.75">
      <c r="M37851" s="172"/>
      <c r="N37851" s="172"/>
      <c r="O37851" s="172"/>
      <c r="U37851" s="173"/>
    </row>
    <row r="37852" spans="13:21" s="104" customFormat="1" ht="15.75">
      <c r="M37852" s="172"/>
      <c r="N37852" s="172"/>
      <c r="O37852" s="172"/>
      <c r="U37852" s="173"/>
    </row>
    <row r="37853" spans="13:21" s="104" customFormat="1" ht="15.75">
      <c r="M37853" s="172"/>
      <c r="N37853" s="172"/>
      <c r="O37853" s="172"/>
      <c r="U37853" s="173"/>
    </row>
    <row r="37854" spans="13:21" s="104" customFormat="1" ht="15.75">
      <c r="M37854" s="172"/>
      <c r="N37854" s="172"/>
      <c r="O37854" s="172"/>
      <c r="U37854" s="173"/>
    </row>
    <row r="37855" spans="13:21" s="104" customFormat="1" ht="15.75">
      <c r="M37855" s="172"/>
      <c r="N37855" s="172"/>
      <c r="O37855" s="172"/>
      <c r="U37855" s="173"/>
    </row>
    <row r="37856" spans="13:21" s="104" customFormat="1" ht="15.75">
      <c r="M37856" s="172"/>
      <c r="N37856" s="172"/>
      <c r="O37856" s="172"/>
      <c r="U37856" s="173"/>
    </row>
    <row r="37857" spans="13:21" s="104" customFormat="1" ht="15.75">
      <c r="M37857" s="172"/>
      <c r="N37857" s="172"/>
      <c r="O37857" s="172"/>
      <c r="U37857" s="173"/>
    </row>
    <row r="37858" spans="13:21" s="104" customFormat="1" ht="15.75">
      <c r="M37858" s="172"/>
      <c r="N37858" s="172"/>
      <c r="O37858" s="172"/>
      <c r="U37858" s="173"/>
    </row>
    <row r="37859" spans="13:21" s="104" customFormat="1" ht="15.75">
      <c r="M37859" s="172"/>
      <c r="N37859" s="172"/>
      <c r="O37859" s="172"/>
      <c r="U37859" s="173"/>
    </row>
    <row r="37860" spans="13:21" s="104" customFormat="1" ht="15.75">
      <c r="M37860" s="172"/>
      <c r="N37860" s="172"/>
      <c r="O37860" s="172"/>
      <c r="U37860" s="173"/>
    </row>
    <row r="37861" spans="13:21" s="104" customFormat="1" ht="15.75">
      <c r="M37861" s="172"/>
      <c r="N37861" s="172"/>
      <c r="O37861" s="172"/>
      <c r="U37861" s="173"/>
    </row>
    <row r="37862" spans="13:21" s="104" customFormat="1" ht="15.75">
      <c r="M37862" s="172"/>
      <c r="N37862" s="172"/>
      <c r="O37862" s="172"/>
      <c r="U37862" s="173"/>
    </row>
    <row r="37863" spans="13:21" s="104" customFormat="1" ht="15.75">
      <c r="M37863" s="172"/>
      <c r="N37863" s="172"/>
      <c r="O37863" s="172"/>
      <c r="U37863" s="173"/>
    </row>
    <row r="37864" spans="13:21" s="104" customFormat="1" ht="15.75">
      <c r="M37864" s="172"/>
      <c r="N37864" s="172"/>
      <c r="O37864" s="172"/>
      <c r="U37864" s="173"/>
    </row>
    <row r="37865" spans="13:21" s="104" customFormat="1" ht="15.75">
      <c r="M37865" s="172"/>
      <c r="N37865" s="172"/>
      <c r="O37865" s="172"/>
      <c r="U37865" s="173"/>
    </row>
    <row r="37866" spans="13:21" s="104" customFormat="1" ht="15.75">
      <c r="M37866" s="172"/>
      <c r="N37866" s="172"/>
      <c r="O37866" s="172"/>
      <c r="U37866" s="173"/>
    </row>
    <row r="37867" spans="13:21" s="104" customFormat="1" ht="15.75">
      <c r="M37867" s="172"/>
      <c r="N37867" s="172"/>
      <c r="O37867" s="172"/>
      <c r="U37867" s="173"/>
    </row>
    <row r="37868" spans="13:21" s="104" customFormat="1" ht="15.75">
      <c r="M37868" s="172"/>
      <c r="N37868" s="172"/>
      <c r="O37868" s="172"/>
      <c r="U37868" s="173"/>
    </row>
    <row r="37869" spans="13:21" s="104" customFormat="1" ht="15.75">
      <c r="M37869" s="172"/>
      <c r="N37869" s="172"/>
      <c r="O37869" s="172"/>
      <c r="U37869" s="173"/>
    </row>
    <row r="37870" spans="13:21" s="104" customFormat="1" ht="15.75">
      <c r="M37870" s="172"/>
      <c r="N37870" s="172"/>
      <c r="O37870" s="172"/>
      <c r="U37870" s="173"/>
    </row>
    <row r="37871" spans="13:21" s="104" customFormat="1" ht="15.75">
      <c r="M37871" s="172"/>
      <c r="N37871" s="172"/>
      <c r="O37871" s="172"/>
      <c r="U37871" s="173"/>
    </row>
    <row r="37872" spans="13:21" s="104" customFormat="1" ht="15.75">
      <c r="M37872" s="172"/>
      <c r="N37872" s="172"/>
      <c r="O37872" s="172"/>
      <c r="U37872" s="173"/>
    </row>
    <row r="37873" spans="13:21" s="104" customFormat="1" ht="15.75">
      <c r="M37873" s="172"/>
      <c r="N37873" s="172"/>
      <c r="O37873" s="172"/>
      <c r="U37873" s="173"/>
    </row>
    <row r="37874" spans="13:21" s="104" customFormat="1" ht="15.75">
      <c r="M37874" s="172"/>
      <c r="N37874" s="172"/>
      <c r="O37874" s="172"/>
      <c r="U37874" s="173"/>
    </row>
    <row r="37875" spans="13:21" s="104" customFormat="1" ht="15.75">
      <c r="M37875" s="172"/>
      <c r="N37875" s="172"/>
      <c r="O37875" s="172"/>
      <c r="U37875" s="173"/>
    </row>
    <row r="37876" spans="13:21" s="104" customFormat="1" ht="15.75">
      <c r="M37876" s="172"/>
      <c r="N37876" s="172"/>
      <c r="O37876" s="172"/>
      <c r="U37876" s="173"/>
    </row>
    <row r="37877" spans="13:21" s="104" customFormat="1" ht="15.75">
      <c r="M37877" s="172"/>
      <c r="N37877" s="172"/>
      <c r="O37877" s="172"/>
      <c r="U37877" s="173"/>
    </row>
    <row r="37878" spans="13:21" s="104" customFormat="1" ht="15.75">
      <c r="M37878" s="172"/>
      <c r="N37878" s="172"/>
      <c r="O37878" s="172"/>
      <c r="U37878" s="173"/>
    </row>
    <row r="37879" spans="13:21" s="104" customFormat="1" ht="15.75">
      <c r="M37879" s="172"/>
      <c r="N37879" s="172"/>
      <c r="O37879" s="172"/>
      <c r="U37879" s="173"/>
    </row>
    <row r="37880" spans="13:21" s="104" customFormat="1" ht="15.75">
      <c r="M37880" s="172"/>
      <c r="N37880" s="172"/>
      <c r="O37880" s="172"/>
      <c r="U37880" s="173"/>
    </row>
    <row r="37881" spans="13:21" s="104" customFormat="1" ht="15.75">
      <c r="M37881" s="172"/>
      <c r="N37881" s="172"/>
      <c r="O37881" s="172"/>
      <c r="U37881" s="173"/>
    </row>
    <row r="37882" spans="13:21" s="104" customFormat="1" ht="15.75">
      <c r="M37882" s="172"/>
      <c r="N37882" s="172"/>
      <c r="O37882" s="172"/>
      <c r="U37882" s="173"/>
    </row>
    <row r="37883" spans="13:21" s="104" customFormat="1" ht="15.75">
      <c r="M37883" s="172"/>
      <c r="N37883" s="172"/>
      <c r="O37883" s="172"/>
      <c r="U37883" s="173"/>
    </row>
    <row r="37884" spans="13:21" s="104" customFormat="1" ht="15.75">
      <c r="M37884" s="172"/>
      <c r="N37884" s="172"/>
      <c r="O37884" s="172"/>
      <c r="U37884" s="173"/>
    </row>
    <row r="37885" spans="13:21" s="104" customFormat="1" ht="15.75">
      <c r="M37885" s="172"/>
      <c r="N37885" s="172"/>
      <c r="O37885" s="172"/>
      <c r="U37885" s="173"/>
    </row>
    <row r="37886" spans="13:21" s="104" customFormat="1" ht="15.75">
      <c r="M37886" s="172"/>
      <c r="N37886" s="172"/>
      <c r="O37886" s="172"/>
      <c r="U37886" s="173"/>
    </row>
    <row r="37887" spans="13:21" s="104" customFormat="1" ht="15.75">
      <c r="M37887" s="172"/>
      <c r="N37887" s="172"/>
      <c r="O37887" s="172"/>
      <c r="U37887" s="173"/>
    </row>
    <row r="37888" spans="13:21" s="104" customFormat="1" ht="15.75">
      <c r="M37888" s="172"/>
      <c r="N37888" s="172"/>
      <c r="O37888" s="172"/>
      <c r="U37888" s="173"/>
    </row>
    <row r="37889" spans="13:21" s="104" customFormat="1" ht="15.75">
      <c r="M37889" s="172"/>
      <c r="N37889" s="172"/>
      <c r="O37889" s="172"/>
      <c r="U37889" s="173"/>
    </row>
    <row r="37890" spans="13:21" s="104" customFormat="1" ht="15.75">
      <c r="M37890" s="172"/>
      <c r="N37890" s="172"/>
      <c r="O37890" s="172"/>
      <c r="U37890" s="173"/>
    </row>
    <row r="37891" spans="13:21" s="104" customFormat="1" ht="15.75">
      <c r="M37891" s="172"/>
      <c r="N37891" s="172"/>
      <c r="O37891" s="172"/>
      <c r="U37891" s="173"/>
    </row>
    <row r="37892" spans="13:21" s="104" customFormat="1" ht="15.75">
      <c r="M37892" s="172"/>
      <c r="N37892" s="172"/>
      <c r="O37892" s="172"/>
      <c r="U37892" s="173"/>
    </row>
    <row r="37893" spans="13:21" s="104" customFormat="1" ht="15.75">
      <c r="M37893" s="172"/>
      <c r="N37893" s="172"/>
      <c r="O37893" s="172"/>
      <c r="U37893" s="173"/>
    </row>
    <row r="37894" spans="13:21" s="104" customFormat="1" ht="15.75">
      <c r="M37894" s="172"/>
      <c r="N37894" s="172"/>
      <c r="O37894" s="172"/>
      <c r="U37894" s="173"/>
    </row>
    <row r="37895" spans="13:21" s="104" customFormat="1" ht="15.75">
      <c r="M37895" s="172"/>
      <c r="N37895" s="172"/>
      <c r="O37895" s="172"/>
      <c r="U37895" s="173"/>
    </row>
    <row r="37896" spans="13:21" s="104" customFormat="1" ht="15.75">
      <c r="M37896" s="172"/>
      <c r="N37896" s="172"/>
      <c r="O37896" s="172"/>
      <c r="U37896" s="173"/>
    </row>
    <row r="37897" spans="13:21" s="104" customFormat="1" ht="15.75">
      <c r="M37897" s="172"/>
      <c r="N37897" s="172"/>
      <c r="O37897" s="172"/>
      <c r="U37897" s="173"/>
    </row>
    <row r="37898" spans="13:21" s="104" customFormat="1" ht="15.75">
      <c r="M37898" s="172"/>
      <c r="N37898" s="172"/>
      <c r="O37898" s="172"/>
      <c r="U37898" s="173"/>
    </row>
    <row r="37899" spans="13:21" s="104" customFormat="1" ht="15.75">
      <c r="M37899" s="172"/>
      <c r="N37899" s="172"/>
      <c r="O37899" s="172"/>
      <c r="U37899" s="173"/>
    </row>
    <row r="37900" spans="13:21" s="104" customFormat="1" ht="15.75">
      <c r="M37900" s="172"/>
      <c r="N37900" s="172"/>
      <c r="O37900" s="172"/>
      <c r="U37900" s="173"/>
    </row>
    <row r="37901" spans="13:21" s="104" customFormat="1" ht="15.75">
      <c r="M37901" s="172"/>
      <c r="N37901" s="172"/>
      <c r="O37901" s="172"/>
      <c r="U37901" s="173"/>
    </row>
    <row r="37902" spans="13:21" s="104" customFormat="1" ht="15.75">
      <c r="M37902" s="172"/>
      <c r="N37902" s="172"/>
      <c r="O37902" s="172"/>
      <c r="U37902" s="173"/>
    </row>
    <row r="37903" spans="13:21" s="104" customFormat="1" ht="15.75">
      <c r="M37903" s="172"/>
      <c r="N37903" s="172"/>
      <c r="O37903" s="172"/>
      <c r="U37903" s="173"/>
    </row>
    <row r="37904" spans="13:21" s="104" customFormat="1" ht="15.75">
      <c r="M37904" s="172"/>
      <c r="N37904" s="172"/>
      <c r="O37904" s="172"/>
      <c r="U37904" s="173"/>
    </row>
    <row r="37905" spans="13:21" s="104" customFormat="1" ht="15.75">
      <c r="M37905" s="172"/>
      <c r="N37905" s="172"/>
      <c r="O37905" s="172"/>
      <c r="U37905" s="173"/>
    </row>
    <row r="37906" spans="13:21" s="104" customFormat="1" ht="15.75">
      <c r="M37906" s="172"/>
      <c r="N37906" s="172"/>
      <c r="O37906" s="172"/>
      <c r="U37906" s="173"/>
    </row>
    <row r="37907" spans="13:21" s="104" customFormat="1" ht="15.75">
      <c r="M37907" s="172"/>
      <c r="N37907" s="172"/>
      <c r="O37907" s="172"/>
      <c r="U37907" s="173"/>
    </row>
    <row r="37908" spans="13:21" s="104" customFormat="1" ht="15.75">
      <c r="M37908" s="172"/>
      <c r="N37908" s="172"/>
      <c r="O37908" s="172"/>
      <c r="U37908" s="173"/>
    </row>
    <row r="37909" spans="13:21" s="104" customFormat="1" ht="15.75">
      <c r="M37909" s="172"/>
      <c r="N37909" s="172"/>
      <c r="O37909" s="172"/>
      <c r="U37909" s="173"/>
    </row>
    <row r="37910" spans="13:21" s="104" customFormat="1" ht="15.75">
      <c r="M37910" s="172"/>
      <c r="N37910" s="172"/>
      <c r="O37910" s="172"/>
      <c r="U37910" s="173"/>
    </row>
    <row r="37911" spans="13:21" s="104" customFormat="1" ht="15.75">
      <c r="M37911" s="172"/>
      <c r="N37911" s="172"/>
      <c r="O37911" s="172"/>
      <c r="U37911" s="173"/>
    </row>
    <row r="37912" spans="13:21" s="104" customFormat="1" ht="15.75">
      <c r="M37912" s="172"/>
      <c r="N37912" s="172"/>
      <c r="O37912" s="172"/>
      <c r="U37912" s="173"/>
    </row>
    <row r="37913" spans="13:21" s="104" customFormat="1" ht="15.75">
      <c r="M37913" s="172"/>
      <c r="N37913" s="172"/>
      <c r="O37913" s="172"/>
      <c r="U37913" s="173"/>
    </row>
    <row r="37914" spans="13:21" s="104" customFormat="1" ht="15.75">
      <c r="M37914" s="172"/>
      <c r="N37914" s="172"/>
      <c r="O37914" s="172"/>
      <c r="U37914" s="173"/>
    </row>
    <row r="37915" spans="13:21" s="104" customFormat="1" ht="15.75">
      <c r="M37915" s="172"/>
      <c r="N37915" s="172"/>
      <c r="O37915" s="172"/>
      <c r="U37915" s="173"/>
    </row>
    <row r="37916" spans="13:21" s="104" customFormat="1" ht="15.75">
      <c r="M37916" s="172"/>
      <c r="N37916" s="172"/>
      <c r="O37916" s="172"/>
      <c r="U37916" s="173"/>
    </row>
    <row r="37917" spans="13:21" s="104" customFormat="1" ht="15.75">
      <c r="M37917" s="172"/>
      <c r="N37917" s="172"/>
      <c r="O37917" s="172"/>
      <c r="U37917" s="173"/>
    </row>
    <row r="37918" spans="13:21" s="104" customFormat="1" ht="15.75">
      <c r="M37918" s="172"/>
      <c r="N37918" s="172"/>
      <c r="O37918" s="172"/>
      <c r="U37918" s="173"/>
    </row>
    <row r="37919" spans="13:21" s="104" customFormat="1" ht="15.75">
      <c r="M37919" s="172"/>
      <c r="N37919" s="172"/>
      <c r="O37919" s="172"/>
      <c r="U37919" s="173"/>
    </row>
    <row r="37920" spans="13:21" s="104" customFormat="1" ht="15.75">
      <c r="M37920" s="172"/>
      <c r="N37920" s="172"/>
      <c r="O37920" s="172"/>
      <c r="U37920" s="173"/>
    </row>
    <row r="37921" spans="13:21" s="104" customFormat="1" ht="15.75">
      <c r="M37921" s="172"/>
      <c r="N37921" s="172"/>
      <c r="O37921" s="172"/>
      <c r="U37921" s="173"/>
    </row>
    <row r="37922" spans="13:21" s="104" customFormat="1" ht="15.75">
      <c r="M37922" s="172"/>
      <c r="N37922" s="172"/>
      <c r="O37922" s="172"/>
      <c r="U37922" s="173"/>
    </row>
    <row r="37923" spans="13:21" s="104" customFormat="1" ht="15.75">
      <c r="M37923" s="172"/>
      <c r="N37923" s="172"/>
      <c r="O37923" s="172"/>
      <c r="U37923" s="173"/>
    </row>
    <row r="37924" spans="13:21" s="104" customFormat="1" ht="15.75">
      <c r="M37924" s="172"/>
      <c r="N37924" s="172"/>
      <c r="O37924" s="172"/>
      <c r="U37924" s="173"/>
    </row>
    <row r="37925" spans="13:21" s="104" customFormat="1" ht="15.75">
      <c r="M37925" s="172"/>
      <c r="N37925" s="172"/>
      <c r="O37925" s="172"/>
      <c r="U37925" s="173"/>
    </row>
    <row r="37926" spans="13:21" s="104" customFormat="1" ht="15.75">
      <c r="M37926" s="172"/>
      <c r="N37926" s="172"/>
      <c r="O37926" s="172"/>
      <c r="U37926" s="173"/>
    </row>
    <row r="37927" spans="13:21" s="104" customFormat="1" ht="15.75">
      <c r="M37927" s="172"/>
      <c r="N37927" s="172"/>
      <c r="O37927" s="172"/>
      <c r="U37927" s="173"/>
    </row>
    <row r="37928" spans="13:21" s="104" customFormat="1" ht="15.75">
      <c r="M37928" s="172"/>
      <c r="N37928" s="172"/>
      <c r="O37928" s="172"/>
      <c r="U37928" s="173"/>
    </row>
    <row r="37929" spans="13:21" s="104" customFormat="1" ht="15.75">
      <c r="M37929" s="172"/>
      <c r="N37929" s="172"/>
      <c r="O37929" s="172"/>
      <c r="U37929" s="173"/>
    </row>
    <row r="37930" spans="13:21" s="104" customFormat="1" ht="15.75">
      <c r="M37930" s="172"/>
      <c r="N37930" s="172"/>
      <c r="O37930" s="172"/>
      <c r="U37930" s="173"/>
    </row>
    <row r="37931" spans="13:21" s="104" customFormat="1" ht="15.75">
      <c r="M37931" s="172"/>
      <c r="N37931" s="172"/>
      <c r="O37931" s="172"/>
      <c r="U37931" s="173"/>
    </row>
    <row r="37932" spans="13:21" s="104" customFormat="1" ht="15.75">
      <c r="M37932" s="172"/>
      <c r="N37932" s="172"/>
      <c r="O37932" s="172"/>
      <c r="U37932" s="173"/>
    </row>
    <row r="37933" spans="13:21" s="104" customFormat="1" ht="15.75">
      <c r="M37933" s="172"/>
      <c r="N37933" s="172"/>
      <c r="O37933" s="172"/>
      <c r="U37933" s="173"/>
    </row>
    <row r="37934" spans="13:21" s="104" customFormat="1" ht="15.75">
      <c r="M37934" s="172"/>
      <c r="N37934" s="172"/>
      <c r="O37934" s="172"/>
      <c r="U37934" s="173"/>
    </row>
    <row r="37935" spans="13:21" s="104" customFormat="1" ht="15.75">
      <c r="M37935" s="172"/>
      <c r="N37935" s="172"/>
      <c r="O37935" s="172"/>
      <c r="U37935" s="173"/>
    </row>
    <row r="37936" spans="13:21" s="104" customFormat="1" ht="15.75">
      <c r="M37936" s="172"/>
      <c r="N37936" s="172"/>
      <c r="O37936" s="172"/>
      <c r="U37936" s="173"/>
    </row>
    <row r="37937" spans="13:21" s="104" customFormat="1" ht="15.75">
      <c r="M37937" s="172"/>
      <c r="N37937" s="172"/>
      <c r="O37937" s="172"/>
      <c r="U37937" s="173"/>
    </row>
    <row r="37938" spans="13:21" s="104" customFormat="1" ht="15.75">
      <c r="M37938" s="172"/>
      <c r="N37938" s="172"/>
      <c r="O37938" s="172"/>
      <c r="U37938" s="173"/>
    </row>
    <row r="37939" spans="13:21" s="104" customFormat="1" ht="15.75">
      <c r="M37939" s="172"/>
      <c r="N37939" s="172"/>
      <c r="O37939" s="172"/>
      <c r="U37939" s="173"/>
    </row>
    <row r="37940" spans="13:21" s="104" customFormat="1" ht="15.75">
      <c r="M37940" s="172"/>
      <c r="N37940" s="172"/>
      <c r="O37940" s="172"/>
      <c r="U37940" s="173"/>
    </row>
    <row r="37941" spans="13:21" s="104" customFormat="1" ht="15.75">
      <c r="M37941" s="172"/>
      <c r="N37941" s="172"/>
      <c r="O37941" s="172"/>
      <c r="U37941" s="173"/>
    </row>
    <row r="37942" spans="13:21" s="104" customFormat="1" ht="15.75">
      <c r="M37942" s="172"/>
      <c r="N37942" s="172"/>
      <c r="O37942" s="172"/>
      <c r="U37942" s="173"/>
    </row>
    <row r="37943" spans="13:21" s="104" customFormat="1" ht="15.75">
      <c r="M37943" s="172"/>
      <c r="N37943" s="172"/>
      <c r="O37943" s="172"/>
      <c r="U37943" s="173"/>
    </row>
    <row r="37944" spans="13:21" s="104" customFormat="1" ht="15.75">
      <c r="M37944" s="172"/>
      <c r="N37944" s="172"/>
      <c r="O37944" s="172"/>
      <c r="U37944" s="173"/>
    </row>
    <row r="37945" spans="13:21" s="104" customFormat="1" ht="15.75">
      <c r="M37945" s="172"/>
      <c r="N37945" s="172"/>
      <c r="O37945" s="172"/>
      <c r="U37945" s="173"/>
    </row>
    <row r="37946" spans="13:21" s="104" customFormat="1" ht="15.75">
      <c r="M37946" s="172"/>
      <c r="N37946" s="172"/>
      <c r="O37946" s="172"/>
      <c r="U37946" s="173"/>
    </row>
    <row r="37947" spans="13:21" s="104" customFormat="1" ht="15.75">
      <c r="M37947" s="172"/>
      <c r="N37947" s="172"/>
      <c r="O37947" s="172"/>
      <c r="U37947" s="173"/>
    </row>
    <row r="37948" spans="13:21" s="104" customFormat="1" ht="15.75">
      <c r="M37948" s="172"/>
      <c r="N37948" s="172"/>
      <c r="O37948" s="172"/>
      <c r="U37948" s="173"/>
    </row>
    <row r="37949" spans="13:21" s="104" customFormat="1" ht="15.75">
      <c r="M37949" s="172"/>
      <c r="N37949" s="172"/>
      <c r="O37949" s="172"/>
      <c r="U37949" s="173"/>
    </row>
    <row r="37950" spans="13:21" s="104" customFormat="1" ht="15.75">
      <c r="M37950" s="172"/>
      <c r="N37950" s="172"/>
      <c r="O37950" s="172"/>
      <c r="U37950" s="173"/>
    </row>
    <row r="37951" spans="13:21" s="104" customFormat="1" ht="15.75">
      <c r="M37951" s="172"/>
      <c r="N37951" s="172"/>
      <c r="O37951" s="172"/>
      <c r="U37951" s="173"/>
    </row>
    <row r="37952" spans="13:21" s="104" customFormat="1" ht="15.75">
      <c r="M37952" s="172"/>
      <c r="N37952" s="172"/>
      <c r="O37952" s="172"/>
      <c r="U37952" s="173"/>
    </row>
    <row r="37953" spans="13:21" s="104" customFormat="1" ht="15.75">
      <c r="M37953" s="172"/>
      <c r="N37953" s="172"/>
      <c r="O37953" s="172"/>
      <c r="U37953" s="173"/>
    </row>
    <row r="37954" spans="13:21" s="104" customFormat="1" ht="15.75">
      <c r="M37954" s="172"/>
      <c r="N37954" s="172"/>
      <c r="O37954" s="172"/>
      <c r="U37954" s="173"/>
    </row>
    <row r="37955" spans="13:21" s="104" customFormat="1" ht="15.75">
      <c r="M37955" s="172"/>
      <c r="N37955" s="172"/>
      <c r="O37955" s="172"/>
      <c r="U37955" s="173"/>
    </row>
    <row r="37956" spans="13:21" s="104" customFormat="1" ht="15.75">
      <c r="M37956" s="172"/>
      <c r="N37956" s="172"/>
      <c r="O37956" s="172"/>
      <c r="U37956" s="173"/>
    </row>
    <row r="37957" spans="13:21" s="104" customFormat="1" ht="15.75">
      <c r="M37957" s="172"/>
      <c r="N37957" s="172"/>
      <c r="O37957" s="172"/>
      <c r="U37957" s="173"/>
    </row>
    <row r="37958" spans="13:21" s="104" customFormat="1" ht="15.75">
      <c r="M37958" s="172"/>
      <c r="N37958" s="172"/>
      <c r="O37958" s="172"/>
      <c r="U37958" s="173"/>
    </row>
    <row r="37959" spans="13:21" s="104" customFormat="1" ht="15.75">
      <c r="M37959" s="172"/>
      <c r="N37959" s="172"/>
      <c r="O37959" s="172"/>
      <c r="U37959" s="173"/>
    </row>
    <row r="37960" spans="13:21" s="104" customFormat="1" ht="15.75">
      <c r="M37960" s="172"/>
      <c r="N37960" s="172"/>
      <c r="O37960" s="172"/>
      <c r="U37960" s="173"/>
    </row>
    <row r="37961" spans="13:21" s="104" customFormat="1" ht="15.75">
      <c r="M37961" s="172"/>
      <c r="N37961" s="172"/>
      <c r="O37961" s="172"/>
      <c r="U37961" s="173"/>
    </row>
    <row r="37962" spans="13:21" s="104" customFormat="1" ht="15.75">
      <c r="M37962" s="172"/>
      <c r="N37962" s="172"/>
      <c r="O37962" s="172"/>
      <c r="U37962" s="173"/>
    </row>
    <row r="37963" spans="13:21" s="104" customFormat="1" ht="15.75">
      <c r="M37963" s="172"/>
      <c r="N37963" s="172"/>
      <c r="O37963" s="172"/>
      <c r="U37963" s="173"/>
    </row>
    <row r="37964" spans="13:21" s="104" customFormat="1" ht="15.75">
      <c r="M37964" s="172"/>
      <c r="N37964" s="172"/>
      <c r="O37964" s="172"/>
      <c r="U37964" s="173"/>
    </row>
    <row r="37965" spans="13:21" s="104" customFormat="1" ht="15.75">
      <c r="M37965" s="172"/>
      <c r="N37965" s="172"/>
      <c r="O37965" s="172"/>
      <c r="U37965" s="173"/>
    </row>
    <row r="37966" spans="13:21" s="104" customFormat="1" ht="15.75">
      <c r="M37966" s="172"/>
      <c r="N37966" s="172"/>
      <c r="O37966" s="172"/>
      <c r="U37966" s="173"/>
    </row>
    <row r="37967" spans="13:21" s="104" customFormat="1" ht="15.75">
      <c r="M37967" s="172"/>
      <c r="N37967" s="172"/>
      <c r="O37967" s="172"/>
      <c r="U37967" s="173"/>
    </row>
    <row r="37968" spans="13:21" s="104" customFormat="1" ht="15.75">
      <c r="M37968" s="172"/>
      <c r="N37968" s="172"/>
      <c r="O37968" s="172"/>
      <c r="U37968" s="173"/>
    </row>
    <row r="37969" spans="13:21" s="104" customFormat="1" ht="15.75">
      <c r="M37969" s="172"/>
      <c r="N37969" s="172"/>
      <c r="O37969" s="172"/>
      <c r="U37969" s="173"/>
    </row>
    <row r="37970" spans="13:21" s="104" customFormat="1" ht="15.75">
      <c r="M37970" s="172"/>
      <c r="N37970" s="172"/>
      <c r="O37970" s="172"/>
      <c r="U37970" s="173"/>
    </row>
    <row r="37971" spans="13:21" s="104" customFormat="1" ht="15.75">
      <c r="M37971" s="172"/>
      <c r="N37971" s="172"/>
      <c r="O37971" s="172"/>
      <c r="U37971" s="173"/>
    </row>
    <row r="37972" spans="13:21" s="104" customFormat="1" ht="15.75">
      <c r="M37972" s="172"/>
      <c r="N37972" s="172"/>
      <c r="O37972" s="172"/>
      <c r="U37972" s="173"/>
    </row>
    <row r="37973" spans="13:21" s="104" customFormat="1" ht="15.75">
      <c r="M37973" s="172"/>
      <c r="N37973" s="172"/>
      <c r="O37973" s="172"/>
      <c r="U37973" s="173"/>
    </row>
    <row r="37974" spans="13:21" s="104" customFormat="1" ht="15.75">
      <c r="M37974" s="172"/>
      <c r="N37974" s="172"/>
      <c r="O37974" s="172"/>
      <c r="U37974" s="173"/>
    </row>
    <row r="37975" spans="13:21" s="104" customFormat="1" ht="15.75">
      <c r="M37975" s="172"/>
      <c r="N37975" s="172"/>
      <c r="O37975" s="172"/>
      <c r="U37975" s="173"/>
    </row>
    <row r="37976" spans="13:21" s="104" customFormat="1" ht="15.75">
      <c r="M37976" s="172"/>
      <c r="N37976" s="172"/>
      <c r="O37976" s="172"/>
      <c r="U37976" s="173"/>
    </row>
    <row r="37977" spans="13:21" s="104" customFormat="1" ht="15.75">
      <c r="M37977" s="172"/>
      <c r="N37977" s="172"/>
      <c r="O37977" s="172"/>
      <c r="U37977" s="173"/>
    </row>
    <row r="37978" spans="13:21" s="104" customFormat="1" ht="15.75">
      <c r="M37978" s="172"/>
      <c r="N37978" s="172"/>
      <c r="O37978" s="172"/>
      <c r="U37978" s="173"/>
    </row>
    <row r="37979" spans="13:21" s="104" customFormat="1" ht="15.75">
      <c r="M37979" s="172"/>
      <c r="N37979" s="172"/>
      <c r="O37979" s="172"/>
      <c r="U37979" s="173"/>
    </row>
    <row r="37980" spans="13:21" s="104" customFormat="1" ht="15.75">
      <c r="M37980" s="172"/>
      <c r="N37980" s="172"/>
      <c r="O37980" s="172"/>
      <c r="U37980" s="173"/>
    </row>
    <row r="37981" spans="13:21" s="104" customFormat="1" ht="15.75">
      <c r="M37981" s="172"/>
      <c r="N37981" s="172"/>
      <c r="O37981" s="172"/>
      <c r="U37981" s="173"/>
    </row>
    <row r="37982" spans="13:21" s="104" customFormat="1" ht="15.75">
      <c r="M37982" s="172"/>
      <c r="N37982" s="172"/>
      <c r="O37982" s="172"/>
      <c r="U37982" s="173"/>
    </row>
    <row r="37983" spans="13:21" s="104" customFormat="1" ht="15.75">
      <c r="M37983" s="172"/>
      <c r="N37983" s="172"/>
      <c r="O37983" s="172"/>
      <c r="U37983" s="173"/>
    </row>
    <row r="37984" spans="13:21" s="104" customFormat="1" ht="15.75">
      <c r="M37984" s="172"/>
      <c r="N37984" s="172"/>
      <c r="O37984" s="172"/>
      <c r="U37984" s="173"/>
    </row>
    <row r="37985" spans="13:21" s="104" customFormat="1" ht="15.75">
      <c r="M37985" s="172"/>
      <c r="N37985" s="172"/>
      <c r="O37985" s="172"/>
      <c r="U37985" s="173"/>
    </row>
    <row r="37986" spans="13:21" s="104" customFormat="1" ht="15.75">
      <c r="M37986" s="172"/>
      <c r="N37986" s="172"/>
      <c r="O37986" s="172"/>
      <c r="U37986" s="173"/>
    </row>
    <row r="37987" spans="13:21" s="104" customFormat="1" ht="15.75">
      <c r="M37987" s="172"/>
      <c r="N37987" s="172"/>
      <c r="O37987" s="172"/>
      <c r="U37987" s="173"/>
    </row>
    <row r="37988" spans="13:21" s="104" customFormat="1" ht="15.75">
      <c r="M37988" s="172"/>
      <c r="N37988" s="172"/>
      <c r="O37988" s="172"/>
      <c r="U37988" s="173"/>
    </row>
    <row r="37989" spans="13:21" s="104" customFormat="1" ht="15.75">
      <c r="M37989" s="172"/>
      <c r="N37989" s="172"/>
      <c r="O37989" s="172"/>
      <c r="U37989" s="173"/>
    </row>
    <row r="37990" spans="13:21" s="104" customFormat="1" ht="15.75">
      <c r="M37990" s="172"/>
      <c r="N37990" s="172"/>
      <c r="O37990" s="172"/>
      <c r="U37990" s="173"/>
    </row>
    <row r="37991" spans="13:21" s="104" customFormat="1" ht="15.75">
      <c r="M37991" s="172"/>
      <c r="N37991" s="172"/>
      <c r="O37991" s="172"/>
      <c r="U37991" s="173"/>
    </row>
    <row r="37992" spans="13:21" s="104" customFormat="1" ht="15.75">
      <c r="M37992" s="172"/>
      <c r="N37992" s="172"/>
      <c r="O37992" s="172"/>
      <c r="U37992" s="173"/>
    </row>
    <row r="37993" spans="13:21" s="104" customFormat="1" ht="15.75">
      <c r="M37993" s="172"/>
      <c r="N37993" s="172"/>
      <c r="O37993" s="172"/>
      <c r="U37993" s="173"/>
    </row>
    <row r="37994" spans="13:21" s="104" customFormat="1" ht="15.75">
      <c r="M37994" s="172"/>
      <c r="N37994" s="172"/>
      <c r="O37994" s="172"/>
      <c r="U37994" s="173"/>
    </row>
    <row r="37995" spans="13:21" s="104" customFormat="1" ht="15.75">
      <c r="M37995" s="172"/>
      <c r="N37995" s="172"/>
      <c r="O37995" s="172"/>
      <c r="U37995" s="173"/>
    </row>
    <row r="37996" spans="13:21" s="104" customFormat="1" ht="15.75">
      <c r="M37996" s="172"/>
      <c r="N37996" s="172"/>
      <c r="O37996" s="172"/>
      <c r="U37996" s="173"/>
    </row>
    <row r="37997" spans="13:21" s="104" customFormat="1" ht="15.75">
      <c r="M37997" s="172"/>
      <c r="N37997" s="172"/>
      <c r="O37997" s="172"/>
      <c r="U37997" s="173"/>
    </row>
    <row r="37998" spans="13:21" s="104" customFormat="1" ht="15.75">
      <c r="M37998" s="172"/>
      <c r="N37998" s="172"/>
      <c r="O37998" s="172"/>
      <c r="U37998" s="173"/>
    </row>
    <row r="37999" spans="13:21" s="104" customFormat="1" ht="15.75">
      <c r="M37999" s="172"/>
      <c r="N37999" s="172"/>
      <c r="O37999" s="172"/>
      <c r="U37999" s="173"/>
    </row>
    <row r="38000" spans="13:21" s="104" customFormat="1" ht="15.75">
      <c r="M38000" s="172"/>
      <c r="N38000" s="172"/>
      <c r="O38000" s="172"/>
      <c r="U38000" s="173"/>
    </row>
    <row r="38001" spans="13:21" s="104" customFormat="1" ht="15.75">
      <c r="M38001" s="172"/>
      <c r="N38001" s="172"/>
      <c r="O38001" s="172"/>
      <c r="U38001" s="173"/>
    </row>
    <row r="38002" spans="13:21" s="104" customFormat="1" ht="15.75">
      <c r="M38002" s="172"/>
      <c r="N38002" s="172"/>
      <c r="O38002" s="172"/>
      <c r="U38002" s="173"/>
    </row>
    <row r="38003" spans="13:21" s="104" customFormat="1" ht="15.75">
      <c r="M38003" s="172"/>
      <c r="N38003" s="172"/>
      <c r="O38003" s="172"/>
      <c r="U38003" s="173"/>
    </row>
    <row r="38004" spans="13:21" s="104" customFormat="1" ht="15.75">
      <c r="M38004" s="172"/>
      <c r="N38004" s="172"/>
      <c r="O38004" s="172"/>
      <c r="U38004" s="173"/>
    </row>
    <row r="38005" spans="13:21" s="104" customFormat="1" ht="15.75">
      <c r="M38005" s="172"/>
      <c r="N38005" s="172"/>
      <c r="O38005" s="172"/>
      <c r="U38005" s="173"/>
    </row>
    <row r="38006" spans="13:21" s="104" customFormat="1" ht="15.75">
      <c r="M38006" s="172"/>
      <c r="N38006" s="172"/>
      <c r="O38006" s="172"/>
      <c r="U38006" s="173"/>
    </row>
    <row r="38007" spans="13:21" s="104" customFormat="1" ht="15.75">
      <c r="M38007" s="172"/>
      <c r="N38007" s="172"/>
      <c r="O38007" s="172"/>
      <c r="U38007" s="173"/>
    </row>
    <row r="38008" spans="13:21" s="104" customFormat="1" ht="15.75">
      <c r="M38008" s="172"/>
      <c r="N38008" s="172"/>
      <c r="O38008" s="172"/>
      <c r="U38008" s="173"/>
    </row>
    <row r="38009" spans="13:21" s="104" customFormat="1" ht="15.75">
      <c r="M38009" s="172"/>
      <c r="N38009" s="172"/>
      <c r="O38009" s="172"/>
      <c r="U38009" s="173"/>
    </row>
    <row r="38010" spans="13:21" s="104" customFormat="1" ht="15.75">
      <c r="M38010" s="172"/>
      <c r="N38010" s="172"/>
      <c r="O38010" s="172"/>
      <c r="U38010" s="173"/>
    </row>
    <row r="38011" spans="13:21" s="104" customFormat="1" ht="15.75">
      <c r="M38011" s="172"/>
      <c r="N38011" s="172"/>
      <c r="O38011" s="172"/>
      <c r="U38011" s="173"/>
    </row>
    <row r="38012" spans="13:21" s="104" customFormat="1" ht="15.75">
      <c r="M38012" s="172"/>
      <c r="N38012" s="172"/>
      <c r="O38012" s="172"/>
      <c r="U38012" s="173"/>
    </row>
    <row r="38013" spans="13:21" s="104" customFormat="1" ht="15.75">
      <c r="M38013" s="172"/>
      <c r="N38013" s="172"/>
      <c r="O38013" s="172"/>
      <c r="U38013" s="173"/>
    </row>
    <row r="38014" spans="13:21" s="104" customFormat="1" ht="15.75">
      <c r="M38014" s="172"/>
      <c r="N38014" s="172"/>
      <c r="O38014" s="172"/>
      <c r="U38014" s="173"/>
    </row>
    <row r="38015" spans="13:21" s="104" customFormat="1" ht="15.75">
      <c r="M38015" s="172"/>
      <c r="N38015" s="172"/>
      <c r="O38015" s="172"/>
      <c r="U38015" s="173"/>
    </row>
    <row r="38016" spans="13:21" s="104" customFormat="1" ht="15.75">
      <c r="M38016" s="172"/>
      <c r="N38016" s="172"/>
      <c r="O38016" s="172"/>
      <c r="U38016" s="173"/>
    </row>
    <row r="38017" spans="13:21" s="104" customFormat="1" ht="15.75">
      <c r="M38017" s="172"/>
      <c r="N38017" s="172"/>
      <c r="O38017" s="172"/>
      <c r="U38017" s="173"/>
    </row>
    <row r="38018" spans="13:21" s="104" customFormat="1" ht="15.75">
      <c r="M38018" s="172"/>
      <c r="N38018" s="172"/>
      <c r="O38018" s="172"/>
      <c r="U38018" s="173"/>
    </row>
    <row r="38019" spans="13:21" s="104" customFormat="1" ht="15.75">
      <c r="M38019" s="172"/>
      <c r="N38019" s="172"/>
      <c r="O38019" s="172"/>
      <c r="U38019" s="173"/>
    </row>
    <row r="38020" spans="13:21" s="104" customFormat="1" ht="15.75">
      <c r="M38020" s="172"/>
      <c r="N38020" s="172"/>
      <c r="O38020" s="172"/>
      <c r="U38020" s="173"/>
    </row>
    <row r="38021" spans="13:21" s="104" customFormat="1" ht="15.75">
      <c r="M38021" s="172"/>
      <c r="N38021" s="172"/>
      <c r="O38021" s="172"/>
      <c r="U38021" s="173"/>
    </row>
    <row r="38022" spans="13:21" s="104" customFormat="1" ht="15.75">
      <c r="M38022" s="172"/>
      <c r="N38022" s="172"/>
      <c r="O38022" s="172"/>
      <c r="U38022" s="173"/>
    </row>
    <row r="38023" spans="13:21" s="104" customFormat="1" ht="15.75">
      <c r="M38023" s="172"/>
      <c r="N38023" s="172"/>
      <c r="O38023" s="172"/>
      <c r="U38023" s="173"/>
    </row>
    <row r="38024" spans="13:21" s="104" customFormat="1" ht="15.75">
      <c r="M38024" s="172"/>
      <c r="N38024" s="172"/>
      <c r="O38024" s="172"/>
      <c r="U38024" s="173"/>
    </row>
    <row r="38025" spans="13:21" s="104" customFormat="1" ht="15.75">
      <c r="M38025" s="172"/>
      <c r="N38025" s="172"/>
      <c r="O38025" s="172"/>
      <c r="U38025" s="173"/>
    </row>
    <row r="38026" spans="13:21" s="104" customFormat="1" ht="15.75">
      <c r="M38026" s="172"/>
      <c r="N38026" s="172"/>
      <c r="O38026" s="172"/>
      <c r="U38026" s="173"/>
    </row>
    <row r="38027" spans="13:21" s="104" customFormat="1" ht="15.75">
      <c r="M38027" s="172"/>
      <c r="N38027" s="172"/>
      <c r="O38027" s="172"/>
      <c r="U38027" s="173"/>
    </row>
    <row r="38028" spans="13:21" s="104" customFormat="1" ht="15.75">
      <c r="M38028" s="172"/>
      <c r="N38028" s="172"/>
      <c r="O38028" s="172"/>
      <c r="U38028" s="173"/>
    </row>
    <row r="38029" spans="13:21" s="104" customFormat="1" ht="15.75">
      <c r="M38029" s="172"/>
      <c r="N38029" s="172"/>
      <c r="O38029" s="172"/>
      <c r="U38029" s="173"/>
    </row>
    <row r="38030" spans="13:21" s="104" customFormat="1" ht="15.75">
      <c r="M38030" s="172"/>
      <c r="N38030" s="172"/>
      <c r="O38030" s="172"/>
      <c r="U38030" s="173"/>
    </row>
    <row r="38031" spans="13:21" s="104" customFormat="1" ht="15.75">
      <c r="M38031" s="172"/>
      <c r="N38031" s="172"/>
      <c r="O38031" s="172"/>
      <c r="U38031" s="173"/>
    </row>
    <row r="38032" spans="13:21" s="104" customFormat="1" ht="15.75">
      <c r="M38032" s="172"/>
      <c r="N38032" s="172"/>
      <c r="O38032" s="172"/>
      <c r="U38032" s="173"/>
    </row>
    <row r="38033" spans="13:21" s="104" customFormat="1" ht="15.75">
      <c r="M38033" s="172"/>
      <c r="N38033" s="172"/>
      <c r="O38033" s="172"/>
      <c r="U38033" s="173"/>
    </row>
    <row r="38034" spans="13:21" s="104" customFormat="1" ht="15.75">
      <c r="M38034" s="172"/>
      <c r="N38034" s="172"/>
      <c r="O38034" s="172"/>
      <c r="U38034" s="173"/>
    </row>
    <row r="38035" spans="13:21" s="104" customFormat="1" ht="15.75">
      <c r="M38035" s="172"/>
      <c r="N38035" s="172"/>
      <c r="O38035" s="172"/>
      <c r="U38035" s="173"/>
    </row>
    <row r="38036" spans="13:21" s="104" customFormat="1" ht="15.75">
      <c r="M38036" s="172"/>
      <c r="N38036" s="172"/>
      <c r="O38036" s="172"/>
      <c r="U38036" s="173"/>
    </row>
    <row r="38037" spans="13:21" s="104" customFormat="1" ht="15.75">
      <c r="M38037" s="172"/>
      <c r="N38037" s="172"/>
      <c r="O38037" s="172"/>
      <c r="U38037" s="173"/>
    </row>
    <row r="38038" spans="13:21" s="104" customFormat="1" ht="15.75">
      <c r="M38038" s="172"/>
      <c r="N38038" s="172"/>
      <c r="O38038" s="172"/>
      <c r="U38038" s="173"/>
    </row>
    <row r="38039" spans="13:21" s="104" customFormat="1" ht="15.75">
      <c r="M38039" s="172"/>
      <c r="N38039" s="172"/>
      <c r="O38039" s="172"/>
      <c r="U38039" s="173"/>
    </row>
    <row r="38040" spans="13:21" s="104" customFormat="1" ht="15.75">
      <c r="M38040" s="172"/>
      <c r="N38040" s="172"/>
      <c r="O38040" s="172"/>
      <c r="U38040" s="173"/>
    </row>
    <row r="38041" spans="13:21" s="104" customFormat="1" ht="15.75">
      <c r="M38041" s="172"/>
      <c r="N38041" s="172"/>
      <c r="O38041" s="172"/>
      <c r="U38041" s="173"/>
    </row>
    <row r="38042" spans="13:21" s="104" customFormat="1" ht="15.75">
      <c r="M38042" s="172"/>
      <c r="N38042" s="172"/>
      <c r="O38042" s="172"/>
      <c r="U38042" s="173"/>
    </row>
    <row r="38043" spans="13:21" s="104" customFormat="1" ht="15.75">
      <c r="M38043" s="172"/>
      <c r="N38043" s="172"/>
      <c r="O38043" s="172"/>
      <c r="U38043" s="173"/>
    </row>
    <row r="38044" spans="13:21" s="104" customFormat="1" ht="15.75">
      <c r="M38044" s="172"/>
      <c r="N38044" s="172"/>
      <c r="O38044" s="172"/>
      <c r="U38044" s="173"/>
    </row>
    <row r="38045" spans="13:21" s="104" customFormat="1" ht="15.75">
      <c r="M38045" s="172"/>
      <c r="N38045" s="172"/>
      <c r="O38045" s="172"/>
      <c r="U38045" s="173"/>
    </row>
    <row r="38046" spans="13:21" s="104" customFormat="1" ht="15.75">
      <c r="M38046" s="172"/>
      <c r="N38046" s="172"/>
      <c r="O38046" s="172"/>
      <c r="U38046" s="173"/>
    </row>
    <row r="38047" spans="13:21" s="104" customFormat="1" ht="15.75">
      <c r="M38047" s="172"/>
      <c r="N38047" s="172"/>
      <c r="O38047" s="172"/>
      <c r="U38047" s="173"/>
    </row>
    <row r="38048" spans="13:21" s="104" customFormat="1" ht="15.75">
      <c r="M38048" s="172"/>
      <c r="N38048" s="172"/>
      <c r="O38048" s="172"/>
      <c r="U38048" s="173"/>
    </row>
    <row r="38049" spans="13:21" s="104" customFormat="1" ht="15.75">
      <c r="M38049" s="172"/>
      <c r="N38049" s="172"/>
      <c r="O38049" s="172"/>
      <c r="U38049" s="173"/>
    </row>
    <row r="38050" spans="13:21" s="104" customFormat="1" ht="15.75">
      <c r="M38050" s="172"/>
      <c r="N38050" s="172"/>
      <c r="O38050" s="172"/>
      <c r="U38050" s="173"/>
    </row>
    <row r="38051" spans="13:21" s="104" customFormat="1" ht="15.75">
      <c r="M38051" s="172"/>
      <c r="N38051" s="172"/>
      <c r="O38051" s="172"/>
      <c r="U38051" s="173"/>
    </row>
    <row r="38052" spans="13:21" s="104" customFormat="1" ht="15.75">
      <c r="M38052" s="172"/>
      <c r="N38052" s="172"/>
      <c r="O38052" s="172"/>
      <c r="U38052" s="173"/>
    </row>
    <row r="38053" spans="13:21" s="104" customFormat="1" ht="15.75">
      <c r="M38053" s="172"/>
      <c r="N38053" s="172"/>
      <c r="O38053" s="172"/>
      <c r="U38053" s="173"/>
    </row>
    <row r="38054" spans="13:21" s="104" customFormat="1" ht="15.75">
      <c r="M38054" s="172"/>
      <c r="N38054" s="172"/>
      <c r="O38054" s="172"/>
      <c r="U38054" s="173"/>
    </row>
    <row r="38055" spans="13:21" s="104" customFormat="1" ht="15.75">
      <c r="M38055" s="172"/>
      <c r="N38055" s="172"/>
      <c r="O38055" s="172"/>
      <c r="U38055" s="173"/>
    </row>
    <row r="38056" spans="13:21" s="104" customFormat="1" ht="15.75">
      <c r="M38056" s="172"/>
      <c r="N38056" s="172"/>
      <c r="O38056" s="172"/>
      <c r="U38056" s="173"/>
    </row>
    <row r="38057" spans="13:21" s="104" customFormat="1" ht="15.75">
      <c r="M38057" s="172"/>
      <c r="N38057" s="172"/>
      <c r="O38057" s="172"/>
      <c r="U38057" s="173"/>
    </row>
    <row r="38058" spans="13:21" s="104" customFormat="1" ht="15.75">
      <c r="M38058" s="172"/>
      <c r="N38058" s="172"/>
      <c r="O38058" s="172"/>
      <c r="U38058" s="173"/>
    </row>
    <row r="38059" spans="13:21" s="104" customFormat="1" ht="15.75">
      <c r="M38059" s="172"/>
      <c r="N38059" s="172"/>
      <c r="O38059" s="172"/>
      <c r="U38059" s="173"/>
    </row>
    <row r="38060" spans="13:21" s="104" customFormat="1" ht="15.75">
      <c r="M38060" s="172"/>
      <c r="N38060" s="172"/>
      <c r="O38060" s="172"/>
      <c r="U38060" s="173"/>
    </row>
    <row r="38061" spans="13:21" s="104" customFormat="1" ht="15.75">
      <c r="M38061" s="172"/>
      <c r="N38061" s="172"/>
      <c r="O38061" s="172"/>
      <c r="U38061" s="173"/>
    </row>
    <row r="38062" spans="13:21" s="104" customFormat="1" ht="15.75">
      <c r="M38062" s="172"/>
      <c r="N38062" s="172"/>
      <c r="O38062" s="172"/>
      <c r="U38062" s="173"/>
    </row>
    <row r="38063" spans="13:21" s="104" customFormat="1" ht="15.75">
      <c r="M38063" s="172"/>
      <c r="N38063" s="172"/>
      <c r="O38063" s="172"/>
      <c r="U38063" s="173"/>
    </row>
    <row r="38064" spans="13:21" s="104" customFormat="1" ht="15.75">
      <c r="M38064" s="172"/>
      <c r="N38064" s="172"/>
      <c r="O38064" s="172"/>
      <c r="U38064" s="173"/>
    </row>
    <row r="38065" spans="13:21" s="104" customFormat="1" ht="15.75">
      <c r="M38065" s="172"/>
      <c r="N38065" s="172"/>
      <c r="O38065" s="172"/>
      <c r="U38065" s="173"/>
    </row>
    <row r="38066" spans="13:21" s="104" customFormat="1" ht="15.75">
      <c r="M38066" s="172"/>
      <c r="N38066" s="172"/>
      <c r="O38066" s="172"/>
      <c r="U38066" s="173"/>
    </row>
    <row r="38067" spans="13:21" s="104" customFormat="1" ht="15.75">
      <c r="M38067" s="172"/>
      <c r="N38067" s="172"/>
      <c r="O38067" s="172"/>
      <c r="U38067" s="173"/>
    </row>
    <row r="38068" spans="13:21" s="104" customFormat="1" ht="15.75">
      <c r="M38068" s="172"/>
      <c r="N38068" s="172"/>
      <c r="O38068" s="172"/>
      <c r="U38068" s="173"/>
    </row>
    <row r="38069" spans="13:21" s="104" customFormat="1" ht="15.75">
      <c r="M38069" s="172"/>
      <c r="N38069" s="172"/>
      <c r="O38069" s="172"/>
      <c r="U38069" s="173"/>
    </row>
    <row r="38070" spans="13:21" s="104" customFormat="1" ht="15.75">
      <c r="M38070" s="172"/>
      <c r="N38070" s="172"/>
      <c r="O38070" s="172"/>
      <c r="U38070" s="173"/>
    </row>
    <row r="38071" spans="13:21" s="104" customFormat="1" ht="15.75">
      <c r="M38071" s="172"/>
      <c r="N38071" s="172"/>
      <c r="O38071" s="172"/>
      <c r="U38071" s="173"/>
    </row>
    <row r="38072" spans="13:21" s="104" customFormat="1" ht="15.75">
      <c r="M38072" s="172"/>
      <c r="N38072" s="172"/>
      <c r="O38072" s="172"/>
      <c r="U38072" s="173"/>
    </row>
    <row r="38073" spans="13:21" s="104" customFormat="1" ht="15.75">
      <c r="M38073" s="172"/>
      <c r="N38073" s="172"/>
      <c r="O38073" s="172"/>
      <c r="U38073" s="173"/>
    </row>
    <row r="38074" spans="13:21" s="104" customFormat="1" ht="15.75">
      <c r="M38074" s="172"/>
      <c r="N38074" s="172"/>
      <c r="O38074" s="172"/>
      <c r="U38074" s="173"/>
    </row>
    <row r="38075" spans="13:21" s="104" customFormat="1" ht="15.75">
      <c r="M38075" s="172"/>
      <c r="N38075" s="172"/>
      <c r="O38075" s="172"/>
      <c r="U38075" s="173"/>
    </row>
    <row r="38076" spans="13:21" s="104" customFormat="1" ht="15.75">
      <c r="M38076" s="172"/>
      <c r="N38076" s="172"/>
      <c r="O38076" s="172"/>
      <c r="U38076" s="173"/>
    </row>
    <row r="38077" spans="13:21" s="104" customFormat="1" ht="15.75">
      <c r="M38077" s="172"/>
      <c r="N38077" s="172"/>
      <c r="O38077" s="172"/>
      <c r="U38077" s="173"/>
    </row>
    <row r="38078" spans="13:21" s="104" customFormat="1" ht="15.75">
      <c r="M38078" s="172"/>
      <c r="N38078" s="172"/>
      <c r="O38078" s="172"/>
      <c r="U38078" s="173"/>
    </row>
    <row r="38079" spans="13:21" s="104" customFormat="1" ht="15.75">
      <c r="M38079" s="172"/>
      <c r="N38079" s="172"/>
      <c r="O38079" s="172"/>
      <c r="U38079" s="173"/>
    </row>
    <row r="38080" spans="13:21" s="104" customFormat="1" ht="15.75">
      <c r="M38080" s="172"/>
      <c r="N38080" s="172"/>
      <c r="O38080" s="172"/>
      <c r="U38080" s="173"/>
    </row>
    <row r="38081" spans="13:21" s="104" customFormat="1" ht="15.75">
      <c r="M38081" s="172"/>
      <c r="N38081" s="172"/>
      <c r="O38081" s="172"/>
      <c r="U38081" s="173"/>
    </row>
    <row r="38082" spans="13:21" s="104" customFormat="1" ht="15.75">
      <c r="M38082" s="172"/>
      <c r="N38082" s="172"/>
      <c r="O38082" s="172"/>
      <c r="U38082" s="173"/>
    </row>
    <row r="38083" spans="13:21" s="104" customFormat="1" ht="15.75">
      <c r="M38083" s="172"/>
      <c r="N38083" s="172"/>
      <c r="O38083" s="172"/>
      <c r="U38083" s="173"/>
    </row>
    <row r="38084" spans="13:21" s="104" customFormat="1" ht="15.75">
      <c r="M38084" s="172"/>
      <c r="N38084" s="172"/>
      <c r="O38084" s="172"/>
      <c r="U38084" s="173"/>
    </row>
    <row r="38085" spans="13:21" s="104" customFormat="1" ht="15.75">
      <c r="M38085" s="172"/>
      <c r="N38085" s="172"/>
      <c r="O38085" s="172"/>
      <c r="U38085" s="173"/>
    </row>
    <row r="38086" spans="13:21" s="104" customFormat="1" ht="15.75">
      <c r="M38086" s="172"/>
      <c r="N38086" s="172"/>
      <c r="O38086" s="172"/>
      <c r="U38086" s="173"/>
    </row>
    <row r="38087" spans="13:21" s="104" customFormat="1" ht="15.75">
      <c r="M38087" s="172"/>
      <c r="N38087" s="172"/>
      <c r="O38087" s="172"/>
      <c r="U38087" s="173"/>
    </row>
    <row r="38088" spans="13:21" s="104" customFormat="1" ht="15.75">
      <c r="M38088" s="172"/>
      <c r="N38088" s="172"/>
      <c r="O38088" s="172"/>
      <c r="U38088" s="173"/>
    </row>
    <row r="38089" spans="13:21" s="104" customFormat="1" ht="15.75">
      <c r="M38089" s="172"/>
      <c r="N38089" s="172"/>
      <c r="O38089" s="172"/>
      <c r="U38089" s="173"/>
    </row>
    <row r="38090" spans="13:21" s="104" customFormat="1" ht="15.75">
      <c r="M38090" s="172"/>
      <c r="N38090" s="172"/>
      <c r="O38090" s="172"/>
      <c r="U38090" s="173"/>
    </row>
    <row r="38091" spans="13:21" s="104" customFormat="1" ht="15.75">
      <c r="M38091" s="172"/>
      <c r="N38091" s="172"/>
      <c r="O38091" s="172"/>
      <c r="U38091" s="173"/>
    </row>
    <row r="38092" spans="13:21" s="104" customFormat="1" ht="15.75">
      <c r="M38092" s="172"/>
      <c r="N38092" s="172"/>
      <c r="O38092" s="172"/>
      <c r="U38092" s="173"/>
    </row>
    <row r="38093" spans="13:21" s="104" customFormat="1" ht="15.75">
      <c r="M38093" s="172"/>
      <c r="N38093" s="172"/>
      <c r="O38093" s="172"/>
      <c r="U38093" s="173"/>
    </row>
    <row r="38094" spans="13:21" s="104" customFormat="1" ht="15.75">
      <c r="M38094" s="172"/>
      <c r="N38094" s="172"/>
      <c r="O38094" s="172"/>
      <c r="U38094" s="173"/>
    </row>
    <row r="38095" spans="13:21" s="104" customFormat="1" ht="15.75">
      <c r="M38095" s="172"/>
      <c r="N38095" s="172"/>
      <c r="O38095" s="172"/>
      <c r="U38095" s="173"/>
    </row>
    <row r="38096" spans="13:21" s="104" customFormat="1" ht="15.75">
      <c r="M38096" s="172"/>
      <c r="N38096" s="172"/>
      <c r="O38096" s="172"/>
      <c r="U38096" s="173"/>
    </row>
    <row r="38097" spans="13:21" s="104" customFormat="1" ht="15.75">
      <c r="M38097" s="172"/>
      <c r="N38097" s="172"/>
      <c r="O38097" s="172"/>
      <c r="U38097" s="173"/>
    </row>
    <row r="38098" spans="13:21" s="104" customFormat="1" ht="15.75">
      <c r="M38098" s="172"/>
      <c r="N38098" s="172"/>
      <c r="O38098" s="172"/>
      <c r="U38098" s="173"/>
    </row>
    <row r="38099" spans="13:21" s="104" customFormat="1" ht="15.75">
      <c r="M38099" s="172"/>
      <c r="N38099" s="172"/>
      <c r="O38099" s="172"/>
      <c r="U38099" s="173"/>
    </row>
    <row r="38100" spans="13:21" s="104" customFormat="1" ht="15.75">
      <c r="M38100" s="172"/>
      <c r="N38100" s="172"/>
      <c r="O38100" s="172"/>
      <c r="U38100" s="173"/>
    </row>
    <row r="38101" spans="13:21" s="104" customFormat="1" ht="15.75">
      <c r="M38101" s="172"/>
      <c r="N38101" s="172"/>
      <c r="O38101" s="172"/>
      <c r="U38101" s="173"/>
    </row>
    <row r="38102" spans="13:21" s="104" customFormat="1" ht="15.75">
      <c r="M38102" s="172"/>
      <c r="N38102" s="172"/>
      <c r="O38102" s="172"/>
      <c r="U38102" s="173"/>
    </row>
    <row r="38103" spans="13:21" s="104" customFormat="1" ht="15.75">
      <c r="M38103" s="172"/>
      <c r="N38103" s="172"/>
      <c r="O38103" s="172"/>
      <c r="U38103" s="173"/>
    </row>
    <row r="38104" spans="13:21" s="104" customFormat="1" ht="15.75">
      <c r="M38104" s="172"/>
      <c r="N38104" s="172"/>
      <c r="O38104" s="172"/>
      <c r="U38104" s="173"/>
    </row>
    <row r="38105" spans="13:21" s="104" customFormat="1" ht="15.75">
      <c r="M38105" s="172"/>
      <c r="N38105" s="172"/>
      <c r="O38105" s="172"/>
      <c r="U38105" s="173"/>
    </row>
    <row r="38106" spans="13:21" s="104" customFormat="1" ht="15.75">
      <c r="M38106" s="172"/>
      <c r="N38106" s="172"/>
      <c r="O38106" s="172"/>
      <c r="U38106" s="173"/>
    </row>
    <row r="38107" spans="13:21" s="104" customFormat="1" ht="15.75">
      <c r="M38107" s="172"/>
      <c r="N38107" s="172"/>
      <c r="O38107" s="172"/>
      <c r="U38107" s="173"/>
    </row>
    <row r="38108" spans="13:21" s="104" customFormat="1" ht="15.75">
      <c r="M38108" s="172"/>
      <c r="N38108" s="172"/>
      <c r="O38108" s="172"/>
      <c r="U38108" s="173"/>
    </row>
    <row r="38109" spans="13:21" s="104" customFormat="1" ht="15.75">
      <c r="M38109" s="172"/>
      <c r="N38109" s="172"/>
      <c r="O38109" s="172"/>
      <c r="U38109" s="173"/>
    </row>
    <row r="38110" spans="13:21" s="104" customFormat="1" ht="15.75">
      <c r="M38110" s="172"/>
      <c r="N38110" s="172"/>
      <c r="O38110" s="172"/>
      <c r="U38110" s="173"/>
    </row>
    <row r="38111" spans="13:21" s="104" customFormat="1" ht="15.75">
      <c r="M38111" s="172"/>
      <c r="N38111" s="172"/>
      <c r="O38111" s="172"/>
      <c r="U38111" s="173"/>
    </row>
    <row r="38112" spans="13:21" s="104" customFormat="1" ht="15.75">
      <c r="M38112" s="172"/>
      <c r="N38112" s="172"/>
      <c r="O38112" s="172"/>
      <c r="U38112" s="173"/>
    </row>
    <row r="38113" spans="13:21" s="104" customFormat="1" ht="15.75">
      <c r="M38113" s="172"/>
      <c r="N38113" s="172"/>
      <c r="O38113" s="172"/>
      <c r="U38113" s="173"/>
    </row>
    <row r="38114" spans="13:21" s="104" customFormat="1" ht="15.75">
      <c r="M38114" s="172"/>
      <c r="N38114" s="172"/>
      <c r="O38114" s="172"/>
      <c r="U38114" s="173"/>
    </row>
    <row r="38115" spans="13:21" s="104" customFormat="1" ht="15.75">
      <c r="M38115" s="172"/>
      <c r="N38115" s="172"/>
      <c r="O38115" s="172"/>
      <c r="U38115" s="173"/>
    </row>
    <row r="38116" spans="13:21" s="104" customFormat="1" ht="15.75">
      <c r="M38116" s="172"/>
      <c r="N38116" s="172"/>
      <c r="O38116" s="172"/>
      <c r="U38116" s="173"/>
    </row>
    <row r="38117" spans="13:21" s="104" customFormat="1" ht="15.75">
      <c r="M38117" s="172"/>
      <c r="N38117" s="172"/>
      <c r="O38117" s="172"/>
      <c r="U38117" s="173"/>
    </row>
    <row r="38118" spans="13:21" s="104" customFormat="1" ht="15.75">
      <c r="M38118" s="172"/>
      <c r="N38118" s="172"/>
      <c r="O38118" s="172"/>
      <c r="U38118" s="173"/>
    </row>
    <row r="38119" spans="13:21" s="104" customFormat="1" ht="15.75">
      <c r="M38119" s="172"/>
      <c r="N38119" s="172"/>
      <c r="O38119" s="172"/>
      <c r="U38119" s="173"/>
    </row>
    <row r="38120" spans="13:21" s="104" customFormat="1" ht="15.75">
      <c r="M38120" s="172"/>
      <c r="N38120" s="172"/>
      <c r="O38120" s="172"/>
      <c r="U38120" s="173"/>
    </row>
    <row r="38121" spans="13:21" s="104" customFormat="1" ht="15.75">
      <c r="M38121" s="172"/>
      <c r="N38121" s="172"/>
      <c r="O38121" s="172"/>
      <c r="U38121" s="173"/>
    </row>
    <row r="38122" spans="13:21" s="104" customFormat="1" ht="15.75">
      <c r="M38122" s="172"/>
      <c r="N38122" s="172"/>
      <c r="O38122" s="172"/>
      <c r="U38122" s="173"/>
    </row>
    <row r="38123" spans="13:21" s="104" customFormat="1" ht="15.75">
      <c r="M38123" s="172"/>
      <c r="N38123" s="172"/>
      <c r="O38123" s="172"/>
      <c r="U38123" s="173"/>
    </row>
    <row r="38124" spans="13:21" s="104" customFormat="1" ht="15.75">
      <c r="M38124" s="172"/>
      <c r="N38124" s="172"/>
      <c r="O38124" s="172"/>
      <c r="U38124" s="173"/>
    </row>
    <row r="38125" spans="13:21" s="104" customFormat="1" ht="15.75">
      <c r="M38125" s="172"/>
      <c r="N38125" s="172"/>
      <c r="O38125" s="172"/>
      <c r="U38125" s="173"/>
    </row>
    <row r="38126" spans="13:21" s="104" customFormat="1" ht="15.75">
      <c r="M38126" s="172"/>
      <c r="N38126" s="172"/>
      <c r="O38126" s="172"/>
      <c r="U38126" s="173"/>
    </row>
    <row r="38127" spans="13:21" s="104" customFormat="1" ht="15.75">
      <c r="M38127" s="172"/>
      <c r="N38127" s="172"/>
      <c r="O38127" s="172"/>
      <c r="U38127" s="173"/>
    </row>
    <row r="38128" spans="13:21" s="104" customFormat="1" ht="15.75">
      <c r="M38128" s="172"/>
      <c r="N38128" s="172"/>
      <c r="O38128" s="172"/>
      <c r="U38128" s="173"/>
    </row>
    <row r="38129" spans="13:21" s="104" customFormat="1" ht="15.75">
      <c r="M38129" s="172"/>
      <c r="N38129" s="172"/>
      <c r="O38129" s="172"/>
      <c r="U38129" s="173"/>
    </row>
    <row r="38130" spans="13:21" s="104" customFormat="1" ht="15.75">
      <c r="M38130" s="172"/>
      <c r="N38130" s="172"/>
      <c r="O38130" s="172"/>
      <c r="U38130" s="173"/>
    </row>
    <row r="38131" spans="13:21" s="104" customFormat="1" ht="15.75">
      <c r="M38131" s="172"/>
      <c r="N38131" s="172"/>
      <c r="O38131" s="172"/>
      <c r="U38131" s="173"/>
    </row>
    <row r="38132" spans="13:21" s="104" customFormat="1" ht="15.75">
      <c r="M38132" s="172"/>
      <c r="N38132" s="172"/>
      <c r="O38132" s="172"/>
      <c r="U38132" s="173"/>
    </row>
    <row r="38133" spans="13:21" s="104" customFormat="1" ht="15.75">
      <c r="M38133" s="172"/>
      <c r="N38133" s="172"/>
      <c r="O38133" s="172"/>
      <c r="U38133" s="173"/>
    </row>
    <row r="38134" spans="13:21" s="104" customFormat="1" ht="15.75">
      <c r="M38134" s="172"/>
      <c r="N38134" s="172"/>
      <c r="O38134" s="172"/>
      <c r="U38134" s="173"/>
    </row>
    <row r="38135" spans="13:21" s="104" customFormat="1" ht="15.75">
      <c r="M38135" s="172"/>
      <c r="N38135" s="172"/>
      <c r="O38135" s="172"/>
      <c r="U38135" s="173"/>
    </row>
    <row r="38136" spans="13:21" s="104" customFormat="1" ht="15.75">
      <c r="M38136" s="172"/>
      <c r="N38136" s="172"/>
      <c r="O38136" s="172"/>
      <c r="U38136" s="173"/>
    </row>
    <row r="38137" spans="13:21" s="104" customFormat="1" ht="15.75">
      <c r="M38137" s="172"/>
      <c r="N38137" s="172"/>
      <c r="O38137" s="172"/>
      <c r="U38137" s="173"/>
    </row>
    <row r="38138" spans="13:21" s="104" customFormat="1" ht="15.75">
      <c r="M38138" s="172"/>
      <c r="N38138" s="172"/>
      <c r="O38138" s="172"/>
      <c r="U38138" s="173"/>
    </row>
    <row r="38139" spans="13:21" s="104" customFormat="1" ht="15.75">
      <c r="M38139" s="172"/>
      <c r="N38139" s="172"/>
      <c r="O38139" s="172"/>
      <c r="U38139" s="173"/>
    </row>
    <row r="38140" spans="13:21" s="104" customFormat="1" ht="15.75">
      <c r="M38140" s="172"/>
      <c r="N38140" s="172"/>
      <c r="O38140" s="172"/>
      <c r="U38140" s="173"/>
    </row>
    <row r="38141" spans="13:21" s="104" customFormat="1" ht="15.75">
      <c r="M38141" s="172"/>
      <c r="N38141" s="172"/>
      <c r="O38141" s="172"/>
      <c r="U38141" s="173"/>
    </row>
    <row r="38142" spans="13:21" s="104" customFormat="1" ht="15.75">
      <c r="M38142" s="172"/>
      <c r="N38142" s="172"/>
      <c r="O38142" s="172"/>
      <c r="U38142" s="173"/>
    </row>
    <row r="38143" spans="13:21" s="104" customFormat="1" ht="15.75">
      <c r="M38143" s="172"/>
      <c r="N38143" s="172"/>
      <c r="O38143" s="172"/>
      <c r="U38143" s="173"/>
    </row>
    <row r="38144" spans="13:21" s="104" customFormat="1" ht="15.75">
      <c r="M38144" s="172"/>
      <c r="N38144" s="172"/>
      <c r="O38144" s="172"/>
      <c r="U38144" s="173"/>
    </row>
    <row r="38145" spans="13:21" s="104" customFormat="1" ht="15.75">
      <c r="M38145" s="172"/>
      <c r="N38145" s="172"/>
      <c r="O38145" s="172"/>
      <c r="U38145" s="173"/>
    </row>
    <row r="38146" spans="13:21" s="104" customFormat="1" ht="15.75">
      <c r="M38146" s="172"/>
      <c r="N38146" s="172"/>
      <c r="O38146" s="172"/>
      <c r="U38146" s="173"/>
    </row>
    <row r="38147" spans="13:21" s="104" customFormat="1" ht="15.75">
      <c r="M38147" s="172"/>
      <c r="N38147" s="172"/>
      <c r="O38147" s="172"/>
      <c r="U38147" s="173"/>
    </row>
    <row r="38148" spans="13:21" s="104" customFormat="1" ht="15.75">
      <c r="M38148" s="172"/>
      <c r="N38148" s="172"/>
      <c r="O38148" s="172"/>
      <c r="U38148" s="173"/>
    </row>
    <row r="38149" spans="13:21" s="104" customFormat="1" ht="15.75">
      <c r="M38149" s="172"/>
      <c r="N38149" s="172"/>
      <c r="O38149" s="172"/>
      <c r="U38149" s="173"/>
    </row>
    <row r="38150" spans="13:21" s="104" customFormat="1" ht="15.75">
      <c r="M38150" s="172"/>
      <c r="N38150" s="172"/>
      <c r="O38150" s="172"/>
      <c r="U38150" s="173"/>
    </row>
    <row r="38151" spans="13:21" s="104" customFormat="1" ht="15.75">
      <c r="M38151" s="172"/>
      <c r="N38151" s="172"/>
      <c r="O38151" s="172"/>
      <c r="U38151" s="173"/>
    </row>
    <row r="38152" spans="13:21" s="104" customFormat="1" ht="15.75">
      <c r="M38152" s="172"/>
      <c r="N38152" s="172"/>
      <c r="O38152" s="172"/>
      <c r="U38152" s="173"/>
    </row>
    <row r="38153" spans="13:21" s="104" customFormat="1" ht="15.75">
      <c r="M38153" s="172"/>
      <c r="N38153" s="172"/>
      <c r="O38153" s="172"/>
      <c r="U38153" s="173"/>
    </row>
    <row r="38154" spans="13:21" s="104" customFormat="1" ht="15.75">
      <c r="M38154" s="172"/>
      <c r="N38154" s="172"/>
      <c r="O38154" s="172"/>
      <c r="U38154" s="173"/>
    </row>
    <row r="38155" spans="13:21" s="104" customFormat="1" ht="15.75">
      <c r="M38155" s="172"/>
      <c r="N38155" s="172"/>
      <c r="O38155" s="172"/>
      <c r="U38155" s="173"/>
    </row>
    <row r="38156" spans="13:21" s="104" customFormat="1" ht="15.75">
      <c r="M38156" s="172"/>
      <c r="N38156" s="172"/>
      <c r="O38156" s="172"/>
      <c r="U38156" s="173"/>
    </row>
    <row r="38157" spans="13:21" s="104" customFormat="1" ht="15.75">
      <c r="M38157" s="172"/>
      <c r="N38157" s="172"/>
      <c r="O38157" s="172"/>
      <c r="U38157" s="173"/>
    </row>
    <row r="38158" spans="13:21" s="104" customFormat="1" ht="15.75">
      <c r="M38158" s="172"/>
      <c r="N38158" s="172"/>
      <c r="O38158" s="172"/>
      <c r="U38158" s="173"/>
    </row>
    <row r="38159" spans="13:21" s="104" customFormat="1" ht="15.75">
      <c r="M38159" s="172"/>
      <c r="N38159" s="172"/>
      <c r="O38159" s="172"/>
      <c r="U38159" s="173"/>
    </row>
    <row r="38160" spans="13:21" s="104" customFormat="1" ht="15.75">
      <c r="M38160" s="172"/>
      <c r="N38160" s="172"/>
      <c r="O38160" s="172"/>
      <c r="U38160" s="173"/>
    </row>
    <row r="38161" spans="13:21" s="104" customFormat="1" ht="15.75">
      <c r="M38161" s="172"/>
      <c r="N38161" s="172"/>
      <c r="O38161" s="172"/>
      <c r="U38161" s="173"/>
    </row>
    <row r="38162" spans="13:21" s="104" customFormat="1" ht="15.75">
      <c r="M38162" s="172"/>
      <c r="N38162" s="172"/>
      <c r="O38162" s="172"/>
      <c r="U38162" s="173"/>
    </row>
    <row r="38163" spans="13:21" s="104" customFormat="1" ht="15.75">
      <c r="M38163" s="172"/>
      <c r="N38163" s="172"/>
      <c r="O38163" s="172"/>
      <c r="U38163" s="173"/>
    </row>
    <row r="38164" spans="13:21" s="104" customFormat="1" ht="15.75">
      <c r="M38164" s="172"/>
      <c r="N38164" s="172"/>
      <c r="O38164" s="172"/>
      <c r="U38164" s="173"/>
    </row>
    <row r="38165" spans="13:21" s="104" customFormat="1" ht="15.75">
      <c r="M38165" s="172"/>
      <c r="N38165" s="172"/>
      <c r="O38165" s="172"/>
      <c r="U38165" s="173"/>
    </row>
    <row r="38166" spans="13:21" s="104" customFormat="1" ht="15.75">
      <c r="M38166" s="172"/>
      <c r="N38166" s="172"/>
      <c r="O38166" s="172"/>
      <c r="U38166" s="173"/>
    </row>
    <row r="38167" spans="13:21" s="104" customFormat="1" ht="15.75">
      <c r="M38167" s="172"/>
      <c r="N38167" s="172"/>
      <c r="O38167" s="172"/>
      <c r="U38167" s="173"/>
    </row>
    <row r="38168" spans="13:21" s="104" customFormat="1" ht="15.75">
      <c r="M38168" s="172"/>
      <c r="N38168" s="172"/>
      <c r="O38168" s="172"/>
      <c r="U38168" s="173"/>
    </row>
    <row r="38169" spans="13:21" s="104" customFormat="1" ht="15.75">
      <c r="M38169" s="172"/>
      <c r="N38169" s="172"/>
      <c r="O38169" s="172"/>
      <c r="U38169" s="173"/>
    </row>
    <row r="38170" spans="13:21" s="104" customFormat="1" ht="15.75">
      <c r="M38170" s="172"/>
      <c r="N38170" s="172"/>
      <c r="O38170" s="172"/>
      <c r="U38170" s="173"/>
    </row>
    <row r="38171" spans="13:21" s="104" customFormat="1" ht="15.75">
      <c r="M38171" s="172"/>
      <c r="N38171" s="172"/>
      <c r="O38171" s="172"/>
      <c r="U38171" s="173"/>
    </row>
    <row r="38172" spans="13:21" s="104" customFormat="1" ht="15.75">
      <c r="M38172" s="172"/>
      <c r="N38172" s="172"/>
      <c r="O38172" s="172"/>
      <c r="U38172" s="173"/>
    </row>
    <row r="38173" spans="13:21" s="104" customFormat="1" ht="15.75">
      <c r="M38173" s="172"/>
      <c r="N38173" s="172"/>
      <c r="O38173" s="172"/>
      <c r="U38173" s="173"/>
    </row>
    <row r="38174" spans="13:21" s="104" customFormat="1" ht="15.75">
      <c r="M38174" s="172"/>
      <c r="N38174" s="172"/>
      <c r="O38174" s="172"/>
      <c r="U38174" s="173"/>
    </row>
    <row r="38175" spans="13:21" s="104" customFormat="1" ht="15.75">
      <c r="M38175" s="172"/>
      <c r="N38175" s="172"/>
      <c r="O38175" s="172"/>
      <c r="U38175" s="173"/>
    </row>
    <row r="38176" spans="13:21" s="104" customFormat="1" ht="15.75">
      <c r="M38176" s="172"/>
      <c r="N38176" s="172"/>
      <c r="O38176" s="172"/>
      <c r="U38176" s="173"/>
    </row>
    <row r="38177" spans="13:21" s="104" customFormat="1" ht="15.75">
      <c r="M38177" s="172"/>
      <c r="N38177" s="172"/>
      <c r="O38177" s="172"/>
      <c r="U38177" s="173"/>
    </row>
    <row r="38178" spans="13:21" s="104" customFormat="1" ht="15.75">
      <c r="M38178" s="172"/>
      <c r="N38178" s="172"/>
      <c r="O38178" s="172"/>
      <c r="U38178" s="173"/>
    </row>
    <row r="38179" spans="13:21" s="104" customFormat="1" ht="15.75">
      <c r="M38179" s="172"/>
      <c r="N38179" s="172"/>
      <c r="O38179" s="172"/>
      <c r="U38179" s="173"/>
    </row>
    <row r="38180" spans="13:21" s="104" customFormat="1" ht="15.75">
      <c r="M38180" s="172"/>
      <c r="N38180" s="172"/>
      <c r="O38180" s="172"/>
      <c r="U38180" s="173"/>
    </row>
    <row r="38181" spans="13:21" s="104" customFormat="1" ht="15.75">
      <c r="M38181" s="172"/>
      <c r="N38181" s="172"/>
      <c r="O38181" s="172"/>
      <c r="U38181" s="173"/>
    </row>
    <row r="38182" spans="13:21" s="104" customFormat="1" ht="15.75">
      <c r="M38182" s="172"/>
      <c r="N38182" s="172"/>
      <c r="O38182" s="172"/>
      <c r="U38182" s="173"/>
    </row>
    <row r="38183" spans="13:21" s="104" customFormat="1" ht="15.75">
      <c r="M38183" s="172"/>
      <c r="N38183" s="172"/>
      <c r="O38183" s="172"/>
      <c r="U38183" s="173"/>
    </row>
    <row r="38184" spans="13:21" s="104" customFormat="1" ht="15.75">
      <c r="M38184" s="172"/>
      <c r="N38184" s="172"/>
      <c r="O38184" s="172"/>
      <c r="U38184" s="173"/>
    </row>
    <row r="38185" spans="13:21" s="104" customFormat="1" ht="15.75">
      <c r="M38185" s="172"/>
      <c r="N38185" s="172"/>
      <c r="O38185" s="172"/>
      <c r="U38185" s="173"/>
    </row>
    <row r="38186" spans="13:21" s="104" customFormat="1" ht="15.75">
      <c r="M38186" s="172"/>
      <c r="N38186" s="172"/>
      <c r="O38186" s="172"/>
      <c r="U38186" s="173"/>
    </row>
    <row r="38187" spans="13:21" s="104" customFormat="1" ht="15.75">
      <c r="M38187" s="172"/>
      <c r="N38187" s="172"/>
      <c r="O38187" s="172"/>
      <c r="U38187" s="173"/>
    </row>
    <row r="38188" spans="13:21" s="104" customFormat="1" ht="15.75">
      <c r="M38188" s="172"/>
      <c r="N38188" s="172"/>
      <c r="O38188" s="172"/>
      <c r="U38188" s="173"/>
    </row>
    <row r="38189" spans="13:21" s="104" customFormat="1" ht="15.75">
      <c r="M38189" s="172"/>
      <c r="N38189" s="172"/>
      <c r="O38189" s="172"/>
      <c r="U38189" s="173"/>
    </row>
    <row r="38190" spans="13:21" s="104" customFormat="1" ht="15.75">
      <c r="M38190" s="172"/>
      <c r="N38190" s="172"/>
      <c r="O38190" s="172"/>
      <c r="U38190" s="173"/>
    </row>
    <row r="38191" spans="13:21" s="104" customFormat="1" ht="15.75">
      <c r="M38191" s="172"/>
      <c r="N38191" s="172"/>
      <c r="O38191" s="172"/>
      <c r="U38191" s="173"/>
    </row>
    <row r="38192" spans="13:21" s="104" customFormat="1" ht="15.75">
      <c r="M38192" s="172"/>
      <c r="N38192" s="172"/>
      <c r="O38192" s="172"/>
      <c r="U38192" s="173"/>
    </row>
    <row r="38193" spans="13:21" s="104" customFormat="1" ht="15.75">
      <c r="M38193" s="172"/>
      <c r="N38193" s="172"/>
      <c r="O38193" s="172"/>
      <c r="U38193" s="173"/>
    </row>
    <row r="38194" spans="13:21" s="104" customFormat="1" ht="15.75">
      <c r="M38194" s="172"/>
      <c r="N38194" s="172"/>
      <c r="O38194" s="172"/>
      <c r="U38194" s="173"/>
    </row>
    <row r="38195" spans="13:21" s="104" customFormat="1" ht="15.75">
      <c r="M38195" s="172"/>
      <c r="N38195" s="172"/>
      <c r="O38195" s="172"/>
      <c r="U38195" s="173"/>
    </row>
    <row r="38196" spans="13:21" s="104" customFormat="1" ht="15.75">
      <c r="M38196" s="172"/>
      <c r="N38196" s="172"/>
      <c r="O38196" s="172"/>
      <c r="U38196" s="173"/>
    </row>
    <row r="38197" spans="13:21" s="104" customFormat="1" ht="15.75">
      <c r="M38197" s="172"/>
      <c r="N38197" s="172"/>
      <c r="O38197" s="172"/>
      <c r="U38197" s="173"/>
    </row>
    <row r="38198" spans="13:21" s="104" customFormat="1" ht="15.75">
      <c r="M38198" s="172"/>
      <c r="N38198" s="172"/>
      <c r="O38198" s="172"/>
      <c r="U38198" s="173"/>
    </row>
    <row r="38199" spans="13:21" s="104" customFormat="1" ht="15.75">
      <c r="M38199" s="172"/>
      <c r="N38199" s="172"/>
      <c r="O38199" s="172"/>
      <c r="U38199" s="173"/>
    </row>
    <row r="38200" spans="13:21" s="104" customFormat="1" ht="15.75">
      <c r="M38200" s="172"/>
      <c r="N38200" s="172"/>
      <c r="O38200" s="172"/>
      <c r="U38200" s="173"/>
    </row>
    <row r="38201" spans="13:21" s="104" customFormat="1" ht="15.75">
      <c r="M38201" s="172"/>
      <c r="N38201" s="172"/>
      <c r="O38201" s="172"/>
      <c r="U38201" s="173"/>
    </row>
    <row r="38202" spans="13:21" s="104" customFormat="1" ht="15.75">
      <c r="M38202" s="172"/>
      <c r="N38202" s="172"/>
      <c r="O38202" s="172"/>
      <c r="U38202" s="173"/>
    </row>
    <row r="38203" spans="13:21" s="104" customFormat="1" ht="15.75">
      <c r="M38203" s="172"/>
      <c r="N38203" s="172"/>
      <c r="O38203" s="172"/>
      <c r="U38203" s="173"/>
    </row>
    <row r="38204" spans="13:21" s="104" customFormat="1" ht="15.75">
      <c r="M38204" s="172"/>
      <c r="N38204" s="172"/>
      <c r="O38204" s="172"/>
      <c r="U38204" s="173"/>
    </row>
    <row r="38205" spans="13:21" s="104" customFormat="1" ht="15.75">
      <c r="M38205" s="172"/>
      <c r="N38205" s="172"/>
      <c r="O38205" s="172"/>
      <c r="U38205" s="173"/>
    </row>
    <row r="38206" spans="13:21" s="104" customFormat="1" ht="15.75">
      <c r="M38206" s="172"/>
      <c r="N38206" s="172"/>
      <c r="O38206" s="172"/>
      <c r="U38206" s="173"/>
    </row>
    <row r="38207" spans="13:21" s="104" customFormat="1" ht="15.75">
      <c r="M38207" s="172"/>
      <c r="N38207" s="172"/>
      <c r="O38207" s="172"/>
      <c r="U38207" s="173"/>
    </row>
    <row r="38208" spans="13:21" s="104" customFormat="1" ht="15.75">
      <c r="M38208" s="172"/>
      <c r="N38208" s="172"/>
      <c r="O38208" s="172"/>
      <c r="U38208" s="173"/>
    </row>
    <row r="38209" spans="13:21" s="104" customFormat="1" ht="15.75">
      <c r="M38209" s="172"/>
      <c r="N38209" s="172"/>
      <c r="O38209" s="172"/>
      <c r="U38209" s="173"/>
    </row>
    <row r="38210" spans="13:21" s="104" customFormat="1" ht="15.75">
      <c r="M38210" s="172"/>
      <c r="N38210" s="172"/>
      <c r="O38210" s="172"/>
      <c r="U38210" s="173"/>
    </row>
    <row r="38211" spans="13:21" s="104" customFormat="1" ht="15.75">
      <c r="M38211" s="172"/>
      <c r="N38211" s="172"/>
      <c r="O38211" s="172"/>
      <c r="U38211" s="173"/>
    </row>
    <row r="38212" spans="13:21" s="104" customFormat="1" ht="15.75">
      <c r="M38212" s="172"/>
      <c r="N38212" s="172"/>
      <c r="O38212" s="172"/>
      <c r="U38212" s="173"/>
    </row>
    <row r="38213" spans="13:21" s="104" customFormat="1" ht="15.75">
      <c r="M38213" s="172"/>
      <c r="N38213" s="172"/>
      <c r="O38213" s="172"/>
      <c r="U38213" s="173"/>
    </row>
    <row r="38214" spans="13:21" s="104" customFormat="1" ht="15.75">
      <c r="M38214" s="172"/>
      <c r="N38214" s="172"/>
      <c r="O38214" s="172"/>
      <c r="U38214" s="173"/>
    </row>
    <row r="38215" spans="13:21" s="104" customFormat="1" ht="15.75">
      <c r="M38215" s="172"/>
      <c r="N38215" s="172"/>
      <c r="O38215" s="172"/>
      <c r="U38215" s="173"/>
    </row>
    <row r="38216" spans="13:21" s="104" customFormat="1" ht="15.75">
      <c r="M38216" s="172"/>
      <c r="N38216" s="172"/>
      <c r="O38216" s="172"/>
      <c r="U38216" s="173"/>
    </row>
    <row r="38217" spans="13:21" s="104" customFormat="1" ht="15.75">
      <c r="M38217" s="172"/>
      <c r="N38217" s="172"/>
      <c r="O38217" s="172"/>
      <c r="U38217" s="173"/>
    </row>
    <row r="38218" spans="13:21" s="104" customFormat="1" ht="15.75">
      <c r="M38218" s="172"/>
      <c r="N38218" s="172"/>
      <c r="O38218" s="172"/>
      <c r="U38218" s="173"/>
    </row>
    <row r="38219" spans="13:21" s="104" customFormat="1" ht="15.75">
      <c r="M38219" s="172"/>
      <c r="N38219" s="172"/>
      <c r="O38219" s="172"/>
      <c r="U38219" s="173"/>
    </row>
    <row r="38220" spans="13:21" s="104" customFormat="1" ht="15.75">
      <c r="M38220" s="172"/>
      <c r="N38220" s="172"/>
      <c r="O38220" s="172"/>
      <c r="U38220" s="173"/>
    </row>
    <row r="38221" spans="13:21" s="104" customFormat="1" ht="15.75">
      <c r="M38221" s="172"/>
      <c r="N38221" s="172"/>
      <c r="O38221" s="172"/>
      <c r="U38221" s="173"/>
    </row>
    <row r="38222" spans="13:21" s="104" customFormat="1" ht="15.75">
      <c r="M38222" s="172"/>
      <c r="N38222" s="172"/>
      <c r="O38222" s="172"/>
      <c r="U38222" s="173"/>
    </row>
    <row r="38223" spans="13:21" s="104" customFormat="1" ht="15.75">
      <c r="M38223" s="172"/>
      <c r="N38223" s="172"/>
      <c r="O38223" s="172"/>
      <c r="U38223" s="173"/>
    </row>
    <row r="38224" spans="13:21" s="104" customFormat="1" ht="15.75">
      <c r="M38224" s="172"/>
      <c r="N38224" s="172"/>
      <c r="O38224" s="172"/>
      <c r="U38224" s="173"/>
    </row>
    <row r="38225" spans="13:21" s="104" customFormat="1" ht="15.75">
      <c r="M38225" s="172"/>
      <c r="N38225" s="172"/>
      <c r="O38225" s="172"/>
      <c r="U38225" s="173"/>
    </row>
    <row r="38226" spans="13:21" s="104" customFormat="1" ht="15.75">
      <c r="M38226" s="172"/>
      <c r="N38226" s="172"/>
      <c r="O38226" s="172"/>
      <c r="U38226" s="173"/>
    </row>
    <row r="38227" spans="13:21" s="104" customFormat="1" ht="15.75">
      <c r="M38227" s="172"/>
      <c r="N38227" s="172"/>
      <c r="O38227" s="172"/>
      <c r="U38227" s="173"/>
    </row>
    <row r="38228" spans="13:21" s="104" customFormat="1" ht="15.75">
      <c r="M38228" s="172"/>
      <c r="N38228" s="172"/>
      <c r="O38228" s="172"/>
      <c r="U38228" s="173"/>
    </row>
    <row r="38229" spans="13:21" s="104" customFormat="1" ht="15.75">
      <c r="M38229" s="172"/>
      <c r="N38229" s="172"/>
      <c r="O38229" s="172"/>
      <c r="U38229" s="173"/>
    </row>
    <row r="38230" spans="13:21" s="104" customFormat="1" ht="15.75">
      <c r="M38230" s="172"/>
      <c r="N38230" s="172"/>
      <c r="O38230" s="172"/>
      <c r="U38230" s="173"/>
    </row>
    <row r="38231" spans="13:21" s="104" customFormat="1" ht="15.75">
      <c r="M38231" s="172"/>
      <c r="N38231" s="172"/>
      <c r="O38231" s="172"/>
      <c r="U38231" s="173"/>
    </row>
    <row r="38232" spans="13:21" s="104" customFormat="1" ht="15.75">
      <c r="M38232" s="172"/>
      <c r="N38232" s="172"/>
      <c r="O38232" s="172"/>
      <c r="U38232" s="173"/>
    </row>
    <row r="38233" spans="13:21" s="104" customFormat="1" ht="15.75">
      <c r="M38233" s="172"/>
      <c r="N38233" s="172"/>
      <c r="O38233" s="172"/>
      <c r="U38233" s="173"/>
    </row>
    <row r="38234" spans="13:21" s="104" customFormat="1" ht="15.75">
      <c r="M38234" s="172"/>
      <c r="N38234" s="172"/>
      <c r="O38234" s="172"/>
      <c r="U38234" s="173"/>
    </row>
    <row r="38235" spans="13:21" s="104" customFormat="1" ht="15.75">
      <c r="M38235" s="172"/>
      <c r="N38235" s="172"/>
      <c r="O38235" s="172"/>
      <c r="U38235" s="173"/>
    </row>
    <row r="38236" spans="13:21" s="104" customFormat="1" ht="15.75">
      <c r="M38236" s="172"/>
      <c r="N38236" s="172"/>
      <c r="O38236" s="172"/>
      <c r="U38236" s="173"/>
    </row>
    <row r="38237" spans="13:21" s="104" customFormat="1" ht="15.75">
      <c r="M38237" s="172"/>
      <c r="N38237" s="172"/>
      <c r="O38237" s="172"/>
      <c r="U38237" s="173"/>
    </row>
    <row r="38238" spans="13:21" s="104" customFormat="1" ht="15.75">
      <c r="M38238" s="172"/>
      <c r="N38238" s="172"/>
      <c r="O38238" s="172"/>
      <c r="U38238" s="173"/>
    </row>
    <row r="38239" spans="13:21" s="104" customFormat="1" ht="15.75">
      <c r="M38239" s="172"/>
      <c r="N38239" s="172"/>
      <c r="O38239" s="172"/>
      <c r="U38239" s="173"/>
    </row>
    <row r="38240" spans="13:21" s="104" customFormat="1" ht="15.75">
      <c r="M38240" s="172"/>
      <c r="N38240" s="172"/>
      <c r="O38240" s="172"/>
      <c r="U38240" s="173"/>
    </row>
    <row r="38241" spans="13:21" s="104" customFormat="1" ht="15.75">
      <c r="M38241" s="172"/>
      <c r="N38241" s="172"/>
      <c r="O38241" s="172"/>
      <c r="U38241" s="173"/>
    </row>
    <row r="38242" spans="13:21" s="104" customFormat="1" ht="15.75">
      <c r="M38242" s="172"/>
      <c r="N38242" s="172"/>
      <c r="O38242" s="172"/>
      <c r="U38242" s="173"/>
    </row>
    <row r="38243" spans="13:21" s="104" customFormat="1" ht="15.75">
      <c r="M38243" s="172"/>
      <c r="N38243" s="172"/>
      <c r="O38243" s="172"/>
      <c r="U38243" s="173"/>
    </row>
    <row r="38244" spans="13:21" s="104" customFormat="1" ht="15.75">
      <c r="M38244" s="172"/>
      <c r="N38244" s="172"/>
      <c r="O38244" s="172"/>
      <c r="U38244" s="173"/>
    </row>
    <row r="38245" spans="13:21" s="104" customFormat="1" ht="15.75">
      <c r="M38245" s="172"/>
      <c r="N38245" s="172"/>
      <c r="O38245" s="172"/>
      <c r="U38245" s="173"/>
    </row>
    <row r="38246" spans="13:21" s="104" customFormat="1" ht="15.75">
      <c r="M38246" s="172"/>
      <c r="N38246" s="172"/>
      <c r="O38246" s="172"/>
      <c r="U38246" s="173"/>
    </row>
    <row r="38247" spans="13:21" s="104" customFormat="1" ht="15.75">
      <c r="M38247" s="172"/>
      <c r="N38247" s="172"/>
      <c r="O38247" s="172"/>
      <c r="U38247" s="173"/>
    </row>
    <row r="38248" spans="13:21" s="104" customFormat="1" ht="15.75">
      <c r="M38248" s="172"/>
      <c r="N38248" s="172"/>
      <c r="O38248" s="172"/>
      <c r="U38248" s="173"/>
    </row>
    <row r="38249" spans="13:21" s="104" customFormat="1" ht="15.75">
      <c r="M38249" s="172"/>
      <c r="N38249" s="172"/>
      <c r="O38249" s="172"/>
      <c r="U38249" s="173"/>
    </row>
    <row r="38250" spans="13:21" s="104" customFormat="1" ht="15.75">
      <c r="M38250" s="172"/>
      <c r="N38250" s="172"/>
      <c r="O38250" s="172"/>
      <c r="U38250" s="173"/>
    </row>
    <row r="38251" spans="13:21" s="104" customFormat="1" ht="15.75">
      <c r="M38251" s="172"/>
      <c r="N38251" s="172"/>
      <c r="O38251" s="172"/>
      <c r="U38251" s="173"/>
    </row>
    <row r="38252" spans="13:21" s="104" customFormat="1" ht="15.75">
      <c r="M38252" s="172"/>
      <c r="N38252" s="172"/>
      <c r="O38252" s="172"/>
      <c r="U38252" s="173"/>
    </row>
    <row r="38253" spans="13:21" s="104" customFormat="1" ht="15.75">
      <c r="M38253" s="172"/>
      <c r="N38253" s="172"/>
      <c r="O38253" s="172"/>
      <c r="U38253" s="173"/>
    </row>
    <row r="38254" spans="13:21" s="104" customFormat="1" ht="15.75">
      <c r="M38254" s="172"/>
      <c r="N38254" s="172"/>
      <c r="O38254" s="172"/>
      <c r="U38254" s="173"/>
    </row>
    <row r="38255" spans="13:21" s="104" customFormat="1" ht="15.75">
      <c r="M38255" s="172"/>
      <c r="N38255" s="172"/>
      <c r="O38255" s="172"/>
      <c r="U38255" s="173"/>
    </row>
    <row r="38256" spans="13:21" s="104" customFormat="1" ht="15.75">
      <c r="M38256" s="172"/>
      <c r="N38256" s="172"/>
      <c r="O38256" s="172"/>
      <c r="U38256" s="173"/>
    </row>
    <row r="38257" spans="13:21" s="104" customFormat="1" ht="15.75">
      <c r="M38257" s="172"/>
      <c r="N38257" s="172"/>
      <c r="O38257" s="172"/>
      <c r="U38257" s="173"/>
    </row>
    <row r="38258" spans="13:21" s="104" customFormat="1" ht="15.75">
      <c r="M38258" s="172"/>
      <c r="N38258" s="172"/>
      <c r="O38258" s="172"/>
      <c r="U38258" s="173"/>
    </row>
    <row r="38259" spans="13:21" s="104" customFormat="1" ht="15.75">
      <c r="M38259" s="172"/>
      <c r="N38259" s="172"/>
      <c r="O38259" s="172"/>
      <c r="U38259" s="173"/>
    </row>
    <row r="38260" spans="13:21" s="104" customFormat="1" ht="15.75">
      <c r="M38260" s="172"/>
      <c r="N38260" s="172"/>
      <c r="O38260" s="172"/>
      <c r="U38260" s="173"/>
    </row>
    <row r="38261" spans="13:21" s="104" customFormat="1" ht="15.75">
      <c r="M38261" s="172"/>
      <c r="N38261" s="172"/>
      <c r="O38261" s="172"/>
      <c r="U38261" s="173"/>
    </row>
    <row r="38262" spans="13:21" s="104" customFormat="1" ht="15.75">
      <c r="M38262" s="172"/>
      <c r="N38262" s="172"/>
      <c r="O38262" s="172"/>
      <c r="U38262" s="173"/>
    </row>
    <row r="38263" spans="13:21" s="104" customFormat="1" ht="15.75">
      <c r="M38263" s="172"/>
      <c r="N38263" s="172"/>
      <c r="O38263" s="172"/>
      <c r="U38263" s="173"/>
    </row>
    <row r="38264" spans="13:21" s="104" customFormat="1" ht="15.75">
      <c r="M38264" s="172"/>
      <c r="N38264" s="172"/>
      <c r="O38264" s="172"/>
      <c r="U38264" s="173"/>
    </row>
    <row r="38265" spans="13:21" s="104" customFormat="1" ht="15.75">
      <c r="M38265" s="172"/>
      <c r="N38265" s="172"/>
      <c r="O38265" s="172"/>
      <c r="U38265" s="173"/>
    </row>
    <row r="38266" spans="13:21" s="104" customFormat="1" ht="15.75">
      <c r="M38266" s="172"/>
      <c r="N38266" s="172"/>
      <c r="O38266" s="172"/>
      <c r="U38266" s="173"/>
    </row>
    <row r="38267" spans="13:21" s="104" customFormat="1" ht="15.75">
      <c r="M38267" s="172"/>
      <c r="N38267" s="172"/>
      <c r="O38267" s="172"/>
      <c r="U38267" s="173"/>
    </row>
    <row r="38268" spans="13:21" s="104" customFormat="1" ht="15.75">
      <c r="M38268" s="172"/>
      <c r="N38268" s="172"/>
      <c r="O38268" s="172"/>
      <c r="U38268" s="173"/>
    </row>
    <row r="38269" spans="13:21" s="104" customFormat="1" ht="15.75">
      <c r="M38269" s="172"/>
      <c r="N38269" s="172"/>
      <c r="O38269" s="172"/>
      <c r="U38269" s="173"/>
    </row>
    <row r="38270" spans="13:21" s="104" customFormat="1" ht="15.75">
      <c r="M38270" s="172"/>
      <c r="N38270" s="172"/>
      <c r="O38270" s="172"/>
      <c r="U38270" s="173"/>
    </row>
    <row r="38271" spans="13:21" s="104" customFormat="1" ht="15.75">
      <c r="M38271" s="172"/>
      <c r="N38271" s="172"/>
      <c r="O38271" s="172"/>
      <c r="U38271" s="173"/>
    </row>
    <row r="38272" spans="13:21" s="104" customFormat="1" ht="15.75">
      <c r="M38272" s="172"/>
      <c r="N38272" s="172"/>
      <c r="O38272" s="172"/>
      <c r="U38272" s="173"/>
    </row>
    <row r="38273" spans="13:21" s="104" customFormat="1" ht="15.75">
      <c r="M38273" s="172"/>
      <c r="N38273" s="172"/>
      <c r="O38273" s="172"/>
      <c r="U38273" s="173"/>
    </row>
    <row r="38274" spans="13:21" s="104" customFormat="1" ht="15.75">
      <c r="M38274" s="172"/>
      <c r="N38274" s="172"/>
      <c r="O38274" s="172"/>
      <c r="U38274" s="173"/>
    </row>
    <row r="38275" spans="13:21" s="104" customFormat="1" ht="15.75">
      <c r="M38275" s="172"/>
      <c r="N38275" s="172"/>
      <c r="O38275" s="172"/>
      <c r="U38275" s="173"/>
    </row>
    <row r="38276" spans="13:21" s="104" customFormat="1" ht="15.75">
      <c r="M38276" s="172"/>
      <c r="N38276" s="172"/>
      <c r="O38276" s="172"/>
      <c r="U38276" s="173"/>
    </row>
    <row r="38277" spans="13:21" s="104" customFormat="1" ht="15.75">
      <c r="M38277" s="172"/>
      <c r="N38277" s="172"/>
      <c r="O38277" s="172"/>
      <c r="U38277" s="173"/>
    </row>
    <row r="38278" spans="13:21" s="104" customFormat="1" ht="15.75">
      <c r="M38278" s="172"/>
      <c r="N38278" s="172"/>
      <c r="O38278" s="172"/>
      <c r="U38278" s="173"/>
    </row>
    <row r="38279" spans="13:21" s="104" customFormat="1" ht="15.75">
      <c r="M38279" s="172"/>
      <c r="N38279" s="172"/>
      <c r="O38279" s="172"/>
      <c r="U38279" s="173"/>
    </row>
    <row r="38280" spans="13:21" s="104" customFormat="1" ht="15.75">
      <c r="M38280" s="172"/>
      <c r="N38280" s="172"/>
      <c r="O38280" s="172"/>
      <c r="U38280" s="173"/>
    </row>
    <row r="38281" spans="13:21" s="104" customFormat="1" ht="15.75">
      <c r="M38281" s="172"/>
      <c r="N38281" s="172"/>
      <c r="O38281" s="172"/>
      <c r="U38281" s="173"/>
    </row>
    <row r="38282" spans="13:21" s="104" customFormat="1" ht="15.75">
      <c r="M38282" s="172"/>
      <c r="N38282" s="172"/>
      <c r="O38282" s="172"/>
      <c r="U38282" s="173"/>
    </row>
    <row r="38283" spans="13:21" s="104" customFormat="1" ht="15.75">
      <c r="M38283" s="172"/>
      <c r="N38283" s="172"/>
      <c r="O38283" s="172"/>
      <c r="U38283" s="173"/>
    </row>
    <row r="38284" spans="13:21" s="104" customFormat="1" ht="15.75">
      <c r="M38284" s="172"/>
      <c r="N38284" s="172"/>
      <c r="O38284" s="172"/>
      <c r="U38284" s="173"/>
    </row>
    <row r="38285" spans="13:21" s="104" customFormat="1" ht="15.75">
      <c r="M38285" s="172"/>
      <c r="N38285" s="172"/>
      <c r="O38285" s="172"/>
      <c r="U38285" s="173"/>
    </row>
    <row r="38286" spans="13:21" s="104" customFormat="1" ht="15.75">
      <c r="M38286" s="172"/>
      <c r="N38286" s="172"/>
      <c r="O38286" s="172"/>
      <c r="U38286" s="173"/>
    </row>
    <row r="38287" spans="13:21" s="104" customFormat="1" ht="15.75">
      <c r="M38287" s="172"/>
      <c r="N38287" s="172"/>
      <c r="O38287" s="172"/>
      <c r="U38287" s="173"/>
    </row>
    <row r="38288" spans="13:21" s="104" customFormat="1" ht="15.75">
      <c r="M38288" s="172"/>
      <c r="N38288" s="172"/>
      <c r="O38288" s="172"/>
      <c r="U38288" s="173"/>
    </row>
    <row r="38289" spans="13:21" s="104" customFormat="1" ht="15.75">
      <c r="M38289" s="172"/>
      <c r="N38289" s="172"/>
      <c r="O38289" s="172"/>
      <c r="U38289" s="173"/>
    </row>
    <row r="38290" spans="13:21" s="104" customFormat="1" ht="15.75">
      <c r="M38290" s="172"/>
      <c r="N38290" s="172"/>
      <c r="O38290" s="172"/>
      <c r="U38290" s="173"/>
    </row>
    <row r="38291" spans="13:21" s="104" customFormat="1" ht="15.75">
      <c r="M38291" s="172"/>
      <c r="N38291" s="172"/>
      <c r="O38291" s="172"/>
      <c r="U38291" s="173"/>
    </row>
    <row r="38292" spans="13:21" s="104" customFormat="1" ht="15.75">
      <c r="M38292" s="172"/>
      <c r="N38292" s="172"/>
      <c r="O38292" s="172"/>
      <c r="U38292" s="173"/>
    </row>
    <row r="38293" spans="13:21" s="104" customFormat="1" ht="15.75">
      <c r="M38293" s="172"/>
      <c r="N38293" s="172"/>
      <c r="O38293" s="172"/>
      <c r="U38293" s="173"/>
    </row>
    <row r="38294" spans="13:21" s="104" customFormat="1" ht="15.75">
      <c r="M38294" s="172"/>
      <c r="N38294" s="172"/>
      <c r="O38294" s="172"/>
      <c r="U38294" s="173"/>
    </row>
    <row r="38295" spans="13:21" s="104" customFormat="1" ht="15.75">
      <c r="M38295" s="172"/>
      <c r="N38295" s="172"/>
      <c r="O38295" s="172"/>
      <c r="U38295" s="173"/>
    </row>
    <row r="38296" spans="13:21" s="104" customFormat="1" ht="15.75">
      <c r="M38296" s="172"/>
      <c r="N38296" s="172"/>
      <c r="O38296" s="172"/>
      <c r="U38296" s="173"/>
    </row>
    <row r="38297" spans="13:21" s="104" customFormat="1" ht="15.75">
      <c r="M38297" s="172"/>
      <c r="N38297" s="172"/>
      <c r="O38297" s="172"/>
      <c r="U38297" s="173"/>
    </row>
    <row r="38298" spans="13:21" s="104" customFormat="1" ht="15.75">
      <c r="M38298" s="172"/>
      <c r="N38298" s="172"/>
      <c r="O38298" s="172"/>
      <c r="U38298" s="173"/>
    </row>
    <row r="38299" spans="13:21" s="104" customFormat="1" ht="15.75">
      <c r="M38299" s="172"/>
      <c r="N38299" s="172"/>
      <c r="O38299" s="172"/>
      <c r="U38299" s="173"/>
    </row>
    <row r="38300" spans="13:21" s="104" customFormat="1" ht="15.75">
      <c r="M38300" s="172"/>
      <c r="N38300" s="172"/>
      <c r="O38300" s="172"/>
      <c r="U38300" s="173"/>
    </row>
    <row r="38301" spans="13:21" s="104" customFormat="1" ht="15.75">
      <c r="M38301" s="172"/>
      <c r="N38301" s="172"/>
      <c r="O38301" s="172"/>
      <c r="U38301" s="173"/>
    </row>
    <row r="38302" spans="13:21" s="104" customFormat="1" ht="15.75">
      <c r="M38302" s="172"/>
      <c r="N38302" s="172"/>
      <c r="O38302" s="172"/>
      <c r="U38302" s="173"/>
    </row>
    <row r="38303" spans="13:21" s="104" customFormat="1" ht="15.75">
      <c r="M38303" s="172"/>
      <c r="N38303" s="172"/>
      <c r="O38303" s="172"/>
      <c r="U38303" s="173"/>
    </row>
    <row r="38304" spans="13:21" s="104" customFormat="1" ht="15.75">
      <c r="M38304" s="172"/>
      <c r="N38304" s="172"/>
      <c r="O38304" s="172"/>
      <c r="U38304" s="173"/>
    </row>
    <row r="38305" spans="13:21" s="104" customFormat="1" ht="15.75">
      <c r="M38305" s="172"/>
      <c r="N38305" s="172"/>
      <c r="O38305" s="172"/>
      <c r="U38305" s="173"/>
    </row>
    <row r="38306" spans="13:21" s="104" customFormat="1" ht="15.75">
      <c r="M38306" s="172"/>
      <c r="N38306" s="172"/>
      <c r="O38306" s="172"/>
      <c r="U38306" s="173"/>
    </row>
    <row r="38307" spans="13:21" s="104" customFormat="1" ht="15.75">
      <c r="M38307" s="172"/>
      <c r="N38307" s="172"/>
      <c r="O38307" s="172"/>
      <c r="U38307" s="173"/>
    </row>
    <row r="38308" spans="13:21" s="104" customFormat="1" ht="15.75">
      <c r="M38308" s="172"/>
      <c r="N38308" s="172"/>
      <c r="O38308" s="172"/>
      <c r="U38308" s="173"/>
    </row>
    <row r="38309" spans="13:21" s="104" customFormat="1" ht="15.75">
      <c r="M38309" s="172"/>
      <c r="N38309" s="172"/>
      <c r="O38309" s="172"/>
      <c r="U38309" s="173"/>
    </row>
    <row r="38310" spans="13:21" s="104" customFormat="1" ht="15.75">
      <c r="M38310" s="172"/>
      <c r="N38310" s="172"/>
      <c r="O38310" s="172"/>
      <c r="U38310" s="173"/>
    </row>
    <row r="38311" spans="13:21" s="104" customFormat="1" ht="15.75">
      <c r="M38311" s="172"/>
      <c r="N38311" s="172"/>
      <c r="O38311" s="172"/>
      <c r="U38311" s="173"/>
    </row>
    <row r="38312" spans="13:21" s="104" customFormat="1" ht="15.75">
      <c r="M38312" s="172"/>
      <c r="N38312" s="172"/>
      <c r="O38312" s="172"/>
      <c r="U38312" s="173"/>
    </row>
    <row r="38313" spans="13:21" s="104" customFormat="1" ht="15.75">
      <c r="M38313" s="172"/>
      <c r="N38313" s="172"/>
      <c r="O38313" s="172"/>
      <c r="U38313" s="173"/>
    </row>
    <row r="38314" spans="13:21" s="104" customFormat="1" ht="15.75">
      <c r="M38314" s="172"/>
      <c r="N38314" s="172"/>
      <c r="O38314" s="172"/>
      <c r="U38314" s="173"/>
    </row>
    <row r="38315" spans="13:21" s="104" customFormat="1" ht="15.75">
      <c r="M38315" s="172"/>
      <c r="N38315" s="172"/>
      <c r="O38315" s="172"/>
      <c r="U38315" s="173"/>
    </row>
    <row r="38316" spans="13:21" s="104" customFormat="1" ht="15.75">
      <c r="M38316" s="172"/>
      <c r="N38316" s="172"/>
      <c r="O38316" s="172"/>
      <c r="U38316" s="173"/>
    </row>
    <row r="38317" spans="13:21" s="104" customFormat="1" ht="15.75">
      <c r="M38317" s="172"/>
      <c r="N38317" s="172"/>
      <c r="O38317" s="172"/>
      <c r="U38317" s="173"/>
    </row>
    <row r="38318" spans="13:21" s="104" customFormat="1" ht="15.75">
      <c r="M38318" s="172"/>
      <c r="N38318" s="172"/>
      <c r="O38318" s="172"/>
      <c r="U38318" s="173"/>
    </row>
    <row r="38319" spans="13:21" s="104" customFormat="1" ht="15.75">
      <c r="M38319" s="172"/>
      <c r="N38319" s="172"/>
      <c r="O38319" s="172"/>
      <c r="U38319" s="173"/>
    </row>
    <row r="38320" spans="13:21" s="104" customFormat="1" ht="15.75">
      <c r="M38320" s="172"/>
      <c r="N38320" s="172"/>
      <c r="O38320" s="172"/>
      <c r="U38320" s="173"/>
    </row>
    <row r="38321" spans="13:21" s="104" customFormat="1" ht="15.75">
      <c r="M38321" s="172"/>
      <c r="N38321" s="172"/>
      <c r="O38321" s="172"/>
      <c r="U38321" s="173"/>
    </row>
    <row r="38322" spans="13:21" s="104" customFormat="1" ht="15.75">
      <c r="M38322" s="172"/>
      <c r="N38322" s="172"/>
      <c r="O38322" s="172"/>
      <c r="U38322" s="173"/>
    </row>
    <row r="38323" spans="13:21" s="104" customFormat="1" ht="15.75">
      <c r="M38323" s="172"/>
      <c r="N38323" s="172"/>
      <c r="O38323" s="172"/>
      <c r="U38323" s="173"/>
    </row>
    <row r="38324" spans="13:21" s="104" customFormat="1" ht="15.75">
      <c r="M38324" s="172"/>
      <c r="N38324" s="172"/>
      <c r="O38324" s="172"/>
      <c r="U38324" s="173"/>
    </row>
    <row r="38325" spans="13:21" s="104" customFormat="1" ht="15.75">
      <c r="M38325" s="172"/>
      <c r="N38325" s="172"/>
      <c r="O38325" s="172"/>
      <c r="U38325" s="173"/>
    </row>
    <row r="38326" spans="13:21" s="104" customFormat="1" ht="15.75">
      <c r="M38326" s="172"/>
      <c r="N38326" s="172"/>
      <c r="O38326" s="172"/>
      <c r="U38326" s="173"/>
    </row>
    <row r="38327" spans="13:21" s="104" customFormat="1" ht="15.75">
      <c r="M38327" s="172"/>
      <c r="N38327" s="172"/>
      <c r="O38327" s="172"/>
      <c r="U38327" s="173"/>
    </row>
    <row r="38328" spans="13:21" s="104" customFormat="1" ht="15.75">
      <c r="M38328" s="172"/>
      <c r="N38328" s="172"/>
      <c r="O38328" s="172"/>
      <c r="U38328" s="173"/>
    </row>
    <row r="38329" spans="13:21" s="104" customFormat="1" ht="15.75">
      <c r="M38329" s="172"/>
      <c r="N38329" s="172"/>
      <c r="O38329" s="172"/>
      <c r="U38329" s="173"/>
    </row>
    <row r="38330" spans="13:21" s="104" customFormat="1" ht="15.75">
      <c r="M38330" s="172"/>
      <c r="N38330" s="172"/>
      <c r="O38330" s="172"/>
      <c r="U38330" s="173"/>
    </row>
    <row r="38331" spans="13:21" s="104" customFormat="1" ht="15.75">
      <c r="M38331" s="172"/>
      <c r="N38331" s="172"/>
      <c r="O38331" s="172"/>
      <c r="U38331" s="173"/>
    </row>
    <row r="38332" spans="13:21" s="104" customFormat="1" ht="15.75">
      <c r="M38332" s="172"/>
      <c r="N38332" s="172"/>
      <c r="O38332" s="172"/>
      <c r="U38332" s="173"/>
    </row>
    <row r="38333" spans="13:21" s="104" customFormat="1" ht="15.75">
      <c r="M38333" s="172"/>
      <c r="N38333" s="172"/>
      <c r="O38333" s="172"/>
      <c r="U38333" s="173"/>
    </row>
    <row r="38334" spans="13:21" s="104" customFormat="1" ht="15.75">
      <c r="M38334" s="172"/>
      <c r="N38334" s="172"/>
      <c r="O38334" s="172"/>
      <c r="U38334" s="173"/>
    </row>
    <row r="38335" spans="13:21" s="104" customFormat="1" ht="15.75">
      <c r="M38335" s="172"/>
      <c r="N38335" s="172"/>
      <c r="O38335" s="172"/>
      <c r="U38335" s="173"/>
    </row>
    <row r="38336" spans="13:21" s="104" customFormat="1" ht="15.75">
      <c r="M38336" s="172"/>
      <c r="N38336" s="172"/>
      <c r="O38336" s="172"/>
      <c r="U38336" s="173"/>
    </row>
    <row r="38337" spans="13:21" s="104" customFormat="1" ht="15.75">
      <c r="M38337" s="172"/>
      <c r="N38337" s="172"/>
      <c r="O38337" s="172"/>
      <c r="U38337" s="173"/>
    </row>
    <row r="38338" spans="13:21" s="104" customFormat="1" ht="15.75">
      <c r="M38338" s="172"/>
      <c r="N38338" s="172"/>
      <c r="O38338" s="172"/>
      <c r="U38338" s="173"/>
    </row>
    <row r="38339" spans="13:21" s="104" customFormat="1" ht="15.75">
      <c r="M38339" s="172"/>
      <c r="N38339" s="172"/>
      <c r="O38339" s="172"/>
      <c r="U38339" s="173"/>
    </row>
    <row r="38340" spans="13:21" s="104" customFormat="1" ht="15.75">
      <c r="M38340" s="172"/>
      <c r="N38340" s="172"/>
      <c r="O38340" s="172"/>
      <c r="U38340" s="173"/>
    </row>
    <row r="38341" spans="13:21" s="104" customFormat="1" ht="15.75">
      <c r="M38341" s="172"/>
      <c r="N38341" s="172"/>
      <c r="O38341" s="172"/>
      <c r="U38341" s="173"/>
    </row>
    <row r="38342" spans="13:21" s="104" customFormat="1" ht="15.75">
      <c r="M38342" s="172"/>
      <c r="N38342" s="172"/>
      <c r="O38342" s="172"/>
      <c r="U38342" s="173"/>
    </row>
    <row r="38343" spans="13:21" s="104" customFormat="1" ht="15.75">
      <c r="M38343" s="172"/>
      <c r="N38343" s="172"/>
      <c r="O38343" s="172"/>
      <c r="U38343" s="173"/>
    </row>
    <row r="38344" spans="13:21" s="104" customFormat="1" ht="15.75">
      <c r="M38344" s="172"/>
      <c r="N38344" s="172"/>
      <c r="O38344" s="172"/>
      <c r="U38344" s="173"/>
    </row>
    <row r="38345" spans="13:21" s="104" customFormat="1" ht="15.75">
      <c r="M38345" s="172"/>
      <c r="N38345" s="172"/>
      <c r="O38345" s="172"/>
      <c r="U38345" s="173"/>
    </row>
    <row r="38346" spans="13:21" s="104" customFormat="1" ht="15.75">
      <c r="M38346" s="172"/>
      <c r="N38346" s="172"/>
      <c r="O38346" s="172"/>
      <c r="U38346" s="173"/>
    </row>
    <row r="38347" spans="13:21" s="104" customFormat="1" ht="15.75">
      <c r="M38347" s="172"/>
      <c r="N38347" s="172"/>
      <c r="O38347" s="172"/>
      <c r="U38347" s="173"/>
    </row>
    <row r="38348" spans="13:21" s="104" customFormat="1" ht="15.75">
      <c r="M38348" s="172"/>
      <c r="N38348" s="172"/>
      <c r="O38348" s="172"/>
      <c r="U38348" s="173"/>
    </row>
    <row r="38349" spans="13:21" s="104" customFormat="1" ht="15.75">
      <c r="M38349" s="172"/>
      <c r="N38349" s="172"/>
      <c r="O38349" s="172"/>
      <c r="U38349" s="173"/>
    </row>
    <row r="38350" spans="13:21" s="104" customFormat="1" ht="15.75">
      <c r="M38350" s="172"/>
      <c r="N38350" s="172"/>
      <c r="O38350" s="172"/>
      <c r="U38350" s="173"/>
    </row>
    <row r="38351" spans="13:21" s="104" customFormat="1" ht="15.75">
      <c r="M38351" s="172"/>
      <c r="N38351" s="172"/>
      <c r="O38351" s="172"/>
      <c r="U38351" s="173"/>
    </row>
    <row r="38352" spans="13:21" s="104" customFormat="1" ht="15.75">
      <c r="M38352" s="172"/>
      <c r="N38352" s="172"/>
      <c r="O38352" s="172"/>
      <c r="U38352" s="173"/>
    </row>
    <row r="38353" spans="13:21" s="104" customFormat="1" ht="15.75">
      <c r="M38353" s="172"/>
      <c r="N38353" s="172"/>
      <c r="O38353" s="172"/>
      <c r="U38353" s="173"/>
    </row>
    <row r="38354" spans="13:21" s="104" customFormat="1" ht="15.75">
      <c r="M38354" s="172"/>
      <c r="N38354" s="172"/>
      <c r="O38354" s="172"/>
      <c r="U38354" s="173"/>
    </row>
    <row r="38355" spans="13:21" s="104" customFormat="1" ht="15.75">
      <c r="M38355" s="172"/>
      <c r="N38355" s="172"/>
      <c r="O38355" s="172"/>
      <c r="U38355" s="173"/>
    </row>
    <row r="38356" spans="13:21" s="104" customFormat="1" ht="15.75">
      <c r="M38356" s="172"/>
      <c r="N38356" s="172"/>
      <c r="O38356" s="172"/>
      <c r="U38356" s="173"/>
    </row>
    <row r="38357" spans="13:21" s="104" customFormat="1" ht="15.75">
      <c r="M38357" s="172"/>
      <c r="N38357" s="172"/>
      <c r="O38357" s="172"/>
      <c r="U38357" s="173"/>
    </row>
    <row r="38358" spans="13:21" s="104" customFormat="1" ht="15.75">
      <c r="M38358" s="172"/>
      <c r="N38358" s="172"/>
      <c r="O38358" s="172"/>
      <c r="U38358" s="173"/>
    </row>
    <row r="38359" spans="13:21" s="104" customFormat="1" ht="15.75">
      <c r="M38359" s="172"/>
      <c r="N38359" s="172"/>
      <c r="O38359" s="172"/>
      <c r="U38359" s="173"/>
    </row>
    <row r="38360" spans="13:21" s="104" customFormat="1" ht="15.75">
      <c r="M38360" s="172"/>
      <c r="N38360" s="172"/>
      <c r="O38360" s="172"/>
      <c r="U38360" s="173"/>
    </row>
    <row r="38361" spans="13:21" s="104" customFormat="1" ht="15.75">
      <c r="M38361" s="172"/>
      <c r="N38361" s="172"/>
      <c r="O38361" s="172"/>
      <c r="U38361" s="173"/>
    </row>
    <row r="38362" spans="13:21" s="104" customFormat="1" ht="15.75">
      <c r="M38362" s="172"/>
      <c r="N38362" s="172"/>
      <c r="O38362" s="172"/>
      <c r="U38362" s="173"/>
    </row>
    <row r="38363" spans="13:21" s="104" customFormat="1" ht="15.75">
      <c r="M38363" s="172"/>
      <c r="N38363" s="172"/>
      <c r="O38363" s="172"/>
      <c r="U38363" s="173"/>
    </row>
    <row r="38364" spans="13:21" s="104" customFormat="1" ht="15.75">
      <c r="M38364" s="172"/>
      <c r="N38364" s="172"/>
      <c r="O38364" s="172"/>
      <c r="U38364" s="173"/>
    </row>
    <row r="38365" spans="13:21" s="104" customFormat="1" ht="15.75">
      <c r="M38365" s="172"/>
      <c r="N38365" s="172"/>
      <c r="O38365" s="172"/>
      <c r="U38365" s="173"/>
    </row>
    <row r="38366" spans="13:21" s="104" customFormat="1" ht="15.75">
      <c r="M38366" s="172"/>
      <c r="N38366" s="172"/>
      <c r="O38366" s="172"/>
      <c r="U38366" s="173"/>
    </row>
    <row r="38367" spans="13:21" s="104" customFormat="1" ht="15.75">
      <c r="M38367" s="172"/>
      <c r="N38367" s="172"/>
      <c r="O38367" s="172"/>
      <c r="U38367" s="173"/>
    </row>
    <row r="38368" spans="13:21" s="104" customFormat="1" ht="15.75">
      <c r="M38368" s="172"/>
      <c r="N38368" s="172"/>
      <c r="O38368" s="172"/>
      <c r="U38368" s="173"/>
    </row>
    <row r="38369" spans="13:21" s="104" customFormat="1" ht="15.75">
      <c r="M38369" s="172"/>
      <c r="N38369" s="172"/>
      <c r="O38369" s="172"/>
      <c r="U38369" s="173"/>
    </row>
    <row r="38370" spans="13:21" s="104" customFormat="1" ht="15.75">
      <c r="M38370" s="172"/>
      <c r="N38370" s="172"/>
      <c r="O38370" s="172"/>
      <c r="U38370" s="173"/>
    </row>
    <row r="38371" spans="13:21" s="104" customFormat="1" ht="15.75">
      <c r="M38371" s="172"/>
      <c r="N38371" s="172"/>
      <c r="O38371" s="172"/>
      <c r="U38371" s="173"/>
    </row>
    <row r="38372" spans="13:21" s="104" customFormat="1" ht="15.75">
      <c r="M38372" s="172"/>
      <c r="N38372" s="172"/>
      <c r="O38372" s="172"/>
      <c r="U38372" s="173"/>
    </row>
    <row r="38373" spans="13:21" s="104" customFormat="1" ht="15.75">
      <c r="M38373" s="172"/>
      <c r="N38373" s="172"/>
      <c r="O38373" s="172"/>
      <c r="U38373" s="173"/>
    </row>
    <row r="38374" spans="13:21" s="104" customFormat="1" ht="15.75">
      <c r="M38374" s="172"/>
      <c r="N38374" s="172"/>
      <c r="O38374" s="172"/>
      <c r="U38374" s="173"/>
    </row>
    <row r="38375" spans="13:21" s="104" customFormat="1" ht="15.75">
      <c r="M38375" s="172"/>
      <c r="N38375" s="172"/>
      <c r="O38375" s="172"/>
      <c r="U38375" s="173"/>
    </row>
    <row r="38376" spans="13:21" s="104" customFormat="1" ht="15.75">
      <c r="M38376" s="172"/>
      <c r="N38376" s="172"/>
      <c r="O38376" s="172"/>
      <c r="U38376" s="173"/>
    </row>
    <row r="38377" spans="13:21" s="104" customFormat="1" ht="15.75">
      <c r="M38377" s="172"/>
      <c r="N38377" s="172"/>
      <c r="O38377" s="172"/>
      <c r="U38377" s="173"/>
    </row>
    <row r="38378" spans="13:21" s="104" customFormat="1" ht="15.75">
      <c r="M38378" s="172"/>
      <c r="N38378" s="172"/>
      <c r="O38378" s="172"/>
      <c r="U38378" s="173"/>
    </row>
    <row r="38379" spans="13:21" s="104" customFormat="1" ht="15.75">
      <c r="M38379" s="172"/>
      <c r="N38379" s="172"/>
      <c r="O38379" s="172"/>
      <c r="U38379" s="173"/>
    </row>
    <row r="38380" spans="13:21" s="104" customFormat="1" ht="15.75">
      <c r="M38380" s="172"/>
      <c r="N38380" s="172"/>
      <c r="O38380" s="172"/>
      <c r="U38380" s="173"/>
    </row>
    <row r="38381" spans="13:21" s="104" customFormat="1" ht="15.75">
      <c r="M38381" s="172"/>
      <c r="N38381" s="172"/>
      <c r="O38381" s="172"/>
      <c r="U38381" s="173"/>
    </row>
    <row r="38382" spans="13:21" s="104" customFormat="1" ht="15.75">
      <c r="M38382" s="172"/>
      <c r="N38382" s="172"/>
      <c r="O38382" s="172"/>
      <c r="U38382" s="173"/>
    </row>
    <row r="38383" spans="13:21" s="104" customFormat="1" ht="15.75">
      <c r="M38383" s="172"/>
      <c r="N38383" s="172"/>
      <c r="O38383" s="172"/>
      <c r="U38383" s="173"/>
    </row>
    <row r="38384" spans="13:21" s="104" customFormat="1" ht="15.75">
      <c r="M38384" s="172"/>
      <c r="N38384" s="172"/>
      <c r="O38384" s="172"/>
      <c r="U38384" s="173"/>
    </row>
    <row r="38385" spans="13:21" s="104" customFormat="1" ht="15.75">
      <c r="M38385" s="172"/>
      <c r="N38385" s="172"/>
      <c r="O38385" s="172"/>
      <c r="U38385" s="173"/>
    </row>
    <row r="38386" spans="13:21" s="104" customFormat="1" ht="15.75">
      <c r="M38386" s="172"/>
      <c r="N38386" s="172"/>
      <c r="O38386" s="172"/>
      <c r="U38386" s="173"/>
    </row>
    <row r="38387" spans="13:21" s="104" customFormat="1" ht="15.75">
      <c r="M38387" s="172"/>
      <c r="N38387" s="172"/>
      <c r="O38387" s="172"/>
      <c r="U38387" s="173"/>
    </row>
    <row r="38388" spans="13:21" s="104" customFormat="1" ht="15.75">
      <c r="M38388" s="172"/>
      <c r="N38388" s="172"/>
      <c r="O38388" s="172"/>
      <c r="U38388" s="173"/>
    </row>
    <row r="38389" spans="13:21" s="104" customFormat="1" ht="15.75">
      <c r="M38389" s="172"/>
      <c r="N38389" s="172"/>
      <c r="O38389" s="172"/>
      <c r="U38389" s="173"/>
    </row>
    <row r="38390" spans="13:21" s="104" customFormat="1" ht="15.75">
      <c r="M38390" s="172"/>
      <c r="N38390" s="172"/>
      <c r="O38390" s="172"/>
      <c r="U38390" s="173"/>
    </row>
    <row r="38391" spans="13:21" s="104" customFormat="1" ht="15.75">
      <c r="M38391" s="172"/>
      <c r="N38391" s="172"/>
      <c r="O38391" s="172"/>
      <c r="U38391" s="173"/>
    </row>
    <row r="38392" spans="13:21" s="104" customFormat="1" ht="15.75">
      <c r="M38392" s="172"/>
      <c r="N38392" s="172"/>
      <c r="O38392" s="172"/>
      <c r="U38392" s="173"/>
    </row>
    <row r="38393" spans="13:21" s="104" customFormat="1" ht="15.75">
      <c r="M38393" s="172"/>
      <c r="N38393" s="172"/>
      <c r="O38393" s="172"/>
      <c r="U38393" s="173"/>
    </row>
    <row r="38394" spans="13:21" s="104" customFormat="1" ht="15.75">
      <c r="M38394" s="172"/>
      <c r="N38394" s="172"/>
      <c r="O38394" s="172"/>
      <c r="U38394" s="173"/>
    </row>
    <row r="38395" spans="13:21" s="104" customFormat="1" ht="15.75">
      <c r="M38395" s="172"/>
      <c r="N38395" s="172"/>
      <c r="O38395" s="172"/>
      <c r="U38395" s="173"/>
    </row>
    <row r="38396" spans="13:21" s="104" customFormat="1" ht="15.75">
      <c r="M38396" s="172"/>
      <c r="N38396" s="172"/>
      <c r="O38396" s="172"/>
      <c r="U38396" s="173"/>
    </row>
    <row r="38397" spans="13:21" s="104" customFormat="1" ht="15.75">
      <c r="M38397" s="172"/>
      <c r="N38397" s="172"/>
      <c r="O38397" s="172"/>
      <c r="U38397" s="173"/>
    </row>
    <row r="38398" spans="13:21" s="104" customFormat="1" ht="15.75">
      <c r="M38398" s="172"/>
      <c r="N38398" s="172"/>
      <c r="O38398" s="172"/>
      <c r="U38398" s="173"/>
    </row>
    <row r="38399" spans="13:21" s="104" customFormat="1" ht="15.75">
      <c r="M38399" s="172"/>
      <c r="N38399" s="172"/>
      <c r="O38399" s="172"/>
      <c r="U38399" s="173"/>
    </row>
    <row r="38400" spans="13:21" s="104" customFormat="1" ht="15.75">
      <c r="M38400" s="172"/>
      <c r="N38400" s="172"/>
      <c r="O38400" s="172"/>
      <c r="U38400" s="173"/>
    </row>
    <row r="38401" spans="13:21" s="104" customFormat="1" ht="15.75">
      <c r="M38401" s="172"/>
      <c r="N38401" s="172"/>
      <c r="O38401" s="172"/>
      <c r="U38401" s="173"/>
    </row>
    <row r="38402" spans="13:21" s="104" customFormat="1" ht="15.75">
      <c r="M38402" s="172"/>
      <c r="N38402" s="172"/>
      <c r="O38402" s="172"/>
      <c r="U38402" s="173"/>
    </row>
    <row r="38403" spans="13:21" s="104" customFormat="1" ht="15.75">
      <c r="M38403" s="172"/>
      <c r="N38403" s="172"/>
      <c r="O38403" s="172"/>
      <c r="U38403" s="173"/>
    </row>
    <row r="38404" spans="13:21" s="104" customFormat="1" ht="15.75">
      <c r="M38404" s="172"/>
      <c r="N38404" s="172"/>
      <c r="O38404" s="172"/>
      <c r="U38404" s="173"/>
    </row>
    <row r="38405" spans="13:21" s="104" customFormat="1" ht="15.75">
      <c r="M38405" s="172"/>
      <c r="N38405" s="172"/>
      <c r="O38405" s="172"/>
      <c r="U38405" s="173"/>
    </row>
    <row r="38406" spans="13:21" s="104" customFormat="1" ht="15.75">
      <c r="M38406" s="172"/>
      <c r="N38406" s="172"/>
      <c r="O38406" s="172"/>
      <c r="U38406" s="173"/>
    </row>
    <row r="38407" spans="13:21" s="104" customFormat="1" ht="15.75">
      <c r="M38407" s="172"/>
      <c r="N38407" s="172"/>
      <c r="O38407" s="172"/>
      <c r="U38407" s="173"/>
    </row>
    <row r="38408" spans="13:21" s="104" customFormat="1" ht="15.75">
      <c r="M38408" s="172"/>
      <c r="N38408" s="172"/>
      <c r="O38408" s="172"/>
      <c r="U38408" s="173"/>
    </row>
    <row r="38409" spans="13:21" s="104" customFormat="1" ht="15.75">
      <c r="M38409" s="172"/>
      <c r="N38409" s="172"/>
      <c r="O38409" s="172"/>
      <c r="U38409" s="173"/>
    </row>
    <row r="38410" spans="13:21" s="104" customFormat="1" ht="15.75">
      <c r="M38410" s="172"/>
      <c r="N38410" s="172"/>
      <c r="O38410" s="172"/>
      <c r="U38410" s="173"/>
    </row>
    <row r="38411" spans="13:21" s="104" customFormat="1" ht="15.75">
      <c r="M38411" s="172"/>
      <c r="N38411" s="172"/>
      <c r="O38411" s="172"/>
      <c r="U38411" s="173"/>
    </row>
    <row r="38412" spans="13:21" s="104" customFormat="1" ht="15.75">
      <c r="M38412" s="172"/>
      <c r="N38412" s="172"/>
      <c r="O38412" s="172"/>
      <c r="U38412" s="173"/>
    </row>
    <row r="38413" spans="13:21" s="104" customFormat="1" ht="15.75">
      <c r="M38413" s="172"/>
      <c r="N38413" s="172"/>
      <c r="O38413" s="172"/>
      <c r="U38413" s="173"/>
    </row>
    <row r="38414" spans="13:21" s="104" customFormat="1" ht="15.75">
      <c r="M38414" s="172"/>
      <c r="N38414" s="172"/>
      <c r="O38414" s="172"/>
      <c r="U38414" s="173"/>
    </row>
    <row r="38415" spans="13:21" s="104" customFormat="1" ht="15.75">
      <c r="M38415" s="172"/>
      <c r="N38415" s="172"/>
      <c r="O38415" s="172"/>
      <c r="U38415" s="173"/>
    </row>
    <row r="38416" spans="13:21" s="104" customFormat="1" ht="15.75">
      <c r="M38416" s="172"/>
      <c r="N38416" s="172"/>
      <c r="O38416" s="172"/>
      <c r="U38416" s="173"/>
    </row>
    <row r="38417" spans="13:21" s="104" customFormat="1" ht="15.75">
      <c r="M38417" s="172"/>
      <c r="N38417" s="172"/>
      <c r="O38417" s="172"/>
      <c r="U38417" s="173"/>
    </row>
    <row r="38418" spans="13:21" s="104" customFormat="1" ht="15.75">
      <c r="M38418" s="172"/>
      <c r="N38418" s="172"/>
      <c r="O38418" s="172"/>
      <c r="U38418" s="173"/>
    </row>
    <row r="38419" spans="13:21" s="104" customFormat="1" ht="15.75">
      <c r="M38419" s="172"/>
      <c r="N38419" s="172"/>
      <c r="O38419" s="172"/>
      <c r="U38419" s="173"/>
    </row>
    <row r="38420" spans="13:21" s="104" customFormat="1" ht="15.75">
      <c r="M38420" s="172"/>
      <c r="N38420" s="172"/>
      <c r="O38420" s="172"/>
      <c r="U38420" s="173"/>
    </row>
    <row r="38421" spans="13:21" s="104" customFormat="1" ht="15.75">
      <c r="M38421" s="172"/>
      <c r="N38421" s="172"/>
      <c r="O38421" s="172"/>
      <c r="U38421" s="173"/>
    </row>
    <row r="38422" spans="13:21" s="104" customFormat="1" ht="15.75">
      <c r="M38422" s="172"/>
      <c r="N38422" s="172"/>
      <c r="O38422" s="172"/>
      <c r="U38422" s="173"/>
    </row>
    <row r="38423" spans="13:21" s="104" customFormat="1" ht="15.75">
      <c r="M38423" s="172"/>
      <c r="N38423" s="172"/>
      <c r="O38423" s="172"/>
      <c r="U38423" s="173"/>
    </row>
    <row r="38424" spans="13:21" s="104" customFormat="1" ht="15.75">
      <c r="M38424" s="172"/>
      <c r="N38424" s="172"/>
      <c r="O38424" s="172"/>
      <c r="U38424" s="173"/>
    </row>
    <row r="38425" spans="13:21" s="104" customFormat="1" ht="15.75">
      <c r="M38425" s="172"/>
      <c r="N38425" s="172"/>
      <c r="O38425" s="172"/>
      <c r="U38425" s="173"/>
    </row>
    <row r="38426" spans="13:21" s="104" customFormat="1" ht="15.75">
      <c r="M38426" s="172"/>
      <c r="N38426" s="172"/>
      <c r="O38426" s="172"/>
      <c r="U38426" s="173"/>
    </row>
    <row r="38427" spans="13:21" s="104" customFormat="1" ht="15.75">
      <c r="M38427" s="172"/>
      <c r="N38427" s="172"/>
      <c r="O38427" s="172"/>
      <c r="U38427" s="173"/>
    </row>
    <row r="38428" spans="13:21" s="104" customFormat="1" ht="15.75">
      <c r="M38428" s="172"/>
      <c r="N38428" s="172"/>
      <c r="O38428" s="172"/>
      <c r="U38428" s="173"/>
    </row>
    <row r="38429" spans="13:21" s="104" customFormat="1" ht="15.75">
      <c r="M38429" s="172"/>
      <c r="N38429" s="172"/>
      <c r="O38429" s="172"/>
      <c r="U38429" s="173"/>
    </row>
    <row r="38430" spans="13:21" s="104" customFormat="1" ht="15.75">
      <c r="M38430" s="172"/>
      <c r="N38430" s="172"/>
      <c r="O38430" s="172"/>
      <c r="U38430" s="173"/>
    </row>
    <row r="38431" spans="13:21" s="104" customFormat="1" ht="15.75">
      <c r="M38431" s="172"/>
      <c r="N38431" s="172"/>
      <c r="O38431" s="172"/>
      <c r="U38431" s="173"/>
    </row>
    <row r="38432" spans="13:21" s="104" customFormat="1" ht="15.75">
      <c r="M38432" s="172"/>
      <c r="N38432" s="172"/>
      <c r="O38432" s="172"/>
      <c r="U38432" s="173"/>
    </row>
    <row r="38433" spans="13:21" s="104" customFormat="1" ht="15.75">
      <c r="M38433" s="172"/>
      <c r="N38433" s="172"/>
      <c r="O38433" s="172"/>
      <c r="U38433" s="173"/>
    </row>
    <row r="38434" spans="13:21" s="104" customFormat="1" ht="15.75">
      <c r="M38434" s="172"/>
      <c r="N38434" s="172"/>
      <c r="O38434" s="172"/>
      <c r="U38434" s="173"/>
    </row>
    <row r="38435" spans="13:21" s="104" customFormat="1" ht="15.75">
      <c r="M38435" s="172"/>
      <c r="N38435" s="172"/>
      <c r="O38435" s="172"/>
      <c r="U38435" s="173"/>
    </row>
    <row r="38436" spans="13:21" s="104" customFormat="1" ht="15.75">
      <c r="M38436" s="172"/>
      <c r="N38436" s="172"/>
      <c r="O38436" s="172"/>
      <c r="U38436" s="173"/>
    </row>
    <row r="38437" spans="13:21" s="104" customFormat="1" ht="15.75">
      <c r="M38437" s="172"/>
      <c r="N38437" s="172"/>
      <c r="O38437" s="172"/>
      <c r="U38437" s="173"/>
    </row>
    <row r="38438" spans="13:21" s="104" customFormat="1" ht="15.75">
      <c r="M38438" s="172"/>
      <c r="N38438" s="172"/>
      <c r="O38438" s="172"/>
      <c r="U38438" s="173"/>
    </row>
    <row r="38439" spans="13:21" s="104" customFormat="1" ht="15.75">
      <c r="M38439" s="172"/>
      <c r="N38439" s="172"/>
      <c r="O38439" s="172"/>
      <c r="U38439" s="173"/>
    </row>
    <row r="38440" spans="13:21" s="104" customFormat="1" ht="15.75">
      <c r="M38440" s="172"/>
      <c r="N38440" s="172"/>
      <c r="O38440" s="172"/>
      <c r="U38440" s="173"/>
    </row>
    <row r="38441" spans="13:21" s="104" customFormat="1" ht="15.75">
      <c r="M38441" s="172"/>
      <c r="N38441" s="172"/>
      <c r="O38441" s="172"/>
      <c r="U38441" s="173"/>
    </row>
    <row r="38442" spans="13:21" s="104" customFormat="1" ht="15.75">
      <c r="M38442" s="172"/>
      <c r="N38442" s="172"/>
      <c r="O38442" s="172"/>
      <c r="U38442" s="173"/>
    </row>
    <row r="38443" spans="13:21" s="104" customFormat="1" ht="15.75">
      <c r="M38443" s="172"/>
      <c r="N38443" s="172"/>
      <c r="O38443" s="172"/>
      <c r="U38443" s="173"/>
    </row>
    <row r="38444" spans="13:21" s="104" customFormat="1" ht="15.75">
      <c r="M38444" s="172"/>
      <c r="N38444" s="172"/>
      <c r="O38444" s="172"/>
      <c r="U38444" s="173"/>
    </row>
    <row r="38445" spans="13:21" s="104" customFormat="1" ht="15.75">
      <c r="M38445" s="172"/>
      <c r="N38445" s="172"/>
      <c r="O38445" s="172"/>
      <c r="U38445" s="173"/>
    </row>
    <row r="38446" spans="13:21" s="104" customFormat="1" ht="15.75">
      <c r="M38446" s="172"/>
      <c r="N38446" s="172"/>
      <c r="O38446" s="172"/>
      <c r="U38446" s="173"/>
    </row>
    <row r="38447" spans="13:21" s="104" customFormat="1" ht="15.75">
      <c r="M38447" s="172"/>
      <c r="N38447" s="172"/>
      <c r="O38447" s="172"/>
      <c r="U38447" s="173"/>
    </row>
    <row r="38448" spans="13:21" s="104" customFormat="1" ht="15.75">
      <c r="M38448" s="172"/>
      <c r="N38448" s="172"/>
      <c r="O38448" s="172"/>
      <c r="U38448" s="173"/>
    </row>
    <row r="38449" spans="13:21" s="104" customFormat="1" ht="15.75">
      <c r="M38449" s="172"/>
      <c r="N38449" s="172"/>
      <c r="O38449" s="172"/>
      <c r="U38449" s="173"/>
    </row>
    <row r="38450" spans="13:21" s="104" customFormat="1" ht="15.75">
      <c r="M38450" s="172"/>
      <c r="N38450" s="172"/>
      <c r="O38450" s="172"/>
      <c r="U38450" s="173"/>
    </row>
    <row r="38451" spans="13:21" s="104" customFormat="1" ht="15.75">
      <c r="M38451" s="172"/>
      <c r="N38451" s="172"/>
      <c r="O38451" s="172"/>
      <c r="U38451" s="173"/>
    </row>
    <row r="38452" spans="13:21" s="104" customFormat="1" ht="15.75">
      <c r="M38452" s="172"/>
      <c r="N38452" s="172"/>
      <c r="O38452" s="172"/>
      <c r="U38452" s="173"/>
    </row>
    <row r="38453" spans="13:21" s="104" customFormat="1" ht="15.75">
      <c r="M38453" s="172"/>
      <c r="N38453" s="172"/>
      <c r="O38453" s="172"/>
      <c r="U38453" s="173"/>
    </row>
    <row r="38454" spans="13:21" s="104" customFormat="1" ht="15.75">
      <c r="M38454" s="172"/>
      <c r="N38454" s="172"/>
      <c r="O38454" s="172"/>
      <c r="U38454" s="173"/>
    </row>
    <row r="38455" spans="13:21" s="104" customFormat="1" ht="15.75">
      <c r="M38455" s="172"/>
      <c r="N38455" s="172"/>
      <c r="O38455" s="172"/>
      <c r="U38455" s="173"/>
    </row>
    <row r="38456" spans="13:21" s="104" customFormat="1" ht="15.75">
      <c r="M38456" s="172"/>
      <c r="N38456" s="172"/>
      <c r="O38456" s="172"/>
      <c r="U38456" s="173"/>
    </row>
    <row r="38457" spans="13:21" s="104" customFormat="1" ht="15.75">
      <c r="M38457" s="172"/>
      <c r="N38457" s="172"/>
      <c r="O38457" s="172"/>
      <c r="U38457" s="173"/>
    </row>
    <row r="38458" spans="13:21" s="104" customFormat="1" ht="15.75">
      <c r="M38458" s="172"/>
      <c r="N38458" s="172"/>
      <c r="O38458" s="172"/>
      <c r="U38458" s="173"/>
    </row>
    <row r="38459" spans="13:21" s="104" customFormat="1" ht="15.75">
      <c r="M38459" s="172"/>
      <c r="N38459" s="172"/>
      <c r="O38459" s="172"/>
      <c r="U38459" s="173"/>
    </row>
    <row r="38460" spans="13:21" s="104" customFormat="1" ht="15.75">
      <c r="M38460" s="172"/>
      <c r="N38460" s="172"/>
      <c r="O38460" s="172"/>
      <c r="U38460" s="173"/>
    </row>
    <row r="38461" spans="13:21" s="104" customFormat="1" ht="15.75">
      <c r="M38461" s="172"/>
      <c r="N38461" s="172"/>
      <c r="O38461" s="172"/>
      <c r="U38461" s="173"/>
    </row>
    <row r="38462" spans="13:21" s="104" customFormat="1" ht="15.75">
      <c r="M38462" s="172"/>
      <c r="N38462" s="172"/>
      <c r="O38462" s="172"/>
      <c r="U38462" s="173"/>
    </row>
    <row r="38463" spans="13:21" s="104" customFormat="1" ht="15.75">
      <c r="M38463" s="172"/>
      <c r="N38463" s="172"/>
      <c r="O38463" s="172"/>
      <c r="U38463" s="173"/>
    </row>
    <row r="38464" spans="13:21" s="104" customFormat="1" ht="15.75">
      <c r="M38464" s="172"/>
      <c r="N38464" s="172"/>
      <c r="O38464" s="172"/>
      <c r="U38464" s="173"/>
    </row>
    <row r="38465" spans="13:21" s="104" customFormat="1" ht="15.75">
      <c r="M38465" s="172"/>
      <c r="N38465" s="172"/>
      <c r="O38465" s="172"/>
      <c r="U38465" s="173"/>
    </row>
    <row r="38466" spans="13:21" s="104" customFormat="1" ht="15.75">
      <c r="M38466" s="172"/>
      <c r="N38466" s="172"/>
      <c r="O38466" s="172"/>
      <c r="U38466" s="173"/>
    </row>
    <row r="38467" spans="13:21" s="104" customFormat="1" ht="15.75">
      <c r="M38467" s="172"/>
      <c r="N38467" s="172"/>
      <c r="O38467" s="172"/>
      <c r="U38467" s="173"/>
    </row>
    <row r="38468" spans="13:21" s="104" customFormat="1" ht="15.75">
      <c r="M38468" s="172"/>
      <c r="N38468" s="172"/>
      <c r="O38468" s="172"/>
      <c r="U38468" s="173"/>
    </row>
    <row r="38469" spans="13:21" s="104" customFormat="1" ht="15.75">
      <c r="M38469" s="172"/>
      <c r="N38469" s="172"/>
      <c r="O38469" s="172"/>
      <c r="U38469" s="173"/>
    </row>
    <row r="38470" spans="13:21" s="104" customFormat="1" ht="15.75">
      <c r="M38470" s="172"/>
      <c r="N38470" s="172"/>
      <c r="O38470" s="172"/>
      <c r="U38470" s="173"/>
    </row>
    <row r="38471" spans="13:21" s="104" customFormat="1" ht="15.75">
      <c r="M38471" s="172"/>
      <c r="N38471" s="172"/>
      <c r="O38471" s="172"/>
      <c r="U38471" s="173"/>
    </row>
    <row r="38472" spans="13:21" s="104" customFormat="1" ht="15.75">
      <c r="M38472" s="172"/>
      <c r="N38472" s="172"/>
      <c r="O38472" s="172"/>
      <c r="U38472" s="173"/>
    </row>
    <row r="38473" spans="13:21" s="104" customFormat="1" ht="15.75">
      <c r="M38473" s="172"/>
      <c r="N38473" s="172"/>
      <c r="O38473" s="172"/>
      <c r="U38473" s="173"/>
    </row>
    <row r="38474" spans="13:21" s="104" customFormat="1" ht="15.75">
      <c r="M38474" s="172"/>
      <c r="N38474" s="172"/>
      <c r="O38474" s="172"/>
      <c r="U38474" s="173"/>
    </row>
    <row r="38475" spans="13:21" s="104" customFormat="1" ht="15.75">
      <c r="M38475" s="172"/>
      <c r="N38475" s="172"/>
      <c r="O38475" s="172"/>
      <c r="U38475" s="173"/>
    </row>
    <row r="38476" spans="13:21" s="104" customFormat="1" ht="15.75">
      <c r="M38476" s="172"/>
      <c r="N38476" s="172"/>
      <c r="O38476" s="172"/>
      <c r="U38476" s="173"/>
    </row>
    <row r="38477" spans="13:21" s="104" customFormat="1" ht="15.75">
      <c r="M38477" s="172"/>
      <c r="N38477" s="172"/>
      <c r="O38477" s="172"/>
      <c r="U38477" s="173"/>
    </row>
    <row r="38478" spans="13:21" s="104" customFormat="1" ht="15.75">
      <c r="M38478" s="172"/>
      <c r="N38478" s="172"/>
      <c r="O38478" s="172"/>
      <c r="U38478" s="173"/>
    </row>
    <row r="38479" spans="13:21" s="104" customFormat="1" ht="15.75">
      <c r="M38479" s="172"/>
      <c r="N38479" s="172"/>
      <c r="O38479" s="172"/>
      <c r="U38479" s="173"/>
    </row>
    <row r="38480" spans="13:21" s="104" customFormat="1" ht="15.75">
      <c r="M38480" s="172"/>
      <c r="N38480" s="172"/>
      <c r="O38480" s="172"/>
      <c r="U38480" s="173"/>
    </row>
    <row r="38481" spans="13:21" s="104" customFormat="1" ht="15.75">
      <c r="M38481" s="172"/>
      <c r="N38481" s="172"/>
      <c r="O38481" s="172"/>
      <c r="U38481" s="173"/>
    </row>
    <row r="38482" spans="13:21" s="104" customFormat="1" ht="15.75">
      <c r="M38482" s="172"/>
      <c r="N38482" s="172"/>
      <c r="O38482" s="172"/>
      <c r="U38482" s="173"/>
    </row>
    <row r="38483" spans="13:21" s="104" customFormat="1" ht="15.75">
      <c r="M38483" s="172"/>
      <c r="N38483" s="172"/>
      <c r="O38483" s="172"/>
      <c r="U38483" s="173"/>
    </row>
    <row r="38484" spans="13:21" s="104" customFormat="1" ht="15.75">
      <c r="M38484" s="172"/>
      <c r="N38484" s="172"/>
      <c r="O38484" s="172"/>
      <c r="U38484" s="173"/>
    </row>
    <row r="38485" spans="13:21" s="104" customFormat="1" ht="15.75">
      <c r="M38485" s="172"/>
      <c r="N38485" s="172"/>
      <c r="O38485" s="172"/>
      <c r="U38485" s="173"/>
    </row>
    <row r="38486" spans="13:21" s="104" customFormat="1" ht="15.75">
      <c r="M38486" s="172"/>
      <c r="N38486" s="172"/>
      <c r="O38486" s="172"/>
      <c r="U38486" s="173"/>
    </row>
    <row r="38487" spans="13:21" s="104" customFormat="1" ht="15.75">
      <c r="M38487" s="172"/>
      <c r="N38487" s="172"/>
      <c r="O38487" s="172"/>
      <c r="U38487" s="173"/>
    </row>
    <row r="38488" spans="13:21" s="104" customFormat="1" ht="15.75">
      <c r="M38488" s="172"/>
      <c r="N38488" s="172"/>
      <c r="O38488" s="172"/>
      <c r="U38488" s="173"/>
    </row>
    <row r="38489" spans="13:21" s="104" customFormat="1" ht="15.75">
      <c r="M38489" s="172"/>
      <c r="N38489" s="172"/>
      <c r="O38489" s="172"/>
      <c r="U38489" s="173"/>
    </row>
    <row r="38490" spans="13:21" s="104" customFormat="1" ht="15.75">
      <c r="M38490" s="172"/>
      <c r="N38490" s="172"/>
      <c r="O38490" s="172"/>
      <c r="U38490" s="173"/>
    </row>
    <row r="38491" spans="13:21" s="104" customFormat="1" ht="15.75">
      <c r="M38491" s="172"/>
      <c r="N38491" s="172"/>
      <c r="O38491" s="172"/>
      <c r="U38491" s="173"/>
    </row>
    <row r="38492" spans="13:21" s="104" customFormat="1" ht="15.75">
      <c r="M38492" s="172"/>
      <c r="N38492" s="172"/>
      <c r="O38492" s="172"/>
      <c r="U38492" s="173"/>
    </row>
    <row r="38493" spans="13:21" s="104" customFormat="1" ht="15.75">
      <c r="M38493" s="172"/>
      <c r="N38493" s="172"/>
      <c r="O38493" s="172"/>
      <c r="U38493" s="173"/>
    </row>
    <row r="38494" spans="13:21" s="104" customFormat="1" ht="15.75">
      <c r="M38494" s="172"/>
      <c r="N38494" s="172"/>
      <c r="O38494" s="172"/>
      <c r="U38494" s="173"/>
    </row>
    <row r="38495" spans="13:21" s="104" customFormat="1" ht="15.75">
      <c r="M38495" s="172"/>
      <c r="N38495" s="172"/>
      <c r="O38495" s="172"/>
      <c r="U38495" s="173"/>
    </row>
    <row r="38496" spans="13:21" s="104" customFormat="1" ht="15.75">
      <c r="M38496" s="172"/>
      <c r="N38496" s="172"/>
      <c r="O38496" s="172"/>
      <c r="U38496" s="173"/>
    </row>
    <row r="38497" spans="13:21" s="104" customFormat="1" ht="15.75">
      <c r="M38497" s="172"/>
      <c r="N38497" s="172"/>
      <c r="O38497" s="172"/>
      <c r="U38497" s="173"/>
    </row>
    <row r="38498" spans="13:21" s="104" customFormat="1" ht="15.75">
      <c r="M38498" s="172"/>
      <c r="N38498" s="172"/>
      <c r="O38498" s="172"/>
      <c r="U38498" s="173"/>
    </row>
    <row r="38499" spans="13:21" s="104" customFormat="1" ht="15.75">
      <c r="M38499" s="172"/>
      <c r="N38499" s="172"/>
      <c r="O38499" s="172"/>
      <c r="U38499" s="173"/>
    </row>
    <row r="38500" spans="13:21" s="104" customFormat="1" ht="15.75">
      <c r="M38500" s="172"/>
      <c r="N38500" s="172"/>
      <c r="O38500" s="172"/>
      <c r="U38500" s="173"/>
    </row>
    <row r="38501" spans="13:21" s="104" customFormat="1" ht="15.75">
      <c r="M38501" s="172"/>
      <c r="N38501" s="172"/>
      <c r="O38501" s="172"/>
      <c r="U38501" s="173"/>
    </row>
    <row r="38502" spans="13:21" s="104" customFormat="1" ht="15.75">
      <c r="M38502" s="172"/>
      <c r="N38502" s="172"/>
      <c r="O38502" s="172"/>
      <c r="U38502" s="173"/>
    </row>
    <row r="38503" spans="13:21" s="104" customFormat="1" ht="15.75">
      <c r="M38503" s="172"/>
      <c r="N38503" s="172"/>
      <c r="O38503" s="172"/>
      <c r="U38503" s="173"/>
    </row>
    <row r="38504" spans="13:21" s="104" customFormat="1" ht="15.75">
      <c r="M38504" s="172"/>
      <c r="N38504" s="172"/>
      <c r="O38504" s="172"/>
      <c r="U38504" s="173"/>
    </row>
    <row r="38505" spans="13:21" s="104" customFormat="1" ht="15.75">
      <c r="M38505" s="172"/>
      <c r="N38505" s="172"/>
      <c r="O38505" s="172"/>
      <c r="U38505" s="173"/>
    </row>
    <row r="38506" spans="13:21" s="104" customFormat="1" ht="15.75">
      <c r="M38506" s="172"/>
      <c r="N38506" s="172"/>
      <c r="O38506" s="172"/>
      <c r="U38506" s="173"/>
    </row>
    <row r="38507" spans="13:21" s="104" customFormat="1" ht="15.75">
      <c r="M38507" s="172"/>
      <c r="N38507" s="172"/>
      <c r="O38507" s="172"/>
      <c r="U38507" s="173"/>
    </row>
    <row r="38508" spans="13:21" s="104" customFormat="1" ht="15.75">
      <c r="M38508" s="172"/>
      <c r="N38508" s="172"/>
      <c r="O38508" s="172"/>
      <c r="U38508" s="173"/>
    </row>
    <row r="38509" spans="13:21" s="104" customFormat="1" ht="15.75">
      <c r="M38509" s="172"/>
      <c r="N38509" s="172"/>
      <c r="O38509" s="172"/>
      <c r="U38509" s="173"/>
    </row>
    <row r="38510" spans="13:21" s="104" customFormat="1" ht="15.75">
      <c r="M38510" s="172"/>
      <c r="N38510" s="172"/>
      <c r="O38510" s="172"/>
      <c r="U38510" s="173"/>
    </row>
    <row r="38511" spans="13:21" s="104" customFormat="1" ht="15.75">
      <c r="M38511" s="172"/>
      <c r="N38511" s="172"/>
      <c r="O38511" s="172"/>
      <c r="U38511" s="173"/>
    </row>
    <row r="38512" spans="13:21" s="104" customFormat="1" ht="15.75">
      <c r="M38512" s="172"/>
      <c r="N38512" s="172"/>
      <c r="O38512" s="172"/>
      <c r="U38512" s="173"/>
    </row>
    <row r="38513" spans="13:21" s="104" customFormat="1" ht="15.75">
      <c r="M38513" s="172"/>
      <c r="N38513" s="172"/>
      <c r="O38513" s="172"/>
      <c r="U38513" s="173"/>
    </row>
    <row r="38514" spans="13:21" s="104" customFormat="1" ht="15.75">
      <c r="M38514" s="172"/>
      <c r="N38514" s="172"/>
      <c r="O38514" s="172"/>
      <c r="U38514" s="173"/>
    </row>
    <row r="38515" spans="13:21" s="104" customFormat="1" ht="15.75">
      <c r="M38515" s="172"/>
      <c r="N38515" s="172"/>
      <c r="O38515" s="172"/>
      <c r="U38515" s="173"/>
    </row>
    <row r="38516" spans="13:21" s="104" customFormat="1" ht="15.75">
      <c r="M38516" s="172"/>
      <c r="N38516" s="172"/>
      <c r="O38516" s="172"/>
      <c r="U38516" s="173"/>
    </row>
    <row r="38517" spans="13:21" s="104" customFormat="1" ht="15.75">
      <c r="M38517" s="172"/>
      <c r="N38517" s="172"/>
      <c r="O38517" s="172"/>
      <c r="U38517" s="173"/>
    </row>
    <row r="38518" spans="13:21" s="104" customFormat="1" ht="15.75">
      <c r="M38518" s="172"/>
      <c r="N38518" s="172"/>
      <c r="O38518" s="172"/>
      <c r="U38518" s="173"/>
    </row>
    <row r="38519" spans="13:21" s="104" customFormat="1" ht="15.75">
      <c r="M38519" s="172"/>
      <c r="N38519" s="172"/>
      <c r="O38519" s="172"/>
      <c r="U38519" s="173"/>
    </row>
    <row r="38520" spans="13:21" s="104" customFormat="1" ht="15.75">
      <c r="M38520" s="172"/>
      <c r="N38520" s="172"/>
      <c r="O38520" s="172"/>
      <c r="U38520" s="173"/>
    </row>
    <row r="38521" spans="13:21" s="104" customFormat="1" ht="15.75">
      <c r="M38521" s="172"/>
      <c r="N38521" s="172"/>
      <c r="O38521" s="172"/>
      <c r="U38521" s="173"/>
    </row>
    <row r="38522" spans="13:21" s="104" customFormat="1" ht="15.75">
      <c r="M38522" s="172"/>
      <c r="N38522" s="172"/>
      <c r="O38522" s="172"/>
      <c r="U38522" s="173"/>
    </row>
    <row r="38523" spans="13:21" s="104" customFormat="1" ht="15.75">
      <c r="M38523" s="172"/>
      <c r="N38523" s="172"/>
      <c r="O38523" s="172"/>
      <c r="U38523" s="173"/>
    </row>
    <row r="38524" spans="13:21" s="104" customFormat="1" ht="15.75">
      <c r="M38524" s="172"/>
      <c r="N38524" s="172"/>
      <c r="O38524" s="172"/>
      <c r="U38524" s="173"/>
    </row>
    <row r="38525" spans="13:21" s="104" customFormat="1" ht="15.75">
      <c r="M38525" s="172"/>
      <c r="N38525" s="172"/>
      <c r="O38525" s="172"/>
      <c r="U38525" s="173"/>
    </row>
    <row r="38526" spans="13:21" s="104" customFormat="1" ht="15.75">
      <c r="M38526" s="172"/>
      <c r="N38526" s="172"/>
      <c r="O38526" s="172"/>
      <c r="U38526" s="173"/>
    </row>
    <row r="38527" spans="13:21" s="104" customFormat="1" ht="15.75">
      <c r="M38527" s="172"/>
      <c r="N38527" s="172"/>
      <c r="O38527" s="172"/>
      <c r="U38527" s="173"/>
    </row>
    <row r="38528" spans="13:21" s="104" customFormat="1" ht="15.75">
      <c r="M38528" s="172"/>
      <c r="N38528" s="172"/>
      <c r="O38528" s="172"/>
      <c r="U38528" s="173"/>
    </row>
    <row r="38529" spans="13:21" s="104" customFormat="1" ht="15.75">
      <c r="M38529" s="172"/>
      <c r="N38529" s="172"/>
      <c r="O38529" s="172"/>
      <c r="U38529" s="173"/>
    </row>
    <row r="38530" spans="13:21" s="104" customFormat="1" ht="15.75">
      <c r="M38530" s="172"/>
      <c r="N38530" s="172"/>
      <c r="O38530" s="172"/>
      <c r="U38530" s="173"/>
    </row>
    <row r="38531" spans="13:21" s="104" customFormat="1" ht="15.75">
      <c r="M38531" s="172"/>
      <c r="N38531" s="172"/>
      <c r="O38531" s="172"/>
      <c r="U38531" s="173"/>
    </row>
    <row r="38532" spans="13:21" s="104" customFormat="1" ht="15.75">
      <c r="M38532" s="172"/>
      <c r="N38532" s="172"/>
      <c r="O38532" s="172"/>
      <c r="U38532" s="173"/>
    </row>
    <row r="38533" spans="13:21" s="104" customFormat="1" ht="15.75">
      <c r="M38533" s="172"/>
      <c r="N38533" s="172"/>
      <c r="O38533" s="172"/>
      <c r="U38533" s="173"/>
    </row>
    <row r="38534" spans="13:21" s="104" customFormat="1" ht="15.75">
      <c r="M38534" s="172"/>
      <c r="N38534" s="172"/>
      <c r="O38534" s="172"/>
      <c r="U38534" s="173"/>
    </row>
    <row r="38535" spans="13:21" s="104" customFormat="1" ht="15.75">
      <c r="M38535" s="172"/>
      <c r="N38535" s="172"/>
      <c r="O38535" s="172"/>
      <c r="U38535" s="173"/>
    </row>
    <row r="38536" spans="13:21" s="104" customFormat="1" ht="15.75">
      <c r="M38536" s="172"/>
      <c r="N38536" s="172"/>
      <c r="O38536" s="172"/>
      <c r="U38536" s="173"/>
    </row>
    <row r="38537" spans="13:21" s="104" customFormat="1" ht="15.75">
      <c r="M38537" s="172"/>
      <c r="N38537" s="172"/>
      <c r="O38537" s="172"/>
      <c r="U38537" s="173"/>
    </row>
    <row r="38538" spans="13:21" s="104" customFormat="1" ht="15.75">
      <c r="M38538" s="172"/>
      <c r="N38538" s="172"/>
      <c r="O38538" s="172"/>
      <c r="U38538" s="173"/>
    </row>
    <row r="38539" spans="13:21" s="104" customFormat="1" ht="15.75">
      <c r="M38539" s="172"/>
      <c r="N38539" s="172"/>
      <c r="O38539" s="172"/>
      <c r="U38539" s="173"/>
    </row>
    <row r="38540" spans="13:21" s="104" customFormat="1" ht="15.75">
      <c r="M38540" s="172"/>
      <c r="N38540" s="172"/>
      <c r="O38540" s="172"/>
      <c r="U38540" s="173"/>
    </row>
    <row r="38541" spans="13:21" s="104" customFormat="1" ht="15.75">
      <c r="M38541" s="172"/>
      <c r="N38541" s="172"/>
      <c r="O38541" s="172"/>
      <c r="U38541" s="173"/>
    </row>
    <row r="38542" spans="13:21" s="104" customFormat="1" ht="15.75">
      <c r="M38542" s="172"/>
      <c r="N38542" s="172"/>
      <c r="O38542" s="172"/>
      <c r="U38542" s="173"/>
    </row>
    <row r="38543" spans="13:21" s="104" customFormat="1" ht="15.75">
      <c r="M38543" s="172"/>
      <c r="N38543" s="172"/>
      <c r="O38543" s="172"/>
      <c r="U38543" s="173"/>
    </row>
    <row r="38544" spans="13:21" s="104" customFormat="1" ht="15.75">
      <c r="M38544" s="172"/>
      <c r="N38544" s="172"/>
      <c r="O38544" s="172"/>
      <c r="U38544" s="173"/>
    </row>
    <row r="38545" spans="13:21" s="104" customFormat="1" ht="15.75">
      <c r="M38545" s="172"/>
      <c r="N38545" s="172"/>
      <c r="O38545" s="172"/>
      <c r="U38545" s="173"/>
    </row>
    <row r="38546" spans="13:21" s="104" customFormat="1" ht="15.75">
      <c r="M38546" s="172"/>
      <c r="N38546" s="172"/>
      <c r="O38546" s="172"/>
      <c r="U38546" s="173"/>
    </row>
    <row r="38547" spans="13:21" s="104" customFormat="1" ht="15.75">
      <c r="M38547" s="172"/>
      <c r="N38547" s="172"/>
      <c r="O38547" s="172"/>
      <c r="U38547" s="173"/>
    </row>
    <row r="38548" spans="13:21" s="104" customFormat="1" ht="15.75">
      <c r="M38548" s="172"/>
      <c r="N38548" s="172"/>
      <c r="O38548" s="172"/>
      <c r="U38548" s="173"/>
    </row>
    <row r="38549" spans="13:21" s="104" customFormat="1" ht="15.75">
      <c r="M38549" s="172"/>
      <c r="N38549" s="172"/>
      <c r="O38549" s="172"/>
      <c r="U38549" s="173"/>
    </row>
    <row r="38550" spans="13:21" s="104" customFormat="1" ht="15.75">
      <c r="M38550" s="172"/>
      <c r="N38550" s="172"/>
      <c r="O38550" s="172"/>
      <c r="U38550" s="173"/>
    </row>
    <row r="38551" spans="13:21" s="104" customFormat="1" ht="15.75">
      <c r="M38551" s="172"/>
      <c r="N38551" s="172"/>
      <c r="O38551" s="172"/>
      <c r="U38551" s="173"/>
    </row>
    <row r="38552" spans="13:21" s="104" customFormat="1" ht="15.75">
      <c r="M38552" s="172"/>
      <c r="N38552" s="172"/>
      <c r="O38552" s="172"/>
      <c r="U38552" s="173"/>
    </row>
    <row r="38553" spans="13:21" s="104" customFormat="1" ht="15.75">
      <c r="M38553" s="172"/>
      <c r="N38553" s="172"/>
      <c r="O38553" s="172"/>
      <c r="U38553" s="173"/>
    </row>
    <row r="38554" spans="13:21" s="104" customFormat="1" ht="15.75">
      <c r="M38554" s="172"/>
      <c r="N38554" s="172"/>
      <c r="O38554" s="172"/>
      <c r="U38554" s="173"/>
    </row>
    <row r="38555" spans="13:21" s="104" customFormat="1" ht="15.75">
      <c r="M38555" s="172"/>
      <c r="N38555" s="172"/>
      <c r="O38555" s="172"/>
      <c r="U38555" s="173"/>
    </row>
    <row r="38556" spans="13:21" s="104" customFormat="1" ht="15.75">
      <c r="M38556" s="172"/>
      <c r="N38556" s="172"/>
      <c r="O38556" s="172"/>
      <c r="U38556" s="173"/>
    </row>
    <row r="38557" spans="13:21" s="104" customFormat="1" ht="15.75">
      <c r="M38557" s="172"/>
      <c r="N38557" s="172"/>
      <c r="O38557" s="172"/>
      <c r="U38557" s="173"/>
    </row>
    <row r="38558" spans="13:21" s="104" customFormat="1" ht="15.75">
      <c r="M38558" s="172"/>
      <c r="N38558" s="172"/>
      <c r="O38558" s="172"/>
      <c r="U38558" s="173"/>
    </row>
    <row r="38559" spans="13:21" s="104" customFormat="1" ht="15.75">
      <c r="M38559" s="172"/>
      <c r="N38559" s="172"/>
      <c r="O38559" s="172"/>
      <c r="U38559" s="173"/>
    </row>
    <row r="38560" spans="13:21" s="104" customFormat="1" ht="15.75">
      <c r="M38560" s="172"/>
      <c r="N38560" s="172"/>
      <c r="O38560" s="172"/>
      <c r="U38560" s="173"/>
    </row>
    <row r="38561" spans="13:21" s="104" customFormat="1" ht="15.75">
      <c r="M38561" s="172"/>
      <c r="N38561" s="172"/>
      <c r="O38561" s="172"/>
      <c r="U38561" s="173"/>
    </row>
    <row r="38562" spans="13:21" s="104" customFormat="1" ht="15.75">
      <c r="M38562" s="172"/>
      <c r="N38562" s="172"/>
      <c r="O38562" s="172"/>
      <c r="U38562" s="173"/>
    </row>
    <row r="38563" spans="13:21" s="104" customFormat="1" ht="15.75">
      <c r="M38563" s="172"/>
      <c r="N38563" s="172"/>
      <c r="O38563" s="172"/>
      <c r="U38563" s="173"/>
    </row>
    <row r="38564" spans="13:21" s="104" customFormat="1" ht="15.75">
      <c r="M38564" s="172"/>
      <c r="N38564" s="172"/>
      <c r="O38564" s="172"/>
      <c r="U38564" s="173"/>
    </row>
    <row r="38565" spans="13:21" s="104" customFormat="1" ht="15.75">
      <c r="M38565" s="172"/>
      <c r="N38565" s="172"/>
      <c r="O38565" s="172"/>
      <c r="U38565" s="173"/>
    </row>
    <row r="38566" spans="13:21" s="104" customFormat="1" ht="15.75">
      <c r="M38566" s="172"/>
      <c r="N38566" s="172"/>
      <c r="O38566" s="172"/>
      <c r="U38566" s="173"/>
    </row>
    <row r="38567" spans="13:21" s="104" customFormat="1" ht="15.75">
      <c r="M38567" s="172"/>
      <c r="N38567" s="172"/>
      <c r="O38567" s="172"/>
      <c r="U38567" s="173"/>
    </row>
    <row r="38568" spans="13:21" s="104" customFormat="1" ht="15.75">
      <c r="M38568" s="172"/>
      <c r="N38568" s="172"/>
      <c r="O38568" s="172"/>
      <c r="U38568" s="173"/>
    </row>
    <row r="38569" spans="13:21" s="104" customFormat="1" ht="15.75">
      <c r="M38569" s="172"/>
      <c r="N38569" s="172"/>
      <c r="O38569" s="172"/>
      <c r="U38569" s="173"/>
    </row>
    <row r="38570" spans="13:21" s="104" customFormat="1" ht="15.75">
      <c r="M38570" s="172"/>
      <c r="N38570" s="172"/>
      <c r="O38570" s="172"/>
      <c r="U38570" s="173"/>
    </row>
    <row r="38571" spans="13:21" s="104" customFormat="1" ht="15.75">
      <c r="M38571" s="172"/>
      <c r="N38571" s="172"/>
      <c r="O38571" s="172"/>
      <c r="U38571" s="173"/>
    </row>
    <row r="38572" spans="13:21" s="104" customFormat="1" ht="15.75">
      <c r="M38572" s="172"/>
      <c r="N38572" s="172"/>
      <c r="O38572" s="172"/>
      <c r="U38572" s="173"/>
    </row>
    <row r="38573" spans="13:21" s="104" customFormat="1" ht="15.75">
      <c r="M38573" s="172"/>
      <c r="N38573" s="172"/>
      <c r="O38573" s="172"/>
      <c r="U38573" s="173"/>
    </row>
    <row r="38574" spans="13:21" s="104" customFormat="1" ht="15.75">
      <c r="M38574" s="172"/>
      <c r="N38574" s="172"/>
      <c r="O38574" s="172"/>
      <c r="U38574" s="173"/>
    </row>
    <row r="38575" spans="13:21" s="104" customFormat="1" ht="15.75">
      <c r="M38575" s="172"/>
      <c r="N38575" s="172"/>
      <c r="O38575" s="172"/>
      <c r="U38575" s="173"/>
    </row>
    <row r="38576" spans="13:21" s="104" customFormat="1" ht="15.75">
      <c r="M38576" s="172"/>
      <c r="N38576" s="172"/>
      <c r="O38576" s="172"/>
      <c r="U38576" s="173"/>
    </row>
    <row r="38577" spans="13:21" s="104" customFormat="1" ht="15.75">
      <c r="M38577" s="172"/>
      <c r="N38577" s="172"/>
      <c r="O38577" s="172"/>
      <c r="U38577" s="173"/>
    </row>
    <row r="38578" spans="13:21" s="104" customFormat="1" ht="15.75">
      <c r="M38578" s="172"/>
      <c r="N38578" s="172"/>
      <c r="O38578" s="172"/>
      <c r="U38578" s="173"/>
    </row>
    <row r="38579" spans="13:21" s="104" customFormat="1" ht="15.75">
      <c r="M38579" s="172"/>
      <c r="N38579" s="172"/>
      <c r="O38579" s="172"/>
      <c r="U38579" s="173"/>
    </row>
    <row r="38580" spans="13:21" s="104" customFormat="1" ht="15.75">
      <c r="M38580" s="172"/>
      <c r="N38580" s="172"/>
      <c r="O38580" s="172"/>
      <c r="U38580" s="173"/>
    </row>
    <row r="38581" spans="13:21" s="104" customFormat="1" ht="15.75">
      <c r="M38581" s="172"/>
      <c r="N38581" s="172"/>
      <c r="O38581" s="172"/>
      <c r="U38581" s="173"/>
    </row>
    <row r="38582" spans="13:21" s="104" customFormat="1" ht="15.75">
      <c r="M38582" s="172"/>
      <c r="N38582" s="172"/>
      <c r="O38582" s="172"/>
      <c r="U38582" s="173"/>
    </row>
    <row r="38583" spans="13:21" s="104" customFormat="1" ht="15.75">
      <c r="M38583" s="172"/>
      <c r="N38583" s="172"/>
      <c r="O38583" s="172"/>
      <c r="U38583" s="173"/>
    </row>
    <row r="38584" spans="13:21" s="104" customFormat="1" ht="15.75">
      <c r="M38584" s="172"/>
      <c r="N38584" s="172"/>
      <c r="O38584" s="172"/>
      <c r="U38584" s="173"/>
    </row>
    <row r="38585" spans="13:21" s="104" customFormat="1" ht="15.75">
      <c r="M38585" s="172"/>
      <c r="N38585" s="172"/>
      <c r="O38585" s="172"/>
      <c r="U38585" s="173"/>
    </row>
    <row r="38586" spans="13:21" s="104" customFormat="1" ht="15.75">
      <c r="M38586" s="172"/>
      <c r="N38586" s="172"/>
      <c r="O38586" s="172"/>
      <c r="U38586" s="173"/>
    </row>
    <row r="38587" spans="13:21" s="104" customFormat="1" ht="15.75">
      <c r="M38587" s="172"/>
      <c r="N38587" s="172"/>
      <c r="O38587" s="172"/>
      <c r="U38587" s="173"/>
    </row>
    <row r="38588" spans="13:21" s="104" customFormat="1" ht="15.75">
      <c r="M38588" s="172"/>
      <c r="N38588" s="172"/>
      <c r="O38588" s="172"/>
      <c r="U38588" s="173"/>
    </row>
    <row r="38589" spans="13:21" s="104" customFormat="1" ht="15.75">
      <c r="M38589" s="172"/>
      <c r="N38589" s="172"/>
      <c r="O38589" s="172"/>
      <c r="U38589" s="173"/>
    </row>
    <row r="38590" spans="13:21" s="104" customFormat="1" ht="15.75">
      <c r="M38590" s="172"/>
      <c r="N38590" s="172"/>
      <c r="O38590" s="172"/>
      <c r="U38590" s="173"/>
    </row>
    <row r="38591" spans="13:21" s="104" customFormat="1" ht="15.75">
      <c r="M38591" s="172"/>
      <c r="N38591" s="172"/>
      <c r="O38591" s="172"/>
      <c r="U38591" s="173"/>
    </row>
    <row r="38592" spans="13:21" s="104" customFormat="1" ht="15.75">
      <c r="M38592" s="172"/>
      <c r="N38592" s="172"/>
      <c r="O38592" s="172"/>
      <c r="U38592" s="173"/>
    </row>
    <row r="38593" spans="13:21" s="104" customFormat="1" ht="15.75">
      <c r="M38593" s="172"/>
      <c r="N38593" s="172"/>
      <c r="O38593" s="172"/>
      <c r="U38593" s="173"/>
    </row>
    <row r="38594" spans="13:21" s="104" customFormat="1" ht="15.75">
      <c r="M38594" s="172"/>
      <c r="N38594" s="172"/>
      <c r="O38594" s="172"/>
      <c r="U38594" s="173"/>
    </row>
    <row r="38595" spans="13:21" s="104" customFormat="1" ht="15.75">
      <c r="M38595" s="172"/>
      <c r="N38595" s="172"/>
      <c r="O38595" s="172"/>
      <c r="U38595" s="173"/>
    </row>
    <row r="38596" spans="13:21" s="104" customFormat="1" ht="15.75">
      <c r="M38596" s="172"/>
      <c r="N38596" s="172"/>
      <c r="O38596" s="172"/>
      <c r="U38596" s="173"/>
    </row>
    <row r="38597" spans="13:21" s="104" customFormat="1" ht="15.75">
      <c r="M38597" s="172"/>
      <c r="N38597" s="172"/>
      <c r="O38597" s="172"/>
      <c r="U38597" s="173"/>
    </row>
    <row r="38598" spans="13:21" s="104" customFormat="1" ht="15.75">
      <c r="M38598" s="172"/>
      <c r="N38598" s="172"/>
      <c r="O38598" s="172"/>
      <c r="U38598" s="173"/>
    </row>
    <row r="38599" spans="13:21" s="104" customFormat="1" ht="15.75">
      <c r="M38599" s="172"/>
      <c r="N38599" s="172"/>
      <c r="O38599" s="172"/>
      <c r="U38599" s="173"/>
    </row>
    <row r="38600" spans="13:21" s="104" customFormat="1" ht="15.75">
      <c r="M38600" s="172"/>
      <c r="N38600" s="172"/>
      <c r="O38600" s="172"/>
      <c r="U38600" s="173"/>
    </row>
    <row r="38601" spans="13:21" s="104" customFormat="1" ht="15.75">
      <c r="M38601" s="172"/>
      <c r="N38601" s="172"/>
      <c r="O38601" s="172"/>
      <c r="U38601" s="173"/>
    </row>
    <row r="38602" spans="13:21" s="104" customFormat="1" ht="15.75">
      <c r="M38602" s="172"/>
      <c r="N38602" s="172"/>
      <c r="O38602" s="172"/>
      <c r="U38602" s="173"/>
    </row>
    <row r="38603" spans="13:21" s="104" customFormat="1" ht="15.75">
      <c r="M38603" s="172"/>
      <c r="N38603" s="172"/>
      <c r="O38603" s="172"/>
      <c r="U38603" s="173"/>
    </row>
    <row r="38604" spans="13:21" s="104" customFormat="1" ht="15.75">
      <c r="M38604" s="172"/>
      <c r="N38604" s="172"/>
      <c r="O38604" s="172"/>
      <c r="U38604" s="173"/>
    </row>
    <row r="38605" spans="13:21" s="104" customFormat="1" ht="15.75">
      <c r="M38605" s="172"/>
      <c r="N38605" s="172"/>
      <c r="O38605" s="172"/>
      <c r="U38605" s="173"/>
    </row>
    <row r="38606" spans="13:21" s="104" customFormat="1" ht="15.75">
      <c r="M38606" s="172"/>
      <c r="N38606" s="172"/>
      <c r="O38606" s="172"/>
      <c r="U38606" s="173"/>
    </row>
    <row r="38607" spans="13:21" s="104" customFormat="1" ht="15.75">
      <c r="M38607" s="172"/>
      <c r="N38607" s="172"/>
      <c r="O38607" s="172"/>
      <c r="U38607" s="173"/>
    </row>
    <row r="38608" spans="13:21" s="104" customFormat="1" ht="15.75">
      <c r="M38608" s="172"/>
      <c r="N38608" s="172"/>
      <c r="O38608" s="172"/>
      <c r="U38608" s="173"/>
    </row>
    <row r="38609" spans="13:21" s="104" customFormat="1" ht="15.75">
      <c r="M38609" s="172"/>
      <c r="N38609" s="172"/>
      <c r="O38609" s="172"/>
      <c r="U38609" s="173"/>
    </row>
    <row r="38610" spans="13:21" s="104" customFormat="1" ht="15.75">
      <c r="M38610" s="172"/>
      <c r="N38610" s="172"/>
      <c r="O38610" s="172"/>
      <c r="U38610" s="173"/>
    </row>
    <row r="38611" spans="13:21" s="104" customFormat="1" ht="15.75">
      <c r="M38611" s="172"/>
      <c r="N38611" s="172"/>
      <c r="O38611" s="172"/>
      <c r="U38611" s="173"/>
    </row>
    <row r="38612" spans="13:21" s="104" customFormat="1" ht="15.75">
      <c r="M38612" s="172"/>
      <c r="N38612" s="172"/>
      <c r="O38612" s="172"/>
      <c r="U38612" s="173"/>
    </row>
    <row r="38613" spans="13:21" s="104" customFormat="1" ht="15.75">
      <c r="M38613" s="172"/>
      <c r="N38613" s="172"/>
      <c r="O38613" s="172"/>
      <c r="U38613" s="173"/>
    </row>
    <row r="38614" spans="13:21" s="104" customFormat="1" ht="15.75">
      <c r="M38614" s="172"/>
      <c r="N38614" s="172"/>
      <c r="O38614" s="172"/>
      <c r="U38614" s="173"/>
    </row>
    <row r="38615" spans="13:21" s="104" customFormat="1" ht="15.75">
      <c r="M38615" s="172"/>
      <c r="N38615" s="172"/>
      <c r="O38615" s="172"/>
      <c r="U38615" s="173"/>
    </row>
    <row r="38616" spans="13:21" s="104" customFormat="1" ht="15.75">
      <c r="M38616" s="172"/>
      <c r="N38616" s="172"/>
      <c r="O38616" s="172"/>
      <c r="U38616" s="173"/>
    </row>
    <row r="38617" spans="13:21" s="104" customFormat="1" ht="15.75">
      <c r="M38617" s="172"/>
      <c r="N38617" s="172"/>
      <c r="O38617" s="172"/>
      <c r="U38617" s="173"/>
    </row>
    <row r="38618" spans="13:21" s="104" customFormat="1" ht="15.75">
      <c r="M38618" s="172"/>
      <c r="N38618" s="172"/>
      <c r="O38618" s="172"/>
      <c r="U38618" s="173"/>
    </row>
    <row r="38619" spans="13:21" s="104" customFormat="1" ht="15.75">
      <c r="M38619" s="172"/>
      <c r="N38619" s="172"/>
      <c r="O38619" s="172"/>
      <c r="U38619" s="173"/>
    </row>
    <row r="38620" spans="13:21" s="104" customFormat="1" ht="15.75">
      <c r="M38620" s="172"/>
      <c r="N38620" s="172"/>
      <c r="O38620" s="172"/>
      <c r="U38620" s="173"/>
    </row>
    <row r="38621" spans="13:21" s="104" customFormat="1" ht="15.75">
      <c r="M38621" s="172"/>
      <c r="N38621" s="172"/>
      <c r="O38621" s="172"/>
      <c r="U38621" s="173"/>
    </row>
    <row r="38622" spans="13:21" s="104" customFormat="1" ht="15.75">
      <c r="M38622" s="172"/>
      <c r="N38622" s="172"/>
      <c r="O38622" s="172"/>
      <c r="U38622" s="173"/>
    </row>
    <row r="38623" spans="13:21" s="104" customFormat="1" ht="15.75">
      <c r="M38623" s="172"/>
      <c r="N38623" s="172"/>
      <c r="O38623" s="172"/>
      <c r="U38623" s="173"/>
    </row>
    <row r="38624" spans="13:21" s="104" customFormat="1" ht="15.75">
      <c r="M38624" s="172"/>
      <c r="N38624" s="172"/>
      <c r="O38624" s="172"/>
      <c r="U38624" s="173"/>
    </row>
    <row r="38625" spans="13:21" s="104" customFormat="1" ht="15.75">
      <c r="M38625" s="172"/>
      <c r="N38625" s="172"/>
      <c r="O38625" s="172"/>
      <c r="U38625" s="173"/>
    </row>
    <row r="38626" spans="13:21" s="104" customFormat="1" ht="15.75">
      <c r="M38626" s="172"/>
      <c r="N38626" s="172"/>
      <c r="O38626" s="172"/>
      <c r="U38626" s="173"/>
    </row>
    <row r="38627" spans="13:21" s="104" customFormat="1" ht="15.75">
      <c r="M38627" s="172"/>
      <c r="N38627" s="172"/>
      <c r="O38627" s="172"/>
      <c r="U38627" s="173"/>
    </row>
    <row r="38628" spans="13:21" s="104" customFormat="1" ht="15.75">
      <c r="M38628" s="172"/>
      <c r="N38628" s="172"/>
      <c r="O38628" s="172"/>
      <c r="U38628" s="173"/>
    </row>
    <row r="38629" spans="13:21" s="104" customFormat="1" ht="15.75">
      <c r="M38629" s="172"/>
      <c r="N38629" s="172"/>
      <c r="O38629" s="172"/>
      <c r="U38629" s="173"/>
    </row>
    <row r="38630" spans="13:21" s="104" customFormat="1" ht="15.75">
      <c r="M38630" s="172"/>
      <c r="N38630" s="172"/>
      <c r="O38630" s="172"/>
      <c r="U38630" s="173"/>
    </row>
    <row r="38631" spans="13:21" s="104" customFormat="1" ht="15.75">
      <c r="M38631" s="172"/>
      <c r="N38631" s="172"/>
      <c r="O38631" s="172"/>
      <c r="U38631" s="173"/>
    </row>
    <row r="38632" spans="13:21" s="104" customFormat="1" ht="15.75">
      <c r="M38632" s="172"/>
      <c r="N38632" s="172"/>
      <c r="O38632" s="172"/>
      <c r="U38632" s="173"/>
    </row>
    <row r="38633" spans="13:21" s="104" customFormat="1" ht="15.75">
      <c r="M38633" s="172"/>
      <c r="N38633" s="172"/>
      <c r="O38633" s="172"/>
      <c r="U38633" s="173"/>
    </row>
    <row r="38634" spans="13:21" s="104" customFormat="1" ht="15.75">
      <c r="M38634" s="172"/>
      <c r="N38634" s="172"/>
      <c r="O38634" s="172"/>
      <c r="U38634" s="173"/>
    </row>
    <row r="38635" spans="13:21" s="104" customFormat="1" ht="15.75">
      <c r="M38635" s="172"/>
      <c r="N38635" s="172"/>
      <c r="O38635" s="172"/>
      <c r="U38635" s="173"/>
    </row>
    <row r="38636" spans="13:21" s="104" customFormat="1" ht="15.75">
      <c r="M38636" s="172"/>
      <c r="N38636" s="172"/>
      <c r="O38636" s="172"/>
      <c r="U38636" s="173"/>
    </row>
    <row r="38637" spans="13:21" s="104" customFormat="1" ht="15.75">
      <c r="M38637" s="172"/>
      <c r="N38637" s="172"/>
      <c r="O38637" s="172"/>
      <c r="U38637" s="173"/>
    </row>
    <row r="38638" spans="13:21" s="104" customFormat="1" ht="15.75">
      <c r="M38638" s="172"/>
      <c r="N38638" s="172"/>
      <c r="O38638" s="172"/>
      <c r="U38638" s="173"/>
    </row>
    <row r="38639" spans="13:21" s="104" customFormat="1" ht="15.75">
      <c r="M38639" s="172"/>
      <c r="N38639" s="172"/>
      <c r="O38639" s="172"/>
      <c r="U38639" s="173"/>
    </row>
    <row r="38640" spans="13:21" s="104" customFormat="1" ht="15.75">
      <c r="M38640" s="172"/>
      <c r="N38640" s="172"/>
      <c r="O38640" s="172"/>
      <c r="U38640" s="173"/>
    </row>
    <row r="38641" spans="13:21" s="104" customFormat="1" ht="15.75">
      <c r="M38641" s="172"/>
      <c r="N38641" s="172"/>
      <c r="O38641" s="172"/>
      <c r="U38641" s="173"/>
    </row>
    <row r="38642" spans="13:21" s="104" customFormat="1" ht="15.75">
      <c r="M38642" s="172"/>
      <c r="N38642" s="172"/>
      <c r="O38642" s="172"/>
      <c r="U38642" s="173"/>
    </row>
    <row r="38643" spans="13:21" s="104" customFormat="1" ht="15.75">
      <c r="M38643" s="172"/>
      <c r="N38643" s="172"/>
      <c r="O38643" s="172"/>
      <c r="U38643" s="173"/>
    </row>
    <row r="38644" spans="13:21" s="104" customFormat="1" ht="15.75">
      <c r="M38644" s="172"/>
      <c r="N38644" s="172"/>
      <c r="O38644" s="172"/>
      <c r="U38644" s="173"/>
    </row>
    <row r="38645" spans="13:21" s="104" customFormat="1" ht="15.75">
      <c r="M38645" s="172"/>
      <c r="N38645" s="172"/>
      <c r="O38645" s="172"/>
      <c r="U38645" s="173"/>
    </row>
    <row r="38646" spans="13:21" s="104" customFormat="1" ht="15.75">
      <c r="M38646" s="172"/>
      <c r="N38646" s="172"/>
      <c r="O38646" s="172"/>
      <c r="U38646" s="173"/>
    </row>
    <row r="38647" spans="13:21" s="104" customFormat="1" ht="15.75">
      <c r="M38647" s="172"/>
      <c r="N38647" s="172"/>
      <c r="O38647" s="172"/>
      <c r="U38647" s="173"/>
    </row>
    <row r="38648" spans="13:21" s="104" customFormat="1" ht="15.75">
      <c r="M38648" s="172"/>
      <c r="N38648" s="172"/>
      <c r="O38648" s="172"/>
      <c r="U38648" s="173"/>
    </row>
    <row r="38649" spans="13:21" s="104" customFormat="1" ht="15.75">
      <c r="M38649" s="172"/>
      <c r="N38649" s="172"/>
      <c r="O38649" s="172"/>
      <c r="U38649" s="173"/>
    </row>
    <row r="38650" spans="13:21" s="104" customFormat="1" ht="15.75">
      <c r="M38650" s="172"/>
      <c r="N38650" s="172"/>
      <c r="O38650" s="172"/>
      <c r="U38650" s="173"/>
    </row>
    <row r="38651" spans="13:21" s="104" customFormat="1" ht="15.75">
      <c r="M38651" s="172"/>
      <c r="N38651" s="172"/>
      <c r="O38651" s="172"/>
      <c r="U38651" s="173"/>
    </row>
    <row r="38652" spans="13:21" s="104" customFormat="1" ht="15.75">
      <c r="M38652" s="172"/>
      <c r="N38652" s="172"/>
      <c r="O38652" s="172"/>
      <c r="U38652" s="173"/>
    </row>
    <row r="38653" spans="13:21" s="104" customFormat="1" ht="15.75">
      <c r="M38653" s="172"/>
      <c r="N38653" s="172"/>
      <c r="O38653" s="172"/>
      <c r="U38653" s="173"/>
    </row>
    <row r="38654" spans="13:21" s="104" customFormat="1" ht="15.75">
      <c r="M38654" s="172"/>
      <c r="N38654" s="172"/>
      <c r="O38654" s="172"/>
      <c r="U38654" s="173"/>
    </row>
    <row r="38655" spans="13:21" s="104" customFormat="1" ht="15.75">
      <c r="M38655" s="172"/>
      <c r="N38655" s="172"/>
      <c r="O38655" s="172"/>
      <c r="U38655" s="173"/>
    </row>
    <row r="38656" spans="13:21" s="104" customFormat="1" ht="15.75">
      <c r="M38656" s="172"/>
      <c r="N38656" s="172"/>
      <c r="O38656" s="172"/>
      <c r="U38656" s="173"/>
    </row>
    <row r="38657" spans="13:21" s="104" customFormat="1" ht="15.75">
      <c r="M38657" s="172"/>
      <c r="N38657" s="172"/>
      <c r="O38657" s="172"/>
      <c r="U38657" s="173"/>
    </row>
    <row r="38658" spans="13:21" s="104" customFormat="1" ht="15.75">
      <c r="M38658" s="172"/>
      <c r="N38658" s="172"/>
      <c r="O38658" s="172"/>
      <c r="U38658" s="173"/>
    </row>
    <row r="38659" spans="13:21" s="104" customFormat="1" ht="15.75">
      <c r="M38659" s="172"/>
      <c r="N38659" s="172"/>
      <c r="O38659" s="172"/>
      <c r="U38659" s="173"/>
    </row>
    <row r="38660" spans="13:21" s="104" customFormat="1" ht="15.75">
      <c r="M38660" s="172"/>
      <c r="N38660" s="172"/>
      <c r="O38660" s="172"/>
      <c r="U38660" s="173"/>
    </row>
    <row r="38661" spans="13:21" s="104" customFormat="1" ht="15.75">
      <c r="M38661" s="172"/>
      <c r="N38661" s="172"/>
      <c r="O38661" s="172"/>
      <c r="U38661" s="173"/>
    </row>
    <row r="38662" spans="13:21" s="104" customFormat="1" ht="15.75">
      <c r="M38662" s="172"/>
      <c r="N38662" s="172"/>
      <c r="O38662" s="172"/>
      <c r="U38662" s="173"/>
    </row>
    <row r="38663" spans="13:21" s="104" customFormat="1" ht="15.75">
      <c r="M38663" s="172"/>
      <c r="N38663" s="172"/>
      <c r="O38663" s="172"/>
      <c r="U38663" s="173"/>
    </row>
    <row r="38664" spans="13:21" s="104" customFormat="1" ht="15.75">
      <c r="M38664" s="172"/>
      <c r="N38664" s="172"/>
      <c r="O38664" s="172"/>
      <c r="U38664" s="173"/>
    </row>
    <row r="38665" spans="13:21" s="104" customFormat="1" ht="15.75">
      <c r="M38665" s="172"/>
      <c r="N38665" s="172"/>
      <c r="O38665" s="172"/>
      <c r="U38665" s="173"/>
    </row>
    <row r="38666" spans="13:21" s="104" customFormat="1" ht="15.75">
      <c r="M38666" s="172"/>
      <c r="N38666" s="172"/>
      <c r="O38666" s="172"/>
      <c r="U38666" s="173"/>
    </row>
    <row r="38667" spans="13:21" s="104" customFormat="1" ht="15.75">
      <c r="M38667" s="172"/>
      <c r="N38667" s="172"/>
      <c r="O38667" s="172"/>
      <c r="U38667" s="173"/>
    </row>
    <row r="38668" spans="13:21" s="104" customFormat="1" ht="15.75">
      <c r="M38668" s="172"/>
      <c r="N38668" s="172"/>
      <c r="O38668" s="172"/>
      <c r="U38668" s="173"/>
    </row>
    <row r="38669" spans="13:21" s="104" customFormat="1" ht="15.75">
      <c r="M38669" s="172"/>
      <c r="N38669" s="172"/>
      <c r="O38669" s="172"/>
      <c r="U38669" s="173"/>
    </row>
    <row r="38670" spans="13:21" s="104" customFormat="1" ht="15.75">
      <c r="M38670" s="172"/>
      <c r="N38670" s="172"/>
      <c r="O38670" s="172"/>
      <c r="U38670" s="173"/>
    </row>
    <row r="38671" spans="13:21" s="104" customFormat="1" ht="15.75">
      <c r="M38671" s="172"/>
      <c r="N38671" s="172"/>
      <c r="O38671" s="172"/>
      <c r="U38671" s="173"/>
    </row>
    <row r="38672" spans="13:21" s="104" customFormat="1" ht="15.75">
      <c r="M38672" s="172"/>
      <c r="N38672" s="172"/>
      <c r="O38672" s="172"/>
      <c r="U38672" s="173"/>
    </row>
    <row r="38673" spans="13:21" s="104" customFormat="1" ht="15.75">
      <c r="M38673" s="172"/>
      <c r="N38673" s="172"/>
      <c r="O38673" s="172"/>
      <c r="U38673" s="173"/>
    </row>
    <row r="38674" spans="13:21" s="104" customFormat="1" ht="15.75">
      <c r="M38674" s="172"/>
      <c r="N38674" s="172"/>
      <c r="O38674" s="172"/>
      <c r="U38674" s="173"/>
    </row>
    <row r="38675" spans="13:21" s="104" customFormat="1" ht="15.75">
      <c r="M38675" s="172"/>
      <c r="N38675" s="172"/>
      <c r="O38675" s="172"/>
      <c r="U38675" s="173"/>
    </row>
    <row r="38676" spans="13:21" s="104" customFormat="1" ht="15.75">
      <c r="M38676" s="172"/>
      <c r="N38676" s="172"/>
      <c r="O38676" s="172"/>
      <c r="U38676" s="173"/>
    </row>
    <row r="38677" spans="13:21" s="104" customFormat="1" ht="15.75">
      <c r="M38677" s="172"/>
      <c r="N38677" s="172"/>
      <c r="O38677" s="172"/>
      <c r="U38677" s="173"/>
    </row>
    <row r="38678" spans="13:21" s="104" customFormat="1" ht="15.75">
      <c r="M38678" s="172"/>
      <c r="N38678" s="172"/>
      <c r="O38678" s="172"/>
      <c r="U38678" s="173"/>
    </row>
    <row r="38679" spans="13:21" s="104" customFormat="1" ht="15.75">
      <c r="M38679" s="172"/>
      <c r="N38679" s="172"/>
      <c r="O38679" s="172"/>
      <c r="U38679" s="173"/>
    </row>
    <row r="38680" spans="13:21" s="104" customFormat="1" ht="15.75">
      <c r="M38680" s="172"/>
      <c r="N38680" s="172"/>
      <c r="O38680" s="172"/>
      <c r="U38680" s="173"/>
    </row>
    <row r="38681" spans="13:21" s="104" customFormat="1" ht="15.75">
      <c r="M38681" s="172"/>
      <c r="N38681" s="172"/>
      <c r="O38681" s="172"/>
      <c r="U38681" s="173"/>
    </row>
    <row r="38682" spans="13:21" s="104" customFormat="1" ht="15.75">
      <c r="M38682" s="172"/>
      <c r="N38682" s="172"/>
      <c r="O38682" s="172"/>
      <c r="U38682" s="173"/>
    </row>
    <row r="38683" spans="13:21" s="104" customFormat="1" ht="15.75">
      <c r="M38683" s="172"/>
      <c r="N38683" s="172"/>
      <c r="O38683" s="172"/>
      <c r="U38683" s="173"/>
    </row>
    <row r="38684" spans="13:21" s="104" customFormat="1" ht="15.75">
      <c r="M38684" s="172"/>
      <c r="N38684" s="172"/>
      <c r="O38684" s="172"/>
      <c r="U38684" s="173"/>
    </row>
    <row r="38685" spans="13:21" s="104" customFormat="1" ht="15.75">
      <c r="M38685" s="172"/>
      <c r="N38685" s="172"/>
      <c r="O38685" s="172"/>
      <c r="U38685" s="173"/>
    </row>
    <row r="38686" spans="13:21" s="104" customFormat="1" ht="15.75">
      <c r="M38686" s="172"/>
      <c r="N38686" s="172"/>
      <c r="O38686" s="172"/>
      <c r="U38686" s="173"/>
    </row>
    <row r="38687" spans="13:21" s="104" customFormat="1" ht="15.75">
      <c r="M38687" s="172"/>
      <c r="N38687" s="172"/>
      <c r="O38687" s="172"/>
      <c r="U38687" s="173"/>
    </row>
    <row r="38688" spans="13:21" s="104" customFormat="1" ht="15.75">
      <c r="M38688" s="172"/>
      <c r="N38688" s="172"/>
      <c r="O38688" s="172"/>
      <c r="U38688" s="173"/>
    </row>
    <row r="38689" spans="13:21" s="104" customFormat="1" ht="15.75">
      <c r="M38689" s="172"/>
      <c r="N38689" s="172"/>
      <c r="O38689" s="172"/>
      <c r="U38689" s="173"/>
    </row>
    <row r="38690" spans="13:21" s="104" customFormat="1" ht="15.75">
      <c r="M38690" s="172"/>
      <c r="N38690" s="172"/>
      <c r="O38690" s="172"/>
      <c r="U38690" s="173"/>
    </row>
    <row r="38691" spans="13:21" s="104" customFormat="1" ht="15.75">
      <c r="M38691" s="172"/>
      <c r="N38691" s="172"/>
      <c r="O38691" s="172"/>
      <c r="U38691" s="173"/>
    </row>
    <row r="38692" spans="13:21" s="104" customFormat="1" ht="15.75">
      <c r="M38692" s="172"/>
      <c r="N38692" s="172"/>
      <c r="O38692" s="172"/>
      <c r="U38692" s="173"/>
    </row>
    <row r="38693" spans="13:21" s="104" customFormat="1" ht="15.75">
      <c r="M38693" s="172"/>
      <c r="N38693" s="172"/>
      <c r="O38693" s="172"/>
      <c r="U38693" s="173"/>
    </row>
    <row r="38694" spans="13:21" s="104" customFormat="1" ht="15.75">
      <c r="M38694" s="172"/>
      <c r="N38694" s="172"/>
      <c r="O38694" s="172"/>
      <c r="U38694" s="173"/>
    </row>
    <row r="38695" spans="13:21" s="104" customFormat="1" ht="15.75">
      <c r="M38695" s="172"/>
      <c r="N38695" s="172"/>
      <c r="O38695" s="172"/>
      <c r="U38695" s="173"/>
    </row>
    <row r="38696" spans="13:21" s="104" customFormat="1" ht="15.75">
      <c r="M38696" s="172"/>
      <c r="N38696" s="172"/>
      <c r="O38696" s="172"/>
      <c r="U38696" s="173"/>
    </row>
    <row r="38697" spans="13:21" s="104" customFormat="1" ht="15.75">
      <c r="M38697" s="172"/>
      <c r="N38697" s="172"/>
      <c r="O38697" s="172"/>
      <c r="U38697" s="173"/>
    </row>
    <row r="38698" spans="13:21" s="104" customFormat="1" ht="15.75">
      <c r="M38698" s="172"/>
      <c r="N38698" s="172"/>
      <c r="O38698" s="172"/>
      <c r="U38698" s="173"/>
    </row>
    <row r="38699" spans="13:21" s="104" customFormat="1" ht="15.75">
      <c r="M38699" s="172"/>
      <c r="N38699" s="172"/>
      <c r="O38699" s="172"/>
      <c r="U38699" s="173"/>
    </row>
    <row r="38700" spans="13:21" s="104" customFormat="1" ht="15.75">
      <c r="M38700" s="172"/>
      <c r="N38700" s="172"/>
      <c r="O38700" s="172"/>
      <c r="U38700" s="173"/>
    </row>
    <row r="38701" spans="13:21" s="104" customFormat="1" ht="15.75">
      <c r="M38701" s="172"/>
      <c r="N38701" s="172"/>
      <c r="O38701" s="172"/>
      <c r="U38701" s="173"/>
    </row>
    <row r="38702" spans="13:21" s="104" customFormat="1" ht="15.75">
      <c r="M38702" s="172"/>
      <c r="N38702" s="172"/>
      <c r="O38702" s="172"/>
      <c r="U38702" s="173"/>
    </row>
    <row r="38703" spans="13:21" s="104" customFormat="1" ht="15.75">
      <c r="M38703" s="172"/>
      <c r="N38703" s="172"/>
      <c r="O38703" s="172"/>
      <c r="U38703" s="173"/>
    </row>
    <row r="38704" spans="13:21" s="104" customFormat="1" ht="15.75">
      <c r="M38704" s="172"/>
      <c r="N38704" s="172"/>
      <c r="O38704" s="172"/>
      <c r="U38704" s="173"/>
    </row>
    <row r="38705" spans="13:21" s="104" customFormat="1" ht="15.75">
      <c r="M38705" s="172"/>
      <c r="N38705" s="172"/>
      <c r="O38705" s="172"/>
      <c r="U38705" s="173"/>
    </row>
    <row r="38706" spans="13:21" s="104" customFormat="1" ht="15.75">
      <c r="M38706" s="172"/>
      <c r="N38706" s="172"/>
      <c r="O38706" s="172"/>
      <c r="U38706" s="173"/>
    </row>
    <row r="38707" spans="13:21" s="104" customFormat="1" ht="15.75">
      <c r="M38707" s="172"/>
      <c r="N38707" s="172"/>
      <c r="O38707" s="172"/>
      <c r="U38707" s="173"/>
    </row>
    <row r="38708" spans="13:21" s="104" customFormat="1" ht="15.75">
      <c r="M38708" s="172"/>
      <c r="N38708" s="172"/>
      <c r="O38708" s="172"/>
      <c r="U38708" s="173"/>
    </row>
    <row r="38709" spans="13:21" s="104" customFormat="1" ht="15.75">
      <c r="M38709" s="172"/>
      <c r="N38709" s="172"/>
      <c r="O38709" s="172"/>
      <c r="U38709" s="173"/>
    </row>
    <row r="38710" spans="13:21" s="104" customFormat="1" ht="15.75">
      <c r="M38710" s="172"/>
      <c r="N38710" s="172"/>
      <c r="O38710" s="172"/>
      <c r="U38710" s="173"/>
    </row>
    <row r="38711" spans="13:21" s="104" customFormat="1" ht="15.75">
      <c r="M38711" s="172"/>
      <c r="N38711" s="172"/>
      <c r="O38711" s="172"/>
      <c r="U38711" s="173"/>
    </row>
    <row r="38712" spans="13:21" s="104" customFormat="1" ht="15.75">
      <c r="M38712" s="172"/>
      <c r="N38712" s="172"/>
      <c r="O38712" s="172"/>
      <c r="U38712" s="173"/>
    </row>
    <row r="38713" spans="13:21" s="104" customFormat="1" ht="15.75">
      <c r="M38713" s="172"/>
      <c r="N38713" s="172"/>
      <c r="O38713" s="172"/>
      <c r="U38713" s="173"/>
    </row>
    <row r="38714" spans="13:21" s="104" customFormat="1" ht="15.75">
      <c r="M38714" s="172"/>
      <c r="N38714" s="172"/>
      <c r="O38714" s="172"/>
      <c r="U38714" s="173"/>
    </row>
    <row r="38715" spans="13:21" s="104" customFormat="1" ht="15.75">
      <c r="M38715" s="172"/>
      <c r="N38715" s="172"/>
      <c r="O38715" s="172"/>
      <c r="U38715" s="173"/>
    </row>
    <row r="38716" spans="13:21" s="104" customFormat="1" ht="15.75">
      <c r="M38716" s="172"/>
      <c r="N38716" s="172"/>
      <c r="O38716" s="172"/>
      <c r="U38716" s="173"/>
    </row>
    <row r="38717" spans="13:21" s="104" customFormat="1" ht="15.75">
      <c r="M38717" s="172"/>
      <c r="N38717" s="172"/>
      <c r="O38717" s="172"/>
      <c r="U38717" s="173"/>
    </row>
    <row r="38718" spans="13:21" s="104" customFormat="1" ht="15.75">
      <c r="M38718" s="172"/>
      <c r="N38718" s="172"/>
      <c r="O38718" s="172"/>
      <c r="U38718" s="173"/>
    </row>
    <row r="38719" spans="13:21" s="104" customFormat="1" ht="15.75">
      <c r="M38719" s="172"/>
      <c r="N38719" s="172"/>
      <c r="O38719" s="172"/>
      <c r="U38719" s="173"/>
    </row>
    <row r="38720" spans="13:21" s="104" customFormat="1" ht="15.75">
      <c r="M38720" s="172"/>
      <c r="N38720" s="172"/>
      <c r="O38720" s="172"/>
      <c r="U38720" s="173"/>
    </row>
    <row r="38721" spans="13:21" s="104" customFormat="1" ht="15.75">
      <c r="M38721" s="172"/>
      <c r="N38721" s="172"/>
      <c r="O38721" s="172"/>
      <c r="U38721" s="173"/>
    </row>
    <row r="38722" spans="13:21" s="104" customFormat="1" ht="15.75">
      <c r="M38722" s="172"/>
      <c r="N38722" s="172"/>
      <c r="O38722" s="172"/>
      <c r="U38722" s="173"/>
    </row>
    <row r="38723" spans="13:21" s="104" customFormat="1" ht="15.75">
      <c r="M38723" s="172"/>
      <c r="N38723" s="172"/>
      <c r="O38723" s="172"/>
      <c r="U38723" s="173"/>
    </row>
    <row r="38724" spans="13:21" s="104" customFormat="1" ht="15.75">
      <c r="M38724" s="172"/>
      <c r="N38724" s="172"/>
      <c r="O38724" s="172"/>
      <c r="U38724" s="173"/>
    </row>
    <row r="38725" spans="13:21" s="104" customFormat="1" ht="15.75">
      <c r="M38725" s="172"/>
      <c r="N38725" s="172"/>
      <c r="O38725" s="172"/>
      <c r="U38725" s="173"/>
    </row>
    <row r="38726" spans="13:21" s="104" customFormat="1" ht="15.75">
      <c r="M38726" s="172"/>
      <c r="N38726" s="172"/>
      <c r="O38726" s="172"/>
      <c r="U38726" s="173"/>
    </row>
    <row r="38727" spans="13:21" s="104" customFormat="1" ht="15.75">
      <c r="M38727" s="172"/>
      <c r="N38727" s="172"/>
      <c r="O38727" s="172"/>
      <c r="U38727" s="173"/>
    </row>
    <row r="38728" spans="13:21" s="104" customFormat="1" ht="15.75">
      <c r="M38728" s="172"/>
      <c r="N38728" s="172"/>
      <c r="O38728" s="172"/>
      <c r="U38728" s="173"/>
    </row>
    <row r="38729" spans="13:21" s="104" customFormat="1" ht="15.75">
      <c r="M38729" s="172"/>
      <c r="N38729" s="172"/>
      <c r="O38729" s="172"/>
      <c r="U38729" s="173"/>
    </row>
    <row r="38730" spans="13:21" s="104" customFormat="1" ht="15.75">
      <c r="M38730" s="172"/>
      <c r="N38730" s="172"/>
      <c r="O38730" s="172"/>
      <c r="U38730" s="173"/>
    </row>
    <row r="38731" spans="13:21" s="104" customFormat="1" ht="15.75">
      <c r="M38731" s="172"/>
      <c r="N38731" s="172"/>
      <c r="O38731" s="172"/>
      <c r="U38731" s="173"/>
    </row>
    <row r="38732" spans="13:21" s="104" customFormat="1" ht="15.75">
      <c r="M38732" s="172"/>
      <c r="N38732" s="172"/>
      <c r="O38732" s="172"/>
      <c r="U38732" s="173"/>
    </row>
    <row r="38733" spans="13:21" s="104" customFormat="1" ht="15.75">
      <c r="M38733" s="172"/>
      <c r="N38733" s="172"/>
      <c r="O38733" s="172"/>
      <c r="U38733" s="173"/>
    </row>
    <row r="38734" spans="13:21" s="104" customFormat="1" ht="15.75">
      <c r="M38734" s="172"/>
      <c r="N38734" s="172"/>
      <c r="O38734" s="172"/>
      <c r="U38734" s="173"/>
    </row>
    <row r="38735" spans="13:21" s="104" customFormat="1" ht="15.75">
      <c r="M38735" s="172"/>
      <c r="N38735" s="172"/>
      <c r="O38735" s="172"/>
      <c r="U38735" s="173"/>
    </row>
    <row r="38736" spans="13:21" s="104" customFormat="1" ht="15.75">
      <c r="M38736" s="172"/>
      <c r="N38736" s="172"/>
      <c r="O38736" s="172"/>
      <c r="U38736" s="173"/>
    </row>
    <row r="38737" spans="13:21" s="104" customFormat="1" ht="15.75">
      <c r="M38737" s="172"/>
      <c r="N38737" s="172"/>
      <c r="O38737" s="172"/>
      <c r="U38737" s="173"/>
    </row>
    <row r="38738" spans="13:21" s="104" customFormat="1" ht="15.75">
      <c r="M38738" s="172"/>
      <c r="N38738" s="172"/>
      <c r="O38738" s="172"/>
      <c r="U38738" s="173"/>
    </row>
    <row r="38739" spans="13:21" s="104" customFormat="1" ht="15.75">
      <c r="M38739" s="172"/>
      <c r="N38739" s="172"/>
      <c r="O38739" s="172"/>
      <c r="U38739" s="173"/>
    </row>
    <row r="38740" spans="13:21" s="104" customFormat="1" ht="15.75">
      <c r="M38740" s="172"/>
      <c r="N38740" s="172"/>
      <c r="O38740" s="172"/>
      <c r="U38740" s="173"/>
    </row>
    <row r="38741" spans="13:21" s="104" customFormat="1" ht="15.75">
      <c r="M38741" s="172"/>
      <c r="N38741" s="172"/>
      <c r="O38741" s="172"/>
      <c r="U38741" s="173"/>
    </row>
    <row r="38742" spans="13:21" s="104" customFormat="1" ht="15.75">
      <c r="M38742" s="172"/>
      <c r="N38742" s="172"/>
      <c r="O38742" s="172"/>
      <c r="U38742" s="173"/>
    </row>
    <row r="38743" spans="13:21" s="104" customFormat="1" ht="15.75">
      <c r="M38743" s="172"/>
      <c r="N38743" s="172"/>
      <c r="O38743" s="172"/>
      <c r="U38743" s="173"/>
    </row>
    <row r="38744" spans="13:21" s="104" customFormat="1" ht="15.75">
      <c r="M38744" s="172"/>
      <c r="N38744" s="172"/>
      <c r="O38744" s="172"/>
      <c r="U38744" s="173"/>
    </row>
    <row r="38745" spans="13:21" s="104" customFormat="1" ht="15.75">
      <c r="M38745" s="172"/>
      <c r="N38745" s="172"/>
      <c r="O38745" s="172"/>
      <c r="U38745" s="173"/>
    </row>
    <row r="38746" spans="13:21" s="104" customFormat="1" ht="15.75">
      <c r="M38746" s="172"/>
      <c r="N38746" s="172"/>
      <c r="O38746" s="172"/>
      <c r="U38746" s="173"/>
    </row>
    <row r="38747" spans="13:21" s="104" customFormat="1" ht="15.75">
      <c r="M38747" s="172"/>
      <c r="N38747" s="172"/>
      <c r="O38747" s="172"/>
      <c r="U38747" s="173"/>
    </row>
    <row r="38748" spans="13:21" s="104" customFormat="1" ht="15.75">
      <c r="M38748" s="172"/>
      <c r="N38748" s="172"/>
      <c r="O38748" s="172"/>
      <c r="U38748" s="173"/>
    </row>
    <row r="38749" spans="13:21" s="104" customFormat="1" ht="15.75">
      <c r="M38749" s="172"/>
      <c r="N38749" s="172"/>
      <c r="O38749" s="172"/>
      <c r="U38749" s="173"/>
    </row>
    <row r="38750" spans="13:21" s="104" customFormat="1" ht="15.75">
      <c r="M38750" s="172"/>
      <c r="N38750" s="172"/>
      <c r="O38750" s="172"/>
      <c r="U38750" s="173"/>
    </row>
    <row r="38751" spans="13:21" s="104" customFormat="1" ht="15.75">
      <c r="M38751" s="172"/>
      <c r="N38751" s="172"/>
      <c r="O38751" s="172"/>
      <c r="U38751" s="173"/>
    </row>
    <row r="38752" spans="13:21" s="104" customFormat="1" ht="15.75">
      <c r="M38752" s="172"/>
      <c r="N38752" s="172"/>
      <c r="O38752" s="172"/>
      <c r="U38752" s="173"/>
    </row>
    <row r="38753" spans="13:21" s="104" customFormat="1" ht="15.75">
      <c r="M38753" s="172"/>
      <c r="N38753" s="172"/>
      <c r="O38753" s="172"/>
      <c r="U38753" s="173"/>
    </row>
    <row r="38754" spans="13:21" s="104" customFormat="1" ht="15.75">
      <c r="M38754" s="172"/>
      <c r="N38754" s="172"/>
      <c r="O38754" s="172"/>
      <c r="U38754" s="173"/>
    </row>
    <row r="38755" spans="13:21" s="104" customFormat="1" ht="15.75">
      <c r="M38755" s="172"/>
      <c r="N38755" s="172"/>
      <c r="O38755" s="172"/>
      <c r="U38755" s="173"/>
    </row>
    <row r="38756" spans="13:21" s="104" customFormat="1" ht="15.75">
      <c r="M38756" s="172"/>
      <c r="N38756" s="172"/>
      <c r="O38756" s="172"/>
      <c r="U38756" s="173"/>
    </row>
    <row r="38757" spans="13:21" s="104" customFormat="1" ht="15.75">
      <c r="M38757" s="172"/>
      <c r="N38757" s="172"/>
      <c r="O38757" s="172"/>
      <c r="U38757" s="173"/>
    </row>
    <row r="38758" spans="13:21" s="104" customFormat="1" ht="15.75">
      <c r="M38758" s="172"/>
      <c r="N38758" s="172"/>
      <c r="O38758" s="172"/>
      <c r="U38758" s="173"/>
    </row>
    <row r="38759" spans="13:21" s="104" customFormat="1" ht="15.75">
      <c r="M38759" s="172"/>
      <c r="N38759" s="172"/>
      <c r="O38759" s="172"/>
      <c r="U38759" s="173"/>
    </row>
    <row r="38760" spans="13:21" s="104" customFormat="1" ht="15.75">
      <c r="M38760" s="172"/>
      <c r="N38760" s="172"/>
      <c r="O38760" s="172"/>
      <c r="U38760" s="173"/>
    </row>
    <row r="38761" spans="13:21" s="104" customFormat="1" ht="15.75">
      <c r="M38761" s="172"/>
      <c r="N38761" s="172"/>
      <c r="O38761" s="172"/>
      <c r="U38761" s="173"/>
    </row>
    <row r="38762" spans="13:21" s="104" customFormat="1" ht="15.75">
      <c r="M38762" s="172"/>
      <c r="N38762" s="172"/>
      <c r="O38762" s="172"/>
      <c r="U38762" s="173"/>
    </row>
    <row r="38763" spans="13:21" s="104" customFormat="1" ht="15.75">
      <c r="M38763" s="172"/>
      <c r="N38763" s="172"/>
      <c r="O38763" s="172"/>
      <c r="U38763" s="173"/>
    </row>
    <row r="38764" spans="13:21" s="104" customFormat="1" ht="15.75">
      <c r="M38764" s="172"/>
      <c r="N38764" s="172"/>
      <c r="O38764" s="172"/>
      <c r="U38764" s="173"/>
    </row>
    <row r="38765" spans="13:21" s="104" customFormat="1" ht="15.75">
      <c r="M38765" s="172"/>
      <c r="N38765" s="172"/>
      <c r="O38765" s="172"/>
      <c r="U38765" s="173"/>
    </row>
    <row r="38766" spans="13:21" s="104" customFormat="1" ht="15.75">
      <c r="M38766" s="172"/>
      <c r="N38766" s="172"/>
      <c r="O38766" s="172"/>
      <c r="U38766" s="173"/>
    </row>
    <row r="38767" spans="13:21" s="104" customFormat="1" ht="15.75">
      <c r="M38767" s="172"/>
      <c r="N38767" s="172"/>
      <c r="O38767" s="172"/>
      <c r="U38767" s="173"/>
    </row>
    <row r="38768" spans="13:21" s="104" customFormat="1" ht="15.75">
      <c r="M38768" s="172"/>
      <c r="N38768" s="172"/>
      <c r="O38768" s="172"/>
      <c r="U38768" s="173"/>
    </row>
    <row r="38769" spans="13:21" s="104" customFormat="1" ht="15.75">
      <c r="M38769" s="172"/>
      <c r="N38769" s="172"/>
      <c r="O38769" s="172"/>
      <c r="U38769" s="173"/>
    </row>
    <row r="38770" spans="13:21" s="104" customFormat="1" ht="15.75">
      <c r="M38770" s="172"/>
      <c r="N38770" s="172"/>
      <c r="O38770" s="172"/>
      <c r="U38770" s="173"/>
    </row>
    <row r="38771" spans="13:21" s="104" customFormat="1" ht="15.75">
      <c r="M38771" s="172"/>
      <c r="N38771" s="172"/>
      <c r="O38771" s="172"/>
      <c r="U38771" s="173"/>
    </row>
    <row r="38772" spans="13:21" s="104" customFormat="1" ht="15.75">
      <c r="M38772" s="172"/>
      <c r="N38772" s="172"/>
      <c r="O38772" s="172"/>
      <c r="U38772" s="173"/>
    </row>
    <row r="38773" spans="13:21" s="104" customFormat="1" ht="15.75">
      <c r="M38773" s="172"/>
      <c r="N38773" s="172"/>
      <c r="O38773" s="172"/>
      <c r="U38773" s="173"/>
    </row>
    <row r="38774" spans="13:21" s="104" customFormat="1" ht="15.75">
      <c r="M38774" s="172"/>
      <c r="N38774" s="172"/>
      <c r="O38774" s="172"/>
      <c r="U38774" s="173"/>
    </row>
    <row r="38775" spans="13:21" s="104" customFormat="1" ht="15.75">
      <c r="M38775" s="172"/>
      <c r="N38775" s="172"/>
      <c r="O38775" s="172"/>
      <c r="U38775" s="173"/>
    </row>
    <row r="38776" spans="13:21" s="104" customFormat="1" ht="15.75">
      <c r="M38776" s="172"/>
      <c r="N38776" s="172"/>
      <c r="O38776" s="172"/>
      <c r="U38776" s="173"/>
    </row>
    <row r="38777" spans="13:21" s="104" customFormat="1" ht="15.75">
      <c r="M38777" s="172"/>
      <c r="N38777" s="172"/>
      <c r="O38777" s="172"/>
      <c r="U38777" s="173"/>
    </row>
    <row r="38778" spans="13:21" s="104" customFormat="1" ht="15.75">
      <c r="M38778" s="172"/>
      <c r="N38778" s="172"/>
      <c r="O38778" s="172"/>
      <c r="U38778" s="173"/>
    </row>
    <row r="38779" spans="13:21" s="104" customFormat="1" ht="15.75">
      <c r="M38779" s="172"/>
      <c r="N38779" s="172"/>
      <c r="O38779" s="172"/>
      <c r="U38779" s="173"/>
    </row>
    <row r="38780" spans="13:21" s="104" customFormat="1" ht="15.75">
      <c r="M38780" s="172"/>
      <c r="N38780" s="172"/>
      <c r="O38780" s="172"/>
      <c r="U38780" s="173"/>
    </row>
    <row r="38781" spans="13:21" s="104" customFormat="1" ht="15.75">
      <c r="M38781" s="172"/>
      <c r="N38781" s="172"/>
      <c r="O38781" s="172"/>
      <c r="U38781" s="173"/>
    </row>
    <row r="38782" spans="13:21" s="104" customFormat="1" ht="15.75">
      <c r="M38782" s="172"/>
      <c r="N38782" s="172"/>
      <c r="O38782" s="172"/>
      <c r="U38782" s="173"/>
    </row>
    <row r="38783" spans="13:21" s="104" customFormat="1" ht="15.75">
      <c r="M38783" s="172"/>
      <c r="N38783" s="172"/>
      <c r="O38783" s="172"/>
      <c r="U38783" s="173"/>
    </row>
    <row r="38784" spans="13:21" s="104" customFormat="1" ht="15.75">
      <c r="M38784" s="172"/>
      <c r="N38784" s="172"/>
      <c r="O38784" s="172"/>
      <c r="U38784" s="173"/>
    </row>
    <row r="38785" spans="13:21" s="104" customFormat="1" ht="15.75">
      <c r="M38785" s="172"/>
      <c r="N38785" s="172"/>
      <c r="O38785" s="172"/>
      <c r="U38785" s="173"/>
    </row>
    <row r="38786" spans="13:21" s="104" customFormat="1" ht="15.75">
      <c r="M38786" s="172"/>
      <c r="N38786" s="172"/>
      <c r="O38786" s="172"/>
      <c r="U38786" s="173"/>
    </row>
    <row r="38787" spans="13:21" s="104" customFormat="1" ht="15.75">
      <c r="M38787" s="172"/>
      <c r="N38787" s="172"/>
      <c r="O38787" s="172"/>
      <c r="U38787" s="173"/>
    </row>
    <row r="38788" spans="13:21" s="104" customFormat="1" ht="15.75">
      <c r="M38788" s="172"/>
      <c r="N38788" s="172"/>
      <c r="O38788" s="172"/>
      <c r="U38788" s="173"/>
    </row>
    <row r="38789" spans="13:21" s="104" customFormat="1" ht="15.75">
      <c r="M38789" s="172"/>
      <c r="N38789" s="172"/>
      <c r="O38789" s="172"/>
      <c r="U38789" s="173"/>
    </row>
    <row r="38790" spans="13:21" s="104" customFormat="1" ht="15.75">
      <c r="M38790" s="172"/>
      <c r="N38790" s="172"/>
      <c r="O38790" s="172"/>
      <c r="U38790" s="173"/>
    </row>
    <row r="38791" spans="13:21" s="104" customFormat="1" ht="15.75">
      <c r="M38791" s="172"/>
      <c r="N38791" s="172"/>
      <c r="O38791" s="172"/>
      <c r="U38791" s="173"/>
    </row>
    <row r="38792" spans="13:21" s="104" customFormat="1" ht="15.75">
      <c r="M38792" s="172"/>
      <c r="N38792" s="172"/>
      <c r="O38792" s="172"/>
      <c r="U38792" s="173"/>
    </row>
    <row r="38793" spans="13:21" s="104" customFormat="1" ht="15.75">
      <c r="M38793" s="172"/>
      <c r="N38793" s="172"/>
      <c r="O38793" s="172"/>
      <c r="U38793" s="173"/>
    </row>
    <row r="38794" spans="13:21" s="104" customFormat="1" ht="15.75">
      <c r="M38794" s="172"/>
      <c r="N38794" s="172"/>
      <c r="O38794" s="172"/>
      <c r="U38794" s="173"/>
    </row>
    <row r="38795" spans="13:21" s="104" customFormat="1" ht="15.75">
      <c r="M38795" s="172"/>
      <c r="N38795" s="172"/>
      <c r="O38795" s="172"/>
      <c r="U38795" s="173"/>
    </row>
    <row r="38796" spans="13:21" s="104" customFormat="1" ht="15.75">
      <c r="M38796" s="172"/>
      <c r="N38796" s="172"/>
      <c r="O38796" s="172"/>
      <c r="U38796" s="173"/>
    </row>
    <row r="38797" spans="13:21" s="104" customFormat="1" ht="15.75">
      <c r="M38797" s="172"/>
      <c r="N38797" s="172"/>
      <c r="O38797" s="172"/>
      <c r="U38797" s="173"/>
    </row>
    <row r="38798" spans="13:21" s="104" customFormat="1" ht="15.75">
      <c r="M38798" s="172"/>
      <c r="N38798" s="172"/>
      <c r="O38798" s="172"/>
      <c r="U38798" s="173"/>
    </row>
    <row r="38799" spans="13:21" s="104" customFormat="1" ht="15.75">
      <c r="M38799" s="172"/>
      <c r="N38799" s="172"/>
      <c r="O38799" s="172"/>
      <c r="U38799" s="173"/>
    </row>
    <row r="38800" spans="13:21" s="104" customFormat="1" ht="15.75">
      <c r="M38800" s="172"/>
      <c r="N38800" s="172"/>
      <c r="O38800" s="172"/>
      <c r="U38800" s="173"/>
    </row>
    <row r="38801" spans="13:21" s="104" customFormat="1" ht="15.75">
      <c r="M38801" s="172"/>
      <c r="N38801" s="172"/>
      <c r="O38801" s="172"/>
      <c r="U38801" s="173"/>
    </row>
    <row r="38802" spans="13:21" s="104" customFormat="1" ht="15.75">
      <c r="M38802" s="172"/>
      <c r="N38802" s="172"/>
      <c r="O38802" s="172"/>
      <c r="U38802" s="173"/>
    </row>
    <row r="38803" spans="13:21" s="104" customFormat="1" ht="15.75">
      <c r="M38803" s="172"/>
      <c r="N38803" s="172"/>
      <c r="O38803" s="172"/>
      <c r="U38803" s="173"/>
    </row>
    <row r="38804" spans="13:21" s="104" customFormat="1" ht="15.75">
      <c r="M38804" s="172"/>
      <c r="N38804" s="172"/>
      <c r="O38804" s="172"/>
      <c r="U38804" s="173"/>
    </row>
    <row r="38805" spans="13:21" s="104" customFormat="1" ht="15.75">
      <c r="M38805" s="172"/>
      <c r="N38805" s="172"/>
      <c r="O38805" s="172"/>
      <c r="U38805" s="173"/>
    </row>
    <row r="38806" spans="13:21" s="104" customFormat="1" ht="15.75">
      <c r="M38806" s="172"/>
      <c r="N38806" s="172"/>
      <c r="O38806" s="172"/>
      <c r="U38806" s="173"/>
    </row>
    <row r="38807" spans="13:21" s="104" customFormat="1" ht="15.75">
      <c r="M38807" s="172"/>
      <c r="N38807" s="172"/>
      <c r="O38807" s="172"/>
      <c r="U38807" s="173"/>
    </row>
    <row r="38808" spans="13:21" s="104" customFormat="1" ht="15.75">
      <c r="M38808" s="172"/>
      <c r="N38808" s="172"/>
      <c r="O38808" s="172"/>
      <c r="U38808" s="173"/>
    </row>
    <row r="38809" spans="13:21" s="104" customFormat="1" ht="15.75">
      <c r="M38809" s="172"/>
      <c r="N38809" s="172"/>
      <c r="O38809" s="172"/>
      <c r="U38809" s="173"/>
    </row>
    <row r="38810" spans="13:21" s="104" customFormat="1" ht="15.75">
      <c r="M38810" s="172"/>
      <c r="N38810" s="172"/>
      <c r="O38810" s="172"/>
      <c r="U38810" s="173"/>
    </row>
    <row r="38811" spans="13:21" s="104" customFormat="1" ht="15.75">
      <c r="M38811" s="172"/>
      <c r="N38811" s="172"/>
      <c r="O38811" s="172"/>
      <c r="U38811" s="173"/>
    </row>
    <row r="38812" spans="13:21" s="104" customFormat="1" ht="15.75">
      <c r="M38812" s="172"/>
      <c r="N38812" s="172"/>
      <c r="O38812" s="172"/>
      <c r="U38812" s="173"/>
    </row>
    <row r="38813" spans="13:21" s="104" customFormat="1" ht="15.75">
      <c r="M38813" s="172"/>
      <c r="N38813" s="172"/>
      <c r="O38813" s="172"/>
      <c r="U38813" s="173"/>
    </row>
    <row r="38814" spans="13:21" s="104" customFormat="1" ht="15.75">
      <c r="M38814" s="172"/>
      <c r="N38814" s="172"/>
      <c r="O38814" s="172"/>
      <c r="U38814" s="173"/>
    </row>
    <row r="38815" spans="13:21" s="104" customFormat="1" ht="15.75">
      <c r="M38815" s="172"/>
      <c r="N38815" s="172"/>
      <c r="O38815" s="172"/>
      <c r="U38815" s="173"/>
    </row>
    <row r="38816" spans="13:21" s="104" customFormat="1" ht="15.75">
      <c r="M38816" s="172"/>
      <c r="N38816" s="172"/>
      <c r="O38816" s="172"/>
      <c r="U38816" s="173"/>
    </row>
    <row r="38817" spans="13:21" s="104" customFormat="1" ht="15.75">
      <c r="M38817" s="172"/>
      <c r="N38817" s="172"/>
      <c r="O38817" s="172"/>
      <c r="U38817" s="173"/>
    </row>
    <row r="38818" spans="13:21" s="104" customFormat="1" ht="15.75">
      <c r="M38818" s="172"/>
      <c r="N38818" s="172"/>
      <c r="O38818" s="172"/>
      <c r="U38818" s="173"/>
    </row>
    <row r="38819" spans="13:21" s="104" customFormat="1" ht="15.75">
      <c r="M38819" s="172"/>
      <c r="N38819" s="172"/>
      <c r="O38819" s="172"/>
      <c r="U38819" s="173"/>
    </row>
    <row r="38820" spans="13:21" s="104" customFormat="1" ht="15.75">
      <c r="M38820" s="172"/>
      <c r="N38820" s="172"/>
      <c r="O38820" s="172"/>
      <c r="U38820" s="173"/>
    </row>
    <row r="38821" spans="13:21" s="104" customFormat="1" ht="15.75">
      <c r="M38821" s="172"/>
      <c r="N38821" s="172"/>
      <c r="O38821" s="172"/>
      <c r="U38821" s="173"/>
    </row>
    <row r="38822" spans="13:21" s="104" customFormat="1" ht="15.75">
      <c r="M38822" s="172"/>
      <c r="N38822" s="172"/>
      <c r="O38822" s="172"/>
      <c r="U38822" s="173"/>
    </row>
    <row r="38823" spans="13:21" s="104" customFormat="1" ht="15.75">
      <c r="M38823" s="172"/>
      <c r="N38823" s="172"/>
      <c r="O38823" s="172"/>
      <c r="U38823" s="173"/>
    </row>
    <row r="38824" spans="13:21" s="104" customFormat="1" ht="15.75">
      <c r="M38824" s="172"/>
      <c r="N38824" s="172"/>
      <c r="O38824" s="172"/>
      <c r="U38824" s="173"/>
    </row>
    <row r="38825" spans="13:21" s="104" customFormat="1" ht="15.75">
      <c r="M38825" s="172"/>
      <c r="N38825" s="172"/>
      <c r="O38825" s="172"/>
      <c r="U38825" s="173"/>
    </row>
    <row r="38826" spans="13:21" s="104" customFormat="1" ht="15.75">
      <c r="M38826" s="172"/>
      <c r="N38826" s="172"/>
      <c r="O38826" s="172"/>
      <c r="U38826" s="173"/>
    </row>
    <row r="38827" spans="13:21" s="104" customFormat="1" ht="15.75">
      <c r="M38827" s="172"/>
      <c r="N38827" s="172"/>
      <c r="O38827" s="172"/>
      <c r="U38827" s="173"/>
    </row>
    <row r="38828" spans="13:21" s="104" customFormat="1" ht="15.75">
      <c r="M38828" s="172"/>
      <c r="N38828" s="172"/>
      <c r="O38828" s="172"/>
      <c r="U38828" s="173"/>
    </row>
    <row r="38829" spans="13:21" s="104" customFormat="1" ht="15.75">
      <c r="M38829" s="172"/>
      <c r="N38829" s="172"/>
      <c r="O38829" s="172"/>
      <c r="U38829" s="173"/>
    </row>
    <row r="38830" spans="13:21" s="104" customFormat="1" ht="15.75">
      <c r="M38830" s="172"/>
      <c r="N38830" s="172"/>
      <c r="O38830" s="172"/>
      <c r="U38830" s="173"/>
    </row>
    <row r="38831" spans="13:21" s="104" customFormat="1" ht="15.75">
      <c r="M38831" s="172"/>
      <c r="N38831" s="172"/>
      <c r="O38831" s="172"/>
      <c r="U38831" s="173"/>
    </row>
    <row r="38832" spans="13:21" s="104" customFormat="1" ht="15.75">
      <c r="M38832" s="172"/>
      <c r="N38832" s="172"/>
      <c r="O38832" s="172"/>
      <c r="U38832" s="173"/>
    </row>
    <row r="38833" spans="13:21" s="104" customFormat="1" ht="15.75">
      <c r="M38833" s="172"/>
      <c r="N38833" s="172"/>
      <c r="O38833" s="172"/>
      <c r="U38833" s="173"/>
    </row>
    <row r="38834" spans="13:21" s="104" customFormat="1" ht="15.75">
      <c r="M38834" s="172"/>
      <c r="N38834" s="172"/>
      <c r="O38834" s="172"/>
      <c r="U38834" s="173"/>
    </row>
    <row r="38835" spans="13:21" s="104" customFormat="1" ht="15.75">
      <c r="M38835" s="172"/>
      <c r="N38835" s="172"/>
      <c r="O38835" s="172"/>
      <c r="U38835" s="173"/>
    </row>
    <row r="38836" spans="13:21" s="104" customFormat="1" ht="15.75">
      <c r="M38836" s="172"/>
      <c r="N38836" s="172"/>
      <c r="O38836" s="172"/>
      <c r="U38836" s="173"/>
    </row>
    <row r="38837" spans="13:21" s="104" customFormat="1" ht="15.75">
      <c r="M38837" s="172"/>
      <c r="N38837" s="172"/>
      <c r="O38837" s="172"/>
      <c r="U38837" s="173"/>
    </row>
    <row r="38838" spans="13:21" s="104" customFormat="1" ht="15.75">
      <c r="M38838" s="172"/>
      <c r="N38838" s="172"/>
      <c r="O38838" s="172"/>
      <c r="U38838" s="173"/>
    </row>
    <row r="38839" spans="13:21" s="104" customFormat="1" ht="15.75">
      <c r="M38839" s="172"/>
      <c r="N38839" s="172"/>
      <c r="O38839" s="172"/>
      <c r="U38839" s="173"/>
    </row>
    <row r="38840" spans="13:21" s="104" customFormat="1" ht="15.75">
      <c r="M38840" s="172"/>
      <c r="N38840" s="172"/>
      <c r="O38840" s="172"/>
      <c r="U38840" s="173"/>
    </row>
    <row r="38841" spans="13:21" s="104" customFormat="1" ht="15.75">
      <c r="M38841" s="172"/>
      <c r="N38841" s="172"/>
      <c r="O38841" s="172"/>
      <c r="U38841" s="173"/>
    </row>
    <row r="38842" spans="13:21" s="104" customFormat="1" ht="15.75">
      <c r="M38842" s="172"/>
      <c r="N38842" s="172"/>
      <c r="O38842" s="172"/>
      <c r="U38842" s="173"/>
    </row>
    <row r="38843" spans="13:21" s="104" customFormat="1" ht="15.75">
      <c r="M38843" s="172"/>
      <c r="N38843" s="172"/>
      <c r="O38843" s="172"/>
      <c r="U38843" s="173"/>
    </row>
    <row r="38844" spans="13:21" s="104" customFormat="1" ht="15.75">
      <c r="M38844" s="172"/>
      <c r="N38844" s="172"/>
      <c r="O38844" s="172"/>
      <c r="U38844" s="173"/>
    </row>
    <row r="38845" spans="13:21" s="104" customFormat="1" ht="15.75">
      <c r="M38845" s="172"/>
      <c r="N38845" s="172"/>
      <c r="O38845" s="172"/>
      <c r="U38845" s="173"/>
    </row>
    <row r="38846" spans="13:21" s="104" customFormat="1" ht="15.75">
      <c r="M38846" s="172"/>
      <c r="N38846" s="172"/>
      <c r="O38846" s="172"/>
      <c r="U38846" s="173"/>
    </row>
    <row r="38847" spans="13:21" s="104" customFormat="1" ht="15.75">
      <c r="M38847" s="172"/>
      <c r="N38847" s="172"/>
      <c r="O38847" s="172"/>
      <c r="U38847" s="173"/>
    </row>
    <row r="38848" spans="13:21" s="104" customFormat="1" ht="15.75">
      <c r="M38848" s="172"/>
      <c r="N38848" s="172"/>
      <c r="O38848" s="172"/>
      <c r="U38848" s="173"/>
    </row>
    <row r="38849" spans="13:21" s="104" customFormat="1" ht="15.75">
      <c r="M38849" s="172"/>
      <c r="N38849" s="172"/>
      <c r="O38849" s="172"/>
      <c r="U38849" s="173"/>
    </row>
    <row r="38850" spans="13:21" s="104" customFormat="1" ht="15.75">
      <c r="M38850" s="172"/>
      <c r="N38850" s="172"/>
      <c r="O38850" s="172"/>
      <c r="U38850" s="173"/>
    </row>
    <row r="38851" spans="13:21" s="104" customFormat="1" ht="15.75">
      <c r="M38851" s="172"/>
      <c r="N38851" s="172"/>
      <c r="O38851" s="172"/>
      <c r="U38851" s="173"/>
    </row>
    <row r="38852" spans="13:21" s="104" customFormat="1" ht="15.75">
      <c r="M38852" s="172"/>
      <c r="N38852" s="172"/>
      <c r="O38852" s="172"/>
      <c r="U38852" s="173"/>
    </row>
    <row r="38853" spans="13:21" s="104" customFormat="1" ht="15.75">
      <c r="M38853" s="172"/>
      <c r="N38853" s="172"/>
      <c r="O38853" s="172"/>
      <c r="U38853" s="173"/>
    </row>
    <row r="38854" spans="13:21" s="104" customFormat="1" ht="15.75">
      <c r="M38854" s="172"/>
      <c r="N38854" s="172"/>
      <c r="O38854" s="172"/>
      <c r="U38854" s="173"/>
    </row>
    <row r="38855" spans="13:21" s="104" customFormat="1" ht="15.75">
      <c r="M38855" s="172"/>
      <c r="N38855" s="172"/>
      <c r="O38855" s="172"/>
      <c r="U38855" s="173"/>
    </row>
    <row r="38856" spans="13:21" s="104" customFormat="1" ht="15.75">
      <c r="M38856" s="172"/>
      <c r="N38856" s="172"/>
      <c r="O38856" s="172"/>
      <c r="U38856" s="173"/>
    </row>
    <row r="38857" spans="13:21" s="104" customFormat="1" ht="15.75">
      <c r="M38857" s="172"/>
      <c r="N38857" s="172"/>
      <c r="O38857" s="172"/>
      <c r="U38857" s="173"/>
    </row>
    <row r="38858" spans="13:21" s="104" customFormat="1" ht="15.75">
      <c r="M38858" s="172"/>
      <c r="N38858" s="172"/>
      <c r="O38858" s="172"/>
      <c r="U38858" s="173"/>
    </row>
    <row r="38859" spans="13:21" s="104" customFormat="1" ht="15.75">
      <c r="M38859" s="172"/>
      <c r="N38859" s="172"/>
      <c r="O38859" s="172"/>
      <c r="U38859" s="173"/>
    </row>
    <row r="38860" spans="13:21" s="104" customFormat="1" ht="15.75">
      <c r="M38860" s="172"/>
      <c r="N38860" s="172"/>
      <c r="O38860" s="172"/>
      <c r="U38860" s="173"/>
    </row>
    <row r="38861" spans="13:21" s="104" customFormat="1" ht="15.75">
      <c r="M38861" s="172"/>
      <c r="N38861" s="172"/>
      <c r="O38861" s="172"/>
      <c r="U38861" s="173"/>
    </row>
    <row r="38862" spans="13:21" s="104" customFormat="1" ht="15.75">
      <c r="M38862" s="172"/>
      <c r="N38862" s="172"/>
      <c r="O38862" s="172"/>
      <c r="U38862" s="173"/>
    </row>
    <row r="38863" spans="13:21" s="104" customFormat="1" ht="15.75">
      <c r="M38863" s="172"/>
      <c r="N38863" s="172"/>
      <c r="O38863" s="172"/>
      <c r="U38863" s="173"/>
    </row>
    <row r="38864" spans="13:21" s="104" customFormat="1" ht="15.75">
      <c r="M38864" s="172"/>
      <c r="N38864" s="172"/>
      <c r="O38864" s="172"/>
      <c r="U38864" s="173"/>
    </row>
    <row r="38865" spans="13:21" s="104" customFormat="1" ht="15.75">
      <c r="M38865" s="172"/>
      <c r="N38865" s="172"/>
      <c r="O38865" s="172"/>
      <c r="U38865" s="173"/>
    </row>
    <row r="38866" spans="13:21" s="104" customFormat="1" ht="15.75">
      <c r="M38866" s="172"/>
      <c r="N38866" s="172"/>
      <c r="O38866" s="172"/>
      <c r="U38866" s="173"/>
    </row>
    <row r="38867" spans="13:21" s="104" customFormat="1" ht="15.75">
      <c r="M38867" s="172"/>
      <c r="N38867" s="172"/>
      <c r="O38867" s="172"/>
      <c r="U38867" s="173"/>
    </row>
    <row r="38868" spans="13:21" s="104" customFormat="1" ht="15.75">
      <c r="M38868" s="172"/>
      <c r="N38868" s="172"/>
      <c r="O38868" s="172"/>
      <c r="U38868" s="173"/>
    </row>
    <row r="38869" spans="13:21" s="104" customFormat="1" ht="15.75">
      <c r="M38869" s="172"/>
      <c r="N38869" s="172"/>
      <c r="O38869" s="172"/>
      <c r="U38869" s="173"/>
    </row>
    <row r="38870" spans="13:21" s="104" customFormat="1" ht="15.75">
      <c r="M38870" s="172"/>
      <c r="N38870" s="172"/>
      <c r="O38870" s="172"/>
      <c r="U38870" s="173"/>
    </row>
    <row r="38871" spans="13:21" s="104" customFormat="1" ht="15.75">
      <c r="M38871" s="172"/>
      <c r="N38871" s="172"/>
      <c r="O38871" s="172"/>
      <c r="U38871" s="173"/>
    </row>
    <row r="38872" spans="13:21" s="104" customFormat="1" ht="15.75">
      <c r="M38872" s="172"/>
      <c r="N38872" s="172"/>
      <c r="O38872" s="172"/>
      <c r="U38872" s="173"/>
    </row>
    <row r="38873" spans="13:21" s="104" customFormat="1" ht="15.75">
      <c r="M38873" s="172"/>
      <c r="N38873" s="172"/>
      <c r="O38873" s="172"/>
      <c r="U38873" s="173"/>
    </row>
    <row r="38874" spans="13:21" s="104" customFormat="1" ht="15.75">
      <c r="M38874" s="172"/>
      <c r="N38874" s="172"/>
      <c r="O38874" s="172"/>
      <c r="U38874" s="173"/>
    </row>
    <row r="38875" spans="13:21" s="104" customFormat="1" ht="15.75">
      <c r="M38875" s="172"/>
      <c r="N38875" s="172"/>
      <c r="O38875" s="172"/>
      <c r="U38875" s="173"/>
    </row>
    <row r="38876" spans="13:21" s="104" customFormat="1" ht="15.75">
      <c r="M38876" s="172"/>
      <c r="N38876" s="172"/>
      <c r="O38876" s="172"/>
      <c r="U38876" s="173"/>
    </row>
    <row r="38877" spans="13:21" s="104" customFormat="1" ht="15.75">
      <c r="M38877" s="172"/>
      <c r="N38877" s="172"/>
      <c r="O38877" s="172"/>
      <c r="U38877" s="173"/>
    </row>
    <row r="38878" spans="13:21" s="104" customFormat="1" ht="15.75">
      <c r="M38878" s="172"/>
      <c r="N38878" s="172"/>
      <c r="O38878" s="172"/>
      <c r="U38878" s="173"/>
    </row>
    <row r="38879" spans="13:21" s="104" customFormat="1" ht="15.75">
      <c r="M38879" s="172"/>
      <c r="N38879" s="172"/>
      <c r="O38879" s="172"/>
      <c r="U38879" s="173"/>
    </row>
    <row r="38880" spans="13:21" s="104" customFormat="1" ht="15.75">
      <c r="M38880" s="172"/>
      <c r="N38880" s="172"/>
      <c r="O38880" s="172"/>
      <c r="U38880" s="173"/>
    </row>
    <row r="38881" spans="13:21" s="104" customFormat="1" ht="15.75">
      <c r="M38881" s="172"/>
      <c r="N38881" s="172"/>
      <c r="O38881" s="172"/>
      <c r="U38881" s="173"/>
    </row>
    <row r="38882" spans="13:21" s="104" customFormat="1" ht="15.75">
      <c r="M38882" s="172"/>
      <c r="N38882" s="172"/>
      <c r="O38882" s="172"/>
      <c r="U38882" s="173"/>
    </row>
    <row r="38883" spans="13:21" s="104" customFormat="1" ht="15.75">
      <c r="M38883" s="172"/>
      <c r="N38883" s="172"/>
      <c r="O38883" s="172"/>
      <c r="U38883" s="173"/>
    </row>
    <row r="38884" spans="13:21" s="104" customFormat="1" ht="15.75">
      <c r="M38884" s="172"/>
      <c r="N38884" s="172"/>
      <c r="O38884" s="172"/>
      <c r="U38884" s="173"/>
    </row>
    <row r="38885" spans="13:21" s="104" customFormat="1" ht="15.75">
      <c r="M38885" s="172"/>
      <c r="N38885" s="172"/>
      <c r="O38885" s="172"/>
      <c r="U38885" s="173"/>
    </row>
    <row r="38886" spans="13:21" s="104" customFormat="1" ht="15.75">
      <c r="M38886" s="172"/>
      <c r="N38886" s="172"/>
      <c r="O38886" s="172"/>
      <c r="U38886" s="173"/>
    </row>
    <row r="38887" spans="13:21" s="104" customFormat="1" ht="15.75">
      <c r="M38887" s="172"/>
      <c r="N38887" s="172"/>
      <c r="O38887" s="172"/>
      <c r="U38887" s="173"/>
    </row>
    <row r="38888" spans="13:21" s="104" customFormat="1" ht="15.75">
      <c r="M38888" s="172"/>
      <c r="N38888" s="172"/>
      <c r="O38888" s="172"/>
      <c r="U38888" s="173"/>
    </row>
    <row r="38889" spans="13:21" s="104" customFormat="1" ht="15.75">
      <c r="M38889" s="172"/>
      <c r="N38889" s="172"/>
      <c r="O38889" s="172"/>
      <c r="U38889" s="173"/>
    </row>
    <row r="38890" spans="13:21" s="104" customFormat="1" ht="15.75">
      <c r="M38890" s="172"/>
      <c r="N38890" s="172"/>
      <c r="O38890" s="172"/>
      <c r="U38890" s="173"/>
    </row>
    <row r="38891" spans="13:21" s="104" customFormat="1" ht="15.75">
      <c r="M38891" s="172"/>
      <c r="N38891" s="172"/>
      <c r="O38891" s="172"/>
      <c r="U38891" s="173"/>
    </row>
    <row r="38892" spans="13:21" s="104" customFormat="1" ht="15.75">
      <c r="M38892" s="172"/>
      <c r="N38892" s="172"/>
      <c r="O38892" s="172"/>
      <c r="U38892" s="173"/>
    </row>
    <row r="38893" spans="13:21" s="104" customFormat="1" ht="15.75">
      <c r="M38893" s="172"/>
      <c r="N38893" s="172"/>
      <c r="O38893" s="172"/>
      <c r="U38893" s="173"/>
    </row>
    <row r="38894" spans="13:21" s="104" customFormat="1" ht="15.75">
      <c r="M38894" s="172"/>
      <c r="N38894" s="172"/>
      <c r="O38894" s="172"/>
      <c r="U38894" s="173"/>
    </row>
    <row r="38895" spans="13:21" s="104" customFormat="1" ht="15.75">
      <c r="M38895" s="172"/>
      <c r="N38895" s="172"/>
      <c r="O38895" s="172"/>
      <c r="U38895" s="173"/>
    </row>
    <row r="38896" spans="13:21" s="104" customFormat="1" ht="15.75">
      <c r="M38896" s="172"/>
      <c r="N38896" s="172"/>
      <c r="O38896" s="172"/>
      <c r="U38896" s="173"/>
    </row>
    <row r="38897" spans="13:21" s="104" customFormat="1" ht="15.75">
      <c r="M38897" s="172"/>
      <c r="N38897" s="172"/>
      <c r="O38897" s="172"/>
      <c r="U38897" s="173"/>
    </row>
    <row r="38898" spans="13:21" s="104" customFormat="1" ht="15.75">
      <c r="M38898" s="172"/>
      <c r="N38898" s="172"/>
      <c r="O38898" s="172"/>
      <c r="U38898" s="173"/>
    </row>
    <row r="38899" spans="13:21" s="104" customFormat="1" ht="15.75">
      <c r="M38899" s="172"/>
      <c r="N38899" s="172"/>
      <c r="O38899" s="172"/>
      <c r="U38899" s="173"/>
    </row>
    <row r="38900" spans="13:21" s="104" customFormat="1" ht="15.75">
      <c r="M38900" s="172"/>
      <c r="N38900" s="172"/>
      <c r="O38900" s="172"/>
      <c r="U38900" s="173"/>
    </row>
    <row r="38901" spans="13:21" s="104" customFormat="1" ht="15.75">
      <c r="M38901" s="172"/>
      <c r="N38901" s="172"/>
      <c r="O38901" s="172"/>
      <c r="U38901" s="173"/>
    </row>
    <row r="38902" spans="13:21" s="104" customFormat="1" ht="15.75">
      <c r="M38902" s="172"/>
      <c r="N38902" s="172"/>
      <c r="O38902" s="172"/>
      <c r="U38902" s="173"/>
    </row>
    <row r="38903" spans="13:21" s="104" customFormat="1" ht="15.75">
      <c r="M38903" s="172"/>
      <c r="N38903" s="172"/>
      <c r="O38903" s="172"/>
      <c r="U38903" s="173"/>
    </row>
    <row r="38904" spans="13:21" s="104" customFormat="1" ht="15.75">
      <c r="M38904" s="172"/>
      <c r="N38904" s="172"/>
      <c r="O38904" s="172"/>
      <c r="U38904" s="173"/>
    </row>
    <row r="38905" spans="13:21" s="104" customFormat="1" ht="15.75">
      <c r="M38905" s="172"/>
      <c r="N38905" s="172"/>
      <c r="O38905" s="172"/>
      <c r="U38905" s="173"/>
    </row>
    <row r="38906" spans="13:21" s="104" customFormat="1" ht="15.75">
      <c r="M38906" s="172"/>
      <c r="N38906" s="172"/>
      <c r="O38906" s="172"/>
      <c r="U38906" s="173"/>
    </row>
    <row r="38907" spans="13:21" s="104" customFormat="1" ht="15.75">
      <c r="M38907" s="172"/>
      <c r="N38907" s="172"/>
      <c r="O38907" s="172"/>
      <c r="U38907" s="173"/>
    </row>
    <row r="38908" spans="13:21" s="104" customFormat="1" ht="15.75">
      <c r="M38908" s="172"/>
      <c r="N38908" s="172"/>
      <c r="O38908" s="172"/>
      <c r="U38908" s="173"/>
    </row>
    <row r="38909" spans="13:21" s="104" customFormat="1" ht="15.75">
      <c r="M38909" s="172"/>
      <c r="N38909" s="172"/>
      <c r="O38909" s="172"/>
      <c r="U38909" s="173"/>
    </row>
    <row r="38910" spans="13:21" s="104" customFormat="1" ht="15.75">
      <c r="M38910" s="172"/>
      <c r="N38910" s="172"/>
      <c r="O38910" s="172"/>
      <c r="U38910" s="173"/>
    </row>
    <row r="38911" spans="13:21" s="104" customFormat="1" ht="15.75">
      <c r="M38911" s="172"/>
      <c r="N38911" s="172"/>
      <c r="O38911" s="172"/>
      <c r="U38911" s="173"/>
    </row>
    <row r="38912" spans="13:21" s="104" customFormat="1" ht="15.75">
      <c r="M38912" s="172"/>
      <c r="N38912" s="172"/>
      <c r="O38912" s="172"/>
      <c r="U38912" s="173"/>
    </row>
    <row r="38913" spans="13:21" s="104" customFormat="1" ht="15.75">
      <c r="M38913" s="172"/>
      <c r="N38913" s="172"/>
      <c r="O38913" s="172"/>
      <c r="U38913" s="173"/>
    </row>
    <row r="38914" spans="13:21" s="104" customFormat="1" ht="15.75">
      <c r="M38914" s="172"/>
      <c r="N38914" s="172"/>
      <c r="O38914" s="172"/>
      <c r="U38914" s="173"/>
    </row>
    <row r="38915" spans="13:21" s="104" customFormat="1" ht="15.75">
      <c r="M38915" s="172"/>
      <c r="N38915" s="172"/>
      <c r="O38915" s="172"/>
      <c r="U38915" s="173"/>
    </row>
    <row r="38916" spans="13:21" s="104" customFormat="1" ht="15.75">
      <c r="M38916" s="172"/>
      <c r="N38916" s="172"/>
      <c r="O38916" s="172"/>
      <c r="U38916" s="173"/>
    </row>
    <row r="38917" spans="13:21" s="104" customFormat="1" ht="15.75">
      <c r="M38917" s="172"/>
      <c r="N38917" s="172"/>
      <c r="O38917" s="172"/>
      <c r="U38917" s="173"/>
    </row>
    <row r="38918" spans="13:21" s="104" customFormat="1" ht="15.75">
      <c r="M38918" s="172"/>
      <c r="N38918" s="172"/>
      <c r="O38918" s="172"/>
      <c r="U38918" s="173"/>
    </row>
    <row r="38919" spans="13:21" s="104" customFormat="1" ht="15.75">
      <c r="M38919" s="172"/>
      <c r="N38919" s="172"/>
      <c r="O38919" s="172"/>
      <c r="U38919" s="173"/>
    </row>
    <row r="38920" spans="13:21" s="104" customFormat="1" ht="15.75">
      <c r="M38920" s="172"/>
      <c r="N38920" s="172"/>
      <c r="O38920" s="172"/>
      <c r="U38920" s="173"/>
    </row>
    <row r="38921" spans="13:21" s="104" customFormat="1" ht="15.75">
      <c r="M38921" s="172"/>
      <c r="N38921" s="172"/>
      <c r="O38921" s="172"/>
      <c r="U38921" s="173"/>
    </row>
    <row r="38922" spans="13:21" s="104" customFormat="1" ht="15.75">
      <c r="M38922" s="172"/>
      <c r="N38922" s="172"/>
      <c r="O38922" s="172"/>
      <c r="U38922" s="173"/>
    </row>
    <row r="38923" spans="13:21" s="104" customFormat="1" ht="15.75">
      <c r="M38923" s="172"/>
      <c r="N38923" s="172"/>
      <c r="O38923" s="172"/>
      <c r="U38923" s="173"/>
    </row>
    <row r="38924" spans="13:21" s="104" customFormat="1" ht="15.75">
      <c r="M38924" s="172"/>
      <c r="N38924" s="172"/>
      <c r="O38924" s="172"/>
      <c r="U38924" s="173"/>
    </row>
    <row r="38925" spans="13:21" s="104" customFormat="1" ht="15.75">
      <c r="M38925" s="172"/>
      <c r="N38925" s="172"/>
      <c r="O38925" s="172"/>
      <c r="U38925" s="173"/>
    </row>
    <row r="38926" spans="13:21" s="104" customFormat="1" ht="15.75">
      <c r="M38926" s="172"/>
      <c r="N38926" s="172"/>
      <c r="O38926" s="172"/>
      <c r="U38926" s="173"/>
    </row>
    <row r="38927" spans="13:21" s="104" customFormat="1" ht="15.75">
      <c r="M38927" s="172"/>
      <c r="N38927" s="172"/>
      <c r="O38927" s="172"/>
      <c r="U38927" s="173"/>
    </row>
    <row r="38928" spans="13:21" s="104" customFormat="1" ht="15.75">
      <c r="M38928" s="172"/>
      <c r="N38928" s="172"/>
      <c r="O38928" s="172"/>
      <c r="U38928" s="173"/>
    </row>
    <row r="38929" spans="13:21" s="104" customFormat="1" ht="15.75">
      <c r="M38929" s="172"/>
      <c r="N38929" s="172"/>
      <c r="O38929" s="172"/>
      <c r="U38929" s="173"/>
    </row>
    <row r="38930" spans="13:21" s="104" customFormat="1" ht="15.75">
      <c r="M38930" s="172"/>
      <c r="N38930" s="172"/>
      <c r="O38930" s="172"/>
      <c r="U38930" s="173"/>
    </row>
    <row r="38931" spans="13:21" s="104" customFormat="1" ht="15.75">
      <c r="M38931" s="172"/>
      <c r="N38931" s="172"/>
      <c r="O38931" s="172"/>
      <c r="U38931" s="173"/>
    </row>
    <row r="38932" spans="13:21" s="104" customFormat="1" ht="15.75">
      <c r="M38932" s="172"/>
      <c r="N38932" s="172"/>
      <c r="O38932" s="172"/>
      <c r="U38932" s="173"/>
    </row>
    <row r="38933" spans="13:21" s="104" customFormat="1" ht="15.75">
      <c r="M38933" s="172"/>
      <c r="N38933" s="172"/>
      <c r="O38933" s="172"/>
      <c r="U38933" s="173"/>
    </row>
    <row r="38934" spans="13:21" s="104" customFormat="1" ht="15.75">
      <c r="M38934" s="172"/>
      <c r="N38934" s="172"/>
      <c r="O38934" s="172"/>
      <c r="U38934" s="173"/>
    </row>
    <row r="38935" spans="13:21" s="104" customFormat="1" ht="15.75">
      <c r="M38935" s="172"/>
      <c r="N38935" s="172"/>
      <c r="O38935" s="172"/>
      <c r="U38935" s="173"/>
    </row>
    <row r="38936" spans="13:21" s="104" customFormat="1" ht="15.75">
      <c r="M38936" s="172"/>
      <c r="N38936" s="172"/>
      <c r="O38936" s="172"/>
      <c r="U38936" s="173"/>
    </row>
    <row r="38937" spans="13:21" s="104" customFormat="1" ht="15.75">
      <c r="M38937" s="172"/>
      <c r="N38937" s="172"/>
      <c r="O38937" s="172"/>
      <c r="U38937" s="173"/>
    </row>
    <row r="38938" spans="13:21" s="104" customFormat="1" ht="15.75">
      <c r="M38938" s="172"/>
      <c r="N38938" s="172"/>
      <c r="O38938" s="172"/>
      <c r="U38938" s="173"/>
    </row>
    <row r="38939" spans="13:21" s="104" customFormat="1" ht="15.75">
      <c r="M38939" s="172"/>
      <c r="N38939" s="172"/>
      <c r="O38939" s="172"/>
      <c r="U38939" s="173"/>
    </row>
    <row r="38940" spans="13:21" s="104" customFormat="1" ht="15.75">
      <c r="M38940" s="172"/>
      <c r="N38940" s="172"/>
      <c r="O38940" s="172"/>
      <c r="U38940" s="173"/>
    </row>
    <row r="38941" spans="13:21" s="104" customFormat="1" ht="15.75">
      <c r="M38941" s="172"/>
      <c r="N38941" s="172"/>
      <c r="O38941" s="172"/>
      <c r="U38941" s="173"/>
    </row>
    <row r="38942" spans="13:21" s="104" customFormat="1" ht="15.75">
      <c r="M38942" s="172"/>
      <c r="N38942" s="172"/>
      <c r="O38942" s="172"/>
      <c r="U38942" s="173"/>
    </row>
    <row r="38943" spans="13:21" s="104" customFormat="1" ht="15.75">
      <c r="M38943" s="172"/>
      <c r="N38943" s="172"/>
      <c r="O38943" s="172"/>
      <c r="U38943" s="173"/>
    </row>
    <row r="38944" spans="13:21" s="104" customFormat="1" ht="15.75">
      <c r="M38944" s="172"/>
      <c r="N38944" s="172"/>
      <c r="O38944" s="172"/>
      <c r="U38944" s="173"/>
    </row>
    <row r="38945" spans="13:21" s="104" customFormat="1" ht="15.75">
      <c r="M38945" s="172"/>
      <c r="N38945" s="172"/>
      <c r="O38945" s="172"/>
      <c r="U38945" s="173"/>
    </row>
    <row r="38946" spans="13:21" s="104" customFormat="1" ht="15.75">
      <c r="M38946" s="172"/>
      <c r="N38946" s="172"/>
      <c r="O38946" s="172"/>
      <c r="U38946" s="173"/>
    </row>
    <row r="38947" spans="13:21" s="104" customFormat="1" ht="15.75">
      <c r="M38947" s="172"/>
      <c r="N38947" s="172"/>
      <c r="O38947" s="172"/>
      <c r="U38947" s="173"/>
    </row>
    <row r="38948" spans="13:21" s="104" customFormat="1" ht="15.75">
      <c r="M38948" s="172"/>
      <c r="N38948" s="172"/>
      <c r="O38948" s="172"/>
      <c r="U38948" s="173"/>
    </row>
    <row r="38949" spans="13:21" s="104" customFormat="1" ht="15.75">
      <c r="M38949" s="172"/>
      <c r="N38949" s="172"/>
      <c r="O38949" s="172"/>
      <c r="U38949" s="173"/>
    </row>
    <row r="38950" spans="13:21" s="104" customFormat="1" ht="15.75">
      <c r="M38950" s="172"/>
      <c r="N38950" s="172"/>
      <c r="O38950" s="172"/>
      <c r="U38950" s="173"/>
    </row>
    <row r="38951" spans="13:21" s="104" customFormat="1" ht="15.75">
      <c r="M38951" s="172"/>
      <c r="N38951" s="172"/>
      <c r="O38951" s="172"/>
      <c r="U38951" s="173"/>
    </row>
    <row r="38952" spans="13:21" s="104" customFormat="1" ht="15.75">
      <c r="M38952" s="172"/>
      <c r="N38952" s="172"/>
      <c r="O38952" s="172"/>
      <c r="U38952" s="173"/>
    </row>
    <row r="38953" spans="13:21" s="104" customFormat="1" ht="15.75">
      <c r="M38953" s="172"/>
      <c r="N38953" s="172"/>
      <c r="O38953" s="172"/>
      <c r="U38953" s="173"/>
    </row>
    <row r="38954" spans="13:21" s="104" customFormat="1" ht="15.75">
      <c r="M38954" s="172"/>
      <c r="N38954" s="172"/>
      <c r="O38954" s="172"/>
      <c r="U38954" s="173"/>
    </row>
    <row r="38955" spans="13:21" s="104" customFormat="1" ht="15.75">
      <c r="M38955" s="172"/>
      <c r="N38955" s="172"/>
      <c r="O38955" s="172"/>
      <c r="U38955" s="173"/>
    </row>
    <row r="38956" spans="13:21" s="104" customFormat="1" ht="15.75">
      <c r="M38956" s="172"/>
      <c r="N38956" s="172"/>
      <c r="O38956" s="172"/>
      <c r="U38956" s="173"/>
    </row>
    <row r="38957" spans="13:21" s="104" customFormat="1" ht="15.75">
      <c r="M38957" s="172"/>
      <c r="N38957" s="172"/>
      <c r="O38957" s="172"/>
      <c r="U38957" s="173"/>
    </row>
    <row r="38958" spans="13:21" s="104" customFormat="1" ht="15.75">
      <c r="M38958" s="172"/>
      <c r="N38958" s="172"/>
      <c r="O38958" s="172"/>
      <c r="U38958" s="173"/>
    </row>
    <row r="38959" spans="13:21" s="104" customFormat="1" ht="15.75">
      <c r="M38959" s="172"/>
      <c r="N38959" s="172"/>
      <c r="O38959" s="172"/>
      <c r="U38959" s="173"/>
    </row>
    <row r="38960" spans="13:21" s="104" customFormat="1" ht="15.75">
      <c r="M38960" s="172"/>
      <c r="N38960" s="172"/>
      <c r="O38960" s="172"/>
      <c r="U38960" s="173"/>
    </row>
    <row r="38961" spans="13:21" s="104" customFormat="1" ht="15.75">
      <c r="M38961" s="172"/>
      <c r="N38961" s="172"/>
      <c r="O38961" s="172"/>
      <c r="U38961" s="173"/>
    </row>
    <row r="38962" spans="13:21" s="104" customFormat="1" ht="15.75">
      <c r="M38962" s="172"/>
      <c r="N38962" s="172"/>
      <c r="O38962" s="172"/>
      <c r="U38962" s="173"/>
    </row>
    <row r="38963" spans="13:21" s="104" customFormat="1" ht="15.75">
      <c r="M38963" s="172"/>
      <c r="N38963" s="172"/>
      <c r="O38963" s="172"/>
      <c r="U38963" s="173"/>
    </row>
    <row r="38964" spans="13:21" s="104" customFormat="1" ht="15.75">
      <c r="M38964" s="172"/>
      <c r="N38964" s="172"/>
      <c r="O38964" s="172"/>
      <c r="U38964" s="173"/>
    </row>
    <row r="38965" spans="13:21" s="104" customFormat="1" ht="15.75">
      <c r="M38965" s="172"/>
      <c r="N38965" s="172"/>
      <c r="O38965" s="172"/>
      <c r="U38965" s="173"/>
    </row>
    <row r="38966" spans="13:21" s="104" customFormat="1" ht="15.75">
      <c r="M38966" s="172"/>
      <c r="N38966" s="172"/>
      <c r="O38966" s="172"/>
      <c r="U38966" s="173"/>
    </row>
    <row r="38967" spans="13:21" s="104" customFormat="1" ht="15.75">
      <c r="M38967" s="172"/>
      <c r="N38967" s="172"/>
      <c r="O38967" s="172"/>
      <c r="U38967" s="173"/>
    </row>
    <row r="38968" spans="13:21" s="104" customFormat="1" ht="15.75">
      <c r="M38968" s="172"/>
      <c r="N38968" s="172"/>
      <c r="O38968" s="172"/>
      <c r="U38968" s="173"/>
    </row>
    <row r="38969" spans="13:21" s="104" customFormat="1" ht="15.75">
      <c r="M38969" s="172"/>
      <c r="N38969" s="172"/>
      <c r="O38969" s="172"/>
      <c r="U38969" s="173"/>
    </row>
    <row r="38970" spans="13:21" s="104" customFormat="1" ht="15.75">
      <c r="M38970" s="172"/>
      <c r="N38970" s="172"/>
      <c r="O38970" s="172"/>
      <c r="U38970" s="173"/>
    </row>
    <row r="38971" spans="13:21" s="104" customFormat="1" ht="15.75">
      <c r="M38971" s="172"/>
      <c r="N38971" s="172"/>
      <c r="O38971" s="172"/>
      <c r="U38971" s="173"/>
    </row>
    <row r="38972" spans="13:21" s="104" customFormat="1" ht="15.75">
      <c r="M38972" s="172"/>
      <c r="N38972" s="172"/>
      <c r="O38972" s="172"/>
      <c r="U38972" s="173"/>
    </row>
    <row r="38973" spans="13:21" s="104" customFormat="1" ht="15.75">
      <c r="M38973" s="172"/>
      <c r="N38973" s="172"/>
      <c r="O38973" s="172"/>
      <c r="U38973" s="173"/>
    </row>
    <row r="38974" spans="13:21" s="104" customFormat="1" ht="15.75">
      <c r="M38974" s="172"/>
      <c r="N38974" s="172"/>
      <c r="O38974" s="172"/>
      <c r="U38974" s="173"/>
    </row>
    <row r="38975" spans="13:21" s="104" customFormat="1" ht="15.75">
      <c r="M38975" s="172"/>
      <c r="N38975" s="172"/>
      <c r="O38975" s="172"/>
      <c r="U38975" s="173"/>
    </row>
    <row r="38976" spans="13:21" s="104" customFormat="1" ht="15.75">
      <c r="M38976" s="172"/>
      <c r="N38976" s="172"/>
      <c r="O38976" s="172"/>
      <c r="U38976" s="173"/>
    </row>
    <row r="38977" spans="13:21" s="104" customFormat="1" ht="15.75">
      <c r="M38977" s="172"/>
      <c r="N38977" s="172"/>
      <c r="O38977" s="172"/>
      <c r="U38977" s="173"/>
    </row>
    <row r="38978" spans="13:21" s="104" customFormat="1" ht="15.75">
      <c r="M38978" s="172"/>
      <c r="N38978" s="172"/>
      <c r="O38978" s="172"/>
      <c r="U38978" s="173"/>
    </row>
    <row r="38979" spans="13:21" s="104" customFormat="1" ht="15.75">
      <c r="M38979" s="172"/>
      <c r="N38979" s="172"/>
      <c r="O38979" s="172"/>
      <c r="U38979" s="173"/>
    </row>
    <row r="38980" spans="13:21" s="104" customFormat="1" ht="15.75">
      <c r="M38980" s="172"/>
      <c r="N38980" s="172"/>
      <c r="O38980" s="172"/>
      <c r="U38980" s="173"/>
    </row>
    <row r="38981" spans="13:21" s="104" customFormat="1" ht="15.75">
      <c r="M38981" s="172"/>
      <c r="N38981" s="172"/>
      <c r="O38981" s="172"/>
      <c r="U38981" s="173"/>
    </row>
    <row r="38982" spans="13:21" s="104" customFormat="1" ht="15.75">
      <c r="M38982" s="172"/>
      <c r="N38982" s="172"/>
      <c r="O38982" s="172"/>
      <c r="U38982" s="173"/>
    </row>
    <row r="38983" spans="13:21" s="104" customFormat="1" ht="15.75">
      <c r="M38983" s="172"/>
      <c r="N38983" s="172"/>
      <c r="O38983" s="172"/>
      <c r="U38983" s="173"/>
    </row>
    <row r="38984" spans="13:21" s="104" customFormat="1" ht="15.75">
      <c r="M38984" s="172"/>
      <c r="N38984" s="172"/>
      <c r="O38984" s="172"/>
      <c r="U38984" s="173"/>
    </row>
    <row r="38985" spans="13:21" s="104" customFormat="1" ht="15.75">
      <c r="M38985" s="172"/>
      <c r="N38985" s="172"/>
      <c r="O38985" s="172"/>
      <c r="U38985" s="173"/>
    </row>
    <row r="38986" spans="13:21" s="104" customFormat="1" ht="15.75">
      <c r="M38986" s="172"/>
      <c r="N38986" s="172"/>
      <c r="O38986" s="172"/>
      <c r="U38986" s="173"/>
    </row>
    <row r="38987" spans="13:21" s="104" customFormat="1" ht="15.75">
      <c r="M38987" s="172"/>
      <c r="N38987" s="172"/>
      <c r="O38987" s="172"/>
      <c r="U38987" s="173"/>
    </row>
    <row r="38988" spans="13:21" s="104" customFormat="1" ht="15.75">
      <c r="M38988" s="172"/>
      <c r="N38988" s="172"/>
      <c r="O38988" s="172"/>
      <c r="U38988" s="173"/>
    </row>
    <row r="38989" spans="13:21" s="104" customFormat="1" ht="15.75">
      <c r="M38989" s="172"/>
      <c r="N38989" s="172"/>
      <c r="O38989" s="172"/>
      <c r="U38989" s="173"/>
    </row>
    <row r="38990" spans="13:21" s="104" customFormat="1" ht="15.75">
      <c r="M38990" s="172"/>
      <c r="N38990" s="172"/>
      <c r="O38990" s="172"/>
      <c r="U38990" s="173"/>
    </row>
    <row r="38991" spans="13:21" s="104" customFormat="1" ht="15.75">
      <c r="M38991" s="172"/>
      <c r="N38991" s="172"/>
      <c r="O38991" s="172"/>
      <c r="U38991" s="173"/>
    </row>
    <row r="38992" spans="13:21" s="104" customFormat="1" ht="15.75">
      <c r="M38992" s="172"/>
      <c r="N38992" s="172"/>
      <c r="O38992" s="172"/>
      <c r="U38992" s="173"/>
    </row>
    <row r="38993" spans="13:21" s="104" customFormat="1" ht="15.75">
      <c r="M38993" s="172"/>
      <c r="N38993" s="172"/>
      <c r="O38993" s="172"/>
      <c r="U38993" s="173"/>
    </row>
    <row r="38994" spans="13:21" s="104" customFormat="1" ht="15.75">
      <c r="M38994" s="172"/>
      <c r="N38994" s="172"/>
      <c r="O38994" s="172"/>
      <c r="U38994" s="173"/>
    </row>
    <row r="38995" spans="13:21" s="104" customFormat="1" ht="15.75">
      <c r="M38995" s="172"/>
      <c r="N38995" s="172"/>
      <c r="O38995" s="172"/>
      <c r="U38995" s="173"/>
    </row>
    <row r="38996" spans="13:21" s="104" customFormat="1" ht="15.75">
      <c r="M38996" s="172"/>
      <c r="N38996" s="172"/>
      <c r="O38996" s="172"/>
      <c r="U38996" s="173"/>
    </row>
    <row r="38997" spans="13:21" s="104" customFormat="1" ht="15.75">
      <c r="M38997" s="172"/>
      <c r="N38997" s="172"/>
      <c r="O38997" s="172"/>
      <c r="U38997" s="173"/>
    </row>
    <row r="38998" spans="13:21" s="104" customFormat="1" ht="15.75">
      <c r="M38998" s="172"/>
      <c r="N38998" s="172"/>
      <c r="O38998" s="172"/>
      <c r="U38998" s="173"/>
    </row>
    <row r="38999" spans="13:21" s="104" customFormat="1" ht="15.75">
      <c r="M38999" s="172"/>
      <c r="N38999" s="172"/>
      <c r="O38999" s="172"/>
      <c r="U38999" s="173"/>
    </row>
    <row r="39000" spans="13:21" s="104" customFormat="1" ht="15.75">
      <c r="M39000" s="172"/>
      <c r="N39000" s="172"/>
      <c r="O39000" s="172"/>
      <c r="U39000" s="173"/>
    </row>
    <row r="39001" spans="13:21" s="104" customFormat="1" ht="15.75">
      <c r="M39001" s="172"/>
      <c r="N39001" s="172"/>
      <c r="O39001" s="172"/>
      <c r="U39001" s="173"/>
    </row>
    <row r="39002" spans="13:21" s="104" customFormat="1" ht="15.75">
      <c r="M39002" s="172"/>
      <c r="N39002" s="172"/>
      <c r="O39002" s="172"/>
      <c r="U39002" s="173"/>
    </row>
    <row r="39003" spans="13:21" s="104" customFormat="1" ht="15.75">
      <c r="M39003" s="172"/>
      <c r="N39003" s="172"/>
      <c r="O39003" s="172"/>
      <c r="U39003" s="173"/>
    </row>
    <row r="39004" spans="13:21" s="104" customFormat="1" ht="15.75">
      <c r="M39004" s="172"/>
      <c r="N39004" s="172"/>
      <c r="O39004" s="172"/>
      <c r="U39004" s="173"/>
    </row>
    <row r="39005" spans="13:21" s="104" customFormat="1" ht="15.75">
      <c r="M39005" s="172"/>
      <c r="N39005" s="172"/>
      <c r="O39005" s="172"/>
      <c r="U39005" s="173"/>
    </row>
    <row r="39006" spans="13:21" s="104" customFormat="1" ht="15.75">
      <c r="M39006" s="172"/>
      <c r="N39006" s="172"/>
      <c r="O39006" s="172"/>
      <c r="U39006" s="173"/>
    </row>
    <row r="39007" spans="13:21" s="104" customFormat="1" ht="15.75">
      <c r="M39007" s="172"/>
      <c r="N39007" s="172"/>
      <c r="O39007" s="172"/>
      <c r="U39007" s="173"/>
    </row>
    <row r="39008" spans="13:21" s="104" customFormat="1" ht="15.75">
      <c r="M39008" s="172"/>
      <c r="N39008" s="172"/>
      <c r="O39008" s="172"/>
      <c r="U39008" s="173"/>
    </row>
    <row r="39009" spans="13:21" s="104" customFormat="1" ht="15.75">
      <c r="M39009" s="172"/>
      <c r="N39009" s="172"/>
      <c r="O39009" s="172"/>
      <c r="U39009" s="173"/>
    </row>
    <row r="39010" spans="13:21" s="104" customFormat="1" ht="15.75">
      <c r="M39010" s="172"/>
      <c r="N39010" s="172"/>
      <c r="O39010" s="172"/>
      <c r="U39010" s="173"/>
    </row>
    <row r="39011" spans="13:21" s="104" customFormat="1" ht="15.75">
      <c r="M39011" s="172"/>
      <c r="N39011" s="172"/>
      <c r="O39011" s="172"/>
      <c r="U39011" s="173"/>
    </row>
    <row r="39012" spans="13:21" s="104" customFormat="1" ht="15.75">
      <c r="M39012" s="172"/>
      <c r="N39012" s="172"/>
      <c r="O39012" s="172"/>
      <c r="U39012" s="173"/>
    </row>
    <row r="39013" spans="13:21" s="104" customFormat="1" ht="15.75">
      <c r="M39013" s="172"/>
      <c r="N39013" s="172"/>
      <c r="O39013" s="172"/>
      <c r="U39013" s="173"/>
    </row>
    <row r="39014" spans="13:21" s="104" customFormat="1" ht="15.75">
      <c r="M39014" s="172"/>
      <c r="N39014" s="172"/>
      <c r="O39014" s="172"/>
      <c r="U39014" s="173"/>
    </row>
    <row r="39015" spans="13:21" s="104" customFormat="1" ht="15.75">
      <c r="M39015" s="172"/>
      <c r="N39015" s="172"/>
      <c r="O39015" s="172"/>
      <c r="U39015" s="173"/>
    </row>
    <row r="39016" spans="13:21" s="104" customFormat="1" ht="15.75">
      <c r="M39016" s="172"/>
      <c r="N39016" s="172"/>
      <c r="O39016" s="172"/>
      <c r="U39016" s="173"/>
    </row>
    <row r="39017" spans="13:21" s="104" customFormat="1" ht="15.75">
      <c r="M39017" s="172"/>
      <c r="N39017" s="172"/>
      <c r="O39017" s="172"/>
      <c r="U39017" s="173"/>
    </row>
    <row r="39018" spans="13:21" s="104" customFormat="1" ht="15.75">
      <c r="M39018" s="172"/>
      <c r="N39018" s="172"/>
      <c r="O39018" s="172"/>
      <c r="U39018" s="173"/>
    </row>
    <row r="39019" spans="13:21" s="104" customFormat="1" ht="15.75">
      <c r="M39019" s="172"/>
      <c r="N39019" s="172"/>
      <c r="O39019" s="172"/>
      <c r="U39019" s="173"/>
    </row>
    <row r="39020" spans="13:21" s="104" customFormat="1" ht="15.75">
      <c r="M39020" s="172"/>
      <c r="N39020" s="172"/>
      <c r="O39020" s="172"/>
      <c r="U39020" s="173"/>
    </row>
    <row r="39021" spans="13:21" s="104" customFormat="1" ht="15.75">
      <c r="M39021" s="172"/>
      <c r="N39021" s="172"/>
      <c r="O39021" s="172"/>
      <c r="U39021" s="173"/>
    </row>
    <row r="39022" spans="13:21" s="104" customFormat="1" ht="15.75">
      <c r="M39022" s="172"/>
      <c r="N39022" s="172"/>
      <c r="O39022" s="172"/>
      <c r="U39022" s="173"/>
    </row>
    <row r="39023" spans="13:21" s="104" customFormat="1" ht="15.75">
      <c r="M39023" s="172"/>
      <c r="N39023" s="172"/>
      <c r="O39023" s="172"/>
      <c r="U39023" s="173"/>
    </row>
    <row r="39024" spans="13:21" s="104" customFormat="1" ht="15.75">
      <c r="M39024" s="172"/>
      <c r="N39024" s="172"/>
      <c r="O39024" s="172"/>
      <c r="U39024" s="173"/>
    </row>
    <row r="39025" spans="13:21" s="104" customFormat="1" ht="15.75">
      <c r="M39025" s="172"/>
      <c r="N39025" s="172"/>
      <c r="O39025" s="172"/>
      <c r="U39025" s="173"/>
    </row>
    <row r="39026" spans="13:21" s="104" customFormat="1" ht="15.75">
      <c r="M39026" s="172"/>
      <c r="N39026" s="172"/>
      <c r="O39026" s="172"/>
      <c r="U39026" s="173"/>
    </row>
    <row r="39027" spans="13:21" s="104" customFormat="1" ht="15.75">
      <c r="M39027" s="172"/>
      <c r="N39027" s="172"/>
      <c r="O39027" s="172"/>
      <c r="U39027" s="173"/>
    </row>
    <row r="39028" spans="13:21" s="104" customFormat="1" ht="15.75">
      <c r="M39028" s="172"/>
      <c r="N39028" s="172"/>
      <c r="O39028" s="172"/>
      <c r="U39028" s="173"/>
    </row>
    <row r="39029" spans="13:21" s="104" customFormat="1" ht="15.75">
      <c r="M39029" s="172"/>
      <c r="N39029" s="172"/>
      <c r="O39029" s="172"/>
      <c r="U39029" s="173"/>
    </row>
    <row r="39030" spans="13:21" s="104" customFormat="1" ht="15.75">
      <c r="M39030" s="172"/>
      <c r="N39030" s="172"/>
      <c r="O39030" s="172"/>
      <c r="U39030" s="173"/>
    </row>
    <row r="39031" spans="13:21" s="104" customFormat="1" ht="15.75">
      <c r="M39031" s="172"/>
      <c r="N39031" s="172"/>
      <c r="O39031" s="172"/>
      <c r="U39031" s="173"/>
    </row>
    <row r="39032" spans="13:21" s="104" customFormat="1" ht="15.75">
      <c r="M39032" s="172"/>
      <c r="N39032" s="172"/>
      <c r="O39032" s="172"/>
      <c r="U39032" s="173"/>
    </row>
    <row r="39033" spans="13:21" s="104" customFormat="1" ht="15.75">
      <c r="M39033" s="172"/>
      <c r="N39033" s="172"/>
      <c r="O39033" s="172"/>
      <c r="U39033" s="173"/>
    </row>
    <row r="39034" spans="13:21" s="104" customFormat="1" ht="15.75">
      <c r="M39034" s="172"/>
      <c r="N39034" s="172"/>
      <c r="O39034" s="172"/>
      <c r="U39034" s="173"/>
    </row>
    <row r="39035" spans="13:21" s="104" customFormat="1" ht="15.75">
      <c r="M39035" s="172"/>
      <c r="N39035" s="172"/>
      <c r="O39035" s="172"/>
      <c r="U39035" s="173"/>
    </row>
    <row r="39036" spans="13:21" s="104" customFormat="1" ht="15.75">
      <c r="M39036" s="172"/>
      <c r="N39036" s="172"/>
      <c r="O39036" s="172"/>
      <c r="U39036" s="173"/>
    </row>
    <row r="39037" spans="13:21" s="104" customFormat="1" ht="15.75">
      <c r="M39037" s="172"/>
      <c r="N39037" s="172"/>
      <c r="O39037" s="172"/>
      <c r="U39037" s="173"/>
    </row>
    <row r="39038" spans="13:21" s="104" customFormat="1" ht="15.75">
      <c r="M39038" s="172"/>
      <c r="N39038" s="172"/>
      <c r="O39038" s="172"/>
      <c r="U39038" s="173"/>
    </row>
    <row r="39039" spans="13:21" s="104" customFormat="1" ht="15.75">
      <c r="M39039" s="172"/>
      <c r="N39039" s="172"/>
      <c r="O39039" s="172"/>
      <c r="U39039" s="173"/>
    </row>
    <row r="39040" spans="13:21" s="104" customFormat="1" ht="15.75">
      <c r="M39040" s="172"/>
      <c r="N39040" s="172"/>
      <c r="O39040" s="172"/>
      <c r="U39040" s="173"/>
    </row>
    <row r="39041" spans="13:21" s="104" customFormat="1" ht="15.75">
      <c r="M39041" s="172"/>
      <c r="N39041" s="172"/>
      <c r="O39041" s="172"/>
      <c r="U39041" s="173"/>
    </row>
    <row r="39042" spans="13:21" s="104" customFormat="1" ht="15.75">
      <c r="M39042" s="172"/>
      <c r="N39042" s="172"/>
      <c r="O39042" s="172"/>
      <c r="U39042" s="173"/>
    </row>
    <row r="39043" spans="13:21" s="104" customFormat="1" ht="15.75">
      <c r="M39043" s="172"/>
      <c r="N39043" s="172"/>
      <c r="O39043" s="172"/>
      <c r="U39043" s="173"/>
    </row>
    <row r="39044" spans="13:21" s="104" customFormat="1" ht="15.75">
      <c r="M39044" s="172"/>
      <c r="N39044" s="172"/>
      <c r="O39044" s="172"/>
      <c r="U39044" s="173"/>
    </row>
    <row r="39045" spans="13:21" s="104" customFormat="1" ht="15.75">
      <c r="M39045" s="172"/>
      <c r="N39045" s="172"/>
      <c r="O39045" s="172"/>
      <c r="U39045" s="173"/>
    </row>
    <row r="39046" spans="13:21" s="104" customFormat="1" ht="15.75">
      <c r="M39046" s="172"/>
      <c r="N39046" s="172"/>
      <c r="O39046" s="172"/>
      <c r="U39046" s="173"/>
    </row>
    <row r="39047" spans="13:21" s="104" customFormat="1" ht="15.75">
      <c r="M39047" s="172"/>
      <c r="N39047" s="172"/>
      <c r="O39047" s="172"/>
      <c r="U39047" s="173"/>
    </row>
    <row r="39048" spans="13:21" s="104" customFormat="1" ht="15.75">
      <c r="M39048" s="172"/>
      <c r="N39048" s="172"/>
      <c r="O39048" s="172"/>
      <c r="U39048" s="173"/>
    </row>
    <row r="39049" spans="13:21" s="104" customFormat="1" ht="15.75">
      <c r="M39049" s="172"/>
      <c r="N39049" s="172"/>
      <c r="O39049" s="172"/>
      <c r="U39049" s="173"/>
    </row>
    <row r="39050" spans="13:21" s="104" customFormat="1" ht="15.75">
      <c r="M39050" s="172"/>
      <c r="N39050" s="172"/>
      <c r="O39050" s="172"/>
      <c r="U39050" s="173"/>
    </row>
    <row r="39051" spans="13:21" s="104" customFormat="1" ht="15.75">
      <c r="M39051" s="172"/>
      <c r="N39051" s="172"/>
      <c r="O39051" s="172"/>
      <c r="U39051" s="173"/>
    </row>
    <row r="39052" spans="13:21" s="104" customFormat="1" ht="15.75">
      <c r="M39052" s="172"/>
      <c r="N39052" s="172"/>
      <c r="O39052" s="172"/>
      <c r="U39052" s="173"/>
    </row>
    <row r="39053" spans="13:21" s="104" customFormat="1" ht="15.75">
      <c r="M39053" s="172"/>
      <c r="N39053" s="172"/>
      <c r="O39053" s="172"/>
      <c r="U39053" s="173"/>
    </row>
    <row r="39054" spans="13:21" s="104" customFormat="1" ht="15.75">
      <c r="M39054" s="172"/>
      <c r="N39054" s="172"/>
      <c r="O39054" s="172"/>
      <c r="U39054" s="173"/>
    </row>
    <row r="39055" spans="13:21" s="104" customFormat="1" ht="15.75">
      <c r="M39055" s="172"/>
      <c r="N39055" s="172"/>
      <c r="O39055" s="172"/>
      <c r="U39055" s="173"/>
    </row>
    <row r="39056" spans="13:21" s="104" customFormat="1" ht="15.75">
      <c r="M39056" s="172"/>
      <c r="N39056" s="172"/>
      <c r="O39056" s="172"/>
      <c r="U39056" s="173"/>
    </row>
    <row r="39057" spans="13:21" s="104" customFormat="1" ht="15.75">
      <c r="M39057" s="172"/>
      <c r="N39057" s="172"/>
      <c r="O39057" s="172"/>
      <c r="U39057" s="173"/>
    </row>
    <row r="39058" spans="13:21" s="104" customFormat="1" ht="15.75">
      <c r="M39058" s="172"/>
      <c r="N39058" s="172"/>
      <c r="O39058" s="172"/>
      <c r="U39058" s="173"/>
    </row>
    <row r="39059" spans="13:21" s="104" customFormat="1" ht="15.75">
      <c r="M39059" s="172"/>
      <c r="N39059" s="172"/>
      <c r="O39059" s="172"/>
      <c r="U39059" s="173"/>
    </row>
    <row r="39060" spans="13:21" s="104" customFormat="1" ht="15.75">
      <c r="M39060" s="172"/>
      <c r="N39060" s="172"/>
      <c r="O39060" s="172"/>
      <c r="U39060" s="173"/>
    </row>
    <row r="39061" spans="13:21" s="104" customFormat="1" ht="15.75">
      <c r="M39061" s="172"/>
      <c r="N39061" s="172"/>
      <c r="O39061" s="172"/>
      <c r="U39061" s="173"/>
    </row>
    <row r="39062" spans="13:21" s="104" customFormat="1" ht="15.75">
      <c r="M39062" s="172"/>
      <c r="N39062" s="172"/>
      <c r="O39062" s="172"/>
      <c r="U39062" s="173"/>
    </row>
    <row r="39063" spans="13:21" s="104" customFormat="1" ht="15.75">
      <c r="M39063" s="172"/>
      <c r="N39063" s="172"/>
      <c r="O39063" s="172"/>
      <c r="U39063" s="173"/>
    </row>
    <row r="39064" spans="13:21" s="104" customFormat="1" ht="15.75">
      <c r="M39064" s="172"/>
      <c r="N39064" s="172"/>
      <c r="O39064" s="172"/>
      <c r="U39064" s="173"/>
    </row>
    <row r="39065" spans="13:21" s="104" customFormat="1" ht="15.75">
      <c r="M39065" s="172"/>
      <c r="N39065" s="172"/>
      <c r="O39065" s="172"/>
      <c r="U39065" s="173"/>
    </row>
    <row r="39066" spans="13:21" s="104" customFormat="1" ht="15.75">
      <c r="M39066" s="172"/>
      <c r="N39066" s="172"/>
      <c r="O39066" s="172"/>
      <c r="U39066" s="173"/>
    </row>
    <row r="39067" spans="13:21" s="104" customFormat="1" ht="15.75">
      <c r="M39067" s="172"/>
      <c r="N39067" s="172"/>
      <c r="O39067" s="172"/>
      <c r="U39067" s="173"/>
    </row>
    <row r="39068" spans="13:21" s="104" customFormat="1" ht="15.75">
      <c r="M39068" s="172"/>
      <c r="N39068" s="172"/>
      <c r="O39068" s="172"/>
      <c r="U39068" s="173"/>
    </row>
    <row r="39069" spans="13:21" s="104" customFormat="1" ht="15.75">
      <c r="M39069" s="172"/>
      <c r="N39069" s="172"/>
      <c r="O39069" s="172"/>
      <c r="U39069" s="173"/>
    </row>
    <row r="39070" spans="13:21" s="104" customFormat="1" ht="15.75">
      <c r="M39070" s="172"/>
      <c r="N39070" s="172"/>
      <c r="O39070" s="172"/>
      <c r="U39070" s="173"/>
    </row>
    <row r="39071" spans="13:21" s="104" customFormat="1" ht="15.75">
      <c r="M39071" s="172"/>
      <c r="N39071" s="172"/>
      <c r="O39071" s="172"/>
      <c r="U39071" s="173"/>
    </row>
    <row r="39072" spans="13:21" s="104" customFormat="1" ht="15.75">
      <c r="M39072" s="172"/>
      <c r="N39072" s="172"/>
      <c r="O39072" s="172"/>
      <c r="U39072" s="173"/>
    </row>
    <row r="39073" spans="13:21" s="104" customFormat="1" ht="15.75">
      <c r="M39073" s="172"/>
      <c r="N39073" s="172"/>
      <c r="O39073" s="172"/>
      <c r="U39073" s="173"/>
    </row>
    <row r="39074" spans="13:21" s="104" customFormat="1" ht="15.75">
      <c r="M39074" s="172"/>
      <c r="N39074" s="172"/>
      <c r="O39074" s="172"/>
      <c r="U39074" s="173"/>
    </row>
    <row r="39075" spans="13:21" s="104" customFormat="1" ht="15.75">
      <c r="M39075" s="172"/>
      <c r="N39075" s="172"/>
      <c r="O39075" s="172"/>
      <c r="U39075" s="173"/>
    </row>
    <row r="39076" spans="13:21" s="104" customFormat="1" ht="15.75">
      <c r="M39076" s="172"/>
      <c r="N39076" s="172"/>
      <c r="O39076" s="172"/>
      <c r="U39076" s="173"/>
    </row>
    <row r="39077" spans="13:21" s="104" customFormat="1" ht="15.75">
      <c r="M39077" s="172"/>
      <c r="N39077" s="172"/>
      <c r="O39077" s="172"/>
      <c r="U39077" s="173"/>
    </row>
    <row r="39078" spans="13:21" s="104" customFormat="1" ht="15.75">
      <c r="M39078" s="172"/>
      <c r="N39078" s="172"/>
      <c r="O39078" s="172"/>
      <c r="U39078" s="173"/>
    </row>
    <row r="39079" spans="13:21" s="104" customFormat="1" ht="15.75">
      <c r="M39079" s="172"/>
      <c r="N39079" s="172"/>
      <c r="O39079" s="172"/>
      <c r="U39079" s="173"/>
    </row>
    <row r="39080" spans="13:21" s="104" customFormat="1" ht="15.75">
      <c r="M39080" s="172"/>
      <c r="N39080" s="172"/>
      <c r="O39080" s="172"/>
      <c r="U39080" s="173"/>
    </row>
    <row r="39081" spans="13:21" s="104" customFormat="1" ht="15.75">
      <c r="M39081" s="172"/>
      <c r="N39081" s="172"/>
      <c r="O39081" s="172"/>
      <c r="U39081" s="173"/>
    </row>
    <row r="39082" spans="13:21" s="104" customFormat="1" ht="15.75">
      <c r="M39082" s="172"/>
      <c r="N39082" s="172"/>
      <c r="O39082" s="172"/>
      <c r="U39082" s="173"/>
    </row>
    <row r="39083" spans="13:21" s="104" customFormat="1" ht="15.75">
      <c r="M39083" s="172"/>
      <c r="N39083" s="172"/>
      <c r="O39083" s="172"/>
      <c r="U39083" s="173"/>
    </row>
    <row r="39084" spans="13:21" s="104" customFormat="1" ht="15.75">
      <c r="M39084" s="172"/>
      <c r="N39084" s="172"/>
      <c r="O39084" s="172"/>
      <c r="U39084" s="173"/>
    </row>
    <row r="39085" spans="13:21" s="104" customFormat="1" ht="15.75">
      <c r="M39085" s="172"/>
      <c r="N39085" s="172"/>
      <c r="O39085" s="172"/>
      <c r="U39085" s="173"/>
    </row>
    <row r="39086" spans="13:21" s="104" customFormat="1" ht="15.75">
      <c r="M39086" s="172"/>
      <c r="N39086" s="172"/>
      <c r="O39086" s="172"/>
      <c r="U39086" s="173"/>
    </row>
    <row r="39087" spans="13:21" s="104" customFormat="1" ht="15.75">
      <c r="M39087" s="172"/>
      <c r="N39087" s="172"/>
      <c r="O39087" s="172"/>
      <c r="U39087" s="173"/>
    </row>
    <row r="39088" spans="13:21" s="104" customFormat="1" ht="15.75">
      <c r="M39088" s="172"/>
      <c r="N39088" s="172"/>
      <c r="O39088" s="172"/>
      <c r="U39088" s="173"/>
    </row>
    <row r="39089" spans="13:21" s="104" customFormat="1" ht="15.75">
      <c r="M39089" s="172"/>
      <c r="N39089" s="172"/>
      <c r="O39089" s="172"/>
      <c r="U39089" s="173"/>
    </row>
    <row r="39090" spans="13:21" s="104" customFormat="1" ht="15.75">
      <c r="M39090" s="172"/>
      <c r="N39090" s="172"/>
      <c r="O39090" s="172"/>
      <c r="U39090" s="173"/>
    </row>
    <row r="39091" spans="13:21" s="104" customFormat="1" ht="15.75">
      <c r="M39091" s="172"/>
      <c r="N39091" s="172"/>
      <c r="O39091" s="172"/>
      <c r="U39091" s="173"/>
    </row>
    <row r="39092" spans="13:21" s="104" customFormat="1" ht="15.75">
      <c r="M39092" s="172"/>
      <c r="N39092" s="172"/>
      <c r="O39092" s="172"/>
      <c r="U39092" s="173"/>
    </row>
    <row r="39093" spans="13:21" s="104" customFormat="1" ht="15.75">
      <c r="M39093" s="172"/>
      <c r="N39093" s="172"/>
      <c r="O39093" s="172"/>
      <c r="U39093" s="173"/>
    </row>
    <row r="39094" spans="13:21" s="104" customFormat="1" ht="15.75">
      <c r="M39094" s="172"/>
      <c r="N39094" s="172"/>
      <c r="O39094" s="172"/>
      <c r="U39094" s="173"/>
    </row>
    <row r="39095" spans="13:21" s="104" customFormat="1" ht="15.75">
      <c r="M39095" s="172"/>
      <c r="N39095" s="172"/>
      <c r="O39095" s="172"/>
      <c r="U39095" s="173"/>
    </row>
    <row r="39096" spans="13:21" s="104" customFormat="1" ht="15.75">
      <c r="M39096" s="172"/>
      <c r="N39096" s="172"/>
      <c r="O39096" s="172"/>
      <c r="U39096" s="173"/>
    </row>
    <row r="39097" spans="13:21" s="104" customFormat="1" ht="15.75">
      <c r="M39097" s="172"/>
      <c r="N39097" s="172"/>
      <c r="O39097" s="172"/>
      <c r="U39097" s="173"/>
    </row>
    <row r="39098" spans="13:21" s="104" customFormat="1" ht="15.75">
      <c r="M39098" s="172"/>
      <c r="N39098" s="172"/>
      <c r="O39098" s="172"/>
      <c r="U39098" s="173"/>
    </row>
    <row r="39099" spans="13:21" s="104" customFormat="1" ht="15.75">
      <c r="M39099" s="172"/>
      <c r="N39099" s="172"/>
      <c r="O39099" s="172"/>
      <c r="U39099" s="173"/>
    </row>
    <row r="39100" spans="13:21" s="104" customFormat="1" ht="15.75">
      <c r="M39100" s="172"/>
      <c r="N39100" s="172"/>
      <c r="O39100" s="172"/>
      <c r="U39100" s="173"/>
    </row>
    <row r="39101" spans="13:21" s="104" customFormat="1" ht="15.75">
      <c r="M39101" s="172"/>
      <c r="N39101" s="172"/>
      <c r="O39101" s="172"/>
      <c r="U39101" s="173"/>
    </row>
    <row r="39102" spans="13:21" s="104" customFormat="1" ht="15.75">
      <c r="M39102" s="172"/>
      <c r="N39102" s="172"/>
      <c r="O39102" s="172"/>
      <c r="U39102" s="173"/>
    </row>
    <row r="39103" spans="13:21" s="104" customFormat="1" ht="15.75">
      <c r="M39103" s="172"/>
      <c r="N39103" s="172"/>
      <c r="O39103" s="172"/>
      <c r="U39103" s="173"/>
    </row>
    <row r="39104" spans="13:21" s="104" customFormat="1" ht="15.75">
      <c r="M39104" s="172"/>
      <c r="N39104" s="172"/>
      <c r="O39104" s="172"/>
      <c r="U39104" s="173"/>
    </row>
    <row r="39105" spans="13:21" s="104" customFormat="1" ht="15.75">
      <c r="M39105" s="172"/>
      <c r="N39105" s="172"/>
      <c r="O39105" s="172"/>
      <c r="U39105" s="173"/>
    </row>
    <row r="39106" spans="13:21" s="104" customFormat="1" ht="15.75">
      <c r="M39106" s="172"/>
      <c r="N39106" s="172"/>
      <c r="O39106" s="172"/>
      <c r="U39106" s="173"/>
    </row>
    <row r="39107" spans="13:21" s="104" customFormat="1" ht="15.75">
      <c r="M39107" s="172"/>
      <c r="N39107" s="172"/>
      <c r="O39107" s="172"/>
      <c r="U39107" s="173"/>
    </row>
    <row r="39108" spans="13:21" s="104" customFormat="1" ht="15.75">
      <c r="M39108" s="172"/>
      <c r="N39108" s="172"/>
      <c r="O39108" s="172"/>
      <c r="U39108" s="173"/>
    </row>
    <row r="39109" spans="13:21" s="104" customFormat="1" ht="15.75">
      <c r="M39109" s="172"/>
      <c r="N39109" s="172"/>
      <c r="O39109" s="172"/>
      <c r="U39109" s="173"/>
    </row>
    <row r="39110" spans="13:21" s="104" customFormat="1" ht="15.75">
      <c r="M39110" s="172"/>
      <c r="N39110" s="172"/>
      <c r="O39110" s="172"/>
      <c r="U39110" s="173"/>
    </row>
    <row r="39111" spans="13:21" s="104" customFormat="1" ht="15.75">
      <c r="M39111" s="172"/>
      <c r="N39111" s="172"/>
      <c r="O39111" s="172"/>
      <c r="U39111" s="173"/>
    </row>
    <row r="39112" spans="13:21" s="104" customFormat="1" ht="15.75">
      <c r="M39112" s="172"/>
      <c r="N39112" s="172"/>
      <c r="O39112" s="172"/>
      <c r="U39112" s="173"/>
    </row>
    <row r="39113" spans="13:21" s="104" customFormat="1" ht="15.75">
      <c r="M39113" s="172"/>
      <c r="N39113" s="172"/>
      <c r="O39113" s="172"/>
      <c r="U39113" s="173"/>
    </row>
    <row r="39114" spans="13:21" s="104" customFormat="1" ht="15.75">
      <c r="M39114" s="172"/>
      <c r="N39114" s="172"/>
      <c r="O39114" s="172"/>
      <c r="U39114" s="173"/>
    </row>
    <row r="39115" spans="13:21" s="104" customFormat="1" ht="15.75">
      <c r="M39115" s="172"/>
      <c r="N39115" s="172"/>
      <c r="O39115" s="172"/>
      <c r="U39115" s="173"/>
    </row>
    <row r="39116" spans="13:21" s="104" customFormat="1" ht="15.75">
      <c r="M39116" s="172"/>
      <c r="N39116" s="172"/>
      <c r="O39116" s="172"/>
      <c r="U39116" s="173"/>
    </row>
    <row r="39117" spans="13:21" s="104" customFormat="1" ht="15.75">
      <c r="M39117" s="172"/>
      <c r="N39117" s="172"/>
      <c r="O39117" s="172"/>
      <c r="U39117" s="173"/>
    </row>
    <row r="39118" spans="13:21" s="104" customFormat="1" ht="15.75">
      <c r="M39118" s="172"/>
      <c r="N39118" s="172"/>
      <c r="O39118" s="172"/>
      <c r="U39118" s="173"/>
    </row>
    <row r="39119" spans="13:21" s="104" customFormat="1" ht="15.75">
      <c r="M39119" s="172"/>
      <c r="N39119" s="172"/>
      <c r="O39119" s="172"/>
      <c r="U39119" s="173"/>
    </row>
    <row r="39120" spans="13:21" s="104" customFormat="1" ht="15.75">
      <c r="M39120" s="172"/>
      <c r="N39120" s="172"/>
      <c r="O39120" s="172"/>
      <c r="U39120" s="173"/>
    </row>
    <row r="39121" spans="13:21" s="104" customFormat="1" ht="15.75">
      <c r="M39121" s="172"/>
      <c r="N39121" s="172"/>
      <c r="O39121" s="172"/>
      <c r="U39121" s="173"/>
    </row>
    <row r="39122" spans="13:21" s="104" customFormat="1" ht="15.75">
      <c r="M39122" s="172"/>
      <c r="N39122" s="172"/>
      <c r="O39122" s="172"/>
      <c r="U39122" s="173"/>
    </row>
    <row r="39123" spans="13:21" s="104" customFormat="1" ht="15.75">
      <c r="M39123" s="172"/>
      <c r="N39123" s="172"/>
      <c r="O39123" s="172"/>
      <c r="U39123" s="173"/>
    </row>
    <row r="39124" spans="13:21" s="104" customFormat="1" ht="15.75">
      <c r="M39124" s="172"/>
      <c r="N39124" s="172"/>
      <c r="O39124" s="172"/>
      <c r="U39124" s="173"/>
    </row>
    <row r="39125" spans="13:21" s="104" customFormat="1" ht="15.75">
      <c r="M39125" s="172"/>
      <c r="N39125" s="172"/>
      <c r="O39125" s="172"/>
      <c r="U39125" s="173"/>
    </row>
    <row r="39126" spans="13:21" s="104" customFormat="1" ht="15.75">
      <c r="M39126" s="172"/>
      <c r="N39126" s="172"/>
      <c r="O39126" s="172"/>
      <c r="U39126" s="173"/>
    </row>
    <row r="39127" spans="13:21" s="104" customFormat="1" ht="15.75">
      <c r="M39127" s="172"/>
      <c r="N39127" s="172"/>
      <c r="O39127" s="172"/>
      <c r="U39127" s="173"/>
    </row>
    <row r="39128" spans="13:21" s="104" customFormat="1" ht="15.75">
      <c r="M39128" s="172"/>
      <c r="N39128" s="172"/>
      <c r="O39128" s="172"/>
      <c r="U39128" s="173"/>
    </row>
    <row r="39129" spans="13:21" s="104" customFormat="1" ht="15.75">
      <c r="M39129" s="172"/>
      <c r="N39129" s="172"/>
      <c r="O39129" s="172"/>
      <c r="U39129" s="173"/>
    </row>
    <row r="39130" spans="13:21" s="104" customFormat="1" ht="15.75">
      <c r="M39130" s="172"/>
      <c r="N39130" s="172"/>
      <c r="O39130" s="172"/>
      <c r="U39130" s="173"/>
    </row>
    <row r="39131" spans="13:21" s="104" customFormat="1" ht="15.75">
      <c r="M39131" s="172"/>
      <c r="N39131" s="172"/>
      <c r="O39131" s="172"/>
      <c r="U39131" s="173"/>
    </row>
    <row r="39132" spans="13:21" s="104" customFormat="1" ht="15.75">
      <c r="M39132" s="172"/>
      <c r="N39132" s="172"/>
      <c r="O39132" s="172"/>
      <c r="U39132" s="173"/>
    </row>
    <row r="39133" spans="13:21" s="104" customFormat="1" ht="15.75">
      <c r="M39133" s="172"/>
      <c r="N39133" s="172"/>
      <c r="O39133" s="172"/>
      <c r="U39133" s="173"/>
    </row>
    <row r="39134" spans="13:21" s="104" customFormat="1" ht="15.75">
      <c r="M39134" s="172"/>
      <c r="N39134" s="172"/>
      <c r="O39134" s="172"/>
      <c r="U39134" s="173"/>
    </row>
    <row r="39135" spans="13:21" s="104" customFormat="1" ht="15.75">
      <c r="M39135" s="172"/>
      <c r="N39135" s="172"/>
      <c r="O39135" s="172"/>
      <c r="U39135" s="173"/>
    </row>
    <row r="39136" spans="13:21" s="104" customFormat="1" ht="15.75">
      <c r="M39136" s="172"/>
      <c r="N39136" s="172"/>
      <c r="O39136" s="172"/>
      <c r="U39136" s="173"/>
    </row>
    <row r="39137" spans="13:21" s="104" customFormat="1" ht="15.75">
      <c r="M39137" s="172"/>
      <c r="N39137" s="172"/>
      <c r="O39137" s="172"/>
      <c r="U39137" s="173"/>
    </row>
    <row r="39138" spans="13:21" s="104" customFormat="1" ht="15.75">
      <c r="M39138" s="172"/>
      <c r="N39138" s="172"/>
      <c r="O39138" s="172"/>
      <c r="U39138" s="173"/>
    </row>
    <row r="39139" spans="13:21" s="104" customFormat="1" ht="15.75">
      <c r="M39139" s="172"/>
      <c r="N39139" s="172"/>
      <c r="O39139" s="172"/>
      <c r="U39139" s="173"/>
    </row>
    <row r="39140" spans="13:21" s="104" customFormat="1" ht="15.75">
      <c r="M39140" s="172"/>
      <c r="N39140" s="172"/>
      <c r="O39140" s="172"/>
      <c r="U39140" s="173"/>
    </row>
    <row r="39141" spans="13:21" s="104" customFormat="1" ht="15.75">
      <c r="M39141" s="172"/>
      <c r="N39141" s="172"/>
      <c r="O39141" s="172"/>
      <c r="U39141" s="173"/>
    </row>
    <row r="39142" spans="13:21" s="104" customFormat="1" ht="15.75">
      <c r="M39142" s="172"/>
      <c r="N39142" s="172"/>
      <c r="O39142" s="172"/>
      <c r="U39142" s="173"/>
    </row>
    <row r="39143" spans="13:21" s="104" customFormat="1" ht="15.75">
      <c r="M39143" s="172"/>
      <c r="N39143" s="172"/>
      <c r="O39143" s="172"/>
      <c r="U39143" s="173"/>
    </row>
    <row r="39144" spans="13:21" s="104" customFormat="1" ht="15.75">
      <c r="M39144" s="172"/>
      <c r="N39144" s="172"/>
      <c r="O39144" s="172"/>
      <c r="U39144" s="173"/>
    </row>
    <row r="39145" spans="13:21" s="104" customFormat="1" ht="15.75">
      <c r="M39145" s="172"/>
      <c r="N39145" s="172"/>
      <c r="O39145" s="172"/>
      <c r="U39145" s="173"/>
    </row>
    <row r="39146" spans="13:21" s="104" customFormat="1" ht="15.75">
      <c r="M39146" s="172"/>
      <c r="N39146" s="172"/>
      <c r="O39146" s="172"/>
      <c r="U39146" s="173"/>
    </row>
    <row r="39147" spans="13:21" s="104" customFormat="1" ht="15.75">
      <c r="M39147" s="172"/>
      <c r="N39147" s="172"/>
      <c r="O39147" s="172"/>
      <c r="U39147" s="173"/>
    </row>
    <row r="39148" spans="13:21" s="104" customFormat="1" ht="15.75">
      <c r="M39148" s="172"/>
      <c r="N39148" s="172"/>
      <c r="O39148" s="172"/>
      <c r="U39148" s="173"/>
    </row>
    <row r="39149" spans="13:21" s="104" customFormat="1" ht="15.75">
      <c r="M39149" s="172"/>
      <c r="N39149" s="172"/>
      <c r="O39149" s="172"/>
      <c r="U39149" s="173"/>
    </row>
    <row r="39150" spans="13:21" s="104" customFormat="1" ht="15.75">
      <c r="M39150" s="172"/>
      <c r="N39150" s="172"/>
      <c r="O39150" s="172"/>
      <c r="U39150" s="173"/>
    </row>
    <row r="39151" spans="13:21" s="104" customFormat="1" ht="15.75">
      <c r="M39151" s="172"/>
      <c r="N39151" s="172"/>
      <c r="O39151" s="172"/>
      <c r="U39151" s="173"/>
    </row>
    <row r="39152" spans="13:21" s="104" customFormat="1" ht="15.75">
      <c r="M39152" s="172"/>
      <c r="N39152" s="172"/>
      <c r="O39152" s="172"/>
      <c r="U39152" s="173"/>
    </row>
    <row r="39153" spans="13:21" s="104" customFormat="1" ht="15.75">
      <c r="M39153" s="172"/>
      <c r="N39153" s="172"/>
      <c r="O39153" s="172"/>
      <c r="U39153" s="173"/>
    </row>
    <row r="39154" spans="13:21" s="104" customFormat="1" ht="15.75">
      <c r="M39154" s="172"/>
      <c r="N39154" s="172"/>
      <c r="O39154" s="172"/>
      <c r="U39154" s="173"/>
    </row>
    <row r="39155" spans="13:21" s="104" customFormat="1" ht="15.75">
      <c r="M39155" s="172"/>
      <c r="N39155" s="172"/>
      <c r="O39155" s="172"/>
      <c r="U39155" s="173"/>
    </row>
    <row r="39156" spans="13:21" s="104" customFormat="1" ht="15.75">
      <c r="M39156" s="172"/>
      <c r="N39156" s="172"/>
      <c r="O39156" s="172"/>
      <c r="U39156" s="173"/>
    </row>
    <row r="39157" spans="13:21" s="104" customFormat="1" ht="15.75">
      <c r="M39157" s="172"/>
      <c r="N39157" s="172"/>
      <c r="O39157" s="172"/>
      <c r="U39157" s="173"/>
    </row>
    <row r="39158" spans="13:21" s="104" customFormat="1" ht="15.75">
      <c r="M39158" s="172"/>
      <c r="N39158" s="172"/>
      <c r="O39158" s="172"/>
      <c r="U39158" s="173"/>
    </row>
    <row r="39159" spans="13:21" s="104" customFormat="1" ht="15.75">
      <c r="M39159" s="172"/>
      <c r="N39159" s="172"/>
      <c r="O39159" s="172"/>
      <c r="U39159" s="173"/>
    </row>
    <row r="39160" spans="13:21" s="104" customFormat="1" ht="15.75">
      <c r="M39160" s="172"/>
      <c r="N39160" s="172"/>
      <c r="O39160" s="172"/>
      <c r="U39160" s="173"/>
    </row>
    <row r="39161" spans="13:21" s="104" customFormat="1" ht="15.75">
      <c r="M39161" s="172"/>
      <c r="N39161" s="172"/>
      <c r="O39161" s="172"/>
      <c r="U39161" s="173"/>
    </row>
    <row r="39162" spans="13:21" s="104" customFormat="1" ht="15.75">
      <c r="M39162" s="172"/>
      <c r="N39162" s="172"/>
      <c r="O39162" s="172"/>
      <c r="U39162" s="173"/>
    </row>
    <row r="39163" spans="13:21" s="104" customFormat="1" ht="15.75">
      <c r="M39163" s="172"/>
      <c r="N39163" s="172"/>
      <c r="O39163" s="172"/>
      <c r="U39163" s="173"/>
    </row>
    <row r="39164" spans="13:21" s="104" customFormat="1" ht="15.75">
      <c r="M39164" s="172"/>
      <c r="N39164" s="172"/>
      <c r="O39164" s="172"/>
      <c r="U39164" s="173"/>
    </row>
    <row r="39165" spans="13:21" s="104" customFormat="1" ht="15.75">
      <c r="M39165" s="172"/>
      <c r="N39165" s="172"/>
      <c r="O39165" s="172"/>
      <c r="U39165" s="173"/>
    </row>
    <row r="39166" spans="13:21" s="104" customFormat="1" ht="15.75">
      <c r="M39166" s="172"/>
      <c r="N39166" s="172"/>
      <c r="O39166" s="172"/>
      <c r="U39166" s="173"/>
    </row>
    <row r="39167" spans="13:21" s="104" customFormat="1" ht="15.75">
      <c r="M39167" s="172"/>
      <c r="N39167" s="172"/>
      <c r="O39167" s="172"/>
      <c r="U39167" s="173"/>
    </row>
    <row r="39168" spans="13:21" s="104" customFormat="1" ht="15.75">
      <c r="M39168" s="172"/>
      <c r="N39168" s="172"/>
      <c r="O39168" s="172"/>
      <c r="U39168" s="173"/>
    </row>
    <row r="39169" spans="13:21" s="104" customFormat="1" ht="15.75">
      <c r="M39169" s="172"/>
      <c r="N39169" s="172"/>
      <c r="O39169" s="172"/>
      <c r="U39169" s="173"/>
    </row>
    <row r="39170" spans="13:21" s="104" customFormat="1" ht="15.75">
      <c r="M39170" s="172"/>
      <c r="N39170" s="172"/>
      <c r="O39170" s="172"/>
      <c r="U39170" s="173"/>
    </row>
    <row r="39171" spans="13:21" s="104" customFormat="1" ht="15.75">
      <c r="M39171" s="172"/>
      <c r="N39171" s="172"/>
      <c r="O39171" s="172"/>
      <c r="U39171" s="173"/>
    </row>
    <row r="39172" spans="13:21" s="104" customFormat="1" ht="15.75">
      <c r="M39172" s="172"/>
      <c r="N39172" s="172"/>
      <c r="O39172" s="172"/>
      <c r="U39172" s="173"/>
    </row>
    <row r="39173" spans="13:21" s="104" customFormat="1" ht="15.75">
      <c r="M39173" s="172"/>
      <c r="N39173" s="172"/>
      <c r="O39173" s="172"/>
      <c r="U39173" s="173"/>
    </row>
    <row r="39174" spans="13:21" s="104" customFormat="1" ht="15.75">
      <c r="M39174" s="172"/>
      <c r="N39174" s="172"/>
      <c r="O39174" s="172"/>
      <c r="U39174" s="173"/>
    </row>
    <row r="39175" spans="13:21" s="104" customFormat="1" ht="15.75">
      <c r="M39175" s="172"/>
      <c r="N39175" s="172"/>
      <c r="O39175" s="172"/>
      <c r="U39175" s="173"/>
    </row>
    <row r="39176" spans="13:21" s="104" customFormat="1" ht="15.75">
      <c r="M39176" s="172"/>
      <c r="N39176" s="172"/>
      <c r="O39176" s="172"/>
      <c r="U39176" s="173"/>
    </row>
    <row r="39177" spans="13:21" s="104" customFormat="1" ht="15.75">
      <c r="M39177" s="172"/>
      <c r="N39177" s="172"/>
      <c r="O39177" s="172"/>
      <c r="U39177" s="173"/>
    </row>
    <row r="39178" spans="13:21" s="104" customFormat="1" ht="15.75">
      <c r="M39178" s="172"/>
      <c r="N39178" s="172"/>
      <c r="O39178" s="172"/>
      <c r="U39178" s="173"/>
    </row>
    <row r="39179" spans="13:21" s="104" customFormat="1" ht="15.75">
      <c r="M39179" s="172"/>
      <c r="N39179" s="172"/>
      <c r="O39179" s="172"/>
      <c r="U39179" s="173"/>
    </row>
    <row r="39180" spans="13:21" s="104" customFormat="1" ht="15.75">
      <c r="M39180" s="172"/>
      <c r="N39180" s="172"/>
      <c r="O39180" s="172"/>
      <c r="U39180" s="173"/>
    </row>
    <row r="39181" spans="13:21" s="104" customFormat="1" ht="15.75">
      <c r="M39181" s="172"/>
      <c r="N39181" s="172"/>
      <c r="O39181" s="172"/>
      <c r="U39181" s="173"/>
    </row>
    <row r="39182" spans="13:21" s="104" customFormat="1" ht="15.75">
      <c r="M39182" s="172"/>
      <c r="N39182" s="172"/>
      <c r="O39182" s="172"/>
      <c r="U39182" s="173"/>
    </row>
    <row r="39183" spans="13:21" s="104" customFormat="1" ht="15.75">
      <c r="M39183" s="172"/>
      <c r="N39183" s="172"/>
      <c r="O39183" s="172"/>
      <c r="U39183" s="173"/>
    </row>
    <row r="39184" spans="13:21" s="104" customFormat="1" ht="15.75">
      <c r="M39184" s="172"/>
      <c r="N39184" s="172"/>
      <c r="O39184" s="172"/>
      <c r="U39184" s="173"/>
    </row>
    <row r="39185" spans="13:21" s="104" customFormat="1" ht="15.75">
      <c r="M39185" s="172"/>
      <c r="N39185" s="172"/>
      <c r="O39185" s="172"/>
      <c r="U39185" s="173"/>
    </row>
    <row r="39186" spans="13:21" s="104" customFormat="1" ht="15.75">
      <c r="M39186" s="172"/>
      <c r="N39186" s="172"/>
      <c r="O39186" s="172"/>
      <c r="U39186" s="173"/>
    </row>
    <row r="39187" spans="13:21" s="104" customFormat="1" ht="15.75">
      <c r="M39187" s="172"/>
      <c r="N39187" s="172"/>
      <c r="O39187" s="172"/>
      <c r="U39187" s="173"/>
    </row>
    <row r="39188" spans="13:21" s="104" customFormat="1" ht="15.75">
      <c r="M39188" s="172"/>
      <c r="N39188" s="172"/>
      <c r="O39188" s="172"/>
      <c r="U39188" s="173"/>
    </row>
    <row r="39189" spans="13:21" s="104" customFormat="1" ht="15.75">
      <c r="M39189" s="172"/>
      <c r="N39189" s="172"/>
      <c r="O39189" s="172"/>
      <c r="U39189" s="173"/>
    </row>
    <row r="39190" spans="13:21" s="104" customFormat="1" ht="15.75">
      <c r="M39190" s="172"/>
      <c r="N39190" s="172"/>
      <c r="O39190" s="172"/>
      <c r="U39190" s="173"/>
    </row>
    <row r="39191" spans="13:21" s="104" customFormat="1" ht="15.75">
      <c r="M39191" s="172"/>
      <c r="N39191" s="172"/>
      <c r="O39191" s="172"/>
      <c r="U39191" s="173"/>
    </row>
    <row r="39192" spans="13:21" s="104" customFormat="1" ht="15.75">
      <c r="M39192" s="172"/>
      <c r="N39192" s="172"/>
      <c r="O39192" s="172"/>
      <c r="U39192" s="173"/>
    </row>
    <row r="39193" spans="13:21" s="104" customFormat="1" ht="15.75">
      <c r="M39193" s="172"/>
      <c r="N39193" s="172"/>
      <c r="O39193" s="172"/>
      <c r="U39193" s="173"/>
    </row>
    <row r="39194" spans="13:21" s="104" customFormat="1" ht="15.75">
      <c r="M39194" s="172"/>
      <c r="N39194" s="172"/>
      <c r="O39194" s="172"/>
      <c r="U39194" s="173"/>
    </row>
    <row r="39195" spans="13:21" s="104" customFormat="1" ht="15.75">
      <c r="M39195" s="172"/>
      <c r="N39195" s="172"/>
      <c r="O39195" s="172"/>
      <c r="U39195" s="173"/>
    </row>
    <row r="39196" spans="13:21" s="104" customFormat="1" ht="15.75">
      <c r="M39196" s="172"/>
      <c r="N39196" s="172"/>
      <c r="O39196" s="172"/>
      <c r="U39196" s="173"/>
    </row>
    <row r="39197" spans="13:21" s="104" customFormat="1" ht="15.75">
      <c r="M39197" s="172"/>
      <c r="N39197" s="172"/>
      <c r="O39197" s="172"/>
      <c r="U39197" s="173"/>
    </row>
    <row r="39198" spans="13:21" s="104" customFormat="1" ht="15.75">
      <c r="M39198" s="172"/>
      <c r="N39198" s="172"/>
      <c r="O39198" s="172"/>
      <c r="U39198" s="173"/>
    </row>
    <row r="39199" spans="13:21" s="104" customFormat="1" ht="15.75">
      <c r="M39199" s="172"/>
      <c r="N39199" s="172"/>
      <c r="O39199" s="172"/>
      <c r="U39199" s="173"/>
    </row>
    <row r="39200" spans="13:21" s="104" customFormat="1" ht="15.75">
      <c r="M39200" s="172"/>
      <c r="N39200" s="172"/>
      <c r="O39200" s="172"/>
      <c r="U39200" s="173"/>
    </row>
    <row r="39201" spans="13:21" s="104" customFormat="1" ht="15.75">
      <c r="M39201" s="172"/>
      <c r="N39201" s="172"/>
      <c r="O39201" s="172"/>
      <c r="U39201" s="173"/>
    </row>
    <row r="39202" spans="13:21" s="104" customFormat="1" ht="15.75">
      <c r="M39202" s="172"/>
      <c r="N39202" s="172"/>
      <c r="O39202" s="172"/>
      <c r="U39202" s="173"/>
    </row>
    <row r="39203" spans="13:21" s="104" customFormat="1" ht="15.75">
      <c r="M39203" s="172"/>
      <c r="N39203" s="172"/>
      <c r="O39203" s="172"/>
      <c r="U39203" s="173"/>
    </row>
    <row r="39204" spans="13:21" s="104" customFormat="1" ht="15.75">
      <c r="M39204" s="172"/>
      <c r="N39204" s="172"/>
      <c r="O39204" s="172"/>
      <c r="U39204" s="173"/>
    </row>
    <row r="39205" spans="13:21" s="104" customFormat="1" ht="15.75">
      <c r="M39205" s="172"/>
      <c r="N39205" s="172"/>
      <c r="O39205" s="172"/>
      <c r="U39205" s="173"/>
    </row>
    <row r="39206" spans="13:21" s="104" customFormat="1" ht="15.75">
      <c r="M39206" s="172"/>
      <c r="N39206" s="172"/>
      <c r="O39206" s="172"/>
      <c r="U39206" s="173"/>
    </row>
    <row r="39207" spans="13:21" s="104" customFormat="1" ht="15.75">
      <c r="M39207" s="172"/>
      <c r="N39207" s="172"/>
      <c r="O39207" s="172"/>
      <c r="U39207" s="173"/>
    </row>
    <row r="39208" spans="13:21" s="104" customFormat="1" ht="15.75">
      <c r="M39208" s="172"/>
      <c r="N39208" s="172"/>
      <c r="O39208" s="172"/>
      <c r="U39208" s="173"/>
    </row>
    <row r="39209" spans="13:21" s="104" customFormat="1" ht="15.75">
      <c r="M39209" s="172"/>
      <c r="N39209" s="172"/>
      <c r="O39209" s="172"/>
      <c r="U39209" s="173"/>
    </row>
    <row r="39210" spans="13:21" s="104" customFormat="1" ht="15.75">
      <c r="M39210" s="172"/>
      <c r="N39210" s="172"/>
      <c r="O39210" s="172"/>
      <c r="U39210" s="173"/>
    </row>
    <row r="39211" spans="13:21" s="104" customFormat="1" ht="15.75">
      <c r="M39211" s="172"/>
      <c r="N39211" s="172"/>
      <c r="O39211" s="172"/>
      <c r="U39211" s="173"/>
    </row>
    <row r="39212" spans="13:21" s="104" customFormat="1" ht="15.75">
      <c r="M39212" s="172"/>
      <c r="N39212" s="172"/>
      <c r="O39212" s="172"/>
      <c r="U39212" s="173"/>
    </row>
    <row r="39213" spans="13:21" s="104" customFormat="1" ht="15.75">
      <c r="M39213" s="172"/>
      <c r="N39213" s="172"/>
      <c r="O39213" s="172"/>
      <c r="U39213" s="173"/>
    </row>
    <row r="39214" spans="13:21" s="104" customFormat="1" ht="15.75">
      <c r="M39214" s="172"/>
      <c r="N39214" s="172"/>
      <c r="O39214" s="172"/>
      <c r="U39214" s="173"/>
    </row>
    <row r="39215" spans="13:21" s="104" customFormat="1" ht="15.75">
      <c r="M39215" s="172"/>
      <c r="N39215" s="172"/>
      <c r="O39215" s="172"/>
      <c r="U39215" s="173"/>
    </row>
    <row r="39216" spans="13:21" s="104" customFormat="1" ht="15.75">
      <c r="M39216" s="172"/>
      <c r="N39216" s="172"/>
      <c r="O39216" s="172"/>
      <c r="U39216" s="173"/>
    </row>
    <row r="39217" spans="13:21" s="104" customFormat="1" ht="15.75">
      <c r="M39217" s="172"/>
      <c r="N39217" s="172"/>
      <c r="O39217" s="172"/>
      <c r="U39217" s="173"/>
    </row>
    <row r="39218" spans="13:21" s="104" customFormat="1" ht="15.75">
      <c r="M39218" s="172"/>
      <c r="N39218" s="172"/>
      <c r="O39218" s="172"/>
      <c r="U39218" s="173"/>
    </row>
    <row r="39219" spans="13:21" s="104" customFormat="1" ht="15.75">
      <c r="M39219" s="172"/>
      <c r="N39219" s="172"/>
      <c r="O39219" s="172"/>
      <c r="U39219" s="173"/>
    </row>
    <row r="39220" spans="13:21" s="104" customFormat="1" ht="15.75">
      <c r="M39220" s="172"/>
      <c r="N39220" s="172"/>
      <c r="O39220" s="172"/>
      <c r="U39220" s="173"/>
    </row>
    <row r="39221" spans="13:21" s="104" customFormat="1" ht="15.75">
      <c r="M39221" s="172"/>
      <c r="N39221" s="172"/>
      <c r="O39221" s="172"/>
      <c r="U39221" s="173"/>
    </row>
    <row r="39222" spans="13:21" s="104" customFormat="1" ht="15.75">
      <c r="M39222" s="172"/>
      <c r="N39222" s="172"/>
      <c r="O39222" s="172"/>
      <c r="U39222" s="173"/>
    </row>
    <row r="39223" spans="13:21" s="104" customFormat="1" ht="15.75">
      <c r="M39223" s="172"/>
      <c r="N39223" s="172"/>
      <c r="O39223" s="172"/>
      <c r="U39223" s="173"/>
    </row>
    <row r="39224" spans="13:21" s="104" customFormat="1" ht="15.75">
      <c r="M39224" s="172"/>
      <c r="N39224" s="172"/>
      <c r="O39224" s="172"/>
      <c r="U39224" s="173"/>
    </row>
    <row r="39225" spans="13:21" s="104" customFormat="1" ht="15.75">
      <c r="M39225" s="172"/>
      <c r="N39225" s="172"/>
      <c r="O39225" s="172"/>
      <c r="U39225" s="173"/>
    </row>
    <row r="39226" spans="13:21" s="104" customFormat="1" ht="15.75">
      <c r="M39226" s="172"/>
      <c r="N39226" s="172"/>
      <c r="O39226" s="172"/>
      <c r="U39226" s="173"/>
    </row>
    <row r="39227" spans="13:21" s="104" customFormat="1" ht="15.75">
      <c r="M39227" s="172"/>
      <c r="N39227" s="172"/>
      <c r="O39227" s="172"/>
      <c r="U39227" s="173"/>
    </row>
    <row r="39228" spans="13:21" s="104" customFormat="1" ht="15.75">
      <c r="M39228" s="172"/>
      <c r="N39228" s="172"/>
      <c r="O39228" s="172"/>
      <c r="U39228" s="173"/>
    </row>
    <row r="39229" spans="13:21" s="104" customFormat="1" ht="15.75">
      <c r="M39229" s="172"/>
      <c r="N39229" s="172"/>
      <c r="O39229" s="172"/>
      <c r="U39229" s="173"/>
    </row>
    <row r="39230" spans="13:21" s="104" customFormat="1" ht="15.75">
      <c r="M39230" s="172"/>
      <c r="N39230" s="172"/>
      <c r="O39230" s="172"/>
      <c r="U39230" s="173"/>
    </row>
    <row r="39231" spans="13:21" s="104" customFormat="1" ht="15.75">
      <c r="M39231" s="172"/>
      <c r="N39231" s="172"/>
      <c r="O39231" s="172"/>
      <c r="U39231" s="173"/>
    </row>
    <row r="39232" spans="13:21" s="104" customFormat="1" ht="15.75">
      <c r="M39232" s="172"/>
      <c r="N39232" s="172"/>
      <c r="O39232" s="172"/>
      <c r="U39232" s="173"/>
    </row>
    <row r="39233" spans="13:21" s="104" customFormat="1" ht="15.75">
      <c r="M39233" s="172"/>
      <c r="N39233" s="172"/>
      <c r="O39233" s="172"/>
      <c r="U39233" s="173"/>
    </row>
    <row r="39234" spans="13:21" s="104" customFormat="1" ht="15.75">
      <c r="M39234" s="172"/>
      <c r="N39234" s="172"/>
      <c r="O39234" s="172"/>
      <c r="U39234" s="173"/>
    </row>
    <row r="39235" spans="13:21" s="104" customFormat="1" ht="15.75">
      <c r="M39235" s="172"/>
      <c r="N39235" s="172"/>
      <c r="O39235" s="172"/>
      <c r="U39235" s="173"/>
    </row>
    <row r="39236" spans="13:21" s="104" customFormat="1" ht="15.75">
      <c r="M39236" s="172"/>
      <c r="N39236" s="172"/>
      <c r="O39236" s="172"/>
      <c r="U39236" s="173"/>
    </row>
    <row r="39237" spans="13:21" s="104" customFormat="1" ht="15.75">
      <c r="M39237" s="172"/>
      <c r="N39237" s="172"/>
      <c r="O39237" s="172"/>
      <c r="U39237" s="173"/>
    </row>
    <row r="39238" spans="13:21" s="104" customFormat="1" ht="15.75">
      <c r="M39238" s="172"/>
      <c r="N39238" s="172"/>
      <c r="O39238" s="172"/>
      <c r="U39238" s="173"/>
    </row>
    <row r="39239" spans="13:21" s="104" customFormat="1" ht="15.75">
      <c r="M39239" s="172"/>
      <c r="N39239" s="172"/>
      <c r="O39239" s="172"/>
      <c r="U39239" s="173"/>
    </row>
    <row r="39240" spans="13:21" s="104" customFormat="1" ht="15.75">
      <c r="M39240" s="172"/>
      <c r="N39240" s="172"/>
      <c r="O39240" s="172"/>
      <c r="U39240" s="173"/>
    </row>
    <row r="39241" spans="13:21" s="104" customFormat="1" ht="15.75">
      <c r="M39241" s="172"/>
      <c r="N39241" s="172"/>
      <c r="O39241" s="172"/>
      <c r="U39241" s="173"/>
    </row>
    <row r="39242" spans="13:21" s="104" customFormat="1" ht="15.75">
      <c r="M39242" s="172"/>
      <c r="N39242" s="172"/>
      <c r="O39242" s="172"/>
      <c r="U39242" s="173"/>
    </row>
    <row r="39243" spans="13:21" s="104" customFormat="1" ht="15.75">
      <c r="M39243" s="172"/>
      <c r="N39243" s="172"/>
      <c r="O39243" s="172"/>
      <c r="U39243" s="173"/>
    </row>
    <row r="39244" spans="13:21" s="104" customFormat="1" ht="15.75">
      <c r="M39244" s="172"/>
      <c r="N39244" s="172"/>
      <c r="O39244" s="172"/>
      <c r="U39244" s="173"/>
    </row>
    <row r="39245" spans="13:21" s="104" customFormat="1" ht="15.75">
      <c r="M39245" s="172"/>
      <c r="N39245" s="172"/>
      <c r="O39245" s="172"/>
      <c r="U39245" s="173"/>
    </row>
    <row r="39246" spans="13:21" s="104" customFormat="1" ht="15.75">
      <c r="M39246" s="172"/>
      <c r="N39246" s="172"/>
      <c r="O39246" s="172"/>
      <c r="U39246" s="173"/>
    </row>
    <row r="39247" spans="13:21" s="104" customFormat="1" ht="15.75">
      <c r="M39247" s="172"/>
      <c r="N39247" s="172"/>
      <c r="O39247" s="172"/>
      <c r="U39247" s="173"/>
    </row>
    <row r="39248" spans="13:21" s="104" customFormat="1" ht="15.75">
      <c r="M39248" s="172"/>
      <c r="N39248" s="172"/>
      <c r="O39248" s="172"/>
      <c r="U39248" s="173"/>
    </row>
    <row r="39249" spans="13:21" s="104" customFormat="1" ht="15.75">
      <c r="M39249" s="172"/>
      <c r="N39249" s="172"/>
      <c r="O39249" s="172"/>
      <c r="U39249" s="173"/>
    </row>
    <row r="39250" spans="13:21" s="104" customFormat="1" ht="15.75">
      <c r="M39250" s="172"/>
      <c r="N39250" s="172"/>
      <c r="O39250" s="172"/>
      <c r="U39250" s="173"/>
    </row>
    <row r="39251" spans="13:21" s="104" customFormat="1" ht="15.75">
      <c r="M39251" s="172"/>
      <c r="N39251" s="172"/>
      <c r="O39251" s="172"/>
      <c r="U39251" s="173"/>
    </row>
    <row r="39252" spans="13:21" s="104" customFormat="1" ht="15.75">
      <c r="M39252" s="172"/>
      <c r="N39252" s="172"/>
      <c r="O39252" s="172"/>
      <c r="U39252" s="173"/>
    </row>
    <row r="39253" spans="13:21" s="104" customFormat="1" ht="15.75">
      <c r="M39253" s="172"/>
      <c r="N39253" s="172"/>
      <c r="O39253" s="172"/>
      <c r="U39253" s="173"/>
    </row>
    <row r="39254" spans="13:21" s="104" customFormat="1" ht="15.75">
      <c r="M39254" s="172"/>
      <c r="N39254" s="172"/>
      <c r="O39254" s="172"/>
      <c r="U39254" s="173"/>
    </row>
    <row r="39255" spans="13:21" s="104" customFormat="1" ht="15.75">
      <c r="M39255" s="172"/>
      <c r="N39255" s="172"/>
      <c r="O39255" s="172"/>
      <c r="U39255" s="173"/>
    </row>
    <row r="39256" spans="13:21" s="104" customFormat="1" ht="15.75">
      <c r="M39256" s="172"/>
      <c r="N39256" s="172"/>
      <c r="O39256" s="172"/>
      <c r="U39256" s="173"/>
    </row>
    <row r="39257" spans="13:21" s="104" customFormat="1" ht="15.75">
      <c r="M39257" s="172"/>
      <c r="N39257" s="172"/>
      <c r="O39257" s="172"/>
      <c r="U39257" s="173"/>
    </row>
    <row r="39258" spans="13:21" s="104" customFormat="1" ht="15.75">
      <c r="M39258" s="172"/>
      <c r="N39258" s="172"/>
      <c r="O39258" s="172"/>
      <c r="U39258" s="173"/>
    </row>
    <row r="39259" spans="13:21" s="104" customFormat="1" ht="15.75">
      <c r="M39259" s="172"/>
      <c r="N39259" s="172"/>
      <c r="O39259" s="172"/>
      <c r="U39259" s="173"/>
    </row>
    <row r="39260" spans="13:21" s="104" customFormat="1" ht="15.75">
      <c r="M39260" s="172"/>
      <c r="N39260" s="172"/>
      <c r="O39260" s="172"/>
      <c r="U39260" s="173"/>
    </row>
    <row r="39261" spans="13:21" s="104" customFormat="1" ht="15.75">
      <c r="M39261" s="172"/>
      <c r="N39261" s="172"/>
      <c r="O39261" s="172"/>
      <c r="U39261" s="173"/>
    </row>
    <row r="39262" spans="13:21" s="104" customFormat="1" ht="15.75">
      <c r="M39262" s="172"/>
      <c r="N39262" s="172"/>
      <c r="O39262" s="172"/>
      <c r="U39262" s="173"/>
    </row>
    <row r="39263" spans="13:21" s="104" customFormat="1" ht="15.75">
      <c r="M39263" s="172"/>
      <c r="N39263" s="172"/>
      <c r="O39263" s="172"/>
      <c r="U39263" s="173"/>
    </row>
    <row r="39264" spans="13:21" s="104" customFormat="1" ht="15.75">
      <c r="M39264" s="172"/>
      <c r="N39264" s="172"/>
      <c r="O39264" s="172"/>
      <c r="U39264" s="173"/>
    </row>
    <row r="39265" spans="13:21" s="104" customFormat="1" ht="15.75">
      <c r="M39265" s="172"/>
      <c r="N39265" s="172"/>
      <c r="O39265" s="172"/>
      <c r="U39265" s="173"/>
    </row>
    <row r="39266" spans="13:21" s="104" customFormat="1" ht="15.75">
      <c r="M39266" s="172"/>
      <c r="N39266" s="172"/>
      <c r="O39266" s="172"/>
      <c r="U39266" s="173"/>
    </row>
    <row r="39267" spans="13:21" s="104" customFormat="1" ht="15.75">
      <c r="M39267" s="172"/>
      <c r="N39267" s="172"/>
      <c r="O39267" s="172"/>
      <c r="U39267" s="173"/>
    </row>
    <row r="39268" spans="13:21" s="104" customFormat="1" ht="15.75">
      <c r="M39268" s="172"/>
      <c r="N39268" s="172"/>
      <c r="O39268" s="172"/>
      <c r="U39268" s="173"/>
    </row>
    <row r="39269" spans="13:21" s="104" customFormat="1" ht="15.75">
      <c r="M39269" s="172"/>
      <c r="N39269" s="172"/>
      <c r="O39269" s="172"/>
      <c r="U39269" s="173"/>
    </row>
    <row r="39270" spans="13:21" s="104" customFormat="1" ht="15.75">
      <c r="M39270" s="172"/>
      <c r="N39270" s="172"/>
      <c r="O39270" s="172"/>
      <c r="U39270" s="173"/>
    </row>
    <row r="39271" spans="13:21" s="104" customFormat="1" ht="15.75">
      <c r="M39271" s="172"/>
      <c r="N39271" s="172"/>
      <c r="O39271" s="172"/>
      <c r="U39271" s="173"/>
    </row>
    <row r="39272" spans="13:21" s="104" customFormat="1" ht="15.75">
      <c r="M39272" s="172"/>
      <c r="N39272" s="172"/>
      <c r="O39272" s="172"/>
      <c r="U39272" s="173"/>
    </row>
    <row r="39273" spans="13:21" s="104" customFormat="1" ht="15.75">
      <c r="M39273" s="172"/>
      <c r="N39273" s="172"/>
      <c r="O39273" s="172"/>
      <c r="U39273" s="173"/>
    </row>
    <row r="39274" spans="13:21" s="104" customFormat="1" ht="15.75">
      <c r="M39274" s="172"/>
      <c r="N39274" s="172"/>
      <c r="O39274" s="172"/>
      <c r="U39274" s="173"/>
    </row>
    <row r="39275" spans="13:21" s="104" customFormat="1" ht="15.75">
      <c r="M39275" s="172"/>
      <c r="N39275" s="172"/>
      <c r="O39275" s="172"/>
      <c r="U39275" s="173"/>
    </row>
    <row r="39276" spans="13:21" s="104" customFormat="1" ht="15.75">
      <c r="M39276" s="172"/>
      <c r="N39276" s="172"/>
      <c r="O39276" s="172"/>
      <c r="U39276" s="173"/>
    </row>
    <row r="39277" spans="13:21" s="104" customFormat="1" ht="15.75">
      <c r="M39277" s="172"/>
      <c r="N39277" s="172"/>
      <c r="O39277" s="172"/>
      <c r="U39277" s="173"/>
    </row>
    <row r="39278" spans="13:21" s="104" customFormat="1" ht="15.75">
      <c r="M39278" s="172"/>
      <c r="N39278" s="172"/>
      <c r="O39278" s="172"/>
      <c r="U39278" s="173"/>
    </row>
    <row r="39279" spans="13:21" s="104" customFormat="1" ht="15.75">
      <c r="M39279" s="172"/>
      <c r="N39279" s="172"/>
      <c r="O39279" s="172"/>
      <c r="U39279" s="173"/>
    </row>
    <row r="39280" spans="13:21" s="104" customFormat="1" ht="15.75">
      <c r="M39280" s="172"/>
      <c r="N39280" s="172"/>
      <c r="O39280" s="172"/>
      <c r="U39280" s="173"/>
    </row>
    <row r="39281" spans="13:21" s="104" customFormat="1" ht="15.75">
      <c r="M39281" s="172"/>
      <c r="N39281" s="172"/>
      <c r="O39281" s="172"/>
      <c r="U39281" s="173"/>
    </row>
    <row r="39282" spans="13:21" s="104" customFormat="1" ht="15.75">
      <c r="M39282" s="172"/>
      <c r="N39282" s="172"/>
      <c r="O39282" s="172"/>
      <c r="U39282" s="173"/>
    </row>
    <row r="39283" spans="13:21" s="104" customFormat="1" ht="15.75">
      <c r="M39283" s="172"/>
      <c r="N39283" s="172"/>
      <c r="O39283" s="172"/>
      <c r="U39283" s="173"/>
    </row>
    <row r="39284" spans="13:21" s="104" customFormat="1" ht="15.75">
      <c r="M39284" s="172"/>
      <c r="N39284" s="172"/>
      <c r="O39284" s="172"/>
      <c r="U39284" s="173"/>
    </row>
    <row r="39285" spans="13:21" s="104" customFormat="1" ht="15.75">
      <c r="M39285" s="172"/>
      <c r="N39285" s="172"/>
      <c r="O39285" s="172"/>
      <c r="U39285" s="173"/>
    </row>
    <row r="39286" spans="13:21" s="104" customFormat="1" ht="15.75">
      <c r="M39286" s="172"/>
      <c r="N39286" s="172"/>
      <c r="O39286" s="172"/>
      <c r="U39286" s="173"/>
    </row>
    <row r="39287" spans="13:21" s="104" customFormat="1" ht="15.75">
      <c r="M39287" s="172"/>
      <c r="N39287" s="172"/>
      <c r="O39287" s="172"/>
      <c r="U39287" s="173"/>
    </row>
    <row r="39288" spans="13:21" s="104" customFormat="1" ht="15.75">
      <c r="M39288" s="172"/>
      <c r="N39288" s="172"/>
      <c r="O39288" s="172"/>
      <c r="U39288" s="173"/>
    </row>
    <row r="39289" spans="13:21" s="104" customFormat="1" ht="15.75">
      <c r="M39289" s="172"/>
      <c r="N39289" s="172"/>
      <c r="O39289" s="172"/>
      <c r="U39289" s="173"/>
    </row>
    <row r="39290" spans="13:21" s="104" customFormat="1" ht="15.75">
      <c r="M39290" s="172"/>
      <c r="N39290" s="172"/>
      <c r="O39290" s="172"/>
      <c r="U39290" s="173"/>
    </row>
    <row r="39291" spans="13:21" s="104" customFormat="1" ht="15.75">
      <c r="M39291" s="172"/>
      <c r="N39291" s="172"/>
      <c r="O39291" s="172"/>
      <c r="U39291" s="173"/>
    </row>
    <row r="39292" spans="13:21" s="104" customFormat="1" ht="15.75">
      <c r="M39292" s="172"/>
      <c r="N39292" s="172"/>
      <c r="O39292" s="172"/>
      <c r="U39292" s="173"/>
    </row>
    <row r="39293" spans="13:21" s="104" customFormat="1" ht="15.75">
      <c r="M39293" s="172"/>
      <c r="N39293" s="172"/>
      <c r="O39293" s="172"/>
      <c r="U39293" s="173"/>
    </row>
    <row r="39294" spans="13:21" s="104" customFormat="1" ht="15.75">
      <c r="M39294" s="172"/>
      <c r="N39294" s="172"/>
      <c r="O39294" s="172"/>
      <c r="U39294" s="173"/>
    </row>
    <row r="39295" spans="13:21" s="104" customFormat="1" ht="15.75">
      <c r="M39295" s="172"/>
      <c r="N39295" s="172"/>
      <c r="O39295" s="172"/>
      <c r="U39295" s="173"/>
    </row>
    <row r="39296" spans="13:21" s="104" customFormat="1" ht="15.75">
      <c r="M39296" s="172"/>
      <c r="N39296" s="172"/>
      <c r="O39296" s="172"/>
      <c r="U39296" s="173"/>
    </row>
    <row r="39297" spans="13:21" s="104" customFormat="1" ht="15.75">
      <c r="M39297" s="172"/>
      <c r="N39297" s="172"/>
      <c r="O39297" s="172"/>
      <c r="U39297" s="173"/>
    </row>
    <row r="39298" spans="13:21" s="104" customFormat="1" ht="15.75">
      <c r="M39298" s="172"/>
      <c r="N39298" s="172"/>
      <c r="O39298" s="172"/>
      <c r="U39298" s="173"/>
    </row>
    <row r="39299" spans="13:21" s="104" customFormat="1" ht="15.75">
      <c r="M39299" s="172"/>
      <c r="N39299" s="172"/>
      <c r="O39299" s="172"/>
      <c r="U39299" s="173"/>
    </row>
    <row r="39300" spans="13:21" s="104" customFormat="1" ht="15.75">
      <c r="M39300" s="172"/>
      <c r="N39300" s="172"/>
      <c r="O39300" s="172"/>
      <c r="U39300" s="173"/>
    </row>
    <row r="39301" spans="13:21" s="104" customFormat="1" ht="15.75">
      <c r="M39301" s="172"/>
      <c r="N39301" s="172"/>
      <c r="O39301" s="172"/>
      <c r="U39301" s="173"/>
    </row>
    <row r="39302" spans="13:21" s="104" customFormat="1" ht="15.75">
      <c r="M39302" s="172"/>
      <c r="N39302" s="172"/>
      <c r="O39302" s="172"/>
      <c r="U39302" s="173"/>
    </row>
    <row r="39303" spans="13:21" s="104" customFormat="1" ht="15.75">
      <c r="M39303" s="172"/>
      <c r="N39303" s="172"/>
      <c r="O39303" s="172"/>
      <c r="U39303" s="173"/>
    </row>
    <row r="39304" spans="13:21" s="104" customFormat="1" ht="15.75">
      <c r="M39304" s="172"/>
      <c r="N39304" s="172"/>
      <c r="O39304" s="172"/>
      <c r="U39304" s="173"/>
    </row>
    <row r="39305" spans="13:21" s="104" customFormat="1" ht="15.75">
      <c r="M39305" s="172"/>
      <c r="N39305" s="172"/>
      <c r="O39305" s="172"/>
      <c r="U39305" s="173"/>
    </row>
    <row r="39306" spans="13:21" s="104" customFormat="1" ht="15.75">
      <c r="M39306" s="172"/>
      <c r="N39306" s="172"/>
      <c r="O39306" s="172"/>
      <c r="U39306" s="173"/>
    </row>
    <row r="39307" spans="13:21" s="104" customFormat="1" ht="15.75">
      <c r="M39307" s="172"/>
      <c r="N39307" s="172"/>
      <c r="O39307" s="172"/>
      <c r="U39307" s="173"/>
    </row>
    <row r="39308" spans="13:21" s="104" customFormat="1" ht="15.75">
      <c r="M39308" s="172"/>
      <c r="N39308" s="172"/>
      <c r="O39308" s="172"/>
      <c r="U39308" s="173"/>
    </row>
    <row r="39309" spans="13:21" s="104" customFormat="1" ht="15.75">
      <c r="M39309" s="172"/>
      <c r="N39309" s="172"/>
      <c r="O39309" s="172"/>
      <c r="U39309" s="173"/>
    </row>
    <row r="39310" spans="13:21" s="104" customFormat="1" ht="15.75">
      <c r="M39310" s="172"/>
      <c r="N39310" s="172"/>
      <c r="O39310" s="172"/>
      <c r="U39310" s="173"/>
    </row>
    <row r="39311" spans="13:21" s="104" customFormat="1" ht="15.75">
      <c r="M39311" s="172"/>
      <c r="N39311" s="172"/>
      <c r="O39311" s="172"/>
      <c r="U39311" s="173"/>
    </row>
    <row r="39312" spans="13:21" s="104" customFormat="1" ht="15.75">
      <c r="M39312" s="172"/>
      <c r="N39312" s="172"/>
      <c r="O39312" s="172"/>
      <c r="U39312" s="173"/>
    </row>
    <row r="39313" spans="13:21" s="104" customFormat="1" ht="15.75">
      <c r="M39313" s="172"/>
      <c r="N39313" s="172"/>
      <c r="O39313" s="172"/>
      <c r="U39313" s="173"/>
    </row>
    <row r="39314" spans="13:21" s="104" customFormat="1" ht="15.75">
      <c r="M39314" s="172"/>
      <c r="N39314" s="172"/>
      <c r="O39314" s="172"/>
      <c r="U39314" s="173"/>
    </row>
    <row r="39315" spans="13:21" s="104" customFormat="1" ht="15.75">
      <c r="M39315" s="172"/>
      <c r="N39315" s="172"/>
      <c r="O39315" s="172"/>
      <c r="U39315" s="173"/>
    </row>
    <row r="39316" spans="13:21" s="104" customFormat="1" ht="15.75">
      <c r="M39316" s="172"/>
      <c r="N39316" s="172"/>
      <c r="O39316" s="172"/>
      <c r="U39316" s="173"/>
    </row>
    <row r="39317" spans="13:21" s="104" customFormat="1" ht="15.75">
      <c r="M39317" s="172"/>
      <c r="N39317" s="172"/>
      <c r="O39317" s="172"/>
      <c r="U39317" s="173"/>
    </row>
    <row r="39318" spans="13:21" s="104" customFormat="1" ht="15.75">
      <c r="M39318" s="172"/>
      <c r="N39318" s="172"/>
      <c r="O39318" s="172"/>
      <c r="U39318" s="173"/>
    </row>
    <row r="39319" spans="13:21" s="104" customFormat="1" ht="15.75">
      <c r="M39319" s="172"/>
      <c r="N39319" s="172"/>
      <c r="O39319" s="172"/>
      <c r="U39319" s="173"/>
    </row>
    <row r="39320" spans="13:21" s="104" customFormat="1" ht="15.75">
      <c r="M39320" s="172"/>
      <c r="N39320" s="172"/>
      <c r="O39320" s="172"/>
      <c r="U39320" s="173"/>
    </row>
    <row r="39321" spans="13:21" s="104" customFormat="1" ht="15.75">
      <c r="M39321" s="172"/>
      <c r="N39321" s="172"/>
      <c r="O39321" s="172"/>
      <c r="U39321" s="173"/>
    </row>
    <row r="39322" spans="13:21" s="104" customFormat="1" ht="15.75">
      <c r="M39322" s="172"/>
      <c r="N39322" s="172"/>
      <c r="O39322" s="172"/>
      <c r="U39322" s="173"/>
    </row>
    <row r="39323" spans="13:21" s="104" customFormat="1" ht="15.75">
      <c r="M39323" s="172"/>
      <c r="N39323" s="172"/>
      <c r="O39323" s="172"/>
      <c r="U39323" s="173"/>
    </row>
    <row r="39324" spans="13:21" s="104" customFormat="1" ht="15.75">
      <c r="M39324" s="172"/>
      <c r="N39324" s="172"/>
      <c r="O39324" s="172"/>
      <c r="U39324" s="173"/>
    </row>
    <row r="39325" spans="13:21" s="104" customFormat="1" ht="15.75">
      <c r="M39325" s="172"/>
      <c r="N39325" s="172"/>
      <c r="O39325" s="172"/>
      <c r="U39325" s="173"/>
    </row>
    <row r="39326" spans="13:21" s="104" customFormat="1" ht="15.75">
      <c r="M39326" s="172"/>
      <c r="N39326" s="172"/>
      <c r="O39326" s="172"/>
      <c r="U39326" s="173"/>
    </row>
    <row r="39327" spans="13:21" s="104" customFormat="1" ht="15.75">
      <c r="M39327" s="172"/>
      <c r="N39327" s="172"/>
      <c r="O39327" s="172"/>
      <c r="U39327" s="173"/>
    </row>
    <row r="39328" spans="13:21" s="104" customFormat="1" ht="15.75">
      <c r="M39328" s="172"/>
      <c r="N39328" s="172"/>
      <c r="O39328" s="172"/>
      <c r="U39328" s="173"/>
    </row>
    <row r="39329" spans="13:21" s="104" customFormat="1" ht="15.75">
      <c r="M39329" s="172"/>
      <c r="N39329" s="172"/>
      <c r="O39329" s="172"/>
      <c r="U39329" s="173"/>
    </row>
    <row r="39330" spans="13:21" s="104" customFormat="1" ht="15.75">
      <c r="M39330" s="172"/>
      <c r="N39330" s="172"/>
      <c r="O39330" s="172"/>
      <c r="U39330" s="173"/>
    </row>
    <row r="39331" spans="13:21" s="104" customFormat="1" ht="15.75">
      <c r="M39331" s="172"/>
      <c r="N39331" s="172"/>
      <c r="O39331" s="172"/>
      <c r="U39331" s="173"/>
    </row>
    <row r="39332" spans="13:21" s="104" customFormat="1" ht="15.75">
      <c r="M39332" s="172"/>
      <c r="N39332" s="172"/>
      <c r="O39332" s="172"/>
      <c r="U39332" s="173"/>
    </row>
    <row r="39333" spans="13:21" s="104" customFormat="1" ht="15.75">
      <c r="M39333" s="172"/>
      <c r="N39333" s="172"/>
      <c r="O39333" s="172"/>
      <c r="U39333" s="173"/>
    </row>
    <row r="39334" spans="13:21" s="104" customFormat="1" ht="15.75">
      <c r="M39334" s="172"/>
      <c r="N39334" s="172"/>
      <c r="O39334" s="172"/>
      <c r="U39334" s="173"/>
    </row>
    <row r="39335" spans="13:21" s="104" customFormat="1" ht="15.75">
      <c r="M39335" s="172"/>
      <c r="N39335" s="172"/>
      <c r="O39335" s="172"/>
      <c r="U39335" s="173"/>
    </row>
    <row r="39336" spans="13:21" s="104" customFormat="1" ht="15.75">
      <c r="M39336" s="172"/>
      <c r="N39336" s="172"/>
      <c r="O39336" s="172"/>
      <c r="U39336" s="173"/>
    </row>
    <row r="39337" spans="13:21" s="104" customFormat="1" ht="15.75">
      <c r="M39337" s="172"/>
      <c r="N39337" s="172"/>
      <c r="O39337" s="172"/>
      <c r="U39337" s="173"/>
    </row>
    <row r="39338" spans="13:21" s="104" customFormat="1" ht="15.75">
      <c r="M39338" s="172"/>
      <c r="N39338" s="172"/>
      <c r="O39338" s="172"/>
      <c r="U39338" s="173"/>
    </row>
    <row r="39339" spans="13:21" s="104" customFormat="1" ht="15.75">
      <c r="M39339" s="172"/>
      <c r="N39339" s="172"/>
      <c r="O39339" s="172"/>
      <c r="U39339" s="173"/>
    </row>
    <row r="39340" spans="13:21" s="104" customFormat="1" ht="15.75">
      <c r="M39340" s="172"/>
      <c r="N39340" s="172"/>
      <c r="O39340" s="172"/>
      <c r="U39340" s="173"/>
    </row>
    <row r="39341" spans="13:21" s="104" customFormat="1" ht="15.75">
      <c r="M39341" s="172"/>
      <c r="N39341" s="172"/>
      <c r="O39341" s="172"/>
      <c r="U39341" s="173"/>
    </row>
    <row r="39342" spans="13:21" s="104" customFormat="1" ht="15.75">
      <c r="M39342" s="172"/>
      <c r="N39342" s="172"/>
      <c r="O39342" s="172"/>
      <c r="U39342" s="173"/>
    </row>
    <row r="39343" spans="13:21" s="104" customFormat="1" ht="15.75">
      <c r="M39343" s="172"/>
      <c r="N39343" s="172"/>
      <c r="O39343" s="172"/>
      <c r="U39343" s="173"/>
    </row>
    <row r="39344" spans="13:21" s="104" customFormat="1" ht="15.75">
      <c r="M39344" s="172"/>
      <c r="N39344" s="172"/>
      <c r="O39344" s="172"/>
      <c r="U39344" s="173"/>
    </row>
    <row r="39345" spans="13:21" s="104" customFormat="1" ht="15.75">
      <c r="M39345" s="172"/>
      <c r="N39345" s="172"/>
      <c r="O39345" s="172"/>
      <c r="U39345" s="173"/>
    </row>
    <row r="39346" spans="13:21" s="104" customFormat="1" ht="15.75">
      <c r="M39346" s="172"/>
      <c r="N39346" s="172"/>
      <c r="O39346" s="172"/>
      <c r="U39346" s="173"/>
    </row>
    <row r="39347" spans="13:21" s="104" customFormat="1" ht="15.75">
      <c r="M39347" s="172"/>
      <c r="N39347" s="172"/>
      <c r="O39347" s="172"/>
      <c r="U39347" s="173"/>
    </row>
    <row r="39348" spans="13:21" s="104" customFormat="1" ht="15.75">
      <c r="M39348" s="172"/>
      <c r="N39348" s="172"/>
      <c r="O39348" s="172"/>
      <c r="U39348" s="173"/>
    </row>
    <row r="39349" spans="13:21" s="104" customFormat="1" ht="15.75">
      <c r="M39349" s="172"/>
      <c r="N39349" s="172"/>
      <c r="O39349" s="172"/>
      <c r="U39349" s="173"/>
    </row>
    <row r="39350" spans="13:21" s="104" customFormat="1" ht="15.75">
      <c r="M39350" s="172"/>
      <c r="N39350" s="172"/>
      <c r="O39350" s="172"/>
      <c r="U39350" s="173"/>
    </row>
    <row r="39351" spans="13:21" s="104" customFormat="1" ht="15.75">
      <c r="M39351" s="172"/>
      <c r="N39351" s="172"/>
      <c r="O39351" s="172"/>
      <c r="U39351" s="173"/>
    </row>
    <row r="39352" spans="13:21" s="104" customFormat="1" ht="15.75">
      <c r="M39352" s="172"/>
      <c r="N39352" s="172"/>
      <c r="O39352" s="172"/>
      <c r="U39352" s="173"/>
    </row>
    <row r="39353" spans="13:21" s="104" customFormat="1" ht="15.75">
      <c r="M39353" s="172"/>
      <c r="N39353" s="172"/>
      <c r="O39353" s="172"/>
      <c r="U39353" s="173"/>
    </row>
    <row r="39354" spans="13:21" s="104" customFormat="1" ht="15.75">
      <c r="M39354" s="172"/>
      <c r="N39354" s="172"/>
      <c r="O39354" s="172"/>
      <c r="U39354" s="173"/>
    </row>
    <row r="39355" spans="13:21" s="104" customFormat="1" ht="15.75">
      <c r="M39355" s="172"/>
      <c r="N39355" s="172"/>
      <c r="O39355" s="172"/>
      <c r="U39355" s="173"/>
    </row>
    <row r="39356" spans="13:21" s="104" customFormat="1" ht="15.75">
      <c r="M39356" s="172"/>
      <c r="N39356" s="172"/>
      <c r="O39356" s="172"/>
      <c r="U39356" s="173"/>
    </row>
    <row r="39357" spans="13:21" s="104" customFormat="1" ht="15.75">
      <c r="M39357" s="172"/>
      <c r="N39357" s="172"/>
      <c r="O39357" s="172"/>
      <c r="U39357" s="173"/>
    </row>
    <row r="39358" spans="13:21" s="104" customFormat="1" ht="15.75">
      <c r="M39358" s="172"/>
      <c r="N39358" s="172"/>
      <c r="O39358" s="172"/>
      <c r="U39358" s="173"/>
    </row>
    <row r="39359" spans="13:21" s="104" customFormat="1" ht="15.75">
      <c r="M39359" s="172"/>
      <c r="N39359" s="172"/>
      <c r="O39359" s="172"/>
      <c r="U39359" s="173"/>
    </row>
    <row r="39360" spans="13:21" s="104" customFormat="1" ht="15.75">
      <c r="M39360" s="172"/>
      <c r="N39360" s="172"/>
      <c r="O39360" s="172"/>
      <c r="U39360" s="173"/>
    </row>
    <row r="39361" spans="13:21" s="104" customFormat="1" ht="15.75">
      <c r="M39361" s="172"/>
      <c r="N39361" s="172"/>
      <c r="O39361" s="172"/>
      <c r="U39361" s="173"/>
    </row>
    <row r="39362" spans="13:21" s="104" customFormat="1" ht="15.75">
      <c r="M39362" s="172"/>
      <c r="N39362" s="172"/>
      <c r="O39362" s="172"/>
      <c r="U39362" s="173"/>
    </row>
    <row r="39363" spans="13:21" s="104" customFormat="1" ht="15.75">
      <c r="M39363" s="172"/>
      <c r="N39363" s="172"/>
      <c r="O39363" s="172"/>
      <c r="U39363" s="173"/>
    </row>
    <row r="39364" spans="13:21" s="104" customFormat="1" ht="15.75">
      <c r="M39364" s="172"/>
      <c r="N39364" s="172"/>
      <c r="O39364" s="172"/>
      <c r="U39364" s="173"/>
    </row>
    <row r="39365" spans="13:21" s="104" customFormat="1" ht="15.75">
      <c r="M39365" s="172"/>
      <c r="N39365" s="172"/>
      <c r="O39365" s="172"/>
      <c r="U39365" s="173"/>
    </row>
    <row r="39366" spans="13:21" s="104" customFormat="1" ht="15.75">
      <c r="M39366" s="172"/>
      <c r="N39366" s="172"/>
      <c r="O39366" s="172"/>
      <c r="U39366" s="173"/>
    </row>
    <row r="39367" spans="13:21" s="104" customFormat="1" ht="15.75">
      <c r="M39367" s="172"/>
      <c r="N39367" s="172"/>
      <c r="O39367" s="172"/>
      <c r="U39367" s="173"/>
    </row>
    <row r="39368" spans="13:21" s="104" customFormat="1" ht="15.75">
      <c r="M39368" s="172"/>
      <c r="N39368" s="172"/>
      <c r="O39368" s="172"/>
      <c r="U39368" s="173"/>
    </row>
    <row r="39369" spans="13:21" s="104" customFormat="1" ht="15.75">
      <c r="M39369" s="172"/>
      <c r="N39369" s="172"/>
      <c r="O39369" s="172"/>
      <c r="U39369" s="173"/>
    </row>
    <row r="39370" spans="13:21" s="104" customFormat="1" ht="15.75">
      <c r="M39370" s="172"/>
      <c r="N39370" s="172"/>
      <c r="O39370" s="172"/>
      <c r="U39370" s="173"/>
    </row>
    <row r="39371" spans="13:21" s="104" customFormat="1" ht="15.75">
      <c r="M39371" s="172"/>
      <c r="N39371" s="172"/>
      <c r="O39371" s="172"/>
      <c r="U39371" s="173"/>
    </row>
    <row r="39372" spans="13:21" s="104" customFormat="1" ht="15.75">
      <c r="M39372" s="172"/>
      <c r="N39372" s="172"/>
      <c r="O39372" s="172"/>
      <c r="U39372" s="173"/>
    </row>
    <row r="39373" spans="13:21" s="104" customFormat="1" ht="15.75">
      <c r="M39373" s="172"/>
      <c r="N39373" s="172"/>
      <c r="O39373" s="172"/>
      <c r="U39373" s="173"/>
    </row>
    <row r="39374" spans="13:21" s="104" customFormat="1" ht="15.75">
      <c r="M39374" s="172"/>
      <c r="N39374" s="172"/>
      <c r="O39374" s="172"/>
      <c r="U39374" s="173"/>
    </row>
    <row r="39375" spans="13:21" s="104" customFormat="1" ht="15.75">
      <c r="M39375" s="172"/>
      <c r="N39375" s="172"/>
      <c r="O39375" s="172"/>
      <c r="U39375" s="173"/>
    </row>
    <row r="39376" spans="13:21" s="104" customFormat="1" ht="15.75">
      <c r="M39376" s="172"/>
      <c r="N39376" s="172"/>
      <c r="O39376" s="172"/>
      <c r="U39376" s="173"/>
    </row>
    <row r="39377" spans="13:21" s="104" customFormat="1" ht="15.75">
      <c r="M39377" s="172"/>
      <c r="N39377" s="172"/>
      <c r="O39377" s="172"/>
      <c r="U39377" s="173"/>
    </row>
    <row r="39378" spans="13:21" s="104" customFormat="1" ht="15.75">
      <c r="M39378" s="172"/>
      <c r="N39378" s="172"/>
      <c r="O39378" s="172"/>
      <c r="U39378" s="173"/>
    </row>
    <row r="39379" spans="13:21" s="104" customFormat="1" ht="15.75">
      <c r="M39379" s="172"/>
      <c r="N39379" s="172"/>
      <c r="O39379" s="172"/>
      <c r="U39379" s="173"/>
    </row>
    <row r="39380" spans="13:21" s="104" customFormat="1" ht="15.75">
      <c r="M39380" s="172"/>
      <c r="N39380" s="172"/>
      <c r="O39380" s="172"/>
      <c r="U39380" s="173"/>
    </row>
    <row r="39381" spans="13:21" s="104" customFormat="1" ht="15.75">
      <c r="M39381" s="172"/>
      <c r="N39381" s="172"/>
      <c r="O39381" s="172"/>
      <c r="U39381" s="173"/>
    </row>
    <row r="39382" spans="13:21" s="104" customFormat="1" ht="15.75">
      <c r="M39382" s="172"/>
      <c r="N39382" s="172"/>
      <c r="O39382" s="172"/>
      <c r="U39382" s="173"/>
    </row>
    <row r="39383" spans="13:21" s="104" customFormat="1" ht="15.75">
      <c r="M39383" s="172"/>
      <c r="N39383" s="172"/>
      <c r="O39383" s="172"/>
      <c r="U39383" s="173"/>
    </row>
    <row r="39384" spans="13:21" s="104" customFormat="1" ht="15.75">
      <c r="M39384" s="172"/>
      <c r="N39384" s="172"/>
      <c r="O39384" s="172"/>
      <c r="U39384" s="173"/>
    </row>
    <row r="39385" spans="13:21" s="104" customFormat="1" ht="15.75">
      <c r="M39385" s="172"/>
      <c r="N39385" s="172"/>
      <c r="O39385" s="172"/>
      <c r="U39385" s="173"/>
    </row>
    <row r="39386" spans="13:21" s="104" customFormat="1" ht="15.75">
      <c r="M39386" s="172"/>
      <c r="N39386" s="172"/>
      <c r="O39386" s="172"/>
      <c r="U39386" s="173"/>
    </row>
    <row r="39387" spans="13:21" s="104" customFormat="1" ht="15.75">
      <c r="M39387" s="172"/>
      <c r="N39387" s="172"/>
      <c r="O39387" s="172"/>
      <c r="U39387" s="173"/>
    </row>
    <row r="39388" spans="13:21" s="104" customFormat="1" ht="15.75">
      <c r="M39388" s="172"/>
      <c r="N39388" s="172"/>
      <c r="O39388" s="172"/>
      <c r="U39388" s="173"/>
    </row>
    <row r="39389" spans="13:21" s="104" customFormat="1" ht="15.75">
      <c r="M39389" s="172"/>
      <c r="N39389" s="172"/>
      <c r="O39389" s="172"/>
      <c r="U39389" s="173"/>
    </row>
    <row r="39390" spans="13:21" s="104" customFormat="1" ht="15.75">
      <c r="M39390" s="172"/>
      <c r="N39390" s="172"/>
      <c r="O39390" s="172"/>
      <c r="U39390" s="173"/>
    </row>
    <row r="39391" spans="13:21" s="104" customFormat="1" ht="15.75">
      <c r="M39391" s="172"/>
      <c r="N39391" s="172"/>
      <c r="O39391" s="172"/>
      <c r="U39391" s="173"/>
    </row>
    <row r="39392" spans="13:21" s="104" customFormat="1" ht="15.75">
      <c r="M39392" s="172"/>
      <c r="N39392" s="172"/>
      <c r="O39392" s="172"/>
      <c r="U39392" s="173"/>
    </row>
    <row r="39393" spans="13:21" s="104" customFormat="1" ht="15.75">
      <c r="M39393" s="172"/>
      <c r="N39393" s="172"/>
      <c r="O39393" s="172"/>
      <c r="U39393" s="173"/>
    </row>
    <row r="39394" spans="13:21" s="104" customFormat="1" ht="15.75">
      <c r="M39394" s="172"/>
      <c r="N39394" s="172"/>
      <c r="O39394" s="172"/>
      <c r="U39394" s="173"/>
    </row>
    <row r="39395" spans="13:21" s="104" customFormat="1" ht="15.75">
      <c r="M39395" s="172"/>
      <c r="N39395" s="172"/>
      <c r="O39395" s="172"/>
      <c r="U39395" s="173"/>
    </row>
    <row r="39396" spans="13:21" s="104" customFormat="1" ht="15.75">
      <c r="M39396" s="172"/>
      <c r="N39396" s="172"/>
      <c r="O39396" s="172"/>
      <c r="U39396" s="173"/>
    </row>
    <row r="39397" spans="13:21" s="104" customFormat="1" ht="15.75">
      <c r="M39397" s="172"/>
      <c r="N39397" s="172"/>
      <c r="O39397" s="172"/>
      <c r="U39397" s="173"/>
    </row>
    <row r="39398" spans="13:21" s="104" customFormat="1" ht="15.75">
      <c r="M39398" s="172"/>
      <c r="N39398" s="172"/>
      <c r="O39398" s="172"/>
      <c r="U39398" s="173"/>
    </row>
    <row r="39399" spans="13:21" s="104" customFormat="1" ht="15.75">
      <c r="M39399" s="172"/>
      <c r="N39399" s="172"/>
      <c r="O39399" s="172"/>
      <c r="U39399" s="173"/>
    </row>
    <row r="39400" spans="13:21" s="104" customFormat="1" ht="15.75">
      <c r="M39400" s="172"/>
      <c r="N39400" s="172"/>
      <c r="O39400" s="172"/>
      <c r="U39400" s="173"/>
    </row>
    <row r="39401" spans="13:21" s="104" customFormat="1" ht="15.75">
      <c r="M39401" s="172"/>
      <c r="N39401" s="172"/>
      <c r="O39401" s="172"/>
      <c r="U39401" s="173"/>
    </row>
    <row r="39402" spans="13:21" s="104" customFormat="1" ht="15.75">
      <c r="M39402" s="172"/>
      <c r="N39402" s="172"/>
      <c r="O39402" s="172"/>
      <c r="U39402" s="173"/>
    </row>
    <row r="39403" spans="13:21" s="104" customFormat="1" ht="15.75">
      <c r="M39403" s="172"/>
      <c r="N39403" s="172"/>
      <c r="O39403" s="172"/>
      <c r="U39403" s="173"/>
    </row>
    <row r="39404" spans="13:21" s="104" customFormat="1" ht="15.75">
      <c r="M39404" s="172"/>
      <c r="N39404" s="172"/>
      <c r="O39404" s="172"/>
      <c r="U39404" s="173"/>
    </row>
    <row r="39405" spans="13:21" s="104" customFormat="1" ht="15.75">
      <c r="M39405" s="172"/>
      <c r="N39405" s="172"/>
      <c r="O39405" s="172"/>
      <c r="U39405" s="173"/>
    </row>
    <row r="39406" spans="13:21" s="104" customFormat="1" ht="15.75">
      <c r="M39406" s="172"/>
      <c r="N39406" s="172"/>
      <c r="O39406" s="172"/>
      <c r="U39406" s="173"/>
    </row>
    <row r="39407" spans="13:21" s="104" customFormat="1" ht="15.75">
      <c r="M39407" s="172"/>
      <c r="N39407" s="172"/>
      <c r="O39407" s="172"/>
      <c r="U39407" s="173"/>
    </row>
    <row r="39408" spans="13:21" s="104" customFormat="1" ht="15.75">
      <c r="M39408" s="172"/>
      <c r="N39408" s="172"/>
      <c r="O39408" s="172"/>
      <c r="U39408" s="173"/>
    </row>
    <row r="39409" spans="13:21" s="104" customFormat="1" ht="15.75">
      <c r="M39409" s="172"/>
      <c r="N39409" s="172"/>
      <c r="O39409" s="172"/>
      <c r="U39409" s="173"/>
    </row>
    <row r="39410" spans="13:21" s="104" customFormat="1" ht="15.75">
      <c r="M39410" s="172"/>
      <c r="N39410" s="172"/>
      <c r="O39410" s="172"/>
      <c r="U39410" s="173"/>
    </row>
    <row r="39411" spans="13:21" s="104" customFormat="1" ht="15.75">
      <c r="M39411" s="172"/>
      <c r="N39411" s="172"/>
      <c r="O39411" s="172"/>
      <c r="U39411" s="173"/>
    </row>
    <row r="39412" spans="13:21" s="104" customFormat="1" ht="15.75">
      <c r="M39412" s="172"/>
      <c r="N39412" s="172"/>
      <c r="O39412" s="172"/>
      <c r="U39412" s="173"/>
    </row>
    <row r="39413" spans="13:21" s="104" customFormat="1" ht="15.75">
      <c r="M39413" s="172"/>
      <c r="N39413" s="172"/>
      <c r="O39413" s="172"/>
      <c r="U39413" s="173"/>
    </row>
    <row r="39414" spans="13:21" s="104" customFormat="1" ht="15.75">
      <c r="M39414" s="172"/>
      <c r="N39414" s="172"/>
      <c r="O39414" s="172"/>
      <c r="U39414" s="173"/>
    </row>
    <row r="39415" spans="13:21" s="104" customFormat="1" ht="15.75">
      <c r="M39415" s="172"/>
      <c r="N39415" s="172"/>
      <c r="O39415" s="172"/>
      <c r="U39415" s="173"/>
    </row>
    <row r="39416" spans="13:21" s="104" customFormat="1" ht="15.75">
      <c r="M39416" s="172"/>
      <c r="N39416" s="172"/>
      <c r="O39416" s="172"/>
      <c r="U39416" s="173"/>
    </row>
    <row r="39417" spans="13:21" s="104" customFormat="1" ht="15.75">
      <c r="M39417" s="172"/>
      <c r="N39417" s="172"/>
      <c r="O39417" s="172"/>
      <c r="U39417" s="173"/>
    </row>
    <row r="39418" spans="13:21" s="104" customFormat="1" ht="15.75">
      <c r="M39418" s="172"/>
      <c r="N39418" s="172"/>
      <c r="O39418" s="172"/>
      <c r="U39418" s="173"/>
    </row>
    <row r="39419" spans="13:21" s="104" customFormat="1" ht="15.75">
      <c r="M39419" s="172"/>
      <c r="N39419" s="172"/>
      <c r="O39419" s="172"/>
      <c r="U39419" s="173"/>
    </row>
    <row r="39420" spans="13:21" s="104" customFormat="1" ht="15.75">
      <c r="M39420" s="172"/>
      <c r="N39420" s="172"/>
      <c r="O39420" s="172"/>
      <c r="U39420" s="173"/>
    </row>
    <row r="39421" spans="13:21" s="104" customFormat="1" ht="15.75">
      <c r="M39421" s="172"/>
      <c r="N39421" s="172"/>
      <c r="O39421" s="172"/>
      <c r="U39421" s="173"/>
    </row>
    <row r="39422" spans="13:21" s="104" customFormat="1" ht="15.75">
      <c r="M39422" s="172"/>
      <c r="N39422" s="172"/>
      <c r="O39422" s="172"/>
      <c r="U39422" s="173"/>
    </row>
    <row r="39423" spans="13:21" s="104" customFormat="1" ht="15.75">
      <c r="M39423" s="172"/>
      <c r="N39423" s="172"/>
      <c r="O39423" s="172"/>
      <c r="U39423" s="173"/>
    </row>
    <row r="39424" spans="13:21" s="104" customFormat="1" ht="15.75">
      <c r="M39424" s="172"/>
      <c r="N39424" s="172"/>
      <c r="O39424" s="172"/>
      <c r="U39424" s="173"/>
    </row>
    <row r="39425" spans="13:21" s="104" customFormat="1" ht="15.75">
      <c r="M39425" s="172"/>
      <c r="N39425" s="172"/>
      <c r="O39425" s="172"/>
      <c r="U39425" s="173"/>
    </row>
    <row r="39426" spans="13:21" s="104" customFormat="1" ht="15.75">
      <c r="M39426" s="172"/>
      <c r="N39426" s="172"/>
      <c r="O39426" s="172"/>
      <c r="U39426" s="173"/>
    </row>
    <row r="39427" spans="13:21" s="104" customFormat="1" ht="15.75">
      <c r="M39427" s="172"/>
      <c r="N39427" s="172"/>
      <c r="O39427" s="172"/>
      <c r="U39427" s="173"/>
    </row>
    <row r="39428" spans="13:21" s="104" customFormat="1" ht="15.75">
      <c r="M39428" s="172"/>
      <c r="N39428" s="172"/>
      <c r="O39428" s="172"/>
      <c r="U39428" s="173"/>
    </row>
    <row r="39429" spans="13:21" s="104" customFormat="1" ht="15.75">
      <c r="M39429" s="172"/>
      <c r="N39429" s="172"/>
      <c r="O39429" s="172"/>
      <c r="U39429" s="173"/>
    </row>
    <row r="39430" spans="13:21" s="104" customFormat="1" ht="15.75">
      <c r="M39430" s="172"/>
      <c r="N39430" s="172"/>
      <c r="O39430" s="172"/>
      <c r="U39430" s="173"/>
    </row>
    <row r="39431" spans="13:21" s="104" customFormat="1" ht="15.75">
      <c r="M39431" s="172"/>
      <c r="N39431" s="172"/>
      <c r="O39431" s="172"/>
      <c r="U39431" s="173"/>
    </row>
    <row r="39432" spans="13:21" s="104" customFormat="1" ht="15.75">
      <c r="M39432" s="172"/>
      <c r="N39432" s="172"/>
      <c r="O39432" s="172"/>
      <c r="U39432" s="173"/>
    </row>
    <row r="39433" spans="13:21" s="104" customFormat="1" ht="15.75">
      <c r="M39433" s="172"/>
      <c r="N39433" s="172"/>
      <c r="O39433" s="172"/>
      <c r="U39433" s="173"/>
    </row>
    <row r="39434" spans="13:21" s="104" customFormat="1" ht="15.75">
      <c r="M39434" s="172"/>
      <c r="N39434" s="172"/>
      <c r="O39434" s="172"/>
      <c r="U39434" s="173"/>
    </row>
    <row r="39435" spans="13:21" s="104" customFormat="1" ht="15.75">
      <c r="M39435" s="172"/>
      <c r="N39435" s="172"/>
      <c r="O39435" s="172"/>
      <c r="U39435" s="173"/>
    </row>
    <row r="39436" spans="13:21" s="104" customFormat="1" ht="15.75">
      <c r="M39436" s="172"/>
      <c r="N39436" s="172"/>
      <c r="O39436" s="172"/>
      <c r="U39436" s="173"/>
    </row>
    <row r="39437" spans="13:21" s="104" customFormat="1" ht="15.75">
      <c r="M39437" s="172"/>
      <c r="N39437" s="172"/>
      <c r="O39437" s="172"/>
      <c r="U39437" s="173"/>
    </row>
    <row r="39438" spans="13:21" s="104" customFormat="1" ht="15.75">
      <c r="M39438" s="172"/>
      <c r="N39438" s="172"/>
      <c r="O39438" s="172"/>
      <c r="U39438" s="173"/>
    </row>
    <row r="39439" spans="13:21" s="104" customFormat="1" ht="15.75">
      <c r="M39439" s="172"/>
      <c r="N39439" s="172"/>
      <c r="O39439" s="172"/>
      <c r="U39439" s="173"/>
    </row>
    <row r="39440" spans="13:21" s="104" customFormat="1" ht="15.75">
      <c r="M39440" s="172"/>
      <c r="N39440" s="172"/>
      <c r="O39440" s="172"/>
      <c r="U39440" s="173"/>
    </row>
    <row r="39441" spans="13:21" s="104" customFormat="1" ht="15.75">
      <c r="M39441" s="172"/>
      <c r="N39441" s="172"/>
      <c r="O39441" s="172"/>
      <c r="U39441" s="173"/>
    </row>
    <row r="39442" spans="13:21" s="104" customFormat="1" ht="15.75">
      <c r="M39442" s="172"/>
      <c r="N39442" s="172"/>
      <c r="O39442" s="172"/>
      <c r="U39442" s="173"/>
    </row>
    <row r="39443" spans="13:21" s="104" customFormat="1" ht="15.75">
      <c r="M39443" s="172"/>
      <c r="N39443" s="172"/>
      <c r="O39443" s="172"/>
      <c r="U39443" s="173"/>
    </row>
    <row r="39444" spans="13:21" s="104" customFormat="1" ht="15.75">
      <c r="M39444" s="172"/>
      <c r="N39444" s="172"/>
      <c r="O39444" s="172"/>
      <c r="U39444" s="173"/>
    </row>
    <row r="39445" spans="13:21" s="104" customFormat="1" ht="15.75">
      <c r="M39445" s="172"/>
      <c r="N39445" s="172"/>
      <c r="O39445" s="172"/>
      <c r="U39445" s="173"/>
    </row>
    <row r="39446" spans="13:21" s="104" customFormat="1" ht="15.75">
      <c r="M39446" s="172"/>
      <c r="N39446" s="172"/>
      <c r="O39446" s="172"/>
      <c r="U39446" s="173"/>
    </row>
    <row r="39447" spans="13:21" s="104" customFormat="1" ht="15.75">
      <c r="M39447" s="172"/>
      <c r="N39447" s="172"/>
      <c r="O39447" s="172"/>
      <c r="U39447" s="173"/>
    </row>
    <row r="39448" spans="13:21" s="104" customFormat="1" ht="15.75">
      <c r="M39448" s="172"/>
      <c r="N39448" s="172"/>
      <c r="O39448" s="172"/>
      <c r="U39448" s="173"/>
    </row>
    <row r="39449" spans="13:21" s="104" customFormat="1" ht="15.75">
      <c r="M39449" s="172"/>
      <c r="N39449" s="172"/>
      <c r="O39449" s="172"/>
      <c r="U39449" s="173"/>
    </row>
    <row r="39450" spans="13:21" s="104" customFormat="1" ht="15.75">
      <c r="M39450" s="172"/>
      <c r="N39450" s="172"/>
      <c r="O39450" s="172"/>
      <c r="U39450" s="173"/>
    </row>
    <row r="39451" spans="13:21" s="104" customFormat="1" ht="15.75">
      <c r="M39451" s="172"/>
      <c r="N39451" s="172"/>
      <c r="O39451" s="172"/>
      <c r="U39451" s="173"/>
    </row>
    <row r="39452" spans="13:21" s="104" customFormat="1" ht="15.75">
      <c r="M39452" s="172"/>
      <c r="N39452" s="172"/>
      <c r="O39452" s="172"/>
      <c r="U39452" s="173"/>
    </row>
    <row r="39453" spans="13:21" s="104" customFormat="1" ht="15.75">
      <c r="M39453" s="172"/>
      <c r="N39453" s="172"/>
      <c r="O39453" s="172"/>
      <c r="U39453" s="173"/>
    </row>
    <row r="39454" spans="13:21" s="104" customFormat="1" ht="15.75">
      <c r="M39454" s="172"/>
      <c r="N39454" s="172"/>
      <c r="O39454" s="172"/>
      <c r="U39454" s="173"/>
    </row>
    <row r="39455" spans="13:21" s="104" customFormat="1" ht="15.75">
      <c r="M39455" s="172"/>
      <c r="N39455" s="172"/>
      <c r="O39455" s="172"/>
      <c r="U39455" s="173"/>
    </row>
    <row r="39456" spans="13:21" s="104" customFormat="1" ht="15.75">
      <c r="M39456" s="172"/>
      <c r="N39456" s="172"/>
      <c r="O39456" s="172"/>
      <c r="U39456" s="173"/>
    </row>
    <row r="39457" spans="13:21" s="104" customFormat="1" ht="15.75">
      <c r="M39457" s="172"/>
      <c r="N39457" s="172"/>
      <c r="O39457" s="172"/>
      <c r="U39457" s="173"/>
    </row>
    <row r="39458" spans="13:21" s="104" customFormat="1" ht="15.75">
      <c r="M39458" s="172"/>
      <c r="N39458" s="172"/>
      <c r="O39458" s="172"/>
      <c r="U39458" s="173"/>
    </row>
    <row r="39459" spans="13:21" s="104" customFormat="1" ht="15.75">
      <c r="M39459" s="172"/>
      <c r="N39459" s="172"/>
      <c r="O39459" s="172"/>
      <c r="U39459" s="173"/>
    </row>
    <row r="39460" spans="13:21" s="104" customFormat="1" ht="15.75">
      <c r="M39460" s="172"/>
      <c r="N39460" s="172"/>
      <c r="O39460" s="172"/>
      <c r="U39460" s="173"/>
    </row>
    <row r="39461" spans="13:21" s="104" customFormat="1" ht="15.75">
      <c r="M39461" s="172"/>
      <c r="N39461" s="172"/>
      <c r="O39461" s="172"/>
      <c r="U39461" s="173"/>
    </row>
    <row r="39462" spans="13:21" s="104" customFormat="1" ht="15.75">
      <c r="M39462" s="172"/>
      <c r="N39462" s="172"/>
      <c r="O39462" s="172"/>
      <c r="U39462" s="173"/>
    </row>
    <row r="39463" spans="13:21" s="104" customFormat="1" ht="15.75">
      <c r="M39463" s="172"/>
      <c r="N39463" s="172"/>
      <c r="O39463" s="172"/>
      <c r="U39463" s="173"/>
    </row>
    <row r="39464" spans="13:21" s="104" customFormat="1" ht="15.75">
      <c r="M39464" s="172"/>
      <c r="N39464" s="172"/>
      <c r="O39464" s="172"/>
      <c r="U39464" s="173"/>
    </row>
    <row r="39465" spans="13:21" s="104" customFormat="1" ht="15.75">
      <c r="M39465" s="172"/>
      <c r="N39465" s="172"/>
      <c r="O39465" s="172"/>
      <c r="U39465" s="173"/>
    </row>
    <row r="39466" spans="13:21" s="104" customFormat="1" ht="15.75">
      <c r="M39466" s="172"/>
      <c r="N39466" s="172"/>
      <c r="O39466" s="172"/>
      <c r="U39466" s="173"/>
    </row>
    <row r="39467" spans="13:21" s="104" customFormat="1" ht="15.75">
      <c r="M39467" s="172"/>
      <c r="N39467" s="172"/>
      <c r="O39467" s="172"/>
      <c r="U39467" s="173"/>
    </row>
    <row r="39468" spans="13:21" s="104" customFormat="1" ht="15.75">
      <c r="M39468" s="172"/>
      <c r="N39468" s="172"/>
      <c r="O39468" s="172"/>
      <c r="U39468" s="173"/>
    </row>
    <row r="39469" spans="13:21" s="104" customFormat="1" ht="15.75">
      <c r="M39469" s="172"/>
      <c r="N39469" s="172"/>
      <c r="O39469" s="172"/>
      <c r="U39469" s="173"/>
    </row>
    <row r="39470" spans="13:21" s="104" customFormat="1" ht="15.75">
      <c r="M39470" s="172"/>
      <c r="N39470" s="172"/>
      <c r="O39470" s="172"/>
      <c r="U39470" s="173"/>
    </row>
    <row r="39471" spans="13:21" s="104" customFormat="1" ht="15.75">
      <c r="M39471" s="172"/>
      <c r="N39471" s="172"/>
      <c r="O39471" s="172"/>
      <c r="U39471" s="173"/>
    </row>
    <row r="39472" spans="13:21" s="104" customFormat="1" ht="15.75">
      <c r="M39472" s="172"/>
      <c r="N39472" s="172"/>
      <c r="O39472" s="172"/>
      <c r="U39472" s="173"/>
    </row>
    <row r="39473" spans="13:21" s="104" customFormat="1" ht="15.75">
      <c r="M39473" s="172"/>
      <c r="N39473" s="172"/>
      <c r="O39473" s="172"/>
      <c r="U39473" s="173"/>
    </row>
    <row r="39474" spans="13:21" s="104" customFormat="1" ht="15.75">
      <c r="M39474" s="172"/>
      <c r="N39474" s="172"/>
      <c r="O39474" s="172"/>
      <c r="U39474" s="173"/>
    </row>
    <row r="39475" spans="13:21" s="104" customFormat="1" ht="15.75">
      <c r="M39475" s="172"/>
      <c r="N39475" s="172"/>
      <c r="O39475" s="172"/>
      <c r="U39475" s="173"/>
    </row>
    <row r="39476" spans="13:21" s="104" customFormat="1" ht="15.75">
      <c r="M39476" s="172"/>
      <c r="N39476" s="172"/>
      <c r="O39476" s="172"/>
      <c r="U39476" s="173"/>
    </row>
    <row r="39477" spans="13:21" s="104" customFormat="1" ht="15.75">
      <c r="M39477" s="172"/>
      <c r="N39477" s="172"/>
      <c r="O39477" s="172"/>
      <c r="U39477" s="173"/>
    </row>
    <row r="39478" spans="13:21" s="104" customFormat="1" ht="15.75">
      <c r="M39478" s="172"/>
      <c r="N39478" s="172"/>
      <c r="O39478" s="172"/>
      <c r="U39478" s="173"/>
    </row>
    <row r="39479" spans="13:21" s="104" customFormat="1" ht="15.75">
      <c r="M39479" s="172"/>
      <c r="N39479" s="172"/>
      <c r="O39479" s="172"/>
      <c r="U39479" s="173"/>
    </row>
    <row r="39480" spans="13:21" s="104" customFormat="1" ht="15.75">
      <c r="M39480" s="172"/>
      <c r="N39480" s="172"/>
      <c r="O39480" s="172"/>
      <c r="U39480" s="173"/>
    </row>
    <row r="39481" spans="13:21" s="104" customFormat="1" ht="15.75">
      <c r="M39481" s="172"/>
      <c r="N39481" s="172"/>
      <c r="O39481" s="172"/>
      <c r="U39481" s="173"/>
    </row>
    <row r="39482" spans="13:21" s="104" customFormat="1" ht="15.75">
      <c r="M39482" s="172"/>
      <c r="N39482" s="172"/>
      <c r="O39482" s="172"/>
      <c r="U39482" s="173"/>
    </row>
    <row r="39483" spans="13:21" s="104" customFormat="1" ht="15.75">
      <c r="M39483" s="172"/>
      <c r="N39483" s="172"/>
      <c r="O39483" s="172"/>
      <c r="U39483" s="173"/>
    </row>
    <row r="39484" spans="13:21" s="104" customFormat="1" ht="15.75">
      <c r="M39484" s="172"/>
      <c r="N39484" s="172"/>
      <c r="O39484" s="172"/>
      <c r="U39484" s="173"/>
    </row>
    <row r="39485" spans="13:21" s="104" customFormat="1" ht="15.75">
      <c r="M39485" s="172"/>
      <c r="N39485" s="172"/>
      <c r="O39485" s="172"/>
      <c r="U39485" s="173"/>
    </row>
    <row r="39486" spans="13:21" s="104" customFormat="1" ht="15.75">
      <c r="M39486" s="172"/>
      <c r="N39486" s="172"/>
      <c r="O39486" s="172"/>
      <c r="U39486" s="173"/>
    </row>
    <row r="39487" spans="13:21" s="104" customFormat="1" ht="15.75">
      <c r="M39487" s="172"/>
      <c r="N39487" s="172"/>
      <c r="O39487" s="172"/>
      <c r="U39487" s="173"/>
    </row>
    <row r="39488" spans="13:21" s="104" customFormat="1" ht="15.75">
      <c r="M39488" s="172"/>
      <c r="N39488" s="172"/>
      <c r="O39488" s="172"/>
      <c r="U39488" s="173"/>
    </row>
    <row r="39489" spans="13:21" s="104" customFormat="1" ht="15.75">
      <c r="M39489" s="172"/>
      <c r="N39489" s="172"/>
      <c r="O39489" s="172"/>
      <c r="U39489" s="173"/>
    </row>
    <row r="39490" spans="13:21" s="104" customFormat="1" ht="15.75">
      <c r="M39490" s="172"/>
      <c r="N39490" s="172"/>
      <c r="O39490" s="172"/>
      <c r="U39490" s="173"/>
    </row>
    <row r="39491" spans="13:21" s="104" customFormat="1" ht="15.75">
      <c r="M39491" s="172"/>
      <c r="N39491" s="172"/>
      <c r="O39491" s="172"/>
      <c r="U39491" s="173"/>
    </row>
    <row r="39492" spans="13:21" s="104" customFormat="1" ht="15.75">
      <c r="M39492" s="172"/>
      <c r="N39492" s="172"/>
      <c r="O39492" s="172"/>
      <c r="U39492" s="173"/>
    </row>
    <row r="39493" spans="13:21" s="104" customFormat="1" ht="15.75">
      <c r="M39493" s="172"/>
      <c r="N39493" s="172"/>
      <c r="O39493" s="172"/>
      <c r="U39493" s="173"/>
    </row>
    <row r="39494" spans="13:21" s="104" customFormat="1" ht="15.75">
      <c r="M39494" s="172"/>
      <c r="N39494" s="172"/>
      <c r="O39494" s="172"/>
      <c r="U39494" s="173"/>
    </row>
    <row r="39495" spans="13:21" s="104" customFormat="1" ht="15.75">
      <c r="M39495" s="172"/>
      <c r="N39495" s="172"/>
      <c r="O39495" s="172"/>
      <c r="U39495" s="173"/>
    </row>
    <row r="39496" spans="13:21" s="104" customFormat="1" ht="15.75">
      <c r="M39496" s="172"/>
      <c r="N39496" s="172"/>
      <c r="O39496" s="172"/>
      <c r="U39496" s="173"/>
    </row>
    <row r="39497" spans="13:21" s="104" customFormat="1" ht="15.75">
      <c r="M39497" s="172"/>
      <c r="N39497" s="172"/>
      <c r="O39497" s="172"/>
      <c r="U39497" s="173"/>
    </row>
    <row r="39498" spans="13:21" s="104" customFormat="1" ht="15.75">
      <c r="M39498" s="172"/>
      <c r="N39498" s="172"/>
      <c r="O39498" s="172"/>
      <c r="U39498" s="173"/>
    </row>
    <row r="39499" spans="13:21" s="104" customFormat="1" ht="15.75">
      <c r="M39499" s="172"/>
      <c r="N39499" s="172"/>
      <c r="O39499" s="172"/>
      <c r="U39499" s="173"/>
    </row>
    <row r="39500" spans="13:21" s="104" customFormat="1" ht="15.75">
      <c r="M39500" s="172"/>
      <c r="N39500" s="172"/>
      <c r="O39500" s="172"/>
      <c r="U39500" s="173"/>
    </row>
    <row r="39501" spans="13:21" s="104" customFormat="1" ht="15.75">
      <c r="M39501" s="172"/>
      <c r="N39501" s="172"/>
      <c r="O39501" s="172"/>
      <c r="U39501" s="173"/>
    </row>
    <row r="39502" spans="13:21" s="104" customFormat="1" ht="15.75">
      <c r="M39502" s="172"/>
      <c r="N39502" s="172"/>
      <c r="O39502" s="172"/>
      <c r="U39502" s="173"/>
    </row>
    <row r="39503" spans="13:21" s="104" customFormat="1" ht="15.75">
      <c r="M39503" s="172"/>
      <c r="N39503" s="172"/>
      <c r="O39503" s="172"/>
      <c r="U39503" s="173"/>
    </row>
    <row r="39504" spans="13:21" s="104" customFormat="1" ht="15.75">
      <c r="M39504" s="172"/>
      <c r="N39504" s="172"/>
      <c r="O39504" s="172"/>
      <c r="U39504" s="173"/>
    </row>
    <row r="39505" spans="13:21" s="104" customFormat="1" ht="15.75">
      <c r="M39505" s="172"/>
      <c r="N39505" s="172"/>
      <c r="O39505" s="172"/>
      <c r="U39505" s="173"/>
    </row>
    <row r="39506" spans="13:21" s="104" customFormat="1" ht="15.75">
      <c r="M39506" s="172"/>
      <c r="N39506" s="172"/>
      <c r="O39506" s="172"/>
      <c r="U39506" s="173"/>
    </row>
    <row r="39507" spans="13:21" s="104" customFormat="1" ht="15.75">
      <c r="M39507" s="172"/>
      <c r="N39507" s="172"/>
      <c r="O39507" s="172"/>
      <c r="U39507" s="173"/>
    </row>
    <row r="39508" spans="13:21" s="104" customFormat="1" ht="15.75">
      <c r="M39508" s="172"/>
      <c r="N39508" s="172"/>
      <c r="O39508" s="172"/>
      <c r="U39508" s="173"/>
    </row>
    <row r="39509" spans="13:21" s="104" customFormat="1" ht="15.75">
      <c r="M39509" s="172"/>
      <c r="N39509" s="172"/>
      <c r="O39509" s="172"/>
      <c r="U39509" s="173"/>
    </row>
    <row r="39510" spans="13:21" s="104" customFormat="1" ht="15.75">
      <c r="M39510" s="172"/>
      <c r="N39510" s="172"/>
      <c r="O39510" s="172"/>
      <c r="U39510" s="173"/>
    </row>
    <row r="39511" spans="13:21" s="104" customFormat="1" ht="15.75">
      <c r="M39511" s="172"/>
      <c r="N39511" s="172"/>
      <c r="O39511" s="172"/>
      <c r="U39511" s="173"/>
    </row>
    <row r="39512" spans="13:21" s="104" customFormat="1" ht="15.75">
      <c r="M39512" s="172"/>
      <c r="N39512" s="172"/>
      <c r="O39512" s="172"/>
      <c r="U39512" s="173"/>
    </row>
    <row r="39513" spans="13:21" s="104" customFormat="1" ht="15.75">
      <c r="M39513" s="172"/>
      <c r="N39513" s="172"/>
      <c r="O39513" s="172"/>
      <c r="U39513" s="173"/>
    </row>
    <row r="39514" spans="13:21" s="104" customFormat="1" ht="15.75">
      <c r="M39514" s="172"/>
      <c r="N39514" s="172"/>
      <c r="O39514" s="172"/>
      <c r="U39514" s="173"/>
    </row>
    <row r="39515" spans="13:21" s="104" customFormat="1" ht="15.75">
      <c r="M39515" s="172"/>
      <c r="N39515" s="172"/>
      <c r="O39515" s="172"/>
      <c r="U39515" s="173"/>
    </row>
    <row r="39516" spans="13:21" s="104" customFormat="1" ht="15.75">
      <c r="M39516" s="172"/>
      <c r="N39516" s="172"/>
      <c r="O39516" s="172"/>
      <c r="U39516" s="173"/>
    </row>
    <row r="39517" spans="13:21" s="104" customFormat="1" ht="15.75">
      <c r="M39517" s="172"/>
      <c r="N39517" s="172"/>
      <c r="O39517" s="172"/>
      <c r="U39517" s="173"/>
    </row>
    <row r="39518" spans="13:21" s="104" customFormat="1" ht="15.75">
      <c r="M39518" s="172"/>
      <c r="N39518" s="172"/>
      <c r="O39518" s="172"/>
      <c r="U39518" s="173"/>
    </row>
    <row r="39519" spans="13:21" s="104" customFormat="1" ht="15.75">
      <c r="M39519" s="172"/>
      <c r="N39519" s="172"/>
      <c r="O39519" s="172"/>
      <c r="U39519" s="173"/>
    </row>
    <row r="39520" spans="13:21" s="104" customFormat="1" ht="15.75">
      <c r="M39520" s="172"/>
      <c r="N39520" s="172"/>
      <c r="O39520" s="172"/>
      <c r="U39520" s="173"/>
    </row>
    <row r="39521" spans="13:21" s="104" customFormat="1" ht="15.75">
      <c r="M39521" s="172"/>
      <c r="N39521" s="172"/>
      <c r="O39521" s="172"/>
      <c r="U39521" s="173"/>
    </row>
    <row r="39522" spans="13:21" s="104" customFormat="1" ht="15.75">
      <c r="M39522" s="172"/>
      <c r="N39522" s="172"/>
      <c r="O39522" s="172"/>
      <c r="U39522" s="173"/>
    </row>
    <row r="39523" spans="13:21" s="104" customFormat="1" ht="15.75">
      <c r="M39523" s="172"/>
      <c r="N39523" s="172"/>
      <c r="O39523" s="172"/>
      <c r="U39523" s="173"/>
    </row>
    <row r="39524" spans="13:21" s="104" customFormat="1" ht="15.75">
      <c r="M39524" s="172"/>
      <c r="N39524" s="172"/>
      <c r="O39524" s="172"/>
      <c r="U39524" s="173"/>
    </row>
    <row r="39525" spans="13:21" s="104" customFormat="1" ht="15.75">
      <c r="M39525" s="172"/>
      <c r="N39525" s="172"/>
      <c r="O39525" s="172"/>
      <c r="U39525" s="173"/>
    </row>
    <row r="39526" spans="13:21" s="104" customFormat="1" ht="15.75">
      <c r="M39526" s="172"/>
      <c r="N39526" s="172"/>
      <c r="O39526" s="172"/>
      <c r="U39526" s="173"/>
    </row>
    <row r="39527" spans="13:21" s="104" customFormat="1" ht="15.75">
      <c r="M39527" s="172"/>
      <c r="N39527" s="172"/>
      <c r="O39527" s="172"/>
      <c r="U39527" s="173"/>
    </row>
    <row r="39528" spans="13:21" s="104" customFormat="1" ht="15.75">
      <c r="M39528" s="172"/>
      <c r="N39528" s="172"/>
      <c r="O39528" s="172"/>
      <c r="U39528" s="173"/>
    </row>
    <row r="39529" spans="13:21" s="104" customFormat="1" ht="15.75">
      <c r="M39529" s="172"/>
      <c r="N39529" s="172"/>
      <c r="O39529" s="172"/>
      <c r="U39529" s="173"/>
    </row>
    <row r="39530" spans="13:21" s="104" customFormat="1" ht="15.75">
      <c r="M39530" s="172"/>
      <c r="N39530" s="172"/>
      <c r="O39530" s="172"/>
      <c r="U39530" s="173"/>
    </row>
    <row r="39531" spans="13:21" s="104" customFormat="1" ht="15.75">
      <c r="M39531" s="172"/>
      <c r="N39531" s="172"/>
      <c r="O39531" s="172"/>
      <c r="U39531" s="173"/>
    </row>
    <row r="39532" spans="13:21" s="104" customFormat="1" ht="15.75">
      <c r="M39532" s="172"/>
      <c r="N39532" s="172"/>
      <c r="O39532" s="172"/>
      <c r="U39532" s="173"/>
    </row>
    <row r="39533" spans="13:21" s="104" customFormat="1" ht="15.75">
      <c r="M39533" s="172"/>
      <c r="N39533" s="172"/>
      <c r="O39533" s="172"/>
      <c r="U39533" s="173"/>
    </row>
    <row r="39534" spans="13:21" s="104" customFormat="1" ht="15.75">
      <c r="M39534" s="172"/>
      <c r="N39534" s="172"/>
      <c r="O39534" s="172"/>
      <c r="U39534" s="173"/>
    </row>
    <row r="39535" spans="13:21" s="104" customFormat="1" ht="15.75">
      <c r="M39535" s="172"/>
      <c r="N39535" s="172"/>
      <c r="O39535" s="172"/>
      <c r="U39535" s="173"/>
    </row>
    <row r="39536" spans="13:21" s="104" customFormat="1" ht="15.75">
      <c r="M39536" s="172"/>
      <c r="N39536" s="172"/>
      <c r="O39536" s="172"/>
      <c r="U39536" s="173"/>
    </row>
    <row r="39537" spans="13:21" s="104" customFormat="1" ht="15.75">
      <c r="M39537" s="172"/>
      <c r="N39537" s="172"/>
      <c r="O39537" s="172"/>
      <c r="U39537" s="173"/>
    </row>
    <row r="39538" spans="13:21" s="104" customFormat="1" ht="15.75">
      <c r="M39538" s="172"/>
      <c r="N39538" s="172"/>
      <c r="O39538" s="172"/>
      <c r="U39538" s="173"/>
    </row>
    <row r="39539" spans="13:21" s="104" customFormat="1" ht="15.75">
      <c r="M39539" s="172"/>
      <c r="N39539" s="172"/>
      <c r="O39539" s="172"/>
      <c r="U39539" s="173"/>
    </row>
    <row r="39540" spans="13:21" s="104" customFormat="1" ht="15.75">
      <c r="M39540" s="172"/>
      <c r="N39540" s="172"/>
      <c r="O39540" s="172"/>
      <c r="U39540" s="173"/>
    </row>
    <row r="39541" spans="13:21" s="104" customFormat="1" ht="15.75">
      <c r="M39541" s="172"/>
      <c r="N39541" s="172"/>
      <c r="O39541" s="172"/>
      <c r="U39541" s="173"/>
    </row>
    <row r="39542" spans="13:21" s="104" customFormat="1" ht="15.75">
      <c r="M39542" s="172"/>
      <c r="N39542" s="172"/>
      <c r="O39542" s="172"/>
      <c r="U39542" s="173"/>
    </row>
    <row r="39543" spans="13:21" s="104" customFormat="1" ht="15.75">
      <c r="M39543" s="172"/>
      <c r="N39543" s="172"/>
      <c r="O39543" s="172"/>
      <c r="U39543" s="173"/>
    </row>
    <row r="39544" spans="13:21" s="104" customFormat="1" ht="15.75">
      <c r="M39544" s="172"/>
      <c r="N39544" s="172"/>
      <c r="O39544" s="172"/>
      <c r="U39544" s="173"/>
    </row>
    <row r="39545" spans="13:21" s="104" customFormat="1" ht="15.75">
      <c r="M39545" s="172"/>
      <c r="N39545" s="172"/>
      <c r="O39545" s="172"/>
      <c r="U39545" s="173"/>
    </row>
    <row r="39546" spans="13:21" s="104" customFormat="1" ht="15.75">
      <c r="M39546" s="172"/>
      <c r="N39546" s="172"/>
      <c r="O39546" s="172"/>
      <c r="U39546" s="173"/>
    </row>
    <row r="39547" spans="13:21" s="104" customFormat="1" ht="15.75">
      <c r="M39547" s="172"/>
      <c r="N39547" s="172"/>
      <c r="O39547" s="172"/>
      <c r="U39547" s="173"/>
    </row>
    <row r="39548" spans="13:21" s="104" customFormat="1" ht="15.75">
      <c r="M39548" s="172"/>
      <c r="N39548" s="172"/>
      <c r="O39548" s="172"/>
      <c r="U39548" s="173"/>
    </row>
    <row r="39549" spans="13:21" s="104" customFormat="1" ht="15.75">
      <c r="M39549" s="172"/>
      <c r="N39549" s="172"/>
      <c r="O39549" s="172"/>
      <c r="U39549" s="173"/>
    </row>
    <row r="39550" spans="13:21" s="104" customFormat="1" ht="15.75">
      <c r="M39550" s="172"/>
      <c r="N39550" s="172"/>
      <c r="O39550" s="172"/>
      <c r="U39550" s="173"/>
    </row>
    <row r="39551" spans="13:21" s="104" customFormat="1" ht="15.75">
      <c r="M39551" s="172"/>
      <c r="N39551" s="172"/>
      <c r="O39551" s="172"/>
      <c r="U39551" s="173"/>
    </row>
    <row r="39552" spans="13:21" s="104" customFormat="1" ht="15.75">
      <c r="M39552" s="172"/>
      <c r="N39552" s="172"/>
      <c r="O39552" s="172"/>
      <c r="U39552" s="173"/>
    </row>
    <row r="39553" spans="13:21" s="104" customFormat="1" ht="15.75">
      <c r="M39553" s="172"/>
      <c r="N39553" s="172"/>
      <c r="O39553" s="172"/>
      <c r="U39553" s="173"/>
    </row>
    <row r="39554" spans="13:21" s="104" customFormat="1" ht="15.75">
      <c r="M39554" s="172"/>
      <c r="N39554" s="172"/>
      <c r="O39554" s="172"/>
      <c r="U39554" s="173"/>
    </row>
    <row r="39555" spans="13:21" s="104" customFormat="1" ht="15.75">
      <c r="M39555" s="172"/>
      <c r="N39555" s="172"/>
      <c r="O39555" s="172"/>
      <c r="U39555" s="173"/>
    </row>
    <row r="39556" spans="13:21" s="104" customFormat="1" ht="15.75">
      <c r="M39556" s="172"/>
      <c r="N39556" s="172"/>
      <c r="O39556" s="172"/>
      <c r="U39556" s="173"/>
    </row>
    <row r="39557" spans="13:21" s="104" customFormat="1" ht="15.75">
      <c r="M39557" s="172"/>
      <c r="N39557" s="172"/>
      <c r="O39557" s="172"/>
      <c r="U39557" s="173"/>
    </row>
    <row r="39558" spans="13:21" s="104" customFormat="1" ht="15.75">
      <c r="M39558" s="172"/>
      <c r="N39558" s="172"/>
      <c r="O39558" s="172"/>
      <c r="U39558" s="173"/>
    </row>
    <row r="39559" spans="13:21" s="104" customFormat="1" ht="15.75">
      <c r="M39559" s="172"/>
      <c r="N39559" s="172"/>
      <c r="O39559" s="172"/>
      <c r="U39559" s="173"/>
    </row>
    <row r="39560" spans="13:21" s="104" customFormat="1" ht="15.75">
      <c r="M39560" s="172"/>
      <c r="N39560" s="172"/>
      <c r="O39560" s="172"/>
      <c r="U39560" s="173"/>
    </row>
    <row r="39561" spans="13:21" s="104" customFormat="1" ht="15.75">
      <c r="M39561" s="172"/>
      <c r="N39561" s="172"/>
      <c r="O39561" s="172"/>
      <c r="U39561" s="173"/>
    </row>
    <row r="39562" spans="13:21" s="104" customFormat="1" ht="15.75">
      <c r="M39562" s="172"/>
      <c r="N39562" s="172"/>
      <c r="O39562" s="172"/>
      <c r="U39562" s="173"/>
    </row>
    <row r="39563" spans="13:21" s="104" customFormat="1" ht="15.75">
      <c r="M39563" s="172"/>
      <c r="N39563" s="172"/>
      <c r="O39563" s="172"/>
      <c r="U39563" s="173"/>
    </row>
    <row r="39564" spans="13:21" s="104" customFormat="1" ht="15.75">
      <c r="M39564" s="172"/>
      <c r="N39564" s="172"/>
      <c r="O39564" s="172"/>
      <c r="U39564" s="173"/>
    </row>
    <row r="39565" spans="13:21" s="104" customFormat="1" ht="15.75">
      <c r="M39565" s="172"/>
      <c r="N39565" s="172"/>
      <c r="O39565" s="172"/>
      <c r="U39565" s="173"/>
    </row>
    <row r="39566" spans="13:21" s="104" customFormat="1" ht="15.75">
      <c r="M39566" s="172"/>
      <c r="N39566" s="172"/>
      <c r="O39566" s="172"/>
      <c r="U39566" s="173"/>
    </row>
    <row r="39567" spans="13:21" s="104" customFormat="1" ht="15.75">
      <c r="M39567" s="172"/>
      <c r="N39567" s="172"/>
      <c r="O39567" s="172"/>
      <c r="U39567" s="173"/>
    </row>
    <row r="39568" spans="13:21" s="104" customFormat="1" ht="15.75">
      <c r="M39568" s="172"/>
      <c r="N39568" s="172"/>
      <c r="O39568" s="172"/>
      <c r="U39568" s="173"/>
    </row>
    <row r="39569" spans="13:21" s="104" customFormat="1" ht="15.75">
      <c r="M39569" s="172"/>
      <c r="N39569" s="172"/>
      <c r="O39569" s="172"/>
      <c r="U39569" s="173"/>
    </row>
    <row r="39570" spans="13:21" s="104" customFormat="1" ht="15.75">
      <c r="M39570" s="172"/>
      <c r="N39570" s="172"/>
      <c r="O39570" s="172"/>
      <c r="U39570" s="173"/>
    </row>
    <row r="39571" spans="13:21" s="104" customFormat="1" ht="15.75">
      <c r="M39571" s="172"/>
      <c r="N39571" s="172"/>
      <c r="O39571" s="172"/>
      <c r="U39571" s="173"/>
    </row>
    <row r="39572" spans="13:21" s="104" customFormat="1" ht="15.75">
      <c r="M39572" s="172"/>
      <c r="N39572" s="172"/>
      <c r="O39572" s="172"/>
      <c r="U39572" s="173"/>
    </row>
    <row r="39573" spans="13:21" s="104" customFormat="1" ht="15.75">
      <c r="M39573" s="172"/>
      <c r="N39573" s="172"/>
      <c r="O39573" s="172"/>
      <c r="U39573" s="173"/>
    </row>
    <row r="39574" spans="13:21" s="104" customFormat="1" ht="15.75">
      <c r="M39574" s="172"/>
      <c r="N39574" s="172"/>
      <c r="O39574" s="172"/>
      <c r="U39574" s="173"/>
    </row>
    <row r="39575" spans="13:21" s="104" customFormat="1" ht="15.75">
      <c r="M39575" s="172"/>
      <c r="N39575" s="172"/>
      <c r="O39575" s="172"/>
      <c r="U39575" s="173"/>
    </row>
    <row r="39576" spans="13:21" s="104" customFormat="1" ht="15.75">
      <c r="M39576" s="172"/>
      <c r="N39576" s="172"/>
      <c r="O39576" s="172"/>
      <c r="U39576" s="173"/>
    </row>
    <row r="39577" spans="13:21" s="104" customFormat="1" ht="15.75">
      <c r="M39577" s="172"/>
      <c r="N39577" s="172"/>
      <c r="O39577" s="172"/>
      <c r="U39577" s="173"/>
    </row>
    <row r="39578" spans="13:21" s="104" customFormat="1" ht="15.75">
      <c r="M39578" s="172"/>
      <c r="N39578" s="172"/>
      <c r="O39578" s="172"/>
      <c r="U39578" s="173"/>
    </row>
    <row r="39579" spans="13:21" s="104" customFormat="1" ht="15.75">
      <c r="M39579" s="172"/>
      <c r="N39579" s="172"/>
      <c r="O39579" s="172"/>
      <c r="U39579" s="173"/>
    </row>
    <row r="39580" spans="13:21" s="104" customFormat="1" ht="15.75">
      <c r="M39580" s="172"/>
      <c r="N39580" s="172"/>
      <c r="O39580" s="172"/>
      <c r="U39580" s="173"/>
    </row>
    <row r="39581" spans="13:21" s="104" customFormat="1" ht="15.75">
      <c r="M39581" s="172"/>
      <c r="N39581" s="172"/>
      <c r="O39581" s="172"/>
      <c r="U39581" s="173"/>
    </row>
    <row r="39582" spans="13:21" s="104" customFormat="1" ht="15.75">
      <c r="M39582" s="172"/>
      <c r="N39582" s="172"/>
      <c r="O39582" s="172"/>
      <c r="U39582" s="173"/>
    </row>
    <row r="39583" spans="13:21" s="104" customFormat="1" ht="15.75">
      <c r="M39583" s="172"/>
      <c r="N39583" s="172"/>
      <c r="O39583" s="172"/>
      <c r="U39583" s="173"/>
    </row>
    <row r="39584" spans="13:21" s="104" customFormat="1" ht="15.75">
      <c r="M39584" s="172"/>
      <c r="N39584" s="172"/>
      <c r="O39584" s="172"/>
      <c r="U39584" s="173"/>
    </row>
    <row r="39585" spans="13:21" s="104" customFormat="1" ht="15.75">
      <c r="M39585" s="172"/>
      <c r="N39585" s="172"/>
      <c r="O39585" s="172"/>
      <c r="U39585" s="173"/>
    </row>
    <row r="39586" spans="13:21" s="104" customFormat="1" ht="15.75">
      <c r="M39586" s="172"/>
      <c r="N39586" s="172"/>
      <c r="O39586" s="172"/>
      <c r="U39586" s="173"/>
    </row>
    <row r="39587" spans="13:21" s="104" customFormat="1" ht="15.75">
      <c r="M39587" s="172"/>
      <c r="N39587" s="172"/>
      <c r="O39587" s="172"/>
      <c r="U39587" s="173"/>
    </row>
    <row r="39588" spans="13:21" s="104" customFormat="1" ht="15.75">
      <c r="M39588" s="172"/>
      <c r="N39588" s="172"/>
      <c r="O39588" s="172"/>
      <c r="U39588" s="173"/>
    </row>
    <row r="39589" spans="13:21" s="104" customFormat="1" ht="15.75">
      <c r="M39589" s="172"/>
      <c r="N39589" s="172"/>
      <c r="O39589" s="172"/>
      <c r="U39589" s="173"/>
    </row>
    <row r="39590" spans="13:21" s="104" customFormat="1" ht="15.75">
      <c r="M39590" s="172"/>
      <c r="N39590" s="172"/>
      <c r="O39590" s="172"/>
      <c r="U39590" s="173"/>
    </row>
    <row r="39591" spans="13:21" s="104" customFormat="1" ht="15.75">
      <c r="M39591" s="172"/>
      <c r="N39591" s="172"/>
      <c r="O39591" s="172"/>
      <c r="U39591" s="173"/>
    </row>
    <row r="39592" spans="13:21" s="104" customFormat="1" ht="15.75">
      <c r="M39592" s="172"/>
      <c r="N39592" s="172"/>
      <c r="O39592" s="172"/>
      <c r="U39592" s="173"/>
    </row>
    <row r="39593" spans="13:21" s="104" customFormat="1" ht="15.75">
      <c r="M39593" s="172"/>
      <c r="N39593" s="172"/>
      <c r="O39593" s="172"/>
      <c r="U39593" s="173"/>
    </row>
    <row r="39594" spans="13:21" s="104" customFormat="1" ht="15.75">
      <c r="M39594" s="172"/>
      <c r="N39594" s="172"/>
      <c r="O39594" s="172"/>
      <c r="U39594" s="173"/>
    </row>
    <row r="39595" spans="13:21" s="104" customFormat="1" ht="15.75">
      <c r="M39595" s="172"/>
      <c r="N39595" s="172"/>
      <c r="O39595" s="172"/>
      <c r="U39595" s="173"/>
    </row>
    <row r="39596" spans="13:21" s="104" customFormat="1" ht="15.75">
      <c r="M39596" s="172"/>
      <c r="N39596" s="172"/>
      <c r="O39596" s="172"/>
      <c r="U39596" s="173"/>
    </row>
    <row r="39597" spans="13:21" s="104" customFormat="1" ht="15.75">
      <c r="M39597" s="172"/>
      <c r="N39597" s="172"/>
      <c r="O39597" s="172"/>
      <c r="U39597" s="173"/>
    </row>
    <row r="39598" spans="13:21" s="104" customFormat="1" ht="15.75">
      <c r="M39598" s="172"/>
      <c r="N39598" s="172"/>
      <c r="O39598" s="172"/>
      <c r="U39598" s="173"/>
    </row>
    <row r="39599" spans="13:21" s="104" customFormat="1" ht="15.75">
      <c r="M39599" s="172"/>
      <c r="N39599" s="172"/>
      <c r="O39599" s="172"/>
      <c r="U39599" s="173"/>
    </row>
    <row r="39600" spans="13:21" s="104" customFormat="1" ht="15.75">
      <c r="M39600" s="172"/>
      <c r="N39600" s="172"/>
      <c r="O39600" s="172"/>
      <c r="U39600" s="173"/>
    </row>
    <row r="39601" spans="13:21" s="104" customFormat="1" ht="15.75">
      <c r="M39601" s="172"/>
      <c r="N39601" s="172"/>
      <c r="O39601" s="172"/>
      <c r="U39601" s="173"/>
    </row>
    <row r="39602" spans="13:21" s="104" customFormat="1" ht="15.75">
      <c r="M39602" s="172"/>
      <c r="N39602" s="172"/>
      <c r="O39602" s="172"/>
      <c r="U39602" s="173"/>
    </row>
    <row r="39603" spans="13:21" s="104" customFormat="1" ht="15.75">
      <c r="M39603" s="172"/>
      <c r="N39603" s="172"/>
      <c r="O39603" s="172"/>
      <c r="U39603" s="173"/>
    </row>
    <row r="39604" spans="13:21" s="104" customFormat="1" ht="15.75">
      <c r="M39604" s="172"/>
      <c r="N39604" s="172"/>
      <c r="O39604" s="172"/>
      <c r="U39604" s="173"/>
    </row>
    <row r="39605" spans="13:21" s="104" customFormat="1" ht="15.75">
      <c r="M39605" s="172"/>
      <c r="N39605" s="172"/>
      <c r="O39605" s="172"/>
      <c r="U39605" s="173"/>
    </row>
    <row r="39606" spans="13:21" s="104" customFormat="1" ht="15.75">
      <c r="M39606" s="172"/>
      <c r="N39606" s="172"/>
      <c r="O39606" s="172"/>
      <c r="U39606" s="173"/>
    </row>
    <row r="39607" spans="13:21" s="104" customFormat="1" ht="15.75">
      <c r="M39607" s="172"/>
      <c r="N39607" s="172"/>
      <c r="O39607" s="172"/>
      <c r="U39607" s="173"/>
    </row>
    <row r="39608" spans="13:21" s="104" customFormat="1" ht="15.75">
      <c r="M39608" s="172"/>
      <c r="N39608" s="172"/>
      <c r="O39608" s="172"/>
      <c r="U39608" s="173"/>
    </row>
    <row r="39609" spans="13:21" s="104" customFormat="1" ht="15.75">
      <c r="M39609" s="172"/>
      <c r="N39609" s="172"/>
      <c r="O39609" s="172"/>
      <c r="U39609" s="173"/>
    </row>
    <row r="39610" spans="13:21" s="104" customFormat="1" ht="15.75">
      <c r="M39610" s="172"/>
      <c r="N39610" s="172"/>
      <c r="O39610" s="172"/>
      <c r="U39610" s="173"/>
    </row>
    <row r="39611" spans="13:21" s="104" customFormat="1" ht="15.75">
      <c r="M39611" s="172"/>
      <c r="N39611" s="172"/>
      <c r="O39611" s="172"/>
      <c r="U39611" s="173"/>
    </row>
    <row r="39612" spans="13:21" s="104" customFormat="1" ht="15.75">
      <c r="M39612" s="172"/>
      <c r="N39612" s="172"/>
      <c r="O39612" s="172"/>
      <c r="U39612" s="173"/>
    </row>
    <row r="39613" spans="13:21" s="104" customFormat="1" ht="15.75">
      <c r="M39613" s="172"/>
      <c r="N39613" s="172"/>
      <c r="O39613" s="172"/>
      <c r="U39613" s="173"/>
    </row>
    <row r="39614" spans="13:21" s="104" customFormat="1" ht="15.75">
      <c r="M39614" s="172"/>
      <c r="N39614" s="172"/>
      <c r="O39614" s="172"/>
      <c r="U39614" s="173"/>
    </row>
    <row r="39615" spans="13:21" s="104" customFormat="1" ht="15.75">
      <c r="M39615" s="172"/>
      <c r="N39615" s="172"/>
      <c r="O39615" s="172"/>
      <c r="U39615" s="173"/>
    </row>
    <row r="39616" spans="13:21" s="104" customFormat="1" ht="15.75">
      <c r="M39616" s="172"/>
      <c r="N39616" s="172"/>
      <c r="O39616" s="172"/>
      <c r="U39616" s="173"/>
    </row>
    <row r="39617" spans="13:21" s="104" customFormat="1" ht="15.75">
      <c r="M39617" s="172"/>
      <c r="N39617" s="172"/>
      <c r="O39617" s="172"/>
      <c r="U39617" s="173"/>
    </row>
    <row r="39618" spans="13:21" s="104" customFormat="1" ht="15.75">
      <c r="M39618" s="172"/>
      <c r="N39618" s="172"/>
      <c r="O39618" s="172"/>
      <c r="U39618" s="173"/>
    </row>
    <row r="39619" spans="13:21" s="104" customFormat="1" ht="15.75">
      <c r="M39619" s="172"/>
      <c r="N39619" s="172"/>
      <c r="O39619" s="172"/>
      <c r="U39619" s="173"/>
    </row>
    <row r="39620" spans="13:21" s="104" customFormat="1" ht="15.75">
      <c r="M39620" s="172"/>
      <c r="N39620" s="172"/>
      <c r="O39620" s="172"/>
      <c r="U39620" s="173"/>
    </row>
    <row r="39621" spans="13:21" s="104" customFormat="1" ht="15.75">
      <c r="M39621" s="172"/>
      <c r="N39621" s="172"/>
      <c r="O39621" s="172"/>
      <c r="U39621" s="173"/>
    </row>
    <row r="39622" spans="13:21" s="104" customFormat="1" ht="15.75">
      <c r="M39622" s="172"/>
      <c r="N39622" s="172"/>
      <c r="O39622" s="172"/>
      <c r="U39622" s="173"/>
    </row>
    <row r="39623" spans="13:21" s="104" customFormat="1" ht="15.75">
      <c r="M39623" s="172"/>
      <c r="N39623" s="172"/>
      <c r="O39623" s="172"/>
      <c r="U39623" s="173"/>
    </row>
    <row r="39624" spans="13:21" s="104" customFormat="1" ht="15.75">
      <c r="M39624" s="172"/>
      <c r="N39624" s="172"/>
      <c r="O39624" s="172"/>
      <c r="U39624" s="173"/>
    </row>
    <row r="39625" spans="13:21" s="104" customFormat="1" ht="15.75">
      <c r="M39625" s="172"/>
      <c r="N39625" s="172"/>
      <c r="O39625" s="172"/>
      <c r="U39625" s="173"/>
    </row>
    <row r="39626" spans="13:21" s="104" customFormat="1" ht="15.75">
      <c r="M39626" s="172"/>
      <c r="N39626" s="172"/>
      <c r="O39626" s="172"/>
      <c r="U39626" s="173"/>
    </row>
    <row r="39627" spans="13:21" s="104" customFormat="1" ht="15.75">
      <c r="M39627" s="172"/>
      <c r="N39627" s="172"/>
      <c r="O39627" s="172"/>
      <c r="U39627" s="173"/>
    </row>
    <row r="39628" spans="13:21" s="104" customFormat="1" ht="15.75">
      <c r="M39628" s="172"/>
      <c r="N39628" s="172"/>
      <c r="O39628" s="172"/>
      <c r="U39628" s="173"/>
    </row>
    <row r="39629" spans="13:21" s="104" customFormat="1" ht="15.75">
      <c r="M39629" s="172"/>
      <c r="N39629" s="172"/>
      <c r="O39629" s="172"/>
      <c r="U39629" s="173"/>
    </row>
    <row r="39630" spans="13:21" s="104" customFormat="1" ht="15.75">
      <c r="M39630" s="172"/>
      <c r="N39630" s="172"/>
      <c r="O39630" s="172"/>
      <c r="U39630" s="173"/>
    </row>
    <row r="39631" spans="13:21" s="104" customFormat="1" ht="15.75">
      <c r="M39631" s="172"/>
      <c r="N39631" s="172"/>
      <c r="O39631" s="172"/>
      <c r="U39631" s="173"/>
    </row>
    <row r="39632" spans="13:21" s="104" customFormat="1" ht="15.75">
      <c r="M39632" s="172"/>
      <c r="N39632" s="172"/>
      <c r="O39632" s="172"/>
      <c r="U39632" s="173"/>
    </row>
    <row r="39633" spans="13:21" s="104" customFormat="1" ht="15.75">
      <c r="M39633" s="172"/>
      <c r="N39633" s="172"/>
      <c r="O39633" s="172"/>
      <c r="U39633" s="173"/>
    </row>
    <row r="39634" spans="13:21" s="104" customFormat="1" ht="15.75">
      <c r="M39634" s="172"/>
      <c r="N39634" s="172"/>
      <c r="O39634" s="172"/>
      <c r="U39634" s="173"/>
    </row>
    <row r="39635" spans="13:21" s="104" customFormat="1" ht="15.75">
      <c r="M39635" s="172"/>
      <c r="N39635" s="172"/>
      <c r="O39635" s="172"/>
      <c r="U39635" s="173"/>
    </row>
    <row r="39636" spans="13:21" s="104" customFormat="1" ht="15.75">
      <c r="M39636" s="172"/>
      <c r="N39636" s="172"/>
      <c r="O39636" s="172"/>
      <c r="U39636" s="173"/>
    </row>
    <row r="39637" spans="13:21" s="104" customFormat="1" ht="15.75">
      <c r="M39637" s="172"/>
      <c r="N39637" s="172"/>
      <c r="O39637" s="172"/>
      <c r="U39637" s="173"/>
    </row>
    <row r="39638" spans="13:21" s="104" customFormat="1" ht="15.75">
      <c r="M39638" s="172"/>
      <c r="N39638" s="172"/>
      <c r="O39638" s="172"/>
      <c r="U39638" s="173"/>
    </row>
    <row r="39639" spans="13:21" s="104" customFormat="1" ht="15.75">
      <c r="M39639" s="172"/>
      <c r="N39639" s="172"/>
      <c r="O39639" s="172"/>
      <c r="U39639" s="173"/>
    </row>
    <row r="39640" spans="13:21" s="104" customFormat="1" ht="15.75">
      <c r="M39640" s="172"/>
      <c r="N39640" s="172"/>
      <c r="O39640" s="172"/>
      <c r="U39640" s="173"/>
    </row>
    <row r="39641" spans="13:21" s="104" customFormat="1" ht="15.75">
      <c r="M39641" s="172"/>
      <c r="N39641" s="172"/>
      <c r="O39641" s="172"/>
      <c r="U39641" s="173"/>
    </row>
    <row r="39642" spans="13:21" s="104" customFormat="1" ht="15.75">
      <c r="M39642" s="172"/>
      <c r="N39642" s="172"/>
      <c r="O39642" s="172"/>
      <c r="U39642" s="173"/>
    </row>
    <row r="39643" spans="13:21" s="104" customFormat="1" ht="15.75">
      <c r="M39643" s="172"/>
      <c r="N39643" s="172"/>
      <c r="O39643" s="172"/>
      <c r="U39643" s="173"/>
    </row>
    <row r="39644" spans="13:21" s="104" customFormat="1" ht="15.75">
      <c r="M39644" s="172"/>
      <c r="N39644" s="172"/>
      <c r="O39644" s="172"/>
      <c r="U39644" s="173"/>
    </row>
    <row r="39645" spans="13:21" s="104" customFormat="1" ht="15.75">
      <c r="M39645" s="172"/>
      <c r="N39645" s="172"/>
      <c r="O39645" s="172"/>
      <c r="U39645" s="173"/>
    </row>
    <row r="39646" spans="13:21" s="104" customFormat="1" ht="15.75">
      <c r="M39646" s="172"/>
      <c r="N39646" s="172"/>
      <c r="O39646" s="172"/>
      <c r="U39646" s="173"/>
    </row>
    <row r="39647" spans="13:21" s="104" customFormat="1" ht="15.75">
      <c r="M39647" s="172"/>
      <c r="N39647" s="172"/>
      <c r="O39647" s="172"/>
      <c r="U39647" s="173"/>
    </row>
    <row r="39648" spans="13:21" s="104" customFormat="1" ht="15.75">
      <c r="M39648" s="172"/>
      <c r="N39648" s="172"/>
      <c r="O39648" s="172"/>
      <c r="U39648" s="173"/>
    </row>
    <row r="39649" spans="13:21" s="104" customFormat="1" ht="15.75">
      <c r="M39649" s="172"/>
      <c r="N39649" s="172"/>
      <c r="O39649" s="172"/>
      <c r="U39649" s="173"/>
    </row>
    <row r="39650" spans="13:21" s="104" customFormat="1" ht="15.75">
      <c r="M39650" s="172"/>
      <c r="N39650" s="172"/>
      <c r="O39650" s="172"/>
      <c r="U39650" s="173"/>
    </row>
    <row r="39651" spans="13:21" s="104" customFormat="1" ht="15.75">
      <c r="M39651" s="172"/>
      <c r="N39651" s="172"/>
      <c r="O39651" s="172"/>
      <c r="U39651" s="173"/>
    </row>
    <row r="39652" spans="13:21" s="104" customFormat="1" ht="15.75">
      <c r="M39652" s="172"/>
      <c r="N39652" s="172"/>
      <c r="O39652" s="172"/>
      <c r="U39652" s="173"/>
    </row>
    <row r="39653" spans="13:21" s="104" customFormat="1" ht="15.75">
      <c r="M39653" s="172"/>
      <c r="N39653" s="172"/>
      <c r="O39653" s="172"/>
      <c r="U39653" s="173"/>
    </row>
    <row r="39654" spans="13:21" s="104" customFormat="1" ht="15.75">
      <c r="M39654" s="172"/>
      <c r="N39654" s="172"/>
      <c r="O39654" s="172"/>
      <c r="U39654" s="173"/>
    </row>
    <row r="39655" spans="13:21" s="104" customFormat="1" ht="15.75">
      <c r="M39655" s="172"/>
      <c r="N39655" s="172"/>
      <c r="O39655" s="172"/>
      <c r="U39655" s="173"/>
    </row>
    <row r="39656" spans="13:21" s="104" customFormat="1" ht="15.75">
      <c r="M39656" s="172"/>
      <c r="N39656" s="172"/>
      <c r="O39656" s="172"/>
      <c r="U39656" s="173"/>
    </row>
    <row r="39657" spans="13:21" s="104" customFormat="1" ht="15.75">
      <c r="M39657" s="172"/>
      <c r="N39657" s="172"/>
      <c r="O39657" s="172"/>
      <c r="U39657" s="173"/>
    </row>
    <row r="39658" spans="13:21" s="104" customFormat="1" ht="15.75">
      <c r="M39658" s="172"/>
      <c r="N39658" s="172"/>
      <c r="O39658" s="172"/>
      <c r="U39658" s="173"/>
    </row>
    <row r="39659" spans="13:21" s="104" customFormat="1" ht="15.75">
      <c r="M39659" s="172"/>
      <c r="N39659" s="172"/>
      <c r="O39659" s="172"/>
      <c r="U39659" s="173"/>
    </row>
    <row r="39660" spans="13:21" s="104" customFormat="1" ht="15.75">
      <c r="M39660" s="172"/>
      <c r="N39660" s="172"/>
      <c r="O39660" s="172"/>
      <c r="U39660" s="173"/>
    </row>
    <row r="39661" spans="13:21" s="104" customFormat="1" ht="15.75">
      <c r="M39661" s="172"/>
      <c r="N39661" s="172"/>
      <c r="O39661" s="172"/>
      <c r="U39661" s="173"/>
    </row>
    <row r="39662" spans="13:21" s="104" customFormat="1" ht="15.75">
      <c r="M39662" s="172"/>
      <c r="N39662" s="172"/>
      <c r="O39662" s="172"/>
      <c r="U39662" s="173"/>
    </row>
    <row r="39663" spans="13:21" s="104" customFormat="1" ht="15.75">
      <c r="M39663" s="172"/>
      <c r="N39663" s="172"/>
      <c r="O39663" s="172"/>
      <c r="U39663" s="173"/>
    </row>
    <row r="39664" spans="13:21" s="104" customFormat="1" ht="15.75">
      <c r="M39664" s="172"/>
      <c r="N39664" s="172"/>
      <c r="O39664" s="172"/>
      <c r="U39664" s="173"/>
    </row>
    <row r="39665" spans="13:21" s="104" customFormat="1" ht="15.75">
      <c r="M39665" s="172"/>
      <c r="N39665" s="172"/>
      <c r="O39665" s="172"/>
      <c r="U39665" s="173"/>
    </row>
    <row r="39666" spans="13:21" s="104" customFormat="1" ht="15.75">
      <c r="M39666" s="172"/>
      <c r="N39666" s="172"/>
      <c r="O39666" s="172"/>
      <c r="U39666" s="173"/>
    </row>
    <row r="39667" spans="13:21" s="104" customFormat="1" ht="15.75">
      <c r="M39667" s="172"/>
      <c r="N39667" s="172"/>
      <c r="O39667" s="172"/>
      <c r="U39667" s="173"/>
    </row>
    <row r="39668" spans="13:21" s="104" customFormat="1" ht="15.75">
      <c r="M39668" s="172"/>
      <c r="N39668" s="172"/>
      <c r="O39668" s="172"/>
      <c r="U39668" s="173"/>
    </row>
    <row r="39669" spans="13:21" s="104" customFormat="1" ht="15.75">
      <c r="M39669" s="172"/>
      <c r="N39669" s="172"/>
      <c r="O39669" s="172"/>
      <c r="U39669" s="173"/>
    </row>
    <row r="39670" spans="13:21" s="104" customFormat="1" ht="15.75">
      <c r="M39670" s="172"/>
      <c r="N39670" s="172"/>
      <c r="O39670" s="172"/>
      <c r="U39670" s="173"/>
    </row>
    <row r="39671" spans="13:21" s="104" customFormat="1" ht="15.75">
      <c r="M39671" s="172"/>
      <c r="N39671" s="172"/>
      <c r="O39671" s="172"/>
      <c r="U39671" s="173"/>
    </row>
    <row r="39672" spans="13:21" s="104" customFormat="1" ht="15.75">
      <c r="M39672" s="172"/>
      <c r="N39672" s="172"/>
      <c r="O39672" s="172"/>
      <c r="U39672" s="173"/>
    </row>
    <row r="39673" spans="13:21" s="104" customFormat="1" ht="15.75">
      <c r="M39673" s="172"/>
      <c r="N39673" s="172"/>
      <c r="O39673" s="172"/>
      <c r="U39673" s="173"/>
    </row>
    <row r="39674" spans="13:21" s="104" customFormat="1" ht="15.75">
      <c r="M39674" s="172"/>
      <c r="N39674" s="172"/>
      <c r="O39674" s="172"/>
      <c r="U39674" s="173"/>
    </row>
    <row r="39675" spans="13:21" s="104" customFormat="1" ht="15.75">
      <c r="M39675" s="172"/>
      <c r="N39675" s="172"/>
      <c r="O39675" s="172"/>
      <c r="U39675" s="173"/>
    </row>
    <row r="39676" spans="13:21" s="104" customFormat="1" ht="15.75">
      <c r="M39676" s="172"/>
      <c r="N39676" s="172"/>
      <c r="O39676" s="172"/>
      <c r="U39676" s="173"/>
    </row>
    <row r="39677" spans="13:21" s="104" customFormat="1" ht="15.75">
      <c r="M39677" s="172"/>
      <c r="N39677" s="172"/>
      <c r="O39677" s="172"/>
      <c r="U39677" s="173"/>
    </row>
    <row r="39678" spans="13:21" s="104" customFormat="1" ht="15.75">
      <c r="M39678" s="172"/>
      <c r="N39678" s="172"/>
      <c r="O39678" s="172"/>
      <c r="U39678" s="173"/>
    </row>
    <row r="39679" spans="13:21" s="104" customFormat="1" ht="15.75">
      <c r="M39679" s="172"/>
      <c r="N39679" s="172"/>
      <c r="O39679" s="172"/>
      <c r="U39679" s="173"/>
    </row>
    <row r="39680" spans="13:21" s="104" customFormat="1" ht="15.75">
      <c r="M39680" s="172"/>
      <c r="N39680" s="172"/>
      <c r="O39680" s="172"/>
      <c r="U39680" s="173"/>
    </row>
    <row r="39681" spans="13:21" s="104" customFormat="1" ht="15.75">
      <c r="M39681" s="172"/>
      <c r="N39681" s="172"/>
      <c r="O39681" s="172"/>
      <c r="U39681" s="173"/>
    </row>
    <row r="39682" spans="13:21" s="104" customFormat="1" ht="15.75">
      <c r="M39682" s="172"/>
      <c r="N39682" s="172"/>
      <c r="O39682" s="172"/>
      <c r="U39682" s="173"/>
    </row>
    <row r="39683" spans="13:21" s="104" customFormat="1" ht="15.75">
      <c r="M39683" s="172"/>
      <c r="N39683" s="172"/>
      <c r="O39683" s="172"/>
      <c r="U39683" s="173"/>
    </row>
    <row r="39684" spans="13:21" s="104" customFormat="1" ht="15.75">
      <c r="M39684" s="172"/>
      <c r="N39684" s="172"/>
      <c r="O39684" s="172"/>
      <c r="U39684" s="173"/>
    </row>
    <row r="39685" spans="13:21" s="104" customFormat="1" ht="15.75">
      <c r="M39685" s="172"/>
      <c r="N39685" s="172"/>
      <c r="O39685" s="172"/>
      <c r="U39685" s="173"/>
    </row>
    <row r="39686" spans="13:21" s="104" customFormat="1" ht="15.75">
      <c r="M39686" s="172"/>
      <c r="N39686" s="172"/>
      <c r="O39686" s="172"/>
      <c r="U39686" s="173"/>
    </row>
    <row r="39687" spans="13:21" s="104" customFormat="1" ht="15.75">
      <c r="M39687" s="172"/>
      <c r="N39687" s="172"/>
      <c r="O39687" s="172"/>
      <c r="U39687" s="173"/>
    </row>
    <row r="39688" spans="13:21" s="104" customFormat="1" ht="15.75">
      <c r="M39688" s="172"/>
      <c r="N39688" s="172"/>
      <c r="O39688" s="172"/>
      <c r="U39688" s="173"/>
    </row>
    <row r="39689" spans="13:21" s="104" customFormat="1" ht="15.75">
      <c r="M39689" s="172"/>
      <c r="N39689" s="172"/>
      <c r="O39689" s="172"/>
      <c r="U39689" s="173"/>
    </row>
    <row r="39690" spans="13:21" s="104" customFormat="1" ht="15.75">
      <c r="M39690" s="172"/>
      <c r="N39690" s="172"/>
      <c r="O39690" s="172"/>
      <c r="U39690" s="173"/>
    </row>
    <row r="39691" spans="13:21" s="104" customFormat="1" ht="15.75">
      <c r="M39691" s="172"/>
      <c r="N39691" s="172"/>
      <c r="O39691" s="172"/>
      <c r="U39691" s="173"/>
    </row>
    <row r="39692" spans="13:21" s="104" customFormat="1" ht="15.75">
      <c r="M39692" s="172"/>
      <c r="N39692" s="172"/>
      <c r="O39692" s="172"/>
      <c r="U39692" s="173"/>
    </row>
    <row r="39693" spans="13:21" s="104" customFormat="1" ht="15.75">
      <c r="M39693" s="172"/>
      <c r="N39693" s="172"/>
      <c r="O39693" s="172"/>
      <c r="U39693" s="173"/>
    </row>
    <row r="39694" spans="13:21" s="104" customFormat="1" ht="15.75">
      <c r="M39694" s="172"/>
      <c r="N39694" s="172"/>
      <c r="O39694" s="172"/>
      <c r="U39694" s="173"/>
    </row>
    <row r="39695" spans="13:21" s="104" customFormat="1" ht="15.75">
      <c r="M39695" s="172"/>
      <c r="N39695" s="172"/>
      <c r="O39695" s="172"/>
      <c r="U39695" s="173"/>
    </row>
    <row r="39696" spans="13:21" s="104" customFormat="1" ht="15.75">
      <c r="M39696" s="172"/>
      <c r="N39696" s="172"/>
      <c r="O39696" s="172"/>
      <c r="U39696" s="173"/>
    </row>
    <row r="39697" spans="13:21" s="104" customFormat="1" ht="15.75">
      <c r="M39697" s="172"/>
      <c r="N39697" s="172"/>
      <c r="O39697" s="172"/>
      <c r="U39697" s="173"/>
    </row>
    <row r="39698" spans="13:21" s="104" customFormat="1" ht="15.75">
      <c r="M39698" s="172"/>
      <c r="N39698" s="172"/>
      <c r="O39698" s="172"/>
      <c r="U39698" s="173"/>
    </row>
    <row r="39699" spans="13:21" s="104" customFormat="1" ht="15.75">
      <c r="M39699" s="172"/>
      <c r="N39699" s="172"/>
      <c r="O39699" s="172"/>
      <c r="U39699" s="173"/>
    </row>
    <row r="39700" spans="13:21" s="104" customFormat="1" ht="15.75">
      <c r="M39700" s="172"/>
      <c r="N39700" s="172"/>
      <c r="O39700" s="172"/>
      <c r="U39700" s="173"/>
    </row>
    <row r="39701" spans="13:21" s="104" customFormat="1" ht="15.75">
      <c r="M39701" s="172"/>
      <c r="N39701" s="172"/>
      <c r="O39701" s="172"/>
      <c r="U39701" s="173"/>
    </row>
    <row r="39702" spans="13:21" s="104" customFormat="1" ht="15.75">
      <c r="M39702" s="172"/>
      <c r="N39702" s="172"/>
      <c r="O39702" s="172"/>
      <c r="U39702" s="173"/>
    </row>
    <row r="39703" spans="13:21" s="104" customFormat="1" ht="15.75">
      <c r="M39703" s="172"/>
      <c r="N39703" s="172"/>
      <c r="O39703" s="172"/>
      <c r="U39703" s="173"/>
    </row>
    <row r="39704" spans="13:21" s="104" customFormat="1" ht="15.75">
      <c r="M39704" s="172"/>
      <c r="N39704" s="172"/>
      <c r="O39704" s="172"/>
      <c r="U39704" s="173"/>
    </row>
    <row r="39705" spans="13:21" s="104" customFormat="1" ht="15.75">
      <c r="M39705" s="172"/>
      <c r="N39705" s="172"/>
      <c r="O39705" s="172"/>
      <c r="U39705" s="173"/>
    </row>
    <row r="39706" spans="13:21" s="104" customFormat="1" ht="15.75">
      <c r="M39706" s="172"/>
      <c r="N39706" s="172"/>
      <c r="O39706" s="172"/>
      <c r="U39706" s="173"/>
    </row>
    <row r="39707" spans="13:21" s="104" customFormat="1" ht="15.75">
      <c r="M39707" s="172"/>
      <c r="N39707" s="172"/>
      <c r="O39707" s="172"/>
      <c r="U39707" s="173"/>
    </row>
    <row r="39708" spans="13:21" s="104" customFormat="1" ht="15.75">
      <c r="M39708" s="172"/>
      <c r="N39708" s="172"/>
      <c r="O39708" s="172"/>
      <c r="U39708" s="173"/>
    </row>
    <row r="39709" spans="13:21" s="104" customFormat="1" ht="15.75">
      <c r="M39709" s="172"/>
      <c r="N39709" s="172"/>
      <c r="O39709" s="172"/>
      <c r="U39709" s="173"/>
    </row>
    <row r="39710" spans="13:21" s="104" customFormat="1" ht="15.75">
      <c r="M39710" s="172"/>
      <c r="N39710" s="172"/>
      <c r="O39710" s="172"/>
      <c r="U39710" s="173"/>
    </row>
    <row r="39711" spans="13:21" s="104" customFormat="1" ht="15.75">
      <c r="M39711" s="172"/>
      <c r="N39711" s="172"/>
      <c r="O39711" s="172"/>
      <c r="U39711" s="173"/>
    </row>
    <row r="39712" spans="13:21" s="104" customFormat="1" ht="15.75">
      <c r="M39712" s="172"/>
      <c r="N39712" s="172"/>
      <c r="O39712" s="172"/>
      <c r="U39712" s="173"/>
    </row>
    <row r="39713" spans="13:21" s="104" customFormat="1" ht="15.75">
      <c r="M39713" s="172"/>
      <c r="N39713" s="172"/>
      <c r="O39713" s="172"/>
      <c r="U39713" s="173"/>
    </row>
    <row r="39714" spans="13:21" s="104" customFormat="1" ht="15.75">
      <c r="M39714" s="172"/>
      <c r="N39714" s="172"/>
      <c r="O39714" s="172"/>
      <c r="U39714" s="173"/>
    </row>
    <row r="39715" spans="13:21" s="104" customFormat="1" ht="15.75">
      <c r="M39715" s="172"/>
      <c r="N39715" s="172"/>
      <c r="O39715" s="172"/>
      <c r="U39715" s="173"/>
    </row>
    <row r="39716" spans="13:21" s="104" customFormat="1" ht="15.75">
      <c r="M39716" s="172"/>
      <c r="N39716" s="172"/>
      <c r="O39716" s="172"/>
      <c r="U39716" s="173"/>
    </row>
    <row r="39717" spans="13:21" s="104" customFormat="1" ht="15.75">
      <c r="M39717" s="172"/>
      <c r="N39717" s="172"/>
      <c r="O39717" s="172"/>
      <c r="U39717" s="173"/>
    </row>
    <row r="39718" spans="13:21" s="104" customFormat="1" ht="15.75">
      <c r="M39718" s="172"/>
      <c r="N39718" s="172"/>
      <c r="O39718" s="172"/>
      <c r="U39718" s="173"/>
    </row>
    <row r="39719" spans="13:21" s="104" customFormat="1" ht="15.75">
      <c r="M39719" s="172"/>
      <c r="N39719" s="172"/>
      <c r="O39719" s="172"/>
      <c r="U39719" s="173"/>
    </row>
    <row r="39720" spans="13:21" s="104" customFormat="1" ht="15.75">
      <c r="M39720" s="172"/>
      <c r="N39720" s="172"/>
      <c r="O39720" s="172"/>
      <c r="U39720" s="173"/>
    </row>
    <row r="39721" spans="13:21" s="104" customFormat="1" ht="15.75">
      <c r="M39721" s="172"/>
      <c r="N39721" s="172"/>
      <c r="O39721" s="172"/>
      <c r="U39721" s="173"/>
    </row>
    <row r="39722" spans="13:21" s="104" customFormat="1" ht="15.75">
      <c r="M39722" s="172"/>
      <c r="N39722" s="172"/>
      <c r="O39722" s="172"/>
      <c r="U39722" s="173"/>
    </row>
    <row r="39723" spans="13:21" s="104" customFormat="1" ht="15.75">
      <c r="M39723" s="172"/>
      <c r="N39723" s="172"/>
      <c r="O39723" s="172"/>
      <c r="U39723" s="173"/>
    </row>
    <row r="39724" spans="13:21" s="104" customFormat="1" ht="15.75">
      <c r="M39724" s="172"/>
      <c r="N39724" s="172"/>
      <c r="O39724" s="172"/>
      <c r="U39724" s="173"/>
    </row>
    <row r="39725" spans="13:21" s="104" customFormat="1" ht="15.75">
      <c r="M39725" s="172"/>
      <c r="N39725" s="172"/>
      <c r="O39725" s="172"/>
      <c r="U39725" s="173"/>
    </row>
    <row r="39726" spans="13:21" s="104" customFormat="1" ht="15.75">
      <c r="M39726" s="172"/>
      <c r="N39726" s="172"/>
      <c r="O39726" s="172"/>
      <c r="U39726" s="173"/>
    </row>
    <row r="39727" spans="13:21" s="104" customFormat="1" ht="15.75">
      <c r="M39727" s="172"/>
      <c r="N39727" s="172"/>
      <c r="O39727" s="172"/>
      <c r="U39727" s="173"/>
    </row>
    <row r="39728" spans="13:21" s="104" customFormat="1" ht="15.75">
      <c r="M39728" s="172"/>
      <c r="N39728" s="172"/>
      <c r="O39728" s="172"/>
      <c r="U39728" s="173"/>
    </row>
    <row r="39729" spans="13:21" s="104" customFormat="1" ht="15.75">
      <c r="M39729" s="172"/>
      <c r="N39729" s="172"/>
      <c r="O39729" s="172"/>
      <c r="U39729" s="173"/>
    </row>
    <row r="39730" spans="13:21" s="104" customFormat="1" ht="15.75">
      <c r="M39730" s="172"/>
      <c r="N39730" s="172"/>
      <c r="O39730" s="172"/>
      <c r="U39730" s="173"/>
    </row>
    <row r="39731" spans="13:21" s="104" customFormat="1" ht="15.75">
      <c r="M39731" s="172"/>
      <c r="N39731" s="172"/>
      <c r="O39731" s="172"/>
      <c r="U39731" s="173"/>
    </row>
    <row r="39732" spans="13:21" s="104" customFormat="1" ht="15.75">
      <c r="M39732" s="172"/>
      <c r="N39732" s="172"/>
      <c r="O39732" s="172"/>
      <c r="U39732" s="173"/>
    </row>
    <row r="39733" spans="13:21" s="104" customFormat="1" ht="15.75">
      <c r="M39733" s="172"/>
      <c r="N39733" s="172"/>
      <c r="O39733" s="172"/>
      <c r="U39733" s="173"/>
    </row>
    <row r="39734" spans="13:21" s="104" customFormat="1" ht="15.75">
      <c r="M39734" s="172"/>
      <c r="N39734" s="172"/>
      <c r="O39734" s="172"/>
      <c r="U39734" s="173"/>
    </row>
    <row r="39735" spans="13:21" s="104" customFormat="1" ht="15.75">
      <c r="M39735" s="172"/>
      <c r="N39735" s="172"/>
      <c r="O39735" s="172"/>
      <c r="U39735" s="173"/>
    </row>
    <row r="39736" spans="13:21" s="104" customFormat="1" ht="15.75">
      <c r="M39736" s="172"/>
      <c r="N39736" s="172"/>
      <c r="O39736" s="172"/>
      <c r="U39736" s="173"/>
    </row>
    <row r="39737" spans="13:21" s="104" customFormat="1" ht="15.75">
      <c r="M39737" s="172"/>
      <c r="N39737" s="172"/>
      <c r="O39737" s="172"/>
      <c r="U39737" s="173"/>
    </row>
    <row r="39738" spans="13:21" s="104" customFormat="1" ht="15.75">
      <c r="M39738" s="172"/>
      <c r="N39738" s="172"/>
      <c r="O39738" s="172"/>
      <c r="U39738" s="173"/>
    </row>
    <row r="39739" spans="13:21" s="104" customFormat="1" ht="15.75">
      <c r="M39739" s="172"/>
      <c r="N39739" s="172"/>
      <c r="O39739" s="172"/>
      <c r="U39739" s="173"/>
    </row>
    <row r="39740" spans="13:21" s="104" customFormat="1" ht="15.75">
      <c r="M39740" s="172"/>
      <c r="N39740" s="172"/>
      <c r="O39740" s="172"/>
      <c r="U39740" s="173"/>
    </row>
    <row r="39741" spans="13:21" s="104" customFormat="1" ht="15.75">
      <c r="M39741" s="172"/>
      <c r="N39741" s="172"/>
      <c r="O39741" s="172"/>
      <c r="U39741" s="173"/>
    </row>
    <row r="39742" spans="13:21" s="104" customFormat="1" ht="15.75">
      <c r="M39742" s="172"/>
      <c r="N39742" s="172"/>
      <c r="O39742" s="172"/>
      <c r="U39742" s="173"/>
    </row>
    <row r="39743" spans="13:21" s="104" customFormat="1" ht="15.75">
      <c r="M39743" s="172"/>
      <c r="N39743" s="172"/>
      <c r="O39743" s="172"/>
      <c r="U39743" s="173"/>
    </row>
    <row r="39744" spans="13:21" s="104" customFormat="1" ht="15.75">
      <c r="M39744" s="172"/>
      <c r="N39744" s="172"/>
      <c r="O39744" s="172"/>
      <c r="U39744" s="173"/>
    </row>
    <row r="39745" spans="13:21" s="104" customFormat="1" ht="15.75">
      <c r="M39745" s="172"/>
      <c r="N39745" s="172"/>
      <c r="O39745" s="172"/>
      <c r="U39745" s="173"/>
    </row>
    <row r="39746" spans="13:21" s="104" customFormat="1" ht="15.75">
      <c r="M39746" s="172"/>
      <c r="N39746" s="172"/>
      <c r="O39746" s="172"/>
      <c r="U39746" s="173"/>
    </row>
    <row r="39747" spans="13:21" s="104" customFormat="1" ht="15.75">
      <c r="M39747" s="172"/>
      <c r="N39747" s="172"/>
      <c r="O39747" s="172"/>
      <c r="U39747" s="173"/>
    </row>
    <row r="39748" spans="13:21" s="104" customFormat="1" ht="15.75">
      <c r="M39748" s="172"/>
      <c r="N39748" s="172"/>
      <c r="O39748" s="172"/>
      <c r="U39748" s="173"/>
    </row>
    <row r="39749" spans="13:21" s="104" customFormat="1" ht="15.75">
      <c r="M39749" s="172"/>
      <c r="N39749" s="172"/>
      <c r="O39749" s="172"/>
      <c r="U39749" s="173"/>
    </row>
    <row r="39750" spans="13:21" s="104" customFormat="1" ht="15.75">
      <c r="M39750" s="172"/>
      <c r="N39750" s="172"/>
      <c r="O39750" s="172"/>
      <c r="U39750" s="173"/>
    </row>
    <row r="39751" spans="13:21" s="104" customFormat="1" ht="15.75">
      <c r="M39751" s="172"/>
      <c r="N39751" s="172"/>
      <c r="O39751" s="172"/>
      <c r="U39751" s="173"/>
    </row>
    <row r="39752" spans="13:21" s="104" customFormat="1" ht="15.75">
      <c r="M39752" s="172"/>
      <c r="N39752" s="172"/>
      <c r="O39752" s="172"/>
      <c r="U39752" s="173"/>
    </row>
    <row r="39753" spans="13:21" s="104" customFormat="1" ht="15.75">
      <c r="M39753" s="172"/>
      <c r="N39753" s="172"/>
      <c r="O39753" s="172"/>
      <c r="U39753" s="173"/>
    </row>
    <row r="39754" spans="13:21" s="104" customFormat="1" ht="15.75">
      <c r="M39754" s="172"/>
      <c r="N39754" s="172"/>
      <c r="O39754" s="172"/>
      <c r="U39754" s="173"/>
    </row>
    <row r="39755" spans="13:21" s="104" customFormat="1" ht="15.75">
      <c r="M39755" s="172"/>
      <c r="N39755" s="172"/>
      <c r="O39755" s="172"/>
      <c r="U39755" s="173"/>
    </row>
    <row r="39756" spans="13:21" s="104" customFormat="1" ht="15.75">
      <c r="M39756" s="172"/>
      <c r="N39756" s="172"/>
      <c r="O39756" s="172"/>
      <c r="U39756" s="173"/>
    </row>
    <row r="39757" spans="13:21" s="104" customFormat="1" ht="15.75">
      <c r="M39757" s="172"/>
      <c r="N39757" s="172"/>
      <c r="O39757" s="172"/>
      <c r="U39757" s="173"/>
    </row>
    <row r="39758" spans="13:21" s="104" customFormat="1" ht="15.75">
      <c r="M39758" s="172"/>
      <c r="N39758" s="172"/>
      <c r="O39758" s="172"/>
      <c r="U39758" s="173"/>
    </row>
    <row r="39759" spans="13:21" s="104" customFormat="1" ht="15.75">
      <c r="M39759" s="172"/>
      <c r="N39759" s="172"/>
      <c r="O39759" s="172"/>
      <c r="U39759" s="173"/>
    </row>
    <row r="39760" spans="13:21" s="104" customFormat="1" ht="15.75">
      <c r="M39760" s="172"/>
      <c r="N39760" s="172"/>
      <c r="O39760" s="172"/>
      <c r="U39760" s="173"/>
    </row>
    <row r="39761" spans="13:21" s="104" customFormat="1" ht="15.75">
      <c r="M39761" s="172"/>
      <c r="N39761" s="172"/>
      <c r="O39761" s="172"/>
      <c r="U39761" s="173"/>
    </row>
    <row r="39762" spans="13:21" s="104" customFormat="1" ht="15.75">
      <c r="M39762" s="172"/>
      <c r="N39762" s="172"/>
      <c r="O39762" s="172"/>
      <c r="U39762" s="173"/>
    </row>
    <row r="39763" spans="13:21" s="104" customFormat="1" ht="15.75">
      <c r="M39763" s="172"/>
      <c r="N39763" s="172"/>
      <c r="O39763" s="172"/>
      <c r="U39763" s="173"/>
    </row>
    <row r="39764" spans="13:21" s="104" customFormat="1" ht="15.75">
      <c r="M39764" s="172"/>
      <c r="N39764" s="172"/>
      <c r="O39764" s="172"/>
      <c r="U39764" s="173"/>
    </row>
    <row r="39765" spans="13:21" s="104" customFormat="1" ht="15.75">
      <c r="M39765" s="172"/>
      <c r="N39765" s="172"/>
      <c r="O39765" s="172"/>
      <c r="U39765" s="173"/>
    </row>
    <row r="39766" spans="13:21" s="104" customFormat="1" ht="15.75">
      <c r="M39766" s="172"/>
      <c r="N39766" s="172"/>
      <c r="O39766" s="172"/>
      <c r="U39766" s="173"/>
    </row>
    <row r="39767" spans="13:21" s="104" customFormat="1" ht="15.75">
      <c r="M39767" s="172"/>
      <c r="N39767" s="172"/>
      <c r="O39767" s="172"/>
      <c r="U39767" s="173"/>
    </row>
    <row r="39768" spans="13:21" s="104" customFormat="1" ht="15.75">
      <c r="M39768" s="172"/>
      <c r="N39768" s="172"/>
      <c r="O39768" s="172"/>
      <c r="U39768" s="173"/>
    </row>
    <row r="39769" spans="13:21" s="104" customFormat="1" ht="15.75">
      <c r="M39769" s="172"/>
      <c r="N39769" s="172"/>
      <c r="O39769" s="172"/>
      <c r="U39769" s="173"/>
    </row>
    <row r="39770" spans="13:21" s="104" customFormat="1" ht="15.75">
      <c r="M39770" s="172"/>
      <c r="N39770" s="172"/>
      <c r="O39770" s="172"/>
      <c r="U39770" s="173"/>
    </row>
    <row r="39771" spans="13:21" s="104" customFormat="1" ht="15.75">
      <c r="M39771" s="172"/>
      <c r="N39771" s="172"/>
      <c r="O39771" s="172"/>
      <c r="U39771" s="173"/>
    </row>
    <row r="39772" spans="13:21" s="104" customFormat="1" ht="15.75">
      <c r="M39772" s="172"/>
      <c r="N39772" s="172"/>
      <c r="O39772" s="172"/>
      <c r="U39772" s="173"/>
    </row>
    <row r="39773" spans="13:21" s="104" customFormat="1" ht="15.75">
      <c r="M39773" s="172"/>
      <c r="N39773" s="172"/>
      <c r="O39773" s="172"/>
      <c r="U39773" s="173"/>
    </row>
    <row r="39774" spans="13:21" s="104" customFormat="1" ht="15.75">
      <c r="M39774" s="172"/>
      <c r="N39774" s="172"/>
      <c r="O39774" s="172"/>
      <c r="U39774" s="173"/>
    </row>
    <row r="39775" spans="13:21" s="104" customFormat="1" ht="15.75">
      <c r="M39775" s="172"/>
      <c r="N39775" s="172"/>
      <c r="O39775" s="172"/>
      <c r="U39775" s="173"/>
    </row>
    <row r="39776" spans="13:21" s="104" customFormat="1" ht="15.75">
      <c r="M39776" s="172"/>
      <c r="N39776" s="172"/>
      <c r="O39776" s="172"/>
      <c r="U39776" s="173"/>
    </row>
    <row r="39777" spans="13:21" s="104" customFormat="1" ht="15.75">
      <c r="M39777" s="172"/>
      <c r="N39777" s="172"/>
      <c r="O39777" s="172"/>
      <c r="U39777" s="173"/>
    </row>
    <row r="39778" spans="13:21" s="104" customFormat="1" ht="15.75">
      <c r="M39778" s="172"/>
      <c r="N39778" s="172"/>
      <c r="O39778" s="172"/>
      <c r="U39778" s="173"/>
    </row>
    <row r="39779" spans="13:21" s="104" customFormat="1" ht="15.75">
      <c r="M39779" s="172"/>
      <c r="N39779" s="172"/>
      <c r="O39779" s="172"/>
      <c r="U39779" s="173"/>
    </row>
    <row r="39780" spans="13:21" s="104" customFormat="1" ht="15.75">
      <c r="M39780" s="172"/>
      <c r="N39780" s="172"/>
      <c r="O39780" s="172"/>
      <c r="U39780" s="173"/>
    </row>
    <row r="39781" spans="13:21" s="104" customFormat="1" ht="15.75">
      <c r="M39781" s="172"/>
      <c r="N39781" s="172"/>
      <c r="O39781" s="172"/>
      <c r="U39781" s="173"/>
    </row>
    <row r="39782" spans="13:21" s="104" customFormat="1" ht="15.75">
      <c r="M39782" s="172"/>
      <c r="N39782" s="172"/>
      <c r="O39782" s="172"/>
      <c r="U39782" s="173"/>
    </row>
    <row r="39783" spans="13:21" s="104" customFormat="1" ht="15.75">
      <c r="M39783" s="172"/>
      <c r="N39783" s="172"/>
      <c r="O39783" s="172"/>
      <c r="U39783" s="173"/>
    </row>
    <row r="39784" spans="13:21" s="104" customFormat="1" ht="15.75">
      <c r="M39784" s="172"/>
      <c r="N39784" s="172"/>
      <c r="O39784" s="172"/>
      <c r="U39784" s="173"/>
    </row>
    <row r="39785" spans="13:21" s="104" customFormat="1" ht="15.75">
      <c r="M39785" s="172"/>
      <c r="N39785" s="172"/>
      <c r="O39785" s="172"/>
      <c r="U39785" s="173"/>
    </row>
    <row r="39786" spans="13:21" s="104" customFormat="1" ht="15.75">
      <c r="M39786" s="172"/>
      <c r="N39786" s="172"/>
      <c r="O39786" s="172"/>
      <c r="U39786" s="173"/>
    </row>
    <row r="39787" spans="13:21" s="104" customFormat="1" ht="15.75">
      <c r="M39787" s="172"/>
      <c r="N39787" s="172"/>
      <c r="O39787" s="172"/>
      <c r="U39787" s="173"/>
    </row>
    <row r="39788" spans="13:21" s="104" customFormat="1" ht="15.75">
      <c r="M39788" s="172"/>
      <c r="N39788" s="172"/>
      <c r="O39788" s="172"/>
      <c r="U39788" s="173"/>
    </row>
    <row r="39789" spans="13:21" s="104" customFormat="1" ht="15.75">
      <c r="M39789" s="172"/>
      <c r="N39789" s="172"/>
      <c r="O39789" s="172"/>
      <c r="U39789" s="173"/>
    </row>
    <row r="39790" spans="13:21" s="104" customFormat="1" ht="15.75">
      <c r="M39790" s="172"/>
      <c r="N39790" s="172"/>
      <c r="O39790" s="172"/>
      <c r="U39790" s="173"/>
    </row>
    <row r="39791" spans="13:21" s="104" customFormat="1" ht="15.75">
      <c r="M39791" s="172"/>
      <c r="N39791" s="172"/>
      <c r="O39791" s="172"/>
      <c r="U39791" s="173"/>
    </row>
    <row r="39792" spans="13:21" s="104" customFormat="1" ht="15.75">
      <c r="M39792" s="172"/>
      <c r="N39792" s="172"/>
      <c r="O39792" s="172"/>
      <c r="U39792" s="173"/>
    </row>
    <row r="39793" spans="13:21" s="104" customFormat="1" ht="15.75">
      <c r="M39793" s="172"/>
      <c r="N39793" s="172"/>
      <c r="O39793" s="172"/>
      <c r="U39793" s="173"/>
    </row>
    <row r="39794" spans="13:21" s="104" customFormat="1" ht="15.75">
      <c r="M39794" s="172"/>
      <c r="N39794" s="172"/>
      <c r="O39794" s="172"/>
      <c r="U39794" s="173"/>
    </row>
    <row r="39795" spans="13:21" s="104" customFormat="1" ht="15.75">
      <c r="M39795" s="172"/>
      <c r="N39795" s="172"/>
      <c r="O39795" s="172"/>
      <c r="U39795" s="173"/>
    </row>
    <row r="39796" spans="13:21" s="104" customFormat="1" ht="15.75">
      <c r="M39796" s="172"/>
      <c r="N39796" s="172"/>
      <c r="O39796" s="172"/>
      <c r="U39796" s="173"/>
    </row>
    <row r="39797" spans="13:21" s="104" customFormat="1" ht="15.75">
      <c r="M39797" s="172"/>
      <c r="N39797" s="172"/>
      <c r="O39797" s="172"/>
      <c r="U39797" s="173"/>
    </row>
    <row r="39798" spans="13:21" s="104" customFormat="1" ht="15.75">
      <c r="M39798" s="172"/>
      <c r="N39798" s="172"/>
      <c r="O39798" s="172"/>
      <c r="U39798" s="173"/>
    </row>
    <row r="39799" spans="13:21" s="104" customFormat="1" ht="15.75">
      <c r="M39799" s="172"/>
      <c r="N39799" s="172"/>
      <c r="O39799" s="172"/>
      <c r="U39799" s="173"/>
    </row>
    <row r="39800" spans="13:21" s="104" customFormat="1" ht="15.75">
      <c r="M39800" s="172"/>
      <c r="N39800" s="172"/>
      <c r="O39800" s="172"/>
      <c r="U39800" s="173"/>
    </row>
    <row r="39801" spans="13:21" s="104" customFormat="1" ht="15.75">
      <c r="M39801" s="172"/>
      <c r="N39801" s="172"/>
      <c r="O39801" s="172"/>
      <c r="U39801" s="173"/>
    </row>
    <row r="39802" spans="13:21" s="104" customFormat="1" ht="15.75">
      <c r="M39802" s="172"/>
      <c r="N39802" s="172"/>
      <c r="O39802" s="172"/>
      <c r="U39802" s="173"/>
    </row>
    <row r="39803" spans="13:21" s="104" customFormat="1" ht="15.75">
      <c r="M39803" s="172"/>
      <c r="N39803" s="172"/>
      <c r="O39803" s="172"/>
      <c r="U39803" s="173"/>
    </row>
    <row r="39804" spans="13:21" s="104" customFormat="1" ht="15.75">
      <c r="M39804" s="172"/>
      <c r="N39804" s="172"/>
      <c r="O39804" s="172"/>
      <c r="U39804" s="173"/>
    </row>
    <row r="39805" spans="13:21" s="104" customFormat="1" ht="15.75">
      <c r="M39805" s="172"/>
      <c r="N39805" s="172"/>
      <c r="O39805" s="172"/>
      <c r="U39805" s="173"/>
    </row>
    <row r="39806" spans="13:21" s="104" customFormat="1" ht="15.75">
      <c r="M39806" s="172"/>
      <c r="N39806" s="172"/>
      <c r="O39806" s="172"/>
      <c r="U39806" s="173"/>
    </row>
    <row r="39807" spans="13:21" s="104" customFormat="1" ht="15.75">
      <c r="M39807" s="172"/>
      <c r="N39807" s="172"/>
      <c r="O39807" s="172"/>
      <c r="U39807" s="173"/>
    </row>
    <row r="39808" spans="13:21" s="104" customFormat="1" ht="15.75">
      <c r="M39808" s="172"/>
      <c r="N39808" s="172"/>
      <c r="O39808" s="172"/>
      <c r="U39808" s="173"/>
    </row>
    <row r="39809" spans="13:21" s="104" customFormat="1" ht="15.75">
      <c r="M39809" s="172"/>
      <c r="N39809" s="172"/>
      <c r="O39809" s="172"/>
      <c r="U39809" s="173"/>
    </row>
    <row r="39810" spans="13:21" s="104" customFormat="1" ht="15.75">
      <c r="M39810" s="172"/>
      <c r="N39810" s="172"/>
      <c r="O39810" s="172"/>
      <c r="U39810" s="173"/>
    </row>
    <row r="39811" spans="13:21" s="104" customFormat="1" ht="15.75">
      <c r="M39811" s="172"/>
      <c r="N39811" s="172"/>
      <c r="O39811" s="172"/>
      <c r="U39811" s="173"/>
    </row>
    <row r="39812" spans="13:21" s="104" customFormat="1" ht="15.75">
      <c r="M39812" s="172"/>
      <c r="N39812" s="172"/>
      <c r="O39812" s="172"/>
      <c r="U39812" s="173"/>
    </row>
    <row r="39813" spans="13:21" s="104" customFormat="1" ht="15.75">
      <c r="M39813" s="172"/>
      <c r="N39813" s="172"/>
      <c r="O39813" s="172"/>
      <c r="U39813" s="173"/>
    </row>
    <row r="39814" spans="13:21" s="104" customFormat="1" ht="15.75">
      <c r="M39814" s="172"/>
      <c r="N39814" s="172"/>
      <c r="O39814" s="172"/>
      <c r="U39814" s="173"/>
    </row>
    <row r="39815" spans="13:21" s="104" customFormat="1" ht="15.75">
      <c r="M39815" s="172"/>
      <c r="N39815" s="172"/>
      <c r="O39815" s="172"/>
      <c r="U39815" s="173"/>
    </row>
    <row r="39816" spans="13:21" s="104" customFormat="1" ht="15.75">
      <c r="M39816" s="172"/>
      <c r="N39816" s="172"/>
      <c r="O39816" s="172"/>
      <c r="U39816" s="173"/>
    </row>
    <row r="39817" spans="13:21" s="104" customFormat="1" ht="15.75">
      <c r="M39817" s="172"/>
      <c r="N39817" s="172"/>
      <c r="O39817" s="172"/>
      <c r="U39817" s="173"/>
    </row>
    <row r="39818" spans="13:21" s="104" customFormat="1" ht="15.75">
      <c r="M39818" s="172"/>
      <c r="N39818" s="172"/>
      <c r="O39818" s="172"/>
      <c r="U39818" s="173"/>
    </row>
    <row r="39819" spans="13:21" s="104" customFormat="1" ht="15.75">
      <c r="M39819" s="172"/>
      <c r="N39819" s="172"/>
      <c r="O39819" s="172"/>
      <c r="U39819" s="173"/>
    </row>
    <row r="39820" spans="13:21" s="104" customFormat="1" ht="15.75">
      <c r="M39820" s="172"/>
      <c r="N39820" s="172"/>
      <c r="O39820" s="172"/>
      <c r="U39820" s="173"/>
    </row>
    <row r="39821" spans="13:21" s="104" customFormat="1" ht="15.75">
      <c r="M39821" s="172"/>
      <c r="N39821" s="172"/>
      <c r="O39821" s="172"/>
      <c r="U39821" s="173"/>
    </row>
    <row r="39822" spans="13:21" s="104" customFormat="1" ht="15.75">
      <c r="M39822" s="172"/>
      <c r="N39822" s="172"/>
      <c r="O39822" s="172"/>
      <c r="U39822" s="173"/>
    </row>
    <row r="39823" spans="13:21" s="104" customFormat="1" ht="15.75">
      <c r="M39823" s="172"/>
      <c r="N39823" s="172"/>
      <c r="O39823" s="172"/>
      <c r="U39823" s="173"/>
    </row>
    <row r="39824" spans="13:21" s="104" customFormat="1" ht="15.75">
      <c r="M39824" s="172"/>
      <c r="N39824" s="172"/>
      <c r="O39824" s="172"/>
      <c r="U39824" s="173"/>
    </row>
    <row r="39825" spans="13:21" s="104" customFormat="1" ht="15.75">
      <c r="M39825" s="172"/>
      <c r="N39825" s="172"/>
      <c r="O39825" s="172"/>
      <c r="U39825" s="173"/>
    </row>
    <row r="39826" spans="13:21" s="104" customFormat="1" ht="15.75">
      <c r="M39826" s="172"/>
      <c r="N39826" s="172"/>
      <c r="O39826" s="172"/>
      <c r="U39826" s="173"/>
    </row>
    <row r="39827" spans="13:21" s="104" customFormat="1" ht="15.75">
      <c r="M39827" s="172"/>
      <c r="N39827" s="172"/>
      <c r="O39827" s="172"/>
      <c r="U39827" s="173"/>
    </row>
    <row r="39828" spans="13:21" s="104" customFormat="1" ht="15.75">
      <c r="M39828" s="172"/>
      <c r="N39828" s="172"/>
      <c r="O39828" s="172"/>
      <c r="U39828" s="173"/>
    </row>
    <row r="39829" spans="13:21" s="104" customFormat="1" ht="15.75">
      <c r="M39829" s="172"/>
      <c r="N39829" s="172"/>
      <c r="O39829" s="172"/>
      <c r="U39829" s="173"/>
    </row>
    <row r="39830" spans="13:21" s="104" customFormat="1" ht="15.75">
      <c r="M39830" s="172"/>
      <c r="N39830" s="172"/>
      <c r="O39830" s="172"/>
      <c r="U39830" s="173"/>
    </row>
    <row r="39831" spans="13:21" s="104" customFormat="1" ht="15.75">
      <c r="M39831" s="172"/>
      <c r="N39831" s="172"/>
      <c r="O39831" s="172"/>
      <c r="U39831" s="173"/>
    </row>
    <row r="39832" spans="13:21" s="104" customFormat="1" ht="15.75">
      <c r="M39832" s="172"/>
      <c r="N39832" s="172"/>
      <c r="O39832" s="172"/>
      <c r="U39832" s="173"/>
    </row>
    <row r="39833" spans="13:21" s="104" customFormat="1" ht="15.75">
      <c r="M39833" s="172"/>
      <c r="N39833" s="172"/>
      <c r="O39833" s="172"/>
      <c r="U39833" s="173"/>
    </row>
    <row r="39834" spans="13:21" s="104" customFormat="1" ht="15.75">
      <c r="M39834" s="172"/>
      <c r="N39834" s="172"/>
      <c r="O39834" s="172"/>
      <c r="U39834" s="173"/>
    </row>
    <row r="39835" spans="13:21" s="104" customFormat="1" ht="15.75">
      <c r="M39835" s="172"/>
      <c r="N39835" s="172"/>
      <c r="O39835" s="172"/>
      <c r="U39835" s="173"/>
    </row>
    <row r="39836" spans="13:21" s="104" customFormat="1" ht="15.75">
      <c r="M39836" s="172"/>
      <c r="N39836" s="172"/>
      <c r="O39836" s="172"/>
      <c r="U39836" s="173"/>
    </row>
    <row r="39837" spans="13:21" s="104" customFormat="1" ht="15.75">
      <c r="M39837" s="172"/>
      <c r="N39837" s="172"/>
      <c r="O39837" s="172"/>
      <c r="U39837" s="173"/>
    </row>
    <row r="39838" spans="13:21" s="104" customFormat="1" ht="15.75">
      <c r="M39838" s="172"/>
      <c r="N39838" s="172"/>
      <c r="O39838" s="172"/>
      <c r="U39838" s="173"/>
    </row>
    <row r="39839" spans="13:21" s="104" customFormat="1" ht="15.75">
      <c r="M39839" s="172"/>
      <c r="N39839" s="172"/>
      <c r="O39839" s="172"/>
      <c r="U39839" s="173"/>
    </row>
    <row r="39840" spans="13:21" s="104" customFormat="1" ht="15.75">
      <c r="M39840" s="172"/>
      <c r="N39840" s="172"/>
      <c r="O39840" s="172"/>
      <c r="U39840" s="173"/>
    </row>
    <row r="39841" spans="13:21" s="104" customFormat="1" ht="15.75">
      <c r="M39841" s="172"/>
      <c r="N39841" s="172"/>
      <c r="O39841" s="172"/>
      <c r="U39841" s="173"/>
    </row>
    <row r="39842" spans="13:21" s="104" customFormat="1" ht="15.75">
      <c r="M39842" s="172"/>
      <c r="N39842" s="172"/>
      <c r="O39842" s="172"/>
      <c r="U39842" s="173"/>
    </row>
    <row r="39843" spans="13:21" s="104" customFormat="1" ht="15.75">
      <c r="M39843" s="172"/>
      <c r="N39843" s="172"/>
      <c r="O39843" s="172"/>
      <c r="U39843" s="173"/>
    </row>
    <row r="39844" spans="13:21" s="104" customFormat="1" ht="15.75">
      <c r="M39844" s="172"/>
      <c r="N39844" s="172"/>
      <c r="O39844" s="172"/>
      <c r="U39844" s="173"/>
    </row>
    <row r="39845" spans="13:21" s="104" customFormat="1" ht="15.75">
      <c r="M39845" s="172"/>
      <c r="N39845" s="172"/>
      <c r="O39845" s="172"/>
      <c r="U39845" s="173"/>
    </row>
    <row r="39846" spans="13:21" s="104" customFormat="1" ht="15.75">
      <c r="M39846" s="172"/>
      <c r="N39846" s="172"/>
      <c r="O39846" s="172"/>
      <c r="U39846" s="173"/>
    </row>
    <row r="39847" spans="13:21" s="104" customFormat="1" ht="15.75">
      <c r="M39847" s="172"/>
      <c r="N39847" s="172"/>
      <c r="O39847" s="172"/>
      <c r="U39847" s="173"/>
    </row>
    <row r="39848" spans="13:21" s="104" customFormat="1" ht="15.75">
      <c r="M39848" s="172"/>
      <c r="N39848" s="172"/>
      <c r="O39848" s="172"/>
      <c r="U39848" s="173"/>
    </row>
    <row r="39849" spans="13:21" s="104" customFormat="1" ht="15.75">
      <c r="M39849" s="172"/>
      <c r="N39849" s="172"/>
      <c r="O39849" s="172"/>
      <c r="U39849" s="173"/>
    </row>
    <row r="39850" spans="13:21" s="104" customFormat="1" ht="15.75">
      <c r="M39850" s="172"/>
      <c r="N39850" s="172"/>
      <c r="O39850" s="172"/>
      <c r="U39850" s="173"/>
    </row>
    <row r="39851" spans="13:21" s="104" customFormat="1" ht="15.75">
      <c r="M39851" s="172"/>
      <c r="N39851" s="172"/>
      <c r="O39851" s="172"/>
      <c r="U39851" s="173"/>
    </row>
    <row r="39852" spans="13:21" s="104" customFormat="1" ht="15.75">
      <c r="M39852" s="172"/>
      <c r="N39852" s="172"/>
      <c r="O39852" s="172"/>
      <c r="U39852" s="173"/>
    </row>
    <row r="39853" spans="13:21" s="104" customFormat="1" ht="15.75">
      <c r="M39853" s="172"/>
      <c r="N39853" s="172"/>
      <c r="O39853" s="172"/>
      <c r="U39853" s="173"/>
    </row>
    <row r="39854" spans="13:21" s="104" customFormat="1" ht="15.75">
      <c r="M39854" s="172"/>
      <c r="N39854" s="172"/>
      <c r="O39854" s="172"/>
      <c r="U39854" s="173"/>
    </row>
    <row r="39855" spans="13:21" s="104" customFormat="1" ht="15.75">
      <c r="M39855" s="172"/>
      <c r="N39855" s="172"/>
      <c r="O39855" s="172"/>
      <c r="U39855" s="173"/>
    </row>
    <row r="39856" spans="13:21" s="104" customFormat="1" ht="15.75">
      <c r="M39856" s="172"/>
      <c r="N39856" s="172"/>
      <c r="O39856" s="172"/>
      <c r="U39856" s="173"/>
    </row>
    <row r="39857" spans="13:21" s="104" customFormat="1" ht="15.75">
      <c r="M39857" s="172"/>
      <c r="N39857" s="172"/>
      <c r="O39857" s="172"/>
      <c r="U39857" s="173"/>
    </row>
    <row r="39858" spans="13:21" s="104" customFormat="1" ht="15.75">
      <c r="M39858" s="172"/>
      <c r="N39858" s="172"/>
      <c r="O39858" s="172"/>
      <c r="U39858" s="173"/>
    </row>
    <row r="39859" spans="13:21" s="104" customFormat="1" ht="15.75">
      <c r="M39859" s="172"/>
      <c r="N39859" s="172"/>
      <c r="O39859" s="172"/>
      <c r="U39859" s="173"/>
    </row>
    <row r="39860" spans="13:21" s="104" customFormat="1" ht="15.75">
      <c r="M39860" s="172"/>
      <c r="N39860" s="172"/>
      <c r="O39860" s="172"/>
      <c r="U39860" s="173"/>
    </row>
    <row r="39861" spans="13:21" s="104" customFormat="1" ht="15.75">
      <c r="M39861" s="172"/>
      <c r="N39861" s="172"/>
      <c r="O39861" s="172"/>
      <c r="U39861" s="173"/>
    </row>
    <row r="39862" spans="13:21" s="104" customFormat="1" ht="15.75">
      <c r="M39862" s="172"/>
      <c r="N39862" s="172"/>
      <c r="O39862" s="172"/>
      <c r="U39862" s="173"/>
    </row>
    <row r="39863" spans="13:21" s="104" customFormat="1" ht="15.75">
      <c r="M39863" s="172"/>
      <c r="N39863" s="172"/>
      <c r="O39863" s="172"/>
      <c r="U39863" s="173"/>
    </row>
    <row r="39864" spans="13:21" s="104" customFormat="1" ht="15.75">
      <c r="M39864" s="172"/>
      <c r="N39864" s="172"/>
      <c r="O39864" s="172"/>
      <c r="U39864" s="173"/>
    </row>
    <row r="39865" spans="13:21" s="104" customFormat="1" ht="15.75">
      <c r="M39865" s="172"/>
      <c r="N39865" s="172"/>
      <c r="O39865" s="172"/>
      <c r="U39865" s="173"/>
    </row>
    <row r="39866" spans="13:21" s="104" customFormat="1" ht="15.75">
      <c r="M39866" s="172"/>
      <c r="N39866" s="172"/>
      <c r="O39866" s="172"/>
      <c r="U39866" s="173"/>
    </row>
    <row r="39867" spans="13:21" s="104" customFormat="1" ht="15.75">
      <c r="M39867" s="172"/>
      <c r="N39867" s="172"/>
      <c r="O39867" s="172"/>
      <c r="U39867" s="173"/>
    </row>
    <row r="39868" spans="13:21" s="104" customFormat="1" ht="15.75">
      <c r="M39868" s="172"/>
      <c r="N39868" s="172"/>
      <c r="O39868" s="172"/>
      <c r="U39868" s="173"/>
    </row>
    <row r="39869" spans="13:21" s="104" customFormat="1" ht="15.75">
      <c r="M39869" s="172"/>
      <c r="N39869" s="172"/>
      <c r="O39869" s="172"/>
      <c r="U39869" s="173"/>
    </row>
    <row r="39870" spans="13:21" s="104" customFormat="1" ht="15.75">
      <c r="M39870" s="172"/>
      <c r="N39870" s="172"/>
      <c r="O39870" s="172"/>
      <c r="U39870" s="173"/>
    </row>
    <row r="39871" spans="13:21" s="104" customFormat="1" ht="15.75">
      <c r="M39871" s="172"/>
      <c r="N39871" s="172"/>
      <c r="O39871" s="172"/>
      <c r="U39871" s="173"/>
    </row>
    <row r="39872" spans="13:21" s="104" customFormat="1" ht="15.75">
      <c r="M39872" s="172"/>
      <c r="N39872" s="172"/>
      <c r="O39872" s="172"/>
      <c r="U39872" s="173"/>
    </row>
    <row r="39873" spans="13:21" s="104" customFormat="1" ht="15.75">
      <c r="M39873" s="172"/>
      <c r="N39873" s="172"/>
      <c r="O39873" s="172"/>
      <c r="U39873" s="173"/>
    </row>
    <row r="39874" spans="13:21" s="104" customFormat="1" ht="15.75">
      <c r="M39874" s="172"/>
      <c r="N39874" s="172"/>
      <c r="O39874" s="172"/>
      <c r="U39874" s="173"/>
    </row>
    <row r="39875" spans="13:21" s="104" customFormat="1" ht="15.75">
      <c r="M39875" s="172"/>
      <c r="N39875" s="172"/>
      <c r="O39875" s="172"/>
      <c r="U39875" s="173"/>
    </row>
    <row r="39876" spans="13:21" s="104" customFormat="1" ht="15.75">
      <c r="M39876" s="172"/>
      <c r="N39876" s="172"/>
      <c r="O39876" s="172"/>
      <c r="U39876" s="173"/>
    </row>
    <row r="39877" spans="13:21" s="104" customFormat="1" ht="15.75">
      <c r="M39877" s="172"/>
      <c r="N39877" s="172"/>
      <c r="O39877" s="172"/>
      <c r="U39877" s="173"/>
    </row>
    <row r="39878" spans="13:21" s="104" customFormat="1" ht="15.75">
      <c r="M39878" s="172"/>
      <c r="N39878" s="172"/>
      <c r="O39878" s="172"/>
      <c r="U39878" s="173"/>
    </row>
    <row r="39879" spans="13:21" s="104" customFormat="1" ht="15.75">
      <c r="M39879" s="172"/>
      <c r="N39879" s="172"/>
      <c r="O39879" s="172"/>
      <c r="U39879" s="173"/>
    </row>
    <row r="39880" spans="13:21" s="104" customFormat="1" ht="15.75">
      <c r="M39880" s="172"/>
      <c r="N39880" s="172"/>
      <c r="O39880" s="172"/>
      <c r="U39880" s="173"/>
    </row>
    <row r="39881" spans="13:21" s="104" customFormat="1" ht="15.75">
      <c r="M39881" s="172"/>
      <c r="N39881" s="172"/>
      <c r="O39881" s="172"/>
      <c r="U39881" s="173"/>
    </row>
    <row r="39882" spans="13:21" s="104" customFormat="1" ht="15.75">
      <c r="M39882" s="172"/>
      <c r="N39882" s="172"/>
      <c r="O39882" s="172"/>
      <c r="U39882" s="173"/>
    </row>
    <row r="39883" spans="13:21" s="104" customFormat="1" ht="15.75">
      <c r="M39883" s="172"/>
      <c r="N39883" s="172"/>
      <c r="O39883" s="172"/>
      <c r="U39883" s="173"/>
    </row>
    <row r="39884" spans="13:21" s="104" customFormat="1" ht="15.75">
      <c r="M39884" s="172"/>
      <c r="N39884" s="172"/>
      <c r="O39884" s="172"/>
      <c r="U39884" s="173"/>
    </row>
    <row r="39885" spans="13:21" s="104" customFormat="1" ht="15.75">
      <c r="M39885" s="172"/>
      <c r="N39885" s="172"/>
      <c r="O39885" s="172"/>
      <c r="U39885" s="173"/>
    </row>
    <row r="39886" spans="13:21" s="104" customFormat="1" ht="15.75">
      <c r="M39886" s="172"/>
      <c r="N39886" s="172"/>
      <c r="O39886" s="172"/>
      <c r="U39886" s="173"/>
    </row>
    <row r="39887" spans="13:21" s="104" customFormat="1" ht="15.75">
      <c r="M39887" s="172"/>
      <c r="N39887" s="172"/>
      <c r="O39887" s="172"/>
      <c r="U39887" s="173"/>
    </row>
    <row r="39888" spans="13:21" s="104" customFormat="1" ht="15.75">
      <c r="M39888" s="172"/>
      <c r="N39888" s="172"/>
      <c r="O39888" s="172"/>
      <c r="U39888" s="173"/>
    </row>
    <row r="39889" spans="13:21" s="104" customFormat="1" ht="15.75">
      <c r="M39889" s="172"/>
      <c r="N39889" s="172"/>
      <c r="O39889" s="172"/>
      <c r="U39889" s="173"/>
    </row>
    <row r="39890" spans="13:21" s="104" customFormat="1" ht="15.75">
      <c r="M39890" s="172"/>
      <c r="N39890" s="172"/>
      <c r="O39890" s="172"/>
      <c r="U39890" s="173"/>
    </row>
    <row r="39891" spans="13:21" s="104" customFormat="1" ht="15.75">
      <c r="M39891" s="172"/>
      <c r="N39891" s="172"/>
      <c r="O39891" s="172"/>
      <c r="U39891" s="173"/>
    </row>
    <row r="39892" spans="13:21" s="104" customFormat="1" ht="15.75">
      <c r="M39892" s="172"/>
      <c r="N39892" s="172"/>
      <c r="O39892" s="172"/>
      <c r="U39892" s="173"/>
    </row>
    <row r="39893" spans="13:21" s="104" customFormat="1" ht="15.75">
      <c r="M39893" s="172"/>
      <c r="N39893" s="172"/>
      <c r="O39893" s="172"/>
      <c r="U39893" s="173"/>
    </row>
    <row r="39894" spans="13:21" s="104" customFormat="1" ht="15.75">
      <c r="M39894" s="172"/>
      <c r="N39894" s="172"/>
      <c r="O39894" s="172"/>
      <c r="U39894" s="173"/>
    </row>
    <row r="39895" spans="13:21" s="104" customFormat="1" ht="15.75">
      <c r="M39895" s="172"/>
      <c r="N39895" s="172"/>
      <c r="O39895" s="172"/>
      <c r="U39895" s="173"/>
    </row>
    <row r="39896" spans="13:21" s="104" customFormat="1" ht="15.75">
      <c r="M39896" s="172"/>
      <c r="N39896" s="172"/>
      <c r="O39896" s="172"/>
      <c r="U39896" s="173"/>
    </row>
    <row r="39897" spans="13:21" s="104" customFormat="1" ht="15.75">
      <c r="M39897" s="172"/>
      <c r="N39897" s="172"/>
      <c r="O39897" s="172"/>
      <c r="U39897" s="173"/>
    </row>
    <row r="39898" spans="13:21" s="104" customFormat="1" ht="15.75">
      <c r="M39898" s="172"/>
      <c r="N39898" s="172"/>
      <c r="O39898" s="172"/>
      <c r="U39898" s="173"/>
    </row>
    <row r="39899" spans="13:21" s="104" customFormat="1" ht="15.75">
      <c r="M39899" s="172"/>
      <c r="N39899" s="172"/>
      <c r="O39899" s="172"/>
      <c r="U39899" s="173"/>
    </row>
    <row r="39900" spans="13:21" s="104" customFormat="1" ht="15.75">
      <c r="M39900" s="172"/>
      <c r="N39900" s="172"/>
      <c r="O39900" s="172"/>
      <c r="U39900" s="173"/>
    </row>
    <row r="39901" spans="13:21" s="104" customFormat="1" ht="15.75">
      <c r="M39901" s="172"/>
      <c r="N39901" s="172"/>
      <c r="O39901" s="172"/>
      <c r="U39901" s="173"/>
    </row>
    <row r="39902" spans="13:21" s="104" customFormat="1" ht="15.75">
      <c r="M39902" s="172"/>
      <c r="N39902" s="172"/>
      <c r="O39902" s="172"/>
      <c r="U39902" s="173"/>
    </row>
    <row r="39903" spans="13:21" s="104" customFormat="1" ht="15.75">
      <c r="M39903" s="172"/>
      <c r="N39903" s="172"/>
      <c r="O39903" s="172"/>
      <c r="U39903" s="173"/>
    </row>
    <row r="39904" spans="13:21" s="104" customFormat="1" ht="15.75">
      <c r="M39904" s="172"/>
      <c r="N39904" s="172"/>
      <c r="O39904" s="172"/>
      <c r="U39904" s="173"/>
    </row>
    <row r="39905" spans="13:21" s="104" customFormat="1" ht="15.75">
      <c r="M39905" s="172"/>
      <c r="N39905" s="172"/>
      <c r="O39905" s="172"/>
      <c r="U39905" s="173"/>
    </row>
    <row r="39906" spans="13:21" s="104" customFormat="1" ht="15.75">
      <c r="M39906" s="172"/>
      <c r="N39906" s="172"/>
      <c r="O39906" s="172"/>
      <c r="U39906" s="173"/>
    </row>
    <row r="39907" spans="13:21" s="104" customFormat="1" ht="15.75">
      <c r="M39907" s="172"/>
      <c r="N39907" s="172"/>
      <c r="O39907" s="172"/>
      <c r="U39907" s="173"/>
    </row>
    <row r="39908" spans="13:21" s="104" customFormat="1" ht="15.75">
      <c r="M39908" s="172"/>
      <c r="N39908" s="172"/>
      <c r="O39908" s="172"/>
      <c r="U39908" s="173"/>
    </row>
    <row r="39909" spans="13:21" s="104" customFormat="1" ht="15.75">
      <c r="M39909" s="172"/>
      <c r="N39909" s="172"/>
      <c r="O39909" s="172"/>
      <c r="U39909" s="173"/>
    </row>
    <row r="39910" spans="13:21" s="104" customFormat="1" ht="15.75">
      <c r="M39910" s="172"/>
      <c r="N39910" s="172"/>
      <c r="O39910" s="172"/>
      <c r="U39910" s="173"/>
    </row>
    <row r="39911" spans="13:21" s="104" customFormat="1" ht="15.75">
      <c r="M39911" s="172"/>
      <c r="N39911" s="172"/>
      <c r="O39911" s="172"/>
      <c r="U39911" s="173"/>
    </row>
    <row r="39912" spans="13:21" s="104" customFormat="1" ht="15.75">
      <c r="M39912" s="172"/>
      <c r="N39912" s="172"/>
      <c r="O39912" s="172"/>
      <c r="U39912" s="173"/>
    </row>
    <row r="39913" spans="13:21" s="104" customFormat="1" ht="15.75">
      <c r="M39913" s="172"/>
      <c r="N39913" s="172"/>
      <c r="O39913" s="172"/>
      <c r="U39913" s="173"/>
    </row>
    <row r="39914" spans="13:21" s="104" customFormat="1" ht="15.75">
      <c r="M39914" s="172"/>
      <c r="N39914" s="172"/>
      <c r="O39914" s="172"/>
      <c r="U39914" s="173"/>
    </row>
    <row r="39915" spans="13:21" s="104" customFormat="1" ht="15.75">
      <c r="M39915" s="172"/>
      <c r="N39915" s="172"/>
      <c r="O39915" s="172"/>
      <c r="U39915" s="173"/>
    </row>
    <row r="39916" spans="13:21" s="104" customFormat="1" ht="15.75">
      <c r="M39916" s="172"/>
      <c r="N39916" s="172"/>
      <c r="O39916" s="172"/>
      <c r="U39916" s="173"/>
    </row>
    <row r="39917" spans="13:21" s="104" customFormat="1" ht="15.75">
      <c r="M39917" s="172"/>
      <c r="N39917" s="172"/>
      <c r="O39917" s="172"/>
      <c r="U39917" s="173"/>
    </row>
    <row r="39918" spans="13:21" s="104" customFormat="1" ht="15.75">
      <c r="M39918" s="172"/>
      <c r="N39918" s="172"/>
      <c r="O39918" s="172"/>
      <c r="U39918" s="173"/>
    </row>
    <row r="39919" spans="13:21" s="104" customFormat="1" ht="15.75">
      <c r="M39919" s="172"/>
      <c r="N39919" s="172"/>
      <c r="O39919" s="172"/>
      <c r="U39919" s="173"/>
    </row>
    <row r="39920" spans="13:21" s="104" customFormat="1" ht="15.75">
      <c r="M39920" s="172"/>
      <c r="N39920" s="172"/>
      <c r="O39920" s="172"/>
      <c r="U39920" s="173"/>
    </row>
    <row r="39921" spans="13:21" s="104" customFormat="1" ht="15.75">
      <c r="M39921" s="172"/>
      <c r="N39921" s="172"/>
      <c r="O39921" s="172"/>
      <c r="U39921" s="173"/>
    </row>
    <row r="39922" spans="13:21" s="104" customFormat="1" ht="15.75">
      <c r="M39922" s="172"/>
      <c r="N39922" s="172"/>
      <c r="O39922" s="172"/>
      <c r="U39922" s="173"/>
    </row>
    <row r="39923" spans="13:21" s="104" customFormat="1" ht="15.75">
      <c r="M39923" s="172"/>
      <c r="N39923" s="172"/>
      <c r="O39923" s="172"/>
      <c r="U39923" s="173"/>
    </row>
    <row r="39924" spans="13:21" s="104" customFormat="1" ht="15.75">
      <c r="M39924" s="172"/>
      <c r="N39924" s="172"/>
      <c r="O39924" s="172"/>
      <c r="U39924" s="173"/>
    </row>
    <row r="39925" spans="13:21" s="104" customFormat="1" ht="15.75">
      <c r="M39925" s="172"/>
      <c r="N39925" s="172"/>
      <c r="O39925" s="172"/>
      <c r="U39925" s="173"/>
    </row>
    <row r="39926" spans="13:21" s="104" customFormat="1" ht="15.75">
      <c r="M39926" s="172"/>
      <c r="N39926" s="172"/>
      <c r="O39926" s="172"/>
      <c r="U39926" s="173"/>
    </row>
    <row r="39927" spans="13:21" s="104" customFormat="1" ht="15.75">
      <c r="M39927" s="172"/>
      <c r="N39927" s="172"/>
      <c r="O39927" s="172"/>
      <c r="U39927" s="173"/>
    </row>
    <row r="39928" spans="13:21" s="104" customFormat="1" ht="15.75">
      <c r="M39928" s="172"/>
      <c r="N39928" s="172"/>
      <c r="O39928" s="172"/>
      <c r="U39928" s="173"/>
    </row>
    <row r="39929" spans="13:21" s="104" customFormat="1" ht="15.75">
      <c r="M39929" s="172"/>
      <c r="N39929" s="172"/>
      <c r="O39929" s="172"/>
      <c r="U39929" s="173"/>
    </row>
    <row r="39930" spans="13:21" s="104" customFormat="1" ht="15.75">
      <c r="M39930" s="172"/>
      <c r="N39930" s="172"/>
      <c r="O39930" s="172"/>
      <c r="U39930" s="173"/>
    </row>
    <row r="39931" spans="13:21" s="104" customFormat="1" ht="15.75">
      <c r="M39931" s="172"/>
      <c r="N39931" s="172"/>
      <c r="O39931" s="172"/>
      <c r="U39931" s="173"/>
    </row>
    <row r="39932" spans="13:21" s="104" customFormat="1" ht="15.75">
      <c r="M39932" s="172"/>
      <c r="N39932" s="172"/>
      <c r="O39932" s="172"/>
      <c r="U39932" s="173"/>
    </row>
    <row r="39933" spans="13:21" s="104" customFormat="1" ht="15.75">
      <c r="M39933" s="172"/>
      <c r="N39933" s="172"/>
      <c r="O39933" s="172"/>
      <c r="U39933" s="173"/>
    </row>
    <row r="39934" spans="13:21" s="104" customFormat="1" ht="15.75">
      <c r="M39934" s="172"/>
      <c r="N39934" s="172"/>
      <c r="O39934" s="172"/>
      <c r="U39934" s="173"/>
    </row>
    <row r="39935" spans="13:21" s="104" customFormat="1" ht="15.75">
      <c r="M39935" s="172"/>
      <c r="N39935" s="172"/>
      <c r="O39935" s="172"/>
      <c r="U39935" s="173"/>
    </row>
    <row r="39936" spans="13:21" s="104" customFormat="1" ht="15.75">
      <c r="M39936" s="172"/>
      <c r="N39936" s="172"/>
      <c r="O39936" s="172"/>
      <c r="U39936" s="173"/>
    </row>
    <row r="39937" spans="13:21" s="104" customFormat="1" ht="15.75">
      <c r="M39937" s="172"/>
      <c r="N39937" s="172"/>
      <c r="O39937" s="172"/>
      <c r="U39937" s="173"/>
    </row>
    <row r="39938" spans="13:21" s="104" customFormat="1" ht="15.75">
      <c r="M39938" s="172"/>
      <c r="N39938" s="172"/>
      <c r="O39938" s="172"/>
      <c r="U39938" s="173"/>
    </row>
    <row r="39939" spans="13:21" s="104" customFormat="1" ht="15.75">
      <c r="M39939" s="172"/>
      <c r="N39939" s="172"/>
      <c r="O39939" s="172"/>
      <c r="U39939" s="173"/>
    </row>
    <row r="39940" spans="13:21" s="104" customFormat="1" ht="15.75">
      <c r="M39940" s="172"/>
      <c r="N39940" s="172"/>
      <c r="O39940" s="172"/>
      <c r="U39940" s="173"/>
    </row>
    <row r="39941" spans="13:21" s="104" customFormat="1" ht="15.75">
      <c r="M39941" s="172"/>
      <c r="N39941" s="172"/>
      <c r="O39941" s="172"/>
      <c r="U39941" s="173"/>
    </row>
    <row r="39942" spans="13:21" s="104" customFormat="1" ht="15.75">
      <c r="M39942" s="172"/>
      <c r="N39942" s="172"/>
      <c r="O39942" s="172"/>
      <c r="U39942" s="173"/>
    </row>
    <row r="39943" spans="13:21" s="104" customFormat="1" ht="15.75">
      <c r="M39943" s="172"/>
      <c r="N39943" s="172"/>
      <c r="O39943" s="172"/>
      <c r="U39943" s="173"/>
    </row>
    <row r="39944" spans="13:21" s="104" customFormat="1" ht="15.75">
      <c r="M39944" s="172"/>
      <c r="N39944" s="172"/>
      <c r="O39944" s="172"/>
      <c r="U39944" s="173"/>
    </row>
    <row r="39945" spans="13:21" s="104" customFormat="1" ht="15.75">
      <c r="M39945" s="172"/>
      <c r="N39945" s="172"/>
      <c r="O39945" s="172"/>
      <c r="U39945" s="173"/>
    </row>
    <row r="39946" spans="13:21" s="104" customFormat="1" ht="15.75">
      <c r="M39946" s="172"/>
      <c r="N39946" s="172"/>
      <c r="O39946" s="172"/>
      <c r="U39946" s="173"/>
    </row>
    <row r="39947" spans="13:21" s="104" customFormat="1" ht="15.75">
      <c r="M39947" s="172"/>
      <c r="N39947" s="172"/>
      <c r="O39947" s="172"/>
      <c r="U39947" s="173"/>
    </row>
    <row r="39948" spans="13:21" s="104" customFormat="1" ht="15.75">
      <c r="M39948" s="172"/>
      <c r="N39948" s="172"/>
      <c r="O39948" s="172"/>
      <c r="U39948" s="173"/>
    </row>
    <row r="39949" spans="13:21" s="104" customFormat="1" ht="15.75">
      <c r="M39949" s="172"/>
      <c r="N39949" s="172"/>
      <c r="O39949" s="172"/>
      <c r="U39949" s="173"/>
    </row>
    <row r="39950" spans="13:21" s="104" customFormat="1" ht="15.75">
      <c r="M39950" s="172"/>
      <c r="N39950" s="172"/>
      <c r="O39950" s="172"/>
      <c r="U39950" s="173"/>
    </row>
    <row r="39951" spans="13:21" s="104" customFormat="1" ht="15.75">
      <c r="M39951" s="172"/>
      <c r="N39951" s="172"/>
      <c r="O39951" s="172"/>
      <c r="U39951" s="173"/>
    </row>
    <row r="39952" spans="13:21" s="104" customFormat="1" ht="15.75">
      <c r="M39952" s="172"/>
      <c r="N39952" s="172"/>
      <c r="O39952" s="172"/>
      <c r="U39952" s="173"/>
    </row>
    <row r="39953" spans="13:21" s="104" customFormat="1" ht="15.75">
      <c r="M39953" s="172"/>
      <c r="N39953" s="172"/>
      <c r="O39953" s="172"/>
      <c r="U39953" s="173"/>
    </row>
    <row r="39954" spans="13:21" s="104" customFormat="1" ht="15.75">
      <c r="M39954" s="172"/>
      <c r="N39954" s="172"/>
      <c r="O39954" s="172"/>
      <c r="U39954" s="173"/>
    </row>
    <row r="39955" spans="13:21" s="104" customFormat="1" ht="15.75">
      <c r="M39955" s="172"/>
      <c r="N39955" s="172"/>
      <c r="O39955" s="172"/>
      <c r="U39955" s="173"/>
    </row>
    <row r="39956" spans="13:21" s="104" customFormat="1" ht="15.75">
      <c r="M39956" s="172"/>
      <c r="N39956" s="172"/>
      <c r="O39956" s="172"/>
      <c r="U39956" s="173"/>
    </row>
    <row r="39957" spans="13:21" s="104" customFormat="1" ht="15.75">
      <c r="M39957" s="172"/>
      <c r="N39957" s="172"/>
      <c r="O39957" s="172"/>
      <c r="U39957" s="173"/>
    </row>
    <row r="39958" spans="13:21" s="104" customFormat="1" ht="15.75">
      <c r="M39958" s="172"/>
      <c r="N39958" s="172"/>
      <c r="O39958" s="172"/>
      <c r="U39958" s="173"/>
    </row>
    <row r="39959" spans="13:21" s="104" customFormat="1" ht="15.75">
      <c r="M39959" s="172"/>
      <c r="N39959" s="172"/>
      <c r="O39959" s="172"/>
      <c r="U39959" s="173"/>
    </row>
    <row r="39960" spans="13:21" s="104" customFormat="1" ht="15.75">
      <c r="M39960" s="172"/>
      <c r="N39960" s="172"/>
      <c r="O39960" s="172"/>
      <c r="U39960" s="173"/>
    </row>
    <row r="39961" spans="13:21" s="104" customFormat="1" ht="15.75">
      <c r="M39961" s="172"/>
      <c r="N39961" s="172"/>
      <c r="O39961" s="172"/>
      <c r="U39961" s="173"/>
    </row>
    <row r="39962" spans="13:21" s="104" customFormat="1" ht="15.75">
      <c r="M39962" s="172"/>
      <c r="N39962" s="172"/>
      <c r="O39962" s="172"/>
      <c r="U39962" s="173"/>
    </row>
    <row r="39963" spans="13:21" s="104" customFormat="1" ht="15.75">
      <c r="M39963" s="172"/>
      <c r="N39963" s="172"/>
      <c r="O39963" s="172"/>
      <c r="U39963" s="173"/>
    </row>
    <row r="39964" spans="13:21" s="104" customFormat="1" ht="15.75">
      <c r="M39964" s="172"/>
      <c r="N39964" s="172"/>
      <c r="O39964" s="172"/>
      <c r="U39964" s="173"/>
    </row>
    <row r="39965" spans="13:21" s="104" customFormat="1" ht="15.75">
      <c r="M39965" s="172"/>
      <c r="N39965" s="172"/>
      <c r="O39965" s="172"/>
      <c r="U39965" s="173"/>
    </row>
    <row r="39966" spans="13:21" s="104" customFormat="1" ht="15.75">
      <c r="M39966" s="172"/>
      <c r="N39966" s="172"/>
      <c r="O39966" s="172"/>
      <c r="U39966" s="173"/>
    </row>
    <row r="39967" spans="13:21" s="104" customFormat="1" ht="15.75">
      <c r="M39967" s="172"/>
      <c r="N39967" s="172"/>
      <c r="O39967" s="172"/>
      <c r="U39967" s="173"/>
    </row>
    <row r="39968" spans="13:21" s="104" customFormat="1" ht="15.75">
      <c r="M39968" s="172"/>
      <c r="N39968" s="172"/>
      <c r="O39968" s="172"/>
      <c r="U39968" s="173"/>
    </row>
    <row r="39969" spans="13:21" s="104" customFormat="1" ht="15.75">
      <c r="M39969" s="172"/>
      <c r="N39969" s="172"/>
      <c r="O39969" s="172"/>
      <c r="U39969" s="173"/>
    </row>
    <row r="39970" spans="13:21" s="104" customFormat="1" ht="15.75">
      <c r="M39970" s="172"/>
      <c r="N39970" s="172"/>
      <c r="O39970" s="172"/>
      <c r="U39970" s="173"/>
    </row>
    <row r="39971" spans="13:21" s="104" customFormat="1" ht="15.75">
      <c r="M39971" s="172"/>
      <c r="N39971" s="172"/>
      <c r="O39971" s="172"/>
      <c r="U39971" s="173"/>
    </row>
    <row r="39972" spans="13:21" s="104" customFormat="1" ht="15.75">
      <c r="M39972" s="172"/>
      <c r="N39972" s="172"/>
      <c r="O39972" s="172"/>
      <c r="U39972" s="173"/>
    </row>
    <row r="39973" spans="13:21" s="104" customFormat="1" ht="15.75">
      <c r="M39973" s="172"/>
      <c r="N39973" s="172"/>
      <c r="O39973" s="172"/>
      <c r="U39973" s="173"/>
    </row>
    <row r="39974" spans="13:21" s="104" customFormat="1" ht="15.75">
      <c r="M39974" s="172"/>
      <c r="N39974" s="172"/>
      <c r="O39974" s="172"/>
      <c r="U39974" s="173"/>
    </row>
    <row r="39975" spans="13:21" s="104" customFormat="1" ht="15.75">
      <c r="M39975" s="172"/>
      <c r="N39975" s="172"/>
      <c r="O39975" s="172"/>
      <c r="U39975" s="173"/>
    </row>
    <row r="39976" spans="13:21" s="104" customFormat="1" ht="15.75">
      <c r="M39976" s="172"/>
      <c r="N39976" s="172"/>
      <c r="O39976" s="172"/>
      <c r="U39976" s="173"/>
    </row>
    <row r="39977" spans="13:21" s="104" customFormat="1" ht="15.75">
      <c r="M39977" s="172"/>
      <c r="N39977" s="172"/>
      <c r="O39977" s="172"/>
      <c r="U39977" s="173"/>
    </row>
    <row r="39978" spans="13:21" s="104" customFormat="1" ht="15.75">
      <c r="M39978" s="172"/>
      <c r="N39978" s="172"/>
      <c r="O39978" s="172"/>
      <c r="U39978" s="173"/>
    </row>
    <row r="39979" spans="13:21" s="104" customFormat="1" ht="15.75">
      <c r="M39979" s="172"/>
      <c r="N39979" s="172"/>
      <c r="O39979" s="172"/>
      <c r="U39979" s="173"/>
    </row>
    <row r="39980" spans="13:21" s="104" customFormat="1" ht="15.75">
      <c r="M39980" s="172"/>
      <c r="N39980" s="172"/>
      <c r="O39980" s="172"/>
      <c r="U39980" s="173"/>
    </row>
    <row r="39981" spans="13:21" s="104" customFormat="1" ht="15.75">
      <c r="M39981" s="172"/>
      <c r="N39981" s="172"/>
      <c r="O39981" s="172"/>
      <c r="U39981" s="173"/>
    </row>
    <row r="39982" spans="13:21" s="104" customFormat="1" ht="15.75">
      <c r="M39982" s="172"/>
      <c r="N39982" s="172"/>
      <c r="O39982" s="172"/>
      <c r="U39982" s="173"/>
    </row>
    <row r="39983" spans="13:21" s="104" customFormat="1" ht="15.75">
      <c r="M39983" s="172"/>
      <c r="N39983" s="172"/>
      <c r="O39983" s="172"/>
      <c r="U39983" s="173"/>
    </row>
    <row r="39984" spans="13:21" s="104" customFormat="1" ht="15.75">
      <c r="M39984" s="172"/>
      <c r="N39984" s="172"/>
      <c r="O39984" s="172"/>
      <c r="U39984" s="173"/>
    </row>
    <row r="39985" spans="13:21" s="104" customFormat="1" ht="15.75">
      <c r="M39985" s="172"/>
      <c r="N39985" s="172"/>
      <c r="O39985" s="172"/>
      <c r="U39985" s="173"/>
    </row>
    <row r="39986" spans="13:21" s="104" customFormat="1" ht="15.75">
      <c r="M39986" s="172"/>
      <c r="N39986" s="172"/>
      <c r="O39986" s="172"/>
      <c r="U39986" s="173"/>
    </row>
    <row r="39987" spans="13:21" s="104" customFormat="1" ht="15.75">
      <c r="M39987" s="172"/>
      <c r="N39987" s="172"/>
      <c r="O39987" s="172"/>
      <c r="U39987" s="173"/>
    </row>
    <row r="39988" spans="13:21" s="104" customFormat="1" ht="15.75">
      <c r="M39988" s="172"/>
      <c r="N39988" s="172"/>
      <c r="O39988" s="172"/>
      <c r="U39988" s="173"/>
    </row>
    <row r="39989" spans="13:21" s="104" customFormat="1" ht="15.75">
      <c r="M39989" s="172"/>
      <c r="N39989" s="172"/>
      <c r="O39989" s="172"/>
      <c r="U39989" s="173"/>
    </row>
    <row r="39990" spans="13:21" s="104" customFormat="1" ht="15.75">
      <c r="M39990" s="172"/>
      <c r="N39990" s="172"/>
      <c r="O39990" s="172"/>
      <c r="U39990" s="173"/>
    </row>
    <row r="39991" spans="13:21" s="104" customFormat="1" ht="15.75">
      <c r="M39991" s="172"/>
      <c r="N39991" s="172"/>
      <c r="O39991" s="172"/>
      <c r="U39991" s="173"/>
    </row>
    <row r="39992" spans="13:21" s="104" customFormat="1" ht="15.75">
      <c r="M39992" s="172"/>
      <c r="N39992" s="172"/>
      <c r="O39992" s="172"/>
      <c r="U39992" s="173"/>
    </row>
    <row r="39993" spans="13:21" s="104" customFormat="1" ht="15.75">
      <c r="M39993" s="172"/>
      <c r="N39993" s="172"/>
      <c r="O39993" s="172"/>
      <c r="U39993" s="173"/>
    </row>
    <row r="39994" spans="13:21" s="104" customFormat="1" ht="15.75">
      <c r="M39994" s="172"/>
      <c r="N39994" s="172"/>
      <c r="O39994" s="172"/>
      <c r="U39994" s="173"/>
    </row>
    <row r="39995" spans="13:21" s="104" customFormat="1" ht="15.75">
      <c r="M39995" s="172"/>
      <c r="N39995" s="172"/>
      <c r="O39995" s="172"/>
      <c r="U39995" s="173"/>
    </row>
    <row r="39996" spans="13:21" s="104" customFormat="1" ht="15.75">
      <c r="M39996" s="172"/>
      <c r="N39996" s="172"/>
      <c r="O39996" s="172"/>
      <c r="U39996" s="173"/>
    </row>
    <row r="39997" spans="13:21" s="104" customFormat="1" ht="15.75">
      <c r="M39997" s="172"/>
      <c r="N39997" s="172"/>
      <c r="O39997" s="172"/>
      <c r="U39997" s="173"/>
    </row>
    <row r="39998" spans="13:21" s="104" customFormat="1" ht="15.75">
      <c r="M39998" s="172"/>
      <c r="N39998" s="172"/>
      <c r="O39998" s="172"/>
      <c r="U39998" s="173"/>
    </row>
    <row r="39999" spans="13:21" s="104" customFormat="1" ht="15.75">
      <c r="M39999" s="172"/>
      <c r="N39999" s="172"/>
      <c r="O39999" s="172"/>
      <c r="U39999" s="173"/>
    </row>
    <row r="40000" spans="13:21" s="104" customFormat="1" ht="15.75">
      <c r="M40000" s="172"/>
      <c r="N40000" s="172"/>
      <c r="O40000" s="172"/>
      <c r="U40000" s="173"/>
    </row>
    <row r="40001" spans="13:21" s="104" customFormat="1" ht="15.75">
      <c r="M40001" s="172"/>
      <c r="N40001" s="172"/>
      <c r="O40001" s="172"/>
      <c r="U40001" s="173"/>
    </row>
    <row r="40002" spans="13:21" s="104" customFormat="1" ht="15.75">
      <c r="M40002" s="172"/>
      <c r="N40002" s="172"/>
      <c r="O40002" s="172"/>
      <c r="U40002" s="173"/>
    </row>
    <row r="40003" spans="13:21" s="104" customFormat="1" ht="15.75">
      <c r="M40003" s="172"/>
      <c r="N40003" s="172"/>
      <c r="O40003" s="172"/>
      <c r="U40003" s="173"/>
    </row>
    <row r="40004" spans="13:21" s="104" customFormat="1" ht="15.75">
      <c r="M40004" s="172"/>
      <c r="N40004" s="172"/>
      <c r="O40004" s="172"/>
      <c r="U40004" s="173"/>
    </row>
    <row r="40005" spans="13:21" s="104" customFormat="1" ht="15.75">
      <c r="M40005" s="172"/>
      <c r="N40005" s="172"/>
      <c r="O40005" s="172"/>
      <c r="U40005" s="173"/>
    </row>
    <row r="40006" spans="13:21" s="104" customFormat="1" ht="15.75">
      <c r="M40006" s="172"/>
      <c r="N40006" s="172"/>
      <c r="O40006" s="172"/>
      <c r="U40006" s="173"/>
    </row>
    <row r="40007" spans="13:21" s="104" customFormat="1" ht="15.75">
      <c r="M40007" s="172"/>
      <c r="N40007" s="172"/>
      <c r="O40007" s="172"/>
      <c r="U40007" s="173"/>
    </row>
    <row r="40008" spans="13:21" s="104" customFormat="1" ht="15.75">
      <c r="M40008" s="172"/>
      <c r="N40008" s="172"/>
      <c r="O40008" s="172"/>
      <c r="U40008" s="173"/>
    </row>
    <row r="40009" spans="13:21" s="104" customFormat="1" ht="15.75">
      <c r="M40009" s="172"/>
      <c r="N40009" s="172"/>
      <c r="O40009" s="172"/>
      <c r="U40009" s="173"/>
    </row>
    <row r="40010" spans="13:21" s="104" customFormat="1" ht="15.75">
      <c r="M40010" s="172"/>
      <c r="N40010" s="172"/>
      <c r="O40010" s="172"/>
      <c r="U40010" s="173"/>
    </row>
    <row r="40011" spans="13:21" s="104" customFormat="1" ht="15.75">
      <c r="M40011" s="172"/>
      <c r="N40011" s="172"/>
      <c r="O40011" s="172"/>
      <c r="U40011" s="173"/>
    </row>
    <row r="40012" spans="13:21" s="104" customFormat="1" ht="15.75">
      <c r="M40012" s="172"/>
      <c r="N40012" s="172"/>
      <c r="O40012" s="172"/>
      <c r="U40012" s="173"/>
    </row>
    <row r="40013" spans="13:21" s="104" customFormat="1" ht="15.75">
      <c r="M40013" s="172"/>
      <c r="N40013" s="172"/>
      <c r="O40013" s="172"/>
      <c r="U40013" s="173"/>
    </row>
    <row r="40014" spans="13:21" s="104" customFormat="1" ht="15.75">
      <c r="M40014" s="172"/>
      <c r="N40014" s="172"/>
      <c r="O40014" s="172"/>
      <c r="U40014" s="173"/>
    </row>
    <row r="40015" spans="13:21" s="104" customFormat="1" ht="15.75">
      <c r="M40015" s="172"/>
      <c r="N40015" s="172"/>
      <c r="O40015" s="172"/>
      <c r="U40015" s="173"/>
    </row>
    <row r="40016" spans="13:21" s="104" customFormat="1" ht="15.75">
      <c r="M40016" s="172"/>
      <c r="N40016" s="172"/>
      <c r="O40016" s="172"/>
      <c r="U40016" s="173"/>
    </row>
    <row r="40017" spans="13:21" s="104" customFormat="1" ht="15.75">
      <c r="M40017" s="172"/>
      <c r="N40017" s="172"/>
      <c r="O40017" s="172"/>
      <c r="U40017" s="173"/>
    </row>
    <row r="40018" spans="13:21" s="104" customFormat="1" ht="15.75">
      <c r="M40018" s="172"/>
      <c r="N40018" s="172"/>
      <c r="O40018" s="172"/>
      <c r="U40018" s="173"/>
    </row>
    <row r="40019" spans="13:21" s="104" customFormat="1" ht="15.75">
      <c r="M40019" s="172"/>
      <c r="N40019" s="172"/>
      <c r="O40019" s="172"/>
      <c r="U40019" s="173"/>
    </row>
    <row r="40020" spans="13:21" s="104" customFormat="1" ht="15.75">
      <c r="M40020" s="172"/>
      <c r="N40020" s="172"/>
      <c r="O40020" s="172"/>
      <c r="U40020" s="173"/>
    </row>
    <row r="40021" spans="13:21" s="104" customFormat="1" ht="15.75">
      <c r="M40021" s="172"/>
      <c r="N40021" s="172"/>
      <c r="O40021" s="172"/>
      <c r="U40021" s="173"/>
    </row>
    <row r="40022" spans="13:21" s="104" customFormat="1" ht="15.75">
      <c r="M40022" s="172"/>
      <c r="N40022" s="172"/>
      <c r="O40022" s="172"/>
      <c r="U40022" s="173"/>
    </row>
    <row r="40023" spans="13:21" s="104" customFormat="1" ht="15.75">
      <c r="M40023" s="172"/>
      <c r="N40023" s="172"/>
      <c r="O40023" s="172"/>
      <c r="U40023" s="173"/>
    </row>
    <row r="40024" spans="13:21" s="104" customFormat="1" ht="15.75">
      <c r="M40024" s="172"/>
      <c r="N40024" s="172"/>
      <c r="O40024" s="172"/>
      <c r="U40024" s="173"/>
    </row>
    <row r="40025" spans="13:21" s="104" customFormat="1" ht="15.75">
      <c r="M40025" s="172"/>
      <c r="N40025" s="172"/>
      <c r="O40025" s="172"/>
      <c r="U40025" s="173"/>
    </row>
    <row r="40026" spans="13:21" s="104" customFormat="1" ht="15.75">
      <c r="M40026" s="172"/>
      <c r="N40026" s="172"/>
      <c r="O40026" s="172"/>
      <c r="U40026" s="173"/>
    </row>
    <row r="40027" spans="13:21" s="104" customFormat="1" ht="15.75">
      <c r="M40027" s="172"/>
      <c r="N40027" s="172"/>
      <c r="O40027" s="172"/>
      <c r="U40027" s="173"/>
    </row>
    <row r="40028" spans="13:21" s="104" customFormat="1" ht="15.75">
      <c r="M40028" s="172"/>
      <c r="N40028" s="172"/>
      <c r="O40028" s="172"/>
      <c r="U40028" s="173"/>
    </row>
    <row r="40029" spans="13:21" s="104" customFormat="1" ht="15.75">
      <c r="M40029" s="172"/>
      <c r="N40029" s="172"/>
      <c r="O40029" s="172"/>
      <c r="U40029" s="173"/>
    </row>
    <row r="40030" spans="13:21" s="104" customFormat="1" ht="15.75">
      <c r="M40030" s="172"/>
      <c r="N40030" s="172"/>
      <c r="O40030" s="172"/>
      <c r="U40030" s="173"/>
    </row>
    <row r="40031" spans="13:21" s="104" customFormat="1" ht="15.75">
      <c r="M40031" s="172"/>
      <c r="N40031" s="172"/>
      <c r="O40031" s="172"/>
      <c r="U40031" s="173"/>
    </row>
    <row r="40032" spans="13:21" s="104" customFormat="1" ht="15.75">
      <c r="M40032" s="172"/>
      <c r="N40032" s="172"/>
      <c r="O40032" s="172"/>
      <c r="U40032" s="173"/>
    </row>
    <row r="40033" spans="13:21" s="104" customFormat="1" ht="15.75">
      <c r="M40033" s="172"/>
      <c r="N40033" s="172"/>
      <c r="O40033" s="172"/>
      <c r="U40033" s="173"/>
    </row>
    <row r="40034" spans="13:21" s="104" customFormat="1" ht="15.75">
      <c r="M40034" s="172"/>
      <c r="N40034" s="172"/>
      <c r="O40034" s="172"/>
      <c r="U40034" s="173"/>
    </row>
    <row r="40035" spans="13:21" s="104" customFormat="1" ht="15.75">
      <c r="M40035" s="172"/>
      <c r="N40035" s="172"/>
      <c r="O40035" s="172"/>
      <c r="U40035" s="173"/>
    </row>
    <row r="40036" spans="13:21" s="104" customFormat="1" ht="15.75">
      <c r="M40036" s="172"/>
      <c r="N40036" s="172"/>
      <c r="O40036" s="172"/>
      <c r="U40036" s="173"/>
    </row>
    <row r="40037" spans="13:21" s="104" customFormat="1" ht="15.75">
      <c r="M40037" s="172"/>
      <c r="N40037" s="172"/>
      <c r="O40037" s="172"/>
      <c r="U40037" s="173"/>
    </row>
    <row r="40038" spans="13:21" s="104" customFormat="1" ht="15.75">
      <c r="M40038" s="172"/>
      <c r="N40038" s="172"/>
      <c r="O40038" s="172"/>
      <c r="U40038" s="173"/>
    </row>
    <row r="40039" spans="13:21" s="104" customFormat="1" ht="15.75">
      <c r="M40039" s="172"/>
      <c r="N40039" s="172"/>
      <c r="O40039" s="172"/>
      <c r="U40039" s="173"/>
    </row>
    <row r="40040" spans="13:21" s="104" customFormat="1" ht="15.75">
      <c r="M40040" s="172"/>
      <c r="N40040" s="172"/>
      <c r="O40040" s="172"/>
      <c r="U40040" s="173"/>
    </row>
    <row r="40041" spans="13:21" s="104" customFormat="1" ht="15.75">
      <c r="M40041" s="172"/>
      <c r="N40041" s="172"/>
      <c r="O40041" s="172"/>
      <c r="U40041" s="173"/>
    </row>
    <row r="40042" spans="13:21" s="104" customFormat="1" ht="15.75">
      <c r="M40042" s="172"/>
      <c r="N40042" s="172"/>
      <c r="O40042" s="172"/>
      <c r="U40042" s="173"/>
    </row>
    <row r="40043" spans="13:21" s="104" customFormat="1" ht="15.75">
      <c r="M40043" s="172"/>
      <c r="N40043" s="172"/>
      <c r="O40043" s="172"/>
      <c r="U40043" s="173"/>
    </row>
    <row r="40044" spans="13:21" s="104" customFormat="1" ht="15.75">
      <c r="M40044" s="172"/>
      <c r="N40044" s="172"/>
      <c r="O40044" s="172"/>
      <c r="U40044" s="173"/>
    </row>
    <row r="40045" spans="13:21" s="104" customFormat="1" ht="15.75">
      <c r="M40045" s="172"/>
      <c r="N40045" s="172"/>
      <c r="O40045" s="172"/>
      <c r="U40045" s="173"/>
    </row>
    <row r="40046" spans="13:21" s="104" customFormat="1" ht="15.75">
      <c r="M40046" s="172"/>
      <c r="N40046" s="172"/>
      <c r="O40046" s="172"/>
      <c r="U40046" s="173"/>
    </row>
    <row r="40047" spans="13:21" s="104" customFormat="1" ht="15.75">
      <c r="M40047" s="172"/>
      <c r="N40047" s="172"/>
      <c r="O40047" s="172"/>
      <c r="U40047" s="173"/>
    </row>
    <row r="40048" spans="13:21" s="104" customFormat="1" ht="15.75">
      <c r="M40048" s="172"/>
      <c r="N40048" s="172"/>
      <c r="O40048" s="172"/>
      <c r="U40048" s="173"/>
    </row>
    <row r="40049" spans="13:21" s="104" customFormat="1" ht="15.75">
      <c r="M40049" s="172"/>
      <c r="N40049" s="172"/>
      <c r="O40049" s="172"/>
      <c r="U40049" s="173"/>
    </row>
    <row r="40050" spans="13:21" s="104" customFormat="1" ht="15.75">
      <c r="M40050" s="172"/>
      <c r="N40050" s="172"/>
      <c r="O40050" s="172"/>
      <c r="U40050" s="173"/>
    </row>
    <row r="40051" spans="13:21" s="104" customFormat="1" ht="15.75">
      <c r="M40051" s="172"/>
      <c r="N40051" s="172"/>
      <c r="O40051" s="172"/>
      <c r="U40051" s="173"/>
    </row>
    <row r="40052" spans="13:21" s="104" customFormat="1" ht="15.75">
      <c r="M40052" s="172"/>
      <c r="N40052" s="172"/>
      <c r="O40052" s="172"/>
      <c r="U40052" s="173"/>
    </row>
    <row r="40053" spans="13:21" s="104" customFormat="1" ht="15.75">
      <c r="M40053" s="172"/>
      <c r="N40053" s="172"/>
      <c r="O40053" s="172"/>
      <c r="U40053" s="173"/>
    </row>
    <row r="40054" spans="13:21" s="104" customFormat="1" ht="15.75">
      <c r="M40054" s="172"/>
      <c r="N40054" s="172"/>
      <c r="O40054" s="172"/>
      <c r="U40054" s="173"/>
    </row>
    <row r="40055" spans="13:21" s="104" customFormat="1" ht="15.75">
      <c r="M40055" s="172"/>
      <c r="N40055" s="172"/>
      <c r="O40055" s="172"/>
      <c r="U40055" s="173"/>
    </row>
    <row r="40056" spans="13:21" s="104" customFormat="1" ht="15.75">
      <c r="M40056" s="172"/>
      <c r="N40056" s="172"/>
      <c r="O40056" s="172"/>
      <c r="U40056" s="173"/>
    </row>
    <row r="40057" spans="13:21" s="104" customFormat="1" ht="15.75">
      <c r="M40057" s="172"/>
      <c r="N40057" s="172"/>
      <c r="O40057" s="172"/>
      <c r="U40057" s="173"/>
    </row>
    <row r="40058" spans="13:21" s="104" customFormat="1" ht="15.75">
      <c r="M40058" s="172"/>
      <c r="N40058" s="172"/>
      <c r="O40058" s="172"/>
      <c r="U40058" s="173"/>
    </row>
    <row r="40059" spans="13:21" s="104" customFormat="1" ht="15.75">
      <c r="M40059" s="172"/>
      <c r="N40059" s="172"/>
      <c r="O40059" s="172"/>
      <c r="U40059" s="173"/>
    </row>
    <row r="40060" spans="13:21" s="104" customFormat="1" ht="15.75">
      <c r="M40060" s="172"/>
      <c r="N40060" s="172"/>
      <c r="O40060" s="172"/>
      <c r="U40060" s="173"/>
    </row>
    <row r="40061" spans="13:21" s="104" customFormat="1" ht="15.75">
      <c r="M40061" s="172"/>
      <c r="N40061" s="172"/>
      <c r="O40061" s="172"/>
      <c r="U40061" s="173"/>
    </row>
    <row r="40062" spans="13:21" s="104" customFormat="1" ht="15.75">
      <c r="M40062" s="172"/>
      <c r="N40062" s="172"/>
      <c r="O40062" s="172"/>
      <c r="U40062" s="173"/>
    </row>
    <row r="40063" spans="13:21" s="104" customFormat="1" ht="15.75">
      <c r="M40063" s="172"/>
      <c r="N40063" s="172"/>
      <c r="O40063" s="172"/>
      <c r="U40063" s="173"/>
    </row>
    <row r="40064" spans="13:21" s="104" customFormat="1" ht="15.75">
      <c r="M40064" s="172"/>
      <c r="N40064" s="172"/>
      <c r="O40064" s="172"/>
      <c r="U40064" s="173"/>
    </row>
    <row r="40065" spans="13:21" s="104" customFormat="1" ht="15.75">
      <c r="M40065" s="172"/>
      <c r="N40065" s="172"/>
      <c r="O40065" s="172"/>
      <c r="U40065" s="173"/>
    </row>
    <row r="40066" spans="13:21" s="104" customFormat="1" ht="15.75">
      <c r="M40066" s="172"/>
      <c r="N40066" s="172"/>
      <c r="O40066" s="172"/>
      <c r="U40066" s="173"/>
    </row>
    <row r="40067" spans="13:21" s="104" customFormat="1" ht="15.75">
      <c r="M40067" s="172"/>
      <c r="N40067" s="172"/>
      <c r="O40067" s="172"/>
      <c r="U40067" s="173"/>
    </row>
    <row r="40068" spans="13:21" s="104" customFormat="1" ht="15.75">
      <c r="M40068" s="172"/>
      <c r="N40068" s="172"/>
      <c r="O40068" s="172"/>
      <c r="U40068" s="173"/>
    </row>
    <row r="40069" spans="13:21" s="104" customFormat="1" ht="15.75">
      <c r="M40069" s="172"/>
      <c r="N40069" s="172"/>
      <c r="O40069" s="172"/>
      <c r="U40069" s="173"/>
    </row>
    <row r="40070" spans="13:21" s="104" customFormat="1" ht="15.75">
      <c r="M40070" s="172"/>
      <c r="N40070" s="172"/>
      <c r="O40070" s="172"/>
      <c r="U40070" s="173"/>
    </row>
    <row r="40071" spans="13:21" s="104" customFormat="1" ht="15.75">
      <c r="M40071" s="172"/>
      <c r="N40071" s="172"/>
      <c r="O40071" s="172"/>
      <c r="U40071" s="173"/>
    </row>
    <row r="40072" spans="13:21" s="104" customFormat="1" ht="15.75">
      <c r="M40072" s="172"/>
      <c r="N40072" s="172"/>
      <c r="O40072" s="172"/>
      <c r="U40072" s="173"/>
    </row>
    <row r="40073" spans="13:21" s="104" customFormat="1" ht="15.75">
      <c r="M40073" s="172"/>
      <c r="N40073" s="172"/>
      <c r="O40073" s="172"/>
      <c r="U40073" s="173"/>
    </row>
    <row r="40074" spans="13:21" s="104" customFormat="1" ht="15.75">
      <c r="M40074" s="172"/>
      <c r="N40074" s="172"/>
      <c r="O40074" s="172"/>
      <c r="U40074" s="173"/>
    </row>
    <row r="40075" spans="13:21" s="104" customFormat="1" ht="15.75">
      <c r="M40075" s="172"/>
      <c r="N40075" s="172"/>
      <c r="O40075" s="172"/>
      <c r="U40075" s="173"/>
    </row>
    <row r="40076" spans="13:21" s="104" customFormat="1" ht="15.75">
      <c r="M40076" s="172"/>
      <c r="N40076" s="172"/>
      <c r="O40076" s="172"/>
      <c r="U40076" s="173"/>
    </row>
    <row r="40077" spans="13:21" s="104" customFormat="1" ht="15.75">
      <c r="M40077" s="172"/>
      <c r="N40077" s="172"/>
      <c r="O40077" s="172"/>
      <c r="U40077" s="173"/>
    </row>
    <row r="40078" spans="13:21" s="104" customFormat="1" ht="15.75">
      <c r="M40078" s="172"/>
      <c r="N40078" s="172"/>
      <c r="O40078" s="172"/>
      <c r="U40078" s="173"/>
    </row>
    <row r="40079" spans="13:21" s="104" customFormat="1" ht="15.75">
      <c r="M40079" s="172"/>
      <c r="N40079" s="172"/>
      <c r="O40079" s="172"/>
      <c r="U40079" s="173"/>
    </row>
    <row r="40080" spans="13:21" s="104" customFormat="1" ht="15.75">
      <c r="M40080" s="172"/>
      <c r="N40080" s="172"/>
      <c r="O40080" s="172"/>
      <c r="U40080" s="173"/>
    </row>
    <row r="40081" spans="13:21" s="104" customFormat="1" ht="15.75">
      <c r="M40081" s="172"/>
      <c r="N40081" s="172"/>
      <c r="O40081" s="172"/>
      <c r="U40081" s="173"/>
    </row>
    <row r="40082" spans="13:21" s="104" customFormat="1" ht="15.75">
      <c r="M40082" s="172"/>
      <c r="N40082" s="172"/>
      <c r="O40082" s="172"/>
      <c r="U40082" s="173"/>
    </row>
    <row r="40083" spans="13:21" s="104" customFormat="1" ht="15.75">
      <c r="M40083" s="172"/>
      <c r="N40083" s="172"/>
      <c r="O40083" s="172"/>
      <c r="U40083" s="173"/>
    </row>
    <row r="40084" spans="13:21" s="104" customFormat="1" ht="15.75">
      <c r="M40084" s="172"/>
      <c r="N40084" s="172"/>
      <c r="O40084" s="172"/>
      <c r="U40084" s="173"/>
    </row>
    <row r="40085" spans="13:21" s="104" customFormat="1" ht="15.75">
      <c r="M40085" s="172"/>
      <c r="N40085" s="172"/>
      <c r="O40085" s="172"/>
      <c r="U40085" s="173"/>
    </row>
    <row r="40086" spans="13:21" s="104" customFormat="1" ht="15.75">
      <c r="M40086" s="172"/>
      <c r="N40086" s="172"/>
      <c r="O40086" s="172"/>
      <c r="U40086" s="173"/>
    </row>
    <row r="40087" spans="13:21" s="104" customFormat="1" ht="15.75">
      <c r="M40087" s="172"/>
      <c r="N40087" s="172"/>
      <c r="O40087" s="172"/>
      <c r="U40087" s="173"/>
    </row>
    <row r="40088" spans="13:21" s="104" customFormat="1" ht="15.75">
      <c r="M40088" s="172"/>
      <c r="N40088" s="172"/>
      <c r="O40088" s="172"/>
      <c r="U40088" s="173"/>
    </row>
    <row r="40089" spans="13:21" s="104" customFormat="1" ht="15.75">
      <c r="M40089" s="172"/>
      <c r="N40089" s="172"/>
      <c r="O40089" s="172"/>
      <c r="U40089" s="173"/>
    </row>
    <row r="40090" spans="13:21" s="104" customFormat="1" ht="15.75">
      <c r="M40090" s="172"/>
      <c r="N40090" s="172"/>
      <c r="O40090" s="172"/>
      <c r="U40090" s="173"/>
    </row>
    <row r="40091" spans="13:21" s="104" customFormat="1" ht="15.75">
      <c r="M40091" s="172"/>
      <c r="N40091" s="172"/>
      <c r="O40091" s="172"/>
      <c r="U40091" s="173"/>
    </row>
    <row r="40092" spans="13:21" s="104" customFormat="1" ht="15.75">
      <c r="M40092" s="172"/>
      <c r="N40092" s="172"/>
      <c r="O40092" s="172"/>
      <c r="U40092" s="173"/>
    </row>
    <row r="40093" spans="13:21" s="104" customFormat="1" ht="15.75">
      <c r="M40093" s="172"/>
      <c r="N40093" s="172"/>
      <c r="O40093" s="172"/>
      <c r="U40093" s="173"/>
    </row>
    <row r="40094" spans="13:21" s="104" customFormat="1" ht="15.75">
      <c r="M40094" s="172"/>
      <c r="N40094" s="172"/>
      <c r="O40094" s="172"/>
      <c r="U40094" s="173"/>
    </row>
    <row r="40095" spans="13:21" s="104" customFormat="1" ht="15.75">
      <c r="M40095" s="172"/>
      <c r="N40095" s="172"/>
      <c r="O40095" s="172"/>
      <c r="U40095" s="173"/>
    </row>
    <row r="40096" spans="13:21" s="104" customFormat="1" ht="15.75">
      <c r="M40096" s="172"/>
      <c r="N40096" s="172"/>
      <c r="O40096" s="172"/>
      <c r="U40096" s="173"/>
    </row>
    <row r="40097" spans="13:21" s="104" customFormat="1" ht="15.75">
      <c r="M40097" s="172"/>
      <c r="N40097" s="172"/>
      <c r="O40097" s="172"/>
      <c r="U40097" s="173"/>
    </row>
    <row r="40098" spans="13:21" s="104" customFormat="1" ht="15.75">
      <c r="M40098" s="172"/>
      <c r="N40098" s="172"/>
      <c r="O40098" s="172"/>
      <c r="U40098" s="173"/>
    </row>
    <row r="40099" spans="13:21" s="104" customFormat="1" ht="15.75">
      <c r="M40099" s="172"/>
      <c r="N40099" s="172"/>
      <c r="O40099" s="172"/>
      <c r="U40099" s="173"/>
    </row>
    <row r="40100" spans="13:21" s="104" customFormat="1" ht="15.75">
      <c r="M40100" s="172"/>
      <c r="N40100" s="172"/>
      <c r="O40100" s="172"/>
      <c r="U40100" s="173"/>
    </row>
    <row r="40101" spans="13:21" s="104" customFormat="1" ht="15.75">
      <c r="M40101" s="172"/>
      <c r="N40101" s="172"/>
      <c r="O40101" s="172"/>
      <c r="U40101" s="173"/>
    </row>
    <row r="40102" spans="13:21" s="104" customFormat="1" ht="15.75">
      <c r="M40102" s="172"/>
      <c r="N40102" s="172"/>
      <c r="O40102" s="172"/>
      <c r="U40102" s="173"/>
    </row>
    <row r="40103" spans="13:21" s="104" customFormat="1" ht="15.75">
      <c r="M40103" s="172"/>
      <c r="N40103" s="172"/>
      <c r="O40103" s="172"/>
      <c r="U40103" s="173"/>
    </row>
    <row r="40104" spans="13:21" s="104" customFormat="1" ht="15.75">
      <c r="M40104" s="172"/>
      <c r="N40104" s="172"/>
      <c r="O40104" s="172"/>
      <c r="U40104" s="173"/>
    </row>
    <row r="40105" spans="13:21" s="104" customFormat="1" ht="15.75">
      <c r="M40105" s="172"/>
      <c r="N40105" s="172"/>
      <c r="O40105" s="172"/>
      <c r="U40105" s="173"/>
    </row>
    <row r="40106" spans="13:21" s="104" customFormat="1" ht="15.75">
      <c r="M40106" s="172"/>
      <c r="N40106" s="172"/>
      <c r="O40106" s="172"/>
      <c r="U40106" s="173"/>
    </row>
    <row r="40107" spans="13:21" s="104" customFormat="1" ht="15.75">
      <c r="M40107" s="172"/>
      <c r="N40107" s="172"/>
      <c r="O40107" s="172"/>
      <c r="U40107" s="173"/>
    </row>
    <row r="40108" spans="13:21" s="104" customFormat="1" ht="15.75">
      <c r="M40108" s="172"/>
      <c r="N40108" s="172"/>
      <c r="O40108" s="172"/>
      <c r="U40108" s="173"/>
    </row>
    <row r="40109" spans="13:21" s="104" customFormat="1" ht="15.75">
      <c r="M40109" s="172"/>
      <c r="N40109" s="172"/>
      <c r="O40109" s="172"/>
      <c r="U40109" s="173"/>
    </row>
    <row r="40110" spans="13:21" s="104" customFormat="1" ht="15.75">
      <c r="M40110" s="172"/>
      <c r="N40110" s="172"/>
      <c r="O40110" s="172"/>
      <c r="U40110" s="173"/>
    </row>
    <row r="40111" spans="13:21" s="104" customFormat="1" ht="15.75">
      <c r="M40111" s="172"/>
      <c r="N40111" s="172"/>
      <c r="O40111" s="172"/>
      <c r="U40111" s="173"/>
    </row>
    <row r="40112" spans="13:21" s="104" customFormat="1" ht="15.75">
      <c r="M40112" s="172"/>
      <c r="N40112" s="172"/>
      <c r="O40112" s="172"/>
      <c r="U40112" s="173"/>
    </row>
    <row r="40113" spans="13:21" s="104" customFormat="1" ht="15.75">
      <c r="M40113" s="172"/>
      <c r="N40113" s="172"/>
      <c r="O40113" s="172"/>
      <c r="U40113" s="173"/>
    </row>
    <row r="40114" spans="13:21" s="104" customFormat="1" ht="15.75">
      <c r="M40114" s="172"/>
      <c r="N40114" s="172"/>
      <c r="O40114" s="172"/>
      <c r="U40114" s="173"/>
    </row>
    <row r="40115" spans="13:21" s="104" customFormat="1" ht="15.75">
      <c r="M40115" s="172"/>
      <c r="N40115" s="172"/>
      <c r="O40115" s="172"/>
      <c r="U40115" s="173"/>
    </row>
    <row r="40116" spans="13:21" s="104" customFormat="1" ht="15.75">
      <c r="M40116" s="172"/>
      <c r="N40116" s="172"/>
      <c r="O40116" s="172"/>
      <c r="U40116" s="173"/>
    </row>
    <row r="40117" spans="13:21" s="104" customFormat="1" ht="15.75">
      <c r="M40117" s="172"/>
      <c r="N40117" s="172"/>
      <c r="O40117" s="172"/>
      <c r="U40117" s="173"/>
    </row>
    <row r="40118" spans="13:21" s="104" customFormat="1" ht="15.75">
      <c r="M40118" s="172"/>
      <c r="N40118" s="172"/>
      <c r="O40118" s="172"/>
      <c r="U40118" s="173"/>
    </row>
    <row r="40119" spans="13:21" s="104" customFormat="1" ht="15.75">
      <c r="M40119" s="172"/>
      <c r="N40119" s="172"/>
      <c r="O40119" s="172"/>
      <c r="U40119" s="173"/>
    </row>
    <row r="40120" spans="13:21" s="104" customFormat="1" ht="15.75">
      <c r="M40120" s="172"/>
      <c r="N40120" s="172"/>
      <c r="O40120" s="172"/>
      <c r="U40120" s="173"/>
    </row>
    <row r="40121" spans="13:21" s="104" customFormat="1" ht="15.75">
      <c r="M40121" s="172"/>
      <c r="N40121" s="172"/>
      <c r="O40121" s="172"/>
      <c r="U40121" s="173"/>
    </row>
    <row r="40122" spans="13:21" s="104" customFormat="1" ht="15.75">
      <c r="M40122" s="172"/>
      <c r="N40122" s="172"/>
      <c r="O40122" s="172"/>
      <c r="U40122" s="173"/>
    </row>
    <row r="40123" spans="13:21" s="104" customFormat="1" ht="15.75">
      <c r="M40123" s="172"/>
      <c r="N40123" s="172"/>
      <c r="O40123" s="172"/>
      <c r="U40123" s="173"/>
    </row>
    <row r="40124" spans="13:21" s="104" customFormat="1" ht="15.75">
      <c r="M40124" s="172"/>
      <c r="N40124" s="172"/>
      <c r="O40124" s="172"/>
      <c r="U40124" s="173"/>
    </row>
    <row r="40125" spans="13:21" s="104" customFormat="1" ht="15.75">
      <c r="M40125" s="172"/>
      <c r="N40125" s="172"/>
      <c r="O40125" s="172"/>
      <c r="U40125" s="173"/>
    </row>
    <row r="40126" spans="13:21" s="104" customFormat="1" ht="15.75">
      <c r="M40126" s="172"/>
      <c r="N40126" s="172"/>
      <c r="O40126" s="172"/>
      <c r="U40126" s="173"/>
    </row>
    <row r="40127" spans="13:21" s="104" customFormat="1" ht="15.75">
      <c r="M40127" s="172"/>
      <c r="N40127" s="172"/>
      <c r="O40127" s="172"/>
      <c r="U40127" s="173"/>
    </row>
    <row r="40128" spans="13:21" s="104" customFormat="1" ht="15.75">
      <c r="M40128" s="172"/>
      <c r="N40128" s="172"/>
      <c r="O40128" s="172"/>
      <c r="U40128" s="173"/>
    </row>
    <row r="40129" spans="13:21" s="104" customFormat="1" ht="15.75">
      <c r="M40129" s="172"/>
      <c r="N40129" s="172"/>
      <c r="O40129" s="172"/>
      <c r="U40129" s="173"/>
    </row>
    <row r="40130" spans="13:21" s="104" customFormat="1" ht="15.75">
      <c r="M40130" s="172"/>
      <c r="N40130" s="172"/>
      <c r="O40130" s="172"/>
      <c r="U40130" s="173"/>
    </row>
    <row r="40131" spans="13:21" s="104" customFormat="1" ht="15.75">
      <c r="M40131" s="172"/>
      <c r="N40131" s="172"/>
      <c r="O40131" s="172"/>
      <c r="U40131" s="173"/>
    </row>
    <row r="40132" spans="13:21" s="104" customFormat="1" ht="15.75">
      <c r="M40132" s="172"/>
      <c r="N40132" s="172"/>
      <c r="O40132" s="172"/>
      <c r="U40132" s="173"/>
    </row>
    <row r="40133" spans="13:21" s="104" customFormat="1" ht="15.75">
      <c r="M40133" s="172"/>
      <c r="N40133" s="172"/>
      <c r="O40133" s="172"/>
      <c r="U40133" s="173"/>
    </row>
    <row r="40134" spans="13:21" s="104" customFormat="1" ht="15.75">
      <c r="M40134" s="172"/>
      <c r="N40134" s="172"/>
      <c r="O40134" s="172"/>
      <c r="U40134" s="173"/>
    </row>
    <row r="40135" spans="13:21" s="104" customFormat="1" ht="15.75">
      <c r="M40135" s="172"/>
      <c r="N40135" s="172"/>
      <c r="O40135" s="172"/>
      <c r="U40135" s="173"/>
    </row>
    <row r="40136" spans="13:21" s="104" customFormat="1" ht="15.75">
      <c r="M40136" s="172"/>
      <c r="N40136" s="172"/>
      <c r="O40136" s="172"/>
      <c r="U40136" s="173"/>
    </row>
    <row r="40137" spans="13:21" s="104" customFormat="1" ht="15.75">
      <c r="M40137" s="172"/>
      <c r="N40137" s="172"/>
      <c r="O40137" s="172"/>
      <c r="U40137" s="173"/>
    </row>
    <row r="40138" spans="13:21" s="104" customFormat="1" ht="15.75">
      <c r="M40138" s="172"/>
      <c r="N40138" s="172"/>
      <c r="O40138" s="172"/>
      <c r="U40138" s="173"/>
    </row>
    <row r="40139" spans="13:21" s="104" customFormat="1" ht="15.75">
      <c r="M40139" s="172"/>
      <c r="N40139" s="172"/>
      <c r="O40139" s="172"/>
      <c r="U40139" s="173"/>
    </row>
    <row r="40140" spans="13:21" s="104" customFormat="1" ht="15.75">
      <c r="M40140" s="172"/>
      <c r="N40140" s="172"/>
      <c r="O40140" s="172"/>
      <c r="U40140" s="173"/>
    </row>
    <row r="40141" spans="13:21" s="104" customFormat="1" ht="15.75">
      <c r="M40141" s="172"/>
      <c r="N40141" s="172"/>
      <c r="O40141" s="172"/>
      <c r="U40141" s="173"/>
    </row>
    <row r="40142" spans="13:21" s="104" customFormat="1" ht="15.75">
      <c r="M40142" s="172"/>
      <c r="N40142" s="172"/>
      <c r="O40142" s="172"/>
      <c r="U40142" s="173"/>
    </row>
    <row r="40143" spans="13:21" s="104" customFormat="1" ht="15.75">
      <c r="M40143" s="172"/>
      <c r="N40143" s="172"/>
      <c r="O40143" s="172"/>
      <c r="U40143" s="173"/>
    </row>
    <row r="40144" spans="13:21" s="104" customFormat="1" ht="15.75">
      <c r="M40144" s="172"/>
      <c r="N40144" s="172"/>
      <c r="O40144" s="172"/>
      <c r="U40144" s="173"/>
    </row>
    <row r="40145" spans="13:21" s="104" customFormat="1" ht="15.75">
      <c r="M40145" s="172"/>
      <c r="N40145" s="172"/>
      <c r="O40145" s="172"/>
      <c r="U40145" s="173"/>
    </row>
    <row r="40146" spans="13:21" s="104" customFormat="1" ht="15.75">
      <c r="M40146" s="172"/>
      <c r="N40146" s="172"/>
      <c r="O40146" s="172"/>
      <c r="U40146" s="173"/>
    </row>
    <row r="40147" spans="13:21" s="104" customFormat="1" ht="15.75">
      <c r="M40147" s="172"/>
      <c r="N40147" s="172"/>
      <c r="O40147" s="172"/>
      <c r="U40147" s="173"/>
    </row>
    <row r="40148" spans="13:21" s="104" customFormat="1" ht="15.75">
      <c r="M40148" s="172"/>
      <c r="N40148" s="172"/>
      <c r="O40148" s="172"/>
      <c r="U40148" s="173"/>
    </row>
    <row r="40149" spans="13:21" s="104" customFormat="1" ht="15.75">
      <c r="M40149" s="172"/>
      <c r="N40149" s="172"/>
      <c r="O40149" s="172"/>
      <c r="U40149" s="173"/>
    </row>
    <row r="40150" spans="13:21" s="104" customFormat="1" ht="15.75">
      <c r="M40150" s="172"/>
      <c r="N40150" s="172"/>
      <c r="O40150" s="172"/>
      <c r="U40150" s="173"/>
    </row>
    <row r="40151" spans="13:21" s="104" customFormat="1" ht="15.75">
      <c r="M40151" s="172"/>
      <c r="N40151" s="172"/>
      <c r="O40151" s="172"/>
      <c r="U40151" s="173"/>
    </row>
    <row r="40152" spans="13:21" s="104" customFormat="1" ht="15.75">
      <c r="M40152" s="172"/>
      <c r="N40152" s="172"/>
      <c r="O40152" s="172"/>
      <c r="U40152" s="173"/>
    </row>
    <row r="40153" spans="13:21" s="104" customFormat="1" ht="15.75">
      <c r="M40153" s="172"/>
      <c r="N40153" s="172"/>
      <c r="O40153" s="172"/>
      <c r="U40153" s="173"/>
    </row>
    <row r="40154" spans="13:21" s="104" customFormat="1" ht="15.75">
      <c r="M40154" s="172"/>
      <c r="N40154" s="172"/>
      <c r="O40154" s="172"/>
      <c r="U40154" s="173"/>
    </row>
    <row r="40155" spans="13:21" s="104" customFormat="1" ht="15.75">
      <c r="M40155" s="172"/>
      <c r="N40155" s="172"/>
      <c r="O40155" s="172"/>
      <c r="U40155" s="173"/>
    </row>
    <row r="40156" spans="13:21" s="104" customFormat="1" ht="15.75">
      <c r="M40156" s="172"/>
      <c r="N40156" s="172"/>
      <c r="O40156" s="172"/>
      <c r="U40156" s="173"/>
    </row>
    <row r="40157" spans="13:21" s="104" customFormat="1" ht="15.75">
      <c r="M40157" s="172"/>
      <c r="N40157" s="172"/>
      <c r="O40157" s="172"/>
      <c r="U40157" s="173"/>
    </row>
    <row r="40158" spans="13:21" s="104" customFormat="1" ht="15.75">
      <c r="M40158" s="172"/>
      <c r="N40158" s="172"/>
      <c r="O40158" s="172"/>
      <c r="U40158" s="173"/>
    </row>
    <row r="40159" spans="13:21" s="104" customFormat="1" ht="15.75">
      <c r="M40159" s="172"/>
      <c r="N40159" s="172"/>
      <c r="O40159" s="172"/>
      <c r="U40159" s="173"/>
    </row>
    <row r="40160" spans="13:21" s="104" customFormat="1" ht="15.75">
      <c r="M40160" s="172"/>
      <c r="N40160" s="172"/>
      <c r="O40160" s="172"/>
      <c r="U40160" s="173"/>
    </row>
    <row r="40161" spans="13:21" s="104" customFormat="1" ht="15.75">
      <c r="M40161" s="172"/>
      <c r="N40161" s="172"/>
      <c r="O40161" s="172"/>
      <c r="U40161" s="173"/>
    </row>
    <row r="40162" spans="13:21" s="104" customFormat="1" ht="15.75">
      <c r="M40162" s="172"/>
      <c r="N40162" s="172"/>
      <c r="O40162" s="172"/>
      <c r="U40162" s="173"/>
    </row>
    <row r="40163" spans="13:21" s="104" customFormat="1" ht="15.75">
      <c r="M40163" s="172"/>
      <c r="N40163" s="172"/>
      <c r="O40163" s="172"/>
      <c r="U40163" s="173"/>
    </row>
    <row r="40164" spans="13:21" s="104" customFormat="1" ht="15.75">
      <c r="M40164" s="172"/>
      <c r="N40164" s="172"/>
      <c r="O40164" s="172"/>
      <c r="U40164" s="173"/>
    </row>
    <row r="40165" spans="13:21" s="104" customFormat="1" ht="15.75">
      <c r="M40165" s="172"/>
      <c r="N40165" s="172"/>
      <c r="O40165" s="172"/>
      <c r="U40165" s="173"/>
    </row>
    <row r="40166" spans="13:21" s="104" customFormat="1" ht="15.75">
      <c r="M40166" s="172"/>
      <c r="N40166" s="172"/>
      <c r="O40166" s="172"/>
      <c r="U40166" s="173"/>
    </row>
    <row r="40167" spans="13:21" s="104" customFormat="1" ht="15.75">
      <c r="M40167" s="172"/>
      <c r="N40167" s="172"/>
      <c r="O40167" s="172"/>
      <c r="U40167" s="173"/>
    </row>
    <row r="40168" spans="13:21" s="104" customFormat="1" ht="15.75">
      <c r="M40168" s="172"/>
      <c r="N40168" s="172"/>
      <c r="O40168" s="172"/>
      <c r="U40168" s="173"/>
    </row>
    <row r="40169" spans="13:21" s="104" customFormat="1" ht="15.75">
      <c r="M40169" s="172"/>
      <c r="N40169" s="172"/>
      <c r="O40169" s="172"/>
      <c r="U40169" s="173"/>
    </row>
    <row r="40170" spans="13:21" s="104" customFormat="1" ht="15.75">
      <c r="M40170" s="172"/>
      <c r="N40170" s="172"/>
      <c r="O40170" s="172"/>
      <c r="U40170" s="173"/>
    </row>
    <row r="40171" spans="13:21" s="104" customFormat="1" ht="15.75">
      <c r="M40171" s="172"/>
      <c r="N40171" s="172"/>
      <c r="O40171" s="172"/>
      <c r="U40171" s="173"/>
    </row>
    <row r="40172" spans="13:21" s="104" customFormat="1" ht="15.75">
      <c r="M40172" s="172"/>
      <c r="N40172" s="172"/>
      <c r="O40172" s="172"/>
      <c r="U40172" s="173"/>
    </row>
    <row r="40173" spans="13:21" s="104" customFormat="1" ht="15.75">
      <c r="M40173" s="172"/>
      <c r="N40173" s="172"/>
      <c r="O40173" s="172"/>
      <c r="U40173" s="173"/>
    </row>
    <row r="40174" spans="13:21" s="104" customFormat="1" ht="15.75">
      <c r="M40174" s="172"/>
      <c r="N40174" s="172"/>
      <c r="O40174" s="172"/>
      <c r="U40174" s="173"/>
    </row>
    <row r="40175" spans="13:21" s="104" customFormat="1" ht="15.75">
      <c r="M40175" s="172"/>
      <c r="N40175" s="172"/>
      <c r="O40175" s="172"/>
      <c r="U40175" s="173"/>
    </row>
    <row r="40176" spans="13:21" s="104" customFormat="1" ht="15.75">
      <c r="M40176" s="172"/>
      <c r="N40176" s="172"/>
      <c r="O40176" s="172"/>
      <c r="U40176" s="173"/>
    </row>
    <row r="40177" spans="13:21" s="104" customFormat="1" ht="15.75">
      <c r="M40177" s="172"/>
      <c r="N40177" s="172"/>
      <c r="O40177" s="172"/>
      <c r="U40177" s="173"/>
    </row>
    <row r="40178" spans="13:21" s="104" customFormat="1" ht="15.75">
      <c r="M40178" s="172"/>
      <c r="N40178" s="172"/>
      <c r="O40178" s="172"/>
      <c r="U40178" s="173"/>
    </row>
    <row r="40179" spans="13:21" s="104" customFormat="1" ht="15.75">
      <c r="M40179" s="172"/>
      <c r="N40179" s="172"/>
      <c r="O40179" s="172"/>
      <c r="U40179" s="173"/>
    </row>
    <row r="40180" spans="13:21" s="104" customFormat="1" ht="15.75">
      <c r="M40180" s="172"/>
      <c r="N40180" s="172"/>
      <c r="O40180" s="172"/>
      <c r="U40180" s="173"/>
    </row>
    <row r="40181" spans="13:21" s="104" customFormat="1" ht="15.75">
      <c r="M40181" s="172"/>
      <c r="N40181" s="172"/>
      <c r="O40181" s="172"/>
      <c r="U40181" s="173"/>
    </row>
    <row r="40182" spans="13:21" s="104" customFormat="1" ht="15.75">
      <c r="M40182" s="172"/>
      <c r="N40182" s="172"/>
      <c r="O40182" s="172"/>
      <c r="U40182" s="173"/>
    </row>
    <row r="40183" spans="13:21" s="104" customFormat="1" ht="15.75">
      <c r="M40183" s="172"/>
      <c r="N40183" s="172"/>
      <c r="O40183" s="172"/>
      <c r="U40183" s="173"/>
    </row>
    <row r="40184" spans="13:21" s="104" customFormat="1" ht="15.75">
      <c r="M40184" s="172"/>
      <c r="N40184" s="172"/>
      <c r="O40184" s="172"/>
      <c r="U40184" s="173"/>
    </row>
    <row r="40185" spans="13:21" s="104" customFormat="1" ht="15.75">
      <c r="M40185" s="172"/>
      <c r="N40185" s="172"/>
      <c r="O40185" s="172"/>
      <c r="U40185" s="173"/>
    </row>
    <row r="40186" spans="13:21" s="104" customFormat="1" ht="15.75">
      <c r="M40186" s="172"/>
      <c r="N40186" s="172"/>
      <c r="O40186" s="172"/>
      <c r="U40186" s="173"/>
    </row>
    <row r="40187" spans="13:21" s="104" customFormat="1" ht="15.75">
      <c r="M40187" s="172"/>
      <c r="N40187" s="172"/>
      <c r="O40187" s="172"/>
      <c r="U40187" s="173"/>
    </row>
    <row r="40188" spans="13:21" s="104" customFormat="1" ht="15.75">
      <c r="M40188" s="172"/>
      <c r="N40188" s="172"/>
      <c r="O40188" s="172"/>
      <c r="U40188" s="173"/>
    </row>
    <row r="40189" spans="13:21" s="104" customFormat="1" ht="15.75">
      <c r="M40189" s="172"/>
      <c r="N40189" s="172"/>
      <c r="O40189" s="172"/>
      <c r="U40189" s="173"/>
    </row>
    <row r="40190" spans="13:21" s="104" customFormat="1" ht="15.75">
      <c r="M40190" s="172"/>
      <c r="N40190" s="172"/>
      <c r="O40190" s="172"/>
      <c r="U40190" s="173"/>
    </row>
    <row r="40191" spans="13:21" s="104" customFormat="1" ht="15.75">
      <c r="M40191" s="172"/>
      <c r="N40191" s="172"/>
      <c r="O40191" s="172"/>
      <c r="U40191" s="173"/>
    </row>
    <row r="40192" spans="13:21" s="104" customFormat="1" ht="15.75">
      <c r="M40192" s="172"/>
      <c r="N40192" s="172"/>
      <c r="O40192" s="172"/>
      <c r="U40192" s="173"/>
    </row>
    <row r="40193" spans="13:21" s="104" customFormat="1" ht="15.75">
      <c r="M40193" s="172"/>
      <c r="N40193" s="172"/>
      <c r="O40193" s="172"/>
      <c r="U40193" s="173"/>
    </row>
    <row r="40194" spans="13:21" s="104" customFormat="1" ht="15.75">
      <c r="M40194" s="172"/>
      <c r="N40194" s="172"/>
      <c r="O40194" s="172"/>
      <c r="U40194" s="173"/>
    </row>
    <row r="40195" spans="13:21" s="104" customFormat="1" ht="15.75">
      <c r="M40195" s="172"/>
      <c r="N40195" s="172"/>
      <c r="O40195" s="172"/>
      <c r="U40195" s="173"/>
    </row>
    <row r="40196" spans="13:21" s="104" customFormat="1" ht="15.75">
      <c r="M40196" s="172"/>
      <c r="N40196" s="172"/>
      <c r="O40196" s="172"/>
      <c r="U40196" s="173"/>
    </row>
    <row r="40197" spans="13:21" s="104" customFormat="1" ht="15.75">
      <c r="M40197" s="172"/>
      <c r="N40197" s="172"/>
      <c r="O40197" s="172"/>
      <c r="U40197" s="173"/>
    </row>
    <row r="40198" spans="13:21" s="104" customFormat="1" ht="15.75">
      <c r="M40198" s="172"/>
      <c r="N40198" s="172"/>
      <c r="O40198" s="172"/>
      <c r="U40198" s="173"/>
    </row>
    <row r="40199" spans="13:21" s="104" customFormat="1" ht="15.75">
      <c r="M40199" s="172"/>
      <c r="N40199" s="172"/>
      <c r="O40199" s="172"/>
      <c r="U40199" s="173"/>
    </row>
    <row r="40200" spans="13:21" s="104" customFormat="1" ht="15.75">
      <c r="M40200" s="172"/>
      <c r="N40200" s="172"/>
      <c r="O40200" s="172"/>
      <c r="U40200" s="173"/>
    </row>
    <row r="40201" spans="13:21" s="104" customFormat="1" ht="15.75">
      <c r="M40201" s="172"/>
      <c r="N40201" s="172"/>
      <c r="O40201" s="172"/>
      <c r="U40201" s="173"/>
    </row>
    <row r="40202" spans="13:21" s="104" customFormat="1" ht="15.75">
      <c r="M40202" s="172"/>
      <c r="N40202" s="172"/>
      <c r="O40202" s="172"/>
      <c r="U40202" s="173"/>
    </row>
    <row r="40203" spans="13:21" s="104" customFormat="1" ht="15.75">
      <c r="M40203" s="172"/>
      <c r="N40203" s="172"/>
      <c r="O40203" s="172"/>
      <c r="U40203" s="173"/>
    </row>
    <row r="40204" spans="13:21" s="104" customFormat="1" ht="15.75">
      <c r="M40204" s="172"/>
      <c r="N40204" s="172"/>
      <c r="O40204" s="172"/>
      <c r="U40204" s="173"/>
    </row>
    <row r="40205" spans="13:21" s="104" customFormat="1" ht="15.75">
      <c r="M40205" s="172"/>
      <c r="N40205" s="172"/>
      <c r="O40205" s="172"/>
      <c r="U40205" s="173"/>
    </row>
    <row r="40206" spans="13:21" s="104" customFormat="1" ht="15.75">
      <c r="M40206" s="172"/>
      <c r="N40206" s="172"/>
      <c r="O40206" s="172"/>
      <c r="U40206" s="173"/>
    </row>
    <row r="40207" spans="13:21" s="104" customFormat="1" ht="15.75">
      <c r="M40207" s="172"/>
      <c r="N40207" s="172"/>
      <c r="O40207" s="172"/>
      <c r="U40207" s="173"/>
    </row>
    <row r="40208" spans="13:21" s="104" customFormat="1" ht="15.75">
      <c r="M40208" s="172"/>
      <c r="N40208" s="172"/>
      <c r="O40208" s="172"/>
      <c r="U40208" s="173"/>
    </row>
    <row r="40209" spans="13:21" s="104" customFormat="1" ht="15.75">
      <c r="M40209" s="172"/>
      <c r="N40209" s="172"/>
      <c r="O40209" s="172"/>
      <c r="U40209" s="173"/>
    </row>
    <row r="40210" spans="13:21" s="104" customFormat="1" ht="15.75">
      <c r="M40210" s="172"/>
      <c r="N40210" s="172"/>
      <c r="O40210" s="172"/>
      <c r="U40210" s="173"/>
    </row>
    <row r="40211" spans="13:21" s="104" customFormat="1" ht="15.75">
      <c r="M40211" s="172"/>
      <c r="N40211" s="172"/>
      <c r="O40211" s="172"/>
      <c r="U40211" s="173"/>
    </row>
    <row r="40212" spans="13:21" s="104" customFormat="1" ht="15.75">
      <c r="M40212" s="172"/>
      <c r="N40212" s="172"/>
      <c r="O40212" s="172"/>
      <c r="U40212" s="173"/>
    </row>
    <row r="40213" spans="13:21" s="104" customFormat="1" ht="15.75">
      <c r="M40213" s="172"/>
      <c r="N40213" s="172"/>
      <c r="O40213" s="172"/>
      <c r="U40213" s="173"/>
    </row>
    <row r="40214" spans="13:21" s="104" customFormat="1" ht="15.75">
      <c r="M40214" s="172"/>
      <c r="N40214" s="172"/>
      <c r="O40214" s="172"/>
      <c r="U40214" s="173"/>
    </row>
    <row r="40215" spans="13:21" s="104" customFormat="1" ht="15.75">
      <c r="M40215" s="172"/>
      <c r="N40215" s="172"/>
      <c r="O40215" s="172"/>
      <c r="U40215" s="173"/>
    </row>
    <row r="40216" spans="13:21" s="104" customFormat="1" ht="15.75">
      <c r="M40216" s="172"/>
      <c r="N40216" s="172"/>
      <c r="O40216" s="172"/>
      <c r="U40216" s="173"/>
    </row>
    <row r="40217" spans="13:21" s="104" customFormat="1" ht="15.75">
      <c r="M40217" s="172"/>
      <c r="N40217" s="172"/>
      <c r="O40217" s="172"/>
      <c r="U40217" s="173"/>
    </row>
    <row r="40218" spans="13:21" s="104" customFormat="1" ht="15.75">
      <c r="M40218" s="172"/>
      <c r="N40218" s="172"/>
      <c r="O40218" s="172"/>
      <c r="U40218" s="173"/>
    </row>
    <row r="40219" spans="13:21" s="104" customFormat="1" ht="15.75">
      <c r="M40219" s="172"/>
      <c r="N40219" s="172"/>
      <c r="O40219" s="172"/>
      <c r="U40219" s="173"/>
    </row>
    <row r="40220" spans="13:21" s="104" customFormat="1" ht="15.75">
      <c r="M40220" s="172"/>
      <c r="N40220" s="172"/>
      <c r="O40220" s="172"/>
      <c r="U40220" s="173"/>
    </row>
    <row r="40221" spans="13:21" s="104" customFormat="1" ht="15.75">
      <c r="M40221" s="172"/>
      <c r="N40221" s="172"/>
      <c r="O40221" s="172"/>
      <c r="U40221" s="173"/>
    </row>
    <row r="40222" spans="13:21" s="104" customFormat="1" ht="15.75">
      <c r="M40222" s="172"/>
      <c r="N40222" s="172"/>
      <c r="O40222" s="172"/>
      <c r="U40222" s="173"/>
    </row>
    <row r="40223" spans="13:21" s="104" customFormat="1" ht="15.75">
      <c r="M40223" s="172"/>
      <c r="N40223" s="172"/>
      <c r="O40223" s="172"/>
      <c r="U40223" s="173"/>
    </row>
    <row r="40224" spans="13:21" s="104" customFormat="1" ht="15.75">
      <c r="M40224" s="172"/>
      <c r="N40224" s="172"/>
      <c r="O40224" s="172"/>
      <c r="U40224" s="173"/>
    </row>
    <row r="40225" spans="13:21" s="104" customFormat="1" ht="15.75">
      <c r="M40225" s="172"/>
      <c r="N40225" s="172"/>
      <c r="O40225" s="172"/>
      <c r="U40225" s="173"/>
    </row>
    <row r="40226" spans="13:21" s="104" customFormat="1" ht="15.75">
      <c r="M40226" s="172"/>
      <c r="N40226" s="172"/>
      <c r="O40226" s="172"/>
      <c r="U40226" s="173"/>
    </row>
    <row r="40227" spans="13:21" s="104" customFormat="1" ht="15.75">
      <c r="M40227" s="172"/>
      <c r="N40227" s="172"/>
      <c r="O40227" s="172"/>
      <c r="U40227" s="173"/>
    </row>
    <row r="40228" spans="13:21" s="104" customFormat="1" ht="15.75">
      <c r="M40228" s="172"/>
      <c r="N40228" s="172"/>
      <c r="O40228" s="172"/>
      <c r="U40228" s="173"/>
    </row>
    <row r="40229" spans="13:21" s="104" customFormat="1" ht="15.75">
      <c r="M40229" s="172"/>
      <c r="N40229" s="172"/>
      <c r="O40229" s="172"/>
      <c r="U40229" s="173"/>
    </row>
    <row r="40230" spans="13:21" s="104" customFormat="1" ht="15.75">
      <c r="M40230" s="172"/>
      <c r="N40230" s="172"/>
      <c r="O40230" s="172"/>
      <c r="U40230" s="173"/>
    </row>
    <row r="40231" spans="13:21" s="104" customFormat="1" ht="15.75">
      <c r="M40231" s="172"/>
      <c r="N40231" s="172"/>
      <c r="O40231" s="172"/>
      <c r="U40231" s="173"/>
    </row>
    <row r="40232" spans="13:21" s="104" customFormat="1" ht="15.75">
      <c r="M40232" s="172"/>
      <c r="N40232" s="172"/>
      <c r="O40232" s="172"/>
      <c r="U40232" s="173"/>
    </row>
    <row r="40233" spans="13:21" s="104" customFormat="1" ht="15.75">
      <c r="M40233" s="172"/>
      <c r="N40233" s="172"/>
      <c r="O40233" s="172"/>
      <c r="U40233" s="173"/>
    </row>
    <row r="40234" spans="13:21" s="104" customFormat="1" ht="15.75">
      <c r="M40234" s="172"/>
      <c r="N40234" s="172"/>
      <c r="O40234" s="172"/>
      <c r="U40234" s="173"/>
    </row>
    <row r="40235" spans="13:21" s="104" customFormat="1" ht="15.75">
      <c r="M40235" s="172"/>
      <c r="N40235" s="172"/>
      <c r="O40235" s="172"/>
      <c r="U40235" s="173"/>
    </row>
    <row r="40236" spans="13:21" s="104" customFormat="1" ht="15.75">
      <c r="M40236" s="172"/>
      <c r="N40236" s="172"/>
      <c r="O40236" s="172"/>
      <c r="U40236" s="173"/>
    </row>
    <row r="40237" spans="13:21" s="104" customFormat="1" ht="15.75">
      <c r="M40237" s="172"/>
      <c r="N40237" s="172"/>
      <c r="O40237" s="172"/>
      <c r="U40237" s="173"/>
    </row>
    <row r="40238" spans="13:21" s="104" customFormat="1" ht="15.75">
      <c r="M40238" s="172"/>
      <c r="N40238" s="172"/>
      <c r="O40238" s="172"/>
      <c r="U40238" s="173"/>
    </row>
    <row r="40239" spans="13:21" s="104" customFormat="1" ht="15.75">
      <c r="M40239" s="172"/>
      <c r="N40239" s="172"/>
      <c r="O40239" s="172"/>
      <c r="U40239" s="173"/>
    </row>
    <row r="40240" spans="13:21" s="104" customFormat="1" ht="15.75">
      <c r="M40240" s="172"/>
      <c r="N40240" s="172"/>
      <c r="O40240" s="172"/>
      <c r="U40240" s="173"/>
    </row>
    <row r="40241" spans="13:21" s="104" customFormat="1" ht="15.75">
      <c r="M40241" s="172"/>
      <c r="N40241" s="172"/>
      <c r="O40241" s="172"/>
      <c r="U40241" s="173"/>
    </row>
    <row r="40242" spans="13:21" s="104" customFormat="1" ht="15.75">
      <c r="M40242" s="172"/>
      <c r="N40242" s="172"/>
      <c r="O40242" s="172"/>
      <c r="U40242" s="173"/>
    </row>
    <row r="40243" spans="13:21" s="104" customFormat="1" ht="15.75">
      <c r="M40243" s="172"/>
      <c r="N40243" s="172"/>
      <c r="O40243" s="172"/>
      <c r="U40243" s="173"/>
    </row>
    <row r="40244" spans="13:21" s="104" customFormat="1" ht="15.75">
      <c r="M40244" s="172"/>
      <c r="N40244" s="172"/>
      <c r="O40244" s="172"/>
      <c r="U40244" s="173"/>
    </row>
    <row r="40245" spans="13:21" s="104" customFormat="1" ht="15.75">
      <c r="M40245" s="172"/>
      <c r="N40245" s="172"/>
      <c r="O40245" s="172"/>
      <c r="U40245" s="173"/>
    </row>
    <row r="40246" spans="13:21" s="104" customFormat="1" ht="15.75">
      <c r="M40246" s="172"/>
      <c r="N40246" s="172"/>
      <c r="O40246" s="172"/>
      <c r="U40246" s="173"/>
    </row>
    <row r="40247" spans="13:21" s="104" customFormat="1" ht="15.75">
      <c r="M40247" s="172"/>
      <c r="N40247" s="172"/>
      <c r="O40247" s="172"/>
      <c r="U40247" s="173"/>
    </row>
    <row r="40248" spans="13:21" s="104" customFormat="1" ht="15.75">
      <c r="M40248" s="172"/>
      <c r="N40248" s="172"/>
      <c r="O40248" s="172"/>
      <c r="U40248" s="173"/>
    </row>
    <row r="40249" spans="13:21" s="104" customFormat="1" ht="15.75">
      <c r="M40249" s="172"/>
      <c r="N40249" s="172"/>
      <c r="O40249" s="172"/>
      <c r="U40249" s="173"/>
    </row>
    <row r="40250" spans="13:21" s="104" customFormat="1" ht="15.75">
      <c r="M40250" s="172"/>
      <c r="N40250" s="172"/>
      <c r="O40250" s="172"/>
      <c r="U40250" s="173"/>
    </row>
    <row r="40251" spans="13:21" s="104" customFormat="1" ht="15.75">
      <c r="M40251" s="172"/>
      <c r="N40251" s="172"/>
      <c r="O40251" s="172"/>
      <c r="U40251" s="173"/>
    </row>
    <row r="40252" spans="13:21" s="104" customFormat="1" ht="15.75">
      <c r="M40252" s="172"/>
      <c r="N40252" s="172"/>
      <c r="O40252" s="172"/>
      <c r="U40252" s="173"/>
    </row>
    <row r="40253" spans="13:21" s="104" customFormat="1" ht="15.75">
      <c r="M40253" s="172"/>
      <c r="N40253" s="172"/>
      <c r="O40253" s="172"/>
      <c r="U40253" s="173"/>
    </row>
    <row r="40254" spans="13:21" s="104" customFormat="1" ht="15.75">
      <c r="M40254" s="172"/>
      <c r="N40254" s="172"/>
      <c r="O40254" s="172"/>
      <c r="U40254" s="173"/>
    </row>
    <row r="40255" spans="13:21" s="104" customFormat="1" ht="15.75">
      <c r="M40255" s="172"/>
      <c r="N40255" s="172"/>
      <c r="O40255" s="172"/>
      <c r="U40255" s="173"/>
    </row>
    <row r="40256" spans="13:21" s="104" customFormat="1" ht="15.75">
      <c r="M40256" s="172"/>
      <c r="N40256" s="172"/>
      <c r="O40256" s="172"/>
      <c r="U40256" s="173"/>
    </row>
    <row r="40257" spans="13:21" s="104" customFormat="1" ht="15.75">
      <c r="M40257" s="172"/>
      <c r="N40257" s="172"/>
      <c r="O40257" s="172"/>
      <c r="U40257" s="173"/>
    </row>
    <row r="40258" spans="13:21" s="104" customFormat="1" ht="15.75">
      <c r="M40258" s="172"/>
      <c r="N40258" s="172"/>
      <c r="O40258" s="172"/>
      <c r="U40258" s="173"/>
    </row>
    <row r="40259" spans="13:21" s="104" customFormat="1" ht="15.75">
      <c r="M40259" s="172"/>
      <c r="N40259" s="172"/>
      <c r="O40259" s="172"/>
      <c r="U40259" s="173"/>
    </row>
    <row r="40260" spans="13:21" s="104" customFormat="1" ht="15.75">
      <c r="M40260" s="172"/>
      <c r="N40260" s="172"/>
      <c r="O40260" s="172"/>
      <c r="U40260" s="173"/>
    </row>
    <row r="40261" spans="13:21" s="104" customFormat="1" ht="15.75">
      <c r="M40261" s="172"/>
      <c r="N40261" s="172"/>
      <c r="O40261" s="172"/>
      <c r="U40261" s="173"/>
    </row>
    <row r="40262" spans="13:21" s="104" customFormat="1" ht="15.75">
      <c r="M40262" s="172"/>
      <c r="N40262" s="172"/>
      <c r="O40262" s="172"/>
      <c r="U40262" s="173"/>
    </row>
    <row r="40263" spans="13:21" s="104" customFormat="1" ht="15.75">
      <c r="M40263" s="172"/>
      <c r="N40263" s="172"/>
      <c r="O40263" s="172"/>
      <c r="U40263" s="173"/>
    </row>
    <row r="40264" spans="13:21" s="104" customFormat="1" ht="15.75">
      <c r="M40264" s="172"/>
      <c r="N40264" s="172"/>
      <c r="O40264" s="172"/>
      <c r="U40264" s="173"/>
    </row>
    <row r="40265" spans="13:21" s="104" customFormat="1" ht="15.75">
      <c r="M40265" s="172"/>
      <c r="N40265" s="172"/>
      <c r="O40265" s="172"/>
      <c r="U40265" s="173"/>
    </row>
    <row r="40266" spans="13:21" s="104" customFormat="1" ht="15.75">
      <c r="M40266" s="172"/>
      <c r="N40266" s="172"/>
      <c r="O40266" s="172"/>
      <c r="U40266" s="173"/>
    </row>
    <row r="40267" spans="13:21" s="104" customFormat="1" ht="15.75">
      <c r="M40267" s="172"/>
      <c r="N40267" s="172"/>
      <c r="O40267" s="172"/>
      <c r="U40267" s="173"/>
    </row>
    <row r="40268" spans="13:21" s="104" customFormat="1" ht="15.75">
      <c r="M40268" s="172"/>
      <c r="N40268" s="172"/>
      <c r="O40268" s="172"/>
      <c r="U40268" s="173"/>
    </row>
    <row r="40269" spans="13:21" s="104" customFormat="1" ht="15.75">
      <c r="M40269" s="172"/>
      <c r="N40269" s="172"/>
      <c r="O40269" s="172"/>
      <c r="U40269" s="173"/>
    </row>
    <row r="40270" spans="13:21" s="104" customFormat="1" ht="15.75">
      <c r="M40270" s="172"/>
      <c r="N40270" s="172"/>
      <c r="O40270" s="172"/>
      <c r="U40270" s="173"/>
    </row>
    <row r="40271" spans="13:21" s="104" customFormat="1" ht="15.75">
      <c r="M40271" s="172"/>
      <c r="N40271" s="172"/>
      <c r="O40271" s="172"/>
      <c r="U40271" s="173"/>
    </row>
    <row r="40272" spans="13:21" s="104" customFormat="1" ht="15.75">
      <c r="M40272" s="172"/>
      <c r="N40272" s="172"/>
      <c r="O40272" s="172"/>
      <c r="U40272" s="173"/>
    </row>
    <row r="40273" spans="13:21" s="104" customFormat="1" ht="15.75">
      <c r="M40273" s="172"/>
      <c r="N40273" s="172"/>
      <c r="O40273" s="172"/>
      <c r="U40273" s="173"/>
    </row>
    <row r="40274" spans="13:21" s="104" customFormat="1" ht="15.75">
      <c r="M40274" s="172"/>
      <c r="N40274" s="172"/>
      <c r="O40274" s="172"/>
      <c r="U40274" s="173"/>
    </row>
    <row r="40275" spans="13:21" s="104" customFormat="1" ht="15.75">
      <c r="M40275" s="172"/>
      <c r="N40275" s="172"/>
      <c r="O40275" s="172"/>
      <c r="U40275" s="173"/>
    </row>
    <row r="40276" spans="13:21" s="104" customFormat="1" ht="15.75">
      <c r="M40276" s="172"/>
      <c r="N40276" s="172"/>
      <c r="O40276" s="172"/>
      <c r="U40276" s="173"/>
    </row>
    <row r="40277" spans="13:21" s="104" customFormat="1" ht="15.75">
      <c r="M40277" s="172"/>
      <c r="N40277" s="172"/>
      <c r="O40277" s="172"/>
      <c r="U40277" s="173"/>
    </row>
    <row r="40278" spans="13:21" s="104" customFormat="1" ht="15.75">
      <c r="M40278" s="172"/>
      <c r="N40278" s="172"/>
      <c r="O40278" s="172"/>
      <c r="U40278" s="173"/>
    </row>
    <row r="40279" spans="13:21" s="104" customFormat="1" ht="15.75">
      <c r="M40279" s="172"/>
      <c r="N40279" s="172"/>
      <c r="O40279" s="172"/>
      <c r="U40279" s="173"/>
    </row>
    <row r="40280" spans="13:21" s="104" customFormat="1" ht="15.75">
      <c r="M40280" s="172"/>
      <c r="N40280" s="172"/>
      <c r="O40280" s="172"/>
      <c r="U40280" s="173"/>
    </row>
    <row r="40281" spans="13:21" s="104" customFormat="1" ht="15.75">
      <c r="M40281" s="172"/>
      <c r="N40281" s="172"/>
      <c r="O40281" s="172"/>
      <c r="U40281" s="173"/>
    </row>
    <row r="40282" spans="13:21" s="104" customFormat="1" ht="15.75">
      <c r="M40282" s="172"/>
      <c r="N40282" s="172"/>
      <c r="O40282" s="172"/>
      <c r="U40282" s="173"/>
    </row>
    <row r="40283" spans="13:21" s="104" customFormat="1" ht="15.75">
      <c r="M40283" s="172"/>
      <c r="N40283" s="172"/>
      <c r="O40283" s="172"/>
      <c r="U40283" s="173"/>
    </row>
    <row r="40284" spans="13:21" s="104" customFormat="1" ht="15.75">
      <c r="M40284" s="172"/>
      <c r="N40284" s="172"/>
      <c r="O40284" s="172"/>
      <c r="U40284" s="173"/>
    </row>
    <row r="40285" spans="13:21" s="104" customFormat="1" ht="15.75">
      <c r="M40285" s="172"/>
      <c r="N40285" s="172"/>
      <c r="O40285" s="172"/>
      <c r="U40285" s="173"/>
    </row>
    <row r="40286" spans="13:21" s="104" customFormat="1" ht="15.75">
      <c r="M40286" s="172"/>
      <c r="N40286" s="172"/>
      <c r="O40286" s="172"/>
      <c r="U40286" s="173"/>
    </row>
    <row r="40287" spans="13:21" s="104" customFormat="1" ht="15.75">
      <c r="M40287" s="172"/>
      <c r="N40287" s="172"/>
      <c r="O40287" s="172"/>
      <c r="U40287" s="173"/>
    </row>
    <row r="40288" spans="13:21" s="104" customFormat="1" ht="15.75">
      <c r="M40288" s="172"/>
      <c r="N40288" s="172"/>
      <c r="O40288" s="172"/>
      <c r="U40288" s="173"/>
    </row>
    <row r="40289" spans="13:21" s="104" customFormat="1" ht="15.75">
      <c r="M40289" s="172"/>
      <c r="N40289" s="172"/>
      <c r="O40289" s="172"/>
      <c r="U40289" s="173"/>
    </row>
    <row r="40290" spans="13:21" s="104" customFormat="1" ht="15.75">
      <c r="M40290" s="172"/>
      <c r="N40290" s="172"/>
      <c r="O40290" s="172"/>
      <c r="U40290" s="173"/>
    </row>
    <row r="40291" spans="13:21" s="104" customFormat="1" ht="15.75">
      <c r="M40291" s="172"/>
      <c r="N40291" s="172"/>
      <c r="O40291" s="172"/>
      <c r="U40291" s="173"/>
    </row>
    <row r="40292" spans="13:21" s="104" customFormat="1" ht="15.75">
      <c r="M40292" s="172"/>
      <c r="N40292" s="172"/>
      <c r="O40292" s="172"/>
      <c r="U40292" s="173"/>
    </row>
    <row r="40293" spans="13:21" s="104" customFormat="1" ht="15.75">
      <c r="M40293" s="172"/>
      <c r="N40293" s="172"/>
      <c r="O40293" s="172"/>
      <c r="U40293" s="173"/>
    </row>
    <row r="40294" spans="13:21" s="104" customFormat="1" ht="15.75">
      <c r="M40294" s="172"/>
      <c r="N40294" s="172"/>
      <c r="O40294" s="172"/>
      <c r="U40294" s="173"/>
    </row>
    <row r="40295" spans="13:21" s="104" customFormat="1" ht="15.75">
      <c r="M40295" s="172"/>
      <c r="N40295" s="172"/>
      <c r="O40295" s="172"/>
      <c r="U40295" s="173"/>
    </row>
    <row r="40296" spans="13:21" s="104" customFormat="1" ht="15.75">
      <c r="M40296" s="172"/>
      <c r="N40296" s="172"/>
      <c r="O40296" s="172"/>
      <c r="U40296" s="173"/>
    </row>
    <row r="40297" spans="13:21" s="104" customFormat="1" ht="15.75">
      <c r="M40297" s="172"/>
      <c r="N40297" s="172"/>
      <c r="O40297" s="172"/>
      <c r="U40297" s="173"/>
    </row>
    <row r="40298" spans="13:21" s="104" customFormat="1" ht="15.75">
      <c r="M40298" s="172"/>
      <c r="N40298" s="172"/>
      <c r="O40298" s="172"/>
      <c r="U40298" s="173"/>
    </row>
    <row r="40299" spans="13:21" s="104" customFormat="1" ht="15.75">
      <c r="M40299" s="172"/>
      <c r="N40299" s="172"/>
      <c r="O40299" s="172"/>
      <c r="U40299" s="173"/>
    </row>
    <row r="40300" spans="13:21" s="104" customFormat="1" ht="15.75">
      <c r="M40300" s="172"/>
      <c r="N40300" s="172"/>
      <c r="O40300" s="172"/>
      <c r="U40300" s="173"/>
    </row>
    <row r="40301" spans="13:21" s="104" customFormat="1" ht="15.75">
      <c r="M40301" s="172"/>
      <c r="N40301" s="172"/>
      <c r="O40301" s="172"/>
      <c r="U40301" s="173"/>
    </row>
    <row r="40302" spans="13:21" s="104" customFormat="1" ht="15.75">
      <c r="M40302" s="172"/>
      <c r="N40302" s="172"/>
      <c r="O40302" s="172"/>
      <c r="U40302" s="173"/>
    </row>
    <row r="40303" spans="13:21" s="104" customFormat="1" ht="15.75">
      <c r="M40303" s="172"/>
      <c r="N40303" s="172"/>
      <c r="O40303" s="172"/>
      <c r="U40303" s="173"/>
    </row>
    <row r="40304" spans="13:21" s="104" customFormat="1" ht="15.75">
      <c r="M40304" s="172"/>
      <c r="N40304" s="172"/>
      <c r="O40304" s="172"/>
      <c r="U40304" s="173"/>
    </row>
    <row r="40305" spans="13:21" s="104" customFormat="1" ht="15.75">
      <c r="M40305" s="172"/>
      <c r="N40305" s="172"/>
      <c r="O40305" s="172"/>
      <c r="U40305" s="173"/>
    </row>
    <row r="40306" spans="13:21" s="104" customFormat="1" ht="15.75">
      <c r="M40306" s="172"/>
      <c r="N40306" s="172"/>
      <c r="O40306" s="172"/>
      <c r="U40306" s="173"/>
    </row>
    <row r="40307" spans="13:21" s="104" customFormat="1" ht="15.75">
      <c r="M40307" s="172"/>
      <c r="N40307" s="172"/>
      <c r="O40307" s="172"/>
      <c r="U40307" s="173"/>
    </row>
    <row r="40308" spans="13:21" s="104" customFormat="1" ht="15.75">
      <c r="M40308" s="172"/>
      <c r="N40308" s="172"/>
      <c r="O40308" s="172"/>
      <c r="U40308" s="173"/>
    </row>
    <row r="40309" spans="13:21" s="104" customFormat="1" ht="15.75">
      <c r="M40309" s="172"/>
      <c r="N40309" s="172"/>
      <c r="O40309" s="172"/>
      <c r="U40309" s="173"/>
    </row>
    <row r="40310" spans="13:21" s="104" customFormat="1" ht="15.75">
      <c r="M40310" s="172"/>
      <c r="N40310" s="172"/>
      <c r="O40310" s="172"/>
      <c r="U40310" s="173"/>
    </row>
    <row r="40311" spans="13:21" s="104" customFormat="1" ht="15.75">
      <c r="M40311" s="172"/>
      <c r="N40311" s="172"/>
      <c r="O40311" s="172"/>
      <c r="U40311" s="173"/>
    </row>
    <row r="40312" spans="13:21" s="104" customFormat="1" ht="15.75">
      <c r="M40312" s="172"/>
      <c r="N40312" s="172"/>
      <c r="O40312" s="172"/>
      <c r="U40312" s="173"/>
    </row>
    <row r="40313" spans="13:21" s="104" customFormat="1" ht="15.75">
      <c r="M40313" s="172"/>
      <c r="N40313" s="172"/>
      <c r="O40313" s="172"/>
      <c r="U40313" s="173"/>
    </row>
    <row r="40314" spans="13:21" s="104" customFormat="1" ht="15.75">
      <c r="M40314" s="172"/>
      <c r="N40314" s="172"/>
      <c r="O40314" s="172"/>
      <c r="U40314" s="173"/>
    </row>
    <row r="40315" spans="13:21" s="104" customFormat="1" ht="15.75">
      <c r="M40315" s="172"/>
      <c r="N40315" s="172"/>
      <c r="O40315" s="172"/>
      <c r="U40315" s="173"/>
    </row>
    <row r="40316" spans="13:21" s="104" customFormat="1" ht="15.75">
      <c r="M40316" s="172"/>
      <c r="N40316" s="172"/>
      <c r="O40316" s="172"/>
      <c r="U40316" s="173"/>
    </row>
    <row r="40317" spans="13:21" s="104" customFormat="1" ht="15.75">
      <c r="M40317" s="172"/>
      <c r="N40317" s="172"/>
      <c r="O40317" s="172"/>
      <c r="U40317" s="173"/>
    </row>
    <row r="40318" spans="13:21" s="104" customFormat="1" ht="15.75">
      <c r="M40318" s="172"/>
      <c r="N40318" s="172"/>
      <c r="O40318" s="172"/>
      <c r="U40318" s="173"/>
    </row>
    <row r="40319" spans="13:21" s="104" customFormat="1" ht="15.75">
      <c r="M40319" s="172"/>
      <c r="N40319" s="172"/>
      <c r="O40319" s="172"/>
      <c r="U40319" s="173"/>
    </row>
    <row r="40320" spans="13:21" s="104" customFormat="1" ht="15.75">
      <c r="M40320" s="172"/>
      <c r="N40320" s="172"/>
      <c r="O40320" s="172"/>
      <c r="U40320" s="173"/>
    </row>
    <row r="40321" spans="13:21" s="104" customFormat="1" ht="15.75">
      <c r="M40321" s="172"/>
      <c r="N40321" s="172"/>
      <c r="O40321" s="172"/>
      <c r="U40321" s="173"/>
    </row>
    <row r="40322" spans="13:21" s="104" customFormat="1" ht="15.75">
      <c r="M40322" s="172"/>
      <c r="N40322" s="172"/>
      <c r="O40322" s="172"/>
      <c r="U40322" s="173"/>
    </row>
    <row r="40323" spans="13:21" s="104" customFormat="1" ht="15.75">
      <c r="M40323" s="172"/>
      <c r="N40323" s="172"/>
      <c r="O40323" s="172"/>
      <c r="U40323" s="173"/>
    </row>
    <row r="40324" spans="13:21" s="104" customFormat="1" ht="15.75">
      <c r="M40324" s="172"/>
      <c r="N40324" s="172"/>
      <c r="O40324" s="172"/>
      <c r="U40324" s="173"/>
    </row>
    <row r="40325" spans="13:21" s="104" customFormat="1" ht="15.75">
      <c r="M40325" s="172"/>
      <c r="N40325" s="172"/>
      <c r="O40325" s="172"/>
      <c r="U40325" s="173"/>
    </row>
    <row r="40326" spans="13:21" s="104" customFormat="1" ht="15.75">
      <c r="M40326" s="172"/>
      <c r="N40326" s="172"/>
      <c r="O40326" s="172"/>
      <c r="U40326" s="173"/>
    </row>
    <row r="40327" spans="13:21" s="104" customFormat="1" ht="15.75">
      <c r="M40327" s="172"/>
      <c r="N40327" s="172"/>
      <c r="O40327" s="172"/>
      <c r="U40327" s="173"/>
    </row>
    <row r="40328" spans="13:21" s="104" customFormat="1" ht="15.75">
      <c r="M40328" s="172"/>
      <c r="N40328" s="172"/>
      <c r="O40328" s="172"/>
      <c r="U40328" s="173"/>
    </row>
    <row r="40329" spans="13:21" s="104" customFormat="1" ht="15.75">
      <c r="M40329" s="172"/>
      <c r="N40329" s="172"/>
      <c r="O40329" s="172"/>
      <c r="U40329" s="173"/>
    </row>
    <row r="40330" spans="13:21" s="104" customFormat="1" ht="15.75">
      <c r="M40330" s="172"/>
      <c r="N40330" s="172"/>
      <c r="O40330" s="172"/>
      <c r="U40330" s="173"/>
    </row>
    <row r="40331" spans="13:21" s="104" customFormat="1" ht="15.75">
      <c r="M40331" s="172"/>
      <c r="N40331" s="172"/>
      <c r="O40331" s="172"/>
      <c r="U40331" s="173"/>
    </row>
    <row r="40332" spans="13:21" s="104" customFormat="1" ht="15.75">
      <c r="M40332" s="172"/>
      <c r="N40332" s="172"/>
      <c r="O40332" s="172"/>
      <c r="U40332" s="173"/>
    </row>
    <row r="40333" spans="13:21" s="104" customFormat="1" ht="15.75">
      <c r="M40333" s="172"/>
      <c r="N40333" s="172"/>
      <c r="O40333" s="172"/>
      <c r="U40333" s="173"/>
    </row>
    <row r="40334" spans="13:21" s="104" customFormat="1" ht="15.75">
      <c r="M40334" s="172"/>
      <c r="N40334" s="172"/>
      <c r="O40334" s="172"/>
      <c r="U40334" s="173"/>
    </row>
    <row r="40335" spans="13:21" s="104" customFormat="1" ht="15.75">
      <c r="M40335" s="172"/>
      <c r="N40335" s="172"/>
      <c r="O40335" s="172"/>
      <c r="U40335" s="173"/>
    </row>
    <row r="40336" spans="13:21" s="104" customFormat="1" ht="15.75">
      <c r="M40336" s="172"/>
      <c r="N40336" s="172"/>
      <c r="O40336" s="172"/>
      <c r="U40336" s="173"/>
    </row>
    <row r="40337" spans="13:21" s="104" customFormat="1" ht="15.75">
      <c r="M40337" s="172"/>
      <c r="N40337" s="172"/>
      <c r="O40337" s="172"/>
      <c r="U40337" s="173"/>
    </row>
    <row r="40338" spans="13:21" s="104" customFormat="1" ht="15.75">
      <c r="M40338" s="172"/>
      <c r="N40338" s="172"/>
      <c r="O40338" s="172"/>
      <c r="U40338" s="173"/>
    </row>
    <row r="40339" spans="13:21" s="104" customFormat="1" ht="15.75">
      <c r="M40339" s="172"/>
      <c r="N40339" s="172"/>
      <c r="O40339" s="172"/>
      <c r="U40339" s="173"/>
    </row>
    <row r="40340" spans="13:21" s="104" customFormat="1" ht="15.75">
      <c r="M40340" s="172"/>
      <c r="N40340" s="172"/>
      <c r="O40340" s="172"/>
      <c r="U40340" s="173"/>
    </row>
    <row r="40341" spans="13:21" s="104" customFormat="1" ht="15.75">
      <c r="M40341" s="172"/>
      <c r="N40341" s="172"/>
      <c r="O40341" s="172"/>
      <c r="U40341" s="173"/>
    </row>
    <row r="40342" spans="13:21" s="104" customFormat="1" ht="15.75">
      <c r="M40342" s="172"/>
      <c r="N40342" s="172"/>
      <c r="O40342" s="172"/>
      <c r="U40342" s="173"/>
    </row>
    <row r="40343" spans="13:21" s="104" customFormat="1" ht="15.75">
      <c r="M40343" s="172"/>
      <c r="N40343" s="172"/>
      <c r="O40343" s="172"/>
      <c r="U40343" s="173"/>
    </row>
    <row r="40344" spans="13:21" s="104" customFormat="1" ht="15.75">
      <c r="M40344" s="172"/>
      <c r="N40344" s="172"/>
      <c r="O40344" s="172"/>
      <c r="U40344" s="173"/>
    </row>
    <row r="40345" spans="13:21" s="104" customFormat="1" ht="15.75">
      <c r="M40345" s="172"/>
      <c r="N40345" s="172"/>
      <c r="O40345" s="172"/>
      <c r="U40345" s="173"/>
    </row>
    <row r="40346" spans="13:21" s="104" customFormat="1" ht="15.75">
      <c r="M40346" s="172"/>
      <c r="N40346" s="172"/>
      <c r="O40346" s="172"/>
      <c r="U40346" s="173"/>
    </row>
    <row r="40347" spans="13:21" s="104" customFormat="1" ht="15.75">
      <c r="M40347" s="172"/>
      <c r="N40347" s="172"/>
      <c r="O40347" s="172"/>
      <c r="U40347" s="173"/>
    </row>
    <row r="40348" spans="13:21" s="104" customFormat="1" ht="15.75">
      <c r="M40348" s="172"/>
      <c r="N40348" s="172"/>
      <c r="O40348" s="172"/>
      <c r="U40348" s="173"/>
    </row>
    <row r="40349" spans="13:21" s="104" customFormat="1" ht="15.75">
      <c r="M40349" s="172"/>
      <c r="N40349" s="172"/>
      <c r="O40349" s="172"/>
      <c r="U40349" s="173"/>
    </row>
    <row r="40350" spans="13:21" s="104" customFormat="1" ht="15.75">
      <c r="M40350" s="172"/>
      <c r="N40350" s="172"/>
      <c r="O40350" s="172"/>
      <c r="U40350" s="173"/>
    </row>
    <row r="40351" spans="13:21" s="104" customFormat="1" ht="15.75">
      <c r="M40351" s="172"/>
      <c r="N40351" s="172"/>
      <c r="O40351" s="172"/>
      <c r="U40351" s="173"/>
    </row>
    <row r="40352" spans="13:21" s="104" customFormat="1" ht="15.75">
      <c r="M40352" s="172"/>
      <c r="N40352" s="172"/>
      <c r="O40352" s="172"/>
      <c r="U40352" s="173"/>
    </row>
    <row r="40353" spans="13:21" s="104" customFormat="1" ht="15.75">
      <c r="M40353" s="172"/>
      <c r="N40353" s="172"/>
      <c r="O40353" s="172"/>
      <c r="U40353" s="173"/>
    </row>
    <row r="40354" spans="13:21" s="104" customFormat="1" ht="15.75">
      <c r="M40354" s="172"/>
      <c r="N40354" s="172"/>
      <c r="O40354" s="172"/>
      <c r="U40354" s="173"/>
    </row>
    <row r="40355" spans="13:21" s="104" customFormat="1" ht="15.75">
      <c r="M40355" s="172"/>
      <c r="N40355" s="172"/>
      <c r="O40355" s="172"/>
      <c r="U40355" s="173"/>
    </row>
    <row r="40356" spans="13:21" s="104" customFormat="1" ht="15.75">
      <c r="M40356" s="172"/>
      <c r="N40356" s="172"/>
      <c r="O40356" s="172"/>
      <c r="U40356" s="173"/>
    </row>
    <row r="40357" spans="13:21" s="104" customFormat="1" ht="15.75">
      <c r="M40357" s="172"/>
      <c r="N40357" s="172"/>
      <c r="O40357" s="172"/>
      <c r="U40357" s="173"/>
    </row>
    <row r="40358" spans="13:21" s="104" customFormat="1" ht="15.75">
      <c r="M40358" s="172"/>
      <c r="N40358" s="172"/>
      <c r="O40358" s="172"/>
      <c r="U40358" s="173"/>
    </row>
    <row r="40359" spans="13:21" s="104" customFormat="1" ht="15.75">
      <c r="M40359" s="172"/>
      <c r="N40359" s="172"/>
      <c r="O40359" s="172"/>
      <c r="U40359" s="173"/>
    </row>
    <row r="40360" spans="13:21" s="104" customFormat="1" ht="15.75">
      <c r="M40360" s="172"/>
      <c r="N40360" s="172"/>
      <c r="O40360" s="172"/>
      <c r="U40360" s="173"/>
    </row>
    <row r="40361" spans="13:21" s="104" customFormat="1" ht="15.75">
      <c r="M40361" s="172"/>
      <c r="N40361" s="172"/>
      <c r="O40361" s="172"/>
      <c r="U40361" s="173"/>
    </row>
    <row r="40362" spans="13:21" s="104" customFormat="1" ht="15.75">
      <c r="M40362" s="172"/>
      <c r="N40362" s="172"/>
      <c r="O40362" s="172"/>
      <c r="U40362" s="173"/>
    </row>
    <row r="40363" spans="13:21" s="104" customFormat="1" ht="15.75">
      <c r="M40363" s="172"/>
      <c r="N40363" s="172"/>
      <c r="O40363" s="172"/>
      <c r="U40363" s="173"/>
    </row>
    <row r="40364" spans="13:21" s="104" customFormat="1" ht="15.75">
      <c r="M40364" s="172"/>
      <c r="N40364" s="172"/>
      <c r="O40364" s="172"/>
      <c r="U40364" s="173"/>
    </row>
    <row r="40365" spans="13:21" s="104" customFormat="1" ht="15.75">
      <c r="M40365" s="172"/>
      <c r="N40365" s="172"/>
      <c r="O40365" s="172"/>
      <c r="U40365" s="173"/>
    </row>
    <row r="40366" spans="13:21" s="104" customFormat="1" ht="15.75">
      <c r="M40366" s="172"/>
      <c r="N40366" s="172"/>
      <c r="O40366" s="172"/>
      <c r="U40366" s="173"/>
    </row>
    <row r="40367" spans="13:21" s="104" customFormat="1" ht="15.75">
      <c r="M40367" s="172"/>
      <c r="N40367" s="172"/>
      <c r="O40367" s="172"/>
      <c r="U40367" s="173"/>
    </row>
    <row r="40368" spans="13:21" s="104" customFormat="1" ht="15.75">
      <c r="M40368" s="172"/>
      <c r="N40368" s="172"/>
      <c r="O40368" s="172"/>
      <c r="U40368" s="173"/>
    </row>
    <row r="40369" spans="13:21" s="104" customFormat="1" ht="15.75">
      <c r="M40369" s="172"/>
      <c r="N40369" s="172"/>
      <c r="O40369" s="172"/>
      <c r="U40369" s="173"/>
    </row>
    <row r="40370" spans="13:21" s="104" customFormat="1" ht="15.75">
      <c r="M40370" s="172"/>
      <c r="N40370" s="172"/>
      <c r="O40370" s="172"/>
      <c r="U40370" s="173"/>
    </row>
    <row r="40371" spans="13:21" s="104" customFormat="1" ht="15.75">
      <c r="M40371" s="172"/>
      <c r="N40371" s="172"/>
      <c r="O40371" s="172"/>
      <c r="U40371" s="173"/>
    </row>
    <row r="40372" spans="13:21" s="104" customFormat="1" ht="15.75">
      <c r="M40372" s="172"/>
      <c r="N40372" s="172"/>
      <c r="O40372" s="172"/>
      <c r="U40372" s="173"/>
    </row>
    <row r="40373" spans="13:21" s="104" customFormat="1" ht="15.75">
      <c r="M40373" s="172"/>
      <c r="N40373" s="172"/>
      <c r="O40373" s="172"/>
      <c r="U40373" s="173"/>
    </row>
    <row r="40374" spans="13:21" s="104" customFormat="1" ht="15.75">
      <c r="M40374" s="172"/>
      <c r="N40374" s="172"/>
      <c r="O40374" s="172"/>
      <c r="U40374" s="173"/>
    </row>
    <row r="40375" spans="13:21" s="104" customFormat="1" ht="15.75">
      <c r="M40375" s="172"/>
      <c r="N40375" s="172"/>
      <c r="O40375" s="172"/>
      <c r="U40375" s="173"/>
    </row>
    <row r="40376" spans="13:21" s="104" customFormat="1" ht="15.75">
      <c r="M40376" s="172"/>
      <c r="N40376" s="172"/>
      <c r="O40376" s="172"/>
      <c r="U40376" s="173"/>
    </row>
    <row r="40377" spans="13:21" s="104" customFormat="1" ht="15.75">
      <c r="M40377" s="172"/>
      <c r="N40377" s="172"/>
      <c r="O40377" s="172"/>
      <c r="U40377" s="173"/>
    </row>
    <row r="40378" spans="13:21" s="104" customFormat="1" ht="15.75">
      <c r="M40378" s="172"/>
      <c r="N40378" s="172"/>
      <c r="O40378" s="172"/>
      <c r="U40378" s="173"/>
    </row>
    <row r="40379" spans="13:21" s="104" customFormat="1" ht="15.75">
      <c r="M40379" s="172"/>
      <c r="N40379" s="172"/>
      <c r="O40379" s="172"/>
      <c r="U40379" s="173"/>
    </row>
    <row r="40380" spans="13:21" s="104" customFormat="1" ht="15.75">
      <c r="M40380" s="172"/>
      <c r="N40380" s="172"/>
      <c r="O40380" s="172"/>
      <c r="U40380" s="173"/>
    </row>
    <row r="40381" spans="13:21" s="104" customFormat="1" ht="15.75">
      <c r="M40381" s="172"/>
      <c r="N40381" s="172"/>
      <c r="O40381" s="172"/>
      <c r="U40381" s="173"/>
    </row>
    <row r="40382" spans="13:21" s="104" customFormat="1" ht="15.75">
      <c r="M40382" s="172"/>
      <c r="N40382" s="172"/>
      <c r="O40382" s="172"/>
      <c r="U40382" s="173"/>
    </row>
    <row r="40383" spans="13:21" s="104" customFormat="1" ht="15.75">
      <c r="M40383" s="172"/>
      <c r="N40383" s="172"/>
      <c r="O40383" s="172"/>
      <c r="U40383" s="173"/>
    </row>
    <row r="40384" spans="13:21" s="104" customFormat="1" ht="15.75">
      <c r="M40384" s="172"/>
      <c r="N40384" s="172"/>
      <c r="O40384" s="172"/>
      <c r="U40384" s="173"/>
    </row>
    <row r="40385" spans="13:21" s="104" customFormat="1" ht="15.75">
      <c r="M40385" s="172"/>
      <c r="N40385" s="172"/>
      <c r="O40385" s="172"/>
      <c r="U40385" s="173"/>
    </row>
    <row r="40386" spans="13:21" s="104" customFormat="1" ht="15.75">
      <c r="M40386" s="172"/>
      <c r="N40386" s="172"/>
      <c r="O40386" s="172"/>
      <c r="U40386" s="173"/>
    </row>
    <row r="40387" spans="13:21" s="104" customFormat="1" ht="15.75">
      <c r="M40387" s="172"/>
      <c r="N40387" s="172"/>
      <c r="O40387" s="172"/>
      <c r="U40387" s="173"/>
    </row>
    <row r="40388" spans="13:21" s="104" customFormat="1" ht="15.75">
      <c r="M40388" s="172"/>
      <c r="N40388" s="172"/>
      <c r="O40388" s="172"/>
      <c r="U40388" s="173"/>
    </row>
    <row r="40389" spans="13:21" s="104" customFormat="1" ht="15.75">
      <c r="M40389" s="172"/>
      <c r="N40389" s="172"/>
      <c r="O40389" s="172"/>
      <c r="U40389" s="173"/>
    </row>
    <row r="40390" spans="13:21" s="104" customFormat="1" ht="15.75">
      <c r="M40390" s="172"/>
      <c r="N40390" s="172"/>
      <c r="O40390" s="172"/>
      <c r="U40390" s="173"/>
    </row>
    <row r="40391" spans="13:21" s="104" customFormat="1" ht="15.75">
      <c r="M40391" s="172"/>
      <c r="N40391" s="172"/>
      <c r="O40391" s="172"/>
      <c r="U40391" s="173"/>
    </row>
    <row r="40392" spans="13:21" s="104" customFormat="1" ht="15.75">
      <c r="M40392" s="172"/>
      <c r="N40392" s="172"/>
      <c r="O40392" s="172"/>
      <c r="U40392" s="173"/>
    </row>
    <row r="40393" spans="13:21" s="104" customFormat="1" ht="15.75">
      <c r="M40393" s="172"/>
      <c r="N40393" s="172"/>
      <c r="O40393" s="172"/>
      <c r="U40393" s="173"/>
    </row>
    <row r="40394" spans="13:21" s="104" customFormat="1" ht="15.75">
      <c r="M40394" s="172"/>
      <c r="N40394" s="172"/>
      <c r="O40394" s="172"/>
      <c r="U40394" s="173"/>
    </row>
    <row r="40395" spans="13:21" s="104" customFormat="1" ht="15.75">
      <c r="M40395" s="172"/>
      <c r="N40395" s="172"/>
      <c r="O40395" s="172"/>
      <c r="U40395" s="173"/>
    </row>
    <row r="40396" spans="13:21" s="104" customFormat="1" ht="15.75">
      <c r="M40396" s="172"/>
      <c r="N40396" s="172"/>
      <c r="O40396" s="172"/>
      <c r="U40396" s="173"/>
    </row>
    <row r="40397" spans="13:21" s="104" customFormat="1" ht="15.75">
      <c r="M40397" s="172"/>
      <c r="N40397" s="172"/>
      <c r="O40397" s="172"/>
      <c r="U40397" s="173"/>
    </row>
    <row r="40398" spans="13:21" s="104" customFormat="1" ht="15.75">
      <c r="M40398" s="172"/>
      <c r="N40398" s="172"/>
      <c r="O40398" s="172"/>
      <c r="U40398" s="173"/>
    </row>
    <row r="40399" spans="13:21" s="104" customFormat="1" ht="15.75">
      <c r="M40399" s="172"/>
      <c r="N40399" s="172"/>
      <c r="O40399" s="172"/>
      <c r="U40399" s="173"/>
    </row>
    <row r="40400" spans="13:21" s="104" customFormat="1" ht="15.75">
      <c r="M40400" s="172"/>
      <c r="N40400" s="172"/>
      <c r="O40400" s="172"/>
      <c r="U40400" s="173"/>
    </row>
    <row r="40401" spans="13:21" s="104" customFormat="1" ht="15.75">
      <c r="M40401" s="172"/>
      <c r="N40401" s="172"/>
      <c r="O40401" s="172"/>
      <c r="U40401" s="173"/>
    </row>
    <row r="40402" spans="13:21" s="104" customFormat="1" ht="15.75">
      <c r="M40402" s="172"/>
      <c r="N40402" s="172"/>
      <c r="O40402" s="172"/>
      <c r="U40402" s="173"/>
    </row>
    <row r="40403" spans="13:21" s="104" customFormat="1" ht="15.75">
      <c r="M40403" s="172"/>
      <c r="N40403" s="172"/>
      <c r="O40403" s="172"/>
      <c r="U40403" s="173"/>
    </row>
    <row r="40404" spans="13:21" s="104" customFormat="1" ht="15.75">
      <c r="M40404" s="172"/>
      <c r="N40404" s="172"/>
      <c r="O40404" s="172"/>
      <c r="U40404" s="173"/>
    </row>
    <row r="40405" spans="13:21" s="104" customFormat="1" ht="15.75">
      <c r="M40405" s="172"/>
      <c r="N40405" s="172"/>
      <c r="O40405" s="172"/>
      <c r="U40405" s="173"/>
    </row>
    <row r="40406" spans="13:21" s="104" customFormat="1" ht="15.75">
      <c r="M40406" s="172"/>
      <c r="N40406" s="172"/>
      <c r="O40406" s="172"/>
      <c r="U40406" s="173"/>
    </row>
    <row r="40407" spans="13:21" s="104" customFormat="1" ht="15.75">
      <c r="M40407" s="172"/>
      <c r="N40407" s="172"/>
      <c r="O40407" s="172"/>
      <c r="U40407" s="173"/>
    </row>
    <row r="40408" spans="13:21" s="104" customFormat="1" ht="15.75">
      <c r="M40408" s="172"/>
      <c r="N40408" s="172"/>
      <c r="O40408" s="172"/>
      <c r="U40408" s="173"/>
    </row>
    <row r="40409" spans="13:21" s="104" customFormat="1" ht="15.75">
      <c r="M40409" s="172"/>
      <c r="N40409" s="172"/>
      <c r="O40409" s="172"/>
      <c r="U40409" s="173"/>
    </row>
    <row r="40410" spans="13:21" s="104" customFormat="1" ht="15.75">
      <c r="M40410" s="172"/>
      <c r="N40410" s="172"/>
      <c r="O40410" s="172"/>
      <c r="U40410" s="173"/>
    </row>
    <row r="40411" spans="13:21" s="104" customFormat="1" ht="15.75">
      <c r="M40411" s="172"/>
      <c r="N40411" s="172"/>
      <c r="O40411" s="172"/>
      <c r="U40411" s="173"/>
    </row>
    <row r="40412" spans="13:21" s="104" customFormat="1" ht="15.75">
      <c r="M40412" s="172"/>
      <c r="N40412" s="172"/>
      <c r="O40412" s="172"/>
      <c r="U40412" s="173"/>
    </row>
    <row r="40413" spans="13:21" s="104" customFormat="1" ht="15.75">
      <c r="M40413" s="172"/>
      <c r="N40413" s="172"/>
      <c r="O40413" s="172"/>
      <c r="U40413" s="173"/>
    </row>
    <row r="40414" spans="13:21" s="104" customFormat="1" ht="15.75">
      <c r="M40414" s="172"/>
      <c r="N40414" s="172"/>
      <c r="O40414" s="172"/>
      <c r="U40414" s="173"/>
    </row>
    <row r="40415" spans="13:21" s="104" customFormat="1" ht="15.75">
      <c r="M40415" s="172"/>
      <c r="N40415" s="172"/>
      <c r="O40415" s="172"/>
      <c r="U40415" s="173"/>
    </row>
    <row r="40416" spans="13:21" s="104" customFormat="1" ht="15.75">
      <c r="M40416" s="172"/>
      <c r="N40416" s="172"/>
      <c r="O40416" s="172"/>
      <c r="U40416" s="173"/>
    </row>
    <row r="40417" spans="13:21" s="104" customFormat="1" ht="15.75">
      <c r="M40417" s="172"/>
      <c r="N40417" s="172"/>
      <c r="O40417" s="172"/>
      <c r="U40417" s="173"/>
    </row>
    <row r="40418" spans="13:21" s="104" customFormat="1" ht="15.75">
      <c r="M40418" s="172"/>
      <c r="N40418" s="172"/>
      <c r="O40418" s="172"/>
      <c r="U40418" s="173"/>
    </row>
    <row r="40419" spans="13:21" s="104" customFormat="1" ht="15.75">
      <c r="M40419" s="172"/>
      <c r="N40419" s="172"/>
      <c r="O40419" s="172"/>
      <c r="U40419" s="173"/>
    </row>
    <row r="40420" spans="13:21" s="104" customFormat="1" ht="15.75">
      <c r="M40420" s="172"/>
      <c r="N40420" s="172"/>
      <c r="O40420" s="172"/>
      <c r="U40420" s="173"/>
    </row>
    <row r="40421" spans="13:21" s="104" customFormat="1" ht="15.75">
      <c r="M40421" s="172"/>
      <c r="N40421" s="172"/>
      <c r="O40421" s="172"/>
      <c r="U40421" s="173"/>
    </row>
    <row r="40422" spans="13:21" s="104" customFormat="1" ht="15.75">
      <c r="M40422" s="172"/>
      <c r="N40422" s="172"/>
      <c r="O40422" s="172"/>
      <c r="U40422" s="173"/>
    </row>
    <row r="40423" spans="13:21" s="104" customFormat="1" ht="15.75">
      <c r="M40423" s="172"/>
      <c r="N40423" s="172"/>
      <c r="O40423" s="172"/>
      <c r="U40423" s="173"/>
    </row>
    <row r="40424" spans="13:21" s="104" customFormat="1" ht="15.75">
      <c r="M40424" s="172"/>
      <c r="N40424" s="172"/>
      <c r="O40424" s="172"/>
      <c r="U40424" s="173"/>
    </row>
    <row r="40425" spans="13:21" s="104" customFormat="1" ht="15.75">
      <c r="M40425" s="172"/>
      <c r="N40425" s="172"/>
      <c r="O40425" s="172"/>
      <c r="U40425" s="173"/>
    </row>
    <row r="40426" spans="13:21" s="104" customFormat="1" ht="15.75">
      <c r="M40426" s="172"/>
      <c r="N40426" s="172"/>
      <c r="O40426" s="172"/>
      <c r="U40426" s="173"/>
    </row>
    <row r="40427" spans="13:21" s="104" customFormat="1" ht="15.75">
      <c r="M40427" s="172"/>
      <c r="N40427" s="172"/>
      <c r="O40427" s="172"/>
      <c r="U40427" s="173"/>
    </row>
    <row r="40428" spans="13:21" s="104" customFormat="1" ht="15.75">
      <c r="M40428" s="172"/>
      <c r="N40428" s="172"/>
      <c r="O40428" s="172"/>
      <c r="U40428" s="173"/>
    </row>
    <row r="40429" spans="13:21" s="104" customFormat="1" ht="15.75">
      <c r="M40429" s="172"/>
      <c r="N40429" s="172"/>
      <c r="O40429" s="172"/>
      <c r="U40429" s="173"/>
    </row>
    <row r="40430" spans="13:21" s="104" customFormat="1" ht="15.75">
      <c r="M40430" s="172"/>
      <c r="N40430" s="172"/>
      <c r="O40430" s="172"/>
      <c r="U40430" s="173"/>
    </row>
    <row r="40431" spans="13:21" s="104" customFormat="1" ht="15.75">
      <c r="M40431" s="172"/>
      <c r="N40431" s="172"/>
      <c r="O40431" s="172"/>
      <c r="U40431" s="173"/>
    </row>
    <row r="40432" spans="13:21" s="104" customFormat="1" ht="15.75">
      <c r="M40432" s="172"/>
      <c r="N40432" s="172"/>
      <c r="O40432" s="172"/>
      <c r="U40432" s="173"/>
    </row>
    <row r="40433" spans="13:21" s="104" customFormat="1" ht="15.75">
      <c r="M40433" s="172"/>
      <c r="N40433" s="172"/>
      <c r="O40433" s="172"/>
      <c r="U40433" s="173"/>
    </row>
    <row r="40434" spans="13:21" s="104" customFormat="1" ht="15.75">
      <c r="M40434" s="172"/>
      <c r="N40434" s="172"/>
      <c r="O40434" s="172"/>
      <c r="U40434" s="173"/>
    </row>
    <row r="40435" spans="13:21" s="104" customFormat="1" ht="15.75">
      <c r="M40435" s="172"/>
      <c r="N40435" s="172"/>
      <c r="O40435" s="172"/>
      <c r="U40435" s="173"/>
    </row>
    <row r="40436" spans="13:21" s="104" customFormat="1" ht="15.75">
      <c r="M40436" s="172"/>
      <c r="N40436" s="172"/>
      <c r="O40436" s="172"/>
      <c r="U40436" s="173"/>
    </row>
    <row r="40437" spans="13:21" s="104" customFormat="1" ht="15.75">
      <c r="M40437" s="172"/>
      <c r="N40437" s="172"/>
      <c r="O40437" s="172"/>
      <c r="U40437" s="173"/>
    </row>
    <row r="40438" spans="13:21" s="104" customFormat="1" ht="15.75">
      <c r="M40438" s="172"/>
      <c r="N40438" s="172"/>
      <c r="O40438" s="172"/>
      <c r="U40438" s="173"/>
    </row>
    <row r="40439" spans="13:21" s="104" customFormat="1" ht="15.75">
      <c r="M40439" s="172"/>
      <c r="N40439" s="172"/>
      <c r="O40439" s="172"/>
      <c r="U40439" s="173"/>
    </row>
    <row r="40440" spans="13:21" s="104" customFormat="1" ht="15.75">
      <c r="M40440" s="172"/>
      <c r="N40440" s="172"/>
      <c r="O40440" s="172"/>
      <c r="U40440" s="173"/>
    </row>
    <row r="40441" spans="13:21" s="104" customFormat="1" ht="15.75">
      <c r="M40441" s="172"/>
      <c r="N40441" s="172"/>
      <c r="O40441" s="172"/>
      <c r="U40441" s="173"/>
    </row>
    <row r="40442" spans="13:21" s="104" customFormat="1" ht="15.75">
      <c r="M40442" s="172"/>
      <c r="N40442" s="172"/>
      <c r="O40442" s="172"/>
      <c r="U40442" s="173"/>
    </row>
    <row r="40443" spans="13:21" s="104" customFormat="1" ht="15.75">
      <c r="M40443" s="172"/>
      <c r="N40443" s="172"/>
      <c r="O40443" s="172"/>
      <c r="U40443" s="173"/>
    </row>
    <row r="40444" spans="13:21" s="104" customFormat="1" ht="15.75">
      <c r="M40444" s="172"/>
      <c r="N40444" s="172"/>
      <c r="O40444" s="172"/>
      <c r="U40444" s="173"/>
    </row>
    <row r="40445" spans="13:21" s="104" customFormat="1" ht="15.75">
      <c r="M40445" s="172"/>
      <c r="N40445" s="172"/>
      <c r="O40445" s="172"/>
      <c r="U40445" s="173"/>
    </row>
    <row r="40446" spans="13:21" s="104" customFormat="1" ht="15.75">
      <c r="M40446" s="172"/>
      <c r="N40446" s="172"/>
      <c r="O40446" s="172"/>
      <c r="U40446" s="173"/>
    </row>
    <row r="40447" spans="13:21" s="104" customFormat="1" ht="15.75">
      <c r="M40447" s="172"/>
      <c r="N40447" s="172"/>
      <c r="O40447" s="172"/>
      <c r="U40447" s="173"/>
    </row>
    <row r="40448" spans="13:21" s="104" customFormat="1" ht="15.75">
      <c r="M40448" s="172"/>
      <c r="N40448" s="172"/>
      <c r="O40448" s="172"/>
      <c r="U40448" s="173"/>
    </row>
    <row r="40449" spans="13:21" s="104" customFormat="1" ht="15.75">
      <c r="M40449" s="172"/>
      <c r="N40449" s="172"/>
      <c r="O40449" s="172"/>
      <c r="U40449" s="173"/>
    </row>
    <row r="40450" spans="13:21" s="104" customFormat="1" ht="15.75">
      <c r="M40450" s="172"/>
      <c r="N40450" s="172"/>
      <c r="O40450" s="172"/>
      <c r="U40450" s="173"/>
    </row>
    <row r="40451" spans="13:21" s="104" customFormat="1" ht="15.75">
      <c r="M40451" s="172"/>
      <c r="N40451" s="172"/>
      <c r="O40451" s="172"/>
      <c r="U40451" s="173"/>
    </row>
    <row r="40452" spans="13:21" s="104" customFormat="1" ht="15.75">
      <c r="M40452" s="172"/>
      <c r="N40452" s="172"/>
      <c r="O40452" s="172"/>
      <c r="U40452" s="173"/>
    </row>
    <row r="40453" spans="13:21" s="104" customFormat="1" ht="15.75">
      <c r="M40453" s="172"/>
      <c r="N40453" s="172"/>
      <c r="O40453" s="172"/>
      <c r="U40453" s="173"/>
    </row>
    <row r="40454" spans="13:21" s="104" customFormat="1" ht="15.75">
      <c r="M40454" s="172"/>
      <c r="N40454" s="172"/>
      <c r="O40454" s="172"/>
      <c r="U40454" s="173"/>
    </row>
    <row r="40455" spans="13:21" s="104" customFormat="1" ht="15.75">
      <c r="M40455" s="172"/>
      <c r="N40455" s="172"/>
      <c r="O40455" s="172"/>
      <c r="U40455" s="173"/>
    </row>
    <row r="40456" spans="13:21" s="104" customFormat="1" ht="15.75">
      <c r="M40456" s="172"/>
      <c r="N40456" s="172"/>
      <c r="O40456" s="172"/>
      <c r="U40456" s="173"/>
    </row>
    <row r="40457" spans="13:21" s="104" customFormat="1" ht="15.75">
      <c r="M40457" s="172"/>
      <c r="N40457" s="172"/>
      <c r="O40457" s="172"/>
      <c r="U40457" s="173"/>
    </row>
    <row r="40458" spans="13:21" s="104" customFormat="1" ht="15.75">
      <c r="M40458" s="172"/>
      <c r="N40458" s="172"/>
      <c r="O40458" s="172"/>
      <c r="U40458" s="173"/>
    </row>
    <row r="40459" spans="13:21" s="104" customFormat="1" ht="15.75">
      <c r="M40459" s="172"/>
      <c r="N40459" s="172"/>
      <c r="O40459" s="172"/>
      <c r="U40459" s="173"/>
    </row>
    <row r="40460" spans="13:21" s="104" customFormat="1" ht="15.75">
      <c r="M40460" s="172"/>
      <c r="N40460" s="172"/>
      <c r="O40460" s="172"/>
      <c r="U40460" s="173"/>
    </row>
    <row r="40461" spans="13:21" s="104" customFormat="1" ht="15.75">
      <c r="M40461" s="172"/>
      <c r="N40461" s="172"/>
      <c r="O40461" s="172"/>
      <c r="U40461" s="173"/>
    </row>
    <row r="40462" spans="13:21" s="104" customFormat="1" ht="15.75">
      <c r="M40462" s="172"/>
      <c r="N40462" s="172"/>
      <c r="O40462" s="172"/>
      <c r="U40462" s="173"/>
    </row>
    <row r="40463" spans="13:21" s="104" customFormat="1" ht="15.75">
      <c r="M40463" s="172"/>
      <c r="N40463" s="172"/>
      <c r="O40463" s="172"/>
      <c r="U40463" s="173"/>
    </row>
    <row r="40464" spans="13:21" s="104" customFormat="1" ht="15.75">
      <c r="M40464" s="172"/>
      <c r="N40464" s="172"/>
      <c r="O40464" s="172"/>
      <c r="U40464" s="173"/>
    </row>
    <row r="40465" spans="13:21" s="104" customFormat="1" ht="15.75">
      <c r="M40465" s="172"/>
      <c r="N40465" s="172"/>
      <c r="O40465" s="172"/>
      <c r="U40465" s="173"/>
    </row>
    <row r="40466" spans="13:21" s="104" customFormat="1" ht="15.75">
      <c r="M40466" s="172"/>
      <c r="N40466" s="172"/>
      <c r="O40466" s="172"/>
      <c r="U40466" s="173"/>
    </row>
    <row r="40467" spans="13:21" s="104" customFormat="1" ht="15.75">
      <c r="M40467" s="172"/>
      <c r="N40467" s="172"/>
      <c r="O40467" s="172"/>
      <c r="U40467" s="173"/>
    </row>
    <row r="40468" spans="13:21" s="104" customFormat="1" ht="15.75">
      <c r="M40468" s="172"/>
      <c r="N40468" s="172"/>
      <c r="O40468" s="172"/>
      <c r="U40468" s="173"/>
    </row>
    <row r="40469" spans="13:21" s="104" customFormat="1" ht="15.75">
      <c r="M40469" s="172"/>
      <c r="N40469" s="172"/>
      <c r="O40469" s="172"/>
      <c r="U40469" s="173"/>
    </row>
    <row r="40470" spans="13:21" s="104" customFormat="1" ht="15.75">
      <c r="M40470" s="172"/>
      <c r="N40470" s="172"/>
      <c r="O40470" s="172"/>
      <c r="U40470" s="173"/>
    </row>
    <row r="40471" spans="13:21" s="104" customFormat="1" ht="15.75">
      <c r="M40471" s="172"/>
      <c r="N40471" s="172"/>
      <c r="O40471" s="172"/>
      <c r="U40471" s="173"/>
    </row>
    <row r="40472" spans="13:21" s="104" customFormat="1" ht="15.75">
      <c r="M40472" s="172"/>
      <c r="N40472" s="172"/>
      <c r="O40472" s="172"/>
      <c r="U40472" s="173"/>
    </row>
    <row r="40473" spans="13:21" s="104" customFormat="1" ht="15.75">
      <c r="M40473" s="172"/>
      <c r="N40473" s="172"/>
      <c r="O40473" s="172"/>
      <c r="U40473" s="173"/>
    </row>
    <row r="40474" spans="13:21" s="104" customFormat="1" ht="15.75">
      <c r="M40474" s="172"/>
      <c r="N40474" s="172"/>
      <c r="O40474" s="172"/>
      <c r="U40474" s="173"/>
    </row>
    <row r="40475" spans="13:21" s="104" customFormat="1" ht="15.75">
      <c r="M40475" s="172"/>
      <c r="N40475" s="172"/>
      <c r="O40475" s="172"/>
      <c r="U40475" s="173"/>
    </row>
    <row r="40476" spans="13:21" s="104" customFormat="1" ht="15.75">
      <c r="M40476" s="172"/>
      <c r="N40476" s="172"/>
      <c r="O40476" s="172"/>
      <c r="U40476" s="173"/>
    </row>
    <row r="40477" spans="13:21" s="104" customFormat="1" ht="15.75">
      <c r="M40477" s="172"/>
      <c r="N40477" s="172"/>
      <c r="O40477" s="172"/>
      <c r="U40477" s="173"/>
    </row>
    <row r="40478" spans="13:21" s="104" customFormat="1" ht="15.75">
      <c r="M40478" s="172"/>
      <c r="N40478" s="172"/>
      <c r="O40478" s="172"/>
      <c r="U40478" s="173"/>
    </row>
    <row r="40479" spans="13:21" s="104" customFormat="1" ht="15.75">
      <c r="M40479" s="172"/>
      <c r="N40479" s="172"/>
      <c r="O40479" s="172"/>
      <c r="U40479" s="173"/>
    </row>
    <row r="40480" spans="13:21" s="104" customFormat="1" ht="15.75">
      <c r="M40480" s="172"/>
      <c r="N40480" s="172"/>
      <c r="O40480" s="172"/>
      <c r="U40480" s="173"/>
    </row>
    <row r="40481" spans="13:21" s="104" customFormat="1" ht="15.75">
      <c r="M40481" s="172"/>
      <c r="N40481" s="172"/>
      <c r="O40481" s="172"/>
      <c r="U40481" s="173"/>
    </row>
    <row r="40482" spans="13:21" s="104" customFormat="1" ht="15.75">
      <c r="M40482" s="172"/>
      <c r="N40482" s="172"/>
      <c r="O40482" s="172"/>
      <c r="U40482" s="173"/>
    </row>
    <row r="40483" spans="13:21" s="104" customFormat="1" ht="15.75">
      <c r="M40483" s="172"/>
      <c r="N40483" s="172"/>
      <c r="O40483" s="172"/>
      <c r="U40483" s="173"/>
    </row>
    <row r="40484" spans="13:21" s="104" customFormat="1" ht="15.75">
      <c r="M40484" s="172"/>
      <c r="N40484" s="172"/>
      <c r="O40484" s="172"/>
      <c r="U40484" s="173"/>
    </row>
    <row r="40485" spans="13:21" s="104" customFormat="1" ht="15.75">
      <c r="M40485" s="172"/>
      <c r="N40485" s="172"/>
      <c r="O40485" s="172"/>
      <c r="U40485" s="173"/>
    </row>
    <row r="40486" spans="13:21" s="104" customFormat="1" ht="15.75">
      <c r="M40486" s="172"/>
      <c r="N40486" s="172"/>
      <c r="O40486" s="172"/>
      <c r="U40486" s="173"/>
    </row>
    <row r="40487" spans="13:21" s="104" customFormat="1" ht="15.75">
      <c r="M40487" s="172"/>
      <c r="N40487" s="172"/>
      <c r="O40487" s="172"/>
      <c r="U40487" s="173"/>
    </row>
    <row r="40488" spans="13:21" s="104" customFormat="1" ht="15.75">
      <c r="M40488" s="172"/>
      <c r="N40488" s="172"/>
      <c r="O40488" s="172"/>
      <c r="U40488" s="173"/>
    </row>
    <row r="40489" spans="13:21" s="104" customFormat="1" ht="15.75">
      <c r="M40489" s="172"/>
      <c r="N40489" s="172"/>
      <c r="O40489" s="172"/>
      <c r="U40489" s="173"/>
    </row>
    <row r="40490" spans="13:21" s="104" customFormat="1" ht="15.75">
      <c r="M40490" s="172"/>
      <c r="N40490" s="172"/>
      <c r="O40490" s="172"/>
      <c r="U40490" s="173"/>
    </row>
    <row r="40491" spans="13:21" s="104" customFormat="1" ht="15.75">
      <c r="M40491" s="172"/>
      <c r="N40491" s="172"/>
      <c r="O40491" s="172"/>
      <c r="U40491" s="173"/>
    </row>
    <row r="40492" spans="13:21" s="104" customFormat="1" ht="15.75">
      <c r="M40492" s="172"/>
      <c r="N40492" s="172"/>
      <c r="O40492" s="172"/>
      <c r="U40492" s="173"/>
    </row>
    <row r="40493" spans="13:21" s="104" customFormat="1" ht="15.75">
      <c r="M40493" s="172"/>
      <c r="N40493" s="172"/>
      <c r="O40493" s="172"/>
      <c r="U40493" s="173"/>
    </row>
    <row r="40494" spans="13:21" s="104" customFormat="1" ht="15.75">
      <c r="M40494" s="172"/>
      <c r="N40494" s="172"/>
      <c r="O40494" s="172"/>
      <c r="U40494" s="173"/>
    </row>
    <row r="40495" spans="13:21" s="104" customFormat="1" ht="15.75">
      <c r="M40495" s="172"/>
      <c r="N40495" s="172"/>
      <c r="O40495" s="172"/>
      <c r="U40495" s="173"/>
    </row>
    <row r="40496" spans="13:21" s="104" customFormat="1" ht="15.75">
      <c r="M40496" s="172"/>
      <c r="N40496" s="172"/>
      <c r="O40496" s="172"/>
      <c r="U40496" s="173"/>
    </row>
    <row r="40497" spans="13:21" s="104" customFormat="1" ht="15.75">
      <c r="M40497" s="172"/>
      <c r="N40497" s="172"/>
      <c r="O40497" s="172"/>
      <c r="U40497" s="173"/>
    </row>
    <row r="40498" spans="13:21" s="104" customFormat="1" ht="15.75">
      <c r="M40498" s="172"/>
      <c r="N40498" s="172"/>
      <c r="O40498" s="172"/>
      <c r="U40498" s="173"/>
    </row>
    <row r="40499" spans="13:21" s="104" customFormat="1" ht="15.75">
      <c r="M40499" s="172"/>
      <c r="N40499" s="172"/>
      <c r="O40499" s="172"/>
      <c r="U40499" s="173"/>
    </row>
    <row r="40500" spans="13:21" s="104" customFormat="1" ht="15.75">
      <c r="M40500" s="172"/>
      <c r="N40500" s="172"/>
      <c r="O40500" s="172"/>
      <c r="U40500" s="173"/>
    </row>
    <row r="40501" spans="13:21" s="104" customFormat="1" ht="15.75">
      <c r="M40501" s="172"/>
      <c r="N40501" s="172"/>
      <c r="O40501" s="172"/>
      <c r="U40501" s="173"/>
    </row>
    <row r="40502" spans="13:21" s="104" customFormat="1" ht="15.75">
      <c r="M40502" s="172"/>
      <c r="N40502" s="172"/>
      <c r="O40502" s="172"/>
      <c r="U40502" s="173"/>
    </row>
    <row r="40503" spans="13:21" s="104" customFormat="1" ht="15.75">
      <c r="M40503" s="172"/>
      <c r="N40503" s="172"/>
      <c r="O40503" s="172"/>
      <c r="U40503" s="173"/>
    </row>
    <row r="40504" spans="13:21" s="104" customFormat="1" ht="15.75">
      <c r="M40504" s="172"/>
      <c r="N40504" s="172"/>
      <c r="O40504" s="172"/>
      <c r="U40504" s="173"/>
    </row>
    <row r="40505" spans="13:21" s="104" customFormat="1" ht="15.75">
      <c r="M40505" s="172"/>
      <c r="N40505" s="172"/>
      <c r="O40505" s="172"/>
      <c r="U40505" s="173"/>
    </row>
    <row r="40506" spans="13:21" s="104" customFormat="1" ht="15.75">
      <c r="M40506" s="172"/>
      <c r="N40506" s="172"/>
      <c r="O40506" s="172"/>
      <c r="U40506" s="173"/>
    </row>
    <row r="40507" spans="13:21" s="104" customFormat="1" ht="15.75">
      <c r="M40507" s="172"/>
      <c r="N40507" s="172"/>
      <c r="O40507" s="172"/>
      <c r="U40507" s="173"/>
    </row>
    <row r="40508" spans="13:21" s="104" customFormat="1" ht="15.75">
      <c r="M40508" s="172"/>
      <c r="N40508" s="172"/>
      <c r="O40508" s="172"/>
      <c r="U40508" s="173"/>
    </row>
    <row r="40509" spans="13:21" s="104" customFormat="1" ht="15.75">
      <c r="M40509" s="172"/>
      <c r="N40509" s="172"/>
      <c r="O40509" s="172"/>
      <c r="U40509" s="173"/>
    </row>
    <row r="40510" spans="13:21" s="104" customFormat="1" ht="15.75">
      <c r="M40510" s="172"/>
      <c r="N40510" s="172"/>
      <c r="O40510" s="172"/>
      <c r="U40510" s="173"/>
    </row>
    <row r="40511" spans="13:21" s="104" customFormat="1" ht="15.75">
      <c r="M40511" s="172"/>
      <c r="N40511" s="172"/>
      <c r="O40511" s="172"/>
      <c r="U40511" s="173"/>
    </row>
    <row r="40512" spans="13:21" s="104" customFormat="1" ht="15.75">
      <c r="M40512" s="172"/>
      <c r="N40512" s="172"/>
      <c r="O40512" s="172"/>
      <c r="U40512" s="173"/>
    </row>
    <row r="40513" spans="13:21" s="104" customFormat="1" ht="15.75">
      <c r="M40513" s="172"/>
      <c r="N40513" s="172"/>
      <c r="O40513" s="172"/>
      <c r="U40513" s="173"/>
    </row>
    <row r="40514" spans="13:21" s="104" customFormat="1" ht="15.75">
      <c r="M40514" s="172"/>
      <c r="N40514" s="172"/>
      <c r="O40514" s="172"/>
      <c r="U40514" s="173"/>
    </row>
    <row r="40515" spans="13:21" s="104" customFormat="1" ht="15.75">
      <c r="M40515" s="172"/>
      <c r="N40515" s="172"/>
      <c r="O40515" s="172"/>
      <c r="U40515" s="173"/>
    </row>
    <row r="40516" spans="13:21" s="104" customFormat="1" ht="15.75">
      <c r="M40516" s="172"/>
      <c r="N40516" s="172"/>
      <c r="O40516" s="172"/>
      <c r="U40516" s="173"/>
    </row>
    <row r="40517" spans="13:21" s="104" customFormat="1" ht="15.75">
      <c r="M40517" s="172"/>
      <c r="N40517" s="172"/>
      <c r="O40517" s="172"/>
      <c r="U40517" s="173"/>
    </row>
    <row r="40518" spans="13:21" s="104" customFormat="1" ht="15.75">
      <c r="M40518" s="172"/>
      <c r="N40518" s="172"/>
      <c r="O40518" s="172"/>
      <c r="U40518" s="173"/>
    </row>
    <row r="40519" spans="13:21" s="104" customFormat="1" ht="15.75">
      <c r="M40519" s="172"/>
      <c r="N40519" s="172"/>
      <c r="O40519" s="172"/>
      <c r="U40519" s="173"/>
    </row>
    <row r="40520" spans="13:21" s="104" customFormat="1" ht="15.75">
      <c r="M40520" s="172"/>
      <c r="N40520" s="172"/>
      <c r="O40520" s="172"/>
      <c r="U40520" s="173"/>
    </row>
    <row r="40521" spans="13:21" s="104" customFormat="1" ht="15.75">
      <c r="M40521" s="172"/>
      <c r="N40521" s="172"/>
      <c r="O40521" s="172"/>
      <c r="U40521" s="173"/>
    </row>
    <row r="40522" spans="13:21" s="104" customFormat="1" ht="15.75">
      <c r="M40522" s="172"/>
      <c r="N40522" s="172"/>
      <c r="O40522" s="172"/>
      <c r="U40522" s="173"/>
    </row>
    <row r="40523" spans="13:21" s="104" customFormat="1" ht="15.75">
      <c r="M40523" s="172"/>
      <c r="N40523" s="172"/>
      <c r="O40523" s="172"/>
      <c r="U40523" s="173"/>
    </row>
    <row r="40524" spans="13:21" s="104" customFormat="1" ht="15.75">
      <c r="M40524" s="172"/>
      <c r="N40524" s="172"/>
      <c r="O40524" s="172"/>
      <c r="U40524" s="173"/>
    </row>
    <row r="40525" spans="13:21" s="104" customFormat="1" ht="15.75">
      <c r="M40525" s="172"/>
      <c r="N40525" s="172"/>
      <c r="O40525" s="172"/>
      <c r="U40525" s="173"/>
    </row>
    <row r="40526" spans="13:21" s="104" customFormat="1" ht="15.75">
      <c r="M40526" s="172"/>
      <c r="N40526" s="172"/>
      <c r="O40526" s="172"/>
      <c r="U40526" s="173"/>
    </row>
    <row r="40527" spans="13:21" s="104" customFormat="1" ht="15.75">
      <c r="M40527" s="172"/>
      <c r="N40527" s="172"/>
      <c r="O40527" s="172"/>
      <c r="U40527" s="173"/>
    </row>
    <row r="40528" spans="13:21" s="104" customFormat="1" ht="15.75">
      <c r="M40528" s="172"/>
      <c r="N40528" s="172"/>
      <c r="O40528" s="172"/>
      <c r="U40528" s="173"/>
    </row>
    <row r="40529" spans="13:21" s="104" customFormat="1" ht="15.75">
      <c r="M40529" s="172"/>
      <c r="N40529" s="172"/>
      <c r="O40529" s="172"/>
      <c r="U40529" s="173"/>
    </row>
    <row r="40530" spans="13:21" s="104" customFormat="1" ht="15.75">
      <c r="M40530" s="172"/>
      <c r="N40530" s="172"/>
      <c r="O40530" s="172"/>
      <c r="U40530" s="173"/>
    </row>
    <row r="40531" spans="13:21" s="104" customFormat="1" ht="15.75">
      <c r="M40531" s="172"/>
      <c r="N40531" s="172"/>
      <c r="O40531" s="172"/>
      <c r="U40531" s="173"/>
    </row>
    <row r="40532" spans="13:21" s="104" customFormat="1" ht="15.75">
      <c r="M40532" s="172"/>
      <c r="N40532" s="172"/>
      <c r="O40532" s="172"/>
      <c r="U40532" s="173"/>
    </row>
    <row r="40533" spans="13:21" s="104" customFormat="1" ht="15.75">
      <c r="M40533" s="172"/>
      <c r="N40533" s="172"/>
      <c r="O40533" s="172"/>
      <c r="U40533" s="173"/>
    </row>
    <row r="40534" spans="13:21" s="104" customFormat="1" ht="15.75">
      <c r="M40534" s="172"/>
      <c r="N40534" s="172"/>
      <c r="O40534" s="172"/>
      <c r="U40534" s="173"/>
    </row>
    <row r="40535" spans="13:21" s="104" customFormat="1" ht="15.75">
      <c r="M40535" s="172"/>
      <c r="N40535" s="172"/>
      <c r="O40535" s="172"/>
      <c r="U40535" s="173"/>
    </row>
    <row r="40536" spans="13:21" s="104" customFormat="1" ht="15.75">
      <c r="M40536" s="172"/>
      <c r="N40536" s="172"/>
      <c r="O40536" s="172"/>
      <c r="U40536" s="173"/>
    </row>
    <row r="40537" spans="13:21" s="104" customFormat="1" ht="15.75">
      <c r="M40537" s="172"/>
      <c r="N40537" s="172"/>
      <c r="O40537" s="172"/>
      <c r="U40537" s="173"/>
    </row>
    <row r="40538" spans="13:21" s="104" customFormat="1" ht="15.75">
      <c r="M40538" s="172"/>
      <c r="N40538" s="172"/>
      <c r="O40538" s="172"/>
      <c r="U40538" s="173"/>
    </row>
    <row r="40539" spans="13:21" s="104" customFormat="1" ht="15.75">
      <c r="M40539" s="172"/>
      <c r="N40539" s="172"/>
      <c r="O40539" s="172"/>
      <c r="U40539" s="173"/>
    </row>
    <row r="40540" spans="13:21" s="104" customFormat="1" ht="15.75">
      <c r="M40540" s="172"/>
      <c r="N40540" s="172"/>
      <c r="O40540" s="172"/>
      <c r="U40540" s="173"/>
    </row>
    <row r="40541" spans="13:21" s="104" customFormat="1" ht="15.75">
      <c r="M40541" s="172"/>
      <c r="N40541" s="172"/>
      <c r="O40541" s="172"/>
      <c r="U40541" s="173"/>
    </row>
    <row r="40542" spans="13:21" s="104" customFormat="1" ht="15.75">
      <c r="M40542" s="172"/>
      <c r="N40542" s="172"/>
      <c r="O40542" s="172"/>
      <c r="U40542" s="173"/>
    </row>
    <row r="40543" spans="13:21" s="104" customFormat="1" ht="15.75">
      <c r="M40543" s="172"/>
      <c r="N40543" s="172"/>
      <c r="O40543" s="172"/>
      <c r="U40543" s="173"/>
    </row>
    <row r="40544" spans="13:21" s="104" customFormat="1" ht="15.75">
      <c r="M40544" s="172"/>
      <c r="N40544" s="172"/>
      <c r="O40544" s="172"/>
      <c r="U40544" s="173"/>
    </row>
    <row r="40545" spans="13:21" s="104" customFormat="1" ht="15.75">
      <c r="M40545" s="172"/>
      <c r="N40545" s="172"/>
      <c r="O40545" s="172"/>
      <c r="U40545" s="173"/>
    </row>
    <row r="40546" spans="13:21" s="104" customFormat="1" ht="15.75">
      <c r="M40546" s="172"/>
      <c r="N40546" s="172"/>
      <c r="O40546" s="172"/>
      <c r="U40546" s="173"/>
    </row>
    <row r="40547" spans="13:21" s="104" customFormat="1" ht="15.75">
      <c r="M40547" s="172"/>
      <c r="N40547" s="172"/>
      <c r="O40547" s="172"/>
      <c r="U40547" s="173"/>
    </row>
    <row r="40548" spans="13:21" s="104" customFormat="1" ht="15.75">
      <c r="M40548" s="172"/>
      <c r="N40548" s="172"/>
      <c r="O40548" s="172"/>
      <c r="U40548" s="173"/>
    </row>
    <row r="40549" spans="13:21" s="104" customFormat="1" ht="15.75">
      <c r="M40549" s="172"/>
      <c r="N40549" s="172"/>
      <c r="O40549" s="172"/>
      <c r="U40549" s="173"/>
    </row>
    <row r="40550" spans="13:21" s="104" customFormat="1" ht="15.75">
      <c r="M40550" s="172"/>
      <c r="N40550" s="172"/>
      <c r="O40550" s="172"/>
      <c r="U40550" s="173"/>
    </row>
    <row r="40551" spans="13:21" s="104" customFormat="1" ht="15.75">
      <c r="M40551" s="172"/>
      <c r="N40551" s="172"/>
      <c r="O40551" s="172"/>
      <c r="U40551" s="173"/>
    </row>
    <row r="40552" spans="13:21" s="104" customFormat="1" ht="15.75">
      <c r="M40552" s="172"/>
      <c r="N40552" s="172"/>
      <c r="O40552" s="172"/>
      <c r="U40552" s="173"/>
    </row>
    <row r="40553" spans="13:21" s="104" customFormat="1" ht="15.75">
      <c r="M40553" s="172"/>
      <c r="N40553" s="172"/>
      <c r="O40553" s="172"/>
      <c r="U40553" s="173"/>
    </row>
    <row r="40554" spans="13:21" s="104" customFormat="1" ht="15.75">
      <c r="M40554" s="172"/>
      <c r="N40554" s="172"/>
      <c r="O40554" s="172"/>
      <c r="U40554" s="173"/>
    </row>
    <row r="40555" spans="13:21" s="104" customFormat="1" ht="15.75">
      <c r="M40555" s="172"/>
      <c r="N40555" s="172"/>
      <c r="O40555" s="172"/>
      <c r="U40555" s="173"/>
    </row>
    <row r="40556" spans="13:21" s="104" customFormat="1" ht="15.75">
      <c r="M40556" s="172"/>
      <c r="N40556" s="172"/>
      <c r="O40556" s="172"/>
      <c r="U40556" s="173"/>
    </row>
    <row r="40557" spans="13:21" s="104" customFormat="1" ht="15.75">
      <c r="M40557" s="172"/>
      <c r="N40557" s="172"/>
      <c r="O40557" s="172"/>
      <c r="U40557" s="173"/>
    </row>
    <row r="40558" spans="13:21" s="104" customFormat="1" ht="15.75">
      <c r="M40558" s="172"/>
      <c r="N40558" s="172"/>
      <c r="O40558" s="172"/>
      <c r="U40558" s="173"/>
    </row>
    <row r="40559" spans="13:21" s="104" customFormat="1" ht="15.75">
      <c r="M40559" s="172"/>
      <c r="N40559" s="172"/>
      <c r="O40559" s="172"/>
      <c r="U40559" s="173"/>
    </row>
    <row r="40560" spans="13:21" s="104" customFormat="1" ht="15.75">
      <c r="M40560" s="172"/>
      <c r="N40560" s="172"/>
      <c r="O40560" s="172"/>
      <c r="U40560" s="173"/>
    </row>
    <row r="40561" spans="13:21" s="104" customFormat="1" ht="15.75">
      <c r="M40561" s="172"/>
      <c r="N40561" s="172"/>
      <c r="O40561" s="172"/>
      <c r="U40561" s="173"/>
    </row>
    <row r="40562" spans="13:21" s="104" customFormat="1" ht="15.75">
      <c r="M40562" s="172"/>
      <c r="N40562" s="172"/>
      <c r="O40562" s="172"/>
      <c r="U40562" s="173"/>
    </row>
    <row r="40563" spans="13:21" s="104" customFormat="1" ht="15.75">
      <c r="M40563" s="172"/>
      <c r="N40563" s="172"/>
      <c r="O40563" s="172"/>
      <c r="U40563" s="173"/>
    </row>
    <row r="40564" spans="13:21" s="104" customFormat="1" ht="15.75">
      <c r="M40564" s="172"/>
      <c r="N40564" s="172"/>
      <c r="O40564" s="172"/>
      <c r="U40564" s="173"/>
    </row>
    <row r="40565" spans="13:21" s="104" customFormat="1" ht="15.75">
      <c r="M40565" s="172"/>
      <c r="N40565" s="172"/>
      <c r="O40565" s="172"/>
      <c r="U40565" s="173"/>
    </row>
    <row r="40566" spans="13:21" s="104" customFormat="1" ht="15.75">
      <c r="M40566" s="172"/>
      <c r="N40566" s="172"/>
      <c r="O40566" s="172"/>
      <c r="U40566" s="173"/>
    </row>
    <row r="40567" spans="13:21" s="104" customFormat="1" ht="15.75">
      <c r="M40567" s="172"/>
      <c r="N40567" s="172"/>
      <c r="O40567" s="172"/>
      <c r="U40567" s="173"/>
    </row>
    <row r="40568" spans="13:21" s="104" customFormat="1" ht="15.75">
      <c r="M40568" s="172"/>
      <c r="N40568" s="172"/>
      <c r="O40568" s="172"/>
      <c r="U40568" s="173"/>
    </row>
    <row r="40569" spans="13:21" s="104" customFormat="1" ht="15.75">
      <c r="M40569" s="172"/>
      <c r="N40569" s="172"/>
      <c r="O40569" s="172"/>
      <c r="U40569" s="173"/>
    </row>
    <row r="40570" spans="13:21" s="104" customFormat="1" ht="15.75">
      <c r="M40570" s="172"/>
      <c r="N40570" s="172"/>
      <c r="O40570" s="172"/>
      <c r="U40570" s="173"/>
    </row>
    <row r="40571" spans="13:21" s="104" customFormat="1" ht="15.75">
      <c r="M40571" s="172"/>
      <c r="N40571" s="172"/>
      <c r="O40571" s="172"/>
      <c r="U40571" s="173"/>
    </row>
    <row r="40572" spans="13:21" s="104" customFormat="1" ht="15.75">
      <c r="M40572" s="172"/>
      <c r="N40572" s="172"/>
      <c r="O40572" s="172"/>
      <c r="U40572" s="173"/>
    </row>
    <row r="40573" spans="13:21" s="104" customFormat="1" ht="15.75">
      <c r="M40573" s="172"/>
      <c r="N40573" s="172"/>
      <c r="O40573" s="172"/>
      <c r="U40573" s="173"/>
    </row>
    <row r="40574" spans="13:21" s="104" customFormat="1" ht="15.75">
      <c r="M40574" s="172"/>
      <c r="N40574" s="172"/>
      <c r="O40574" s="172"/>
      <c r="U40574" s="173"/>
    </row>
    <row r="40575" spans="13:21" s="104" customFormat="1" ht="15.75">
      <c r="M40575" s="172"/>
      <c r="N40575" s="172"/>
      <c r="O40575" s="172"/>
      <c r="U40575" s="173"/>
    </row>
    <row r="40576" spans="13:21" s="104" customFormat="1" ht="15.75">
      <c r="M40576" s="172"/>
      <c r="N40576" s="172"/>
      <c r="O40576" s="172"/>
      <c r="U40576" s="173"/>
    </row>
    <row r="40577" spans="13:21" s="104" customFormat="1" ht="15.75">
      <c r="M40577" s="172"/>
      <c r="N40577" s="172"/>
      <c r="O40577" s="172"/>
      <c r="U40577" s="173"/>
    </row>
    <row r="40578" spans="13:21" s="104" customFormat="1" ht="15.75">
      <c r="M40578" s="172"/>
      <c r="N40578" s="172"/>
      <c r="O40578" s="172"/>
      <c r="U40578" s="173"/>
    </row>
    <row r="40579" spans="13:21" s="104" customFormat="1" ht="15.75">
      <c r="M40579" s="172"/>
      <c r="N40579" s="172"/>
      <c r="O40579" s="172"/>
      <c r="U40579" s="173"/>
    </row>
    <row r="40580" spans="13:21" s="104" customFormat="1" ht="15.75">
      <c r="M40580" s="172"/>
      <c r="N40580" s="172"/>
      <c r="O40580" s="172"/>
      <c r="U40580" s="173"/>
    </row>
    <row r="40581" spans="13:21" s="104" customFormat="1" ht="15.75">
      <c r="M40581" s="172"/>
      <c r="N40581" s="172"/>
      <c r="O40581" s="172"/>
      <c r="U40581" s="173"/>
    </row>
    <row r="40582" spans="13:21" s="104" customFormat="1" ht="15.75">
      <c r="M40582" s="172"/>
      <c r="N40582" s="172"/>
      <c r="O40582" s="172"/>
      <c r="U40582" s="173"/>
    </row>
    <row r="40583" spans="13:21" s="104" customFormat="1" ht="15.75">
      <c r="M40583" s="172"/>
      <c r="N40583" s="172"/>
      <c r="O40583" s="172"/>
      <c r="U40583" s="173"/>
    </row>
    <row r="40584" spans="13:21" s="104" customFormat="1" ht="15.75">
      <c r="M40584" s="172"/>
      <c r="N40584" s="172"/>
      <c r="O40584" s="172"/>
      <c r="U40584" s="173"/>
    </row>
    <row r="40585" spans="13:21" s="104" customFormat="1" ht="15.75">
      <c r="M40585" s="172"/>
      <c r="N40585" s="172"/>
      <c r="O40585" s="172"/>
      <c r="U40585" s="173"/>
    </row>
    <row r="40586" spans="13:21" s="104" customFormat="1" ht="15.75">
      <c r="M40586" s="172"/>
      <c r="N40586" s="172"/>
      <c r="O40586" s="172"/>
      <c r="U40586" s="173"/>
    </row>
    <row r="40587" spans="13:21" s="104" customFormat="1" ht="15.75">
      <c r="M40587" s="172"/>
      <c r="N40587" s="172"/>
      <c r="O40587" s="172"/>
      <c r="U40587" s="173"/>
    </row>
    <row r="40588" spans="13:21" s="104" customFormat="1" ht="15.75">
      <c r="M40588" s="172"/>
      <c r="N40588" s="172"/>
      <c r="O40588" s="172"/>
      <c r="U40588" s="173"/>
    </row>
    <row r="40589" spans="13:21" s="104" customFormat="1" ht="15.75">
      <c r="M40589" s="172"/>
      <c r="N40589" s="172"/>
      <c r="O40589" s="172"/>
      <c r="U40589" s="173"/>
    </row>
    <row r="40590" spans="13:21" s="104" customFormat="1" ht="15.75">
      <c r="M40590" s="172"/>
      <c r="N40590" s="172"/>
      <c r="O40590" s="172"/>
      <c r="U40590" s="173"/>
    </row>
    <row r="40591" spans="13:21" s="104" customFormat="1" ht="15.75">
      <c r="M40591" s="172"/>
      <c r="N40591" s="172"/>
      <c r="O40591" s="172"/>
      <c r="U40591" s="173"/>
    </row>
    <row r="40592" spans="13:21" s="104" customFormat="1" ht="15.75">
      <c r="M40592" s="172"/>
      <c r="N40592" s="172"/>
      <c r="O40592" s="172"/>
      <c r="U40592" s="173"/>
    </row>
    <row r="40593" spans="13:21" s="104" customFormat="1" ht="15.75">
      <c r="M40593" s="172"/>
      <c r="N40593" s="172"/>
      <c r="O40593" s="172"/>
      <c r="U40593" s="173"/>
    </row>
    <row r="40594" spans="13:21" s="104" customFormat="1" ht="15.75">
      <c r="M40594" s="172"/>
      <c r="N40594" s="172"/>
      <c r="O40594" s="172"/>
      <c r="U40594" s="173"/>
    </row>
    <row r="40595" spans="13:21" s="104" customFormat="1" ht="15.75">
      <c r="M40595" s="172"/>
      <c r="N40595" s="172"/>
      <c r="O40595" s="172"/>
      <c r="U40595" s="173"/>
    </row>
    <row r="40596" spans="13:21" s="104" customFormat="1" ht="15.75">
      <c r="M40596" s="172"/>
      <c r="N40596" s="172"/>
      <c r="O40596" s="172"/>
      <c r="U40596" s="173"/>
    </row>
    <row r="40597" spans="13:21" s="104" customFormat="1" ht="15.75">
      <c r="M40597" s="172"/>
      <c r="N40597" s="172"/>
      <c r="O40597" s="172"/>
      <c r="U40597" s="173"/>
    </row>
    <row r="40598" spans="13:21" s="104" customFormat="1" ht="15.75">
      <c r="M40598" s="172"/>
      <c r="N40598" s="172"/>
      <c r="O40598" s="172"/>
      <c r="U40598" s="173"/>
    </row>
    <row r="40599" spans="13:21" s="104" customFormat="1" ht="15.75">
      <c r="M40599" s="172"/>
      <c r="N40599" s="172"/>
      <c r="O40599" s="172"/>
      <c r="U40599" s="173"/>
    </row>
    <row r="40600" spans="13:21" s="104" customFormat="1" ht="15.75">
      <c r="M40600" s="172"/>
      <c r="N40600" s="172"/>
      <c r="O40600" s="172"/>
      <c r="U40600" s="173"/>
    </row>
    <row r="40601" spans="13:21" s="104" customFormat="1" ht="15.75">
      <c r="M40601" s="172"/>
      <c r="N40601" s="172"/>
      <c r="O40601" s="172"/>
      <c r="U40601" s="173"/>
    </row>
    <row r="40602" spans="13:21" s="104" customFormat="1" ht="15.75">
      <c r="M40602" s="172"/>
      <c r="N40602" s="172"/>
      <c r="O40602" s="172"/>
      <c r="U40602" s="173"/>
    </row>
    <row r="40603" spans="13:21" s="104" customFormat="1" ht="15.75">
      <c r="M40603" s="172"/>
      <c r="N40603" s="172"/>
      <c r="O40603" s="172"/>
      <c r="U40603" s="173"/>
    </row>
    <row r="40604" spans="13:21" s="104" customFormat="1" ht="15.75">
      <c r="M40604" s="172"/>
      <c r="N40604" s="172"/>
      <c r="O40604" s="172"/>
      <c r="U40604" s="173"/>
    </row>
    <row r="40605" spans="13:21" s="104" customFormat="1" ht="15.75">
      <c r="M40605" s="172"/>
      <c r="N40605" s="172"/>
      <c r="O40605" s="172"/>
      <c r="U40605" s="173"/>
    </row>
    <row r="40606" spans="13:21" s="104" customFormat="1" ht="15.75">
      <c r="M40606" s="172"/>
      <c r="N40606" s="172"/>
      <c r="O40606" s="172"/>
      <c r="U40606" s="173"/>
    </row>
    <row r="40607" spans="13:21" s="104" customFormat="1" ht="15.75">
      <c r="M40607" s="172"/>
      <c r="N40607" s="172"/>
      <c r="O40607" s="172"/>
      <c r="U40607" s="173"/>
    </row>
    <row r="40608" spans="13:21" s="104" customFormat="1" ht="15.75">
      <c r="M40608" s="172"/>
      <c r="N40608" s="172"/>
      <c r="O40608" s="172"/>
      <c r="U40608" s="173"/>
    </row>
    <row r="40609" spans="13:21" s="104" customFormat="1" ht="15.75">
      <c r="M40609" s="172"/>
      <c r="N40609" s="172"/>
      <c r="O40609" s="172"/>
      <c r="U40609" s="173"/>
    </row>
    <row r="40610" spans="13:21" s="104" customFormat="1" ht="15.75">
      <c r="M40610" s="172"/>
      <c r="N40610" s="172"/>
      <c r="O40610" s="172"/>
      <c r="U40610" s="173"/>
    </row>
    <row r="40611" spans="13:21" s="104" customFormat="1" ht="15.75">
      <c r="M40611" s="172"/>
      <c r="N40611" s="172"/>
      <c r="O40611" s="172"/>
      <c r="U40611" s="173"/>
    </row>
    <row r="40612" spans="13:21" s="104" customFormat="1" ht="15.75">
      <c r="M40612" s="172"/>
      <c r="N40612" s="172"/>
      <c r="O40612" s="172"/>
      <c r="U40612" s="173"/>
    </row>
    <row r="40613" spans="13:21" s="104" customFormat="1" ht="15.75">
      <c r="M40613" s="172"/>
      <c r="N40613" s="172"/>
      <c r="O40613" s="172"/>
      <c r="U40613" s="173"/>
    </row>
    <row r="40614" spans="13:21" s="104" customFormat="1" ht="15.75">
      <c r="M40614" s="172"/>
      <c r="N40614" s="172"/>
      <c r="O40614" s="172"/>
      <c r="U40614" s="173"/>
    </row>
    <row r="40615" spans="13:21" s="104" customFormat="1" ht="15.75">
      <c r="M40615" s="172"/>
      <c r="N40615" s="172"/>
      <c r="O40615" s="172"/>
      <c r="U40615" s="173"/>
    </row>
    <row r="40616" spans="13:21" s="104" customFormat="1" ht="15.75">
      <c r="M40616" s="172"/>
      <c r="N40616" s="172"/>
      <c r="O40616" s="172"/>
      <c r="U40616" s="173"/>
    </row>
    <row r="40617" spans="13:21" s="104" customFormat="1" ht="15.75">
      <c r="M40617" s="172"/>
      <c r="N40617" s="172"/>
      <c r="O40617" s="172"/>
      <c r="U40617" s="173"/>
    </row>
    <row r="40618" spans="13:21" s="104" customFormat="1" ht="15.75">
      <c r="M40618" s="172"/>
      <c r="N40618" s="172"/>
      <c r="O40618" s="172"/>
      <c r="U40618" s="173"/>
    </row>
    <row r="40619" spans="13:21" s="104" customFormat="1" ht="15.75">
      <c r="M40619" s="172"/>
      <c r="N40619" s="172"/>
      <c r="O40619" s="172"/>
      <c r="U40619" s="173"/>
    </row>
    <row r="40620" spans="13:21" s="104" customFormat="1" ht="15.75">
      <c r="M40620" s="172"/>
      <c r="N40620" s="172"/>
      <c r="O40620" s="172"/>
      <c r="U40620" s="173"/>
    </row>
    <row r="40621" spans="13:21" s="104" customFormat="1" ht="15.75">
      <c r="M40621" s="172"/>
      <c r="N40621" s="172"/>
      <c r="O40621" s="172"/>
      <c r="U40621" s="173"/>
    </row>
    <row r="40622" spans="13:21" s="104" customFormat="1" ht="15.75">
      <c r="M40622" s="172"/>
      <c r="N40622" s="172"/>
      <c r="O40622" s="172"/>
      <c r="U40622" s="173"/>
    </row>
    <row r="40623" spans="13:21" s="104" customFormat="1" ht="15.75">
      <c r="M40623" s="172"/>
      <c r="N40623" s="172"/>
      <c r="O40623" s="172"/>
      <c r="U40623" s="173"/>
    </row>
    <row r="40624" spans="13:21" s="104" customFormat="1" ht="15.75">
      <c r="M40624" s="172"/>
      <c r="N40624" s="172"/>
      <c r="O40624" s="172"/>
      <c r="U40624" s="173"/>
    </row>
    <row r="40625" spans="13:21" s="104" customFormat="1" ht="15.75">
      <c r="M40625" s="172"/>
      <c r="N40625" s="172"/>
      <c r="O40625" s="172"/>
      <c r="U40625" s="173"/>
    </row>
    <row r="40626" spans="13:21" s="104" customFormat="1" ht="15.75">
      <c r="M40626" s="172"/>
      <c r="N40626" s="172"/>
      <c r="O40626" s="172"/>
      <c r="U40626" s="173"/>
    </row>
    <row r="40627" spans="13:21" s="104" customFormat="1" ht="15.75">
      <c r="M40627" s="172"/>
      <c r="N40627" s="172"/>
      <c r="O40627" s="172"/>
      <c r="U40627" s="173"/>
    </row>
    <row r="40628" spans="13:21" s="104" customFormat="1" ht="15.75">
      <c r="M40628" s="172"/>
      <c r="N40628" s="172"/>
      <c r="O40628" s="172"/>
      <c r="U40628" s="173"/>
    </row>
    <row r="40629" spans="13:21" s="104" customFormat="1" ht="15.75">
      <c r="M40629" s="172"/>
      <c r="N40629" s="172"/>
      <c r="O40629" s="172"/>
      <c r="U40629" s="173"/>
    </row>
    <row r="40630" spans="13:21" s="104" customFormat="1" ht="15.75">
      <c r="M40630" s="172"/>
      <c r="N40630" s="172"/>
      <c r="O40630" s="172"/>
      <c r="U40630" s="173"/>
    </row>
    <row r="40631" spans="13:21" s="104" customFormat="1" ht="15.75">
      <c r="M40631" s="172"/>
      <c r="N40631" s="172"/>
      <c r="O40631" s="172"/>
      <c r="U40631" s="173"/>
    </row>
    <row r="40632" spans="13:21" s="104" customFormat="1" ht="15.75">
      <c r="M40632" s="172"/>
      <c r="N40632" s="172"/>
      <c r="O40632" s="172"/>
      <c r="U40632" s="173"/>
    </row>
    <row r="40633" spans="13:21" s="104" customFormat="1" ht="15.75">
      <c r="M40633" s="172"/>
      <c r="N40633" s="172"/>
      <c r="O40633" s="172"/>
      <c r="U40633" s="173"/>
    </row>
    <row r="40634" spans="13:21" s="104" customFormat="1" ht="15.75">
      <c r="M40634" s="172"/>
      <c r="N40634" s="172"/>
      <c r="O40634" s="172"/>
      <c r="U40634" s="173"/>
    </row>
    <row r="40635" spans="13:21" s="104" customFormat="1" ht="15.75">
      <c r="M40635" s="172"/>
      <c r="N40635" s="172"/>
      <c r="O40635" s="172"/>
      <c r="U40635" s="173"/>
    </row>
    <row r="40636" spans="13:21" s="104" customFormat="1" ht="15.75">
      <c r="M40636" s="172"/>
      <c r="N40636" s="172"/>
      <c r="O40636" s="172"/>
      <c r="U40636" s="173"/>
    </row>
    <row r="40637" spans="13:21" s="104" customFormat="1" ht="15.75">
      <c r="M40637" s="172"/>
      <c r="N40637" s="172"/>
      <c r="O40637" s="172"/>
      <c r="U40637" s="173"/>
    </row>
    <row r="40638" spans="13:21" s="104" customFormat="1" ht="15.75">
      <c r="M40638" s="172"/>
      <c r="N40638" s="172"/>
      <c r="O40638" s="172"/>
      <c r="U40638" s="173"/>
    </row>
    <row r="40639" spans="13:21" s="104" customFormat="1" ht="15.75">
      <c r="M40639" s="172"/>
      <c r="N40639" s="172"/>
      <c r="O40639" s="172"/>
      <c r="U40639" s="173"/>
    </row>
    <row r="40640" spans="13:21" s="104" customFormat="1" ht="15.75">
      <c r="M40640" s="172"/>
      <c r="N40640" s="172"/>
      <c r="O40640" s="172"/>
      <c r="U40640" s="173"/>
    </row>
    <row r="40641" spans="13:21" s="104" customFormat="1" ht="15.75">
      <c r="M40641" s="172"/>
      <c r="N40641" s="172"/>
      <c r="O40641" s="172"/>
      <c r="U40641" s="173"/>
    </row>
    <row r="40642" spans="13:21" s="104" customFormat="1" ht="15.75">
      <c r="M40642" s="172"/>
      <c r="N40642" s="172"/>
      <c r="O40642" s="172"/>
      <c r="U40642" s="173"/>
    </row>
    <row r="40643" spans="13:21" s="104" customFormat="1" ht="15.75">
      <c r="M40643" s="172"/>
      <c r="N40643" s="172"/>
      <c r="O40643" s="172"/>
      <c r="U40643" s="173"/>
    </row>
    <row r="40644" spans="13:21" s="104" customFormat="1" ht="15.75">
      <c r="M40644" s="172"/>
      <c r="N40644" s="172"/>
      <c r="O40644" s="172"/>
      <c r="U40644" s="173"/>
    </row>
    <row r="40645" spans="13:21" s="104" customFormat="1" ht="15.75">
      <c r="M40645" s="172"/>
      <c r="N40645" s="172"/>
      <c r="O40645" s="172"/>
      <c r="U40645" s="173"/>
    </row>
    <row r="40646" spans="13:21" s="104" customFormat="1" ht="15.75">
      <c r="M40646" s="172"/>
      <c r="N40646" s="172"/>
      <c r="O40646" s="172"/>
      <c r="U40646" s="173"/>
    </row>
    <row r="40647" spans="13:21" s="104" customFormat="1" ht="15.75">
      <c r="M40647" s="172"/>
      <c r="N40647" s="172"/>
      <c r="O40647" s="172"/>
      <c r="U40647" s="173"/>
    </row>
    <row r="40648" spans="13:21" s="104" customFormat="1" ht="15.75">
      <c r="M40648" s="172"/>
      <c r="N40648" s="172"/>
      <c r="O40648" s="172"/>
      <c r="U40648" s="173"/>
    </row>
    <row r="40649" spans="13:21" s="104" customFormat="1" ht="15.75">
      <c r="M40649" s="172"/>
      <c r="N40649" s="172"/>
      <c r="O40649" s="172"/>
      <c r="U40649" s="173"/>
    </row>
    <row r="40650" spans="13:21" s="104" customFormat="1" ht="15.75">
      <c r="M40650" s="172"/>
      <c r="N40650" s="172"/>
      <c r="O40650" s="172"/>
      <c r="U40650" s="173"/>
    </row>
    <row r="40651" spans="13:21" s="104" customFormat="1" ht="15.75">
      <c r="M40651" s="172"/>
      <c r="N40651" s="172"/>
      <c r="O40651" s="172"/>
      <c r="U40651" s="173"/>
    </row>
    <row r="40652" spans="13:21" s="104" customFormat="1" ht="15.75">
      <c r="M40652" s="172"/>
      <c r="N40652" s="172"/>
      <c r="O40652" s="172"/>
      <c r="U40652" s="173"/>
    </row>
    <row r="40653" spans="13:21" s="104" customFormat="1" ht="15.75">
      <c r="M40653" s="172"/>
      <c r="N40653" s="172"/>
      <c r="O40653" s="172"/>
      <c r="U40653" s="173"/>
    </row>
    <row r="40654" spans="13:21" s="104" customFormat="1" ht="15.75">
      <c r="M40654" s="172"/>
      <c r="N40654" s="172"/>
      <c r="O40654" s="172"/>
      <c r="U40654" s="173"/>
    </row>
    <row r="40655" spans="13:21" s="104" customFormat="1" ht="15.75">
      <c r="M40655" s="172"/>
      <c r="N40655" s="172"/>
      <c r="O40655" s="172"/>
      <c r="U40655" s="173"/>
    </row>
    <row r="40656" spans="13:21" s="104" customFormat="1" ht="15.75">
      <c r="M40656" s="172"/>
      <c r="N40656" s="172"/>
      <c r="O40656" s="172"/>
      <c r="U40656" s="173"/>
    </row>
    <row r="40657" spans="13:21" s="104" customFormat="1" ht="15.75">
      <c r="M40657" s="172"/>
      <c r="N40657" s="172"/>
      <c r="O40657" s="172"/>
      <c r="U40657" s="173"/>
    </row>
    <row r="40658" spans="13:21" s="104" customFormat="1" ht="15.75">
      <c r="M40658" s="172"/>
      <c r="N40658" s="172"/>
      <c r="O40658" s="172"/>
      <c r="U40658" s="173"/>
    </row>
    <row r="40659" spans="13:21" s="104" customFormat="1" ht="15.75">
      <c r="M40659" s="172"/>
      <c r="N40659" s="172"/>
      <c r="O40659" s="172"/>
      <c r="U40659" s="173"/>
    </row>
    <row r="40660" spans="13:21" s="104" customFormat="1" ht="15.75">
      <c r="M40660" s="172"/>
      <c r="N40660" s="172"/>
      <c r="O40660" s="172"/>
      <c r="U40660" s="173"/>
    </row>
    <row r="40661" spans="13:21" s="104" customFormat="1" ht="15.75">
      <c r="M40661" s="172"/>
      <c r="N40661" s="172"/>
      <c r="O40661" s="172"/>
      <c r="U40661" s="173"/>
    </row>
    <row r="40662" spans="13:21" s="104" customFormat="1" ht="15.75">
      <c r="M40662" s="172"/>
      <c r="N40662" s="172"/>
      <c r="O40662" s="172"/>
      <c r="U40662" s="173"/>
    </row>
    <row r="40663" spans="13:21" s="104" customFormat="1" ht="15.75">
      <c r="M40663" s="172"/>
      <c r="N40663" s="172"/>
      <c r="O40663" s="172"/>
      <c r="U40663" s="173"/>
    </row>
    <row r="40664" spans="13:21" s="104" customFormat="1" ht="15.75">
      <c r="M40664" s="172"/>
      <c r="N40664" s="172"/>
      <c r="O40664" s="172"/>
      <c r="U40664" s="173"/>
    </row>
    <row r="40665" spans="13:21" s="104" customFormat="1" ht="15.75">
      <c r="M40665" s="172"/>
      <c r="N40665" s="172"/>
      <c r="O40665" s="172"/>
      <c r="U40665" s="173"/>
    </row>
    <row r="40666" spans="13:21" s="104" customFormat="1" ht="15.75">
      <c r="M40666" s="172"/>
      <c r="N40666" s="172"/>
      <c r="O40666" s="172"/>
      <c r="U40666" s="173"/>
    </row>
    <row r="40667" spans="13:21" s="104" customFormat="1" ht="15.75">
      <c r="M40667" s="172"/>
      <c r="N40667" s="172"/>
      <c r="O40667" s="172"/>
      <c r="U40667" s="173"/>
    </row>
    <row r="40668" spans="13:21" s="104" customFormat="1" ht="15.75">
      <c r="M40668" s="172"/>
      <c r="N40668" s="172"/>
      <c r="O40668" s="172"/>
      <c r="U40668" s="173"/>
    </row>
    <row r="40669" spans="13:21" s="104" customFormat="1" ht="15.75">
      <c r="M40669" s="172"/>
      <c r="N40669" s="172"/>
      <c r="O40669" s="172"/>
      <c r="U40669" s="173"/>
    </row>
    <row r="40670" spans="13:21" s="104" customFormat="1" ht="15.75">
      <c r="M40670" s="172"/>
      <c r="N40670" s="172"/>
      <c r="O40670" s="172"/>
      <c r="U40670" s="173"/>
    </row>
    <row r="40671" spans="13:21" s="104" customFormat="1" ht="15.75">
      <c r="M40671" s="172"/>
      <c r="N40671" s="172"/>
      <c r="O40671" s="172"/>
      <c r="U40671" s="173"/>
    </row>
    <row r="40672" spans="13:21" s="104" customFormat="1" ht="15.75">
      <c r="M40672" s="172"/>
      <c r="N40672" s="172"/>
      <c r="O40672" s="172"/>
      <c r="U40672" s="173"/>
    </row>
    <row r="40673" spans="13:21" s="104" customFormat="1" ht="15.75">
      <c r="M40673" s="172"/>
      <c r="N40673" s="172"/>
      <c r="O40673" s="172"/>
      <c r="U40673" s="173"/>
    </row>
    <row r="40674" spans="13:21" s="104" customFormat="1" ht="15.75">
      <c r="M40674" s="172"/>
      <c r="N40674" s="172"/>
      <c r="O40674" s="172"/>
      <c r="U40674" s="173"/>
    </row>
    <row r="40675" spans="13:21" s="104" customFormat="1" ht="15.75">
      <c r="M40675" s="172"/>
      <c r="N40675" s="172"/>
      <c r="O40675" s="172"/>
      <c r="U40675" s="173"/>
    </row>
    <row r="40676" spans="13:21" s="104" customFormat="1" ht="15.75">
      <c r="M40676" s="172"/>
      <c r="N40676" s="172"/>
      <c r="O40676" s="172"/>
      <c r="U40676" s="173"/>
    </row>
    <row r="40677" spans="13:21" s="104" customFormat="1" ht="15.75">
      <c r="M40677" s="172"/>
      <c r="N40677" s="172"/>
      <c r="O40677" s="172"/>
      <c r="U40677" s="173"/>
    </row>
    <row r="40678" spans="13:21" s="104" customFormat="1" ht="15.75">
      <c r="M40678" s="172"/>
      <c r="N40678" s="172"/>
      <c r="O40678" s="172"/>
      <c r="U40678" s="173"/>
    </row>
    <row r="40679" spans="13:21" s="104" customFormat="1" ht="15.75">
      <c r="M40679" s="172"/>
      <c r="N40679" s="172"/>
      <c r="O40679" s="172"/>
      <c r="U40679" s="173"/>
    </row>
    <row r="40680" spans="13:21" s="104" customFormat="1" ht="15.75">
      <c r="M40680" s="172"/>
      <c r="N40680" s="172"/>
      <c r="O40680" s="172"/>
      <c r="U40680" s="173"/>
    </row>
    <row r="40681" spans="13:21" s="104" customFormat="1" ht="15.75">
      <c r="M40681" s="172"/>
      <c r="N40681" s="172"/>
      <c r="O40681" s="172"/>
      <c r="U40681" s="173"/>
    </row>
    <row r="40682" spans="13:21" s="104" customFormat="1" ht="15.75">
      <c r="M40682" s="172"/>
      <c r="N40682" s="172"/>
      <c r="O40682" s="172"/>
      <c r="U40682" s="173"/>
    </row>
    <row r="40683" spans="13:21" s="104" customFormat="1" ht="15.75">
      <c r="M40683" s="172"/>
      <c r="N40683" s="172"/>
      <c r="O40683" s="172"/>
      <c r="U40683" s="173"/>
    </row>
    <row r="40684" spans="13:21" s="104" customFormat="1" ht="15.75">
      <c r="M40684" s="172"/>
      <c r="N40684" s="172"/>
      <c r="O40684" s="172"/>
      <c r="U40684" s="173"/>
    </row>
    <row r="40685" spans="13:21" s="104" customFormat="1" ht="15.75">
      <c r="M40685" s="172"/>
      <c r="N40685" s="172"/>
      <c r="O40685" s="172"/>
      <c r="U40685" s="173"/>
    </row>
    <row r="40686" spans="13:21" s="104" customFormat="1" ht="15.75">
      <c r="M40686" s="172"/>
      <c r="N40686" s="172"/>
      <c r="O40686" s="172"/>
      <c r="U40686" s="173"/>
    </row>
    <row r="40687" spans="13:21" s="104" customFormat="1" ht="15.75">
      <c r="M40687" s="172"/>
      <c r="N40687" s="172"/>
      <c r="O40687" s="172"/>
      <c r="U40687" s="173"/>
    </row>
    <row r="40688" spans="13:21" s="104" customFormat="1" ht="15.75">
      <c r="M40688" s="172"/>
      <c r="N40688" s="172"/>
      <c r="O40688" s="172"/>
      <c r="U40688" s="173"/>
    </row>
    <row r="40689" spans="13:21" s="104" customFormat="1" ht="15.75">
      <c r="M40689" s="172"/>
      <c r="N40689" s="172"/>
      <c r="O40689" s="172"/>
      <c r="U40689" s="173"/>
    </row>
    <row r="40690" spans="13:21" s="104" customFormat="1" ht="15.75">
      <c r="M40690" s="172"/>
      <c r="N40690" s="172"/>
      <c r="O40690" s="172"/>
      <c r="U40690" s="173"/>
    </row>
    <row r="40691" spans="13:21" s="104" customFormat="1" ht="15.75">
      <c r="M40691" s="172"/>
      <c r="N40691" s="172"/>
      <c r="O40691" s="172"/>
      <c r="U40691" s="173"/>
    </row>
    <row r="40692" spans="13:21" s="104" customFormat="1" ht="15.75">
      <c r="M40692" s="172"/>
      <c r="N40692" s="172"/>
      <c r="O40692" s="172"/>
      <c r="U40692" s="173"/>
    </row>
    <row r="40693" spans="13:21" s="104" customFormat="1" ht="15.75">
      <c r="M40693" s="172"/>
      <c r="N40693" s="172"/>
      <c r="O40693" s="172"/>
      <c r="U40693" s="173"/>
    </row>
    <row r="40694" spans="13:21" s="104" customFormat="1" ht="15.75">
      <c r="M40694" s="172"/>
      <c r="N40694" s="172"/>
      <c r="O40694" s="172"/>
      <c r="U40694" s="173"/>
    </row>
    <row r="40695" spans="13:21" s="104" customFormat="1" ht="15.75">
      <c r="M40695" s="172"/>
      <c r="N40695" s="172"/>
      <c r="O40695" s="172"/>
      <c r="U40695" s="173"/>
    </row>
    <row r="40696" spans="13:21" s="104" customFormat="1" ht="15.75">
      <c r="M40696" s="172"/>
      <c r="N40696" s="172"/>
      <c r="O40696" s="172"/>
      <c r="U40696" s="173"/>
    </row>
    <row r="40697" spans="13:21" s="104" customFormat="1" ht="15.75">
      <c r="M40697" s="172"/>
      <c r="N40697" s="172"/>
      <c r="O40697" s="172"/>
      <c r="U40697" s="173"/>
    </row>
    <row r="40698" spans="13:21" s="104" customFormat="1" ht="15.75">
      <c r="M40698" s="172"/>
      <c r="N40698" s="172"/>
      <c r="O40698" s="172"/>
      <c r="U40698" s="173"/>
    </row>
    <row r="40699" spans="13:21" s="104" customFormat="1" ht="15.75">
      <c r="M40699" s="172"/>
      <c r="N40699" s="172"/>
      <c r="O40699" s="172"/>
      <c r="U40699" s="173"/>
    </row>
    <row r="40700" spans="13:21" s="104" customFormat="1" ht="15.75">
      <c r="M40700" s="172"/>
      <c r="N40700" s="172"/>
      <c r="O40700" s="172"/>
      <c r="U40700" s="173"/>
    </row>
    <row r="40701" spans="13:21" s="104" customFormat="1" ht="15.75">
      <c r="M40701" s="172"/>
      <c r="N40701" s="172"/>
      <c r="O40701" s="172"/>
      <c r="U40701" s="173"/>
    </row>
    <row r="40702" spans="13:21" s="104" customFormat="1" ht="15.75">
      <c r="M40702" s="172"/>
      <c r="N40702" s="172"/>
      <c r="O40702" s="172"/>
      <c r="U40702" s="173"/>
    </row>
    <row r="40703" spans="13:21" s="104" customFormat="1" ht="15.75">
      <c r="M40703" s="172"/>
      <c r="N40703" s="172"/>
      <c r="O40703" s="172"/>
      <c r="U40703" s="173"/>
    </row>
    <row r="40704" spans="13:21" s="104" customFormat="1" ht="15.75">
      <c r="M40704" s="172"/>
      <c r="N40704" s="172"/>
      <c r="O40704" s="172"/>
      <c r="U40704" s="173"/>
    </row>
    <row r="40705" spans="13:21" s="104" customFormat="1" ht="15.75">
      <c r="M40705" s="172"/>
      <c r="N40705" s="172"/>
      <c r="O40705" s="172"/>
      <c r="U40705" s="173"/>
    </row>
    <row r="40706" spans="13:21" s="104" customFormat="1" ht="15.75">
      <c r="M40706" s="172"/>
      <c r="N40706" s="172"/>
      <c r="O40706" s="172"/>
      <c r="U40706" s="173"/>
    </row>
    <row r="40707" spans="13:21" s="104" customFormat="1" ht="15.75">
      <c r="M40707" s="172"/>
      <c r="N40707" s="172"/>
      <c r="O40707" s="172"/>
      <c r="U40707" s="173"/>
    </row>
    <row r="40708" spans="13:21" s="104" customFormat="1" ht="15.75">
      <c r="M40708" s="172"/>
      <c r="N40708" s="172"/>
      <c r="O40708" s="172"/>
      <c r="U40708" s="173"/>
    </row>
    <row r="40709" spans="13:21" s="104" customFormat="1" ht="15.75">
      <c r="M40709" s="172"/>
      <c r="N40709" s="172"/>
      <c r="O40709" s="172"/>
      <c r="U40709" s="173"/>
    </row>
    <row r="40710" spans="13:21" s="104" customFormat="1" ht="15.75">
      <c r="M40710" s="172"/>
      <c r="N40710" s="172"/>
      <c r="O40710" s="172"/>
      <c r="U40710" s="173"/>
    </row>
    <row r="40711" spans="13:21" s="104" customFormat="1" ht="15.75">
      <c r="M40711" s="172"/>
      <c r="N40711" s="172"/>
      <c r="O40711" s="172"/>
      <c r="U40711" s="173"/>
    </row>
    <row r="40712" spans="13:21" s="104" customFormat="1" ht="15.75">
      <c r="M40712" s="172"/>
      <c r="N40712" s="172"/>
      <c r="O40712" s="172"/>
      <c r="U40712" s="173"/>
    </row>
    <row r="40713" spans="13:21" s="104" customFormat="1" ht="15.75">
      <c r="M40713" s="172"/>
      <c r="N40713" s="172"/>
      <c r="O40713" s="172"/>
      <c r="U40713" s="173"/>
    </row>
    <row r="40714" spans="13:21" s="104" customFormat="1" ht="15.75">
      <c r="M40714" s="172"/>
      <c r="N40714" s="172"/>
      <c r="O40714" s="172"/>
      <c r="U40714" s="173"/>
    </row>
    <row r="40715" spans="13:21" s="104" customFormat="1" ht="15.75">
      <c r="M40715" s="172"/>
      <c r="N40715" s="172"/>
      <c r="O40715" s="172"/>
      <c r="U40715" s="173"/>
    </row>
    <row r="40716" spans="13:21" s="104" customFormat="1" ht="15.75">
      <c r="M40716" s="172"/>
      <c r="N40716" s="172"/>
      <c r="O40716" s="172"/>
      <c r="U40716" s="173"/>
    </row>
    <row r="40717" spans="13:21" s="104" customFormat="1" ht="15.75">
      <c r="M40717" s="172"/>
      <c r="N40717" s="172"/>
      <c r="O40717" s="172"/>
      <c r="U40717" s="173"/>
    </row>
    <row r="40718" spans="13:21" s="104" customFormat="1" ht="15.75">
      <c r="M40718" s="172"/>
      <c r="N40718" s="172"/>
      <c r="O40718" s="172"/>
      <c r="U40718" s="173"/>
    </row>
    <row r="40719" spans="13:21" s="104" customFormat="1" ht="15.75">
      <c r="M40719" s="172"/>
      <c r="N40719" s="172"/>
      <c r="O40719" s="172"/>
      <c r="U40719" s="173"/>
    </row>
    <row r="40720" spans="13:21" s="104" customFormat="1" ht="15.75">
      <c r="M40720" s="172"/>
      <c r="N40720" s="172"/>
      <c r="O40720" s="172"/>
      <c r="U40720" s="173"/>
    </row>
    <row r="40721" spans="13:21" s="104" customFormat="1" ht="15.75">
      <c r="M40721" s="172"/>
      <c r="N40721" s="172"/>
      <c r="O40721" s="172"/>
      <c r="U40721" s="173"/>
    </row>
    <row r="40722" spans="13:21" s="104" customFormat="1" ht="15.75">
      <c r="M40722" s="172"/>
      <c r="N40722" s="172"/>
      <c r="O40722" s="172"/>
      <c r="U40722" s="173"/>
    </row>
    <row r="40723" spans="13:21" s="104" customFormat="1" ht="15.75">
      <c r="M40723" s="172"/>
      <c r="N40723" s="172"/>
      <c r="O40723" s="172"/>
      <c r="U40723" s="173"/>
    </row>
    <row r="40724" spans="13:21" s="104" customFormat="1" ht="15.75">
      <c r="M40724" s="172"/>
      <c r="N40724" s="172"/>
      <c r="O40724" s="172"/>
      <c r="U40724" s="173"/>
    </row>
    <row r="40725" spans="13:21" s="104" customFormat="1" ht="15.75">
      <c r="M40725" s="172"/>
      <c r="N40725" s="172"/>
      <c r="O40725" s="172"/>
      <c r="U40725" s="173"/>
    </row>
    <row r="40726" spans="13:21" s="104" customFormat="1" ht="15.75">
      <c r="M40726" s="172"/>
      <c r="N40726" s="172"/>
      <c r="O40726" s="172"/>
      <c r="U40726" s="173"/>
    </row>
    <row r="40727" spans="13:21" s="104" customFormat="1" ht="15.75">
      <c r="M40727" s="172"/>
      <c r="N40727" s="172"/>
      <c r="O40727" s="172"/>
      <c r="U40727" s="173"/>
    </row>
    <row r="40728" spans="13:21" s="104" customFormat="1" ht="15.75">
      <c r="M40728" s="172"/>
      <c r="N40728" s="172"/>
      <c r="O40728" s="172"/>
      <c r="U40728" s="173"/>
    </row>
    <row r="40729" spans="13:21" s="104" customFormat="1" ht="15.75">
      <c r="M40729" s="172"/>
      <c r="N40729" s="172"/>
      <c r="O40729" s="172"/>
      <c r="U40729" s="173"/>
    </row>
    <row r="40730" spans="13:21" s="104" customFormat="1" ht="15.75">
      <c r="M40730" s="172"/>
      <c r="N40730" s="172"/>
      <c r="O40730" s="172"/>
      <c r="U40730" s="173"/>
    </row>
    <row r="40731" spans="13:21" s="104" customFormat="1" ht="15.75">
      <c r="M40731" s="172"/>
      <c r="N40731" s="172"/>
      <c r="O40731" s="172"/>
      <c r="U40731" s="173"/>
    </row>
    <row r="40732" spans="13:21" s="104" customFormat="1" ht="15.75">
      <c r="M40732" s="172"/>
      <c r="N40732" s="172"/>
      <c r="O40732" s="172"/>
      <c r="U40732" s="173"/>
    </row>
    <row r="40733" spans="13:21" s="104" customFormat="1" ht="15.75">
      <c r="M40733" s="172"/>
      <c r="N40733" s="172"/>
      <c r="O40733" s="172"/>
      <c r="U40733" s="173"/>
    </row>
    <row r="40734" spans="13:21" s="104" customFormat="1" ht="15.75">
      <c r="M40734" s="172"/>
      <c r="N40734" s="172"/>
      <c r="O40734" s="172"/>
      <c r="U40734" s="173"/>
    </row>
    <row r="40735" spans="13:21" s="104" customFormat="1" ht="15.75">
      <c r="M40735" s="172"/>
      <c r="N40735" s="172"/>
      <c r="O40735" s="172"/>
      <c r="U40735" s="173"/>
    </row>
    <row r="40736" spans="13:21" s="104" customFormat="1" ht="15.75">
      <c r="M40736" s="172"/>
      <c r="N40736" s="172"/>
      <c r="O40736" s="172"/>
      <c r="U40736" s="173"/>
    </row>
    <row r="40737" spans="13:21" s="104" customFormat="1" ht="15.75">
      <c r="M40737" s="172"/>
      <c r="N40737" s="172"/>
      <c r="O40737" s="172"/>
      <c r="U40737" s="173"/>
    </row>
    <row r="40738" spans="13:21" s="104" customFormat="1" ht="15.75">
      <c r="M40738" s="172"/>
      <c r="N40738" s="172"/>
      <c r="O40738" s="172"/>
      <c r="U40738" s="173"/>
    </row>
    <row r="40739" spans="13:21" s="104" customFormat="1" ht="15.75">
      <c r="M40739" s="172"/>
      <c r="N40739" s="172"/>
      <c r="O40739" s="172"/>
      <c r="U40739" s="173"/>
    </row>
    <row r="40740" spans="13:21" s="104" customFormat="1" ht="15.75">
      <c r="M40740" s="172"/>
      <c r="N40740" s="172"/>
      <c r="O40740" s="172"/>
      <c r="U40740" s="173"/>
    </row>
    <row r="40741" spans="13:21" s="104" customFormat="1" ht="15.75">
      <c r="M40741" s="172"/>
      <c r="N40741" s="172"/>
      <c r="O40741" s="172"/>
      <c r="U40741" s="173"/>
    </row>
    <row r="40742" spans="13:21" s="104" customFormat="1" ht="15.75">
      <c r="M40742" s="172"/>
      <c r="N40742" s="172"/>
      <c r="O40742" s="172"/>
      <c r="U40742" s="173"/>
    </row>
    <row r="40743" spans="13:21" s="104" customFormat="1" ht="15.75">
      <c r="M40743" s="172"/>
      <c r="N40743" s="172"/>
      <c r="O40743" s="172"/>
      <c r="U40743" s="173"/>
    </row>
    <row r="40744" spans="13:21" s="104" customFormat="1" ht="15.75">
      <c r="M40744" s="172"/>
      <c r="N40744" s="172"/>
      <c r="O40744" s="172"/>
      <c r="U40744" s="173"/>
    </row>
    <row r="40745" spans="13:21" s="104" customFormat="1" ht="15.75">
      <c r="M40745" s="172"/>
      <c r="N40745" s="172"/>
      <c r="O40745" s="172"/>
      <c r="U40745" s="173"/>
    </row>
    <row r="40746" spans="13:21" s="104" customFormat="1" ht="15.75">
      <c r="M40746" s="172"/>
      <c r="N40746" s="172"/>
      <c r="O40746" s="172"/>
      <c r="U40746" s="173"/>
    </row>
    <row r="40747" spans="13:21" s="104" customFormat="1" ht="15.75">
      <c r="M40747" s="172"/>
      <c r="N40747" s="172"/>
      <c r="O40747" s="172"/>
      <c r="U40747" s="173"/>
    </row>
    <row r="40748" spans="13:21" s="104" customFormat="1" ht="15.75">
      <c r="M40748" s="172"/>
      <c r="N40748" s="172"/>
      <c r="O40748" s="172"/>
      <c r="U40748" s="173"/>
    </row>
    <row r="40749" spans="13:21" s="104" customFormat="1" ht="15.75">
      <c r="M40749" s="172"/>
      <c r="N40749" s="172"/>
      <c r="O40749" s="172"/>
      <c r="U40749" s="173"/>
    </row>
    <row r="40750" spans="13:21" s="104" customFormat="1" ht="15.75">
      <c r="M40750" s="172"/>
      <c r="N40750" s="172"/>
      <c r="O40750" s="172"/>
      <c r="U40750" s="173"/>
    </row>
    <row r="40751" spans="13:21" s="104" customFormat="1" ht="15.75">
      <c r="M40751" s="172"/>
      <c r="N40751" s="172"/>
      <c r="O40751" s="172"/>
      <c r="U40751" s="173"/>
    </row>
    <row r="40752" spans="13:21" s="104" customFormat="1" ht="15.75">
      <c r="M40752" s="172"/>
      <c r="N40752" s="172"/>
      <c r="O40752" s="172"/>
      <c r="U40752" s="173"/>
    </row>
    <row r="40753" spans="13:21" s="104" customFormat="1" ht="15.75">
      <c r="M40753" s="172"/>
      <c r="N40753" s="172"/>
      <c r="O40753" s="172"/>
      <c r="U40753" s="173"/>
    </row>
    <row r="40754" spans="13:21" s="104" customFormat="1" ht="15.75">
      <c r="M40754" s="172"/>
      <c r="N40754" s="172"/>
      <c r="O40754" s="172"/>
      <c r="U40754" s="173"/>
    </row>
    <row r="40755" spans="13:21" s="104" customFormat="1" ht="15.75">
      <c r="M40755" s="172"/>
      <c r="N40755" s="172"/>
      <c r="O40755" s="172"/>
      <c r="U40755" s="173"/>
    </row>
    <row r="40756" spans="13:21" s="104" customFormat="1" ht="15.75">
      <c r="M40756" s="172"/>
      <c r="N40756" s="172"/>
      <c r="O40756" s="172"/>
      <c r="U40756" s="173"/>
    </row>
    <row r="40757" spans="13:21" s="104" customFormat="1" ht="15.75">
      <c r="M40757" s="172"/>
      <c r="N40757" s="172"/>
      <c r="O40757" s="172"/>
      <c r="U40757" s="173"/>
    </row>
    <row r="40758" spans="13:21" s="104" customFormat="1" ht="15.75">
      <c r="M40758" s="172"/>
      <c r="N40758" s="172"/>
      <c r="O40758" s="172"/>
      <c r="U40758" s="173"/>
    </row>
    <row r="40759" spans="13:21" s="104" customFormat="1" ht="15.75">
      <c r="M40759" s="172"/>
      <c r="N40759" s="172"/>
      <c r="O40759" s="172"/>
      <c r="U40759" s="173"/>
    </row>
    <row r="40760" spans="13:21" s="104" customFormat="1" ht="15.75">
      <c r="M40760" s="172"/>
      <c r="N40760" s="172"/>
      <c r="O40760" s="172"/>
      <c r="U40760" s="173"/>
    </row>
    <row r="40761" spans="13:21" s="104" customFormat="1" ht="15.75">
      <c r="M40761" s="172"/>
      <c r="N40761" s="172"/>
      <c r="O40761" s="172"/>
      <c r="U40761" s="173"/>
    </row>
    <row r="40762" spans="13:21" s="104" customFormat="1" ht="15.75">
      <c r="M40762" s="172"/>
      <c r="N40762" s="172"/>
      <c r="O40762" s="172"/>
      <c r="U40762" s="173"/>
    </row>
    <row r="40763" spans="13:21" s="104" customFormat="1" ht="15.75">
      <c r="M40763" s="172"/>
      <c r="N40763" s="172"/>
      <c r="O40763" s="172"/>
      <c r="U40763" s="173"/>
    </row>
    <row r="40764" spans="13:21" s="104" customFormat="1" ht="15.75">
      <c r="M40764" s="172"/>
      <c r="N40764" s="172"/>
      <c r="O40764" s="172"/>
      <c r="U40764" s="173"/>
    </row>
    <row r="40765" spans="13:21" s="104" customFormat="1" ht="15.75">
      <c r="M40765" s="172"/>
      <c r="N40765" s="172"/>
      <c r="O40765" s="172"/>
      <c r="U40765" s="173"/>
    </row>
    <row r="40766" spans="13:21" s="104" customFormat="1" ht="15.75">
      <c r="M40766" s="172"/>
      <c r="N40766" s="172"/>
      <c r="O40766" s="172"/>
      <c r="U40766" s="173"/>
    </row>
    <row r="40767" spans="13:21" s="104" customFormat="1" ht="15.75">
      <c r="M40767" s="172"/>
      <c r="N40767" s="172"/>
      <c r="O40767" s="172"/>
      <c r="U40767" s="173"/>
    </row>
    <row r="40768" spans="13:21" s="104" customFormat="1" ht="15.75">
      <c r="M40768" s="172"/>
      <c r="N40768" s="172"/>
      <c r="O40768" s="172"/>
      <c r="U40768" s="173"/>
    </row>
    <row r="40769" spans="13:21" s="104" customFormat="1" ht="15.75">
      <c r="M40769" s="172"/>
      <c r="N40769" s="172"/>
      <c r="O40769" s="172"/>
      <c r="U40769" s="173"/>
    </row>
    <row r="40770" spans="13:21" s="104" customFormat="1" ht="15.75">
      <c r="M40770" s="172"/>
      <c r="N40770" s="172"/>
      <c r="O40770" s="172"/>
      <c r="U40770" s="173"/>
    </row>
    <row r="40771" spans="13:21" s="104" customFormat="1" ht="15.75">
      <c r="M40771" s="172"/>
      <c r="N40771" s="172"/>
      <c r="O40771" s="172"/>
      <c r="U40771" s="173"/>
    </row>
    <row r="40772" spans="13:21" s="104" customFormat="1" ht="15.75">
      <c r="M40772" s="172"/>
      <c r="N40772" s="172"/>
      <c r="O40772" s="172"/>
      <c r="U40772" s="173"/>
    </row>
    <row r="40773" spans="13:21" s="104" customFormat="1" ht="15.75">
      <c r="M40773" s="172"/>
      <c r="N40773" s="172"/>
      <c r="O40773" s="172"/>
      <c r="U40773" s="173"/>
    </row>
    <row r="40774" spans="13:21" s="104" customFormat="1" ht="15.75">
      <c r="M40774" s="172"/>
      <c r="N40774" s="172"/>
      <c r="O40774" s="172"/>
      <c r="U40774" s="173"/>
    </row>
    <row r="40775" spans="13:21" s="104" customFormat="1" ht="15.75">
      <c r="M40775" s="172"/>
      <c r="N40775" s="172"/>
      <c r="O40775" s="172"/>
      <c r="U40775" s="173"/>
    </row>
    <row r="40776" spans="13:21" s="104" customFormat="1" ht="15.75">
      <c r="M40776" s="172"/>
      <c r="N40776" s="172"/>
      <c r="O40776" s="172"/>
      <c r="U40776" s="173"/>
    </row>
    <row r="40777" spans="13:21" s="104" customFormat="1" ht="15.75">
      <c r="M40777" s="172"/>
      <c r="N40777" s="172"/>
      <c r="O40777" s="172"/>
      <c r="U40777" s="173"/>
    </row>
    <row r="40778" spans="13:21" s="104" customFormat="1" ht="15.75">
      <c r="M40778" s="172"/>
      <c r="N40778" s="172"/>
      <c r="O40778" s="172"/>
      <c r="U40778" s="173"/>
    </row>
    <row r="40779" spans="13:21" s="104" customFormat="1" ht="15.75">
      <c r="M40779" s="172"/>
      <c r="N40779" s="172"/>
      <c r="O40779" s="172"/>
      <c r="U40779" s="173"/>
    </row>
    <row r="40780" spans="13:21" s="104" customFormat="1" ht="15.75">
      <c r="M40780" s="172"/>
      <c r="N40780" s="172"/>
      <c r="O40780" s="172"/>
      <c r="U40780" s="173"/>
    </row>
    <row r="40781" spans="13:21" s="104" customFormat="1" ht="15.75">
      <c r="M40781" s="172"/>
      <c r="N40781" s="172"/>
      <c r="O40781" s="172"/>
      <c r="U40781" s="173"/>
    </row>
    <row r="40782" spans="13:21" s="104" customFormat="1" ht="15.75">
      <c r="M40782" s="172"/>
      <c r="N40782" s="172"/>
      <c r="O40782" s="172"/>
      <c r="U40782" s="173"/>
    </row>
    <row r="40783" spans="13:21" s="104" customFormat="1" ht="15.75">
      <c r="M40783" s="172"/>
      <c r="N40783" s="172"/>
      <c r="O40783" s="172"/>
      <c r="U40783" s="173"/>
    </row>
    <row r="40784" spans="13:21" s="104" customFormat="1" ht="15.75">
      <c r="M40784" s="172"/>
      <c r="N40784" s="172"/>
      <c r="O40784" s="172"/>
      <c r="U40784" s="173"/>
    </row>
    <row r="40785" spans="13:21" s="104" customFormat="1" ht="15.75">
      <c r="M40785" s="172"/>
      <c r="N40785" s="172"/>
      <c r="O40785" s="172"/>
      <c r="U40785" s="173"/>
    </row>
    <row r="40786" spans="13:21" s="104" customFormat="1" ht="15.75">
      <c r="M40786" s="172"/>
      <c r="N40786" s="172"/>
      <c r="O40786" s="172"/>
      <c r="U40786" s="173"/>
    </row>
    <row r="40787" spans="13:21" s="104" customFormat="1" ht="15.75">
      <c r="M40787" s="172"/>
      <c r="N40787" s="172"/>
      <c r="O40787" s="172"/>
      <c r="U40787" s="173"/>
    </row>
    <row r="40788" spans="13:21" s="104" customFormat="1" ht="15.75">
      <c r="M40788" s="172"/>
      <c r="N40788" s="172"/>
      <c r="O40788" s="172"/>
      <c r="U40788" s="173"/>
    </row>
    <row r="40789" spans="13:21" s="104" customFormat="1" ht="15.75">
      <c r="M40789" s="172"/>
      <c r="N40789" s="172"/>
      <c r="O40789" s="172"/>
      <c r="U40789" s="173"/>
    </row>
    <row r="40790" spans="13:21" s="104" customFormat="1" ht="15.75">
      <c r="M40790" s="172"/>
      <c r="N40790" s="172"/>
      <c r="O40790" s="172"/>
      <c r="U40790" s="173"/>
    </row>
    <row r="40791" spans="13:21" s="104" customFormat="1" ht="15.75">
      <c r="M40791" s="172"/>
      <c r="N40791" s="172"/>
      <c r="O40791" s="172"/>
      <c r="U40791" s="173"/>
    </row>
    <row r="40792" spans="13:21" s="104" customFormat="1" ht="15.75">
      <c r="M40792" s="172"/>
      <c r="N40792" s="172"/>
      <c r="O40792" s="172"/>
      <c r="U40792" s="173"/>
    </row>
    <row r="40793" spans="13:21" s="104" customFormat="1" ht="15.75">
      <c r="M40793" s="172"/>
      <c r="N40793" s="172"/>
      <c r="O40793" s="172"/>
      <c r="U40793" s="173"/>
    </row>
    <row r="40794" spans="13:21" s="104" customFormat="1" ht="15.75">
      <c r="M40794" s="172"/>
      <c r="N40794" s="172"/>
      <c r="O40794" s="172"/>
      <c r="U40794" s="173"/>
    </row>
    <row r="40795" spans="13:21" s="104" customFormat="1" ht="15.75">
      <c r="M40795" s="172"/>
      <c r="N40795" s="172"/>
      <c r="O40795" s="172"/>
      <c r="U40795" s="173"/>
    </row>
    <row r="40796" spans="13:21" s="104" customFormat="1" ht="15.75">
      <c r="M40796" s="172"/>
      <c r="N40796" s="172"/>
      <c r="O40796" s="172"/>
      <c r="U40796" s="173"/>
    </row>
    <row r="40797" spans="13:21" s="104" customFormat="1" ht="15.75">
      <c r="M40797" s="172"/>
      <c r="N40797" s="172"/>
      <c r="O40797" s="172"/>
      <c r="U40797" s="173"/>
    </row>
    <row r="40798" spans="13:21" s="104" customFormat="1" ht="15.75">
      <c r="M40798" s="172"/>
      <c r="N40798" s="172"/>
      <c r="O40798" s="172"/>
      <c r="U40798" s="173"/>
    </row>
    <row r="40799" spans="13:21" s="104" customFormat="1" ht="15.75">
      <c r="M40799" s="172"/>
      <c r="N40799" s="172"/>
      <c r="O40799" s="172"/>
      <c r="U40799" s="173"/>
    </row>
    <row r="40800" spans="13:21" s="104" customFormat="1" ht="15.75">
      <c r="M40800" s="172"/>
      <c r="N40800" s="172"/>
      <c r="O40800" s="172"/>
      <c r="U40800" s="173"/>
    </row>
    <row r="40801" spans="13:21" s="104" customFormat="1" ht="15.75">
      <c r="M40801" s="172"/>
      <c r="N40801" s="172"/>
      <c r="O40801" s="172"/>
      <c r="U40801" s="173"/>
    </row>
    <row r="40802" spans="13:21" s="104" customFormat="1" ht="15.75">
      <c r="M40802" s="172"/>
      <c r="N40802" s="172"/>
      <c r="O40802" s="172"/>
      <c r="U40802" s="173"/>
    </row>
    <row r="40803" spans="13:21" s="104" customFormat="1" ht="15.75">
      <c r="M40803" s="172"/>
      <c r="N40803" s="172"/>
      <c r="O40803" s="172"/>
      <c r="U40803" s="173"/>
    </row>
    <row r="40804" spans="13:21" s="104" customFormat="1" ht="15.75">
      <c r="M40804" s="172"/>
      <c r="N40804" s="172"/>
      <c r="O40804" s="172"/>
      <c r="U40804" s="173"/>
    </row>
    <row r="40805" spans="13:21" s="104" customFormat="1" ht="15.75">
      <c r="M40805" s="172"/>
      <c r="N40805" s="172"/>
      <c r="O40805" s="172"/>
      <c r="U40805" s="173"/>
    </row>
    <row r="40806" spans="13:21" s="104" customFormat="1" ht="15.75">
      <c r="M40806" s="172"/>
      <c r="N40806" s="172"/>
      <c r="O40806" s="172"/>
      <c r="U40806" s="173"/>
    </row>
    <row r="40807" spans="13:21" s="104" customFormat="1" ht="15.75">
      <c r="M40807" s="172"/>
      <c r="N40807" s="172"/>
      <c r="O40807" s="172"/>
      <c r="U40807" s="173"/>
    </row>
    <row r="40808" spans="13:21" s="104" customFormat="1" ht="15.75">
      <c r="M40808" s="172"/>
      <c r="N40808" s="172"/>
      <c r="O40808" s="172"/>
      <c r="U40808" s="173"/>
    </row>
    <row r="40809" spans="13:21" s="104" customFormat="1" ht="15.75">
      <c r="M40809" s="172"/>
      <c r="N40809" s="172"/>
      <c r="O40809" s="172"/>
      <c r="U40809" s="173"/>
    </row>
    <row r="40810" spans="13:21" s="104" customFormat="1" ht="15.75">
      <c r="M40810" s="172"/>
      <c r="N40810" s="172"/>
      <c r="O40810" s="172"/>
      <c r="U40810" s="173"/>
    </row>
    <row r="40811" spans="13:21" s="104" customFormat="1" ht="15.75">
      <c r="M40811" s="172"/>
      <c r="N40811" s="172"/>
      <c r="O40811" s="172"/>
      <c r="U40811" s="173"/>
    </row>
    <row r="40812" spans="13:21" s="104" customFormat="1" ht="15.75">
      <c r="M40812" s="172"/>
      <c r="N40812" s="172"/>
      <c r="O40812" s="172"/>
      <c r="U40812" s="173"/>
    </row>
    <row r="40813" spans="13:21" s="104" customFormat="1" ht="15.75">
      <c r="M40813" s="172"/>
      <c r="N40813" s="172"/>
      <c r="O40813" s="172"/>
      <c r="U40813" s="173"/>
    </row>
    <row r="40814" spans="13:21" s="104" customFormat="1" ht="15.75">
      <c r="M40814" s="172"/>
      <c r="N40814" s="172"/>
      <c r="O40814" s="172"/>
      <c r="U40814" s="173"/>
    </row>
    <row r="40815" spans="13:21" s="104" customFormat="1" ht="15.75">
      <c r="M40815" s="172"/>
      <c r="N40815" s="172"/>
      <c r="O40815" s="172"/>
      <c r="U40815" s="173"/>
    </row>
    <row r="40816" spans="13:21" s="104" customFormat="1" ht="15.75">
      <c r="M40816" s="172"/>
      <c r="N40816" s="172"/>
      <c r="O40816" s="172"/>
      <c r="U40816" s="173"/>
    </row>
    <row r="40817" spans="13:21" s="104" customFormat="1" ht="15.75">
      <c r="M40817" s="172"/>
      <c r="N40817" s="172"/>
      <c r="O40817" s="172"/>
      <c r="U40817" s="173"/>
    </row>
    <row r="40818" spans="13:21" s="104" customFormat="1" ht="15.75">
      <c r="M40818" s="172"/>
      <c r="N40818" s="172"/>
      <c r="O40818" s="172"/>
      <c r="U40818" s="173"/>
    </row>
    <row r="40819" spans="13:21" s="104" customFormat="1" ht="15.75">
      <c r="M40819" s="172"/>
      <c r="N40819" s="172"/>
      <c r="O40819" s="172"/>
      <c r="U40819" s="173"/>
    </row>
    <row r="40820" spans="13:21" s="104" customFormat="1" ht="15.75">
      <c r="M40820" s="172"/>
      <c r="N40820" s="172"/>
      <c r="O40820" s="172"/>
      <c r="U40820" s="173"/>
    </row>
    <row r="40821" spans="13:21" s="104" customFormat="1" ht="15.75">
      <c r="M40821" s="172"/>
      <c r="N40821" s="172"/>
      <c r="O40821" s="172"/>
      <c r="U40821" s="173"/>
    </row>
    <row r="40822" spans="13:21" s="104" customFormat="1" ht="15.75">
      <c r="M40822" s="172"/>
      <c r="N40822" s="172"/>
      <c r="O40822" s="172"/>
      <c r="U40822" s="173"/>
    </row>
    <row r="40823" spans="13:21" s="104" customFormat="1" ht="15.75">
      <c r="M40823" s="172"/>
      <c r="N40823" s="172"/>
      <c r="O40823" s="172"/>
      <c r="U40823" s="173"/>
    </row>
    <row r="40824" spans="13:21" s="104" customFormat="1" ht="15.75">
      <c r="M40824" s="172"/>
      <c r="N40824" s="172"/>
      <c r="O40824" s="172"/>
      <c r="U40824" s="173"/>
    </row>
    <row r="40825" spans="13:21" s="104" customFormat="1" ht="15.75">
      <c r="M40825" s="172"/>
      <c r="N40825" s="172"/>
      <c r="O40825" s="172"/>
      <c r="U40825" s="173"/>
    </row>
    <row r="40826" spans="13:21" s="104" customFormat="1" ht="15.75">
      <c r="M40826" s="172"/>
      <c r="N40826" s="172"/>
      <c r="O40826" s="172"/>
      <c r="U40826" s="173"/>
    </row>
    <row r="40827" spans="13:21" s="104" customFormat="1" ht="15.75">
      <c r="M40827" s="172"/>
      <c r="N40827" s="172"/>
      <c r="O40827" s="172"/>
      <c r="U40827" s="173"/>
    </row>
    <row r="40828" spans="13:21" s="104" customFormat="1" ht="15.75">
      <c r="M40828" s="172"/>
      <c r="N40828" s="172"/>
      <c r="O40828" s="172"/>
      <c r="U40828" s="173"/>
    </row>
    <row r="40829" spans="13:21" s="104" customFormat="1" ht="15.75">
      <c r="M40829" s="172"/>
      <c r="N40829" s="172"/>
      <c r="O40829" s="172"/>
      <c r="U40829" s="173"/>
    </row>
    <row r="40830" spans="13:21" s="104" customFormat="1" ht="15.75">
      <c r="M40830" s="172"/>
      <c r="N40830" s="172"/>
      <c r="O40830" s="172"/>
      <c r="U40830" s="173"/>
    </row>
    <row r="40831" spans="13:21" s="104" customFormat="1" ht="15.75">
      <c r="M40831" s="172"/>
      <c r="N40831" s="172"/>
      <c r="O40831" s="172"/>
      <c r="U40831" s="173"/>
    </row>
    <row r="40832" spans="13:21" s="104" customFormat="1" ht="15.75">
      <c r="M40832" s="172"/>
      <c r="N40832" s="172"/>
      <c r="O40832" s="172"/>
      <c r="U40832" s="173"/>
    </row>
    <row r="40833" spans="13:21" s="104" customFormat="1" ht="15.75">
      <c r="M40833" s="172"/>
      <c r="N40833" s="172"/>
      <c r="O40833" s="172"/>
      <c r="U40833" s="173"/>
    </row>
    <row r="40834" spans="13:21" s="104" customFormat="1" ht="15.75">
      <c r="M40834" s="172"/>
      <c r="N40834" s="172"/>
      <c r="O40834" s="172"/>
      <c r="U40834" s="173"/>
    </row>
    <row r="40835" spans="13:21" s="104" customFormat="1" ht="15.75">
      <c r="M40835" s="172"/>
      <c r="N40835" s="172"/>
      <c r="O40835" s="172"/>
      <c r="U40835" s="173"/>
    </row>
    <row r="40836" spans="13:21" s="104" customFormat="1" ht="15.75">
      <c r="M40836" s="172"/>
      <c r="N40836" s="172"/>
      <c r="O40836" s="172"/>
      <c r="U40836" s="173"/>
    </row>
    <row r="40837" spans="13:21" s="104" customFormat="1" ht="15.75">
      <c r="M40837" s="172"/>
      <c r="N40837" s="172"/>
      <c r="O40837" s="172"/>
      <c r="U40837" s="173"/>
    </row>
    <row r="40838" spans="13:21" s="104" customFormat="1" ht="15.75">
      <c r="M40838" s="172"/>
      <c r="N40838" s="172"/>
      <c r="O40838" s="172"/>
      <c r="U40838" s="173"/>
    </row>
    <row r="40839" spans="13:21" s="104" customFormat="1" ht="15.75">
      <c r="M40839" s="172"/>
      <c r="N40839" s="172"/>
      <c r="O40839" s="172"/>
      <c r="U40839" s="173"/>
    </row>
    <row r="40840" spans="13:21" s="104" customFormat="1" ht="15.75">
      <c r="M40840" s="172"/>
      <c r="N40840" s="172"/>
      <c r="O40840" s="172"/>
      <c r="U40840" s="173"/>
    </row>
    <row r="40841" spans="13:21" s="104" customFormat="1" ht="15.75">
      <c r="M40841" s="172"/>
      <c r="N40841" s="172"/>
      <c r="O40841" s="172"/>
      <c r="U40841" s="173"/>
    </row>
    <row r="40842" spans="13:21" s="104" customFormat="1" ht="15.75">
      <c r="M40842" s="172"/>
      <c r="N40842" s="172"/>
      <c r="O40842" s="172"/>
      <c r="U40842" s="173"/>
    </row>
    <row r="40843" spans="13:21" s="104" customFormat="1" ht="15.75">
      <c r="M40843" s="172"/>
      <c r="N40843" s="172"/>
      <c r="O40843" s="172"/>
      <c r="U40843" s="173"/>
    </row>
    <row r="40844" spans="13:21" s="104" customFormat="1" ht="15.75">
      <c r="M40844" s="172"/>
      <c r="N40844" s="172"/>
      <c r="O40844" s="172"/>
      <c r="U40844" s="173"/>
    </row>
    <row r="40845" spans="13:21" s="104" customFormat="1" ht="15.75">
      <c r="M40845" s="172"/>
      <c r="N40845" s="172"/>
      <c r="O40845" s="172"/>
      <c r="U40845" s="173"/>
    </row>
    <row r="40846" spans="13:21" s="104" customFormat="1" ht="15.75">
      <c r="M40846" s="172"/>
      <c r="N40846" s="172"/>
      <c r="O40846" s="172"/>
      <c r="U40846" s="173"/>
    </row>
    <row r="40847" spans="13:21" s="104" customFormat="1" ht="15.75">
      <c r="M40847" s="172"/>
      <c r="N40847" s="172"/>
      <c r="O40847" s="172"/>
      <c r="U40847" s="173"/>
    </row>
    <row r="40848" spans="13:21" s="104" customFormat="1" ht="15.75">
      <c r="M40848" s="172"/>
      <c r="N40848" s="172"/>
      <c r="O40848" s="172"/>
      <c r="U40848" s="173"/>
    </row>
    <row r="40849" spans="13:21" s="104" customFormat="1" ht="15.75">
      <c r="M40849" s="172"/>
      <c r="N40849" s="172"/>
      <c r="O40849" s="172"/>
      <c r="U40849" s="173"/>
    </row>
    <row r="40850" spans="13:21" s="104" customFormat="1" ht="15.75">
      <c r="M40850" s="172"/>
      <c r="N40850" s="172"/>
      <c r="O40850" s="172"/>
      <c r="U40850" s="173"/>
    </row>
    <row r="40851" spans="13:21" s="104" customFormat="1" ht="15.75">
      <c r="M40851" s="172"/>
      <c r="N40851" s="172"/>
      <c r="O40851" s="172"/>
      <c r="U40851" s="173"/>
    </row>
    <row r="40852" spans="13:21" s="104" customFormat="1" ht="15.75">
      <c r="M40852" s="172"/>
      <c r="N40852" s="172"/>
      <c r="O40852" s="172"/>
      <c r="U40852" s="173"/>
    </row>
    <row r="40853" spans="13:21" s="104" customFormat="1" ht="15.75">
      <c r="M40853" s="172"/>
      <c r="N40853" s="172"/>
      <c r="O40853" s="172"/>
      <c r="U40853" s="173"/>
    </row>
    <row r="40854" spans="13:21" s="104" customFormat="1" ht="15.75">
      <c r="M40854" s="172"/>
      <c r="N40854" s="172"/>
      <c r="O40854" s="172"/>
      <c r="U40854" s="173"/>
    </row>
    <row r="40855" spans="13:21" s="104" customFormat="1" ht="15.75">
      <c r="M40855" s="172"/>
      <c r="N40855" s="172"/>
      <c r="O40855" s="172"/>
      <c r="U40855" s="173"/>
    </row>
    <row r="40856" spans="13:21" s="104" customFormat="1" ht="15.75">
      <c r="M40856" s="172"/>
      <c r="N40856" s="172"/>
      <c r="O40856" s="172"/>
      <c r="U40856" s="173"/>
    </row>
    <row r="40857" spans="13:21" s="104" customFormat="1" ht="15.75">
      <c r="M40857" s="172"/>
      <c r="N40857" s="172"/>
      <c r="O40857" s="172"/>
      <c r="U40857" s="173"/>
    </row>
    <row r="40858" spans="13:21" s="104" customFormat="1" ht="15.75">
      <c r="M40858" s="172"/>
      <c r="N40858" s="172"/>
      <c r="O40858" s="172"/>
      <c r="U40858" s="173"/>
    </row>
    <row r="40859" spans="13:21" s="104" customFormat="1" ht="15.75">
      <c r="M40859" s="172"/>
      <c r="N40859" s="172"/>
      <c r="O40859" s="172"/>
      <c r="U40859" s="173"/>
    </row>
    <row r="40860" spans="13:21" s="104" customFormat="1" ht="15.75">
      <c r="M40860" s="172"/>
      <c r="N40860" s="172"/>
      <c r="O40860" s="172"/>
      <c r="U40860" s="173"/>
    </row>
    <row r="40861" spans="13:21" s="104" customFormat="1" ht="15.75">
      <c r="M40861" s="172"/>
      <c r="N40861" s="172"/>
      <c r="O40861" s="172"/>
      <c r="U40861" s="173"/>
    </row>
    <row r="40862" spans="13:21" s="104" customFormat="1" ht="15.75">
      <c r="M40862" s="172"/>
      <c r="N40862" s="172"/>
      <c r="O40862" s="172"/>
      <c r="U40862" s="173"/>
    </row>
    <row r="40863" spans="13:21" s="104" customFormat="1" ht="15.75">
      <c r="M40863" s="172"/>
      <c r="N40863" s="172"/>
      <c r="O40863" s="172"/>
      <c r="U40863" s="173"/>
    </row>
    <row r="40864" spans="13:21" s="104" customFormat="1" ht="15.75">
      <c r="M40864" s="172"/>
      <c r="N40864" s="172"/>
      <c r="O40864" s="172"/>
      <c r="U40864" s="173"/>
    </row>
    <row r="40865" spans="13:21" s="104" customFormat="1" ht="15.75">
      <c r="M40865" s="172"/>
      <c r="N40865" s="172"/>
      <c r="O40865" s="172"/>
      <c r="U40865" s="173"/>
    </row>
    <row r="40866" spans="13:21" s="104" customFormat="1" ht="15.75">
      <c r="M40866" s="172"/>
      <c r="N40866" s="172"/>
      <c r="O40866" s="172"/>
      <c r="U40866" s="173"/>
    </row>
    <row r="40867" spans="13:21" s="104" customFormat="1" ht="15.75">
      <c r="M40867" s="172"/>
      <c r="N40867" s="172"/>
      <c r="O40867" s="172"/>
      <c r="U40867" s="173"/>
    </row>
    <row r="40868" spans="13:21" s="104" customFormat="1" ht="15.75">
      <c r="M40868" s="172"/>
      <c r="N40868" s="172"/>
      <c r="O40868" s="172"/>
      <c r="U40868" s="173"/>
    </row>
    <row r="40869" spans="13:21" s="104" customFormat="1" ht="15.75">
      <c r="M40869" s="172"/>
      <c r="N40869" s="172"/>
      <c r="O40869" s="172"/>
      <c r="U40869" s="173"/>
    </row>
    <row r="40870" spans="13:21" s="104" customFormat="1" ht="15.75">
      <c r="M40870" s="172"/>
      <c r="N40870" s="172"/>
      <c r="O40870" s="172"/>
      <c r="U40870" s="173"/>
    </row>
    <row r="40871" spans="13:21" s="104" customFormat="1" ht="15.75">
      <c r="M40871" s="172"/>
      <c r="N40871" s="172"/>
      <c r="O40871" s="172"/>
      <c r="U40871" s="173"/>
    </row>
    <row r="40872" spans="13:21" s="104" customFormat="1" ht="15.75">
      <c r="M40872" s="172"/>
      <c r="N40872" s="172"/>
      <c r="O40872" s="172"/>
      <c r="U40872" s="173"/>
    </row>
    <row r="40873" spans="13:21" s="104" customFormat="1" ht="15.75">
      <c r="M40873" s="172"/>
      <c r="N40873" s="172"/>
      <c r="O40873" s="172"/>
      <c r="U40873" s="173"/>
    </row>
    <row r="40874" spans="13:21" s="104" customFormat="1" ht="15.75">
      <c r="M40874" s="172"/>
      <c r="N40874" s="172"/>
      <c r="O40874" s="172"/>
      <c r="U40874" s="173"/>
    </row>
    <row r="40875" spans="13:21" s="104" customFormat="1" ht="15.75">
      <c r="M40875" s="172"/>
      <c r="N40875" s="172"/>
      <c r="O40875" s="172"/>
      <c r="U40875" s="173"/>
    </row>
    <row r="40876" spans="13:21" s="104" customFormat="1" ht="15.75">
      <c r="M40876" s="172"/>
      <c r="N40876" s="172"/>
      <c r="O40876" s="172"/>
      <c r="U40876" s="173"/>
    </row>
    <row r="40877" spans="13:21" s="104" customFormat="1" ht="15.75">
      <c r="M40877" s="172"/>
      <c r="N40877" s="172"/>
      <c r="O40877" s="172"/>
      <c r="U40877" s="173"/>
    </row>
    <row r="40878" spans="13:21" s="104" customFormat="1" ht="15.75">
      <c r="M40878" s="172"/>
      <c r="N40878" s="172"/>
      <c r="O40878" s="172"/>
      <c r="U40878" s="173"/>
    </row>
    <row r="40879" spans="13:21" s="104" customFormat="1" ht="15.75">
      <c r="M40879" s="172"/>
      <c r="N40879" s="172"/>
      <c r="O40879" s="172"/>
      <c r="U40879" s="173"/>
    </row>
    <row r="40880" spans="13:21" s="104" customFormat="1" ht="15.75">
      <c r="M40880" s="172"/>
      <c r="N40880" s="172"/>
      <c r="O40880" s="172"/>
      <c r="U40880" s="173"/>
    </row>
    <row r="40881" spans="13:21" s="104" customFormat="1" ht="15.75">
      <c r="M40881" s="172"/>
      <c r="N40881" s="172"/>
      <c r="O40881" s="172"/>
      <c r="U40881" s="173"/>
    </row>
    <row r="40882" spans="13:21" s="104" customFormat="1" ht="15.75">
      <c r="M40882" s="172"/>
      <c r="N40882" s="172"/>
      <c r="O40882" s="172"/>
      <c r="U40882" s="173"/>
    </row>
    <row r="40883" spans="13:21" s="104" customFormat="1" ht="15.75">
      <c r="M40883" s="172"/>
      <c r="N40883" s="172"/>
      <c r="O40883" s="172"/>
      <c r="U40883" s="173"/>
    </row>
    <row r="40884" spans="13:21" s="104" customFormat="1" ht="15.75">
      <c r="M40884" s="172"/>
      <c r="N40884" s="172"/>
      <c r="O40884" s="172"/>
      <c r="U40884" s="173"/>
    </row>
    <row r="40885" spans="13:21" s="104" customFormat="1" ht="15.75">
      <c r="M40885" s="172"/>
      <c r="N40885" s="172"/>
      <c r="O40885" s="172"/>
      <c r="U40885" s="173"/>
    </row>
    <row r="40886" spans="13:21" s="104" customFormat="1" ht="15.75">
      <c r="M40886" s="172"/>
      <c r="N40886" s="172"/>
      <c r="O40886" s="172"/>
      <c r="U40886" s="173"/>
    </row>
    <row r="40887" spans="13:21" s="104" customFormat="1" ht="15.75">
      <c r="M40887" s="172"/>
      <c r="N40887" s="172"/>
      <c r="O40887" s="172"/>
      <c r="U40887" s="173"/>
    </row>
    <row r="40888" spans="13:21" s="104" customFormat="1" ht="15.75">
      <c r="M40888" s="172"/>
      <c r="N40888" s="172"/>
      <c r="O40888" s="172"/>
      <c r="U40888" s="173"/>
    </row>
    <row r="40889" spans="13:21" s="104" customFormat="1" ht="15.75">
      <c r="M40889" s="172"/>
      <c r="N40889" s="172"/>
      <c r="O40889" s="172"/>
      <c r="U40889" s="173"/>
    </row>
    <row r="40890" spans="13:21" s="104" customFormat="1" ht="15.75">
      <c r="M40890" s="172"/>
      <c r="N40890" s="172"/>
      <c r="O40890" s="172"/>
      <c r="U40890" s="173"/>
    </row>
    <row r="40891" spans="13:21" s="104" customFormat="1" ht="15.75">
      <c r="M40891" s="172"/>
      <c r="N40891" s="172"/>
      <c r="O40891" s="172"/>
      <c r="U40891" s="173"/>
    </row>
    <row r="40892" spans="13:21" s="104" customFormat="1" ht="15.75">
      <c r="M40892" s="172"/>
      <c r="N40892" s="172"/>
      <c r="O40892" s="172"/>
      <c r="U40892" s="173"/>
    </row>
    <row r="40893" spans="13:21" s="104" customFormat="1" ht="15.75">
      <c r="M40893" s="172"/>
      <c r="N40893" s="172"/>
      <c r="O40893" s="172"/>
      <c r="U40893" s="173"/>
    </row>
    <row r="40894" spans="13:21" s="104" customFormat="1" ht="15.75">
      <c r="M40894" s="172"/>
      <c r="N40894" s="172"/>
      <c r="O40894" s="172"/>
      <c r="U40894" s="173"/>
    </row>
    <row r="40895" spans="13:21" s="104" customFormat="1" ht="15.75">
      <c r="M40895" s="172"/>
      <c r="N40895" s="172"/>
      <c r="O40895" s="172"/>
      <c r="U40895" s="173"/>
    </row>
    <row r="40896" spans="13:21" s="104" customFormat="1" ht="15.75">
      <c r="M40896" s="172"/>
      <c r="N40896" s="172"/>
      <c r="O40896" s="172"/>
      <c r="U40896" s="173"/>
    </row>
    <row r="40897" spans="13:21" s="104" customFormat="1" ht="15.75">
      <c r="M40897" s="172"/>
      <c r="N40897" s="172"/>
      <c r="O40897" s="172"/>
      <c r="U40897" s="173"/>
    </row>
    <row r="40898" spans="13:21" s="104" customFormat="1" ht="15.75">
      <c r="M40898" s="172"/>
      <c r="N40898" s="172"/>
      <c r="O40898" s="172"/>
      <c r="U40898" s="173"/>
    </row>
    <row r="40899" spans="13:21" s="104" customFormat="1" ht="15.75">
      <c r="M40899" s="172"/>
      <c r="N40899" s="172"/>
      <c r="O40899" s="172"/>
      <c r="U40899" s="173"/>
    </row>
    <row r="40900" spans="13:21" s="104" customFormat="1" ht="15.75">
      <c r="M40900" s="172"/>
      <c r="N40900" s="172"/>
      <c r="O40900" s="172"/>
      <c r="U40900" s="173"/>
    </row>
    <row r="40901" spans="13:21" s="104" customFormat="1" ht="15.75">
      <c r="M40901" s="172"/>
      <c r="N40901" s="172"/>
      <c r="O40901" s="172"/>
      <c r="U40901" s="173"/>
    </row>
    <row r="40902" spans="13:21" s="104" customFormat="1" ht="15.75">
      <c r="M40902" s="172"/>
      <c r="N40902" s="172"/>
      <c r="O40902" s="172"/>
      <c r="U40902" s="173"/>
    </row>
    <row r="40903" spans="13:21" s="104" customFormat="1" ht="15.75">
      <c r="M40903" s="172"/>
      <c r="N40903" s="172"/>
      <c r="O40903" s="172"/>
      <c r="U40903" s="173"/>
    </row>
    <row r="40904" spans="13:21" s="104" customFormat="1" ht="15.75">
      <c r="M40904" s="172"/>
      <c r="N40904" s="172"/>
      <c r="O40904" s="172"/>
      <c r="U40904" s="173"/>
    </row>
    <row r="40905" spans="13:21" s="104" customFormat="1" ht="15.75">
      <c r="M40905" s="172"/>
      <c r="N40905" s="172"/>
      <c r="O40905" s="172"/>
      <c r="U40905" s="173"/>
    </row>
    <row r="40906" spans="13:21" s="104" customFormat="1" ht="15.75">
      <c r="M40906" s="172"/>
      <c r="N40906" s="172"/>
      <c r="O40906" s="172"/>
      <c r="U40906" s="173"/>
    </row>
    <row r="40907" spans="13:21" s="104" customFormat="1" ht="15.75">
      <c r="M40907" s="172"/>
      <c r="N40907" s="172"/>
      <c r="O40907" s="172"/>
      <c r="U40907" s="173"/>
    </row>
    <row r="40908" spans="13:21" s="104" customFormat="1" ht="15.75">
      <c r="M40908" s="172"/>
      <c r="N40908" s="172"/>
      <c r="O40908" s="172"/>
      <c r="U40908" s="173"/>
    </row>
    <row r="40909" spans="13:21" s="104" customFormat="1" ht="15.75">
      <c r="M40909" s="172"/>
      <c r="N40909" s="172"/>
      <c r="O40909" s="172"/>
      <c r="U40909" s="173"/>
    </row>
    <row r="40910" spans="13:21" s="104" customFormat="1" ht="15.75">
      <c r="M40910" s="172"/>
      <c r="N40910" s="172"/>
      <c r="O40910" s="172"/>
      <c r="U40910" s="173"/>
    </row>
    <row r="40911" spans="13:21" s="104" customFormat="1" ht="15.75">
      <c r="M40911" s="172"/>
      <c r="N40911" s="172"/>
      <c r="O40911" s="172"/>
      <c r="U40911" s="173"/>
    </row>
    <row r="40912" spans="13:21" s="104" customFormat="1" ht="15.75">
      <c r="M40912" s="172"/>
      <c r="N40912" s="172"/>
      <c r="O40912" s="172"/>
      <c r="U40912" s="173"/>
    </row>
    <row r="40913" spans="13:21" s="104" customFormat="1" ht="15.75">
      <c r="M40913" s="172"/>
      <c r="N40913" s="172"/>
      <c r="O40913" s="172"/>
      <c r="U40913" s="173"/>
    </row>
    <row r="40914" spans="13:21" s="104" customFormat="1" ht="15.75">
      <c r="M40914" s="172"/>
      <c r="N40914" s="172"/>
      <c r="O40914" s="172"/>
      <c r="U40914" s="173"/>
    </row>
    <row r="40915" spans="13:21" s="104" customFormat="1" ht="15.75">
      <c r="M40915" s="172"/>
      <c r="N40915" s="172"/>
      <c r="O40915" s="172"/>
      <c r="U40915" s="173"/>
    </row>
    <row r="40916" spans="13:21" s="104" customFormat="1" ht="15.75">
      <c r="M40916" s="172"/>
      <c r="N40916" s="172"/>
      <c r="O40916" s="172"/>
      <c r="U40916" s="173"/>
    </row>
    <row r="40917" spans="13:21" s="104" customFormat="1" ht="15.75">
      <c r="M40917" s="172"/>
      <c r="N40917" s="172"/>
      <c r="O40917" s="172"/>
      <c r="U40917" s="173"/>
    </row>
    <row r="40918" spans="13:21" s="104" customFormat="1" ht="15.75">
      <c r="M40918" s="172"/>
      <c r="N40918" s="172"/>
      <c r="O40918" s="172"/>
      <c r="U40918" s="173"/>
    </row>
    <row r="40919" spans="13:21" s="104" customFormat="1" ht="15.75">
      <c r="M40919" s="172"/>
      <c r="N40919" s="172"/>
      <c r="O40919" s="172"/>
      <c r="U40919" s="173"/>
    </row>
    <row r="40920" spans="13:21" s="104" customFormat="1" ht="15.75">
      <c r="M40920" s="172"/>
      <c r="N40920" s="172"/>
      <c r="O40920" s="172"/>
      <c r="U40920" s="173"/>
    </row>
    <row r="40921" spans="13:21" s="104" customFormat="1" ht="15.75">
      <c r="M40921" s="172"/>
      <c r="N40921" s="172"/>
      <c r="O40921" s="172"/>
      <c r="U40921" s="173"/>
    </row>
    <row r="40922" spans="13:21" s="104" customFormat="1" ht="15.75">
      <c r="M40922" s="172"/>
      <c r="N40922" s="172"/>
      <c r="O40922" s="172"/>
      <c r="U40922" s="173"/>
    </row>
    <row r="40923" spans="13:21" s="104" customFormat="1" ht="15.75">
      <c r="M40923" s="172"/>
      <c r="N40923" s="172"/>
      <c r="O40923" s="172"/>
      <c r="U40923" s="173"/>
    </row>
    <row r="40924" spans="13:21" s="104" customFormat="1" ht="15.75">
      <c r="M40924" s="172"/>
      <c r="N40924" s="172"/>
      <c r="O40924" s="172"/>
      <c r="U40924" s="173"/>
    </row>
    <row r="40925" spans="13:21" s="104" customFormat="1" ht="15.75">
      <c r="M40925" s="172"/>
      <c r="N40925" s="172"/>
      <c r="O40925" s="172"/>
      <c r="U40925" s="173"/>
    </row>
    <row r="40926" spans="13:21" s="104" customFormat="1" ht="15.75">
      <c r="M40926" s="172"/>
      <c r="N40926" s="172"/>
      <c r="O40926" s="172"/>
      <c r="U40926" s="173"/>
    </row>
    <row r="40927" spans="13:21" s="104" customFormat="1" ht="15.75">
      <c r="M40927" s="172"/>
      <c r="N40927" s="172"/>
      <c r="O40927" s="172"/>
      <c r="U40927" s="173"/>
    </row>
    <row r="40928" spans="13:21" s="104" customFormat="1" ht="15.75">
      <c r="M40928" s="172"/>
      <c r="N40928" s="172"/>
      <c r="O40928" s="172"/>
      <c r="U40928" s="173"/>
    </row>
    <row r="40929" spans="13:21" s="104" customFormat="1" ht="15.75">
      <c r="M40929" s="172"/>
      <c r="N40929" s="172"/>
      <c r="O40929" s="172"/>
      <c r="U40929" s="173"/>
    </row>
    <row r="40930" spans="13:21" s="104" customFormat="1" ht="15.75">
      <c r="M40930" s="172"/>
      <c r="N40930" s="172"/>
      <c r="O40930" s="172"/>
      <c r="U40930" s="173"/>
    </row>
    <row r="40931" spans="13:21" s="104" customFormat="1" ht="15.75">
      <c r="M40931" s="172"/>
      <c r="N40931" s="172"/>
      <c r="O40931" s="172"/>
      <c r="U40931" s="173"/>
    </row>
    <row r="40932" spans="13:21" s="104" customFormat="1" ht="15.75">
      <c r="M40932" s="172"/>
      <c r="N40932" s="172"/>
      <c r="O40932" s="172"/>
      <c r="U40932" s="173"/>
    </row>
    <row r="40933" spans="13:21" s="104" customFormat="1" ht="15.75">
      <c r="M40933" s="172"/>
      <c r="N40933" s="172"/>
      <c r="O40933" s="172"/>
      <c r="U40933" s="173"/>
    </row>
    <row r="40934" spans="13:21" s="104" customFormat="1" ht="15.75">
      <c r="M40934" s="172"/>
      <c r="N40934" s="172"/>
      <c r="O40934" s="172"/>
      <c r="U40934" s="173"/>
    </row>
    <row r="40935" spans="13:21" s="104" customFormat="1" ht="15.75">
      <c r="M40935" s="172"/>
      <c r="N40935" s="172"/>
      <c r="O40935" s="172"/>
      <c r="U40935" s="173"/>
    </row>
    <row r="40936" spans="13:21" s="104" customFormat="1" ht="15.75">
      <c r="M40936" s="172"/>
      <c r="N40936" s="172"/>
      <c r="O40936" s="172"/>
      <c r="U40936" s="173"/>
    </row>
    <row r="40937" spans="13:21" s="104" customFormat="1" ht="15.75">
      <c r="M40937" s="172"/>
      <c r="N40937" s="172"/>
      <c r="O40937" s="172"/>
      <c r="U40937" s="173"/>
    </row>
    <row r="40938" spans="13:21" s="104" customFormat="1" ht="15.75">
      <c r="M40938" s="172"/>
      <c r="N40938" s="172"/>
      <c r="O40938" s="172"/>
      <c r="U40938" s="173"/>
    </row>
    <row r="40939" spans="13:21" s="104" customFormat="1" ht="15.75">
      <c r="M40939" s="172"/>
      <c r="N40939" s="172"/>
      <c r="O40939" s="172"/>
      <c r="U40939" s="173"/>
    </row>
    <row r="40940" spans="13:21" s="104" customFormat="1" ht="15.75">
      <c r="M40940" s="172"/>
      <c r="N40940" s="172"/>
      <c r="O40940" s="172"/>
      <c r="U40940" s="173"/>
    </row>
    <row r="40941" spans="13:21" s="104" customFormat="1" ht="15.75">
      <c r="M40941" s="172"/>
      <c r="N40941" s="172"/>
      <c r="O40941" s="172"/>
      <c r="U40941" s="173"/>
    </row>
    <row r="40942" spans="13:21" s="104" customFormat="1" ht="15.75">
      <c r="M40942" s="172"/>
      <c r="N40942" s="172"/>
      <c r="O40942" s="172"/>
      <c r="U40942" s="173"/>
    </row>
    <row r="40943" spans="13:21" s="104" customFormat="1" ht="15.75">
      <c r="M40943" s="172"/>
      <c r="N40943" s="172"/>
      <c r="O40943" s="172"/>
      <c r="U40943" s="173"/>
    </row>
    <row r="40944" spans="13:21" s="104" customFormat="1" ht="15.75">
      <c r="M40944" s="172"/>
      <c r="N40944" s="172"/>
      <c r="O40944" s="172"/>
      <c r="U40944" s="173"/>
    </row>
    <row r="40945" spans="13:21" s="104" customFormat="1" ht="15.75">
      <c r="M40945" s="172"/>
      <c r="N40945" s="172"/>
      <c r="O40945" s="172"/>
      <c r="U40945" s="173"/>
    </row>
    <row r="40946" spans="13:21" s="104" customFormat="1" ht="15.75">
      <c r="M40946" s="172"/>
      <c r="N40946" s="172"/>
      <c r="O40946" s="172"/>
      <c r="U40946" s="173"/>
    </row>
    <row r="40947" spans="13:21" s="104" customFormat="1" ht="15.75">
      <c r="M40947" s="172"/>
      <c r="N40947" s="172"/>
      <c r="O40947" s="172"/>
      <c r="U40947" s="173"/>
    </row>
    <row r="40948" spans="13:21" s="104" customFormat="1" ht="15.75">
      <c r="M40948" s="172"/>
      <c r="N40948" s="172"/>
      <c r="O40948" s="172"/>
      <c r="U40948" s="173"/>
    </row>
    <row r="40949" spans="13:21" s="104" customFormat="1" ht="15.75">
      <c r="M40949" s="172"/>
      <c r="N40949" s="172"/>
      <c r="O40949" s="172"/>
      <c r="U40949" s="173"/>
    </row>
    <row r="40950" spans="13:21" s="104" customFormat="1" ht="15.75">
      <c r="M40950" s="172"/>
      <c r="N40950" s="172"/>
      <c r="O40950" s="172"/>
      <c r="U40950" s="173"/>
    </row>
    <row r="40951" spans="13:21" s="104" customFormat="1" ht="15.75">
      <c r="M40951" s="172"/>
      <c r="N40951" s="172"/>
      <c r="O40951" s="172"/>
      <c r="U40951" s="173"/>
    </row>
    <row r="40952" spans="13:21" s="104" customFormat="1" ht="15.75">
      <c r="M40952" s="172"/>
      <c r="N40952" s="172"/>
      <c r="O40952" s="172"/>
      <c r="U40952" s="173"/>
    </row>
    <row r="40953" spans="13:21" s="104" customFormat="1" ht="15.75">
      <c r="M40953" s="172"/>
      <c r="N40953" s="172"/>
      <c r="O40953" s="172"/>
      <c r="U40953" s="173"/>
    </row>
    <row r="40954" spans="13:21" s="104" customFormat="1" ht="15.75">
      <c r="M40954" s="172"/>
      <c r="N40954" s="172"/>
      <c r="O40954" s="172"/>
      <c r="U40954" s="173"/>
    </row>
    <row r="40955" spans="13:21" s="104" customFormat="1" ht="15.75">
      <c r="M40955" s="172"/>
      <c r="N40955" s="172"/>
      <c r="O40955" s="172"/>
      <c r="U40955" s="173"/>
    </row>
    <row r="40956" spans="13:21" s="104" customFormat="1" ht="15.75">
      <c r="M40956" s="172"/>
      <c r="N40956" s="172"/>
      <c r="O40956" s="172"/>
      <c r="U40956" s="173"/>
    </row>
    <row r="40957" spans="13:21" s="104" customFormat="1" ht="15.75">
      <c r="M40957" s="172"/>
      <c r="N40957" s="172"/>
      <c r="O40957" s="172"/>
      <c r="U40957" s="173"/>
    </row>
    <row r="40958" spans="13:21" s="104" customFormat="1" ht="15.75">
      <c r="M40958" s="172"/>
      <c r="N40958" s="172"/>
      <c r="O40958" s="172"/>
      <c r="U40958" s="173"/>
    </row>
    <row r="40959" spans="13:21" s="104" customFormat="1" ht="15.75">
      <c r="M40959" s="172"/>
      <c r="N40959" s="172"/>
      <c r="O40959" s="172"/>
      <c r="U40959" s="173"/>
    </row>
    <row r="40960" spans="13:21" s="104" customFormat="1" ht="15.75">
      <c r="M40960" s="172"/>
      <c r="N40960" s="172"/>
      <c r="O40960" s="172"/>
      <c r="U40960" s="173"/>
    </row>
    <row r="40961" spans="13:21" s="104" customFormat="1" ht="15.75">
      <c r="M40961" s="172"/>
      <c r="N40961" s="172"/>
      <c r="O40961" s="172"/>
      <c r="U40961" s="173"/>
    </row>
    <row r="40962" spans="13:21" s="104" customFormat="1" ht="15.75">
      <c r="M40962" s="172"/>
      <c r="N40962" s="172"/>
      <c r="O40962" s="172"/>
      <c r="U40962" s="173"/>
    </row>
    <row r="40963" spans="13:21" s="104" customFormat="1" ht="15.75">
      <c r="M40963" s="172"/>
      <c r="N40963" s="172"/>
      <c r="O40963" s="172"/>
      <c r="U40963" s="173"/>
    </row>
    <row r="40964" spans="13:21" s="104" customFormat="1" ht="15.75">
      <c r="M40964" s="172"/>
      <c r="N40964" s="172"/>
      <c r="O40964" s="172"/>
      <c r="U40964" s="173"/>
    </row>
    <row r="40965" spans="13:21" s="104" customFormat="1" ht="15.75">
      <c r="M40965" s="172"/>
      <c r="N40965" s="172"/>
      <c r="O40965" s="172"/>
      <c r="U40965" s="173"/>
    </row>
    <row r="40966" spans="13:21" s="104" customFormat="1" ht="15.75">
      <c r="M40966" s="172"/>
      <c r="N40966" s="172"/>
      <c r="O40966" s="172"/>
      <c r="U40966" s="173"/>
    </row>
    <row r="40967" spans="13:21" s="104" customFormat="1" ht="15.75">
      <c r="M40967" s="172"/>
      <c r="N40967" s="172"/>
      <c r="O40967" s="172"/>
      <c r="U40967" s="173"/>
    </row>
    <row r="40968" spans="13:21" s="104" customFormat="1" ht="15.75">
      <c r="M40968" s="172"/>
      <c r="N40968" s="172"/>
      <c r="O40968" s="172"/>
      <c r="U40968" s="173"/>
    </row>
    <row r="40969" spans="13:21" s="104" customFormat="1" ht="15.75">
      <c r="M40969" s="172"/>
      <c r="N40969" s="172"/>
      <c r="O40969" s="172"/>
      <c r="U40969" s="173"/>
    </row>
    <row r="40970" spans="13:21" s="104" customFormat="1" ht="15.75">
      <c r="M40970" s="172"/>
      <c r="N40970" s="172"/>
      <c r="O40970" s="172"/>
      <c r="U40970" s="173"/>
    </row>
    <row r="40971" spans="13:21" s="104" customFormat="1" ht="15.75">
      <c r="M40971" s="172"/>
      <c r="N40971" s="172"/>
      <c r="O40971" s="172"/>
      <c r="U40971" s="173"/>
    </row>
    <row r="40972" spans="13:21" s="104" customFormat="1" ht="15.75">
      <c r="M40972" s="172"/>
      <c r="N40972" s="172"/>
      <c r="O40972" s="172"/>
      <c r="U40972" s="173"/>
    </row>
    <row r="40973" spans="13:21" s="104" customFormat="1" ht="15.75">
      <c r="M40973" s="172"/>
      <c r="N40973" s="172"/>
      <c r="O40973" s="172"/>
      <c r="U40973" s="173"/>
    </row>
    <row r="40974" spans="13:21" s="104" customFormat="1" ht="15.75">
      <c r="M40974" s="172"/>
      <c r="N40974" s="172"/>
      <c r="O40974" s="172"/>
      <c r="U40974" s="173"/>
    </row>
    <row r="40975" spans="13:21" s="104" customFormat="1" ht="15.75">
      <c r="M40975" s="172"/>
      <c r="N40975" s="172"/>
      <c r="O40975" s="172"/>
      <c r="U40975" s="173"/>
    </row>
    <row r="40976" spans="13:21" s="104" customFormat="1" ht="15.75">
      <c r="M40976" s="172"/>
      <c r="N40976" s="172"/>
      <c r="O40976" s="172"/>
      <c r="U40976" s="173"/>
    </row>
    <row r="40977" spans="13:21" s="104" customFormat="1" ht="15.75">
      <c r="M40977" s="172"/>
      <c r="N40977" s="172"/>
      <c r="O40977" s="172"/>
      <c r="U40977" s="173"/>
    </row>
    <row r="40978" spans="13:21" s="104" customFormat="1" ht="15.75">
      <c r="M40978" s="172"/>
      <c r="N40978" s="172"/>
      <c r="O40978" s="172"/>
      <c r="U40978" s="173"/>
    </row>
    <row r="40979" spans="13:21" s="104" customFormat="1" ht="15.75">
      <c r="M40979" s="172"/>
      <c r="N40979" s="172"/>
      <c r="O40979" s="172"/>
      <c r="U40979" s="173"/>
    </row>
    <row r="40980" spans="13:21" s="104" customFormat="1" ht="15.75">
      <c r="M40980" s="172"/>
      <c r="N40980" s="172"/>
      <c r="O40980" s="172"/>
      <c r="U40980" s="173"/>
    </row>
    <row r="40981" spans="13:21" s="104" customFormat="1" ht="15.75">
      <c r="M40981" s="172"/>
      <c r="N40981" s="172"/>
      <c r="O40981" s="172"/>
      <c r="U40981" s="173"/>
    </row>
    <row r="40982" spans="13:21" s="104" customFormat="1" ht="15.75">
      <c r="M40982" s="172"/>
      <c r="N40982" s="172"/>
      <c r="O40982" s="172"/>
      <c r="U40982" s="173"/>
    </row>
    <row r="40983" spans="13:21" s="104" customFormat="1" ht="15.75">
      <c r="M40983" s="172"/>
      <c r="N40983" s="172"/>
      <c r="O40983" s="172"/>
      <c r="U40983" s="173"/>
    </row>
    <row r="40984" spans="13:21" s="104" customFormat="1" ht="15.75">
      <c r="M40984" s="172"/>
      <c r="N40984" s="172"/>
      <c r="O40984" s="172"/>
      <c r="U40984" s="173"/>
    </row>
    <row r="40985" spans="13:21" s="104" customFormat="1" ht="15.75">
      <c r="M40985" s="172"/>
      <c r="N40985" s="172"/>
      <c r="O40985" s="172"/>
      <c r="U40985" s="173"/>
    </row>
    <row r="40986" spans="13:21" s="104" customFormat="1" ht="15.75">
      <c r="M40986" s="172"/>
      <c r="N40986" s="172"/>
      <c r="O40986" s="172"/>
      <c r="U40986" s="173"/>
    </row>
    <row r="40987" spans="13:21" s="104" customFormat="1" ht="15.75">
      <c r="M40987" s="172"/>
      <c r="N40987" s="172"/>
      <c r="O40987" s="172"/>
      <c r="U40987" s="173"/>
    </row>
    <row r="40988" spans="13:21" s="104" customFormat="1" ht="15.75">
      <c r="M40988" s="172"/>
      <c r="N40988" s="172"/>
      <c r="O40988" s="172"/>
      <c r="U40988" s="173"/>
    </row>
    <row r="40989" spans="13:21" s="104" customFormat="1" ht="15.75">
      <c r="M40989" s="172"/>
      <c r="N40989" s="172"/>
      <c r="O40989" s="172"/>
      <c r="U40989" s="173"/>
    </row>
    <row r="40990" spans="13:21" s="104" customFormat="1" ht="15.75">
      <c r="M40990" s="172"/>
      <c r="N40990" s="172"/>
      <c r="O40990" s="172"/>
      <c r="U40990" s="173"/>
    </row>
    <row r="40991" spans="13:21" s="104" customFormat="1" ht="15.75">
      <c r="M40991" s="172"/>
      <c r="N40991" s="172"/>
      <c r="O40991" s="172"/>
      <c r="U40991" s="173"/>
    </row>
    <row r="40992" spans="13:21" s="104" customFormat="1" ht="15.75">
      <c r="M40992" s="172"/>
      <c r="N40992" s="172"/>
      <c r="O40992" s="172"/>
      <c r="U40992" s="173"/>
    </row>
    <row r="40993" spans="13:21" s="104" customFormat="1" ht="15.75">
      <c r="M40993" s="172"/>
      <c r="N40993" s="172"/>
      <c r="O40993" s="172"/>
      <c r="U40993" s="173"/>
    </row>
    <row r="40994" spans="13:21" s="104" customFormat="1" ht="15.75">
      <c r="M40994" s="172"/>
      <c r="N40994" s="172"/>
      <c r="O40994" s="172"/>
      <c r="U40994" s="173"/>
    </row>
    <row r="40995" spans="13:21" s="104" customFormat="1" ht="15.75">
      <c r="M40995" s="172"/>
      <c r="N40995" s="172"/>
      <c r="O40995" s="172"/>
      <c r="U40995" s="173"/>
    </row>
    <row r="40996" spans="13:21" s="104" customFormat="1" ht="15.75">
      <c r="M40996" s="172"/>
      <c r="N40996" s="172"/>
      <c r="O40996" s="172"/>
      <c r="U40996" s="173"/>
    </row>
    <row r="40997" spans="13:21" s="104" customFormat="1" ht="15.75">
      <c r="M40997" s="172"/>
      <c r="N40997" s="172"/>
      <c r="O40997" s="172"/>
      <c r="U40997" s="173"/>
    </row>
    <row r="40998" spans="13:21" s="104" customFormat="1" ht="15.75">
      <c r="M40998" s="172"/>
      <c r="N40998" s="172"/>
      <c r="O40998" s="172"/>
      <c r="U40998" s="173"/>
    </row>
    <row r="40999" spans="13:21" s="104" customFormat="1" ht="15.75">
      <c r="M40999" s="172"/>
      <c r="N40999" s="172"/>
      <c r="O40999" s="172"/>
      <c r="U40999" s="173"/>
    </row>
    <row r="41000" spans="13:21" s="104" customFormat="1" ht="15.75">
      <c r="M41000" s="172"/>
      <c r="N41000" s="172"/>
      <c r="O41000" s="172"/>
      <c r="U41000" s="173"/>
    </row>
    <row r="41001" spans="13:21" s="104" customFormat="1" ht="15.75">
      <c r="M41001" s="172"/>
      <c r="N41001" s="172"/>
      <c r="O41001" s="172"/>
      <c r="U41001" s="173"/>
    </row>
    <row r="41002" spans="13:21" s="104" customFormat="1" ht="15.75">
      <c r="M41002" s="172"/>
      <c r="N41002" s="172"/>
      <c r="O41002" s="172"/>
      <c r="U41002" s="173"/>
    </row>
    <row r="41003" spans="13:21" s="104" customFormat="1" ht="15.75">
      <c r="M41003" s="172"/>
      <c r="N41003" s="172"/>
      <c r="O41003" s="172"/>
      <c r="U41003" s="173"/>
    </row>
    <row r="41004" spans="13:21" s="104" customFormat="1" ht="15.75">
      <c r="M41004" s="172"/>
      <c r="N41004" s="172"/>
      <c r="O41004" s="172"/>
      <c r="U41004" s="173"/>
    </row>
    <row r="41005" spans="13:21" s="104" customFormat="1" ht="15.75">
      <c r="M41005" s="172"/>
      <c r="N41005" s="172"/>
      <c r="O41005" s="172"/>
      <c r="U41005" s="173"/>
    </row>
    <row r="41006" spans="13:21" s="104" customFormat="1" ht="15.75">
      <c r="M41006" s="172"/>
      <c r="N41006" s="172"/>
      <c r="O41006" s="172"/>
      <c r="U41006" s="173"/>
    </row>
    <row r="41007" spans="13:21" s="104" customFormat="1" ht="15.75">
      <c r="M41007" s="172"/>
      <c r="N41007" s="172"/>
      <c r="O41007" s="172"/>
      <c r="U41007" s="173"/>
    </row>
    <row r="41008" spans="13:21" s="104" customFormat="1" ht="15.75">
      <c r="M41008" s="172"/>
      <c r="N41008" s="172"/>
      <c r="O41008" s="172"/>
      <c r="U41008" s="173"/>
    </row>
    <row r="41009" spans="13:21" s="104" customFormat="1" ht="15.75">
      <c r="M41009" s="172"/>
      <c r="N41009" s="172"/>
      <c r="O41009" s="172"/>
      <c r="U41009" s="173"/>
    </row>
    <row r="41010" spans="13:21" s="104" customFormat="1" ht="15.75">
      <c r="M41010" s="172"/>
      <c r="N41010" s="172"/>
      <c r="O41010" s="172"/>
      <c r="U41010" s="173"/>
    </row>
    <row r="41011" spans="13:21" s="104" customFormat="1" ht="15.75">
      <c r="M41011" s="172"/>
      <c r="N41011" s="172"/>
      <c r="O41011" s="172"/>
      <c r="U41011" s="173"/>
    </row>
    <row r="41012" spans="13:21" s="104" customFormat="1" ht="15.75">
      <c r="M41012" s="172"/>
      <c r="N41012" s="172"/>
      <c r="O41012" s="172"/>
      <c r="U41012" s="173"/>
    </row>
    <row r="41013" spans="13:21" s="104" customFormat="1" ht="15.75">
      <c r="M41013" s="172"/>
      <c r="N41013" s="172"/>
      <c r="O41013" s="172"/>
      <c r="U41013" s="173"/>
    </row>
    <row r="41014" spans="13:21" s="104" customFormat="1" ht="15.75">
      <c r="M41014" s="172"/>
      <c r="N41014" s="172"/>
      <c r="O41014" s="172"/>
      <c r="U41014" s="173"/>
    </row>
    <row r="41015" spans="13:21" s="104" customFormat="1" ht="15.75">
      <c r="M41015" s="172"/>
      <c r="N41015" s="172"/>
      <c r="O41015" s="172"/>
      <c r="U41015" s="173"/>
    </row>
    <row r="41016" spans="13:21" s="104" customFormat="1" ht="15.75">
      <c r="M41016" s="172"/>
      <c r="N41016" s="172"/>
      <c r="O41016" s="172"/>
      <c r="U41016" s="173"/>
    </row>
    <row r="41017" spans="13:21" s="104" customFormat="1" ht="15.75">
      <c r="M41017" s="172"/>
      <c r="N41017" s="172"/>
      <c r="O41017" s="172"/>
      <c r="U41017" s="173"/>
    </row>
    <row r="41018" spans="13:21" s="104" customFormat="1" ht="15.75">
      <c r="M41018" s="172"/>
      <c r="N41018" s="172"/>
      <c r="O41018" s="172"/>
      <c r="U41018" s="173"/>
    </row>
    <row r="41019" spans="13:21" s="104" customFormat="1" ht="15.75">
      <c r="M41019" s="172"/>
      <c r="N41019" s="172"/>
      <c r="O41019" s="172"/>
      <c r="U41019" s="173"/>
    </row>
    <row r="41020" spans="13:21" s="104" customFormat="1" ht="15.75">
      <c r="M41020" s="172"/>
      <c r="N41020" s="172"/>
      <c r="O41020" s="172"/>
      <c r="U41020" s="173"/>
    </row>
    <row r="41021" spans="13:21" s="104" customFormat="1" ht="15.75">
      <c r="M41021" s="172"/>
      <c r="N41021" s="172"/>
      <c r="O41021" s="172"/>
      <c r="U41021" s="173"/>
    </row>
    <row r="41022" spans="13:21" s="104" customFormat="1" ht="15.75">
      <c r="M41022" s="172"/>
      <c r="N41022" s="172"/>
      <c r="O41022" s="172"/>
      <c r="U41022" s="173"/>
    </row>
    <row r="41023" spans="13:21" s="104" customFormat="1" ht="15.75">
      <c r="M41023" s="172"/>
      <c r="N41023" s="172"/>
      <c r="O41023" s="172"/>
      <c r="U41023" s="173"/>
    </row>
    <row r="41024" spans="13:21" s="104" customFormat="1" ht="15.75">
      <c r="M41024" s="172"/>
      <c r="N41024" s="172"/>
      <c r="O41024" s="172"/>
      <c r="U41024" s="173"/>
    </row>
    <row r="41025" spans="13:21" s="104" customFormat="1" ht="15.75">
      <c r="M41025" s="172"/>
      <c r="N41025" s="172"/>
      <c r="O41025" s="172"/>
      <c r="U41025" s="173"/>
    </row>
    <row r="41026" spans="13:21" s="104" customFormat="1" ht="15.75">
      <c r="M41026" s="172"/>
      <c r="N41026" s="172"/>
      <c r="O41026" s="172"/>
      <c r="U41026" s="173"/>
    </row>
    <row r="41027" spans="13:21" s="104" customFormat="1" ht="15.75">
      <c r="M41027" s="172"/>
      <c r="N41027" s="172"/>
      <c r="O41027" s="172"/>
      <c r="U41027" s="173"/>
    </row>
    <row r="41028" spans="13:21" s="104" customFormat="1" ht="15.75">
      <c r="M41028" s="172"/>
      <c r="N41028" s="172"/>
      <c r="O41028" s="172"/>
      <c r="U41028" s="173"/>
    </row>
    <row r="41029" spans="13:21" s="104" customFormat="1" ht="15.75">
      <c r="M41029" s="172"/>
      <c r="N41029" s="172"/>
      <c r="O41029" s="172"/>
      <c r="U41029" s="173"/>
    </row>
    <row r="41030" spans="13:21" s="104" customFormat="1" ht="15.75">
      <c r="M41030" s="172"/>
      <c r="N41030" s="172"/>
      <c r="O41030" s="172"/>
      <c r="U41030" s="173"/>
    </row>
    <row r="41031" spans="13:21" s="104" customFormat="1" ht="15.75">
      <c r="M41031" s="172"/>
      <c r="N41031" s="172"/>
      <c r="O41031" s="172"/>
      <c r="U41031" s="173"/>
    </row>
    <row r="41032" spans="13:21" s="104" customFormat="1" ht="15.75">
      <c r="M41032" s="172"/>
      <c r="N41032" s="172"/>
      <c r="O41032" s="172"/>
      <c r="U41032" s="173"/>
    </row>
    <row r="41033" spans="13:21" s="104" customFormat="1" ht="15.75">
      <c r="M41033" s="172"/>
      <c r="N41033" s="172"/>
      <c r="O41033" s="172"/>
      <c r="U41033" s="173"/>
    </row>
    <row r="41034" spans="13:21" s="104" customFormat="1" ht="15.75">
      <c r="M41034" s="172"/>
      <c r="N41034" s="172"/>
      <c r="O41034" s="172"/>
      <c r="U41034" s="173"/>
    </row>
    <row r="41035" spans="13:21" s="104" customFormat="1" ht="15.75">
      <c r="M41035" s="172"/>
      <c r="N41035" s="172"/>
      <c r="O41035" s="172"/>
      <c r="U41035" s="173"/>
    </row>
    <row r="41036" spans="13:21" s="104" customFormat="1" ht="15.75">
      <c r="M41036" s="172"/>
      <c r="N41036" s="172"/>
      <c r="O41036" s="172"/>
      <c r="U41036" s="173"/>
    </row>
    <row r="41037" spans="13:21" s="104" customFormat="1" ht="15.75">
      <c r="M41037" s="172"/>
      <c r="N41037" s="172"/>
      <c r="O41037" s="172"/>
      <c r="U41037" s="173"/>
    </row>
    <row r="41038" spans="13:21" s="104" customFormat="1" ht="15.75">
      <c r="M41038" s="172"/>
      <c r="N41038" s="172"/>
      <c r="O41038" s="172"/>
      <c r="U41038" s="173"/>
    </row>
    <row r="41039" spans="13:21" s="104" customFormat="1" ht="15.75">
      <c r="M41039" s="172"/>
      <c r="N41039" s="172"/>
      <c r="O41039" s="172"/>
      <c r="U41039" s="173"/>
    </row>
    <row r="41040" spans="13:21" s="104" customFormat="1" ht="15.75">
      <c r="M41040" s="172"/>
      <c r="N41040" s="172"/>
      <c r="O41040" s="172"/>
      <c r="U41040" s="173"/>
    </row>
    <row r="41041" spans="13:21" s="104" customFormat="1" ht="15.75">
      <c r="M41041" s="172"/>
      <c r="N41041" s="172"/>
      <c r="O41041" s="172"/>
      <c r="U41041" s="173"/>
    </row>
    <row r="41042" spans="13:21" s="104" customFormat="1" ht="15.75">
      <c r="M41042" s="172"/>
      <c r="N41042" s="172"/>
      <c r="O41042" s="172"/>
      <c r="U41042" s="173"/>
    </row>
    <row r="41043" spans="13:21" s="104" customFormat="1" ht="15.75">
      <c r="M41043" s="172"/>
      <c r="N41043" s="172"/>
      <c r="O41043" s="172"/>
      <c r="U41043" s="173"/>
    </row>
    <row r="41044" spans="13:21" s="104" customFormat="1" ht="15.75">
      <c r="M41044" s="172"/>
      <c r="N41044" s="172"/>
      <c r="O41044" s="172"/>
      <c r="U41044" s="173"/>
    </row>
    <row r="41045" spans="13:21" s="104" customFormat="1" ht="15.75">
      <c r="M41045" s="172"/>
      <c r="N41045" s="172"/>
      <c r="O41045" s="172"/>
      <c r="U41045" s="173"/>
    </row>
    <row r="41046" spans="13:21" s="104" customFormat="1" ht="15.75">
      <c r="M41046" s="172"/>
      <c r="N41046" s="172"/>
      <c r="O41046" s="172"/>
      <c r="U41046" s="173"/>
    </row>
    <row r="41047" spans="13:21" s="104" customFormat="1" ht="15.75">
      <c r="M41047" s="172"/>
      <c r="N41047" s="172"/>
      <c r="O41047" s="172"/>
      <c r="U41047" s="173"/>
    </row>
    <row r="41048" spans="13:21" s="104" customFormat="1" ht="15.75">
      <c r="M41048" s="172"/>
      <c r="N41048" s="172"/>
      <c r="O41048" s="172"/>
      <c r="U41048" s="173"/>
    </row>
    <row r="41049" spans="13:21" s="104" customFormat="1" ht="15.75">
      <c r="M41049" s="172"/>
      <c r="N41049" s="172"/>
      <c r="O41049" s="172"/>
      <c r="U41049" s="173"/>
    </row>
    <row r="41050" spans="13:21" s="104" customFormat="1" ht="15.75">
      <c r="M41050" s="172"/>
      <c r="N41050" s="172"/>
      <c r="O41050" s="172"/>
      <c r="U41050" s="173"/>
    </row>
    <row r="41051" spans="13:21" s="104" customFormat="1" ht="15.75">
      <c r="M41051" s="172"/>
      <c r="N41051" s="172"/>
      <c r="O41051" s="172"/>
      <c r="U41051" s="173"/>
    </row>
    <row r="41052" spans="13:21" s="104" customFormat="1" ht="15.75">
      <c r="M41052" s="172"/>
      <c r="N41052" s="172"/>
      <c r="O41052" s="172"/>
      <c r="U41052" s="173"/>
    </row>
    <row r="41053" spans="13:21" s="104" customFormat="1" ht="15.75">
      <c r="M41053" s="172"/>
      <c r="N41053" s="172"/>
      <c r="O41053" s="172"/>
      <c r="U41053" s="173"/>
    </row>
    <row r="41054" spans="13:21" s="104" customFormat="1" ht="15.75">
      <c r="M41054" s="172"/>
      <c r="N41054" s="172"/>
      <c r="O41054" s="172"/>
      <c r="U41054" s="173"/>
    </row>
    <row r="41055" spans="13:21" s="104" customFormat="1" ht="15.75">
      <c r="M41055" s="172"/>
      <c r="N41055" s="172"/>
      <c r="O41055" s="172"/>
      <c r="U41055" s="173"/>
    </row>
    <row r="41056" spans="13:21" s="104" customFormat="1" ht="15.75">
      <c r="M41056" s="172"/>
      <c r="N41056" s="172"/>
      <c r="O41056" s="172"/>
      <c r="U41056" s="173"/>
    </row>
    <row r="41057" spans="13:21" s="104" customFormat="1" ht="15.75">
      <c r="M41057" s="172"/>
      <c r="N41057" s="172"/>
      <c r="O41057" s="172"/>
      <c r="U41057" s="173"/>
    </row>
    <row r="41058" spans="13:21" s="104" customFormat="1" ht="15.75">
      <c r="M41058" s="172"/>
      <c r="N41058" s="172"/>
      <c r="O41058" s="172"/>
      <c r="U41058" s="173"/>
    </row>
    <row r="41059" spans="13:21" s="104" customFormat="1" ht="15.75">
      <c r="M41059" s="172"/>
      <c r="N41059" s="172"/>
      <c r="O41059" s="172"/>
      <c r="U41059" s="173"/>
    </row>
    <row r="41060" spans="13:21" s="104" customFormat="1" ht="15.75">
      <c r="M41060" s="172"/>
      <c r="N41060" s="172"/>
      <c r="O41060" s="172"/>
      <c r="U41060" s="173"/>
    </row>
    <row r="41061" spans="13:21" s="104" customFormat="1" ht="15.75">
      <c r="M41061" s="172"/>
      <c r="N41061" s="172"/>
      <c r="O41061" s="172"/>
      <c r="U41061" s="173"/>
    </row>
    <row r="41062" spans="13:21" s="104" customFormat="1" ht="15.75">
      <c r="M41062" s="172"/>
      <c r="N41062" s="172"/>
      <c r="O41062" s="172"/>
      <c r="U41062" s="173"/>
    </row>
    <row r="41063" spans="13:21" s="104" customFormat="1" ht="15.75">
      <c r="M41063" s="172"/>
      <c r="N41063" s="172"/>
      <c r="O41063" s="172"/>
      <c r="U41063" s="173"/>
    </row>
    <row r="41064" spans="13:21" s="104" customFormat="1" ht="15.75">
      <c r="M41064" s="172"/>
      <c r="N41064" s="172"/>
      <c r="O41064" s="172"/>
      <c r="U41064" s="173"/>
    </row>
    <row r="41065" spans="13:21" s="104" customFormat="1" ht="15.75">
      <c r="M41065" s="172"/>
      <c r="N41065" s="172"/>
      <c r="O41065" s="172"/>
      <c r="U41065" s="173"/>
    </row>
    <row r="41066" spans="13:21" s="104" customFormat="1" ht="15.75">
      <c r="M41066" s="172"/>
      <c r="N41066" s="172"/>
      <c r="O41066" s="172"/>
      <c r="U41066" s="173"/>
    </row>
    <row r="41067" spans="13:21" s="104" customFormat="1" ht="15.75">
      <c r="M41067" s="172"/>
      <c r="N41067" s="172"/>
      <c r="O41067" s="172"/>
      <c r="U41067" s="173"/>
    </row>
    <row r="41068" spans="13:21" s="104" customFormat="1" ht="15.75">
      <c r="M41068" s="172"/>
      <c r="N41068" s="172"/>
      <c r="O41068" s="172"/>
      <c r="U41068" s="173"/>
    </row>
    <row r="41069" spans="13:21" s="104" customFormat="1" ht="15.75">
      <c r="M41069" s="172"/>
      <c r="N41069" s="172"/>
      <c r="O41069" s="172"/>
      <c r="U41069" s="173"/>
    </row>
    <row r="41070" spans="13:21" s="104" customFormat="1" ht="15.75">
      <c r="M41070" s="172"/>
      <c r="N41070" s="172"/>
      <c r="O41070" s="172"/>
      <c r="U41070" s="173"/>
    </row>
    <row r="41071" spans="13:21" s="104" customFormat="1" ht="15.75">
      <c r="M41071" s="172"/>
      <c r="N41071" s="172"/>
      <c r="O41071" s="172"/>
      <c r="U41071" s="173"/>
    </row>
    <row r="41072" spans="13:21" s="104" customFormat="1" ht="15.75">
      <c r="M41072" s="172"/>
      <c r="N41072" s="172"/>
      <c r="O41072" s="172"/>
      <c r="U41072" s="173"/>
    </row>
    <row r="41073" spans="13:21" s="104" customFormat="1" ht="15.75">
      <c r="M41073" s="172"/>
      <c r="N41073" s="172"/>
      <c r="O41073" s="172"/>
      <c r="U41073" s="173"/>
    </row>
    <row r="41074" spans="13:21" s="104" customFormat="1" ht="15.75">
      <c r="M41074" s="172"/>
      <c r="N41074" s="172"/>
      <c r="O41074" s="172"/>
      <c r="U41074" s="173"/>
    </row>
    <row r="41075" spans="13:21" s="104" customFormat="1" ht="15.75">
      <c r="M41075" s="172"/>
      <c r="N41075" s="172"/>
      <c r="O41075" s="172"/>
      <c r="U41075" s="173"/>
    </row>
    <row r="41076" spans="13:21" s="104" customFormat="1" ht="15.75">
      <c r="M41076" s="172"/>
      <c r="N41076" s="172"/>
      <c r="O41076" s="172"/>
      <c r="U41076" s="173"/>
    </row>
    <row r="41077" spans="13:21" s="104" customFormat="1" ht="15.75">
      <c r="M41077" s="172"/>
      <c r="N41077" s="172"/>
      <c r="O41077" s="172"/>
      <c r="U41077" s="173"/>
    </row>
    <row r="41078" spans="13:21" s="104" customFormat="1" ht="15.75">
      <c r="M41078" s="172"/>
      <c r="N41078" s="172"/>
      <c r="O41078" s="172"/>
      <c r="U41078" s="173"/>
    </row>
    <row r="41079" spans="13:21" s="104" customFormat="1" ht="15.75">
      <c r="M41079" s="172"/>
      <c r="N41079" s="172"/>
      <c r="O41079" s="172"/>
      <c r="U41079" s="173"/>
    </row>
    <row r="41080" spans="13:21" s="104" customFormat="1" ht="15.75">
      <c r="M41080" s="172"/>
      <c r="N41080" s="172"/>
      <c r="O41080" s="172"/>
      <c r="U41080" s="173"/>
    </row>
    <row r="41081" spans="13:21" s="104" customFormat="1" ht="15.75">
      <c r="M41081" s="172"/>
      <c r="N41081" s="172"/>
      <c r="O41081" s="172"/>
      <c r="U41081" s="173"/>
    </row>
    <row r="41082" spans="13:21" s="104" customFormat="1" ht="15.75">
      <c r="M41082" s="172"/>
      <c r="N41082" s="172"/>
      <c r="O41082" s="172"/>
      <c r="U41082" s="173"/>
    </row>
    <row r="41083" spans="13:21" s="104" customFormat="1" ht="15.75">
      <c r="M41083" s="172"/>
      <c r="N41083" s="172"/>
      <c r="O41083" s="172"/>
      <c r="U41083" s="173"/>
    </row>
    <row r="41084" spans="13:21" s="104" customFormat="1" ht="15.75">
      <c r="M41084" s="172"/>
      <c r="N41084" s="172"/>
      <c r="O41084" s="172"/>
      <c r="U41084" s="173"/>
    </row>
    <row r="41085" spans="13:21" s="104" customFormat="1" ht="15.75">
      <c r="M41085" s="172"/>
      <c r="N41085" s="172"/>
      <c r="O41085" s="172"/>
      <c r="U41085" s="173"/>
    </row>
    <row r="41086" spans="13:21" s="104" customFormat="1" ht="15.75">
      <c r="M41086" s="172"/>
      <c r="N41086" s="172"/>
      <c r="O41086" s="172"/>
      <c r="U41086" s="173"/>
    </row>
    <row r="41087" spans="13:21" s="104" customFormat="1" ht="15.75">
      <c r="M41087" s="172"/>
      <c r="N41087" s="172"/>
      <c r="O41087" s="172"/>
      <c r="U41087" s="173"/>
    </row>
    <row r="41088" spans="13:21" s="104" customFormat="1" ht="15.75">
      <c r="M41088" s="172"/>
      <c r="N41088" s="172"/>
      <c r="O41088" s="172"/>
      <c r="U41088" s="173"/>
    </row>
    <row r="41089" spans="13:21" s="104" customFormat="1" ht="15.75">
      <c r="M41089" s="172"/>
      <c r="N41089" s="172"/>
      <c r="O41089" s="172"/>
      <c r="U41089" s="173"/>
    </row>
    <row r="41090" spans="13:21" s="104" customFormat="1" ht="15.75">
      <c r="M41090" s="172"/>
      <c r="N41090" s="172"/>
      <c r="O41090" s="172"/>
      <c r="U41090" s="173"/>
    </row>
    <row r="41091" spans="13:21" s="104" customFormat="1" ht="15.75">
      <c r="M41091" s="172"/>
      <c r="N41091" s="172"/>
      <c r="O41091" s="172"/>
      <c r="U41091" s="173"/>
    </row>
    <row r="41092" spans="13:21" s="104" customFormat="1" ht="15.75">
      <c r="M41092" s="172"/>
      <c r="N41092" s="172"/>
      <c r="O41092" s="172"/>
      <c r="U41092" s="173"/>
    </row>
    <row r="41093" spans="13:21" s="104" customFormat="1" ht="15.75">
      <c r="M41093" s="172"/>
      <c r="N41093" s="172"/>
      <c r="O41093" s="172"/>
      <c r="U41093" s="173"/>
    </row>
    <row r="41094" spans="13:21" s="104" customFormat="1" ht="15.75">
      <c r="M41094" s="172"/>
      <c r="N41094" s="172"/>
      <c r="O41094" s="172"/>
      <c r="U41094" s="173"/>
    </row>
    <row r="41095" spans="13:21" s="104" customFormat="1" ht="15.75">
      <c r="M41095" s="172"/>
      <c r="N41095" s="172"/>
      <c r="O41095" s="172"/>
      <c r="U41095" s="173"/>
    </row>
    <row r="41096" spans="13:21" s="104" customFormat="1" ht="15.75">
      <c r="M41096" s="172"/>
      <c r="N41096" s="172"/>
      <c r="O41096" s="172"/>
      <c r="U41096" s="173"/>
    </row>
    <row r="41097" spans="13:21" s="104" customFormat="1" ht="15.75">
      <c r="M41097" s="172"/>
      <c r="N41097" s="172"/>
      <c r="O41097" s="172"/>
      <c r="U41097" s="173"/>
    </row>
    <row r="41098" spans="13:21" s="104" customFormat="1" ht="15.75">
      <c r="M41098" s="172"/>
      <c r="N41098" s="172"/>
      <c r="O41098" s="172"/>
      <c r="U41098" s="173"/>
    </row>
    <row r="41099" spans="13:21" s="104" customFormat="1" ht="15.75">
      <c r="M41099" s="172"/>
      <c r="N41099" s="172"/>
      <c r="O41099" s="172"/>
      <c r="U41099" s="173"/>
    </row>
    <row r="41100" spans="13:21" s="104" customFormat="1" ht="15.75">
      <c r="M41100" s="172"/>
      <c r="N41100" s="172"/>
      <c r="O41100" s="172"/>
      <c r="U41100" s="173"/>
    </row>
    <row r="41101" spans="13:21" s="104" customFormat="1" ht="15.75">
      <c r="M41101" s="172"/>
      <c r="N41101" s="172"/>
      <c r="O41101" s="172"/>
      <c r="U41101" s="173"/>
    </row>
    <row r="41102" spans="13:21" s="104" customFormat="1" ht="15.75">
      <c r="M41102" s="172"/>
      <c r="N41102" s="172"/>
      <c r="O41102" s="172"/>
      <c r="U41102" s="173"/>
    </row>
    <row r="41103" spans="13:21" s="104" customFormat="1" ht="15.75">
      <c r="M41103" s="172"/>
      <c r="N41103" s="172"/>
      <c r="O41103" s="172"/>
      <c r="U41103" s="173"/>
    </row>
    <row r="41104" spans="13:21" s="104" customFormat="1" ht="15.75">
      <c r="M41104" s="172"/>
      <c r="N41104" s="172"/>
      <c r="O41104" s="172"/>
      <c r="U41104" s="173"/>
    </row>
    <row r="41105" spans="13:21" s="104" customFormat="1" ht="15.75">
      <c r="M41105" s="172"/>
      <c r="N41105" s="172"/>
      <c r="O41105" s="172"/>
      <c r="U41105" s="173"/>
    </row>
    <row r="41106" spans="13:21" s="104" customFormat="1" ht="15.75">
      <c r="M41106" s="172"/>
      <c r="N41106" s="172"/>
      <c r="O41106" s="172"/>
      <c r="U41106" s="173"/>
    </row>
    <row r="41107" spans="13:21" s="104" customFormat="1" ht="15.75">
      <c r="M41107" s="172"/>
      <c r="N41107" s="172"/>
      <c r="O41107" s="172"/>
      <c r="U41107" s="173"/>
    </row>
    <row r="41108" spans="13:21" s="104" customFormat="1" ht="15.75">
      <c r="M41108" s="172"/>
      <c r="N41108" s="172"/>
      <c r="O41108" s="172"/>
      <c r="U41108" s="173"/>
    </row>
    <row r="41109" spans="13:21" s="104" customFormat="1" ht="15.75">
      <c r="M41109" s="172"/>
      <c r="N41109" s="172"/>
      <c r="O41109" s="172"/>
      <c r="U41109" s="173"/>
    </row>
    <row r="41110" spans="13:21" s="104" customFormat="1" ht="15.75">
      <c r="M41110" s="172"/>
      <c r="N41110" s="172"/>
      <c r="O41110" s="172"/>
      <c r="U41110" s="173"/>
    </row>
    <row r="41111" spans="13:21" s="104" customFormat="1" ht="15.75">
      <c r="M41111" s="172"/>
      <c r="N41111" s="172"/>
      <c r="O41111" s="172"/>
      <c r="U41111" s="173"/>
    </row>
    <row r="41112" spans="13:21" s="104" customFormat="1" ht="15.75">
      <c r="M41112" s="172"/>
      <c r="N41112" s="172"/>
      <c r="O41112" s="172"/>
      <c r="U41112" s="173"/>
    </row>
    <row r="41113" spans="13:21" s="104" customFormat="1" ht="15.75">
      <c r="M41113" s="172"/>
      <c r="N41113" s="172"/>
      <c r="O41113" s="172"/>
      <c r="U41113" s="173"/>
    </row>
    <row r="41114" spans="13:21" s="104" customFormat="1" ht="15.75">
      <c r="M41114" s="172"/>
      <c r="N41114" s="172"/>
      <c r="O41114" s="172"/>
      <c r="U41114" s="173"/>
    </row>
    <row r="41115" spans="13:21" s="104" customFormat="1" ht="15.75">
      <c r="M41115" s="172"/>
      <c r="N41115" s="172"/>
      <c r="O41115" s="172"/>
      <c r="U41115" s="173"/>
    </row>
    <row r="41116" spans="13:21" s="104" customFormat="1" ht="15.75">
      <c r="M41116" s="172"/>
      <c r="N41116" s="172"/>
      <c r="O41116" s="172"/>
      <c r="U41116" s="173"/>
    </row>
    <row r="41117" spans="13:21" s="104" customFormat="1" ht="15.75">
      <c r="M41117" s="172"/>
      <c r="N41117" s="172"/>
      <c r="O41117" s="172"/>
      <c r="U41117" s="173"/>
    </row>
    <row r="41118" spans="13:21" s="104" customFormat="1" ht="15.75">
      <c r="M41118" s="172"/>
      <c r="N41118" s="172"/>
      <c r="O41118" s="172"/>
      <c r="U41118" s="173"/>
    </row>
    <row r="41119" spans="13:21" s="104" customFormat="1" ht="15.75">
      <c r="M41119" s="172"/>
      <c r="N41119" s="172"/>
      <c r="O41119" s="172"/>
      <c r="U41119" s="173"/>
    </row>
    <row r="41120" spans="13:21" s="104" customFormat="1" ht="15.75">
      <c r="M41120" s="172"/>
      <c r="N41120" s="172"/>
      <c r="O41120" s="172"/>
      <c r="U41120" s="173"/>
    </row>
    <row r="41121" spans="13:21" s="104" customFormat="1" ht="15.75">
      <c r="M41121" s="172"/>
      <c r="N41121" s="172"/>
      <c r="O41121" s="172"/>
      <c r="U41121" s="173"/>
    </row>
    <row r="41122" spans="13:21" s="104" customFormat="1" ht="15.75">
      <c r="M41122" s="172"/>
      <c r="N41122" s="172"/>
      <c r="O41122" s="172"/>
      <c r="U41122" s="173"/>
    </row>
    <row r="41123" spans="13:21" s="104" customFormat="1" ht="15.75">
      <c r="M41123" s="172"/>
      <c r="N41123" s="172"/>
      <c r="O41123" s="172"/>
      <c r="U41123" s="173"/>
    </row>
    <row r="41124" spans="13:21" s="104" customFormat="1" ht="15.75">
      <c r="M41124" s="172"/>
      <c r="N41124" s="172"/>
      <c r="O41124" s="172"/>
      <c r="U41124" s="173"/>
    </row>
    <row r="41125" spans="13:21" s="104" customFormat="1" ht="15.75">
      <c r="M41125" s="172"/>
      <c r="N41125" s="172"/>
      <c r="O41125" s="172"/>
      <c r="U41125" s="173"/>
    </row>
    <row r="41126" spans="13:21" s="104" customFormat="1" ht="15.75">
      <c r="M41126" s="172"/>
      <c r="N41126" s="172"/>
      <c r="O41126" s="172"/>
      <c r="U41126" s="173"/>
    </row>
    <row r="41127" spans="13:21" s="104" customFormat="1" ht="15.75">
      <c r="M41127" s="172"/>
      <c r="N41127" s="172"/>
      <c r="O41127" s="172"/>
      <c r="U41127" s="173"/>
    </row>
    <row r="41128" spans="13:21" s="104" customFormat="1" ht="15.75">
      <c r="M41128" s="172"/>
      <c r="N41128" s="172"/>
      <c r="O41128" s="172"/>
      <c r="U41128" s="173"/>
    </row>
    <row r="41129" spans="13:21" s="104" customFormat="1" ht="15.75">
      <c r="M41129" s="172"/>
      <c r="N41129" s="172"/>
      <c r="O41129" s="172"/>
      <c r="U41129" s="173"/>
    </row>
    <row r="41130" spans="13:21" s="104" customFormat="1" ht="15.75">
      <c r="M41130" s="172"/>
      <c r="N41130" s="172"/>
      <c r="O41130" s="172"/>
      <c r="U41130" s="173"/>
    </row>
    <row r="41131" spans="13:21" s="104" customFormat="1" ht="15.75">
      <c r="M41131" s="172"/>
      <c r="N41131" s="172"/>
      <c r="O41131" s="172"/>
      <c r="U41131" s="173"/>
    </row>
    <row r="41132" spans="13:21" s="104" customFormat="1" ht="15.75">
      <c r="M41132" s="172"/>
      <c r="N41132" s="172"/>
      <c r="O41132" s="172"/>
      <c r="U41132" s="173"/>
    </row>
    <row r="41133" spans="13:21" s="104" customFormat="1" ht="15.75">
      <c r="M41133" s="172"/>
      <c r="N41133" s="172"/>
      <c r="O41133" s="172"/>
      <c r="U41133" s="173"/>
    </row>
    <row r="41134" spans="13:21" s="104" customFormat="1" ht="15.75">
      <c r="M41134" s="172"/>
      <c r="N41134" s="172"/>
      <c r="O41134" s="172"/>
      <c r="U41134" s="173"/>
    </row>
    <row r="41135" spans="13:21" s="104" customFormat="1" ht="15.75">
      <c r="M41135" s="172"/>
      <c r="N41135" s="172"/>
      <c r="O41135" s="172"/>
      <c r="U41135" s="173"/>
    </row>
    <row r="41136" spans="13:21" s="104" customFormat="1" ht="15.75">
      <c r="M41136" s="172"/>
      <c r="N41136" s="172"/>
      <c r="O41136" s="172"/>
      <c r="U41136" s="173"/>
    </row>
    <row r="41137" spans="13:21" s="104" customFormat="1" ht="15.75">
      <c r="M41137" s="172"/>
      <c r="N41137" s="172"/>
      <c r="O41137" s="172"/>
      <c r="U41137" s="173"/>
    </row>
    <row r="41138" spans="13:21" s="104" customFormat="1" ht="15.75">
      <c r="M41138" s="172"/>
      <c r="N41138" s="172"/>
      <c r="O41138" s="172"/>
      <c r="U41138" s="173"/>
    </row>
    <row r="41139" spans="13:21" s="104" customFormat="1" ht="15.75">
      <c r="M41139" s="172"/>
      <c r="N41139" s="172"/>
      <c r="O41139" s="172"/>
      <c r="U41139" s="173"/>
    </row>
    <row r="41140" spans="13:21" s="104" customFormat="1" ht="15.75">
      <c r="M41140" s="172"/>
      <c r="N41140" s="172"/>
      <c r="O41140" s="172"/>
      <c r="U41140" s="173"/>
    </row>
    <row r="41141" spans="13:21" s="104" customFormat="1" ht="15.75">
      <c r="M41141" s="172"/>
      <c r="N41141" s="172"/>
      <c r="O41141" s="172"/>
      <c r="U41141" s="173"/>
    </row>
    <row r="41142" spans="13:21" s="104" customFormat="1" ht="15.75">
      <c r="M41142" s="172"/>
      <c r="N41142" s="172"/>
      <c r="O41142" s="172"/>
      <c r="U41142" s="173"/>
    </row>
    <row r="41143" spans="13:21" s="104" customFormat="1" ht="15.75">
      <c r="M41143" s="172"/>
      <c r="N41143" s="172"/>
      <c r="O41143" s="172"/>
      <c r="U41143" s="173"/>
    </row>
    <row r="41144" spans="13:21" s="104" customFormat="1" ht="15.75">
      <c r="M41144" s="172"/>
      <c r="N41144" s="172"/>
      <c r="O41144" s="172"/>
      <c r="U41144" s="173"/>
    </row>
    <row r="41145" spans="13:21" s="104" customFormat="1" ht="15.75">
      <c r="M41145" s="172"/>
      <c r="N41145" s="172"/>
      <c r="O41145" s="172"/>
      <c r="U41145" s="173"/>
    </row>
    <row r="41146" spans="13:21" s="104" customFormat="1" ht="15.75">
      <c r="M41146" s="172"/>
      <c r="N41146" s="172"/>
      <c r="O41146" s="172"/>
      <c r="U41146" s="173"/>
    </row>
    <row r="41147" spans="13:21" s="104" customFormat="1" ht="15.75">
      <c r="M41147" s="172"/>
      <c r="N41147" s="172"/>
      <c r="O41147" s="172"/>
      <c r="U41147" s="173"/>
    </row>
    <row r="41148" spans="13:21" s="104" customFormat="1" ht="15.75">
      <c r="M41148" s="172"/>
      <c r="N41148" s="172"/>
      <c r="O41148" s="172"/>
      <c r="U41148" s="173"/>
    </row>
    <row r="41149" spans="13:21" s="104" customFormat="1" ht="15.75">
      <c r="M41149" s="172"/>
      <c r="N41149" s="172"/>
      <c r="O41149" s="172"/>
      <c r="U41149" s="173"/>
    </row>
    <row r="41150" spans="13:21" s="104" customFormat="1" ht="15.75">
      <c r="M41150" s="172"/>
      <c r="N41150" s="172"/>
      <c r="O41150" s="172"/>
      <c r="U41150" s="173"/>
    </row>
    <row r="41151" spans="13:21" s="104" customFormat="1" ht="15.75">
      <c r="M41151" s="172"/>
      <c r="N41151" s="172"/>
      <c r="O41151" s="172"/>
      <c r="U41151" s="173"/>
    </row>
    <row r="41152" spans="13:21" s="104" customFormat="1" ht="15.75">
      <c r="M41152" s="172"/>
      <c r="N41152" s="172"/>
      <c r="O41152" s="172"/>
      <c r="U41152" s="173"/>
    </row>
    <row r="41153" spans="13:21" s="104" customFormat="1" ht="15.75">
      <c r="M41153" s="172"/>
      <c r="N41153" s="172"/>
      <c r="O41153" s="172"/>
      <c r="U41153" s="173"/>
    </row>
    <row r="41154" spans="13:21" s="104" customFormat="1" ht="15.75">
      <c r="M41154" s="172"/>
      <c r="N41154" s="172"/>
      <c r="O41154" s="172"/>
      <c r="U41154" s="173"/>
    </row>
    <row r="41155" spans="13:21" s="104" customFormat="1" ht="15.75">
      <c r="M41155" s="172"/>
      <c r="N41155" s="172"/>
      <c r="O41155" s="172"/>
      <c r="U41155" s="173"/>
    </row>
    <row r="41156" spans="13:21" s="104" customFormat="1" ht="15.75">
      <c r="M41156" s="172"/>
      <c r="N41156" s="172"/>
      <c r="O41156" s="172"/>
      <c r="U41156" s="173"/>
    </row>
    <row r="41157" spans="13:21" s="104" customFormat="1" ht="15.75">
      <c r="M41157" s="172"/>
      <c r="N41157" s="172"/>
      <c r="O41157" s="172"/>
      <c r="U41157" s="173"/>
    </row>
    <row r="41158" spans="13:21" s="104" customFormat="1" ht="15.75">
      <c r="M41158" s="172"/>
      <c r="N41158" s="172"/>
      <c r="O41158" s="172"/>
      <c r="U41158" s="173"/>
    </row>
    <row r="41159" spans="13:21" s="104" customFormat="1" ht="15.75">
      <c r="M41159" s="172"/>
      <c r="N41159" s="172"/>
      <c r="O41159" s="172"/>
      <c r="U41159" s="173"/>
    </row>
    <row r="41160" spans="13:21" s="104" customFormat="1" ht="15.75">
      <c r="M41160" s="172"/>
      <c r="N41160" s="172"/>
      <c r="O41160" s="172"/>
      <c r="U41160" s="173"/>
    </row>
    <row r="41161" spans="13:21" s="104" customFormat="1" ht="15.75">
      <c r="M41161" s="172"/>
      <c r="N41161" s="172"/>
      <c r="O41161" s="172"/>
      <c r="U41161" s="173"/>
    </row>
    <row r="41162" spans="13:21" s="104" customFormat="1" ht="15.75">
      <c r="M41162" s="172"/>
      <c r="N41162" s="172"/>
      <c r="O41162" s="172"/>
      <c r="U41162" s="173"/>
    </row>
    <row r="41163" spans="13:21" s="104" customFormat="1" ht="15.75">
      <c r="M41163" s="172"/>
      <c r="N41163" s="172"/>
      <c r="O41163" s="172"/>
      <c r="U41163" s="173"/>
    </row>
    <row r="41164" spans="13:21" s="104" customFormat="1" ht="15.75">
      <c r="M41164" s="172"/>
      <c r="N41164" s="172"/>
      <c r="O41164" s="172"/>
      <c r="U41164" s="173"/>
    </row>
    <row r="41165" spans="13:21" s="104" customFormat="1" ht="15.75">
      <c r="M41165" s="172"/>
      <c r="N41165" s="172"/>
      <c r="O41165" s="172"/>
      <c r="U41165" s="173"/>
    </row>
    <row r="41166" spans="13:21" s="104" customFormat="1" ht="15.75">
      <c r="M41166" s="172"/>
      <c r="N41166" s="172"/>
      <c r="O41166" s="172"/>
      <c r="U41166" s="173"/>
    </row>
    <row r="41167" spans="13:21" s="104" customFormat="1" ht="15.75">
      <c r="M41167" s="172"/>
      <c r="N41167" s="172"/>
      <c r="O41167" s="172"/>
      <c r="U41167" s="173"/>
    </row>
    <row r="41168" spans="13:21" s="104" customFormat="1" ht="15.75">
      <c r="M41168" s="172"/>
      <c r="N41168" s="172"/>
      <c r="O41168" s="172"/>
      <c r="U41168" s="173"/>
    </row>
    <row r="41169" spans="13:21" s="104" customFormat="1" ht="15.75">
      <c r="M41169" s="172"/>
      <c r="N41169" s="172"/>
      <c r="O41169" s="172"/>
      <c r="U41169" s="173"/>
    </row>
    <row r="41170" spans="13:21" s="104" customFormat="1" ht="15.75">
      <c r="M41170" s="172"/>
      <c r="N41170" s="172"/>
      <c r="O41170" s="172"/>
      <c r="U41170" s="173"/>
    </row>
    <row r="41171" spans="13:21" s="104" customFormat="1" ht="15.75">
      <c r="M41171" s="172"/>
      <c r="N41171" s="172"/>
      <c r="O41171" s="172"/>
      <c r="U41171" s="173"/>
    </row>
    <row r="41172" spans="13:21" s="104" customFormat="1" ht="15.75">
      <c r="M41172" s="172"/>
      <c r="N41172" s="172"/>
      <c r="O41172" s="172"/>
      <c r="U41172" s="173"/>
    </row>
    <row r="41173" spans="13:21" s="104" customFormat="1" ht="15.75">
      <c r="M41173" s="172"/>
      <c r="N41173" s="172"/>
      <c r="O41173" s="172"/>
      <c r="U41173" s="173"/>
    </row>
    <row r="41174" spans="13:21" s="104" customFormat="1" ht="15.75">
      <c r="M41174" s="172"/>
      <c r="N41174" s="172"/>
      <c r="O41174" s="172"/>
      <c r="U41174" s="173"/>
    </row>
    <row r="41175" spans="13:21" s="104" customFormat="1" ht="15.75">
      <c r="M41175" s="172"/>
      <c r="N41175" s="172"/>
      <c r="O41175" s="172"/>
      <c r="U41175" s="173"/>
    </row>
    <row r="41176" spans="13:21" s="104" customFormat="1" ht="15.75">
      <c r="M41176" s="172"/>
      <c r="N41176" s="172"/>
      <c r="O41176" s="172"/>
      <c r="U41176" s="173"/>
    </row>
    <row r="41177" spans="13:21" s="104" customFormat="1" ht="15.75">
      <c r="M41177" s="172"/>
      <c r="N41177" s="172"/>
      <c r="O41177" s="172"/>
      <c r="U41177" s="173"/>
    </row>
    <row r="41178" spans="13:21" s="104" customFormat="1" ht="15.75">
      <c r="M41178" s="172"/>
      <c r="N41178" s="172"/>
      <c r="O41178" s="172"/>
      <c r="U41178" s="173"/>
    </row>
    <row r="41179" spans="13:21" s="104" customFormat="1" ht="15.75">
      <c r="M41179" s="172"/>
      <c r="N41179" s="172"/>
      <c r="O41179" s="172"/>
      <c r="U41179" s="173"/>
    </row>
    <row r="41180" spans="13:21" s="104" customFormat="1" ht="15.75">
      <c r="M41180" s="172"/>
      <c r="N41180" s="172"/>
      <c r="O41180" s="172"/>
      <c r="U41180" s="173"/>
    </row>
    <row r="41181" spans="13:21" s="104" customFormat="1" ht="15.75">
      <c r="M41181" s="172"/>
      <c r="N41181" s="172"/>
      <c r="O41181" s="172"/>
      <c r="U41181" s="173"/>
    </row>
    <row r="41182" spans="13:21" s="104" customFormat="1" ht="15.75">
      <c r="M41182" s="172"/>
      <c r="N41182" s="172"/>
      <c r="O41182" s="172"/>
      <c r="U41182" s="173"/>
    </row>
    <row r="41183" spans="13:21" s="104" customFormat="1" ht="15.75">
      <c r="M41183" s="172"/>
      <c r="N41183" s="172"/>
      <c r="O41183" s="172"/>
      <c r="U41183" s="173"/>
    </row>
    <row r="41184" spans="13:21" s="104" customFormat="1" ht="15.75">
      <c r="M41184" s="172"/>
      <c r="N41184" s="172"/>
      <c r="O41184" s="172"/>
      <c r="U41184" s="173"/>
    </row>
    <row r="41185" spans="13:21" s="104" customFormat="1" ht="15.75">
      <c r="M41185" s="172"/>
      <c r="N41185" s="172"/>
      <c r="O41185" s="172"/>
      <c r="U41185" s="173"/>
    </row>
    <row r="41186" spans="13:21" s="104" customFormat="1" ht="15.75">
      <c r="M41186" s="172"/>
      <c r="N41186" s="172"/>
      <c r="O41186" s="172"/>
      <c r="U41186" s="173"/>
    </row>
    <row r="41187" spans="13:21" s="104" customFormat="1" ht="15.75">
      <c r="M41187" s="172"/>
      <c r="N41187" s="172"/>
      <c r="O41187" s="172"/>
      <c r="U41187" s="173"/>
    </row>
    <row r="41188" spans="13:21" s="104" customFormat="1" ht="15.75">
      <c r="M41188" s="172"/>
      <c r="N41188" s="172"/>
      <c r="O41188" s="172"/>
      <c r="U41188" s="173"/>
    </row>
    <row r="41189" spans="13:21" s="104" customFormat="1" ht="15.75">
      <c r="M41189" s="172"/>
      <c r="N41189" s="172"/>
      <c r="O41189" s="172"/>
      <c r="U41189" s="173"/>
    </row>
    <row r="41190" spans="13:21" s="104" customFormat="1" ht="15.75">
      <c r="M41190" s="172"/>
      <c r="N41190" s="172"/>
      <c r="O41190" s="172"/>
      <c r="U41190" s="173"/>
    </row>
    <row r="41191" spans="13:21" s="104" customFormat="1" ht="15.75">
      <c r="M41191" s="172"/>
      <c r="N41191" s="172"/>
      <c r="O41191" s="172"/>
      <c r="U41191" s="173"/>
    </row>
    <row r="41192" spans="13:21" s="104" customFormat="1" ht="15.75">
      <c r="M41192" s="172"/>
      <c r="N41192" s="172"/>
      <c r="O41192" s="172"/>
      <c r="U41192" s="173"/>
    </row>
    <row r="41193" spans="13:21" s="104" customFormat="1" ht="15.75">
      <c r="M41193" s="172"/>
      <c r="N41193" s="172"/>
      <c r="O41193" s="172"/>
      <c r="U41193" s="173"/>
    </row>
    <row r="41194" spans="13:21" s="104" customFormat="1" ht="15.75">
      <c r="M41194" s="172"/>
      <c r="N41194" s="172"/>
      <c r="O41194" s="172"/>
      <c r="U41194" s="173"/>
    </row>
    <row r="41195" spans="13:21" s="104" customFormat="1" ht="15.75">
      <c r="M41195" s="172"/>
      <c r="N41195" s="172"/>
      <c r="O41195" s="172"/>
      <c r="U41195" s="173"/>
    </row>
    <row r="41196" spans="13:21" s="104" customFormat="1" ht="15.75">
      <c r="M41196" s="172"/>
      <c r="N41196" s="172"/>
      <c r="O41196" s="172"/>
      <c r="U41196" s="173"/>
    </row>
    <row r="41197" spans="13:21" s="104" customFormat="1" ht="15.75">
      <c r="M41197" s="172"/>
      <c r="N41197" s="172"/>
      <c r="O41197" s="172"/>
      <c r="U41197" s="173"/>
    </row>
    <row r="41198" spans="13:21" s="104" customFormat="1" ht="15.75">
      <c r="M41198" s="172"/>
      <c r="N41198" s="172"/>
      <c r="O41198" s="172"/>
      <c r="U41198" s="173"/>
    </row>
    <row r="41199" spans="13:21" s="104" customFormat="1" ht="15.75">
      <c r="M41199" s="172"/>
      <c r="N41199" s="172"/>
      <c r="O41199" s="172"/>
      <c r="U41199" s="173"/>
    </row>
    <row r="41200" spans="13:21" s="104" customFormat="1" ht="15.75">
      <c r="M41200" s="172"/>
      <c r="N41200" s="172"/>
      <c r="O41200" s="172"/>
      <c r="U41200" s="173"/>
    </row>
    <row r="41201" spans="13:21" s="104" customFormat="1" ht="15.75">
      <c r="M41201" s="172"/>
      <c r="N41201" s="172"/>
      <c r="O41201" s="172"/>
      <c r="U41201" s="173"/>
    </row>
    <row r="41202" spans="13:21" s="104" customFormat="1" ht="15.75">
      <c r="M41202" s="172"/>
      <c r="N41202" s="172"/>
      <c r="O41202" s="172"/>
      <c r="U41202" s="173"/>
    </row>
    <row r="41203" spans="13:21" s="104" customFormat="1" ht="15.75">
      <c r="M41203" s="172"/>
      <c r="N41203" s="172"/>
      <c r="O41203" s="172"/>
      <c r="U41203" s="173"/>
    </row>
    <row r="41204" spans="13:21" s="104" customFormat="1" ht="15.75">
      <c r="M41204" s="172"/>
      <c r="N41204" s="172"/>
      <c r="O41204" s="172"/>
      <c r="U41204" s="173"/>
    </row>
    <row r="41205" spans="13:21" s="104" customFormat="1" ht="15.75">
      <c r="M41205" s="172"/>
      <c r="N41205" s="172"/>
      <c r="O41205" s="172"/>
      <c r="U41205" s="173"/>
    </row>
    <row r="41206" spans="13:21" s="104" customFormat="1" ht="15.75">
      <c r="M41206" s="172"/>
      <c r="N41206" s="172"/>
      <c r="O41206" s="172"/>
      <c r="U41206" s="173"/>
    </row>
    <row r="41207" spans="13:21" s="104" customFormat="1" ht="15.75">
      <c r="M41207" s="172"/>
      <c r="N41207" s="172"/>
      <c r="O41207" s="172"/>
      <c r="U41207" s="173"/>
    </row>
    <row r="41208" spans="13:21" s="104" customFormat="1" ht="15.75">
      <c r="M41208" s="172"/>
      <c r="N41208" s="172"/>
      <c r="O41208" s="172"/>
      <c r="U41208" s="173"/>
    </row>
    <row r="41209" spans="13:21" s="104" customFormat="1" ht="15.75">
      <c r="M41209" s="172"/>
      <c r="N41209" s="172"/>
      <c r="O41209" s="172"/>
      <c r="U41209" s="173"/>
    </row>
    <row r="41210" spans="13:21" s="104" customFormat="1" ht="15.75">
      <c r="M41210" s="172"/>
      <c r="N41210" s="172"/>
      <c r="O41210" s="172"/>
      <c r="U41210" s="173"/>
    </row>
    <row r="41211" spans="13:21" s="104" customFormat="1" ht="15.75">
      <c r="M41211" s="172"/>
      <c r="N41211" s="172"/>
      <c r="O41211" s="172"/>
      <c r="U41211" s="173"/>
    </row>
    <row r="41212" spans="13:21" s="104" customFormat="1" ht="15.75">
      <c r="M41212" s="172"/>
      <c r="N41212" s="172"/>
      <c r="O41212" s="172"/>
      <c r="U41212" s="173"/>
    </row>
    <row r="41213" spans="13:21" s="104" customFormat="1" ht="15.75">
      <c r="M41213" s="172"/>
      <c r="N41213" s="172"/>
      <c r="O41213" s="172"/>
      <c r="U41213" s="173"/>
    </row>
    <row r="41214" spans="13:21" s="104" customFormat="1" ht="15.75">
      <c r="M41214" s="172"/>
      <c r="N41214" s="172"/>
      <c r="O41214" s="172"/>
      <c r="U41214" s="173"/>
    </row>
    <row r="41215" spans="13:21" s="104" customFormat="1" ht="15.75">
      <c r="M41215" s="172"/>
      <c r="N41215" s="172"/>
      <c r="O41215" s="172"/>
      <c r="U41215" s="173"/>
    </row>
    <row r="41216" spans="13:21" s="104" customFormat="1" ht="15.75">
      <c r="M41216" s="172"/>
      <c r="N41216" s="172"/>
      <c r="O41216" s="172"/>
      <c r="U41216" s="173"/>
    </row>
    <row r="41217" spans="13:21" s="104" customFormat="1" ht="15.75">
      <c r="M41217" s="172"/>
      <c r="N41217" s="172"/>
      <c r="O41217" s="172"/>
      <c r="U41217" s="173"/>
    </row>
    <row r="41218" spans="13:21" s="104" customFormat="1" ht="15.75">
      <c r="M41218" s="172"/>
      <c r="N41218" s="172"/>
      <c r="O41218" s="172"/>
      <c r="U41218" s="173"/>
    </row>
    <row r="41219" spans="13:21" s="104" customFormat="1" ht="15.75">
      <c r="M41219" s="172"/>
      <c r="N41219" s="172"/>
      <c r="O41219" s="172"/>
      <c r="U41219" s="173"/>
    </row>
    <row r="41220" spans="13:21" s="104" customFormat="1" ht="15.75">
      <c r="M41220" s="172"/>
      <c r="N41220" s="172"/>
      <c r="O41220" s="172"/>
      <c r="U41220" s="173"/>
    </row>
    <row r="41221" spans="13:21" s="104" customFormat="1" ht="15.75">
      <c r="M41221" s="172"/>
      <c r="N41221" s="172"/>
      <c r="O41221" s="172"/>
      <c r="U41221" s="173"/>
    </row>
    <row r="41222" spans="13:21" s="104" customFormat="1" ht="15.75">
      <c r="M41222" s="172"/>
      <c r="N41222" s="172"/>
      <c r="O41222" s="172"/>
      <c r="U41222" s="173"/>
    </row>
    <row r="41223" spans="13:21" s="104" customFormat="1" ht="15.75">
      <c r="M41223" s="172"/>
      <c r="N41223" s="172"/>
      <c r="O41223" s="172"/>
      <c r="U41223" s="173"/>
    </row>
    <row r="41224" spans="13:21" s="104" customFormat="1" ht="15.75">
      <c r="M41224" s="172"/>
      <c r="N41224" s="172"/>
      <c r="O41224" s="172"/>
      <c r="U41224" s="173"/>
    </row>
    <row r="41225" spans="13:21" s="104" customFormat="1" ht="15.75">
      <c r="M41225" s="172"/>
      <c r="N41225" s="172"/>
      <c r="O41225" s="172"/>
      <c r="U41225" s="173"/>
    </row>
    <row r="41226" spans="13:21" s="104" customFormat="1" ht="15.75">
      <c r="M41226" s="172"/>
      <c r="N41226" s="172"/>
      <c r="O41226" s="172"/>
      <c r="U41226" s="173"/>
    </row>
    <row r="41227" spans="13:21" s="104" customFormat="1" ht="15.75">
      <c r="M41227" s="172"/>
      <c r="N41227" s="172"/>
      <c r="O41227" s="172"/>
      <c r="U41227" s="173"/>
    </row>
    <row r="41228" spans="13:21" s="104" customFormat="1" ht="15.75">
      <c r="M41228" s="172"/>
      <c r="N41228" s="172"/>
      <c r="O41228" s="172"/>
      <c r="U41228" s="173"/>
    </row>
    <row r="41229" spans="13:21" s="104" customFormat="1" ht="15.75">
      <c r="M41229" s="172"/>
      <c r="N41229" s="172"/>
      <c r="O41229" s="172"/>
      <c r="U41229" s="173"/>
    </row>
    <row r="41230" spans="13:21" s="104" customFormat="1" ht="15.75">
      <c r="M41230" s="172"/>
      <c r="N41230" s="172"/>
      <c r="O41230" s="172"/>
      <c r="U41230" s="173"/>
    </row>
    <row r="41231" spans="13:21" s="104" customFormat="1" ht="15.75">
      <c r="M41231" s="172"/>
      <c r="N41231" s="172"/>
      <c r="O41231" s="172"/>
      <c r="U41231" s="173"/>
    </row>
    <row r="41232" spans="13:21" s="104" customFormat="1" ht="15.75">
      <c r="M41232" s="172"/>
      <c r="N41232" s="172"/>
      <c r="O41232" s="172"/>
      <c r="U41232" s="173"/>
    </row>
    <row r="41233" spans="13:21" s="104" customFormat="1" ht="15.75">
      <c r="M41233" s="172"/>
      <c r="N41233" s="172"/>
      <c r="O41233" s="172"/>
      <c r="U41233" s="173"/>
    </row>
    <row r="41234" spans="13:21" s="104" customFormat="1" ht="15.75">
      <c r="M41234" s="172"/>
      <c r="N41234" s="172"/>
      <c r="O41234" s="172"/>
      <c r="U41234" s="173"/>
    </row>
    <row r="41235" spans="13:21" s="104" customFormat="1" ht="15.75">
      <c r="M41235" s="172"/>
      <c r="N41235" s="172"/>
      <c r="O41235" s="172"/>
      <c r="U41235" s="173"/>
    </row>
    <row r="41236" spans="13:21" s="104" customFormat="1" ht="15.75">
      <c r="M41236" s="172"/>
      <c r="N41236" s="172"/>
      <c r="O41236" s="172"/>
      <c r="U41236" s="173"/>
    </row>
    <row r="41237" spans="13:21" s="104" customFormat="1" ht="15.75">
      <c r="M41237" s="172"/>
      <c r="N41237" s="172"/>
      <c r="O41237" s="172"/>
      <c r="U41237" s="173"/>
    </row>
    <row r="41238" spans="13:21" s="104" customFormat="1" ht="15.75">
      <c r="M41238" s="172"/>
      <c r="N41238" s="172"/>
      <c r="O41238" s="172"/>
      <c r="U41238" s="173"/>
    </row>
    <row r="41239" spans="13:21" s="104" customFormat="1" ht="15.75">
      <c r="M41239" s="172"/>
      <c r="N41239" s="172"/>
      <c r="O41239" s="172"/>
      <c r="U41239" s="173"/>
    </row>
    <row r="41240" spans="13:21" s="104" customFormat="1" ht="15.75">
      <c r="M41240" s="172"/>
      <c r="N41240" s="172"/>
      <c r="O41240" s="172"/>
      <c r="U41240" s="173"/>
    </row>
    <row r="41241" spans="13:21" s="104" customFormat="1" ht="15.75">
      <c r="M41241" s="172"/>
      <c r="N41241" s="172"/>
      <c r="O41241" s="172"/>
      <c r="U41241" s="173"/>
    </row>
    <row r="41242" spans="13:21" s="104" customFormat="1" ht="15.75">
      <c r="M41242" s="172"/>
      <c r="N41242" s="172"/>
      <c r="O41242" s="172"/>
      <c r="U41242" s="173"/>
    </row>
    <row r="41243" spans="13:21" s="104" customFormat="1" ht="15.75">
      <c r="M41243" s="172"/>
      <c r="N41243" s="172"/>
      <c r="O41243" s="172"/>
      <c r="U41243" s="173"/>
    </row>
    <row r="41244" spans="13:21" s="104" customFormat="1" ht="15.75">
      <c r="M41244" s="172"/>
      <c r="N41244" s="172"/>
      <c r="O41244" s="172"/>
      <c r="U41244" s="173"/>
    </row>
    <row r="41245" spans="13:21" s="104" customFormat="1" ht="15.75">
      <c r="M41245" s="172"/>
      <c r="N41245" s="172"/>
      <c r="O41245" s="172"/>
      <c r="U41245" s="173"/>
    </row>
    <row r="41246" spans="13:21" s="104" customFormat="1" ht="15.75">
      <c r="M41246" s="172"/>
      <c r="N41246" s="172"/>
      <c r="O41246" s="172"/>
      <c r="U41246" s="173"/>
    </row>
    <row r="41247" spans="13:21" s="104" customFormat="1" ht="15.75">
      <c r="M41247" s="172"/>
      <c r="N41247" s="172"/>
      <c r="O41247" s="172"/>
      <c r="U41247" s="173"/>
    </row>
    <row r="41248" spans="13:21" s="104" customFormat="1" ht="15.75">
      <c r="M41248" s="172"/>
      <c r="N41248" s="172"/>
      <c r="O41248" s="172"/>
      <c r="U41248" s="173"/>
    </row>
    <row r="41249" spans="13:21" s="104" customFormat="1" ht="15.75">
      <c r="M41249" s="172"/>
      <c r="N41249" s="172"/>
      <c r="O41249" s="172"/>
      <c r="U41249" s="173"/>
    </row>
    <row r="41250" spans="13:21" s="104" customFormat="1" ht="15.75">
      <c r="M41250" s="172"/>
      <c r="N41250" s="172"/>
      <c r="O41250" s="172"/>
      <c r="U41250" s="173"/>
    </row>
    <row r="41251" spans="13:21" s="104" customFormat="1" ht="15.75">
      <c r="M41251" s="172"/>
      <c r="N41251" s="172"/>
      <c r="O41251" s="172"/>
      <c r="U41251" s="173"/>
    </row>
    <row r="41252" spans="13:21" s="104" customFormat="1" ht="15.75">
      <c r="M41252" s="172"/>
      <c r="N41252" s="172"/>
      <c r="O41252" s="172"/>
      <c r="U41252" s="173"/>
    </row>
    <row r="41253" spans="13:21" s="104" customFormat="1" ht="15.75">
      <c r="M41253" s="172"/>
      <c r="N41253" s="172"/>
      <c r="O41253" s="172"/>
      <c r="U41253" s="173"/>
    </row>
    <row r="41254" spans="13:21" s="104" customFormat="1" ht="15.75">
      <c r="M41254" s="172"/>
      <c r="N41254" s="172"/>
      <c r="O41254" s="172"/>
      <c r="U41254" s="173"/>
    </row>
    <row r="41255" spans="13:21" s="104" customFormat="1" ht="15.75">
      <c r="M41255" s="172"/>
      <c r="N41255" s="172"/>
      <c r="O41255" s="172"/>
      <c r="U41255" s="173"/>
    </row>
    <row r="41256" spans="13:21" s="104" customFormat="1" ht="15.75">
      <c r="M41256" s="172"/>
      <c r="N41256" s="172"/>
      <c r="O41256" s="172"/>
      <c r="U41256" s="173"/>
    </row>
    <row r="41257" spans="13:21" s="104" customFormat="1" ht="15.75">
      <c r="M41257" s="172"/>
      <c r="N41257" s="172"/>
      <c r="O41257" s="172"/>
      <c r="U41257" s="173"/>
    </row>
    <row r="41258" spans="13:21" s="104" customFormat="1" ht="15.75">
      <c r="M41258" s="172"/>
      <c r="N41258" s="172"/>
      <c r="O41258" s="172"/>
      <c r="U41258" s="173"/>
    </row>
    <row r="41259" spans="13:21" s="104" customFormat="1" ht="15.75">
      <c r="M41259" s="172"/>
      <c r="N41259" s="172"/>
      <c r="O41259" s="172"/>
      <c r="U41259" s="173"/>
    </row>
    <row r="41260" spans="13:21" s="104" customFormat="1" ht="15.75">
      <c r="M41260" s="172"/>
      <c r="N41260" s="172"/>
      <c r="O41260" s="172"/>
      <c r="U41260" s="173"/>
    </row>
    <row r="41261" spans="13:21" s="104" customFormat="1" ht="15.75">
      <c r="M41261" s="172"/>
      <c r="N41261" s="172"/>
      <c r="O41261" s="172"/>
      <c r="U41261" s="173"/>
    </row>
    <row r="41262" spans="13:21" s="104" customFormat="1" ht="15.75">
      <c r="M41262" s="172"/>
      <c r="N41262" s="172"/>
      <c r="O41262" s="172"/>
      <c r="U41262" s="173"/>
    </row>
    <row r="41263" spans="13:21" s="104" customFormat="1" ht="15.75">
      <c r="M41263" s="172"/>
      <c r="N41263" s="172"/>
      <c r="O41263" s="172"/>
      <c r="U41263" s="173"/>
    </row>
    <row r="41264" spans="13:21" s="104" customFormat="1" ht="15.75">
      <c r="M41264" s="172"/>
      <c r="N41264" s="172"/>
      <c r="O41264" s="172"/>
      <c r="U41264" s="173"/>
    </row>
    <row r="41265" spans="13:21" s="104" customFormat="1" ht="15.75">
      <c r="M41265" s="172"/>
      <c r="N41265" s="172"/>
      <c r="O41265" s="172"/>
      <c r="U41265" s="173"/>
    </row>
    <row r="41266" spans="13:21" s="104" customFormat="1" ht="15.75">
      <c r="M41266" s="172"/>
      <c r="N41266" s="172"/>
      <c r="O41266" s="172"/>
      <c r="U41266" s="173"/>
    </row>
    <row r="41267" spans="13:21" s="104" customFormat="1" ht="15.75">
      <c r="M41267" s="172"/>
      <c r="N41267" s="172"/>
      <c r="O41267" s="172"/>
      <c r="U41267" s="173"/>
    </row>
    <row r="41268" spans="13:21" s="104" customFormat="1" ht="15.75">
      <c r="M41268" s="172"/>
      <c r="N41268" s="172"/>
      <c r="O41268" s="172"/>
      <c r="U41268" s="173"/>
    </row>
    <row r="41269" spans="13:21" s="104" customFormat="1" ht="15.75">
      <c r="M41269" s="172"/>
      <c r="N41269" s="172"/>
      <c r="O41269" s="172"/>
      <c r="U41269" s="173"/>
    </row>
    <row r="41270" spans="13:21" s="104" customFormat="1" ht="15.75">
      <c r="M41270" s="172"/>
      <c r="N41270" s="172"/>
      <c r="O41270" s="172"/>
      <c r="U41270" s="173"/>
    </row>
    <row r="41271" spans="13:21" s="104" customFormat="1" ht="15.75">
      <c r="M41271" s="172"/>
      <c r="N41271" s="172"/>
      <c r="O41271" s="172"/>
      <c r="U41271" s="173"/>
    </row>
    <row r="41272" spans="13:21" s="104" customFormat="1" ht="15.75">
      <c r="M41272" s="172"/>
      <c r="N41272" s="172"/>
      <c r="O41272" s="172"/>
      <c r="U41272" s="173"/>
    </row>
    <row r="41273" spans="13:21" s="104" customFormat="1" ht="15.75">
      <c r="M41273" s="172"/>
      <c r="N41273" s="172"/>
      <c r="O41273" s="172"/>
      <c r="U41273" s="173"/>
    </row>
    <row r="41274" spans="13:21" s="104" customFormat="1" ht="15.75">
      <c r="M41274" s="172"/>
      <c r="N41274" s="172"/>
      <c r="O41274" s="172"/>
      <c r="U41274" s="173"/>
    </row>
    <row r="41275" spans="13:21" s="104" customFormat="1" ht="15.75">
      <c r="M41275" s="172"/>
      <c r="N41275" s="172"/>
      <c r="O41275" s="172"/>
      <c r="U41275" s="173"/>
    </row>
    <row r="41276" spans="13:21" s="104" customFormat="1" ht="15.75">
      <c r="M41276" s="172"/>
      <c r="N41276" s="172"/>
      <c r="O41276" s="172"/>
      <c r="U41276" s="173"/>
    </row>
    <row r="41277" spans="13:21" s="104" customFormat="1" ht="15.75">
      <c r="M41277" s="172"/>
      <c r="N41277" s="172"/>
      <c r="O41277" s="172"/>
      <c r="U41277" s="173"/>
    </row>
    <row r="41278" spans="13:21" s="104" customFormat="1" ht="15.75">
      <c r="M41278" s="172"/>
      <c r="N41278" s="172"/>
      <c r="O41278" s="172"/>
      <c r="U41278" s="173"/>
    </row>
    <row r="41279" spans="13:21" s="104" customFormat="1" ht="15.75">
      <c r="M41279" s="172"/>
      <c r="N41279" s="172"/>
      <c r="O41279" s="172"/>
      <c r="U41279" s="173"/>
    </row>
    <row r="41280" spans="13:21" s="104" customFormat="1" ht="15.75">
      <c r="M41280" s="172"/>
      <c r="N41280" s="172"/>
      <c r="O41280" s="172"/>
      <c r="U41280" s="173"/>
    </row>
    <row r="41281" spans="13:21" s="104" customFormat="1" ht="15.75">
      <c r="M41281" s="172"/>
      <c r="N41281" s="172"/>
      <c r="O41281" s="172"/>
      <c r="U41281" s="173"/>
    </row>
    <row r="41282" spans="13:21" s="104" customFormat="1" ht="15.75">
      <c r="M41282" s="172"/>
      <c r="N41282" s="172"/>
      <c r="O41282" s="172"/>
      <c r="U41282" s="173"/>
    </row>
    <row r="41283" spans="13:21" s="104" customFormat="1" ht="15.75">
      <c r="M41283" s="172"/>
      <c r="N41283" s="172"/>
      <c r="O41283" s="172"/>
      <c r="U41283" s="173"/>
    </row>
    <row r="41284" spans="13:21" s="104" customFormat="1" ht="15.75">
      <c r="M41284" s="172"/>
      <c r="N41284" s="172"/>
      <c r="O41284" s="172"/>
      <c r="U41284" s="173"/>
    </row>
    <row r="41285" spans="13:21" s="104" customFormat="1" ht="15.75">
      <c r="M41285" s="172"/>
      <c r="N41285" s="172"/>
      <c r="O41285" s="172"/>
      <c r="U41285" s="173"/>
    </row>
    <row r="41286" spans="13:21" s="104" customFormat="1" ht="15.75">
      <c r="M41286" s="172"/>
      <c r="N41286" s="172"/>
      <c r="O41286" s="172"/>
      <c r="U41286" s="173"/>
    </row>
    <row r="41287" spans="13:21" s="104" customFormat="1" ht="15.75">
      <c r="M41287" s="172"/>
      <c r="N41287" s="172"/>
      <c r="O41287" s="172"/>
      <c r="U41287" s="173"/>
    </row>
    <row r="41288" spans="13:21" s="104" customFormat="1" ht="15.75">
      <c r="M41288" s="172"/>
      <c r="N41288" s="172"/>
      <c r="O41288" s="172"/>
      <c r="U41288" s="173"/>
    </row>
    <row r="41289" spans="13:21" s="104" customFormat="1" ht="15.75">
      <c r="M41289" s="172"/>
      <c r="N41289" s="172"/>
      <c r="O41289" s="172"/>
      <c r="U41289" s="173"/>
    </row>
    <row r="41290" spans="13:21" s="104" customFormat="1" ht="15.75">
      <c r="M41290" s="172"/>
      <c r="N41290" s="172"/>
      <c r="O41290" s="172"/>
      <c r="U41290" s="173"/>
    </row>
    <row r="41291" spans="13:21" s="104" customFormat="1" ht="15.75">
      <c r="M41291" s="172"/>
      <c r="N41291" s="172"/>
      <c r="O41291" s="172"/>
      <c r="U41291" s="173"/>
    </row>
    <row r="41292" spans="13:21" s="104" customFormat="1" ht="15.75">
      <c r="M41292" s="172"/>
      <c r="N41292" s="172"/>
      <c r="O41292" s="172"/>
      <c r="U41292" s="173"/>
    </row>
    <row r="41293" spans="13:21" s="104" customFormat="1" ht="15.75">
      <c r="M41293" s="172"/>
      <c r="N41293" s="172"/>
      <c r="O41293" s="172"/>
      <c r="U41293" s="173"/>
    </row>
    <row r="41294" spans="13:21" s="104" customFormat="1" ht="15.75">
      <c r="M41294" s="172"/>
      <c r="N41294" s="172"/>
      <c r="O41294" s="172"/>
      <c r="U41294" s="173"/>
    </row>
    <row r="41295" spans="13:21" s="104" customFormat="1" ht="15.75">
      <c r="M41295" s="172"/>
      <c r="N41295" s="172"/>
      <c r="O41295" s="172"/>
      <c r="U41295" s="173"/>
    </row>
    <row r="41296" spans="13:21" s="104" customFormat="1" ht="15.75">
      <c r="M41296" s="172"/>
      <c r="N41296" s="172"/>
      <c r="O41296" s="172"/>
      <c r="U41296" s="173"/>
    </row>
    <row r="41297" spans="13:21" s="104" customFormat="1" ht="15.75">
      <c r="M41297" s="172"/>
      <c r="N41297" s="172"/>
      <c r="O41297" s="172"/>
      <c r="U41297" s="173"/>
    </row>
    <row r="41298" spans="13:21" s="104" customFormat="1" ht="15.75">
      <c r="M41298" s="172"/>
      <c r="N41298" s="172"/>
      <c r="O41298" s="172"/>
      <c r="U41298" s="173"/>
    </row>
    <row r="41299" spans="13:21" s="104" customFormat="1" ht="15.75">
      <c r="M41299" s="172"/>
      <c r="N41299" s="172"/>
      <c r="O41299" s="172"/>
      <c r="U41299" s="173"/>
    </row>
    <row r="41300" spans="13:21" s="104" customFormat="1" ht="15.75">
      <c r="M41300" s="172"/>
      <c r="N41300" s="172"/>
      <c r="O41300" s="172"/>
      <c r="U41300" s="173"/>
    </row>
    <row r="41301" spans="13:21" s="104" customFormat="1" ht="15.75">
      <c r="M41301" s="172"/>
      <c r="N41301" s="172"/>
      <c r="O41301" s="172"/>
      <c r="U41301" s="173"/>
    </row>
    <row r="41302" spans="13:21" s="104" customFormat="1" ht="15.75">
      <c r="M41302" s="172"/>
      <c r="N41302" s="172"/>
      <c r="O41302" s="172"/>
      <c r="U41302" s="173"/>
    </row>
    <row r="41303" spans="13:21" s="104" customFormat="1" ht="15.75">
      <c r="M41303" s="172"/>
      <c r="N41303" s="172"/>
      <c r="O41303" s="172"/>
      <c r="U41303" s="173"/>
    </row>
    <row r="41304" spans="13:21" s="104" customFormat="1" ht="15.75">
      <c r="M41304" s="172"/>
      <c r="N41304" s="172"/>
      <c r="O41304" s="172"/>
      <c r="U41304" s="173"/>
    </row>
    <row r="41305" spans="13:21" s="104" customFormat="1" ht="15.75">
      <c r="M41305" s="172"/>
      <c r="N41305" s="172"/>
      <c r="O41305" s="172"/>
      <c r="U41305" s="173"/>
    </row>
    <row r="41306" spans="13:21" s="104" customFormat="1" ht="15.75">
      <c r="M41306" s="172"/>
      <c r="N41306" s="172"/>
      <c r="O41306" s="172"/>
      <c r="U41306" s="173"/>
    </row>
    <row r="41307" spans="13:21" s="104" customFormat="1" ht="15.75">
      <c r="M41307" s="172"/>
      <c r="N41307" s="172"/>
      <c r="O41307" s="172"/>
      <c r="U41307" s="173"/>
    </row>
    <row r="41308" spans="13:21" s="104" customFormat="1" ht="15.75">
      <c r="M41308" s="172"/>
      <c r="N41308" s="172"/>
      <c r="O41308" s="172"/>
      <c r="U41308" s="173"/>
    </row>
    <row r="41309" spans="13:21" s="104" customFormat="1" ht="15.75">
      <c r="M41309" s="172"/>
      <c r="N41309" s="172"/>
      <c r="O41309" s="172"/>
      <c r="U41309" s="173"/>
    </row>
    <row r="41310" spans="13:21" s="104" customFormat="1" ht="15.75">
      <c r="M41310" s="172"/>
      <c r="N41310" s="172"/>
      <c r="O41310" s="172"/>
      <c r="U41310" s="173"/>
    </row>
    <row r="41311" spans="13:21" s="104" customFormat="1" ht="15.75">
      <c r="M41311" s="172"/>
      <c r="N41311" s="172"/>
      <c r="O41311" s="172"/>
      <c r="U41311" s="173"/>
    </row>
    <row r="41312" spans="13:21" s="104" customFormat="1" ht="15.75">
      <c r="M41312" s="172"/>
      <c r="N41312" s="172"/>
      <c r="O41312" s="172"/>
      <c r="U41312" s="173"/>
    </row>
    <row r="41313" spans="13:21" s="104" customFormat="1" ht="15.75">
      <c r="M41313" s="172"/>
      <c r="N41313" s="172"/>
      <c r="O41313" s="172"/>
      <c r="U41313" s="173"/>
    </row>
    <row r="41314" spans="13:21" s="104" customFormat="1" ht="15.75">
      <c r="M41314" s="172"/>
      <c r="N41314" s="172"/>
      <c r="O41314" s="172"/>
      <c r="U41314" s="173"/>
    </row>
    <row r="41315" spans="13:21" s="104" customFormat="1" ht="15.75">
      <c r="M41315" s="172"/>
      <c r="N41315" s="172"/>
      <c r="O41315" s="172"/>
      <c r="U41315" s="173"/>
    </row>
    <row r="41316" spans="13:21" s="104" customFormat="1" ht="15.75">
      <c r="M41316" s="172"/>
      <c r="N41316" s="172"/>
      <c r="O41316" s="172"/>
      <c r="U41316" s="173"/>
    </row>
    <row r="41317" spans="13:21" s="104" customFormat="1" ht="15.75">
      <c r="M41317" s="172"/>
      <c r="N41317" s="172"/>
      <c r="O41317" s="172"/>
      <c r="U41317" s="173"/>
    </row>
    <row r="41318" spans="13:21" s="104" customFormat="1" ht="15.75">
      <c r="M41318" s="172"/>
      <c r="N41318" s="172"/>
      <c r="O41318" s="172"/>
      <c r="U41318" s="173"/>
    </row>
    <row r="41319" spans="13:21" s="104" customFormat="1" ht="15.75">
      <c r="M41319" s="172"/>
      <c r="N41319" s="172"/>
      <c r="O41319" s="172"/>
      <c r="U41319" s="173"/>
    </row>
    <row r="41320" spans="13:21" s="104" customFormat="1" ht="15.75">
      <c r="M41320" s="172"/>
      <c r="N41320" s="172"/>
      <c r="O41320" s="172"/>
      <c r="U41320" s="173"/>
    </row>
    <row r="41321" spans="13:21" s="104" customFormat="1" ht="15.75">
      <c r="M41321" s="172"/>
      <c r="N41321" s="172"/>
      <c r="O41321" s="172"/>
      <c r="U41321" s="173"/>
    </row>
    <row r="41322" spans="13:21" s="104" customFormat="1" ht="15.75">
      <c r="M41322" s="172"/>
      <c r="N41322" s="172"/>
      <c r="O41322" s="172"/>
      <c r="U41322" s="173"/>
    </row>
    <row r="41323" spans="13:21" s="104" customFormat="1" ht="15.75">
      <c r="M41323" s="172"/>
      <c r="N41323" s="172"/>
      <c r="O41323" s="172"/>
      <c r="U41323" s="173"/>
    </row>
    <row r="41324" spans="13:21" s="104" customFormat="1" ht="15.75">
      <c r="M41324" s="172"/>
      <c r="N41324" s="172"/>
      <c r="O41324" s="172"/>
      <c r="U41324" s="173"/>
    </row>
    <row r="41325" spans="13:21" s="104" customFormat="1" ht="15.75">
      <c r="M41325" s="172"/>
      <c r="N41325" s="172"/>
      <c r="O41325" s="172"/>
      <c r="U41325" s="173"/>
    </row>
    <row r="41326" spans="13:21" s="104" customFormat="1" ht="15.75">
      <c r="M41326" s="172"/>
      <c r="N41326" s="172"/>
      <c r="O41326" s="172"/>
      <c r="U41326" s="173"/>
    </row>
    <row r="41327" spans="13:21" s="104" customFormat="1" ht="15.75">
      <c r="M41327" s="172"/>
      <c r="N41327" s="172"/>
      <c r="O41327" s="172"/>
      <c r="U41327" s="173"/>
    </row>
    <row r="41328" spans="13:21" s="104" customFormat="1" ht="15.75">
      <c r="M41328" s="172"/>
      <c r="N41328" s="172"/>
      <c r="O41328" s="172"/>
      <c r="U41328" s="173"/>
    </row>
    <row r="41329" spans="13:21" s="104" customFormat="1" ht="15.75">
      <c r="M41329" s="172"/>
      <c r="N41329" s="172"/>
      <c r="O41329" s="172"/>
      <c r="U41329" s="173"/>
    </row>
    <row r="41330" spans="13:21" s="104" customFormat="1" ht="15.75">
      <c r="M41330" s="172"/>
      <c r="N41330" s="172"/>
      <c r="O41330" s="172"/>
      <c r="U41330" s="173"/>
    </row>
    <row r="41331" spans="13:21" s="104" customFormat="1" ht="15.75">
      <c r="M41331" s="172"/>
      <c r="N41331" s="172"/>
      <c r="O41331" s="172"/>
      <c r="U41331" s="173"/>
    </row>
    <row r="41332" spans="13:21" s="104" customFormat="1" ht="15.75">
      <c r="M41332" s="172"/>
      <c r="N41332" s="172"/>
      <c r="O41332" s="172"/>
      <c r="U41332" s="173"/>
    </row>
    <row r="41333" spans="13:21" s="104" customFormat="1" ht="15.75">
      <c r="M41333" s="172"/>
      <c r="N41333" s="172"/>
      <c r="O41333" s="172"/>
      <c r="U41333" s="173"/>
    </row>
    <row r="41334" spans="13:21" s="104" customFormat="1" ht="15.75">
      <c r="M41334" s="172"/>
      <c r="N41334" s="172"/>
      <c r="O41334" s="172"/>
      <c r="U41334" s="173"/>
    </row>
    <row r="41335" spans="13:21" s="104" customFormat="1" ht="15.75">
      <c r="M41335" s="172"/>
      <c r="N41335" s="172"/>
      <c r="O41335" s="172"/>
      <c r="U41335" s="173"/>
    </row>
    <row r="41336" spans="13:21" s="104" customFormat="1" ht="15.75">
      <c r="M41336" s="172"/>
      <c r="N41336" s="172"/>
      <c r="O41336" s="172"/>
      <c r="U41336" s="173"/>
    </row>
    <row r="41337" spans="13:21" s="104" customFormat="1" ht="15.75">
      <c r="M41337" s="172"/>
      <c r="N41337" s="172"/>
      <c r="O41337" s="172"/>
      <c r="U41337" s="173"/>
    </row>
    <row r="41338" spans="13:21" s="104" customFormat="1" ht="15.75">
      <c r="M41338" s="172"/>
      <c r="N41338" s="172"/>
      <c r="O41338" s="172"/>
      <c r="U41338" s="173"/>
    </row>
    <row r="41339" spans="13:21" s="104" customFormat="1" ht="15.75">
      <c r="M41339" s="172"/>
      <c r="N41339" s="172"/>
      <c r="O41339" s="172"/>
      <c r="U41339" s="173"/>
    </row>
    <row r="41340" spans="13:21" s="104" customFormat="1" ht="15.75">
      <c r="M41340" s="172"/>
      <c r="N41340" s="172"/>
      <c r="O41340" s="172"/>
      <c r="U41340" s="173"/>
    </row>
    <row r="41341" spans="13:21" s="104" customFormat="1" ht="15.75">
      <c r="M41341" s="172"/>
      <c r="N41341" s="172"/>
      <c r="O41341" s="172"/>
      <c r="U41341" s="173"/>
    </row>
    <row r="41342" spans="13:21" s="104" customFormat="1" ht="15.75">
      <c r="M41342" s="172"/>
      <c r="N41342" s="172"/>
      <c r="O41342" s="172"/>
      <c r="U41342" s="173"/>
    </row>
    <row r="41343" spans="13:21" s="104" customFormat="1" ht="15.75">
      <c r="M41343" s="172"/>
      <c r="N41343" s="172"/>
      <c r="O41343" s="172"/>
      <c r="U41343" s="173"/>
    </row>
    <row r="41344" spans="13:21" s="104" customFormat="1" ht="15.75">
      <c r="M41344" s="172"/>
      <c r="N41344" s="172"/>
      <c r="O41344" s="172"/>
      <c r="U41344" s="173"/>
    </row>
    <row r="41345" spans="13:21" s="104" customFormat="1" ht="15.75">
      <c r="M41345" s="172"/>
      <c r="N41345" s="172"/>
      <c r="O41345" s="172"/>
      <c r="U41345" s="173"/>
    </row>
    <row r="41346" spans="13:21" s="104" customFormat="1" ht="15.75">
      <c r="M41346" s="172"/>
      <c r="N41346" s="172"/>
      <c r="O41346" s="172"/>
      <c r="U41346" s="173"/>
    </row>
    <row r="41347" spans="13:21" s="104" customFormat="1" ht="15.75">
      <c r="M41347" s="172"/>
      <c r="N41347" s="172"/>
      <c r="O41347" s="172"/>
      <c r="U41347" s="173"/>
    </row>
    <row r="41348" spans="13:21" s="104" customFormat="1" ht="15.75">
      <c r="M41348" s="172"/>
      <c r="N41348" s="172"/>
      <c r="O41348" s="172"/>
      <c r="U41348" s="173"/>
    </row>
    <row r="41349" spans="13:21" s="104" customFormat="1" ht="15.75">
      <c r="M41349" s="172"/>
      <c r="N41349" s="172"/>
      <c r="O41349" s="172"/>
      <c r="U41349" s="173"/>
    </row>
    <row r="41350" spans="13:21" s="104" customFormat="1" ht="15.75">
      <c r="M41350" s="172"/>
      <c r="N41350" s="172"/>
      <c r="O41350" s="172"/>
      <c r="U41350" s="173"/>
    </row>
    <row r="41351" spans="13:21" s="104" customFormat="1" ht="15.75">
      <c r="M41351" s="172"/>
      <c r="N41351" s="172"/>
      <c r="O41351" s="172"/>
      <c r="U41351" s="173"/>
    </row>
    <row r="41352" spans="13:21" s="104" customFormat="1" ht="15.75">
      <c r="M41352" s="172"/>
      <c r="N41352" s="172"/>
      <c r="O41352" s="172"/>
      <c r="U41352" s="173"/>
    </row>
    <row r="41353" spans="13:21" s="104" customFormat="1" ht="15.75">
      <c r="M41353" s="172"/>
      <c r="N41353" s="172"/>
      <c r="O41353" s="172"/>
      <c r="U41353" s="173"/>
    </row>
    <row r="41354" spans="13:21" s="104" customFormat="1" ht="15.75">
      <c r="M41354" s="172"/>
      <c r="N41354" s="172"/>
      <c r="O41354" s="172"/>
      <c r="U41354" s="173"/>
    </row>
    <row r="41355" spans="13:21" s="104" customFormat="1" ht="15.75">
      <c r="M41355" s="172"/>
      <c r="N41355" s="172"/>
      <c r="O41355" s="172"/>
      <c r="U41355" s="173"/>
    </row>
    <row r="41356" spans="13:21" s="104" customFormat="1" ht="15.75">
      <c r="M41356" s="172"/>
      <c r="N41356" s="172"/>
      <c r="O41356" s="172"/>
      <c r="U41356" s="173"/>
    </row>
    <row r="41357" spans="13:21" s="104" customFormat="1" ht="15.75">
      <c r="M41357" s="172"/>
      <c r="N41357" s="172"/>
      <c r="O41357" s="172"/>
      <c r="U41357" s="173"/>
    </row>
    <row r="41358" spans="13:21" s="104" customFormat="1" ht="15.75">
      <c r="M41358" s="172"/>
      <c r="N41358" s="172"/>
      <c r="O41358" s="172"/>
      <c r="U41358" s="173"/>
    </row>
    <row r="41359" spans="13:21" s="104" customFormat="1" ht="15.75">
      <c r="M41359" s="172"/>
      <c r="N41359" s="172"/>
      <c r="O41359" s="172"/>
      <c r="U41359" s="173"/>
    </row>
    <row r="41360" spans="13:21" s="104" customFormat="1" ht="15.75">
      <c r="M41360" s="172"/>
      <c r="N41360" s="172"/>
      <c r="O41360" s="172"/>
      <c r="U41360" s="173"/>
    </row>
    <row r="41361" spans="13:21" s="104" customFormat="1" ht="15.75">
      <c r="M41361" s="172"/>
      <c r="N41361" s="172"/>
      <c r="O41361" s="172"/>
      <c r="U41361" s="173"/>
    </row>
    <row r="41362" spans="13:21" s="104" customFormat="1" ht="15.75">
      <c r="M41362" s="172"/>
      <c r="N41362" s="172"/>
      <c r="O41362" s="172"/>
      <c r="U41362" s="173"/>
    </row>
    <row r="41363" spans="13:21" s="104" customFormat="1" ht="15.75">
      <c r="M41363" s="172"/>
      <c r="N41363" s="172"/>
      <c r="O41363" s="172"/>
      <c r="U41363" s="173"/>
    </row>
    <row r="41364" spans="13:21" s="104" customFormat="1" ht="15.75">
      <c r="M41364" s="172"/>
      <c r="N41364" s="172"/>
      <c r="O41364" s="172"/>
      <c r="U41364" s="173"/>
    </row>
    <row r="41365" spans="13:21" s="104" customFormat="1" ht="15.75">
      <c r="M41365" s="172"/>
      <c r="N41365" s="172"/>
      <c r="O41365" s="172"/>
      <c r="U41365" s="173"/>
    </row>
    <row r="41366" spans="13:21" s="104" customFormat="1" ht="15.75">
      <c r="M41366" s="172"/>
      <c r="N41366" s="172"/>
      <c r="O41366" s="172"/>
      <c r="U41366" s="173"/>
    </row>
    <row r="41367" spans="13:21" s="104" customFormat="1" ht="15.75">
      <c r="M41367" s="172"/>
      <c r="N41367" s="172"/>
      <c r="O41367" s="172"/>
      <c r="U41367" s="173"/>
    </row>
    <row r="41368" spans="13:21" s="104" customFormat="1" ht="15.75">
      <c r="M41368" s="172"/>
      <c r="N41368" s="172"/>
      <c r="O41368" s="172"/>
      <c r="U41368" s="173"/>
    </row>
    <row r="41369" spans="13:21" s="104" customFormat="1" ht="15.75">
      <c r="M41369" s="172"/>
      <c r="N41369" s="172"/>
      <c r="O41369" s="172"/>
      <c r="U41369" s="173"/>
    </row>
    <row r="41370" spans="13:21" s="104" customFormat="1" ht="15.75">
      <c r="M41370" s="172"/>
      <c r="N41370" s="172"/>
      <c r="O41370" s="172"/>
      <c r="U41370" s="173"/>
    </row>
    <row r="41371" spans="13:21" s="104" customFormat="1" ht="15.75">
      <c r="M41371" s="172"/>
      <c r="N41371" s="172"/>
      <c r="O41371" s="172"/>
      <c r="U41371" s="173"/>
    </row>
    <row r="41372" spans="13:21" s="104" customFormat="1" ht="15.75">
      <c r="M41372" s="172"/>
      <c r="N41372" s="172"/>
      <c r="O41372" s="172"/>
      <c r="U41372" s="173"/>
    </row>
    <row r="41373" spans="13:21" s="104" customFormat="1" ht="15.75">
      <c r="M41373" s="172"/>
      <c r="N41373" s="172"/>
      <c r="O41373" s="172"/>
      <c r="U41373" s="173"/>
    </row>
    <row r="41374" spans="13:21" s="104" customFormat="1" ht="15.75">
      <c r="M41374" s="172"/>
      <c r="N41374" s="172"/>
      <c r="O41374" s="172"/>
      <c r="U41374" s="173"/>
    </row>
    <row r="41375" spans="13:21" s="104" customFormat="1" ht="15.75">
      <c r="M41375" s="172"/>
      <c r="N41375" s="172"/>
      <c r="O41375" s="172"/>
      <c r="U41375" s="173"/>
    </row>
    <row r="41376" spans="13:21" s="104" customFormat="1" ht="15.75">
      <c r="M41376" s="172"/>
      <c r="N41376" s="172"/>
      <c r="O41376" s="172"/>
      <c r="U41376" s="173"/>
    </row>
    <row r="41377" spans="13:21" s="104" customFormat="1" ht="15.75">
      <c r="M41377" s="172"/>
      <c r="N41377" s="172"/>
      <c r="O41377" s="172"/>
      <c r="U41377" s="173"/>
    </row>
    <row r="41378" spans="13:21" s="104" customFormat="1" ht="15.75">
      <c r="M41378" s="172"/>
      <c r="N41378" s="172"/>
      <c r="O41378" s="172"/>
      <c r="U41378" s="173"/>
    </row>
    <row r="41379" spans="13:21" s="104" customFormat="1" ht="15.75">
      <c r="M41379" s="172"/>
      <c r="N41379" s="172"/>
      <c r="O41379" s="172"/>
      <c r="U41379" s="173"/>
    </row>
    <row r="41380" spans="13:21" s="104" customFormat="1" ht="15.75">
      <c r="M41380" s="172"/>
      <c r="N41380" s="172"/>
      <c r="O41380" s="172"/>
      <c r="U41380" s="173"/>
    </row>
    <row r="41381" spans="13:21" s="104" customFormat="1" ht="15.75">
      <c r="M41381" s="172"/>
      <c r="N41381" s="172"/>
      <c r="O41381" s="172"/>
      <c r="U41381" s="173"/>
    </row>
    <row r="41382" spans="13:21" s="104" customFormat="1" ht="15.75">
      <c r="M41382" s="172"/>
      <c r="N41382" s="172"/>
      <c r="O41382" s="172"/>
      <c r="U41382" s="173"/>
    </row>
    <row r="41383" spans="13:21" s="104" customFormat="1" ht="15.75">
      <c r="M41383" s="172"/>
      <c r="N41383" s="172"/>
      <c r="O41383" s="172"/>
      <c r="U41383" s="173"/>
    </row>
    <row r="41384" spans="13:21" s="104" customFormat="1" ht="15.75">
      <c r="M41384" s="172"/>
      <c r="N41384" s="172"/>
      <c r="O41384" s="172"/>
      <c r="U41384" s="173"/>
    </row>
    <row r="41385" spans="13:21" s="104" customFormat="1" ht="15.75">
      <c r="M41385" s="172"/>
      <c r="N41385" s="172"/>
      <c r="O41385" s="172"/>
      <c r="U41385" s="173"/>
    </row>
    <row r="41386" spans="13:21" s="104" customFormat="1" ht="15.75">
      <c r="M41386" s="172"/>
      <c r="N41386" s="172"/>
      <c r="O41386" s="172"/>
      <c r="U41386" s="173"/>
    </row>
    <row r="41387" spans="13:21" s="104" customFormat="1" ht="15.75">
      <c r="M41387" s="172"/>
      <c r="N41387" s="172"/>
      <c r="O41387" s="172"/>
      <c r="U41387" s="173"/>
    </row>
    <row r="41388" spans="13:21" s="104" customFormat="1" ht="15.75">
      <c r="M41388" s="172"/>
      <c r="N41388" s="172"/>
      <c r="O41388" s="172"/>
      <c r="U41388" s="173"/>
    </row>
    <row r="41389" spans="13:21" s="104" customFormat="1" ht="15.75">
      <c r="M41389" s="172"/>
      <c r="N41389" s="172"/>
      <c r="O41389" s="172"/>
      <c r="U41389" s="173"/>
    </row>
    <row r="41390" spans="13:21" s="104" customFormat="1" ht="15.75">
      <c r="M41390" s="172"/>
      <c r="N41390" s="172"/>
      <c r="O41390" s="172"/>
      <c r="U41390" s="173"/>
    </row>
    <row r="41391" spans="13:21" s="104" customFormat="1" ht="15.75">
      <c r="M41391" s="172"/>
      <c r="N41391" s="172"/>
      <c r="O41391" s="172"/>
      <c r="U41391" s="173"/>
    </row>
    <row r="41392" spans="13:21" s="104" customFormat="1" ht="15.75">
      <c r="M41392" s="172"/>
      <c r="N41392" s="172"/>
      <c r="O41392" s="172"/>
      <c r="U41392" s="173"/>
    </row>
    <row r="41393" spans="13:21" s="104" customFormat="1" ht="15.75">
      <c r="M41393" s="172"/>
      <c r="N41393" s="172"/>
      <c r="O41393" s="172"/>
      <c r="U41393" s="173"/>
    </row>
    <row r="41394" spans="13:21" s="104" customFormat="1" ht="15.75">
      <c r="M41394" s="172"/>
      <c r="N41394" s="172"/>
      <c r="O41394" s="172"/>
      <c r="U41394" s="173"/>
    </row>
    <row r="41395" spans="13:21" s="104" customFormat="1" ht="15.75">
      <c r="M41395" s="172"/>
      <c r="N41395" s="172"/>
      <c r="O41395" s="172"/>
      <c r="U41395" s="173"/>
    </row>
    <row r="41396" spans="13:21" s="104" customFormat="1" ht="15.75">
      <c r="M41396" s="172"/>
      <c r="N41396" s="172"/>
      <c r="O41396" s="172"/>
      <c r="U41396" s="173"/>
    </row>
    <row r="41397" spans="13:21" s="104" customFormat="1" ht="15.75">
      <c r="M41397" s="172"/>
      <c r="N41397" s="172"/>
      <c r="O41397" s="172"/>
      <c r="U41397" s="173"/>
    </row>
    <row r="41398" spans="13:21" s="104" customFormat="1" ht="15.75">
      <c r="M41398" s="172"/>
      <c r="N41398" s="172"/>
      <c r="O41398" s="172"/>
      <c r="U41398" s="173"/>
    </row>
    <row r="41399" spans="13:21" s="104" customFormat="1" ht="15.75">
      <c r="M41399" s="172"/>
      <c r="N41399" s="172"/>
      <c r="O41399" s="172"/>
      <c r="U41399" s="173"/>
    </row>
    <row r="41400" spans="13:21" s="104" customFormat="1" ht="15.75">
      <c r="M41400" s="172"/>
      <c r="N41400" s="172"/>
      <c r="O41400" s="172"/>
      <c r="U41400" s="173"/>
    </row>
    <row r="41401" spans="13:21" s="104" customFormat="1" ht="15.75">
      <c r="M41401" s="172"/>
      <c r="N41401" s="172"/>
      <c r="O41401" s="172"/>
      <c r="U41401" s="173"/>
    </row>
    <row r="41402" spans="13:21" s="104" customFormat="1" ht="15.75">
      <c r="M41402" s="172"/>
      <c r="N41402" s="172"/>
      <c r="O41402" s="172"/>
      <c r="U41402" s="173"/>
    </row>
    <row r="41403" spans="13:21" s="104" customFormat="1" ht="15.75">
      <c r="M41403" s="172"/>
      <c r="N41403" s="172"/>
      <c r="O41403" s="172"/>
      <c r="U41403" s="173"/>
    </row>
    <row r="41404" spans="13:21" s="104" customFormat="1" ht="15.75">
      <c r="M41404" s="172"/>
      <c r="N41404" s="172"/>
      <c r="O41404" s="172"/>
      <c r="U41404" s="173"/>
    </row>
    <row r="41405" spans="13:21" s="104" customFormat="1" ht="15.75">
      <c r="M41405" s="172"/>
      <c r="N41405" s="172"/>
      <c r="O41405" s="172"/>
      <c r="U41405" s="173"/>
    </row>
    <row r="41406" spans="13:21" s="104" customFormat="1" ht="15.75">
      <c r="M41406" s="172"/>
      <c r="N41406" s="172"/>
      <c r="O41406" s="172"/>
      <c r="U41406" s="173"/>
    </row>
    <row r="41407" spans="13:21" s="104" customFormat="1" ht="15.75">
      <c r="M41407" s="172"/>
      <c r="N41407" s="172"/>
      <c r="O41407" s="172"/>
      <c r="U41407" s="173"/>
    </row>
    <row r="41408" spans="13:21" s="104" customFormat="1" ht="15.75">
      <c r="M41408" s="172"/>
      <c r="N41408" s="172"/>
      <c r="O41408" s="172"/>
      <c r="U41408" s="173"/>
    </row>
    <row r="41409" spans="13:21" s="104" customFormat="1" ht="15.75">
      <c r="M41409" s="172"/>
      <c r="N41409" s="172"/>
      <c r="O41409" s="172"/>
      <c r="U41409" s="173"/>
    </row>
    <row r="41410" spans="13:21" s="104" customFormat="1" ht="15.75">
      <c r="M41410" s="172"/>
      <c r="N41410" s="172"/>
      <c r="O41410" s="172"/>
      <c r="U41410" s="173"/>
    </row>
    <row r="41411" spans="13:21" s="104" customFormat="1" ht="15.75">
      <c r="M41411" s="172"/>
      <c r="N41411" s="172"/>
      <c r="O41411" s="172"/>
      <c r="U41411" s="173"/>
    </row>
    <row r="41412" spans="13:21" s="104" customFormat="1" ht="15.75">
      <c r="M41412" s="172"/>
      <c r="N41412" s="172"/>
      <c r="O41412" s="172"/>
      <c r="U41412" s="173"/>
    </row>
    <row r="41413" spans="13:21" s="104" customFormat="1" ht="15.75">
      <c r="M41413" s="172"/>
      <c r="N41413" s="172"/>
      <c r="O41413" s="172"/>
      <c r="U41413" s="173"/>
    </row>
    <row r="41414" spans="13:21" s="104" customFormat="1" ht="15.75">
      <c r="M41414" s="172"/>
      <c r="N41414" s="172"/>
      <c r="O41414" s="172"/>
      <c r="U41414" s="173"/>
    </row>
    <row r="41415" spans="13:21" s="104" customFormat="1" ht="15.75">
      <c r="M41415" s="172"/>
      <c r="N41415" s="172"/>
      <c r="O41415" s="172"/>
      <c r="U41415" s="173"/>
    </row>
    <row r="41416" spans="13:21" s="104" customFormat="1" ht="15.75">
      <c r="M41416" s="172"/>
      <c r="N41416" s="172"/>
      <c r="O41416" s="172"/>
      <c r="U41416" s="173"/>
    </row>
    <row r="41417" spans="13:21" s="104" customFormat="1" ht="15.75">
      <c r="M41417" s="172"/>
      <c r="N41417" s="172"/>
      <c r="O41417" s="172"/>
      <c r="U41417" s="173"/>
    </row>
    <row r="41418" spans="13:21" s="104" customFormat="1" ht="15.75">
      <c r="M41418" s="172"/>
      <c r="N41418" s="172"/>
      <c r="O41418" s="172"/>
      <c r="U41418" s="173"/>
    </row>
    <row r="41419" spans="13:21" s="104" customFormat="1" ht="15.75">
      <c r="M41419" s="172"/>
      <c r="N41419" s="172"/>
      <c r="O41419" s="172"/>
      <c r="U41419" s="173"/>
    </row>
    <row r="41420" spans="13:21" s="104" customFormat="1" ht="15.75">
      <c r="M41420" s="172"/>
      <c r="N41420" s="172"/>
      <c r="O41420" s="172"/>
      <c r="U41420" s="173"/>
    </row>
    <row r="41421" spans="13:21" s="104" customFormat="1" ht="15.75">
      <c r="M41421" s="172"/>
      <c r="N41421" s="172"/>
      <c r="O41421" s="172"/>
      <c r="U41421" s="173"/>
    </row>
    <row r="41422" spans="13:21" s="104" customFormat="1" ht="15.75">
      <c r="M41422" s="172"/>
      <c r="N41422" s="172"/>
      <c r="O41422" s="172"/>
      <c r="U41422" s="173"/>
    </row>
    <row r="41423" spans="13:21" s="104" customFormat="1" ht="15.75">
      <c r="M41423" s="172"/>
      <c r="N41423" s="172"/>
      <c r="O41423" s="172"/>
      <c r="U41423" s="173"/>
    </row>
    <row r="41424" spans="13:21" s="104" customFormat="1" ht="15.75">
      <c r="M41424" s="172"/>
      <c r="N41424" s="172"/>
      <c r="O41424" s="172"/>
      <c r="U41424" s="173"/>
    </row>
    <row r="41425" spans="13:21" s="104" customFormat="1" ht="15.75">
      <c r="M41425" s="172"/>
      <c r="N41425" s="172"/>
      <c r="O41425" s="172"/>
      <c r="U41425" s="173"/>
    </row>
    <row r="41426" spans="13:21" s="104" customFormat="1" ht="15.75">
      <c r="M41426" s="172"/>
      <c r="N41426" s="172"/>
      <c r="O41426" s="172"/>
      <c r="U41426" s="173"/>
    </row>
    <row r="41427" spans="13:21" s="104" customFormat="1" ht="15.75">
      <c r="M41427" s="172"/>
      <c r="N41427" s="172"/>
      <c r="O41427" s="172"/>
      <c r="U41427" s="173"/>
    </row>
    <row r="41428" spans="13:21" s="104" customFormat="1" ht="15.75">
      <c r="M41428" s="172"/>
      <c r="N41428" s="172"/>
      <c r="O41428" s="172"/>
      <c r="U41428" s="173"/>
    </row>
    <row r="41429" spans="13:21" s="104" customFormat="1" ht="15.75">
      <c r="M41429" s="172"/>
      <c r="N41429" s="172"/>
      <c r="O41429" s="172"/>
      <c r="U41429" s="173"/>
    </row>
    <row r="41430" spans="13:21" s="104" customFormat="1" ht="15.75">
      <c r="M41430" s="172"/>
      <c r="N41430" s="172"/>
      <c r="O41430" s="172"/>
      <c r="U41430" s="173"/>
    </row>
    <row r="41431" spans="13:21" s="104" customFormat="1" ht="15.75">
      <c r="M41431" s="172"/>
      <c r="N41431" s="172"/>
      <c r="O41431" s="172"/>
      <c r="U41431" s="173"/>
    </row>
    <row r="41432" spans="13:21" s="104" customFormat="1" ht="15.75">
      <c r="M41432" s="172"/>
      <c r="N41432" s="172"/>
      <c r="O41432" s="172"/>
      <c r="U41432" s="173"/>
    </row>
    <row r="41433" spans="13:21" s="104" customFormat="1" ht="15.75">
      <c r="M41433" s="172"/>
      <c r="N41433" s="172"/>
      <c r="O41433" s="172"/>
      <c r="U41433" s="173"/>
    </row>
    <row r="41434" spans="13:21" s="104" customFormat="1" ht="15.75">
      <c r="M41434" s="172"/>
      <c r="N41434" s="172"/>
      <c r="O41434" s="172"/>
      <c r="U41434" s="173"/>
    </row>
    <row r="41435" spans="13:21" s="104" customFormat="1" ht="15.75">
      <c r="M41435" s="172"/>
      <c r="N41435" s="172"/>
      <c r="O41435" s="172"/>
      <c r="U41435" s="173"/>
    </row>
    <row r="41436" spans="13:21" s="104" customFormat="1" ht="15.75">
      <c r="M41436" s="172"/>
      <c r="N41436" s="172"/>
      <c r="O41436" s="172"/>
      <c r="U41436" s="173"/>
    </row>
    <row r="41437" spans="13:21" s="104" customFormat="1" ht="15.75">
      <c r="M41437" s="172"/>
      <c r="N41437" s="172"/>
      <c r="O41437" s="172"/>
      <c r="U41437" s="173"/>
    </row>
    <row r="41438" spans="13:21" s="104" customFormat="1" ht="15.75">
      <c r="M41438" s="172"/>
      <c r="N41438" s="172"/>
      <c r="O41438" s="172"/>
      <c r="U41438" s="173"/>
    </row>
    <row r="41439" spans="13:21" s="104" customFormat="1" ht="15.75">
      <c r="M41439" s="172"/>
      <c r="N41439" s="172"/>
      <c r="O41439" s="172"/>
      <c r="U41439" s="173"/>
    </row>
    <row r="41440" spans="13:21" s="104" customFormat="1" ht="15.75">
      <c r="M41440" s="172"/>
      <c r="N41440" s="172"/>
      <c r="O41440" s="172"/>
      <c r="U41440" s="173"/>
    </row>
    <row r="41441" spans="13:21" s="104" customFormat="1" ht="15.75">
      <c r="M41441" s="172"/>
      <c r="N41441" s="172"/>
      <c r="O41441" s="172"/>
      <c r="U41441" s="173"/>
    </row>
    <row r="41442" spans="13:21" s="104" customFormat="1" ht="15.75">
      <c r="M41442" s="172"/>
      <c r="N41442" s="172"/>
      <c r="O41442" s="172"/>
      <c r="U41442" s="173"/>
    </row>
    <row r="41443" spans="13:21" s="104" customFormat="1" ht="15.75">
      <c r="M41443" s="172"/>
      <c r="N41443" s="172"/>
      <c r="O41443" s="172"/>
      <c r="U41443" s="173"/>
    </row>
    <row r="41444" spans="13:21" s="104" customFormat="1" ht="15.75">
      <c r="M41444" s="172"/>
      <c r="N41444" s="172"/>
      <c r="O41444" s="172"/>
      <c r="U41444" s="173"/>
    </row>
    <row r="41445" spans="13:21" s="104" customFormat="1" ht="15.75">
      <c r="M41445" s="172"/>
      <c r="N41445" s="172"/>
      <c r="O41445" s="172"/>
      <c r="U41445" s="173"/>
    </row>
    <row r="41446" spans="13:21" s="104" customFormat="1" ht="15.75">
      <c r="M41446" s="172"/>
      <c r="N41446" s="172"/>
      <c r="O41446" s="172"/>
      <c r="U41446" s="173"/>
    </row>
    <row r="41447" spans="13:21" s="104" customFormat="1" ht="15.75">
      <c r="M41447" s="172"/>
      <c r="N41447" s="172"/>
      <c r="O41447" s="172"/>
      <c r="U41447" s="173"/>
    </row>
    <row r="41448" spans="13:21" s="104" customFormat="1" ht="15.75">
      <c r="M41448" s="172"/>
      <c r="N41448" s="172"/>
      <c r="O41448" s="172"/>
      <c r="U41448" s="173"/>
    </row>
    <row r="41449" spans="13:21" s="104" customFormat="1" ht="15.75">
      <c r="M41449" s="172"/>
      <c r="N41449" s="172"/>
      <c r="O41449" s="172"/>
      <c r="U41449" s="173"/>
    </row>
    <row r="41450" spans="13:21" s="104" customFormat="1" ht="15.75">
      <c r="M41450" s="172"/>
      <c r="N41450" s="172"/>
      <c r="O41450" s="172"/>
      <c r="U41450" s="173"/>
    </row>
    <row r="41451" spans="13:21" s="104" customFormat="1" ht="15.75">
      <c r="M41451" s="172"/>
      <c r="N41451" s="172"/>
      <c r="O41451" s="172"/>
      <c r="U41451" s="173"/>
    </row>
    <row r="41452" spans="13:21" s="104" customFormat="1" ht="15.75">
      <c r="M41452" s="172"/>
      <c r="N41452" s="172"/>
      <c r="O41452" s="172"/>
      <c r="U41452" s="173"/>
    </row>
    <row r="41453" spans="13:21" s="104" customFormat="1" ht="15.75">
      <c r="M41453" s="172"/>
      <c r="N41453" s="172"/>
      <c r="O41453" s="172"/>
      <c r="U41453" s="173"/>
    </row>
    <row r="41454" spans="13:21" s="104" customFormat="1" ht="15.75">
      <c r="M41454" s="172"/>
      <c r="N41454" s="172"/>
      <c r="O41454" s="172"/>
      <c r="U41454" s="173"/>
    </row>
    <row r="41455" spans="13:21" s="104" customFormat="1" ht="15.75">
      <c r="M41455" s="172"/>
      <c r="N41455" s="172"/>
      <c r="O41455" s="172"/>
      <c r="U41455" s="173"/>
    </row>
    <row r="41456" spans="13:21" s="104" customFormat="1" ht="15.75">
      <c r="M41456" s="172"/>
      <c r="N41456" s="172"/>
      <c r="O41456" s="172"/>
      <c r="U41456" s="173"/>
    </row>
    <row r="41457" spans="13:21" s="104" customFormat="1" ht="15.75">
      <c r="M41457" s="172"/>
      <c r="N41457" s="172"/>
      <c r="O41457" s="172"/>
      <c r="U41457" s="173"/>
    </row>
    <row r="41458" spans="13:21" s="104" customFormat="1" ht="15.75">
      <c r="M41458" s="172"/>
      <c r="N41458" s="172"/>
      <c r="O41458" s="172"/>
      <c r="U41458" s="173"/>
    </row>
    <row r="41459" spans="13:21" s="104" customFormat="1" ht="15.75">
      <c r="M41459" s="172"/>
      <c r="N41459" s="172"/>
      <c r="O41459" s="172"/>
      <c r="U41459" s="173"/>
    </row>
    <row r="41460" spans="13:21" s="104" customFormat="1" ht="15.75">
      <c r="M41460" s="172"/>
      <c r="N41460" s="172"/>
      <c r="O41460" s="172"/>
      <c r="U41460" s="173"/>
    </row>
    <row r="41461" spans="13:21" s="104" customFormat="1" ht="15.75">
      <c r="M41461" s="172"/>
      <c r="N41461" s="172"/>
      <c r="O41461" s="172"/>
      <c r="U41461" s="173"/>
    </row>
    <row r="41462" spans="13:21" s="104" customFormat="1" ht="15.75">
      <c r="M41462" s="172"/>
      <c r="N41462" s="172"/>
      <c r="O41462" s="172"/>
      <c r="U41462" s="173"/>
    </row>
    <row r="41463" spans="13:21" s="104" customFormat="1" ht="15.75">
      <c r="M41463" s="172"/>
      <c r="N41463" s="172"/>
      <c r="O41463" s="172"/>
      <c r="U41463" s="173"/>
    </row>
    <row r="41464" spans="13:21" s="104" customFormat="1" ht="15.75">
      <c r="M41464" s="172"/>
      <c r="N41464" s="172"/>
      <c r="O41464" s="172"/>
      <c r="U41464" s="173"/>
    </row>
    <row r="41465" spans="13:21" s="104" customFormat="1" ht="15.75">
      <c r="M41465" s="172"/>
      <c r="N41465" s="172"/>
      <c r="O41465" s="172"/>
      <c r="U41465" s="173"/>
    </row>
    <row r="41466" spans="13:21" s="104" customFormat="1" ht="15.75">
      <c r="M41466" s="172"/>
      <c r="N41466" s="172"/>
      <c r="O41466" s="172"/>
      <c r="U41466" s="173"/>
    </row>
    <row r="41467" spans="13:21" s="104" customFormat="1" ht="15.75">
      <c r="M41467" s="172"/>
      <c r="N41467" s="172"/>
      <c r="O41467" s="172"/>
      <c r="U41467" s="173"/>
    </row>
    <row r="41468" spans="13:21" s="104" customFormat="1" ht="15.75">
      <c r="M41468" s="172"/>
      <c r="N41468" s="172"/>
      <c r="O41468" s="172"/>
      <c r="U41468" s="173"/>
    </row>
    <row r="41469" spans="13:21" s="104" customFormat="1" ht="15.75">
      <c r="M41469" s="172"/>
      <c r="N41469" s="172"/>
      <c r="O41469" s="172"/>
      <c r="U41469" s="173"/>
    </row>
    <row r="41470" spans="13:21" s="104" customFormat="1" ht="15.75">
      <c r="M41470" s="172"/>
      <c r="N41470" s="172"/>
      <c r="O41470" s="172"/>
      <c r="U41470" s="173"/>
    </row>
    <row r="41471" spans="13:21" s="104" customFormat="1" ht="15.75">
      <c r="M41471" s="172"/>
      <c r="N41471" s="172"/>
      <c r="O41471" s="172"/>
      <c r="U41471" s="173"/>
    </row>
    <row r="41472" spans="13:21" s="104" customFormat="1" ht="15.75">
      <c r="M41472" s="172"/>
      <c r="N41472" s="172"/>
      <c r="O41472" s="172"/>
      <c r="U41472" s="173"/>
    </row>
    <row r="41473" spans="13:21" s="104" customFormat="1" ht="15.75">
      <c r="M41473" s="172"/>
      <c r="N41473" s="172"/>
      <c r="O41473" s="172"/>
      <c r="U41473" s="173"/>
    </row>
    <row r="41474" spans="13:21" s="104" customFormat="1" ht="15.75">
      <c r="M41474" s="172"/>
      <c r="N41474" s="172"/>
      <c r="O41474" s="172"/>
      <c r="U41474" s="173"/>
    </row>
    <row r="41475" spans="13:21" s="104" customFormat="1" ht="15.75">
      <c r="M41475" s="172"/>
      <c r="N41475" s="172"/>
      <c r="O41475" s="172"/>
      <c r="U41475" s="173"/>
    </row>
    <row r="41476" spans="13:21" s="104" customFormat="1" ht="15.75">
      <c r="M41476" s="172"/>
      <c r="N41476" s="172"/>
      <c r="O41476" s="172"/>
      <c r="U41476" s="173"/>
    </row>
    <row r="41477" spans="13:21" s="104" customFormat="1" ht="15.75">
      <c r="M41477" s="172"/>
      <c r="N41477" s="172"/>
      <c r="O41477" s="172"/>
      <c r="U41477" s="173"/>
    </row>
    <row r="41478" spans="13:21" s="104" customFormat="1" ht="15.75">
      <c r="M41478" s="172"/>
      <c r="N41478" s="172"/>
      <c r="O41478" s="172"/>
      <c r="U41478" s="173"/>
    </row>
    <row r="41479" spans="13:21" s="104" customFormat="1" ht="15.75">
      <c r="M41479" s="172"/>
      <c r="N41479" s="172"/>
      <c r="O41479" s="172"/>
      <c r="U41479" s="173"/>
    </row>
    <row r="41480" spans="13:21" s="104" customFormat="1" ht="15.75">
      <c r="M41480" s="172"/>
      <c r="N41480" s="172"/>
      <c r="O41480" s="172"/>
      <c r="U41480" s="173"/>
    </row>
    <row r="41481" spans="13:21" s="104" customFormat="1" ht="15.75">
      <c r="M41481" s="172"/>
      <c r="N41481" s="172"/>
      <c r="O41481" s="172"/>
      <c r="U41481" s="173"/>
    </row>
    <row r="41482" spans="13:21" s="104" customFormat="1" ht="15.75">
      <c r="M41482" s="172"/>
      <c r="N41482" s="172"/>
      <c r="O41482" s="172"/>
      <c r="U41482" s="173"/>
    </row>
    <row r="41483" spans="13:21" s="104" customFormat="1" ht="15.75">
      <c r="M41483" s="172"/>
      <c r="N41483" s="172"/>
      <c r="O41483" s="172"/>
      <c r="U41483" s="173"/>
    </row>
    <row r="41484" spans="13:21" s="104" customFormat="1" ht="15.75">
      <c r="M41484" s="172"/>
      <c r="N41484" s="172"/>
      <c r="O41484" s="172"/>
      <c r="U41484" s="173"/>
    </row>
    <row r="41485" spans="13:21" s="104" customFormat="1" ht="15.75">
      <c r="M41485" s="172"/>
      <c r="N41485" s="172"/>
      <c r="O41485" s="172"/>
      <c r="U41485" s="173"/>
    </row>
    <row r="41486" spans="13:21" s="104" customFormat="1" ht="15.75">
      <c r="M41486" s="172"/>
      <c r="N41486" s="172"/>
      <c r="O41486" s="172"/>
      <c r="U41486" s="173"/>
    </row>
    <row r="41487" spans="13:21" s="104" customFormat="1" ht="15.75">
      <c r="M41487" s="172"/>
      <c r="N41487" s="172"/>
      <c r="O41487" s="172"/>
      <c r="U41487" s="173"/>
    </row>
    <row r="41488" spans="13:21" s="104" customFormat="1" ht="15.75">
      <c r="M41488" s="172"/>
      <c r="N41488" s="172"/>
      <c r="O41488" s="172"/>
      <c r="U41488" s="173"/>
    </row>
    <row r="41489" spans="13:21" s="104" customFormat="1" ht="15.75">
      <c r="M41489" s="172"/>
      <c r="N41489" s="172"/>
      <c r="O41489" s="172"/>
      <c r="U41489" s="173"/>
    </row>
    <row r="41490" spans="13:21" s="104" customFormat="1" ht="15.75">
      <c r="M41490" s="172"/>
      <c r="N41490" s="172"/>
      <c r="O41490" s="172"/>
      <c r="U41490" s="173"/>
    </row>
    <row r="41491" spans="13:21" s="104" customFormat="1" ht="15.75">
      <c r="M41491" s="172"/>
      <c r="N41491" s="172"/>
      <c r="O41491" s="172"/>
      <c r="U41491" s="173"/>
    </row>
    <row r="41492" spans="13:21" s="104" customFormat="1" ht="15.75">
      <c r="M41492" s="172"/>
      <c r="N41492" s="172"/>
      <c r="O41492" s="172"/>
      <c r="U41492" s="173"/>
    </row>
    <row r="41493" spans="13:21" s="104" customFormat="1" ht="15.75">
      <c r="M41493" s="172"/>
      <c r="N41493" s="172"/>
      <c r="O41493" s="172"/>
      <c r="U41493" s="173"/>
    </row>
    <row r="41494" spans="13:21" s="104" customFormat="1" ht="15.75">
      <c r="M41494" s="172"/>
      <c r="N41494" s="172"/>
      <c r="O41494" s="172"/>
      <c r="U41494" s="173"/>
    </row>
    <row r="41495" spans="13:21" s="104" customFormat="1" ht="15.75">
      <c r="M41495" s="172"/>
      <c r="N41495" s="172"/>
      <c r="O41495" s="172"/>
      <c r="U41495" s="173"/>
    </row>
    <row r="41496" spans="13:21" s="104" customFormat="1" ht="15.75">
      <c r="M41496" s="172"/>
      <c r="N41496" s="172"/>
      <c r="O41496" s="172"/>
      <c r="U41496" s="173"/>
    </row>
    <row r="41497" spans="13:21" s="104" customFormat="1" ht="15.75">
      <c r="M41497" s="172"/>
      <c r="N41497" s="172"/>
      <c r="O41497" s="172"/>
      <c r="U41497" s="173"/>
    </row>
    <row r="41498" spans="13:21" s="104" customFormat="1" ht="15.75">
      <c r="M41498" s="172"/>
      <c r="N41498" s="172"/>
      <c r="O41498" s="172"/>
      <c r="U41498" s="173"/>
    </row>
    <row r="41499" spans="13:21" s="104" customFormat="1" ht="15.75">
      <c r="M41499" s="172"/>
      <c r="N41499" s="172"/>
      <c r="O41499" s="172"/>
      <c r="U41499" s="173"/>
    </row>
    <row r="41500" spans="13:21" s="104" customFormat="1" ht="15.75">
      <c r="M41500" s="172"/>
      <c r="N41500" s="172"/>
      <c r="O41500" s="172"/>
      <c r="U41500" s="173"/>
    </row>
    <row r="41501" spans="13:21" s="104" customFormat="1" ht="15.75">
      <c r="M41501" s="172"/>
      <c r="N41501" s="172"/>
      <c r="O41501" s="172"/>
      <c r="U41501" s="173"/>
    </row>
    <row r="41502" spans="13:21" s="104" customFormat="1" ht="15.75">
      <c r="M41502" s="172"/>
      <c r="N41502" s="172"/>
      <c r="O41502" s="172"/>
      <c r="U41502" s="173"/>
    </row>
    <row r="41503" spans="13:21" s="104" customFormat="1" ht="15.75">
      <c r="M41503" s="172"/>
      <c r="N41503" s="172"/>
      <c r="O41503" s="172"/>
      <c r="U41503" s="173"/>
    </row>
    <row r="41504" spans="13:21" s="104" customFormat="1" ht="15.75">
      <c r="M41504" s="172"/>
      <c r="N41504" s="172"/>
      <c r="O41504" s="172"/>
      <c r="U41504" s="173"/>
    </row>
    <row r="41505" spans="13:21" s="104" customFormat="1" ht="15.75">
      <c r="M41505" s="172"/>
      <c r="N41505" s="172"/>
      <c r="O41505" s="172"/>
      <c r="U41505" s="173"/>
    </row>
    <row r="41506" spans="13:21" s="104" customFormat="1" ht="15.75">
      <c r="M41506" s="172"/>
      <c r="N41506" s="172"/>
      <c r="O41506" s="172"/>
      <c r="U41506" s="173"/>
    </row>
    <row r="41507" spans="13:21" s="104" customFormat="1" ht="15.75">
      <c r="M41507" s="172"/>
      <c r="N41507" s="172"/>
      <c r="O41507" s="172"/>
      <c r="U41507" s="173"/>
    </row>
    <row r="41508" spans="13:21" s="104" customFormat="1" ht="15.75">
      <c r="M41508" s="172"/>
      <c r="N41508" s="172"/>
      <c r="O41508" s="172"/>
      <c r="U41508" s="173"/>
    </row>
    <row r="41509" spans="13:21" s="104" customFormat="1" ht="15.75">
      <c r="M41509" s="172"/>
      <c r="N41509" s="172"/>
      <c r="O41509" s="172"/>
      <c r="U41509" s="173"/>
    </row>
    <row r="41510" spans="13:21" s="104" customFormat="1" ht="15.75">
      <c r="M41510" s="172"/>
      <c r="N41510" s="172"/>
      <c r="O41510" s="172"/>
      <c r="U41510" s="173"/>
    </row>
    <row r="41511" spans="13:21" s="104" customFormat="1" ht="15.75">
      <c r="M41511" s="172"/>
      <c r="N41511" s="172"/>
      <c r="O41511" s="172"/>
      <c r="U41511" s="173"/>
    </row>
    <row r="41512" spans="13:21" s="104" customFormat="1" ht="15.75">
      <c r="M41512" s="172"/>
      <c r="N41512" s="172"/>
      <c r="O41512" s="172"/>
      <c r="U41512" s="173"/>
    </row>
    <row r="41513" spans="13:21" s="104" customFormat="1" ht="15.75">
      <c r="M41513" s="172"/>
      <c r="N41513" s="172"/>
      <c r="O41513" s="172"/>
      <c r="U41513" s="173"/>
    </row>
    <row r="41514" spans="13:21" s="104" customFormat="1" ht="15.75">
      <c r="M41514" s="172"/>
      <c r="N41514" s="172"/>
      <c r="O41514" s="172"/>
      <c r="U41514" s="173"/>
    </row>
    <row r="41515" spans="13:21" s="104" customFormat="1" ht="15.75">
      <c r="M41515" s="172"/>
      <c r="N41515" s="172"/>
      <c r="O41515" s="172"/>
      <c r="U41515" s="173"/>
    </row>
    <row r="41516" spans="13:21" s="104" customFormat="1" ht="15.75">
      <c r="M41516" s="172"/>
      <c r="N41516" s="172"/>
      <c r="O41516" s="172"/>
      <c r="U41516" s="173"/>
    </row>
    <row r="41517" spans="13:21" s="104" customFormat="1" ht="15.75">
      <c r="M41517" s="172"/>
      <c r="N41517" s="172"/>
      <c r="O41517" s="172"/>
      <c r="U41517" s="173"/>
    </row>
    <row r="41518" spans="13:21" s="104" customFormat="1" ht="15.75">
      <c r="M41518" s="172"/>
      <c r="N41518" s="172"/>
      <c r="O41518" s="172"/>
      <c r="U41518" s="173"/>
    </row>
    <row r="41519" spans="13:21" s="104" customFormat="1" ht="15.75">
      <c r="M41519" s="172"/>
      <c r="N41519" s="172"/>
      <c r="O41519" s="172"/>
      <c r="U41519" s="173"/>
    </row>
    <row r="41520" spans="13:21" s="104" customFormat="1" ht="15.75">
      <c r="M41520" s="172"/>
      <c r="N41520" s="172"/>
      <c r="O41520" s="172"/>
      <c r="U41520" s="173"/>
    </row>
    <row r="41521" spans="13:21" s="104" customFormat="1" ht="15.75">
      <c r="M41521" s="172"/>
      <c r="N41521" s="172"/>
      <c r="O41521" s="172"/>
      <c r="U41521" s="173"/>
    </row>
    <row r="41522" spans="13:21" s="104" customFormat="1" ht="15.75">
      <c r="M41522" s="172"/>
      <c r="N41522" s="172"/>
      <c r="O41522" s="172"/>
      <c r="U41522" s="173"/>
    </row>
    <row r="41523" spans="13:21" s="104" customFormat="1" ht="15.75">
      <c r="M41523" s="172"/>
      <c r="N41523" s="172"/>
      <c r="O41523" s="172"/>
      <c r="U41523" s="173"/>
    </row>
    <row r="41524" spans="13:21" s="104" customFormat="1" ht="15.75">
      <c r="M41524" s="172"/>
      <c r="N41524" s="172"/>
      <c r="O41524" s="172"/>
      <c r="U41524" s="173"/>
    </row>
    <row r="41525" spans="13:21" s="104" customFormat="1" ht="15.75">
      <c r="M41525" s="172"/>
      <c r="N41525" s="172"/>
      <c r="O41525" s="172"/>
      <c r="U41525" s="173"/>
    </row>
    <row r="41526" spans="13:21" s="104" customFormat="1" ht="15.75">
      <c r="M41526" s="172"/>
      <c r="N41526" s="172"/>
      <c r="O41526" s="172"/>
      <c r="U41526" s="173"/>
    </row>
    <row r="41527" spans="13:21" s="104" customFormat="1" ht="15.75">
      <c r="M41527" s="172"/>
      <c r="N41527" s="172"/>
      <c r="O41527" s="172"/>
      <c r="U41527" s="173"/>
    </row>
    <row r="41528" spans="13:21" s="104" customFormat="1" ht="15.75">
      <c r="M41528" s="172"/>
      <c r="N41528" s="172"/>
      <c r="O41528" s="172"/>
      <c r="U41528" s="173"/>
    </row>
    <row r="41529" spans="13:21" s="104" customFormat="1" ht="15.75">
      <c r="M41529" s="172"/>
      <c r="N41529" s="172"/>
      <c r="O41529" s="172"/>
      <c r="U41529" s="173"/>
    </row>
    <row r="41530" spans="13:21" s="104" customFormat="1" ht="15.75">
      <c r="M41530" s="172"/>
      <c r="N41530" s="172"/>
      <c r="O41530" s="172"/>
      <c r="U41530" s="173"/>
    </row>
    <row r="41531" spans="13:21" s="104" customFormat="1" ht="15.75">
      <c r="M41531" s="172"/>
      <c r="N41531" s="172"/>
      <c r="O41531" s="172"/>
      <c r="U41531" s="173"/>
    </row>
    <row r="41532" spans="13:21" s="104" customFormat="1" ht="15.75">
      <c r="M41532" s="172"/>
      <c r="N41532" s="172"/>
      <c r="O41532" s="172"/>
      <c r="U41532" s="173"/>
    </row>
    <row r="41533" spans="13:21" s="104" customFormat="1" ht="15.75">
      <c r="M41533" s="172"/>
      <c r="N41533" s="172"/>
      <c r="O41533" s="172"/>
      <c r="U41533" s="173"/>
    </row>
    <row r="41534" spans="13:21" s="104" customFormat="1" ht="15.75">
      <c r="M41534" s="172"/>
      <c r="N41534" s="172"/>
      <c r="O41534" s="172"/>
      <c r="U41534" s="173"/>
    </row>
    <row r="41535" spans="13:21" s="104" customFormat="1" ht="15.75">
      <c r="M41535" s="172"/>
      <c r="N41535" s="172"/>
      <c r="O41535" s="172"/>
      <c r="U41535" s="173"/>
    </row>
    <row r="41536" spans="13:21" s="104" customFormat="1" ht="15.75">
      <c r="M41536" s="172"/>
      <c r="N41536" s="172"/>
      <c r="O41536" s="172"/>
      <c r="U41536" s="173"/>
    </row>
    <row r="41537" spans="13:21" s="104" customFormat="1" ht="15.75">
      <c r="M41537" s="172"/>
      <c r="N41537" s="172"/>
      <c r="O41537" s="172"/>
      <c r="U41537" s="173"/>
    </row>
    <row r="41538" spans="13:21" s="104" customFormat="1" ht="15.75">
      <c r="M41538" s="172"/>
      <c r="N41538" s="172"/>
      <c r="O41538" s="172"/>
      <c r="U41538" s="173"/>
    </row>
    <row r="41539" spans="13:21" s="104" customFormat="1" ht="15.75">
      <c r="M41539" s="172"/>
      <c r="N41539" s="172"/>
      <c r="O41539" s="172"/>
      <c r="U41539" s="173"/>
    </row>
    <row r="41540" spans="13:21" s="104" customFormat="1" ht="15.75">
      <c r="M41540" s="172"/>
      <c r="N41540" s="172"/>
      <c r="O41540" s="172"/>
      <c r="U41540" s="173"/>
    </row>
    <row r="41541" spans="13:21" s="104" customFormat="1" ht="15.75">
      <c r="M41541" s="172"/>
      <c r="N41541" s="172"/>
      <c r="O41541" s="172"/>
      <c r="U41541" s="173"/>
    </row>
    <row r="41542" spans="13:21" s="104" customFormat="1" ht="15.75">
      <c r="M41542" s="172"/>
      <c r="N41542" s="172"/>
      <c r="O41542" s="172"/>
      <c r="U41542" s="173"/>
    </row>
    <row r="41543" spans="13:21" s="104" customFormat="1" ht="15.75">
      <c r="M41543" s="172"/>
      <c r="N41543" s="172"/>
      <c r="O41543" s="172"/>
      <c r="U41543" s="173"/>
    </row>
    <row r="41544" spans="13:21" s="104" customFormat="1" ht="15.75">
      <c r="M41544" s="172"/>
      <c r="N41544" s="172"/>
      <c r="O41544" s="172"/>
      <c r="U41544" s="173"/>
    </row>
    <row r="41545" spans="13:21" s="104" customFormat="1" ht="15.75">
      <c r="M41545" s="172"/>
      <c r="N41545" s="172"/>
      <c r="O41545" s="172"/>
      <c r="U41545" s="173"/>
    </row>
    <row r="41546" spans="13:21" s="104" customFormat="1" ht="15.75">
      <c r="M41546" s="172"/>
      <c r="N41546" s="172"/>
      <c r="O41546" s="172"/>
      <c r="U41546" s="173"/>
    </row>
    <row r="41547" spans="13:21" s="104" customFormat="1" ht="15.75">
      <c r="M41547" s="172"/>
      <c r="N41547" s="172"/>
      <c r="O41547" s="172"/>
      <c r="U41547" s="173"/>
    </row>
    <row r="41548" spans="13:21" s="104" customFormat="1" ht="15.75">
      <c r="M41548" s="172"/>
      <c r="N41548" s="172"/>
      <c r="O41548" s="172"/>
      <c r="U41548" s="173"/>
    </row>
    <row r="41549" spans="13:21" s="104" customFormat="1" ht="15.75">
      <c r="M41549" s="172"/>
      <c r="N41549" s="172"/>
      <c r="O41549" s="172"/>
      <c r="U41549" s="173"/>
    </row>
    <row r="41550" spans="13:21" s="104" customFormat="1" ht="15.75">
      <c r="M41550" s="172"/>
      <c r="N41550" s="172"/>
      <c r="O41550" s="172"/>
      <c r="U41550" s="173"/>
    </row>
    <row r="41551" spans="13:21" s="104" customFormat="1" ht="15.75">
      <c r="M41551" s="172"/>
      <c r="N41551" s="172"/>
      <c r="O41551" s="172"/>
      <c r="U41551" s="173"/>
    </row>
    <row r="41552" spans="13:21" s="104" customFormat="1" ht="15.75">
      <c r="M41552" s="172"/>
      <c r="N41552" s="172"/>
      <c r="O41552" s="172"/>
      <c r="U41552" s="173"/>
    </row>
    <row r="41553" spans="13:21" s="104" customFormat="1" ht="15.75">
      <c r="M41553" s="172"/>
      <c r="N41553" s="172"/>
      <c r="O41553" s="172"/>
      <c r="U41553" s="173"/>
    </row>
    <row r="41554" spans="13:21" s="104" customFormat="1" ht="15.75">
      <c r="M41554" s="172"/>
      <c r="N41554" s="172"/>
      <c r="O41554" s="172"/>
      <c r="U41554" s="173"/>
    </row>
    <row r="41555" spans="13:21" s="104" customFormat="1" ht="15.75">
      <c r="M41555" s="172"/>
      <c r="N41555" s="172"/>
      <c r="O41555" s="172"/>
      <c r="U41555" s="173"/>
    </row>
    <row r="41556" spans="13:21" s="104" customFormat="1" ht="15.75">
      <c r="M41556" s="172"/>
      <c r="N41556" s="172"/>
      <c r="O41556" s="172"/>
      <c r="U41556" s="173"/>
    </row>
    <row r="41557" spans="13:21" s="104" customFormat="1" ht="15.75">
      <c r="M41557" s="172"/>
      <c r="N41557" s="172"/>
      <c r="O41557" s="172"/>
      <c r="U41557" s="173"/>
    </row>
    <row r="41558" spans="13:21" s="104" customFormat="1" ht="15.75">
      <c r="M41558" s="172"/>
      <c r="N41558" s="172"/>
      <c r="O41558" s="172"/>
      <c r="U41558" s="173"/>
    </row>
    <row r="41559" spans="13:21" s="104" customFormat="1" ht="15.75">
      <c r="M41559" s="172"/>
      <c r="N41559" s="172"/>
      <c r="O41559" s="172"/>
      <c r="U41559" s="173"/>
    </row>
    <row r="41560" spans="13:21" s="104" customFormat="1" ht="15.75">
      <c r="M41560" s="172"/>
      <c r="N41560" s="172"/>
      <c r="O41560" s="172"/>
      <c r="U41560" s="173"/>
    </row>
    <row r="41561" spans="13:21" s="104" customFormat="1" ht="15.75">
      <c r="M41561" s="172"/>
      <c r="N41561" s="172"/>
      <c r="O41561" s="172"/>
      <c r="U41561" s="173"/>
    </row>
    <row r="41562" spans="13:21" s="104" customFormat="1" ht="15.75">
      <c r="M41562" s="172"/>
      <c r="N41562" s="172"/>
      <c r="O41562" s="172"/>
      <c r="U41562" s="173"/>
    </row>
    <row r="41563" spans="13:21" s="104" customFormat="1" ht="15.75">
      <c r="M41563" s="172"/>
      <c r="N41563" s="172"/>
      <c r="O41563" s="172"/>
      <c r="U41563" s="173"/>
    </row>
    <row r="41564" spans="13:21" s="104" customFormat="1" ht="15.75">
      <c r="M41564" s="172"/>
      <c r="N41564" s="172"/>
      <c r="O41564" s="172"/>
      <c r="U41564" s="173"/>
    </row>
    <row r="41565" spans="13:21" s="104" customFormat="1" ht="15.75">
      <c r="M41565" s="172"/>
      <c r="N41565" s="172"/>
      <c r="O41565" s="172"/>
      <c r="U41565" s="173"/>
    </row>
    <row r="41566" spans="13:21" s="104" customFormat="1" ht="15.75">
      <c r="M41566" s="172"/>
      <c r="N41566" s="172"/>
      <c r="O41566" s="172"/>
      <c r="U41566" s="173"/>
    </row>
    <row r="41567" spans="13:21" s="104" customFormat="1" ht="15.75">
      <c r="M41567" s="172"/>
      <c r="N41567" s="172"/>
      <c r="O41567" s="172"/>
      <c r="U41567" s="173"/>
    </row>
    <row r="41568" spans="13:21" s="104" customFormat="1" ht="15.75">
      <c r="M41568" s="172"/>
      <c r="N41568" s="172"/>
      <c r="O41568" s="172"/>
      <c r="U41568" s="173"/>
    </row>
    <row r="41569" spans="13:21" s="104" customFormat="1" ht="15.75">
      <c r="M41569" s="172"/>
      <c r="N41569" s="172"/>
      <c r="O41569" s="172"/>
      <c r="U41569" s="173"/>
    </row>
    <row r="41570" spans="13:21" s="104" customFormat="1" ht="15.75">
      <c r="M41570" s="172"/>
      <c r="N41570" s="172"/>
      <c r="O41570" s="172"/>
      <c r="U41570" s="173"/>
    </row>
    <row r="41571" spans="13:21" s="104" customFormat="1" ht="15.75">
      <c r="M41571" s="172"/>
      <c r="N41571" s="172"/>
      <c r="O41571" s="172"/>
      <c r="U41571" s="173"/>
    </row>
    <row r="41572" spans="13:21" s="104" customFormat="1" ht="15.75">
      <c r="M41572" s="172"/>
      <c r="N41572" s="172"/>
      <c r="O41572" s="172"/>
      <c r="U41572" s="173"/>
    </row>
    <row r="41573" spans="13:21" s="104" customFormat="1" ht="15.75">
      <c r="M41573" s="172"/>
      <c r="N41573" s="172"/>
      <c r="O41573" s="172"/>
      <c r="U41573" s="173"/>
    </row>
    <row r="41574" spans="13:21" s="104" customFormat="1" ht="15.75">
      <c r="M41574" s="172"/>
      <c r="N41574" s="172"/>
      <c r="O41574" s="172"/>
      <c r="U41574" s="173"/>
    </row>
    <row r="41575" spans="13:21" s="104" customFormat="1" ht="15.75">
      <c r="M41575" s="172"/>
      <c r="N41575" s="172"/>
      <c r="O41575" s="172"/>
      <c r="U41575" s="173"/>
    </row>
    <row r="41576" spans="13:21" s="104" customFormat="1" ht="15.75">
      <c r="M41576" s="172"/>
      <c r="N41576" s="172"/>
      <c r="O41576" s="172"/>
      <c r="U41576" s="173"/>
    </row>
    <row r="41577" spans="13:21" s="104" customFormat="1" ht="15.75">
      <c r="M41577" s="172"/>
      <c r="N41577" s="172"/>
      <c r="O41577" s="172"/>
      <c r="U41577" s="173"/>
    </row>
    <row r="41578" spans="13:21" s="104" customFormat="1" ht="15.75">
      <c r="M41578" s="172"/>
      <c r="N41578" s="172"/>
      <c r="O41578" s="172"/>
      <c r="U41578" s="173"/>
    </row>
    <row r="41579" spans="13:21" s="104" customFormat="1" ht="15.75">
      <c r="M41579" s="172"/>
      <c r="N41579" s="172"/>
      <c r="O41579" s="172"/>
      <c r="U41579" s="173"/>
    </row>
    <row r="41580" spans="13:21" s="104" customFormat="1" ht="15.75">
      <c r="M41580" s="172"/>
      <c r="N41580" s="172"/>
      <c r="O41580" s="172"/>
      <c r="U41580" s="173"/>
    </row>
    <row r="41581" spans="13:21" s="104" customFormat="1" ht="15.75">
      <c r="M41581" s="172"/>
      <c r="N41581" s="172"/>
      <c r="O41581" s="172"/>
      <c r="U41581" s="173"/>
    </row>
    <row r="41582" spans="13:21" s="104" customFormat="1" ht="15.75">
      <c r="M41582" s="172"/>
      <c r="N41582" s="172"/>
      <c r="O41582" s="172"/>
      <c r="U41582" s="173"/>
    </row>
    <row r="41583" spans="13:21" s="104" customFormat="1" ht="15.75">
      <c r="M41583" s="172"/>
      <c r="N41583" s="172"/>
      <c r="O41583" s="172"/>
      <c r="U41583" s="173"/>
    </row>
    <row r="41584" spans="13:21" s="104" customFormat="1" ht="15.75">
      <c r="M41584" s="172"/>
      <c r="N41584" s="172"/>
      <c r="O41584" s="172"/>
      <c r="U41584" s="173"/>
    </row>
    <row r="41585" spans="13:21" s="104" customFormat="1" ht="15.75">
      <c r="M41585" s="172"/>
      <c r="N41585" s="172"/>
      <c r="O41585" s="172"/>
      <c r="U41585" s="173"/>
    </row>
    <row r="41586" spans="13:21" s="104" customFormat="1" ht="15.75">
      <c r="M41586" s="172"/>
      <c r="N41586" s="172"/>
      <c r="O41586" s="172"/>
      <c r="U41586" s="173"/>
    </row>
    <row r="41587" spans="13:21" s="104" customFormat="1" ht="15.75">
      <c r="M41587" s="172"/>
      <c r="N41587" s="172"/>
      <c r="O41587" s="172"/>
      <c r="U41587" s="173"/>
    </row>
    <row r="41588" spans="13:21" s="104" customFormat="1" ht="15.75">
      <c r="M41588" s="172"/>
      <c r="N41588" s="172"/>
      <c r="O41588" s="172"/>
      <c r="U41588" s="173"/>
    </row>
    <row r="41589" spans="13:21" s="104" customFormat="1" ht="15.75">
      <c r="M41589" s="172"/>
      <c r="N41589" s="172"/>
      <c r="O41589" s="172"/>
      <c r="U41589" s="173"/>
    </row>
    <row r="41590" spans="13:21" s="104" customFormat="1" ht="15.75">
      <c r="M41590" s="172"/>
      <c r="N41590" s="172"/>
      <c r="O41590" s="172"/>
      <c r="U41590" s="173"/>
    </row>
    <row r="41591" spans="13:21" s="104" customFormat="1" ht="15.75">
      <c r="M41591" s="172"/>
      <c r="N41591" s="172"/>
      <c r="O41591" s="172"/>
      <c r="U41591" s="173"/>
    </row>
    <row r="41592" spans="13:21" s="104" customFormat="1" ht="15.75">
      <c r="M41592" s="172"/>
      <c r="N41592" s="172"/>
      <c r="O41592" s="172"/>
      <c r="U41592" s="173"/>
    </row>
    <row r="41593" spans="13:21" s="104" customFormat="1" ht="15.75">
      <c r="M41593" s="172"/>
      <c r="N41593" s="172"/>
      <c r="O41593" s="172"/>
      <c r="U41593" s="173"/>
    </row>
    <row r="41594" spans="13:21" s="104" customFormat="1" ht="15.75">
      <c r="M41594" s="172"/>
      <c r="N41594" s="172"/>
      <c r="O41594" s="172"/>
      <c r="U41594" s="173"/>
    </row>
    <row r="41595" spans="13:21" s="104" customFormat="1" ht="15.75">
      <c r="M41595" s="172"/>
      <c r="N41595" s="172"/>
      <c r="O41595" s="172"/>
      <c r="U41595" s="173"/>
    </row>
    <row r="41596" spans="13:21" s="104" customFormat="1" ht="15.75">
      <c r="M41596" s="172"/>
      <c r="N41596" s="172"/>
      <c r="O41596" s="172"/>
      <c r="U41596" s="173"/>
    </row>
    <row r="41597" spans="13:21" s="104" customFormat="1" ht="15.75">
      <c r="M41597" s="172"/>
      <c r="N41597" s="172"/>
      <c r="O41597" s="172"/>
      <c r="U41597" s="173"/>
    </row>
    <row r="41598" spans="13:21" s="104" customFormat="1" ht="15.75">
      <c r="M41598" s="172"/>
      <c r="N41598" s="172"/>
      <c r="O41598" s="172"/>
      <c r="U41598" s="173"/>
    </row>
    <row r="41599" spans="13:21" s="104" customFormat="1" ht="15.75">
      <c r="M41599" s="172"/>
      <c r="N41599" s="172"/>
      <c r="O41599" s="172"/>
      <c r="U41599" s="173"/>
    </row>
    <row r="41600" spans="13:21" s="104" customFormat="1" ht="15.75">
      <c r="M41600" s="172"/>
      <c r="N41600" s="172"/>
      <c r="O41600" s="172"/>
      <c r="U41600" s="173"/>
    </row>
    <row r="41601" spans="13:21" s="104" customFormat="1" ht="15.75">
      <c r="M41601" s="172"/>
      <c r="N41601" s="172"/>
      <c r="O41601" s="172"/>
      <c r="U41601" s="173"/>
    </row>
    <row r="41602" spans="13:21" s="104" customFormat="1" ht="15.75">
      <c r="M41602" s="172"/>
      <c r="N41602" s="172"/>
      <c r="O41602" s="172"/>
      <c r="U41602" s="173"/>
    </row>
    <row r="41603" spans="13:21" s="104" customFormat="1" ht="15.75">
      <c r="M41603" s="172"/>
      <c r="N41603" s="172"/>
      <c r="O41603" s="172"/>
      <c r="U41603" s="173"/>
    </row>
    <row r="41604" spans="13:21" s="104" customFormat="1" ht="15.75">
      <c r="M41604" s="172"/>
      <c r="N41604" s="172"/>
      <c r="O41604" s="172"/>
      <c r="U41604" s="173"/>
    </row>
    <row r="41605" spans="13:21" s="104" customFormat="1" ht="15.75">
      <c r="M41605" s="172"/>
      <c r="N41605" s="172"/>
      <c r="O41605" s="172"/>
      <c r="U41605" s="173"/>
    </row>
    <row r="41606" spans="13:21" s="104" customFormat="1" ht="15.75">
      <c r="M41606" s="172"/>
      <c r="N41606" s="172"/>
      <c r="O41606" s="172"/>
      <c r="U41606" s="173"/>
    </row>
    <row r="41607" spans="13:21" s="104" customFormat="1" ht="15.75">
      <c r="M41607" s="172"/>
      <c r="N41607" s="172"/>
      <c r="O41607" s="172"/>
      <c r="U41607" s="173"/>
    </row>
    <row r="41608" spans="13:21" s="104" customFormat="1" ht="15.75">
      <c r="M41608" s="172"/>
      <c r="N41608" s="172"/>
      <c r="O41608" s="172"/>
      <c r="U41608" s="173"/>
    </row>
    <row r="41609" spans="13:21" s="104" customFormat="1" ht="15.75">
      <c r="M41609" s="172"/>
      <c r="N41609" s="172"/>
      <c r="O41609" s="172"/>
      <c r="U41609" s="173"/>
    </row>
    <row r="41610" spans="13:21" s="104" customFormat="1" ht="15.75">
      <c r="M41610" s="172"/>
      <c r="N41610" s="172"/>
      <c r="O41610" s="172"/>
      <c r="U41610" s="173"/>
    </row>
    <row r="41611" spans="13:21" s="104" customFormat="1" ht="15.75">
      <c r="M41611" s="172"/>
      <c r="N41611" s="172"/>
      <c r="O41611" s="172"/>
      <c r="U41611" s="173"/>
    </row>
    <row r="41612" spans="13:21" s="104" customFormat="1" ht="15.75">
      <c r="M41612" s="172"/>
      <c r="N41612" s="172"/>
      <c r="O41612" s="172"/>
      <c r="U41612" s="173"/>
    </row>
    <row r="41613" spans="13:21" s="104" customFormat="1" ht="15.75">
      <c r="M41613" s="172"/>
      <c r="N41613" s="172"/>
      <c r="O41613" s="172"/>
      <c r="U41613" s="173"/>
    </row>
    <row r="41614" spans="13:21" s="104" customFormat="1" ht="15.75">
      <c r="M41614" s="172"/>
      <c r="N41614" s="172"/>
      <c r="O41614" s="172"/>
      <c r="U41614" s="173"/>
    </row>
    <row r="41615" spans="13:21" s="104" customFormat="1" ht="15.75">
      <c r="M41615" s="172"/>
      <c r="N41615" s="172"/>
      <c r="O41615" s="172"/>
      <c r="U41615" s="173"/>
    </row>
    <row r="41616" spans="13:21" s="104" customFormat="1" ht="15.75">
      <c r="M41616" s="172"/>
      <c r="N41616" s="172"/>
      <c r="O41616" s="172"/>
      <c r="U41616" s="173"/>
    </row>
    <row r="41617" spans="13:21" s="104" customFormat="1" ht="15.75">
      <c r="M41617" s="172"/>
      <c r="N41617" s="172"/>
      <c r="O41617" s="172"/>
      <c r="U41617" s="173"/>
    </row>
    <row r="41618" spans="13:21" s="104" customFormat="1" ht="15.75">
      <c r="M41618" s="172"/>
      <c r="N41618" s="172"/>
      <c r="O41618" s="172"/>
      <c r="U41618" s="173"/>
    </row>
    <row r="41619" spans="13:21" s="104" customFormat="1" ht="15.75">
      <c r="M41619" s="172"/>
      <c r="N41619" s="172"/>
      <c r="O41619" s="172"/>
      <c r="U41619" s="173"/>
    </row>
    <row r="41620" spans="13:21" s="104" customFormat="1" ht="15.75">
      <c r="M41620" s="172"/>
      <c r="N41620" s="172"/>
      <c r="O41620" s="172"/>
      <c r="U41620" s="173"/>
    </row>
    <row r="41621" spans="13:21" s="104" customFormat="1" ht="15.75">
      <c r="M41621" s="172"/>
      <c r="N41621" s="172"/>
      <c r="O41621" s="172"/>
      <c r="U41621" s="173"/>
    </row>
    <row r="41622" spans="13:21" s="104" customFormat="1" ht="15.75">
      <c r="M41622" s="172"/>
      <c r="N41622" s="172"/>
      <c r="O41622" s="172"/>
      <c r="U41622" s="173"/>
    </row>
    <row r="41623" spans="13:21" s="104" customFormat="1" ht="15.75">
      <c r="M41623" s="172"/>
      <c r="N41623" s="172"/>
      <c r="O41623" s="172"/>
      <c r="U41623" s="173"/>
    </row>
    <row r="41624" spans="13:21" s="104" customFormat="1" ht="15.75">
      <c r="M41624" s="172"/>
      <c r="N41624" s="172"/>
      <c r="O41624" s="172"/>
      <c r="U41624" s="173"/>
    </row>
    <row r="41625" spans="13:21" s="104" customFormat="1" ht="15.75">
      <c r="M41625" s="172"/>
      <c r="N41625" s="172"/>
      <c r="O41625" s="172"/>
      <c r="U41625" s="173"/>
    </row>
    <row r="41626" spans="13:21" s="104" customFormat="1" ht="15.75">
      <c r="M41626" s="172"/>
      <c r="N41626" s="172"/>
      <c r="O41626" s="172"/>
      <c r="U41626" s="173"/>
    </row>
    <row r="41627" spans="13:21" s="104" customFormat="1" ht="15.75">
      <c r="M41627" s="172"/>
      <c r="N41627" s="172"/>
      <c r="O41627" s="172"/>
      <c r="U41627" s="173"/>
    </row>
    <row r="41628" spans="13:21" s="104" customFormat="1" ht="15.75">
      <c r="M41628" s="172"/>
      <c r="N41628" s="172"/>
      <c r="O41628" s="172"/>
      <c r="U41628" s="173"/>
    </row>
    <row r="41629" spans="13:21" s="104" customFormat="1" ht="15.75">
      <c r="M41629" s="172"/>
      <c r="N41629" s="172"/>
      <c r="O41629" s="172"/>
      <c r="U41629" s="173"/>
    </row>
    <row r="41630" spans="13:21" s="104" customFormat="1" ht="15.75">
      <c r="M41630" s="172"/>
      <c r="N41630" s="172"/>
      <c r="O41630" s="172"/>
      <c r="U41630" s="173"/>
    </row>
    <row r="41631" spans="13:21" s="104" customFormat="1" ht="15.75">
      <c r="M41631" s="172"/>
      <c r="N41631" s="172"/>
      <c r="O41631" s="172"/>
      <c r="U41631" s="173"/>
    </row>
    <row r="41632" spans="13:21" s="104" customFormat="1" ht="15.75">
      <c r="M41632" s="172"/>
      <c r="N41632" s="172"/>
      <c r="O41632" s="172"/>
      <c r="U41632" s="173"/>
    </row>
    <row r="41633" spans="13:21" s="104" customFormat="1" ht="15.75">
      <c r="M41633" s="172"/>
      <c r="N41633" s="172"/>
      <c r="O41633" s="172"/>
      <c r="U41633" s="173"/>
    </row>
    <row r="41634" spans="13:21" s="104" customFormat="1" ht="15.75">
      <c r="M41634" s="172"/>
      <c r="N41634" s="172"/>
      <c r="O41634" s="172"/>
      <c r="U41634" s="173"/>
    </row>
    <row r="41635" spans="13:21" s="104" customFormat="1" ht="15.75">
      <c r="M41635" s="172"/>
      <c r="N41635" s="172"/>
      <c r="O41635" s="172"/>
      <c r="U41635" s="173"/>
    </row>
    <row r="41636" spans="13:21" s="104" customFormat="1" ht="15.75">
      <c r="M41636" s="172"/>
      <c r="N41636" s="172"/>
      <c r="O41636" s="172"/>
      <c r="U41636" s="173"/>
    </row>
    <row r="41637" spans="13:21" s="104" customFormat="1" ht="15.75">
      <c r="M41637" s="172"/>
      <c r="N41637" s="172"/>
      <c r="O41637" s="172"/>
      <c r="U41637" s="173"/>
    </row>
    <row r="41638" spans="13:21" s="104" customFormat="1" ht="15.75">
      <c r="M41638" s="172"/>
      <c r="N41638" s="172"/>
      <c r="O41638" s="172"/>
      <c r="U41638" s="173"/>
    </row>
    <row r="41639" spans="13:21" s="104" customFormat="1" ht="15.75">
      <c r="M41639" s="172"/>
      <c r="N41639" s="172"/>
      <c r="O41639" s="172"/>
      <c r="U41639" s="173"/>
    </row>
    <row r="41640" spans="13:21" s="104" customFormat="1" ht="15.75">
      <c r="M41640" s="172"/>
      <c r="N41640" s="172"/>
      <c r="O41640" s="172"/>
      <c r="U41640" s="173"/>
    </row>
    <row r="41641" spans="13:21" s="104" customFormat="1" ht="15.75">
      <c r="M41641" s="172"/>
      <c r="N41641" s="172"/>
      <c r="O41641" s="172"/>
      <c r="U41641" s="173"/>
    </row>
    <row r="41642" spans="13:21" s="104" customFormat="1" ht="15.75">
      <c r="M41642" s="172"/>
      <c r="N41642" s="172"/>
      <c r="O41642" s="172"/>
      <c r="U41642" s="173"/>
    </row>
    <row r="41643" spans="13:21" s="104" customFormat="1" ht="15.75">
      <c r="M41643" s="172"/>
      <c r="N41643" s="172"/>
      <c r="O41643" s="172"/>
      <c r="U41643" s="173"/>
    </row>
    <row r="41644" spans="13:21" s="104" customFormat="1" ht="15.75">
      <c r="M41644" s="172"/>
      <c r="N41644" s="172"/>
      <c r="O41644" s="172"/>
      <c r="U41644" s="173"/>
    </row>
    <row r="41645" spans="13:21" s="104" customFormat="1" ht="15.75">
      <c r="M41645" s="172"/>
      <c r="N41645" s="172"/>
      <c r="O41645" s="172"/>
      <c r="U41645" s="173"/>
    </row>
    <row r="41646" spans="13:21" s="104" customFormat="1" ht="15.75">
      <c r="M41646" s="172"/>
      <c r="N41646" s="172"/>
      <c r="O41646" s="172"/>
      <c r="U41646" s="173"/>
    </row>
    <row r="41647" spans="13:21" s="104" customFormat="1" ht="15.75">
      <c r="M41647" s="172"/>
      <c r="N41647" s="172"/>
      <c r="O41647" s="172"/>
      <c r="U41647" s="173"/>
    </row>
    <row r="41648" spans="13:21" s="104" customFormat="1" ht="15.75">
      <c r="M41648" s="172"/>
      <c r="N41648" s="172"/>
      <c r="O41648" s="172"/>
      <c r="U41648" s="173"/>
    </row>
    <row r="41649" spans="13:21" s="104" customFormat="1" ht="15.75">
      <c r="M41649" s="172"/>
      <c r="N41649" s="172"/>
      <c r="O41649" s="172"/>
      <c r="U41649" s="173"/>
    </row>
    <row r="41650" spans="13:21" s="104" customFormat="1" ht="15.75">
      <c r="M41650" s="172"/>
      <c r="N41650" s="172"/>
      <c r="O41650" s="172"/>
      <c r="U41650" s="173"/>
    </row>
    <row r="41651" spans="13:21" s="104" customFormat="1" ht="15.75">
      <c r="M41651" s="172"/>
      <c r="N41651" s="172"/>
      <c r="O41651" s="172"/>
      <c r="U41651" s="173"/>
    </row>
    <row r="41652" spans="13:21" s="104" customFormat="1" ht="15.75">
      <c r="M41652" s="172"/>
      <c r="N41652" s="172"/>
      <c r="O41652" s="172"/>
      <c r="U41652" s="173"/>
    </row>
    <row r="41653" spans="13:21" s="104" customFormat="1" ht="15.75">
      <c r="M41653" s="172"/>
      <c r="N41653" s="172"/>
      <c r="O41653" s="172"/>
      <c r="U41653" s="173"/>
    </row>
    <row r="41654" spans="13:21" s="104" customFormat="1" ht="15.75">
      <c r="M41654" s="172"/>
      <c r="N41654" s="172"/>
      <c r="O41654" s="172"/>
      <c r="U41654" s="173"/>
    </row>
    <row r="41655" spans="13:21" s="104" customFormat="1" ht="15.75">
      <c r="M41655" s="172"/>
      <c r="N41655" s="172"/>
      <c r="O41655" s="172"/>
      <c r="U41655" s="173"/>
    </row>
    <row r="41656" spans="13:21" s="104" customFormat="1" ht="15.75">
      <c r="M41656" s="172"/>
      <c r="N41656" s="172"/>
      <c r="O41656" s="172"/>
      <c r="U41656" s="173"/>
    </row>
    <row r="41657" spans="13:21" s="104" customFormat="1" ht="15.75">
      <c r="M41657" s="172"/>
      <c r="N41657" s="172"/>
      <c r="O41657" s="172"/>
      <c r="U41657" s="173"/>
    </row>
    <row r="41658" spans="13:21" s="104" customFormat="1" ht="15.75">
      <c r="M41658" s="172"/>
      <c r="N41658" s="172"/>
      <c r="O41658" s="172"/>
      <c r="U41658" s="173"/>
    </row>
    <row r="41659" spans="13:21" s="104" customFormat="1" ht="15.75">
      <c r="M41659" s="172"/>
      <c r="N41659" s="172"/>
      <c r="O41659" s="172"/>
      <c r="U41659" s="173"/>
    </row>
    <row r="41660" spans="13:21" s="104" customFormat="1" ht="15.75">
      <c r="M41660" s="172"/>
      <c r="N41660" s="172"/>
      <c r="O41660" s="172"/>
      <c r="U41660" s="173"/>
    </row>
    <row r="41661" spans="13:21" s="104" customFormat="1" ht="15.75">
      <c r="M41661" s="172"/>
      <c r="N41661" s="172"/>
      <c r="O41661" s="172"/>
      <c r="U41661" s="173"/>
    </row>
    <row r="41662" spans="13:21" s="104" customFormat="1" ht="15.75">
      <c r="M41662" s="172"/>
      <c r="N41662" s="172"/>
      <c r="O41662" s="172"/>
      <c r="U41662" s="173"/>
    </row>
    <row r="41663" spans="13:21" s="104" customFormat="1" ht="15.75">
      <c r="M41663" s="172"/>
      <c r="N41663" s="172"/>
      <c r="O41663" s="172"/>
      <c r="U41663" s="173"/>
    </row>
    <row r="41664" spans="13:21" s="104" customFormat="1" ht="15.75">
      <c r="M41664" s="172"/>
      <c r="N41664" s="172"/>
      <c r="O41664" s="172"/>
      <c r="U41664" s="173"/>
    </row>
    <row r="41665" spans="13:21" s="104" customFormat="1" ht="15.75">
      <c r="M41665" s="172"/>
      <c r="N41665" s="172"/>
      <c r="O41665" s="172"/>
      <c r="U41665" s="173"/>
    </row>
    <row r="41666" spans="13:21" s="104" customFormat="1" ht="15.75">
      <c r="M41666" s="172"/>
      <c r="N41666" s="172"/>
      <c r="O41666" s="172"/>
      <c r="U41666" s="173"/>
    </row>
    <row r="41667" spans="13:21" s="104" customFormat="1" ht="15.75">
      <c r="M41667" s="172"/>
      <c r="N41667" s="172"/>
      <c r="O41667" s="172"/>
      <c r="U41667" s="173"/>
    </row>
    <row r="41668" spans="13:21" s="104" customFormat="1" ht="15.75">
      <c r="M41668" s="172"/>
      <c r="N41668" s="172"/>
      <c r="O41668" s="172"/>
      <c r="U41668" s="173"/>
    </row>
    <row r="41669" spans="13:21" s="104" customFormat="1" ht="15.75">
      <c r="M41669" s="172"/>
      <c r="N41669" s="172"/>
      <c r="O41669" s="172"/>
      <c r="U41669" s="173"/>
    </row>
    <row r="41670" spans="13:21" s="104" customFormat="1" ht="15.75">
      <c r="M41670" s="172"/>
      <c r="N41670" s="172"/>
      <c r="O41670" s="172"/>
      <c r="U41670" s="173"/>
    </row>
    <row r="41671" spans="13:21" s="104" customFormat="1" ht="15.75">
      <c r="M41671" s="172"/>
      <c r="N41671" s="172"/>
      <c r="O41671" s="172"/>
      <c r="U41671" s="173"/>
    </row>
    <row r="41672" spans="13:21" s="104" customFormat="1" ht="15.75">
      <c r="M41672" s="172"/>
      <c r="N41672" s="172"/>
      <c r="O41672" s="172"/>
      <c r="U41672" s="173"/>
    </row>
    <row r="41673" spans="13:21" s="104" customFormat="1" ht="15.75">
      <c r="M41673" s="172"/>
      <c r="N41673" s="172"/>
      <c r="O41673" s="172"/>
      <c r="U41673" s="173"/>
    </row>
    <row r="41674" spans="13:21" s="104" customFormat="1" ht="15.75">
      <c r="M41674" s="172"/>
      <c r="N41674" s="172"/>
      <c r="O41674" s="172"/>
      <c r="U41674" s="173"/>
    </row>
    <row r="41675" spans="13:21" s="104" customFormat="1" ht="15.75">
      <c r="M41675" s="172"/>
      <c r="N41675" s="172"/>
      <c r="O41675" s="172"/>
      <c r="U41675" s="173"/>
    </row>
    <row r="41676" spans="13:21" s="104" customFormat="1" ht="15.75">
      <c r="M41676" s="172"/>
      <c r="N41676" s="172"/>
      <c r="O41676" s="172"/>
      <c r="U41676" s="173"/>
    </row>
    <row r="41677" spans="13:21" s="104" customFormat="1" ht="15.75">
      <c r="M41677" s="172"/>
      <c r="N41677" s="172"/>
      <c r="O41677" s="172"/>
      <c r="U41677" s="173"/>
    </row>
    <row r="41678" spans="13:21" s="104" customFormat="1" ht="15.75">
      <c r="M41678" s="172"/>
      <c r="N41678" s="172"/>
      <c r="O41678" s="172"/>
      <c r="U41678" s="173"/>
    </row>
    <row r="41679" spans="13:21" s="104" customFormat="1" ht="15.75">
      <c r="M41679" s="172"/>
      <c r="N41679" s="172"/>
      <c r="O41679" s="172"/>
      <c r="U41679" s="173"/>
    </row>
    <row r="41680" spans="13:21" s="104" customFormat="1" ht="15.75">
      <c r="M41680" s="172"/>
      <c r="N41680" s="172"/>
      <c r="O41680" s="172"/>
      <c r="U41680" s="173"/>
    </row>
    <row r="41681" spans="13:21" s="104" customFormat="1" ht="15.75">
      <c r="M41681" s="172"/>
      <c r="N41681" s="172"/>
      <c r="O41681" s="172"/>
      <c r="U41681" s="173"/>
    </row>
    <row r="41682" spans="13:21" s="104" customFormat="1" ht="15.75">
      <c r="M41682" s="172"/>
      <c r="N41682" s="172"/>
      <c r="O41682" s="172"/>
      <c r="U41682" s="173"/>
    </row>
    <row r="41683" spans="13:21" s="104" customFormat="1" ht="15.75">
      <c r="M41683" s="172"/>
      <c r="N41683" s="172"/>
      <c r="O41683" s="172"/>
      <c r="U41683" s="173"/>
    </row>
    <row r="41684" spans="13:21" s="104" customFormat="1" ht="15.75">
      <c r="M41684" s="172"/>
      <c r="N41684" s="172"/>
      <c r="O41684" s="172"/>
      <c r="U41684" s="173"/>
    </row>
    <row r="41685" spans="13:21" s="104" customFormat="1" ht="15.75">
      <c r="M41685" s="172"/>
      <c r="N41685" s="172"/>
      <c r="O41685" s="172"/>
      <c r="U41685" s="173"/>
    </row>
    <row r="41686" spans="13:21" s="104" customFormat="1" ht="15.75">
      <c r="M41686" s="172"/>
      <c r="N41686" s="172"/>
      <c r="O41686" s="172"/>
      <c r="U41686" s="173"/>
    </row>
    <row r="41687" spans="13:21" s="104" customFormat="1" ht="15.75">
      <c r="M41687" s="172"/>
      <c r="N41687" s="172"/>
      <c r="O41687" s="172"/>
      <c r="U41687" s="173"/>
    </row>
    <row r="41688" spans="13:21" s="104" customFormat="1" ht="15.75">
      <c r="M41688" s="172"/>
      <c r="N41688" s="172"/>
      <c r="O41688" s="172"/>
      <c r="U41688" s="173"/>
    </row>
    <row r="41689" spans="13:21" s="104" customFormat="1" ht="15.75">
      <c r="M41689" s="172"/>
      <c r="N41689" s="172"/>
      <c r="O41689" s="172"/>
      <c r="U41689" s="173"/>
    </row>
    <row r="41690" spans="13:21" s="104" customFormat="1" ht="15.75">
      <c r="M41690" s="172"/>
      <c r="N41690" s="172"/>
      <c r="O41690" s="172"/>
      <c r="U41690" s="173"/>
    </row>
    <row r="41691" spans="13:21" s="104" customFormat="1" ht="15.75">
      <c r="M41691" s="172"/>
      <c r="N41691" s="172"/>
      <c r="O41691" s="172"/>
      <c r="U41691" s="173"/>
    </row>
    <row r="41692" spans="13:21" s="104" customFormat="1" ht="15.75">
      <c r="M41692" s="172"/>
      <c r="N41692" s="172"/>
      <c r="O41692" s="172"/>
      <c r="U41692" s="173"/>
    </row>
    <row r="41693" spans="13:21" s="104" customFormat="1" ht="15.75">
      <c r="M41693" s="172"/>
      <c r="N41693" s="172"/>
      <c r="O41693" s="172"/>
      <c r="U41693" s="173"/>
    </row>
    <row r="41694" spans="13:21" s="104" customFormat="1" ht="15.75">
      <c r="M41694" s="172"/>
      <c r="N41694" s="172"/>
      <c r="O41694" s="172"/>
      <c r="U41694" s="173"/>
    </row>
    <row r="41695" spans="13:21" s="104" customFormat="1" ht="15.75">
      <c r="M41695" s="172"/>
      <c r="N41695" s="172"/>
      <c r="O41695" s="172"/>
      <c r="U41695" s="173"/>
    </row>
    <row r="41696" spans="13:21" s="104" customFormat="1" ht="15.75">
      <c r="M41696" s="172"/>
      <c r="N41696" s="172"/>
      <c r="O41696" s="172"/>
      <c r="U41696" s="173"/>
    </row>
    <row r="41697" spans="13:21" s="104" customFormat="1" ht="15.75">
      <c r="M41697" s="172"/>
      <c r="N41697" s="172"/>
      <c r="O41697" s="172"/>
      <c r="U41697" s="173"/>
    </row>
    <row r="41698" spans="13:21" s="104" customFormat="1" ht="15.75">
      <c r="M41698" s="172"/>
      <c r="N41698" s="172"/>
      <c r="O41698" s="172"/>
      <c r="U41698" s="173"/>
    </row>
    <row r="41699" spans="13:21" s="104" customFormat="1" ht="15.75">
      <c r="M41699" s="172"/>
      <c r="N41699" s="172"/>
      <c r="O41699" s="172"/>
      <c r="U41699" s="173"/>
    </row>
    <row r="41700" spans="13:21" s="104" customFormat="1" ht="15.75">
      <c r="M41700" s="172"/>
      <c r="N41700" s="172"/>
      <c r="O41700" s="172"/>
      <c r="U41700" s="173"/>
    </row>
    <row r="41701" spans="13:21" s="104" customFormat="1" ht="15.75">
      <c r="M41701" s="172"/>
      <c r="N41701" s="172"/>
      <c r="O41701" s="172"/>
      <c r="U41701" s="173"/>
    </row>
    <row r="41702" spans="13:21" s="104" customFormat="1" ht="15.75">
      <c r="M41702" s="172"/>
      <c r="N41702" s="172"/>
      <c r="O41702" s="172"/>
      <c r="U41702" s="173"/>
    </row>
    <row r="41703" spans="13:21" s="104" customFormat="1" ht="15.75">
      <c r="M41703" s="172"/>
      <c r="N41703" s="172"/>
      <c r="O41703" s="172"/>
      <c r="U41703" s="173"/>
    </row>
    <row r="41704" spans="13:21" s="104" customFormat="1" ht="15.75">
      <c r="M41704" s="172"/>
      <c r="N41704" s="172"/>
      <c r="O41704" s="172"/>
      <c r="U41704" s="173"/>
    </row>
    <row r="41705" spans="13:21" s="104" customFormat="1" ht="15.75">
      <c r="M41705" s="172"/>
      <c r="N41705" s="172"/>
      <c r="O41705" s="172"/>
      <c r="U41705" s="173"/>
    </row>
    <row r="41706" spans="13:21" s="104" customFormat="1" ht="15.75">
      <c r="M41706" s="172"/>
      <c r="N41706" s="172"/>
      <c r="O41706" s="172"/>
      <c r="U41706" s="173"/>
    </row>
    <row r="41707" spans="13:21" s="104" customFormat="1" ht="15.75">
      <c r="M41707" s="172"/>
      <c r="N41707" s="172"/>
      <c r="O41707" s="172"/>
      <c r="U41707" s="173"/>
    </row>
    <row r="41708" spans="13:21" s="104" customFormat="1" ht="15.75">
      <c r="M41708" s="172"/>
      <c r="N41708" s="172"/>
      <c r="O41708" s="172"/>
      <c r="U41708" s="173"/>
    </row>
    <row r="41709" spans="13:21" s="104" customFormat="1" ht="15.75">
      <c r="M41709" s="172"/>
      <c r="N41709" s="172"/>
      <c r="O41709" s="172"/>
      <c r="U41709" s="173"/>
    </row>
    <row r="41710" spans="13:21" s="104" customFormat="1" ht="15.75">
      <c r="M41710" s="172"/>
      <c r="N41710" s="172"/>
      <c r="O41710" s="172"/>
      <c r="U41710" s="173"/>
    </row>
    <row r="41711" spans="13:21" s="104" customFormat="1" ht="15.75">
      <c r="M41711" s="172"/>
      <c r="N41711" s="172"/>
      <c r="O41711" s="172"/>
      <c r="U41711" s="173"/>
    </row>
    <row r="41712" spans="13:21" s="104" customFormat="1" ht="15.75">
      <c r="M41712" s="172"/>
      <c r="N41712" s="172"/>
      <c r="O41712" s="172"/>
      <c r="U41712" s="173"/>
    </row>
    <row r="41713" spans="13:21" s="104" customFormat="1" ht="15.75">
      <c r="M41713" s="172"/>
      <c r="N41713" s="172"/>
      <c r="O41713" s="172"/>
      <c r="U41713" s="173"/>
    </row>
    <row r="41714" spans="13:21" s="104" customFormat="1" ht="15.75">
      <c r="M41714" s="172"/>
      <c r="N41714" s="172"/>
      <c r="O41714" s="172"/>
      <c r="U41714" s="173"/>
    </row>
    <row r="41715" spans="13:21" s="104" customFormat="1" ht="15.75">
      <c r="M41715" s="172"/>
      <c r="N41715" s="172"/>
      <c r="O41715" s="172"/>
      <c r="U41715" s="173"/>
    </row>
    <row r="41716" spans="13:21" s="104" customFormat="1" ht="15.75">
      <c r="M41716" s="172"/>
      <c r="N41716" s="172"/>
      <c r="O41716" s="172"/>
      <c r="U41716" s="173"/>
    </row>
    <row r="41717" spans="13:21" s="104" customFormat="1" ht="15.75">
      <c r="M41717" s="172"/>
      <c r="N41717" s="172"/>
      <c r="O41717" s="172"/>
      <c r="U41717" s="173"/>
    </row>
    <row r="41718" spans="13:21" s="104" customFormat="1" ht="15.75">
      <c r="M41718" s="172"/>
      <c r="N41718" s="172"/>
      <c r="O41718" s="172"/>
      <c r="U41718" s="173"/>
    </row>
    <row r="41719" spans="13:21" s="104" customFormat="1" ht="15.75">
      <c r="M41719" s="172"/>
      <c r="N41719" s="172"/>
      <c r="O41719" s="172"/>
      <c r="U41719" s="173"/>
    </row>
    <row r="41720" spans="13:21" s="104" customFormat="1" ht="15.75">
      <c r="M41720" s="172"/>
      <c r="N41720" s="172"/>
      <c r="O41720" s="172"/>
      <c r="U41720" s="173"/>
    </row>
    <row r="41721" spans="13:21" s="104" customFormat="1" ht="15.75">
      <c r="M41721" s="172"/>
      <c r="N41721" s="172"/>
      <c r="O41721" s="172"/>
      <c r="U41721" s="173"/>
    </row>
    <row r="41722" spans="13:21" s="104" customFormat="1" ht="15.75">
      <c r="M41722" s="172"/>
      <c r="N41722" s="172"/>
      <c r="O41722" s="172"/>
      <c r="U41722" s="173"/>
    </row>
    <row r="41723" spans="13:21" s="104" customFormat="1" ht="15.75">
      <c r="M41723" s="172"/>
      <c r="N41723" s="172"/>
      <c r="O41723" s="172"/>
      <c r="U41723" s="173"/>
    </row>
    <row r="41724" spans="13:21" s="104" customFormat="1" ht="15.75">
      <c r="M41724" s="172"/>
      <c r="N41724" s="172"/>
      <c r="O41724" s="172"/>
      <c r="U41724" s="173"/>
    </row>
    <row r="41725" spans="13:21" s="104" customFormat="1" ht="15.75">
      <c r="M41725" s="172"/>
      <c r="N41725" s="172"/>
      <c r="O41725" s="172"/>
      <c r="U41725" s="173"/>
    </row>
    <row r="41726" spans="13:21" s="104" customFormat="1" ht="15.75">
      <c r="M41726" s="172"/>
      <c r="N41726" s="172"/>
      <c r="O41726" s="172"/>
      <c r="U41726" s="173"/>
    </row>
    <row r="41727" spans="13:21" s="104" customFormat="1" ht="15.75">
      <c r="M41727" s="172"/>
      <c r="N41727" s="172"/>
      <c r="O41727" s="172"/>
      <c r="U41727" s="173"/>
    </row>
    <row r="41728" spans="13:21" s="104" customFormat="1" ht="15.75">
      <c r="M41728" s="172"/>
      <c r="N41728" s="172"/>
      <c r="O41728" s="172"/>
      <c r="U41728" s="173"/>
    </row>
    <row r="41729" spans="13:21" s="104" customFormat="1" ht="15.75">
      <c r="M41729" s="172"/>
      <c r="N41729" s="172"/>
      <c r="O41729" s="172"/>
      <c r="U41729" s="173"/>
    </row>
    <row r="41730" spans="13:21" s="104" customFormat="1" ht="15.75">
      <c r="M41730" s="172"/>
      <c r="N41730" s="172"/>
      <c r="O41730" s="172"/>
      <c r="U41730" s="173"/>
    </row>
    <row r="41731" spans="13:21" s="104" customFormat="1" ht="15.75">
      <c r="M41731" s="172"/>
      <c r="N41731" s="172"/>
      <c r="O41731" s="172"/>
      <c r="U41731" s="173"/>
    </row>
    <row r="41732" spans="13:21" s="104" customFormat="1" ht="15.75">
      <c r="M41732" s="172"/>
      <c r="N41732" s="172"/>
      <c r="O41732" s="172"/>
      <c r="U41732" s="173"/>
    </row>
    <row r="41733" spans="13:21" s="104" customFormat="1" ht="15.75">
      <c r="M41733" s="172"/>
      <c r="N41733" s="172"/>
      <c r="O41733" s="172"/>
      <c r="U41733" s="173"/>
    </row>
    <row r="41734" spans="13:21" s="104" customFormat="1" ht="15.75">
      <c r="M41734" s="172"/>
      <c r="N41734" s="172"/>
      <c r="O41734" s="172"/>
      <c r="U41734" s="173"/>
    </row>
    <row r="41735" spans="13:21" s="104" customFormat="1" ht="15.75">
      <c r="M41735" s="172"/>
      <c r="N41735" s="172"/>
      <c r="O41735" s="172"/>
      <c r="U41735" s="173"/>
    </row>
    <row r="41736" spans="13:21" s="104" customFormat="1" ht="15.75">
      <c r="M41736" s="172"/>
      <c r="N41736" s="172"/>
      <c r="O41736" s="172"/>
      <c r="U41736" s="173"/>
    </row>
    <row r="41737" spans="13:21" s="104" customFormat="1" ht="15.75">
      <c r="M41737" s="172"/>
      <c r="N41737" s="172"/>
      <c r="O41737" s="172"/>
      <c r="U41737" s="173"/>
    </row>
    <row r="41738" spans="13:21" s="104" customFormat="1" ht="15.75">
      <c r="M41738" s="172"/>
      <c r="N41738" s="172"/>
      <c r="O41738" s="172"/>
      <c r="U41738" s="173"/>
    </row>
    <row r="41739" spans="13:21" s="104" customFormat="1" ht="15.75">
      <c r="M41739" s="172"/>
      <c r="N41739" s="172"/>
      <c r="O41739" s="172"/>
      <c r="U41739" s="173"/>
    </row>
    <row r="41740" spans="13:21" s="104" customFormat="1" ht="15.75">
      <c r="M41740" s="172"/>
      <c r="N41740" s="172"/>
      <c r="O41740" s="172"/>
      <c r="U41740" s="173"/>
    </row>
    <row r="41741" spans="13:21" s="104" customFormat="1" ht="15.75">
      <c r="M41741" s="172"/>
      <c r="N41741" s="172"/>
      <c r="O41741" s="172"/>
      <c r="U41741" s="173"/>
    </row>
    <row r="41742" spans="13:21" s="104" customFormat="1" ht="15.75">
      <c r="M41742" s="172"/>
      <c r="N41742" s="172"/>
      <c r="O41742" s="172"/>
      <c r="U41742" s="173"/>
    </row>
    <row r="41743" spans="13:21" s="104" customFormat="1" ht="15.75">
      <c r="M41743" s="172"/>
      <c r="N41743" s="172"/>
      <c r="O41743" s="172"/>
      <c r="U41743" s="173"/>
    </row>
    <row r="41744" spans="13:21" s="104" customFormat="1" ht="15.75">
      <c r="M41744" s="172"/>
      <c r="N41744" s="172"/>
      <c r="O41744" s="172"/>
      <c r="U41744" s="173"/>
    </row>
    <row r="41745" spans="13:21" s="104" customFormat="1" ht="15.75">
      <c r="M41745" s="172"/>
      <c r="N41745" s="172"/>
      <c r="O41745" s="172"/>
      <c r="U41745" s="173"/>
    </row>
    <row r="41746" spans="13:21" s="104" customFormat="1" ht="15.75">
      <c r="M41746" s="172"/>
      <c r="N41746" s="172"/>
      <c r="O41746" s="172"/>
      <c r="U41746" s="173"/>
    </row>
    <row r="41747" spans="13:21" s="104" customFormat="1" ht="15.75">
      <c r="M41747" s="172"/>
      <c r="N41747" s="172"/>
      <c r="O41747" s="172"/>
      <c r="U41747" s="173"/>
    </row>
    <row r="41748" spans="13:21" s="104" customFormat="1" ht="15.75">
      <c r="M41748" s="172"/>
      <c r="N41748" s="172"/>
      <c r="O41748" s="172"/>
      <c r="U41748" s="173"/>
    </row>
    <row r="41749" spans="13:21" s="104" customFormat="1" ht="15.75">
      <c r="M41749" s="172"/>
      <c r="N41749" s="172"/>
      <c r="O41749" s="172"/>
      <c r="U41749" s="173"/>
    </row>
    <row r="41750" spans="13:21" s="104" customFormat="1" ht="15.75">
      <c r="M41750" s="172"/>
      <c r="N41750" s="172"/>
      <c r="O41750" s="172"/>
      <c r="U41750" s="173"/>
    </row>
    <row r="41751" spans="13:21" s="104" customFormat="1" ht="15.75">
      <c r="M41751" s="172"/>
      <c r="N41751" s="172"/>
      <c r="O41751" s="172"/>
      <c r="U41751" s="173"/>
    </row>
    <row r="41752" spans="13:21" s="104" customFormat="1" ht="15.75">
      <c r="M41752" s="172"/>
      <c r="N41752" s="172"/>
      <c r="O41752" s="172"/>
      <c r="U41752" s="173"/>
    </row>
    <row r="41753" spans="13:21" s="104" customFormat="1" ht="15.75">
      <c r="M41753" s="172"/>
      <c r="N41753" s="172"/>
      <c r="O41753" s="172"/>
      <c r="U41753" s="173"/>
    </row>
    <row r="41754" spans="13:21" s="104" customFormat="1" ht="15.75">
      <c r="M41754" s="172"/>
      <c r="N41754" s="172"/>
      <c r="O41754" s="172"/>
      <c r="U41754" s="173"/>
    </row>
    <row r="41755" spans="13:21" s="104" customFormat="1" ht="15.75">
      <c r="M41755" s="172"/>
      <c r="N41755" s="172"/>
      <c r="O41755" s="172"/>
      <c r="U41755" s="173"/>
    </row>
    <row r="41756" spans="13:21" s="104" customFormat="1" ht="15.75">
      <c r="M41756" s="172"/>
      <c r="N41756" s="172"/>
      <c r="O41756" s="172"/>
      <c r="U41756" s="173"/>
    </row>
    <row r="41757" spans="13:21" s="104" customFormat="1" ht="15.75">
      <c r="M41757" s="172"/>
      <c r="N41757" s="172"/>
      <c r="O41757" s="172"/>
      <c r="U41757" s="173"/>
    </row>
    <row r="41758" spans="13:21" s="104" customFormat="1" ht="15.75">
      <c r="M41758" s="172"/>
      <c r="N41758" s="172"/>
      <c r="O41758" s="172"/>
      <c r="U41758" s="173"/>
    </row>
    <row r="41759" spans="13:21" s="104" customFormat="1" ht="15.75">
      <c r="M41759" s="172"/>
      <c r="N41759" s="172"/>
      <c r="O41759" s="172"/>
      <c r="U41759" s="173"/>
    </row>
    <row r="41760" spans="13:21" s="104" customFormat="1" ht="15.75">
      <c r="M41760" s="172"/>
      <c r="N41760" s="172"/>
      <c r="O41760" s="172"/>
      <c r="U41760" s="173"/>
    </row>
    <row r="41761" spans="13:21" s="104" customFormat="1" ht="15.75">
      <c r="M41761" s="172"/>
      <c r="N41761" s="172"/>
      <c r="O41761" s="172"/>
      <c r="U41761" s="173"/>
    </row>
    <row r="41762" spans="13:21" s="104" customFormat="1" ht="15.75">
      <c r="M41762" s="172"/>
      <c r="N41762" s="172"/>
      <c r="O41762" s="172"/>
      <c r="U41762" s="173"/>
    </row>
    <row r="41763" spans="13:21" s="104" customFormat="1" ht="15.75">
      <c r="M41763" s="172"/>
      <c r="N41763" s="172"/>
      <c r="O41763" s="172"/>
      <c r="U41763" s="173"/>
    </row>
    <row r="41764" spans="13:21" s="104" customFormat="1" ht="15.75">
      <c r="M41764" s="172"/>
      <c r="N41764" s="172"/>
      <c r="O41764" s="172"/>
      <c r="U41764" s="173"/>
    </row>
    <row r="41765" spans="13:21" s="104" customFormat="1" ht="15.75">
      <c r="M41765" s="172"/>
      <c r="N41765" s="172"/>
      <c r="O41765" s="172"/>
      <c r="U41765" s="173"/>
    </row>
    <row r="41766" spans="13:21" s="104" customFormat="1" ht="15.75">
      <c r="M41766" s="172"/>
      <c r="N41766" s="172"/>
      <c r="O41766" s="172"/>
      <c r="U41766" s="173"/>
    </row>
    <row r="41767" spans="13:21" s="104" customFormat="1" ht="15.75">
      <c r="M41767" s="172"/>
      <c r="N41767" s="172"/>
      <c r="O41767" s="172"/>
      <c r="U41767" s="173"/>
    </row>
    <row r="41768" spans="13:21" s="104" customFormat="1" ht="15.75">
      <c r="M41768" s="172"/>
      <c r="N41768" s="172"/>
      <c r="O41768" s="172"/>
      <c r="U41768" s="173"/>
    </row>
    <row r="41769" spans="13:21" s="104" customFormat="1" ht="15.75">
      <c r="M41769" s="172"/>
      <c r="N41769" s="172"/>
      <c r="O41769" s="172"/>
      <c r="U41769" s="173"/>
    </row>
    <row r="41770" spans="13:21" s="104" customFormat="1" ht="15.75">
      <c r="M41770" s="172"/>
      <c r="N41770" s="172"/>
      <c r="O41770" s="172"/>
      <c r="U41770" s="173"/>
    </row>
    <row r="41771" spans="13:21" s="104" customFormat="1" ht="15.75">
      <c r="M41771" s="172"/>
      <c r="N41771" s="172"/>
      <c r="O41771" s="172"/>
      <c r="U41771" s="173"/>
    </row>
    <row r="41772" spans="13:21" s="104" customFormat="1" ht="15.75">
      <c r="M41772" s="172"/>
      <c r="N41772" s="172"/>
      <c r="O41772" s="172"/>
      <c r="U41772" s="173"/>
    </row>
    <row r="41773" spans="13:21" s="104" customFormat="1" ht="15.75">
      <c r="M41773" s="172"/>
      <c r="N41773" s="172"/>
      <c r="O41773" s="172"/>
      <c r="U41773" s="173"/>
    </row>
    <row r="41774" spans="13:21" s="104" customFormat="1" ht="15.75">
      <c r="M41774" s="172"/>
      <c r="N41774" s="172"/>
      <c r="O41774" s="172"/>
      <c r="U41774" s="173"/>
    </row>
    <row r="41775" spans="13:21" s="104" customFormat="1" ht="15.75">
      <c r="M41775" s="172"/>
      <c r="N41775" s="172"/>
      <c r="O41775" s="172"/>
      <c r="U41775" s="173"/>
    </row>
    <row r="41776" spans="13:21" s="104" customFormat="1" ht="15.75">
      <c r="M41776" s="172"/>
      <c r="N41776" s="172"/>
      <c r="O41776" s="172"/>
      <c r="U41776" s="173"/>
    </row>
    <row r="41777" spans="13:21" s="104" customFormat="1" ht="15.75">
      <c r="M41777" s="172"/>
      <c r="N41777" s="172"/>
      <c r="O41777" s="172"/>
      <c r="U41777" s="173"/>
    </row>
    <row r="41778" spans="13:21" s="104" customFormat="1" ht="15.75">
      <c r="M41778" s="172"/>
      <c r="N41778" s="172"/>
      <c r="O41778" s="172"/>
      <c r="U41778" s="173"/>
    </row>
    <row r="41779" spans="13:21" s="104" customFormat="1" ht="15.75">
      <c r="M41779" s="172"/>
      <c r="N41779" s="172"/>
      <c r="O41779" s="172"/>
      <c r="U41779" s="173"/>
    </row>
    <row r="41780" spans="13:21" s="104" customFormat="1" ht="15.75">
      <c r="M41780" s="172"/>
      <c r="N41780" s="172"/>
      <c r="O41780" s="172"/>
      <c r="U41780" s="173"/>
    </row>
    <row r="41781" spans="13:21" s="104" customFormat="1" ht="15.75">
      <c r="M41781" s="172"/>
      <c r="N41781" s="172"/>
      <c r="O41781" s="172"/>
      <c r="U41781" s="173"/>
    </row>
    <row r="41782" spans="13:21" s="104" customFormat="1" ht="15.75">
      <c r="M41782" s="172"/>
      <c r="N41782" s="172"/>
      <c r="O41782" s="172"/>
      <c r="U41782" s="173"/>
    </row>
    <row r="41783" spans="13:21" s="104" customFormat="1" ht="15.75">
      <c r="M41783" s="172"/>
      <c r="N41783" s="172"/>
      <c r="O41783" s="172"/>
      <c r="U41783" s="173"/>
    </row>
    <row r="41784" spans="13:21" s="104" customFormat="1" ht="15.75">
      <c r="M41784" s="172"/>
      <c r="N41784" s="172"/>
      <c r="O41784" s="172"/>
      <c r="U41784" s="173"/>
    </row>
    <row r="41785" spans="13:21" s="104" customFormat="1" ht="15.75">
      <c r="M41785" s="172"/>
      <c r="N41785" s="172"/>
      <c r="O41785" s="172"/>
      <c r="U41785" s="173"/>
    </row>
    <row r="41786" spans="13:21" s="104" customFormat="1" ht="15.75">
      <c r="M41786" s="172"/>
      <c r="N41786" s="172"/>
      <c r="O41786" s="172"/>
      <c r="U41786" s="173"/>
    </row>
    <row r="41787" spans="13:21" s="104" customFormat="1" ht="15.75">
      <c r="M41787" s="172"/>
      <c r="N41787" s="172"/>
      <c r="O41787" s="172"/>
      <c r="U41787" s="173"/>
    </row>
    <row r="41788" spans="13:21" s="104" customFormat="1" ht="15.75">
      <c r="M41788" s="172"/>
      <c r="N41788" s="172"/>
      <c r="O41788" s="172"/>
      <c r="U41788" s="173"/>
    </row>
    <row r="41789" spans="13:21" s="104" customFormat="1" ht="15.75">
      <c r="M41789" s="172"/>
      <c r="N41789" s="172"/>
      <c r="O41789" s="172"/>
      <c r="U41789" s="173"/>
    </row>
    <row r="41790" spans="13:21" s="104" customFormat="1" ht="15.75">
      <c r="M41790" s="172"/>
      <c r="N41790" s="172"/>
      <c r="O41790" s="172"/>
      <c r="U41790" s="173"/>
    </row>
    <row r="41791" spans="13:21" s="104" customFormat="1" ht="15.75">
      <c r="M41791" s="172"/>
      <c r="N41791" s="172"/>
      <c r="O41791" s="172"/>
      <c r="U41791" s="173"/>
    </row>
    <row r="41792" spans="13:21" s="104" customFormat="1" ht="15.75">
      <c r="M41792" s="172"/>
      <c r="N41792" s="172"/>
      <c r="O41792" s="172"/>
      <c r="U41792" s="173"/>
    </row>
    <row r="41793" spans="13:21" s="104" customFormat="1" ht="15.75">
      <c r="M41793" s="172"/>
      <c r="N41793" s="172"/>
      <c r="O41793" s="172"/>
      <c r="U41793" s="173"/>
    </row>
    <row r="41794" spans="13:21" s="104" customFormat="1" ht="15.75">
      <c r="M41794" s="172"/>
      <c r="N41794" s="172"/>
      <c r="O41794" s="172"/>
      <c r="U41794" s="173"/>
    </row>
    <row r="41795" spans="13:21" s="104" customFormat="1" ht="15.75">
      <c r="M41795" s="172"/>
      <c r="N41795" s="172"/>
      <c r="O41795" s="172"/>
      <c r="U41795" s="173"/>
    </row>
    <row r="41796" spans="13:21" s="104" customFormat="1" ht="15.75">
      <c r="M41796" s="172"/>
      <c r="N41796" s="172"/>
      <c r="O41796" s="172"/>
      <c r="U41796" s="173"/>
    </row>
    <row r="41797" spans="13:21" s="104" customFormat="1" ht="15.75">
      <c r="M41797" s="172"/>
      <c r="N41797" s="172"/>
      <c r="O41797" s="172"/>
      <c r="U41797" s="173"/>
    </row>
    <row r="41798" spans="13:21" s="104" customFormat="1" ht="15.75">
      <c r="M41798" s="172"/>
      <c r="N41798" s="172"/>
      <c r="O41798" s="172"/>
      <c r="U41798" s="173"/>
    </row>
    <row r="41799" spans="13:21" s="104" customFormat="1" ht="15.75">
      <c r="M41799" s="172"/>
      <c r="N41799" s="172"/>
      <c r="O41799" s="172"/>
      <c r="U41799" s="173"/>
    </row>
    <row r="41800" spans="13:21" s="104" customFormat="1" ht="15.75">
      <c r="M41800" s="172"/>
      <c r="N41800" s="172"/>
      <c r="O41800" s="172"/>
      <c r="U41800" s="173"/>
    </row>
    <row r="41801" spans="13:21" s="104" customFormat="1" ht="15.75">
      <c r="M41801" s="172"/>
      <c r="N41801" s="172"/>
      <c r="O41801" s="172"/>
      <c r="U41801" s="173"/>
    </row>
    <row r="41802" spans="13:21" s="104" customFormat="1" ht="15.75">
      <c r="M41802" s="172"/>
      <c r="N41802" s="172"/>
      <c r="O41802" s="172"/>
      <c r="U41802" s="173"/>
    </row>
    <row r="41803" spans="13:21" s="104" customFormat="1" ht="15.75">
      <c r="M41803" s="172"/>
      <c r="N41803" s="172"/>
      <c r="O41803" s="172"/>
      <c r="U41803" s="173"/>
    </row>
    <row r="41804" spans="13:21" s="104" customFormat="1" ht="15.75">
      <c r="M41804" s="172"/>
      <c r="N41804" s="172"/>
      <c r="O41804" s="172"/>
      <c r="U41804" s="173"/>
    </row>
    <row r="41805" spans="13:21" s="104" customFormat="1" ht="15.75">
      <c r="M41805" s="172"/>
      <c r="N41805" s="172"/>
      <c r="O41805" s="172"/>
      <c r="U41805" s="173"/>
    </row>
    <row r="41806" spans="13:21" s="104" customFormat="1" ht="15.75">
      <c r="M41806" s="172"/>
      <c r="N41806" s="172"/>
      <c r="O41806" s="172"/>
      <c r="U41806" s="173"/>
    </row>
    <row r="41807" spans="13:21" s="104" customFormat="1" ht="15.75">
      <c r="M41807" s="172"/>
      <c r="N41807" s="172"/>
      <c r="O41807" s="172"/>
      <c r="U41807" s="173"/>
    </row>
    <row r="41808" spans="13:21" s="104" customFormat="1" ht="15.75">
      <c r="M41808" s="172"/>
      <c r="N41808" s="172"/>
      <c r="O41808" s="172"/>
      <c r="U41808" s="173"/>
    </row>
    <row r="41809" spans="13:21" s="104" customFormat="1" ht="15.75">
      <c r="M41809" s="172"/>
      <c r="N41809" s="172"/>
      <c r="O41809" s="172"/>
      <c r="U41809" s="173"/>
    </row>
    <row r="41810" spans="13:21" s="104" customFormat="1" ht="15.75">
      <c r="M41810" s="172"/>
      <c r="N41810" s="172"/>
      <c r="O41810" s="172"/>
      <c r="U41810" s="173"/>
    </row>
    <row r="41811" spans="13:21" s="104" customFormat="1" ht="15.75">
      <c r="M41811" s="172"/>
      <c r="N41811" s="172"/>
      <c r="O41811" s="172"/>
      <c r="U41811" s="173"/>
    </row>
    <row r="41812" spans="13:21" s="104" customFormat="1" ht="15.75">
      <c r="M41812" s="172"/>
      <c r="N41812" s="172"/>
      <c r="O41812" s="172"/>
      <c r="U41812" s="173"/>
    </row>
    <row r="41813" spans="13:21" s="104" customFormat="1" ht="15.75">
      <c r="M41813" s="172"/>
      <c r="N41813" s="172"/>
      <c r="O41813" s="172"/>
      <c r="U41813" s="173"/>
    </row>
    <row r="41814" spans="13:21" s="104" customFormat="1" ht="15.75">
      <c r="M41814" s="172"/>
      <c r="N41814" s="172"/>
      <c r="O41814" s="172"/>
      <c r="U41814" s="173"/>
    </row>
    <row r="41815" spans="13:21" s="104" customFormat="1" ht="15.75">
      <c r="M41815" s="172"/>
      <c r="N41815" s="172"/>
      <c r="O41815" s="172"/>
      <c r="U41815" s="173"/>
    </row>
    <row r="41816" spans="13:21" s="104" customFormat="1" ht="15.75">
      <c r="M41816" s="172"/>
      <c r="N41816" s="172"/>
      <c r="O41816" s="172"/>
      <c r="U41816" s="173"/>
    </row>
    <row r="41817" spans="13:21" s="104" customFormat="1" ht="15.75">
      <c r="M41817" s="172"/>
      <c r="N41817" s="172"/>
      <c r="O41817" s="172"/>
      <c r="U41817" s="173"/>
    </row>
    <row r="41818" spans="13:21" s="104" customFormat="1" ht="15.75">
      <c r="M41818" s="172"/>
      <c r="N41818" s="172"/>
      <c r="O41818" s="172"/>
      <c r="U41818" s="173"/>
    </row>
    <row r="41819" spans="13:21" s="104" customFormat="1" ht="15.75">
      <c r="M41819" s="172"/>
      <c r="N41819" s="172"/>
      <c r="O41819" s="172"/>
      <c r="U41819" s="173"/>
    </row>
    <row r="41820" spans="13:21" s="104" customFormat="1" ht="15.75">
      <c r="M41820" s="172"/>
      <c r="N41820" s="172"/>
      <c r="O41820" s="172"/>
      <c r="U41820" s="173"/>
    </row>
    <row r="41821" spans="13:21" s="104" customFormat="1" ht="15.75">
      <c r="M41821" s="172"/>
      <c r="N41821" s="172"/>
      <c r="O41821" s="172"/>
      <c r="U41821" s="173"/>
    </row>
    <row r="41822" spans="13:21" s="104" customFormat="1" ht="15.75">
      <c r="M41822" s="172"/>
      <c r="N41822" s="172"/>
      <c r="O41822" s="172"/>
      <c r="U41822" s="173"/>
    </row>
    <row r="41823" spans="13:21" s="104" customFormat="1" ht="15.75">
      <c r="M41823" s="172"/>
      <c r="N41823" s="172"/>
      <c r="O41823" s="172"/>
      <c r="U41823" s="173"/>
    </row>
    <row r="41824" spans="13:21" s="104" customFormat="1" ht="15.75">
      <c r="M41824" s="172"/>
      <c r="N41824" s="172"/>
      <c r="O41824" s="172"/>
      <c r="U41824" s="173"/>
    </row>
    <row r="41825" spans="13:21" s="104" customFormat="1" ht="15.75">
      <c r="M41825" s="172"/>
      <c r="N41825" s="172"/>
      <c r="O41825" s="172"/>
      <c r="U41825" s="173"/>
    </row>
    <row r="41826" spans="13:21" s="104" customFormat="1" ht="15.75">
      <c r="M41826" s="172"/>
      <c r="N41826" s="172"/>
      <c r="O41826" s="172"/>
      <c r="U41826" s="173"/>
    </row>
    <row r="41827" spans="13:21" s="104" customFormat="1" ht="15.75">
      <c r="M41827" s="172"/>
      <c r="N41827" s="172"/>
      <c r="O41827" s="172"/>
      <c r="U41827" s="173"/>
    </row>
    <row r="41828" spans="13:21" s="104" customFormat="1" ht="15.75">
      <c r="M41828" s="172"/>
      <c r="N41828" s="172"/>
      <c r="O41828" s="172"/>
      <c r="U41828" s="173"/>
    </row>
    <row r="41829" spans="13:21" s="104" customFormat="1" ht="15.75">
      <c r="M41829" s="172"/>
      <c r="N41829" s="172"/>
      <c r="O41829" s="172"/>
      <c r="U41829" s="173"/>
    </row>
    <row r="41830" spans="13:21" s="104" customFormat="1" ht="15.75">
      <c r="M41830" s="172"/>
      <c r="N41830" s="172"/>
      <c r="O41830" s="172"/>
      <c r="U41830" s="173"/>
    </row>
    <row r="41831" spans="13:21" s="104" customFormat="1" ht="15.75">
      <c r="M41831" s="172"/>
      <c r="N41831" s="172"/>
      <c r="O41831" s="172"/>
      <c r="U41831" s="173"/>
    </row>
    <row r="41832" spans="13:21" s="104" customFormat="1" ht="15.75">
      <c r="M41832" s="172"/>
      <c r="N41832" s="172"/>
      <c r="O41832" s="172"/>
      <c r="U41832" s="173"/>
    </row>
    <row r="41833" spans="13:21" s="104" customFormat="1" ht="15.75">
      <c r="M41833" s="172"/>
      <c r="N41833" s="172"/>
      <c r="O41833" s="172"/>
      <c r="U41833" s="173"/>
    </row>
    <row r="41834" spans="13:21" s="104" customFormat="1" ht="15.75">
      <c r="M41834" s="172"/>
      <c r="N41834" s="172"/>
      <c r="O41834" s="172"/>
      <c r="U41834" s="173"/>
    </row>
    <row r="41835" spans="13:21" s="104" customFormat="1" ht="15.75">
      <c r="M41835" s="172"/>
      <c r="N41835" s="172"/>
      <c r="O41835" s="172"/>
      <c r="U41835" s="173"/>
    </row>
    <row r="41836" spans="13:21" s="104" customFormat="1" ht="15.75">
      <c r="M41836" s="172"/>
      <c r="N41836" s="172"/>
      <c r="O41836" s="172"/>
      <c r="U41836" s="173"/>
    </row>
    <row r="41837" spans="13:21" s="104" customFormat="1" ht="15.75">
      <c r="M41837" s="172"/>
      <c r="N41837" s="172"/>
      <c r="O41837" s="172"/>
      <c r="U41837" s="173"/>
    </row>
    <row r="41838" spans="13:21" s="104" customFormat="1" ht="15.75">
      <c r="M41838" s="172"/>
      <c r="N41838" s="172"/>
      <c r="O41838" s="172"/>
      <c r="U41838" s="173"/>
    </row>
    <row r="41839" spans="13:21" s="104" customFormat="1" ht="15.75">
      <c r="M41839" s="172"/>
      <c r="N41839" s="172"/>
      <c r="O41839" s="172"/>
      <c r="U41839" s="173"/>
    </row>
    <row r="41840" spans="13:21" s="104" customFormat="1" ht="15.75">
      <c r="M41840" s="172"/>
      <c r="N41840" s="172"/>
      <c r="O41840" s="172"/>
      <c r="U41840" s="173"/>
    </row>
    <row r="41841" spans="13:21" s="104" customFormat="1" ht="15.75">
      <c r="M41841" s="172"/>
      <c r="N41841" s="172"/>
      <c r="O41841" s="172"/>
      <c r="U41841" s="173"/>
    </row>
    <row r="41842" spans="13:21" s="104" customFormat="1" ht="15.75">
      <c r="M41842" s="172"/>
      <c r="N41842" s="172"/>
      <c r="O41842" s="172"/>
      <c r="U41842" s="173"/>
    </row>
    <row r="41843" spans="13:21" s="104" customFormat="1" ht="15.75">
      <c r="M41843" s="172"/>
      <c r="N41843" s="172"/>
      <c r="O41843" s="172"/>
      <c r="U41843" s="173"/>
    </row>
    <row r="41844" spans="13:21" s="104" customFormat="1" ht="15.75">
      <c r="M41844" s="172"/>
      <c r="N41844" s="172"/>
      <c r="O41844" s="172"/>
      <c r="U41844" s="173"/>
    </row>
    <row r="41845" spans="13:21" s="104" customFormat="1" ht="15.75">
      <c r="M41845" s="172"/>
      <c r="N41845" s="172"/>
      <c r="O41845" s="172"/>
      <c r="U41845" s="173"/>
    </row>
    <row r="41846" spans="13:21" s="104" customFormat="1" ht="15.75">
      <c r="M41846" s="172"/>
      <c r="N41846" s="172"/>
      <c r="O41846" s="172"/>
      <c r="U41846" s="173"/>
    </row>
    <row r="41847" spans="13:21" s="104" customFormat="1" ht="15.75">
      <c r="M41847" s="172"/>
      <c r="N41847" s="172"/>
      <c r="O41847" s="172"/>
      <c r="U41847" s="173"/>
    </row>
    <row r="41848" spans="13:21" s="104" customFormat="1" ht="15.75">
      <c r="M41848" s="172"/>
      <c r="N41848" s="172"/>
      <c r="O41848" s="172"/>
      <c r="U41848" s="173"/>
    </row>
    <row r="41849" spans="13:21" s="104" customFormat="1" ht="15.75">
      <c r="M41849" s="172"/>
      <c r="N41849" s="172"/>
      <c r="O41849" s="172"/>
      <c r="U41849" s="173"/>
    </row>
    <row r="41850" spans="13:21" s="104" customFormat="1" ht="15.75">
      <c r="M41850" s="172"/>
      <c r="N41850" s="172"/>
      <c r="O41850" s="172"/>
      <c r="U41850" s="173"/>
    </row>
    <row r="41851" spans="13:21" s="104" customFormat="1" ht="15.75">
      <c r="M41851" s="172"/>
      <c r="N41851" s="172"/>
      <c r="O41851" s="172"/>
      <c r="U41851" s="173"/>
    </row>
    <row r="41852" spans="13:21" s="104" customFormat="1" ht="15.75">
      <c r="M41852" s="172"/>
      <c r="N41852" s="172"/>
      <c r="O41852" s="172"/>
      <c r="U41852" s="173"/>
    </row>
    <row r="41853" spans="13:21" s="104" customFormat="1" ht="15.75">
      <c r="M41853" s="172"/>
      <c r="N41853" s="172"/>
      <c r="O41853" s="172"/>
      <c r="U41853" s="173"/>
    </row>
    <row r="41854" spans="13:21" s="104" customFormat="1" ht="15.75">
      <c r="M41854" s="172"/>
      <c r="N41854" s="172"/>
      <c r="O41854" s="172"/>
      <c r="U41854" s="173"/>
    </row>
    <row r="41855" spans="13:21" s="104" customFormat="1" ht="15.75">
      <c r="M41855" s="172"/>
      <c r="N41855" s="172"/>
      <c r="O41855" s="172"/>
      <c r="U41855" s="173"/>
    </row>
    <row r="41856" spans="13:21" s="104" customFormat="1" ht="15.75">
      <c r="M41856" s="172"/>
      <c r="N41856" s="172"/>
      <c r="O41856" s="172"/>
      <c r="U41856" s="173"/>
    </row>
    <row r="41857" spans="13:21" s="104" customFormat="1" ht="15.75">
      <c r="M41857" s="172"/>
      <c r="N41857" s="172"/>
      <c r="O41857" s="172"/>
      <c r="U41857" s="173"/>
    </row>
    <row r="41858" spans="13:21" s="104" customFormat="1" ht="15.75">
      <c r="M41858" s="172"/>
      <c r="N41858" s="172"/>
      <c r="O41858" s="172"/>
      <c r="U41858" s="173"/>
    </row>
    <row r="41859" spans="13:21" s="104" customFormat="1" ht="15.75">
      <c r="M41859" s="172"/>
      <c r="N41859" s="172"/>
      <c r="O41859" s="172"/>
      <c r="U41859" s="173"/>
    </row>
    <row r="41860" spans="13:21" s="104" customFormat="1" ht="15.75">
      <c r="M41860" s="172"/>
      <c r="N41860" s="172"/>
      <c r="O41860" s="172"/>
      <c r="U41860" s="173"/>
    </row>
    <row r="41861" spans="13:21" s="104" customFormat="1" ht="15.75">
      <c r="M41861" s="172"/>
      <c r="N41861" s="172"/>
      <c r="O41861" s="172"/>
      <c r="U41861" s="173"/>
    </row>
    <row r="41862" spans="13:21" s="104" customFormat="1" ht="15.75">
      <c r="M41862" s="172"/>
      <c r="N41862" s="172"/>
      <c r="O41862" s="172"/>
      <c r="U41862" s="173"/>
    </row>
    <row r="41863" spans="13:21" s="104" customFormat="1" ht="15.75">
      <c r="M41863" s="172"/>
      <c r="N41863" s="172"/>
      <c r="O41863" s="172"/>
      <c r="U41863" s="173"/>
    </row>
    <row r="41864" spans="13:21" s="104" customFormat="1" ht="15.75">
      <c r="M41864" s="172"/>
      <c r="N41864" s="172"/>
      <c r="O41864" s="172"/>
      <c r="U41864" s="173"/>
    </row>
    <row r="41865" spans="13:21" s="104" customFormat="1" ht="15.75">
      <c r="M41865" s="172"/>
      <c r="N41865" s="172"/>
      <c r="O41865" s="172"/>
      <c r="U41865" s="173"/>
    </row>
    <row r="41866" spans="13:21" s="104" customFormat="1" ht="15.75">
      <c r="M41866" s="172"/>
      <c r="N41866" s="172"/>
      <c r="O41866" s="172"/>
      <c r="U41866" s="173"/>
    </row>
    <row r="41867" spans="13:21" s="104" customFormat="1" ht="15.75">
      <c r="M41867" s="172"/>
      <c r="N41867" s="172"/>
      <c r="O41867" s="172"/>
      <c r="U41867" s="173"/>
    </row>
    <row r="41868" spans="13:21" s="104" customFormat="1" ht="15.75">
      <c r="M41868" s="172"/>
      <c r="N41868" s="172"/>
      <c r="O41868" s="172"/>
      <c r="U41868" s="173"/>
    </row>
    <row r="41869" spans="13:21" s="104" customFormat="1" ht="15.75">
      <c r="M41869" s="172"/>
      <c r="N41869" s="172"/>
      <c r="O41869" s="172"/>
      <c r="U41869" s="173"/>
    </row>
    <row r="41870" spans="13:21" s="104" customFormat="1" ht="15.75">
      <c r="M41870" s="172"/>
      <c r="N41870" s="172"/>
      <c r="O41870" s="172"/>
      <c r="U41870" s="173"/>
    </row>
    <row r="41871" spans="13:21" s="104" customFormat="1" ht="15.75">
      <c r="M41871" s="172"/>
      <c r="N41871" s="172"/>
      <c r="O41871" s="172"/>
      <c r="U41871" s="173"/>
    </row>
    <row r="41872" spans="13:21" s="104" customFormat="1" ht="15.75">
      <c r="M41872" s="172"/>
      <c r="N41872" s="172"/>
      <c r="O41872" s="172"/>
      <c r="U41872" s="173"/>
    </row>
    <row r="41873" spans="13:21" s="104" customFormat="1" ht="15.75">
      <c r="M41873" s="172"/>
      <c r="N41873" s="172"/>
      <c r="O41873" s="172"/>
      <c r="U41873" s="173"/>
    </row>
    <row r="41874" spans="13:21" s="104" customFormat="1" ht="15.75">
      <c r="M41874" s="172"/>
      <c r="N41874" s="172"/>
      <c r="O41874" s="172"/>
      <c r="U41874" s="173"/>
    </row>
    <row r="41875" spans="13:21" s="104" customFormat="1" ht="15.75">
      <c r="M41875" s="172"/>
      <c r="N41875" s="172"/>
      <c r="O41875" s="172"/>
      <c r="U41875" s="173"/>
    </row>
    <row r="41876" spans="13:21" s="104" customFormat="1" ht="15.75">
      <c r="M41876" s="172"/>
      <c r="N41876" s="172"/>
      <c r="O41876" s="172"/>
      <c r="U41876" s="173"/>
    </row>
    <row r="41877" spans="13:21" s="104" customFormat="1" ht="15.75">
      <c r="M41877" s="172"/>
      <c r="N41877" s="172"/>
      <c r="O41877" s="172"/>
      <c r="U41877" s="173"/>
    </row>
    <row r="41878" spans="13:21" s="104" customFormat="1" ht="15.75">
      <c r="M41878" s="172"/>
      <c r="N41878" s="172"/>
      <c r="O41878" s="172"/>
      <c r="U41878" s="173"/>
    </row>
    <row r="41879" spans="13:21" s="104" customFormat="1" ht="15.75">
      <c r="M41879" s="172"/>
      <c r="N41879" s="172"/>
      <c r="O41879" s="172"/>
      <c r="U41879" s="173"/>
    </row>
    <row r="41880" spans="13:21" s="104" customFormat="1" ht="15.75">
      <c r="M41880" s="172"/>
      <c r="N41880" s="172"/>
      <c r="O41880" s="172"/>
      <c r="U41880" s="173"/>
    </row>
    <row r="41881" spans="13:21" s="104" customFormat="1" ht="15.75">
      <c r="M41881" s="172"/>
      <c r="N41881" s="172"/>
      <c r="O41881" s="172"/>
      <c r="U41881" s="173"/>
    </row>
    <row r="41882" spans="13:21" s="104" customFormat="1" ht="15.75">
      <c r="M41882" s="172"/>
      <c r="N41882" s="172"/>
      <c r="O41882" s="172"/>
      <c r="U41882" s="173"/>
    </row>
    <row r="41883" spans="13:21" s="104" customFormat="1" ht="15.75">
      <c r="M41883" s="172"/>
      <c r="N41883" s="172"/>
      <c r="O41883" s="172"/>
      <c r="U41883" s="173"/>
    </row>
    <row r="41884" spans="13:21" s="104" customFormat="1" ht="15.75">
      <c r="M41884" s="172"/>
      <c r="N41884" s="172"/>
      <c r="O41884" s="172"/>
      <c r="U41884" s="173"/>
    </row>
    <row r="41885" spans="13:21" s="104" customFormat="1" ht="15.75">
      <c r="M41885" s="172"/>
      <c r="N41885" s="172"/>
      <c r="O41885" s="172"/>
      <c r="U41885" s="173"/>
    </row>
    <row r="41886" spans="13:21" s="104" customFormat="1" ht="15.75">
      <c r="M41886" s="172"/>
      <c r="N41886" s="172"/>
      <c r="O41886" s="172"/>
      <c r="U41886" s="173"/>
    </row>
    <row r="41887" spans="13:21" s="104" customFormat="1" ht="15.75">
      <c r="M41887" s="172"/>
      <c r="N41887" s="172"/>
      <c r="O41887" s="172"/>
      <c r="U41887" s="173"/>
    </row>
    <row r="41888" spans="13:21" s="104" customFormat="1" ht="15.75">
      <c r="M41888" s="172"/>
      <c r="N41888" s="172"/>
      <c r="O41888" s="172"/>
      <c r="U41888" s="173"/>
    </row>
    <row r="41889" spans="13:21" s="104" customFormat="1" ht="15.75">
      <c r="M41889" s="172"/>
      <c r="N41889" s="172"/>
      <c r="O41889" s="172"/>
      <c r="U41889" s="173"/>
    </row>
    <row r="41890" spans="13:21" s="104" customFormat="1" ht="15.75">
      <c r="M41890" s="172"/>
      <c r="N41890" s="172"/>
      <c r="O41890" s="172"/>
      <c r="U41890" s="173"/>
    </row>
    <row r="41891" spans="13:21" s="104" customFormat="1" ht="15.75">
      <c r="M41891" s="172"/>
      <c r="N41891" s="172"/>
      <c r="O41891" s="172"/>
      <c r="U41891" s="173"/>
    </row>
    <row r="41892" spans="13:21" s="104" customFormat="1" ht="15.75">
      <c r="M41892" s="172"/>
      <c r="N41892" s="172"/>
      <c r="O41892" s="172"/>
      <c r="U41892" s="173"/>
    </row>
    <row r="41893" spans="13:21" s="104" customFormat="1" ht="15.75">
      <c r="M41893" s="172"/>
      <c r="N41893" s="172"/>
      <c r="O41893" s="172"/>
      <c r="U41893" s="173"/>
    </row>
    <row r="41894" spans="13:21" s="104" customFormat="1" ht="15.75">
      <c r="M41894" s="172"/>
      <c r="N41894" s="172"/>
      <c r="O41894" s="172"/>
      <c r="U41894" s="173"/>
    </row>
    <row r="41895" spans="13:21" s="104" customFormat="1" ht="15.75">
      <c r="M41895" s="172"/>
      <c r="N41895" s="172"/>
      <c r="O41895" s="172"/>
      <c r="U41895" s="173"/>
    </row>
    <row r="41896" spans="13:21" s="104" customFormat="1" ht="15.75">
      <c r="M41896" s="172"/>
      <c r="N41896" s="172"/>
      <c r="O41896" s="172"/>
      <c r="U41896" s="173"/>
    </row>
    <row r="41897" spans="13:21" s="104" customFormat="1" ht="15.75">
      <c r="M41897" s="172"/>
      <c r="N41897" s="172"/>
      <c r="O41897" s="172"/>
      <c r="U41897" s="173"/>
    </row>
    <row r="41898" spans="13:21" s="104" customFormat="1" ht="15.75">
      <c r="M41898" s="172"/>
      <c r="N41898" s="172"/>
      <c r="O41898" s="172"/>
      <c r="U41898" s="173"/>
    </row>
    <row r="41899" spans="13:21" s="104" customFormat="1" ht="15.75">
      <c r="M41899" s="172"/>
      <c r="N41899" s="172"/>
      <c r="O41899" s="172"/>
      <c r="U41899" s="173"/>
    </row>
    <row r="41900" spans="13:21" s="104" customFormat="1" ht="15.75">
      <c r="M41900" s="172"/>
      <c r="N41900" s="172"/>
      <c r="O41900" s="172"/>
      <c r="U41900" s="173"/>
    </row>
    <row r="41901" spans="13:21" s="104" customFormat="1" ht="15.75">
      <c r="M41901" s="172"/>
      <c r="N41901" s="172"/>
      <c r="O41901" s="172"/>
      <c r="U41901" s="173"/>
    </row>
    <row r="41902" spans="13:21" s="104" customFormat="1" ht="15.75">
      <c r="M41902" s="172"/>
      <c r="N41902" s="172"/>
      <c r="O41902" s="172"/>
      <c r="U41902" s="173"/>
    </row>
    <row r="41903" spans="13:21" s="104" customFormat="1" ht="15.75">
      <c r="M41903" s="172"/>
      <c r="N41903" s="172"/>
      <c r="O41903" s="172"/>
      <c r="U41903" s="173"/>
    </row>
    <row r="41904" spans="13:21" s="104" customFormat="1" ht="15.75">
      <c r="M41904" s="172"/>
      <c r="N41904" s="172"/>
      <c r="O41904" s="172"/>
      <c r="U41904" s="173"/>
    </row>
    <row r="41905" spans="13:21" s="104" customFormat="1" ht="15.75">
      <c r="M41905" s="172"/>
      <c r="N41905" s="172"/>
      <c r="O41905" s="172"/>
      <c r="U41905" s="173"/>
    </row>
    <row r="41906" spans="13:21" s="104" customFormat="1" ht="15.75">
      <c r="M41906" s="172"/>
      <c r="N41906" s="172"/>
      <c r="O41906" s="172"/>
      <c r="U41906" s="173"/>
    </row>
    <row r="41907" spans="13:21" s="104" customFormat="1" ht="15.75">
      <c r="M41907" s="172"/>
      <c r="N41907" s="172"/>
      <c r="O41907" s="172"/>
      <c r="U41907" s="173"/>
    </row>
    <row r="41908" spans="13:21" s="104" customFormat="1" ht="15.75">
      <c r="M41908" s="172"/>
      <c r="N41908" s="172"/>
      <c r="O41908" s="172"/>
      <c r="U41908" s="173"/>
    </row>
    <row r="41909" spans="13:21" s="104" customFormat="1" ht="15.75">
      <c r="M41909" s="172"/>
      <c r="N41909" s="172"/>
      <c r="O41909" s="172"/>
      <c r="U41909" s="173"/>
    </row>
    <row r="41910" spans="13:21" s="104" customFormat="1" ht="15.75">
      <c r="M41910" s="172"/>
      <c r="N41910" s="172"/>
      <c r="O41910" s="172"/>
      <c r="U41910" s="173"/>
    </row>
    <row r="41911" spans="13:21" s="104" customFormat="1" ht="15.75">
      <c r="M41911" s="172"/>
      <c r="N41911" s="172"/>
      <c r="O41911" s="172"/>
      <c r="U41911" s="173"/>
    </row>
    <row r="41912" spans="13:21" s="104" customFormat="1" ht="15.75">
      <c r="M41912" s="172"/>
      <c r="N41912" s="172"/>
      <c r="O41912" s="172"/>
      <c r="U41912" s="173"/>
    </row>
    <row r="41913" spans="13:21" s="104" customFormat="1" ht="15.75">
      <c r="M41913" s="172"/>
      <c r="N41913" s="172"/>
      <c r="O41913" s="172"/>
      <c r="U41913" s="173"/>
    </row>
    <row r="41914" spans="13:21" s="104" customFormat="1" ht="15.75">
      <c r="M41914" s="172"/>
      <c r="N41914" s="172"/>
      <c r="O41914" s="172"/>
      <c r="U41914" s="173"/>
    </row>
    <row r="41915" spans="13:21" s="104" customFormat="1" ht="15.75">
      <c r="M41915" s="172"/>
      <c r="N41915" s="172"/>
      <c r="O41915" s="172"/>
      <c r="U41915" s="173"/>
    </row>
    <row r="41916" spans="13:21" s="104" customFormat="1" ht="15.75">
      <c r="M41916" s="172"/>
      <c r="N41916" s="172"/>
      <c r="O41916" s="172"/>
      <c r="U41916" s="173"/>
    </row>
    <row r="41917" spans="13:21" s="104" customFormat="1" ht="15.75">
      <c r="M41917" s="172"/>
      <c r="N41917" s="172"/>
      <c r="O41917" s="172"/>
      <c r="U41917" s="173"/>
    </row>
    <row r="41918" spans="13:21" s="104" customFormat="1" ht="15.75">
      <c r="M41918" s="172"/>
      <c r="N41918" s="172"/>
      <c r="O41918" s="172"/>
      <c r="U41918" s="173"/>
    </row>
    <row r="41919" spans="13:21" s="104" customFormat="1" ht="15.75">
      <c r="M41919" s="172"/>
      <c r="N41919" s="172"/>
      <c r="O41919" s="172"/>
      <c r="U41919" s="173"/>
    </row>
    <row r="41920" spans="13:21" s="104" customFormat="1" ht="15.75">
      <c r="M41920" s="172"/>
      <c r="N41920" s="172"/>
      <c r="O41920" s="172"/>
      <c r="U41920" s="173"/>
    </row>
    <row r="41921" spans="13:21" s="104" customFormat="1" ht="15.75">
      <c r="M41921" s="172"/>
      <c r="N41921" s="172"/>
      <c r="O41921" s="172"/>
      <c r="U41921" s="173"/>
    </row>
    <row r="41922" spans="13:21" s="104" customFormat="1" ht="15.75">
      <c r="M41922" s="172"/>
      <c r="N41922" s="172"/>
      <c r="O41922" s="172"/>
      <c r="U41922" s="173"/>
    </row>
    <row r="41923" spans="13:21" s="104" customFormat="1" ht="15.75">
      <c r="M41923" s="172"/>
      <c r="N41923" s="172"/>
      <c r="O41923" s="172"/>
      <c r="U41923" s="173"/>
    </row>
    <row r="41924" spans="13:21" s="104" customFormat="1" ht="15.75">
      <c r="M41924" s="172"/>
      <c r="N41924" s="172"/>
      <c r="O41924" s="172"/>
      <c r="U41924" s="173"/>
    </row>
    <row r="41925" spans="13:21" s="104" customFormat="1" ht="15.75">
      <c r="M41925" s="172"/>
      <c r="N41925" s="172"/>
      <c r="O41925" s="172"/>
      <c r="U41925" s="173"/>
    </row>
    <row r="41926" spans="13:21" s="104" customFormat="1" ht="15.75">
      <c r="M41926" s="172"/>
      <c r="N41926" s="172"/>
      <c r="O41926" s="172"/>
      <c r="U41926" s="173"/>
    </row>
    <row r="41927" spans="13:21" s="104" customFormat="1" ht="15.75">
      <c r="M41927" s="172"/>
      <c r="N41927" s="172"/>
      <c r="O41927" s="172"/>
      <c r="U41927" s="173"/>
    </row>
    <row r="41928" spans="13:21" s="104" customFormat="1" ht="15.75">
      <c r="M41928" s="172"/>
      <c r="N41928" s="172"/>
      <c r="O41928" s="172"/>
      <c r="U41928" s="173"/>
    </row>
    <row r="41929" spans="13:21" s="104" customFormat="1" ht="15.75">
      <c r="M41929" s="172"/>
      <c r="N41929" s="172"/>
      <c r="O41929" s="172"/>
      <c r="U41929" s="173"/>
    </row>
    <row r="41930" spans="13:21" s="104" customFormat="1" ht="15.75">
      <c r="M41930" s="172"/>
      <c r="N41930" s="172"/>
      <c r="O41930" s="172"/>
      <c r="U41930" s="173"/>
    </row>
    <row r="41931" spans="13:21" s="104" customFormat="1" ht="15.75">
      <c r="M41931" s="172"/>
      <c r="N41931" s="172"/>
      <c r="O41931" s="172"/>
      <c r="U41931" s="173"/>
    </row>
    <row r="41932" spans="13:21" s="104" customFormat="1" ht="15.75">
      <c r="M41932" s="172"/>
      <c r="N41932" s="172"/>
      <c r="O41932" s="172"/>
      <c r="U41932" s="173"/>
    </row>
    <row r="41933" spans="13:21" s="104" customFormat="1" ht="15.75">
      <c r="M41933" s="172"/>
      <c r="N41933" s="172"/>
      <c r="O41933" s="172"/>
      <c r="U41933" s="173"/>
    </row>
    <row r="41934" spans="13:21" s="104" customFormat="1" ht="15.75">
      <c r="M41934" s="172"/>
      <c r="N41934" s="172"/>
      <c r="O41934" s="172"/>
      <c r="U41934" s="173"/>
    </row>
    <row r="41935" spans="13:21" s="104" customFormat="1" ht="15.75">
      <c r="M41935" s="172"/>
      <c r="N41935" s="172"/>
      <c r="O41935" s="172"/>
      <c r="U41935" s="173"/>
    </row>
    <row r="41936" spans="13:21" s="104" customFormat="1" ht="15.75">
      <c r="M41936" s="172"/>
      <c r="N41936" s="172"/>
      <c r="O41936" s="172"/>
      <c r="U41936" s="173"/>
    </row>
    <row r="41937" spans="13:21" s="104" customFormat="1" ht="15.75">
      <c r="M41937" s="172"/>
      <c r="N41937" s="172"/>
      <c r="O41937" s="172"/>
      <c r="U41937" s="173"/>
    </row>
    <row r="41938" spans="13:21" s="104" customFormat="1" ht="15.75">
      <c r="M41938" s="172"/>
      <c r="N41938" s="172"/>
      <c r="O41938" s="172"/>
      <c r="U41938" s="173"/>
    </row>
    <row r="41939" spans="13:21" s="104" customFormat="1" ht="15.75">
      <c r="M41939" s="172"/>
      <c r="N41939" s="172"/>
      <c r="O41939" s="172"/>
      <c r="U41939" s="173"/>
    </row>
    <row r="41940" spans="13:21" s="104" customFormat="1" ht="15.75">
      <c r="M41940" s="172"/>
      <c r="N41940" s="172"/>
      <c r="O41940" s="172"/>
      <c r="U41940" s="173"/>
    </row>
    <row r="41941" spans="13:21" s="104" customFormat="1" ht="15.75">
      <c r="M41941" s="172"/>
      <c r="N41941" s="172"/>
      <c r="O41941" s="172"/>
      <c r="U41941" s="173"/>
    </row>
    <row r="41942" spans="13:21" s="104" customFormat="1" ht="15.75">
      <c r="M41942" s="172"/>
      <c r="N41942" s="172"/>
      <c r="O41942" s="172"/>
      <c r="U41942" s="173"/>
    </row>
    <row r="41943" spans="13:21" s="104" customFormat="1" ht="15.75">
      <c r="M41943" s="172"/>
      <c r="N41943" s="172"/>
      <c r="O41943" s="172"/>
      <c r="U41943" s="173"/>
    </row>
    <row r="41944" spans="13:21" s="104" customFormat="1" ht="15.75">
      <c r="M41944" s="172"/>
      <c r="N41944" s="172"/>
      <c r="O41944" s="172"/>
      <c r="U41944" s="173"/>
    </row>
    <row r="41945" spans="13:21" s="104" customFormat="1" ht="15.75">
      <c r="M41945" s="172"/>
      <c r="N41945" s="172"/>
      <c r="O41945" s="172"/>
      <c r="U41945" s="173"/>
    </row>
    <row r="41946" spans="13:21" s="104" customFormat="1" ht="15.75">
      <c r="M41946" s="172"/>
      <c r="N41946" s="172"/>
      <c r="O41946" s="172"/>
      <c r="U41946" s="173"/>
    </row>
    <row r="41947" spans="13:21" s="104" customFormat="1" ht="15.75">
      <c r="M41947" s="172"/>
      <c r="N41947" s="172"/>
      <c r="O41947" s="172"/>
      <c r="U41947" s="173"/>
    </row>
    <row r="41948" spans="13:21" s="104" customFormat="1" ht="15.75">
      <c r="M41948" s="172"/>
      <c r="N41948" s="172"/>
      <c r="O41948" s="172"/>
      <c r="U41948" s="173"/>
    </row>
    <row r="41949" spans="13:21" s="104" customFormat="1" ht="15.75">
      <c r="M41949" s="172"/>
      <c r="N41949" s="172"/>
      <c r="O41949" s="172"/>
      <c r="U41949" s="173"/>
    </row>
    <row r="41950" spans="13:21" s="104" customFormat="1" ht="15.75">
      <c r="M41950" s="172"/>
      <c r="N41950" s="172"/>
      <c r="O41950" s="172"/>
      <c r="U41950" s="173"/>
    </row>
    <row r="41951" spans="13:21" s="104" customFormat="1" ht="15.75">
      <c r="M41951" s="172"/>
      <c r="N41951" s="172"/>
      <c r="O41951" s="172"/>
      <c r="U41951" s="173"/>
    </row>
    <row r="41952" spans="13:21" s="104" customFormat="1" ht="15.75">
      <c r="M41952" s="172"/>
      <c r="N41952" s="172"/>
      <c r="O41952" s="172"/>
      <c r="U41952" s="173"/>
    </row>
    <row r="41953" spans="13:21" s="104" customFormat="1" ht="15.75">
      <c r="M41953" s="172"/>
      <c r="N41953" s="172"/>
      <c r="O41953" s="172"/>
      <c r="U41953" s="173"/>
    </row>
    <row r="41954" spans="13:21" s="104" customFormat="1" ht="15.75">
      <c r="M41954" s="172"/>
      <c r="N41954" s="172"/>
      <c r="O41954" s="172"/>
      <c r="U41954" s="173"/>
    </row>
    <row r="41955" spans="13:21" s="104" customFormat="1" ht="15.75">
      <c r="M41955" s="172"/>
      <c r="N41955" s="172"/>
      <c r="O41955" s="172"/>
      <c r="U41955" s="173"/>
    </row>
    <row r="41956" spans="13:21" s="104" customFormat="1" ht="15.75">
      <c r="M41956" s="172"/>
      <c r="N41956" s="172"/>
      <c r="O41956" s="172"/>
      <c r="U41956" s="173"/>
    </row>
    <row r="41957" spans="13:21" s="104" customFormat="1" ht="15.75">
      <c r="M41957" s="172"/>
      <c r="N41957" s="172"/>
      <c r="O41957" s="172"/>
      <c r="U41957" s="173"/>
    </row>
    <row r="41958" spans="13:21" s="104" customFormat="1" ht="15.75">
      <c r="M41958" s="172"/>
      <c r="N41958" s="172"/>
      <c r="O41958" s="172"/>
      <c r="U41958" s="173"/>
    </row>
    <row r="41959" spans="13:21" s="104" customFormat="1" ht="15.75">
      <c r="M41959" s="172"/>
      <c r="N41959" s="172"/>
      <c r="O41959" s="172"/>
      <c r="U41959" s="173"/>
    </row>
    <row r="41960" spans="13:21" s="104" customFormat="1" ht="15.75">
      <c r="M41960" s="172"/>
      <c r="N41960" s="172"/>
      <c r="O41960" s="172"/>
      <c r="U41960" s="173"/>
    </row>
    <row r="41961" spans="13:21" s="104" customFormat="1" ht="15.75">
      <c r="M41961" s="172"/>
      <c r="N41961" s="172"/>
      <c r="O41961" s="172"/>
      <c r="U41961" s="173"/>
    </row>
    <row r="41962" spans="13:21" s="104" customFormat="1" ht="15.75">
      <c r="M41962" s="172"/>
      <c r="N41962" s="172"/>
      <c r="O41962" s="172"/>
      <c r="U41962" s="173"/>
    </row>
    <row r="41963" spans="13:21" s="104" customFormat="1" ht="15.75">
      <c r="M41963" s="172"/>
      <c r="N41963" s="172"/>
      <c r="O41963" s="172"/>
      <c r="U41963" s="173"/>
    </row>
    <row r="41964" spans="13:21" s="104" customFormat="1" ht="15.75">
      <c r="M41964" s="172"/>
      <c r="N41964" s="172"/>
      <c r="O41964" s="172"/>
      <c r="U41964" s="173"/>
    </row>
    <row r="41965" spans="13:21" s="104" customFormat="1" ht="15.75">
      <c r="M41965" s="172"/>
      <c r="N41965" s="172"/>
      <c r="O41965" s="172"/>
      <c r="U41965" s="173"/>
    </row>
    <row r="41966" spans="13:21" s="104" customFormat="1" ht="15.75">
      <c r="M41966" s="172"/>
      <c r="N41966" s="172"/>
      <c r="O41966" s="172"/>
      <c r="U41966" s="173"/>
    </row>
    <row r="41967" spans="13:21" s="104" customFormat="1" ht="15.75">
      <c r="M41967" s="172"/>
      <c r="N41967" s="172"/>
      <c r="O41967" s="172"/>
      <c r="U41967" s="173"/>
    </row>
    <row r="41968" spans="13:21" s="104" customFormat="1" ht="15.75">
      <c r="M41968" s="172"/>
      <c r="N41968" s="172"/>
      <c r="O41968" s="172"/>
      <c r="U41968" s="173"/>
    </row>
    <row r="41969" spans="13:21" s="104" customFormat="1" ht="15.75">
      <c r="M41969" s="172"/>
      <c r="N41969" s="172"/>
      <c r="O41969" s="172"/>
      <c r="U41969" s="173"/>
    </row>
    <row r="41970" spans="13:21" s="104" customFormat="1" ht="15.75">
      <c r="M41970" s="172"/>
      <c r="N41970" s="172"/>
      <c r="O41970" s="172"/>
      <c r="U41970" s="173"/>
    </row>
    <row r="41971" spans="13:21" s="104" customFormat="1" ht="15.75">
      <c r="M41971" s="172"/>
      <c r="N41971" s="172"/>
      <c r="O41971" s="172"/>
      <c r="U41971" s="173"/>
    </row>
    <row r="41972" spans="13:21" s="104" customFormat="1" ht="15.75">
      <c r="M41972" s="172"/>
      <c r="N41972" s="172"/>
      <c r="O41972" s="172"/>
      <c r="U41972" s="173"/>
    </row>
    <row r="41973" spans="13:21" s="104" customFormat="1" ht="15.75">
      <c r="M41973" s="172"/>
      <c r="N41973" s="172"/>
      <c r="O41973" s="172"/>
      <c r="U41973" s="173"/>
    </row>
    <row r="41974" spans="13:21" s="104" customFormat="1" ht="15.75">
      <c r="M41974" s="172"/>
      <c r="N41974" s="172"/>
      <c r="O41974" s="172"/>
      <c r="U41974" s="173"/>
    </row>
    <row r="41975" spans="13:21" s="104" customFormat="1" ht="15.75">
      <c r="M41975" s="172"/>
      <c r="N41975" s="172"/>
      <c r="O41975" s="172"/>
      <c r="U41975" s="173"/>
    </row>
    <row r="41976" spans="13:21" s="104" customFormat="1" ht="15.75">
      <c r="M41976" s="172"/>
      <c r="N41976" s="172"/>
      <c r="O41976" s="172"/>
      <c r="U41976" s="173"/>
    </row>
    <row r="41977" spans="13:21" s="104" customFormat="1" ht="15.75">
      <c r="M41977" s="172"/>
      <c r="N41977" s="172"/>
      <c r="O41977" s="172"/>
      <c r="U41977" s="173"/>
    </row>
    <row r="41978" spans="13:21" s="104" customFormat="1" ht="15.75">
      <c r="M41978" s="172"/>
      <c r="N41978" s="172"/>
      <c r="O41978" s="172"/>
      <c r="U41978" s="173"/>
    </row>
    <row r="41979" spans="13:21" s="104" customFormat="1" ht="15.75">
      <c r="M41979" s="172"/>
      <c r="N41979" s="172"/>
      <c r="O41979" s="172"/>
      <c r="U41979" s="173"/>
    </row>
    <row r="41980" spans="13:21" s="104" customFormat="1" ht="15.75">
      <c r="M41980" s="172"/>
      <c r="N41980" s="172"/>
      <c r="O41980" s="172"/>
      <c r="U41980" s="173"/>
    </row>
    <row r="41981" spans="13:21" s="104" customFormat="1" ht="15.75">
      <c r="M41981" s="172"/>
      <c r="N41981" s="172"/>
      <c r="O41981" s="172"/>
      <c r="U41981" s="173"/>
    </row>
    <row r="41982" spans="13:21" s="104" customFormat="1" ht="15.75">
      <c r="M41982" s="172"/>
      <c r="N41982" s="172"/>
      <c r="O41982" s="172"/>
      <c r="U41982" s="173"/>
    </row>
    <row r="41983" spans="13:21" s="104" customFormat="1" ht="15.75">
      <c r="M41983" s="172"/>
      <c r="N41983" s="172"/>
      <c r="O41983" s="172"/>
      <c r="U41983" s="173"/>
    </row>
    <row r="41984" spans="13:21" s="104" customFormat="1" ht="15.75">
      <c r="M41984" s="172"/>
      <c r="N41984" s="172"/>
      <c r="O41984" s="172"/>
      <c r="U41984" s="173"/>
    </row>
    <row r="41985" spans="13:21" s="104" customFormat="1" ht="15.75">
      <c r="M41985" s="172"/>
      <c r="N41985" s="172"/>
      <c r="O41985" s="172"/>
      <c r="U41985" s="173"/>
    </row>
    <row r="41986" spans="13:21" s="104" customFormat="1" ht="15.75">
      <c r="M41986" s="172"/>
      <c r="N41986" s="172"/>
      <c r="O41986" s="172"/>
      <c r="U41986" s="173"/>
    </row>
    <row r="41987" spans="13:21" s="104" customFormat="1" ht="15.75">
      <c r="M41987" s="172"/>
      <c r="N41987" s="172"/>
      <c r="O41987" s="172"/>
      <c r="U41987" s="173"/>
    </row>
    <row r="41988" spans="13:21" s="104" customFormat="1" ht="15.75">
      <c r="M41988" s="172"/>
      <c r="N41988" s="172"/>
      <c r="O41988" s="172"/>
      <c r="U41988" s="173"/>
    </row>
    <row r="41989" spans="13:21" s="104" customFormat="1" ht="15.75">
      <c r="M41989" s="172"/>
      <c r="N41989" s="172"/>
      <c r="O41989" s="172"/>
      <c r="U41989" s="173"/>
    </row>
    <row r="41990" spans="13:21" s="104" customFormat="1" ht="15.75">
      <c r="M41990" s="172"/>
      <c r="N41990" s="172"/>
      <c r="O41990" s="172"/>
      <c r="U41990" s="173"/>
    </row>
    <row r="41991" spans="13:21" s="104" customFormat="1" ht="15.75">
      <c r="M41991" s="172"/>
      <c r="N41991" s="172"/>
      <c r="O41991" s="172"/>
      <c r="U41991" s="173"/>
    </row>
    <row r="41992" spans="13:21" s="104" customFormat="1" ht="15.75">
      <c r="M41992" s="172"/>
      <c r="N41992" s="172"/>
      <c r="O41992" s="172"/>
      <c r="U41992" s="173"/>
    </row>
    <row r="41993" spans="13:21" s="104" customFormat="1" ht="15.75">
      <c r="M41993" s="172"/>
      <c r="N41993" s="172"/>
      <c r="O41993" s="172"/>
      <c r="U41993" s="173"/>
    </row>
    <row r="41994" spans="13:21" s="104" customFormat="1" ht="15.75">
      <c r="M41994" s="172"/>
      <c r="N41994" s="172"/>
      <c r="O41994" s="172"/>
      <c r="U41994" s="173"/>
    </row>
    <row r="41995" spans="13:21" s="104" customFormat="1" ht="15.75">
      <c r="M41995" s="172"/>
      <c r="N41995" s="172"/>
      <c r="O41995" s="172"/>
      <c r="U41995" s="173"/>
    </row>
    <row r="41996" spans="13:21" s="104" customFormat="1" ht="15.75">
      <c r="M41996" s="172"/>
      <c r="N41996" s="172"/>
      <c r="O41996" s="172"/>
      <c r="U41996" s="173"/>
    </row>
    <row r="41997" spans="13:21" s="104" customFormat="1" ht="15.75">
      <c r="M41997" s="172"/>
      <c r="N41997" s="172"/>
      <c r="O41997" s="172"/>
      <c r="U41997" s="173"/>
    </row>
    <row r="41998" spans="13:21" s="104" customFormat="1" ht="15.75">
      <c r="M41998" s="172"/>
      <c r="N41998" s="172"/>
      <c r="O41998" s="172"/>
      <c r="U41998" s="173"/>
    </row>
    <row r="41999" spans="13:21" s="104" customFormat="1" ht="15.75">
      <c r="M41999" s="172"/>
      <c r="N41999" s="172"/>
      <c r="O41999" s="172"/>
      <c r="U41999" s="173"/>
    </row>
    <row r="42000" spans="13:21" s="104" customFormat="1" ht="15.75">
      <c r="M42000" s="172"/>
      <c r="N42000" s="172"/>
      <c r="O42000" s="172"/>
      <c r="U42000" s="173"/>
    </row>
    <row r="42001" spans="13:21" s="104" customFormat="1" ht="15.75">
      <c r="M42001" s="172"/>
      <c r="N42001" s="172"/>
      <c r="O42001" s="172"/>
      <c r="U42001" s="173"/>
    </row>
    <row r="42002" spans="13:21" s="104" customFormat="1" ht="15.75">
      <c r="M42002" s="172"/>
      <c r="N42002" s="172"/>
      <c r="O42002" s="172"/>
      <c r="U42002" s="173"/>
    </row>
    <row r="42003" spans="13:21" s="104" customFormat="1" ht="15.75">
      <c r="M42003" s="172"/>
      <c r="N42003" s="172"/>
      <c r="O42003" s="172"/>
      <c r="U42003" s="173"/>
    </row>
    <row r="42004" spans="13:21" s="104" customFormat="1" ht="15.75">
      <c r="M42004" s="172"/>
      <c r="N42004" s="172"/>
      <c r="O42004" s="172"/>
      <c r="U42004" s="173"/>
    </row>
    <row r="42005" spans="13:21" s="104" customFormat="1" ht="15.75">
      <c r="M42005" s="172"/>
      <c r="N42005" s="172"/>
      <c r="O42005" s="172"/>
      <c r="U42005" s="173"/>
    </row>
    <row r="42006" spans="13:21" s="104" customFormat="1" ht="15.75">
      <c r="M42006" s="172"/>
      <c r="N42006" s="172"/>
      <c r="O42006" s="172"/>
      <c r="U42006" s="173"/>
    </row>
    <row r="42007" spans="13:21" s="104" customFormat="1" ht="15.75">
      <c r="M42007" s="172"/>
      <c r="N42007" s="172"/>
      <c r="O42007" s="172"/>
      <c r="U42007" s="173"/>
    </row>
    <row r="42008" spans="13:21" s="104" customFormat="1" ht="15.75">
      <c r="M42008" s="172"/>
      <c r="N42008" s="172"/>
      <c r="O42008" s="172"/>
      <c r="U42008" s="173"/>
    </row>
    <row r="42009" spans="13:21" s="104" customFormat="1" ht="15.75">
      <c r="M42009" s="172"/>
      <c r="N42009" s="172"/>
      <c r="O42009" s="172"/>
      <c r="U42009" s="173"/>
    </row>
    <row r="42010" spans="13:21" s="104" customFormat="1" ht="15.75">
      <c r="M42010" s="172"/>
      <c r="N42010" s="172"/>
      <c r="O42010" s="172"/>
      <c r="U42010" s="173"/>
    </row>
    <row r="42011" spans="13:21" s="104" customFormat="1" ht="15.75">
      <c r="M42011" s="172"/>
      <c r="N42011" s="172"/>
      <c r="O42011" s="172"/>
      <c r="U42011" s="173"/>
    </row>
    <row r="42012" spans="13:21" s="104" customFormat="1" ht="15.75">
      <c r="M42012" s="172"/>
      <c r="N42012" s="172"/>
      <c r="O42012" s="172"/>
      <c r="U42012" s="173"/>
    </row>
    <row r="42013" spans="13:21" s="104" customFormat="1" ht="15.75">
      <c r="M42013" s="172"/>
      <c r="N42013" s="172"/>
      <c r="O42013" s="172"/>
      <c r="U42013" s="173"/>
    </row>
    <row r="42014" spans="13:21" s="104" customFormat="1" ht="15.75">
      <c r="M42014" s="172"/>
      <c r="N42014" s="172"/>
      <c r="O42014" s="172"/>
      <c r="U42014" s="173"/>
    </row>
    <row r="42015" spans="13:21" s="104" customFormat="1" ht="15.75">
      <c r="M42015" s="172"/>
      <c r="N42015" s="172"/>
      <c r="O42015" s="172"/>
      <c r="U42015" s="173"/>
    </row>
    <row r="42016" spans="13:21" s="104" customFormat="1" ht="15.75">
      <c r="M42016" s="172"/>
      <c r="N42016" s="172"/>
      <c r="O42016" s="172"/>
      <c r="U42016" s="173"/>
    </row>
    <row r="42017" spans="13:21" s="104" customFormat="1" ht="15.75">
      <c r="M42017" s="172"/>
      <c r="N42017" s="172"/>
      <c r="O42017" s="172"/>
      <c r="U42017" s="173"/>
    </row>
    <row r="42018" spans="13:21" s="104" customFormat="1" ht="15.75">
      <c r="M42018" s="172"/>
      <c r="N42018" s="172"/>
      <c r="O42018" s="172"/>
      <c r="U42018" s="173"/>
    </row>
    <row r="42019" spans="13:21" s="104" customFormat="1" ht="15.75">
      <c r="M42019" s="172"/>
      <c r="N42019" s="172"/>
      <c r="O42019" s="172"/>
      <c r="U42019" s="173"/>
    </row>
    <row r="42020" spans="13:21" s="104" customFormat="1" ht="15.75">
      <c r="M42020" s="172"/>
      <c r="N42020" s="172"/>
      <c r="O42020" s="172"/>
      <c r="U42020" s="173"/>
    </row>
    <row r="42021" spans="13:21" s="104" customFormat="1" ht="15.75">
      <c r="M42021" s="172"/>
      <c r="N42021" s="172"/>
      <c r="O42021" s="172"/>
      <c r="U42021" s="173"/>
    </row>
    <row r="42022" spans="13:21" s="104" customFormat="1" ht="15.75">
      <c r="M42022" s="172"/>
      <c r="N42022" s="172"/>
      <c r="O42022" s="172"/>
      <c r="U42022" s="173"/>
    </row>
    <row r="42023" spans="13:21" s="104" customFormat="1" ht="15.75">
      <c r="M42023" s="172"/>
      <c r="N42023" s="172"/>
      <c r="O42023" s="172"/>
      <c r="U42023" s="173"/>
    </row>
    <row r="42024" spans="13:21" s="104" customFormat="1" ht="15.75">
      <c r="M42024" s="172"/>
      <c r="N42024" s="172"/>
      <c r="O42024" s="172"/>
      <c r="U42024" s="173"/>
    </row>
    <row r="42025" spans="13:21" s="104" customFormat="1" ht="15.75">
      <c r="M42025" s="172"/>
      <c r="N42025" s="172"/>
      <c r="O42025" s="172"/>
      <c r="U42025" s="173"/>
    </row>
    <row r="42026" spans="13:21" s="104" customFormat="1" ht="15.75">
      <c r="M42026" s="172"/>
      <c r="N42026" s="172"/>
      <c r="O42026" s="172"/>
      <c r="U42026" s="173"/>
    </row>
    <row r="42027" spans="13:21" s="104" customFormat="1" ht="15.75">
      <c r="M42027" s="172"/>
      <c r="N42027" s="172"/>
      <c r="O42027" s="172"/>
      <c r="U42027" s="173"/>
    </row>
    <row r="42028" spans="13:21" s="104" customFormat="1" ht="15.75">
      <c r="M42028" s="172"/>
      <c r="N42028" s="172"/>
      <c r="O42028" s="172"/>
      <c r="U42028" s="173"/>
    </row>
    <row r="42029" spans="13:21" s="104" customFormat="1" ht="15.75">
      <c r="M42029" s="172"/>
      <c r="N42029" s="172"/>
      <c r="O42029" s="172"/>
      <c r="U42029" s="173"/>
    </row>
    <row r="42030" spans="13:21" s="104" customFormat="1" ht="15.75">
      <c r="M42030" s="172"/>
      <c r="N42030" s="172"/>
      <c r="O42030" s="172"/>
      <c r="U42030" s="173"/>
    </row>
    <row r="42031" spans="13:21" s="104" customFormat="1" ht="15.75">
      <c r="M42031" s="172"/>
      <c r="N42031" s="172"/>
      <c r="O42031" s="172"/>
      <c r="U42031" s="173"/>
    </row>
    <row r="42032" spans="13:21" s="104" customFormat="1" ht="15.75">
      <c r="M42032" s="172"/>
      <c r="N42032" s="172"/>
      <c r="O42032" s="172"/>
      <c r="U42032" s="173"/>
    </row>
    <row r="42033" spans="13:21" s="104" customFormat="1" ht="15.75">
      <c r="M42033" s="172"/>
      <c r="N42033" s="172"/>
      <c r="O42033" s="172"/>
      <c r="U42033" s="173"/>
    </row>
    <row r="42034" spans="13:21" s="104" customFormat="1" ht="15.75">
      <c r="M42034" s="172"/>
      <c r="N42034" s="172"/>
      <c r="O42034" s="172"/>
      <c r="U42034" s="173"/>
    </row>
    <row r="42035" spans="13:21" s="104" customFormat="1" ht="15.75">
      <c r="M42035" s="172"/>
      <c r="N42035" s="172"/>
      <c r="O42035" s="172"/>
      <c r="U42035" s="173"/>
    </row>
    <row r="42036" spans="13:21" s="104" customFormat="1" ht="15.75">
      <c r="M42036" s="172"/>
      <c r="N42036" s="172"/>
      <c r="O42036" s="172"/>
      <c r="U42036" s="173"/>
    </row>
    <row r="42037" spans="13:21" s="104" customFormat="1" ht="15.75">
      <c r="M42037" s="172"/>
      <c r="N42037" s="172"/>
      <c r="O42037" s="172"/>
      <c r="U42037" s="173"/>
    </row>
    <row r="42038" spans="13:21" s="104" customFormat="1" ht="15.75">
      <c r="M42038" s="172"/>
      <c r="N42038" s="172"/>
      <c r="O42038" s="172"/>
      <c r="U42038" s="173"/>
    </row>
    <row r="42039" spans="13:21" s="104" customFormat="1" ht="15.75">
      <c r="M42039" s="172"/>
      <c r="N42039" s="172"/>
      <c r="O42039" s="172"/>
      <c r="U42039" s="173"/>
    </row>
    <row r="42040" spans="13:21" s="104" customFormat="1" ht="15.75">
      <c r="M42040" s="172"/>
      <c r="N42040" s="172"/>
      <c r="O42040" s="172"/>
      <c r="U42040" s="173"/>
    </row>
    <row r="42041" spans="13:21" s="104" customFormat="1" ht="15.75">
      <c r="M42041" s="172"/>
      <c r="N42041" s="172"/>
      <c r="O42041" s="172"/>
      <c r="U42041" s="173"/>
    </row>
    <row r="42042" spans="13:21" s="104" customFormat="1" ht="15.75">
      <c r="M42042" s="172"/>
      <c r="N42042" s="172"/>
      <c r="O42042" s="172"/>
      <c r="U42042" s="173"/>
    </row>
    <row r="42043" spans="13:21" s="104" customFormat="1" ht="15.75">
      <c r="M42043" s="172"/>
      <c r="N42043" s="172"/>
      <c r="O42043" s="172"/>
      <c r="U42043" s="173"/>
    </row>
    <row r="42044" spans="13:21" s="104" customFormat="1" ht="15.75">
      <c r="M42044" s="172"/>
      <c r="N42044" s="172"/>
      <c r="O42044" s="172"/>
      <c r="U42044" s="173"/>
    </row>
    <row r="42045" spans="13:21" s="104" customFormat="1" ht="15.75">
      <c r="M42045" s="172"/>
      <c r="N42045" s="172"/>
      <c r="O42045" s="172"/>
      <c r="U42045" s="173"/>
    </row>
    <row r="42046" spans="13:21" s="104" customFormat="1" ht="15.75">
      <c r="M42046" s="172"/>
      <c r="N42046" s="172"/>
      <c r="O42046" s="172"/>
      <c r="U42046" s="173"/>
    </row>
    <row r="42047" spans="13:21" s="104" customFormat="1" ht="15.75">
      <c r="M42047" s="172"/>
      <c r="N42047" s="172"/>
      <c r="O42047" s="172"/>
      <c r="U42047" s="173"/>
    </row>
    <row r="42048" spans="13:21" s="104" customFormat="1" ht="15.75">
      <c r="M42048" s="172"/>
      <c r="N42048" s="172"/>
      <c r="O42048" s="172"/>
      <c r="U42048" s="173"/>
    </row>
    <row r="42049" spans="13:21" s="104" customFormat="1" ht="15.75">
      <c r="M42049" s="172"/>
      <c r="N42049" s="172"/>
      <c r="O42049" s="172"/>
      <c r="U42049" s="173"/>
    </row>
    <row r="42050" spans="13:21" s="104" customFormat="1" ht="15.75">
      <c r="M42050" s="172"/>
      <c r="N42050" s="172"/>
      <c r="O42050" s="172"/>
      <c r="U42050" s="173"/>
    </row>
    <row r="42051" spans="13:21" s="104" customFormat="1" ht="15.75">
      <c r="M42051" s="172"/>
      <c r="N42051" s="172"/>
      <c r="O42051" s="172"/>
      <c r="U42051" s="173"/>
    </row>
    <row r="42052" spans="13:21" s="104" customFormat="1" ht="15.75">
      <c r="M42052" s="172"/>
      <c r="N42052" s="172"/>
      <c r="O42052" s="172"/>
      <c r="U42052" s="173"/>
    </row>
    <row r="42053" spans="13:21" s="104" customFormat="1" ht="15.75">
      <c r="M42053" s="172"/>
      <c r="N42053" s="172"/>
      <c r="O42053" s="172"/>
      <c r="U42053" s="173"/>
    </row>
    <row r="42054" spans="13:21" s="104" customFormat="1" ht="15.75">
      <c r="M42054" s="172"/>
      <c r="N42054" s="172"/>
      <c r="O42054" s="172"/>
      <c r="U42054" s="173"/>
    </row>
    <row r="42055" spans="13:21" s="104" customFormat="1" ht="15.75">
      <c r="M42055" s="172"/>
      <c r="N42055" s="172"/>
      <c r="O42055" s="172"/>
      <c r="U42055" s="173"/>
    </row>
    <row r="42056" spans="13:21" s="104" customFormat="1" ht="15.75">
      <c r="M42056" s="172"/>
      <c r="N42056" s="172"/>
      <c r="O42056" s="172"/>
      <c r="U42056" s="173"/>
    </row>
    <row r="42057" spans="13:21" s="104" customFormat="1" ht="15.75">
      <c r="M42057" s="172"/>
      <c r="N42057" s="172"/>
      <c r="O42057" s="172"/>
      <c r="U42057" s="173"/>
    </row>
    <row r="42058" spans="13:21" s="104" customFormat="1" ht="15.75">
      <c r="M42058" s="172"/>
      <c r="N42058" s="172"/>
      <c r="O42058" s="172"/>
      <c r="U42058" s="173"/>
    </row>
    <row r="42059" spans="13:21" s="104" customFormat="1" ht="15.75">
      <c r="M42059" s="172"/>
      <c r="N42059" s="172"/>
      <c r="O42059" s="172"/>
      <c r="U42059" s="173"/>
    </row>
    <row r="42060" spans="13:21" s="104" customFormat="1" ht="15.75">
      <c r="M42060" s="172"/>
      <c r="N42060" s="172"/>
      <c r="O42060" s="172"/>
      <c r="U42060" s="173"/>
    </row>
    <row r="42061" spans="13:21" s="104" customFormat="1" ht="15.75">
      <c r="M42061" s="172"/>
      <c r="N42061" s="172"/>
      <c r="O42061" s="172"/>
      <c r="U42061" s="173"/>
    </row>
    <row r="42062" spans="13:21" s="104" customFormat="1" ht="15.75">
      <c r="M42062" s="172"/>
      <c r="N42062" s="172"/>
      <c r="O42062" s="172"/>
      <c r="U42062" s="173"/>
    </row>
    <row r="42063" spans="13:21" s="104" customFormat="1" ht="15.75">
      <c r="M42063" s="172"/>
      <c r="N42063" s="172"/>
      <c r="O42063" s="172"/>
      <c r="U42063" s="173"/>
    </row>
    <row r="42064" spans="13:21" s="104" customFormat="1" ht="15.75">
      <c r="M42064" s="172"/>
      <c r="N42064" s="172"/>
      <c r="O42064" s="172"/>
      <c r="U42064" s="173"/>
    </row>
    <row r="42065" spans="13:21" s="104" customFormat="1" ht="15.75">
      <c r="M42065" s="172"/>
      <c r="N42065" s="172"/>
      <c r="O42065" s="172"/>
      <c r="U42065" s="173"/>
    </row>
    <row r="42066" spans="13:21" s="104" customFormat="1" ht="15.75">
      <c r="M42066" s="172"/>
      <c r="N42066" s="172"/>
      <c r="O42066" s="172"/>
      <c r="U42066" s="173"/>
    </row>
    <row r="42067" spans="13:21" s="104" customFormat="1" ht="15.75">
      <c r="M42067" s="172"/>
      <c r="N42067" s="172"/>
      <c r="O42067" s="172"/>
      <c r="U42067" s="173"/>
    </row>
    <row r="42068" spans="13:21" s="104" customFormat="1" ht="15.75">
      <c r="M42068" s="172"/>
      <c r="N42068" s="172"/>
      <c r="O42068" s="172"/>
      <c r="U42068" s="173"/>
    </row>
    <row r="42069" spans="13:21" s="104" customFormat="1" ht="15.75">
      <c r="M42069" s="172"/>
      <c r="N42069" s="172"/>
      <c r="O42069" s="172"/>
      <c r="U42069" s="173"/>
    </row>
    <row r="42070" spans="13:21" s="104" customFormat="1" ht="15.75">
      <c r="M42070" s="172"/>
      <c r="N42070" s="172"/>
      <c r="O42070" s="172"/>
      <c r="U42070" s="173"/>
    </row>
    <row r="42071" spans="13:21" s="104" customFormat="1" ht="15.75">
      <c r="M42071" s="172"/>
      <c r="N42071" s="172"/>
      <c r="O42071" s="172"/>
      <c r="U42071" s="173"/>
    </row>
    <row r="42072" spans="13:21" s="104" customFormat="1" ht="15.75">
      <c r="M42072" s="172"/>
      <c r="N42072" s="172"/>
      <c r="O42072" s="172"/>
      <c r="U42072" s="173"/>
    </row>
    <row r="42073" spans="13:21" s="104" customFormat="1" ht="15.75">
      <c r="M42073" s="172"/>
      <c r="N42073" s="172"/>
      <c r="O42073" s="172"/>
      <c r="U42073" s="173"/>
    </row>
    <row r="42074" spans="13:21" s="104" customFormat="1" ht="15.75">
      <c r="M42074" s="172"/>
      <c r="N42074" s="172"/>
      <c r="O42074" s="172"/>
      <c r="U42074" s="173"/>
    </row>
    <row r="42075" spans="13:21" s="104" customFormat="1" ht="15.75">
      <c r="M42075" s="172"/>
      <c r="N42075" s="172"/>
      <c r="O42075" s="172"/>
      <c r="U42075" s="173"/>
    </row>
    <row r="42076" spans="13:21" s="104" customFormat="1" ht="15.75">
      <c r="M42076" s="172"/>
      <c r="N42076" s="172"/>
      <c r="O42076" s="172"/>
      <c r="U42076" s="173"/>
    </row>
    <row r="42077" spans="13:21" s="104" customFormat="1" ht="15.75">
      <c r="M42077" s="172"/>
      <c r="N42077" s="172"/>
      <c r="O42077" s="172"/>
      <c r="U42077" s="173"/>
    </row>
    <row r="42078" spans="13:21" s="104" customFormat="1" ht="15.75">
      <c r="M42078" s="172"/>
      <c r="N42078" s="172"/>
      <c r="O42078" s="172"/>
      <c r="U42078" s="173"/>
    </row>
    <row r="42079" spans="13:21" s="104" customFormat="1" ht="15.75">
      <c r="M42079" s="172"/>
      <c r="N42079" s="172"/>
      <c r="O42079" s="172"/>
      <c r="U42079" s="173"/>
    </row>
    <row r="42080" spans="13:21" s="104" customFormat="1" ht="15.75">
      <c r="M42080" s="172"/>
      <c r="N42080" s="172"/>
      <c r="O42080" s="172"/>
      <c r="U42080" s="173"/>
    </row>
    <row r="42081" spans="13:21" s="104" customFormat="1" ht="15.75">
      <c r="M42081" s="172"/>
      <c r="N42081" s="172"/>
      <c r="O42081" s="172"/>
      <c r="U42081" s="173"/>
    </row>
    <row r="42082" spans="13:21" s="104" customFormat="1" ht="15.75">
      <c r="M42082" s="172"/>
      <c r="N42082" s="172"/>
      <c r="O42082" s="172"/>
      <c r="U42082" s="173"/>
    </row>
    <row r="42083" spans="13:21" s="104" customFormat="1" ht="15.75">
      <c r="M42083" s="172"/>
      <c r="N42083" s="172"/>
      <c r="O42083" s="172"/>
      <c r="U42083" s="173"/>
    </row>
    <row r="42084" spans="13:21" s="104" customFormat="1" ht="15.75">
      <c r="M42084" s="172"/>
      <c r="N42084" s="172"/>
      <c r="O42084" s="172"/>
      <c r="U42084" s="173"/>
    </row>
    <row r="42085" spans="13:21" s="104" customFormat="1" ht="15.75">
      <c r="M42085" s="172"/>
      <c r="N42085" s="172"/>
      <c r="O42085" s="172"/>
      <c r="U42085" s="173"/>
    </row>
    <row r="42086" spans="13:21" s="104" customFormat="1" ht="15.75">
      <c r="M42086" s="172"/>
      <c r="N42086" s="172"/>
      <c r="O42086" s="172"/>
      <c r="U42086" s="173"/>
    </row>
    <row r="42087" spans="13:21" s="104" customFormat="1" ht="15.75">
      <c r="M42087" s="172"/>
      <c r="N42087" s="172"/>
      <c r="O42087" s="172"/>
      <c r="U42087" s="173"/>
    </row>
    <row r="42088" spans="13:21" s="104" customFormat="1" ht="15.75">
      <c r="M42088" s="172"/>
      <c r="N42088" s="172"/>
      <c r="O42088" s="172"/>
      <c r="U42088" s="173"/>
    </row>
    <row r="42089" spans="13:21" s="104" customFormat="1" ht="15.75">
      <c r="M42089" s="172"/>
      <c r="N42089" s="172"/>
      <c r="O42089" s="172"/>
      <c r="U42089" s="173"/>
    </row>
    <row r="42090" spans="13:21" s="104" customFormat="1" ht="15.75">
      <c r="M42090" s="172"/>
      <c r="N42090" s="172"/>
      <c r="O42090" s="172"/>
      <c r="U42090" s="173"/>
    </row>
    <row r="42091" spans="13:21" s="104" customFormat="1" ht="15.75">
      <c r="M42091" s="172"/>
      <c r="N42091" s="172"/>
      <c r="O42091" s="172"/>
      <c r="U42091" s="173"/>
    </row>
    <row r="42092" spans="13:21" s="104" customFormat="1" ht="15.75">
      <c r="M42092" s="172"/>
      <c r="N42092" s="172"/>
      <c r="O42092" s="172"/>
      <c r="U42092" s="173"/>
    </row>
    <row r="42093" spans="13:21" s="104" customFormat="1" ht="15.75">
      <c r="M42093" s="172"/>
      <c r="N42093" s="172"/>
      <c r="O42093" s="172"/>
      <c r="U42093" s="173"/>
    </row>
    <row r="42094" spans="13:21" s="104" customFormat="1" ht="15.75">
      <c r="M42094" s="172"/>
      <c r="N42094" s="172"/>
      <c r="O42094" s="172"/>
      <c r="U42094" s="173"/>
    </row>
    <row r="42095" spans="13:21" s="104" customFormat="1" ht="15.75">
      <c r="M42095" s="172"/>
      <c r="N42095" s="172"/>
      <c r="O42095" s="172"/>
      <c r="U42095" s="173"/>
    </row>
    <row r="42096" spans="13:21" s="104" customFormat="1" ht="15.75">
      <c r="M42096" s="172"/>
      <c r="N42096" s="172"/>
      <c r="O42096" s="172"/>
      <c r="U42096" s="173"/>
    </row>
    <row r="42097" spans="13:21" s="104" customFormat="1" ht="15.75">
      <c r="M42097" s="172"/>
      <c r="N42097" s="172"/>
      <c r="O42097" s="172"/>
      <c r="U42097" s="173"/>
    </row>
    <row r="42098" spans="13:21" s="104" customFormat="1" ht="15.75">
      <c r="M42098" s="172"/>
      <c r="N42098" s="172"/>
      <c r="O42098" s="172"/>
      <c r="U42098" s="173"/>
    </row>
    <row r="42099" spans="13:21" s="104" customFormat="1" ht="15.75">
      <c r="M42099" s="172"/>
      <c r="N42099" s="172"/>
      <c r="O42099" s="172"/>
      <c r="U42099" s="173"/>
    </row>
    <row r="42100" spans="13:21" s="104" customFormat="1" ht="15.75">
      <c r="M42100" s="172"/>
      <c r="N42100" s="172"/>
      <c r="O42100" s="172"/>
      <c r="U42100" s="173"/>
    </row>
    <row r="42101" spans="13:21" s="104" customFormat="1" ht="15.75">
      <c r="M42101" s="172"/>
      <c r="N42101" s="172"/>
      <c r="O42101" s="172"/>
      <c r="U42101" s="173"/>
    </row>
    <row r="42102" spans="13:21" s="104" customFormat="1" ht="15.75">
      <c r="M42102" s="172"/>
      <c r="N42102" s="172"/>
      <c r="O42102" s="172"/>
      <c r="U42102" s="173"/>
    </row>
    <row r="42103" spans="13:21" s="104" customFormat="1" ht="15.75">
      <c r="M42103" s="172"/>
      <c r="N42103" s="172"/>
      <c r="O42103" s="172"/>
      <c r="U42103" s="173"/>
    </row>
    <row r="42104" spans="13:21" s="104" customFormat="1" ht="15.75">
      <c r="M42104" s="172"/>
      <c r="N42104" s="172"/>
      <c r="O42104" s="172"/>
      <c r="U42104" s="173"/>
    </row>
    <row r="42105" spans="13:21" s="104" customFormat="1" ht="15.75">
      <c r="M42105" s="172"/>
      <c r="N42105" s="172"/>
      <c r="O42105" s="172"/>
      <c r="U42105" s="173"/>
    </row>
    <row r="42106" spans="13:21" s="104" customFormat="1" ht="15.75">
      <c r="M42106" s="172"/>
      <c r="N42106" s="172"/>
      <c r="O42106" s="172"/>
      <c r="U42106" s="173"/>
    </row>
    <row r="42107" spans="13:21" s="104" customFormat="1" ht="15.75">
      <c r="M42107" s="172"/>
      <c r="N42107" s="172"/>
      <c r="O42107" s="172"/>
      <c r="U42107" s="173"/>
    </row>
    <row r="42108" spans="13:21" s="104" customFormat="1" ht="15.75">
      <c r="M42108" s="172"/>
      <c r="N42108" s="172"/>
      <c r="O42108" s="172"/>
      <c r="U42108" s="173"/>
    </row>
    <row r="42109" spans="13:21" s="104" customFormat="1" ht="15.75">
      <c r="M42109" s="172"/>
      <c r="N42109" s="172"/>
      <c r="O42109" s="172"/>
      <c r="U42109" s="173"/>
    </row>
    <row r="42110" spans="13:21" s="104" customFormat="1" ht="15.75">
      <c r="M42110" s="172"/>
      <c r="N42110" s="172"/>
      <c r="O42110" s="172"/>
      <c r="U42110" s="173"/>
    </row>
    <row r="42111" spans="13:21" s="104" customFormat="1" ht="15.75">
      <c r="M42111" s="172"/>
      <c r="N42111" s="172"/>
      <c r="O42111" s="172"/>
      <c r="U42111" s="173"/>
    </row>
    <row r="42112" spans="13:21" s="104" customFormat="1" ht="15.75">
      <c r="M42112" s="172"/>
      <c r="N42112" s="172"/>
      <c r="O42112" s="172"/>
      <c r="U42112" s="173"/>
    </row>
    <row r="42113" spans="13:21" s="104" customFormat="1" ht="15.75">
      <c r="M42113" s="172"/>
      <c r="N42113" s="172"/>
      <c r="O42113" s="172"/>
      <c r="U42113" s="173"/>
    </row>
    <row r="42114" spans="13:21" s="104" customFormat="1" ht="15.75">
      <c r="M42114" s="172"/>
      <c r="N42114" s="172"/>
      <c r="O42114" s="172"/>
      <c r="U42114" s="173"/>
    </row>
    <row r="42115" spans="13:21" s="104" customFormat="1" ht="15.75">
      <c r="M42115" s="172"/>
      <c r="N42115" s="172"/>
      <c r="O42115" s="172"/>
      <c r="U42115" s="173"/>
    </row>
    <row r="42116" spans="13:21" s="104" customFormat="1" ht="15.75">
      <c r="M42116" s="172"/>
      <c r="N42116" s="172"/>
      <c r="O42116" s="172"/>
      <c r="U42116" s="173"/>
    </row>
    <row r="42117" spans="13:21" s="104" customFormat="1" ht="15.75">
      <c r="M42117" s="172"/>
      <c r="N42117" s="172"/>
      <c r="O42117" s="172"/>
      <c r="U42117" s="173"/>
    </row>
    <row r="42118" spans="13:21" s="104" customFormat="1" ht="15.75">
      <c r="M42118" s="172"/>
      <c r="N42118" s="172"/>
      <c r="O42118" s="172"/>
      <c r="U42118" s="173"/>
    </row>
    <row r="42119" spans="13:21" s="104" customFormat="1" ht="15.75">
      <c r="M42119" s="172"/>
      <c r="N42119" s="172"/>
      <c r="O42119" s="172"/>
      <c r="U42119" s="173"/>
    </row>
    <row r="42120" spans="13:21" s="104" customFormat="1" ht="15.75">
      <c r="M42120" s="172"/>
      <c r="N42120" s="172"/>
      <c r="O42120" s="172"/>
      <c r="U42120" s="173"/>
    </row>
    <row r="42121" spans="13:21" s="104" customFormat="1" ht="15.75">
      <c r="M42121" s="172"/>
      <c r="N42121" s="172"/>
      <c r="O42121" s="172"/>
      <c r="U42121" s="173"/>
    </row>
    <row r="42122" spans="13:21" s="104" customFormat="1" ht="15.75">
      <c r="M42122" s="172"/>
      <c r="N42122" s="172"/>
      <c r="O42122" s="172"/>
      <c r="U42122" s="173"/>
    </row>
    <row r="42123" spans="13:21" s="104" customFormat="1" ht="15.75">
      <c r="M42123" s="172"/>
      <c r="N42123" s="172"/>
      <c r="O42123" s="172"/>
      <c r="U42123" s="173"/>
    </row>
    <row r="42124" spans="13:21" s="104" customFormat="1" ht="15.75">
      <c r="M42124" s="172"/>
      <c r="N42124" s="172"/>
      <c r="O42124" s="172"/>
      <c r="U42124" s="173"/>
    </row>
    <row r="42125" spans="13:21" s="104" customFormat="1" ht="15.75">
      <c r="M42125" s="172"/>
      <c r="N42125" s="172"/>
      <c r="O42125" s="172"/>
      <c r="U42125" s="173"/>
    </row>
    <row r="42126" spans="13:21" s="104" customFormat="1" ht="15.75">
      <c r="M42126" s="172"/>
      <c r="N42126" s="172"/>
      <c r="O42126" s="172"/>
      <c r="U42126" s="173"/>
    </row>
    <row r="42127" spans="13:21" s="104" customFormat="1" ht="15.75">
      <c r="M42127" s="172"/>
      <c r="N42127" s="172"/>
      <c r="O42127" s="172"/>
      <c r="U42127" s="173"/>
    </row>
    <row r="42128" spans="13:21" s="104" customFormat="1" ht="15.75">
      <c r="M42128" s="172"/>
      <c r="N42128" s="172"/>
      <c r="O42128" s="172"/>
      <c r="U42128" s="173"/>
    </row>
    <row r="42129" spans="13:21" s="104" customFormat="1" ht="15.75">
      <c r="M42129" s="172"/>
      <c r="N42129" s="172"/>
      <c r="O42129" s="172"/>
      <c r="U42129" s="173"/>
    </row>
    <row r="42130" spans="13:21" s="104" customFormat="1" ht="15.75">
      <c r="M42130" s="172"/>
      <c r="N42130" s="172"/>
      <c r="O42130" s="172"/>
      <c r="U42130" s="173"/>
    </row>
    <row r="42131" spans="13:21" s="104" customFormat="1" ht="15.75">
      <c r="M42131" s="172"/>
      <c r="N42131" s="172"/>
      <c r="O42131" s="172"/>
      <c r="U42131" s="173"/>
    </row>
    <row r="42132" spans="13:21" s="104" customFormat="1" ht="15.75">
      <c r="M42132" s="172"/>
      <c r="N42132" s="172"/>
      <c r="O42132" s="172"/>
      <c r="U42132" s="173"/>
    </row>
    <row r="42133" spans="13:21" s="104" customFormat="1" ht="15.75">
      <c r="M42133" s="172"/>
      <c r="N42133" s="172"/>
      <c r="O42133" s="172"/>
      <c r="U42133" s="173"/>
    </row>
    <row r="42134" spans="13:21" s="104" customFormat="1" ht="15.75">
      <c r="M42134" s="172"/>
      <c r="N42134" s="172"/>
      <c r="O42134" s="172"/>
      <c r="U42134" s="173"/>
    </row>
    <row r="42135" spans="13:21" s="104" customFormat="1" ht="15.75">
      <c r="M42135" s="172"/>
      <c r="N42135" s="172"/>
      <c r="O42135" s="172"/>
      <c r="U42135" s="173"/>
    </row>
    <row r="42136" spans="13:21" s="104" customFormat="1" ht="15.75">
      <c r="M42136" s="172"/>
      <c r="N42136" s="172"/>
      <c r="O42136" s="172"/>
      <c r="U42136" s="173"/>
    </row>
    <row r="42137" spans="13:21" s="104" customFormat="1" ht="15.75">
      <c r="M42137" s="172"/>
      <c r="N42137" s="172"/>
      <c r="O42137" s="172"/>
      <c r="U42137" s="173"/>
    </row>
    <row r="42138" spans="13:21" s="104" customFormat="1" ht="15.75">
      <c r="M42138" s="172"/>
      <c r="N42138" s="172"/>
      <c r="O42138" s="172"/>
      <c r="U42138" s="173"/>
    </row>
    <row r="42139" spans="13:21" s="104" customFormat="1" ht="15.75">
      <c r="M42139" s="172"/>
      <c r="N42139" s="172"/>
      <c r="O42139" s="172"/>
      <c r="U42139" s="173"/>
    </row>
    <row r="42140" spans="13:21" s="104" customFormat="1" ht="15.75">
      <c r="M42140" s="172"/>
      <c r="N42140" s="172"/>
      <c r="O42140" s="172"/>
      <c r="U42140" s="173"/>
    </row>
    <row r="42141" spans="13:21" s="104" customFormat="1" ht="15.75">
      <c r="M42141" s="172"/>
      <c r="N42141" s="172"/>
      <c r="O42141" s="172"/>
      <c r="U42141" s="173"/>
    </row>
    <row r="42142" spans="13:21" s="104" customFormat="1" ht="15.75">
      <c r="M42142" s="172"/>
      <c r="N42142" s="172"/>
      <c r="O42142" s="172"/>
      <c r="U42142" s="173"/>
    </row>
    <row r="42143" spans="13:21" s="104" customFormat="1" ht="15.75">
      <c r="M42143" s="172"/>
      <c r="N42143" s="172"/>
      <c r="O42143" s="172"/>
      <c r="U42143" s="173"/>
    </row>
    <row r="42144" spans="13:21" s="104" customFormat="1" ht="15.75">
      <c r="M42144" s="172"/>
      <c r="N42144" s="172"/>
      <c r="O42144" s="172"/>
      <c r="U42144" s="173"/>
    </row>
    <row r="42145" spans="13:21" s="104" customFormat="1" ht="15.75">
      <c r="M42145" s="172"/>
      <c r="N42145" s="172"/>
      <c r="O42145" s="172"/>
      <c r="U42145" s="173"/>
    </row>
    <row r="42146" spans="13:21" s="104" customFormat="1" ht="15.75">
      <c r="M42146" s="172"/>
      <c r="N42146" s="172"/>
      <c r="O42146" s="172"/>
      <c r="U42146" s="173"/>
    </row>
    <row r="42147" spans="13:21" s="104" customFormat="1" ht="15.75">
      <c r="M42147" s="172"/>
      <c r="N42147" s="172"/>
      <c r="O42147" s="172"/>
      <c r="U42147" s="173"/>
    </row>
    <row r="42148" spans="13:21" s="104" customFormat="1" ht="15.75">
      <c r="M42148" s="172"/>
      <c r="N42148" s="172"/>
      <c r="O42148" s="172"/>
      <c r="U42148" s="173"/>
    </row>
    <row r="42149" spans="13:21" s="104" customFormat="1" ht="15.75">
      <c r="M42149" s="172"/>
      <c r="N42149" s="172"/>
      <c r="O42149" s="172"/>
      <c r="U42149" s="173"/>
    </row>
    <row r="42150" spans="13:21" s="104" customFormat="1" ht="15.75">
      <c r="M42150" s="172"/>
      <c r="N42150" s="172"/>
      <c r="O42150" s="172"/>
      <c r="U42150" s="173"/>
    </row>
    <row r="42151" spans="13:21" s="104" customFormat="1" ht="15.75">
      <c r="M42151" s="172"/>
      <c r="N42151" s="172"/>
      <c r="O42151" s="172"/>
      <c r="U42151" s="173"/>
    </row>
    <row r="42152" spans="13:21" s="104" customFormat="1" ht="15.75">
      <c r="M42152" s="172"/>
      <c r="N42152" s="172"/>
      <c r="O42152" s="172"/>
      <c r="U42152" s="173"/>
    </row>
    <row r="42153" spans="13:21" s="104" customFormat="1" ht="15.75">
      <c r="M42153" s="172"/>
      <c r="N42153" s="172"/>
      <c r="O42153" s="172"/>
      <c r="U42153" s="173"/>
    </row>
    <row r="42154" spans="13:21" s="104" customFormat="1" ht="15.75">
      <c r="M42154" s="172"/>
      <c r="N42154" s="172"/>
      <c r="O42154" s="172"/>
      <c r="U42154" s="173"/>
    </row>
    <row r="42155" spans="13:21" s="104" customFormat="1" ht="15.75">
      <c r="M42155" s="172"/>
      <c r="N42155" s="172"/>
      <c r="O42155" s="172"/>
      <c r="U42155" s="173"/>
    </row>
    <row r="42156" spans="13:21" s="104" customFormat="1" ht="15.75">
      <c r="M42156" s="172"/>
      <c r="N42156" s="172"/>
      <c r="O42156" s="172"/>
      <c r="U42156" s="173"/>
    </row>
    <row r="42157" spans="13:21" s="104" customFormat="1" ht="15.75">
      <c r="M42157" s="172"/>
      <c r="N42157" s="172"/>
      <c r="O42157" s="172"/>
      <c r="U42157" s="173"/>
    </row>
    <row r="42158" spans="13:21" s="104" customFormat="1" ht="15.75">
      <c r="M42158" s="172"/>
      <c r="N42158" s="172"/>
      <c r="O42158" s="172"/>
      <c r="U42158" s="173"/>
    </row>
    <row r="42159" spans="13:21" s="104" customFormat="1" ht="15.75">
      <c r="M42159" s="172"/>
      <c r="N42159" s="172"/>
      <c r="O42159" s="172"/>
      <c r="U42159" s="173"/>
    </row>
    <row r="42160" spans="13:21" s="104" customFormat="1" ht="15.75">
      <c r="M42160" s="172"/>
      <c r="N42160" s="172"/>
      <c r="O42160" s="172"/>
      <c r="U42160" s="173"/>
    </row>
    <row r="42161" spans="13:21" s="104" customFormat="1" ht="15.75">
      <c r="M42161" s="172"/>
      <c r="N42161" s="172"/>
      <c r="O42161" s="172"/>
      <c r="U42161" s="173"/>
    </row>
    <row r="42162" spans="13:21" s="104" customFormat="1" ht="15.75">
      <c r="M42162" s="172"/>
      <c r="N42162" s="172"/>
      <c r="O42162" s="172"/>
      <c r="U42162" s="173"/>
    </row>
    <row r="42163" spans="13:21" s="104" customFormat="1" ht="15.75">
      <c r="M42163" s="172"/>
      <c r="N42163" s="172"/>
      <c r="O42163" s="172"/>
      <c r="U42163" s="173"/>
    </row>
    <row r="42164" spans="13:21" s="104" customFormat="1" ht="15.75">
      <c r="M42164" s="172"/>
      <c r="N42164" s="172"/>
      <c r="O42164" s="172"/>
      <c r="U42164" s="173"/>
    </row>
    <row r="42165" spans="13:21" s="104" customFormat="1" ht="15.75">
      <c r="M42165" s="172"/>
      <c r="N42165" s="172"/>
      <c r="O42165" s="172"/>
      <c r="U42165" s="173"/>
    </row>
    <row r="42166" spans="13:21" s="104" customFormat="1" ht="15.75">
      <c r="M42166" s="172"/>
      <c r="N42166" s="172"/>
      <c r="O42166" s="172"/>
      <c r="U42166" s="173"/>
    </row>
    <row r="42167" spans="13:21" s="104" customFormat="1" ht="15.75">
      <c r="M42167" s="172"/>
      <c r="N42167" s="172"/>
      <c r="O42167" s="172"/>
      <c r="U42167" s="173"/>
    </row>
    <row r="42168" spans="13:21" s="104" customFormat="1" ht="15.75">
      <c r="M42168" s="172"/>
      <c r="N42168" s="172"/>
      <c r="O42168" s="172"/>
      <c r="U42168" s="173"/>
    </row>
    <row r="42169" spans="13:21" s="104" customFormat="1" ht="15.75">
      <c r="M42169" s="172"/>
      <c r="N42169" s="172"/>
      <c r="O42169" s="172"/>
      <c r="U42169" s="173"/>
    </row>
    <row r="42170" spans="13:21" s="104" customFormat="1" ht="15.75">
      <c r="M42170" s="172"/>
      <c r="N42170" s="172"/>
      <c r="O42170" s="172"/>
      <c r="U42170" s="173"/>
    </row>
    <row r="42171" spans="13:21" s="104" customFormat="1" ht="15.75">
      <c r="M42171" s="172"/>
      <c r="N42171" s="172"/>
      <c r="O42171" s="172"/>
      <c r="U42171" s="173"/>
    </row>
    <row r="42172" spans="13:21" s="104" customFormat="1" ht="15.75">
      <c r="M42172" s="172"/>
      <c r="N42172" s="172"/>
      <c r="O42172" s="172"/>
      <c r="U42172" s="173"/>
    </row>
    <row r="42173" spans="13:21" s="104" customFormat="1" ht="15.75">
      <c r="M42173" s="172"/>
      <c r="N42173" s="172"/>
      <c r="O42173" s="172"/>
      <c r="U42173" s="173"/>
    </row>
    <row r="42174" spans="13:21" s="104" customFormat="1" ht="15.75">
      <c r="M42174" s="172"/>
      <c r="N42174" s="172"/>
      <c r="O42174" s="172"/>
      <c r="U42174" s="173"/>
    </row>
    <row r="42175" spans="13:21" s="104" customFormat="1" ht="15.75">
      <c r="M42175" s="172"/>
      <c r="N42175" s="172"/>
      <c r="O42175" s="172"/>
      <c r="U42175" s="173"/>
    </row>
    <row r="42176" spans="13:21" s="104" customFormat="1" ht="15.75">
      <c r="M42176" s="172"/>
      <c r="N42176" s="172"/>
      <c r="O42176" s="172"/>
      <c r="U42176" s="173"/>
    </row>
    <row r="42177" spans="13:21" s="104" customFormat="1" ht="15.75">
      <c r="M42177" s="172"/>
      <c r="N42177" s="172"/>
      <c r="O42177" s="172"/>
      <c r="U42177" s="173"/>
    </row>
    <row r="42178" spans="13:21" s="104" customFormat="1" ht="15.75">
      <c r="M42178" s="172"/>
      <c r="N42178" s="172"/>
      <c r="O42178" s="172"/>
      <c r="U42178" s="173"/>
    </row>
    <row r="42179" spans="13:21" s="104" customFormat="1" ht="15.75">
      <c r="M42179" s="172"/>
      <c r="N42179" s="172"/>
      <c r="O42179" s="172"/>
      <c r="U42179" s="173"/>
    </row>
    <row r="42180" spans="13:21" s="104" customFormat="1" ht="15.75">
      <c r="M42180" s="172"/>
      <c r="N42180" s="172"/>
      <c r="O42180" s="172"/>
      <c r="U42180" s="173"/>
    </row>
    <row r="42181" spans="13:21" s="104" customFormat="1" ht="15.75">
      <c r="M42181" s="172"/>
      <c r="N42181" s="172"/>
      <c r="O42181" s="172"/>
      <c r="U42181" s="173"/>
    </row>
    <row r="42182" spans="13:21" s="104" customFormat="1" ht="15.75">
      <c r="M42182" s="172"/>
      <c r="N42182" s="172"/>
      <c r="O42182" s="172"/>
      <c r="U42182" s="173"/>
    </row>
    <row r="42183" spans="13:21" s="104" customFormat="1" ht="15.75">
      <c r="M42183" s="172"/>
      <c r="N42183" s="172"/>
      <c r="O42183" s="172"/>
      <c r="U42183" s="173"/>
    </row>
    <row r="42184" spans="13:21" s="104" customFormat="1" ht="15.75">
      <c r="M42184" s="172"/>
      <c r="N42184" s="172"/>
      <c r="O42184" s="172"/>
      <c r="U42184" s="173"/>
    </row>
    <row r="42185" spans="13:21" s="104" customFormat="1" ht="15.75">
      <c r="M42185" s="172"/>
      <c r="N42185" s="172"/>
      <c r="O42185" s="172"/>
      <c r="U42185" s="173"/>
    </row>
    <row r="42186" spans="13:21" s="104" customFormat="1" ht="15.75">
      <c r="M42186" s="172"/>
      <c r="N42186" s="172"/>
      <c r="O42186" s="172"/>
      <c r="U42186" s="173"/>
    </row>
    <row r="42187" spans="13:21" s="104" customFormat="1" ht="15.75">
      <c r="M42187" s="172"/>
      <c r="N42187" s="172"/>
      <c r="O42187" s="172"/>
      <c r="U42187" s="173"/>
    </row>
    <row r="42188" spans="13:21" s="104" customFormat="1" ht="15.75">
      <c r="M42188" s="172"/>
      <c r="N42188" s="172"/>
      <c r="O42188" s="172"/>
      <c r="U42188" s="173"/>
    </row>
    <row r="42189" spans="13:21" s="104" customFormat="1" ht="15.75">
      <c r="M42189" s="172"/>
      <c r="N42189" s="172"/>
      <c r="O42189" s="172"/>
      <c r="U42189" s="173"/>
    </row>
    <row r="42190" spans="13:21" s="104" customFormat="1" ht="15.75">
      <c r="M42190" s="172"/>
      <c r="N42190" s="172"/>
      <c r="O42190" s="172"/>
      <c r="U42190" s="173"/>
    </row>
    <row r="42191" spans="13:21" s="104" customFormat="1" ht="15.75">
      <c r="M42191" s="172"/>
      <c r="N42191" s="172"/>
      <c r="O42191" s="172"/>
      <c r="U42191" s="173"/>
    </row>
    <row r="42192" spans="13:21" s="104" customFormat="1" ht="15.75">
      <c r="M42192" s="172"/>
      <c r="N42192" s="172"/>
      <c r="O42192" s="172"/>
      <c r="U42192" s="173"/>
    </row>
    <row r="42193" spans="13:21" s="104" customFormat="1" ht="15.75">
      <c r="M42193" s="172"/>
      <c r="N42193" s="172"/>
      <c r="O42193" s="172"/>
      <c r="U42193" s="173"/>
    </row>
    <row r="42194" spans="13:21" s="104" customFormat="1" ht="15.75">
      <c r="M42194" s="172"/>
      <c r="N42194" s="172"/>
      <c r="O42194" s="172"/>
      <c r="U42194" s="173"/>
    </row>
    <row r="42195" spans="13:21" s="104" customFormat="1" ht="15.75">
      <c r="M42195" s="172"/>
      <c r="N42195" s="172"/>
      <c r="O42195" s="172"/>
      <c r="U42195" s="173"/>
    </row>
    <row r="42196" spans="13:21" s="104" customFormat="1" ht="15.75">
      <c r="M42196" s="172"/>
      <c r="N42196" s="172"/>
      <c r="O42196" s="172"/>
      <c r="U42196" s="173"/>
    </row>
    <row r="42197" spans="13:21" s="104" customFormat="1" ht="15.75">
      <c r="M42197" s="172"/>
      <c r="N42197" s="172"/>
      <c r="O42197" s="172"/>
      <c r="U42197" s="173"/>
    </row>
    <row r="42198" spans="13:21" s="104" customFormat="1" ht="15.75">
      <c r="M42198" s="172"/>
      <c r="N42198" s="172"/>
      <c r="O42198" s="172"/>
      <c r="U42198" s="173"/>
    </row>
    <row r="42199" spans="13:21" s="104" customFormat="1" ht="15.75">
      <c r="M42199" s="172"/>
      <c r="N42199" s="172"/>
      <c r="O42199" s="172"/>
      <c r="U42199" s="173"/>
    </row>
    <row r="42200" spans="13:21" s="104" customFormat="1" ht="15.75">
      <c r="M42200" s="172"/>
      <c r="N42200" s="172"/>
      <c r="O42200" s="172"/>
      <c r="U42200" s="173"/>
    </row>
    <row r="42201" spans="13:21" s="104" customFormat="1" ht="15.75">
      <c r="M42201" s="172"/>
      <c r="N42201" s="172"/>
      <c r="O42201" s="172"/>
      <c r="U42201" s="173"/>
    </row>
    <row r="42202" spans="13:21" s="104" customFormat="1" ht="15.75">
      <c r="M42202" s="172"/>
      <c r="N42202" s="172"/>
      <c r="O42202" s="172"/>
      <c r="U42202" s="173"/>
    </row>
    <row r="42203" spans="13:21" s="104" customFormat="1" ht="15.75">
      <c r="M42203" s="172"/>
      <c r="N42203" s="172"/>
      <c r="O42203" s="172"/>
      <c r="U42203" s="173"/>
    </row>
    <row r="42204" spans="13:21" s="104" customFormat="1" ht="15.75">
      <c r="M42204" s="172"/>
      <c r="N42204" s="172"/>
      <c r="O42204" s="172"/>
      <c r="U42204" s="173"/>
    </row>
    <row r="42205" spans="13:21" s="104" customFormat="1" ht="15.75">
      <c r="M42205" s="172"/>
      <c r="N42205" s="172"/>
      <c r="O42205" s="172"/>
      <c r="U42205" s="173"/>
    </row>
    <row r="42206" spans="13:21" s="104" customFormat="1" ht="15.75">
      <c r="M42206" s="172"/>
      <c r="N42206" s="172"/>
      <c r="O42206" s="172"/>
      <c r="U42206" s="173"/>
    </row>
    <row r="42207" spans="13:21" s="104" customFormat="1" ht="15.75">
      <c r="M42207" s="172"/>
      <c r="N42207" s="172"/>
      <c r="O42207" s="172"/>
      <c r="U42207" s="173"/>
    </row>
    <row r="42208" spans="13:21" s="104" customFormat="1" ht="15.75">
      <c r="M42208" s="172"/>
      <c r="N42208" s="172"/>
      <c r="O42208" s="172"/>
      <c r="U42208" s="173"/>
    </row>
    <row r="42209" spans="13:21" s="104" customFormat="1" ht="15.75">
      <c r="M42209" s="172"/>
      <c r="N42209" s="172"/>
      <c r="O42209" s="172"/>
      <c r="U42209" s="173"/>
    </row>
    <row r="42210" spans="13:21" s="104" customFormat="1" ht="15.75">
      <c r="M42210" s="172"/>
      <c r="N42210" s="172"/>
      <c r="O42210" s="172"/>
      <c r="U42210" s="173"/>
    </row>
    <row r="42211" spans="13:21" s="104" customFormat="1" ht="15.75">
      <c r="M42211" s="172"/>
      <c r="N42211" s="172"/>
      <c r="O42211" s="172"/>
      <c r="U42211" s="173"/>
    </row>
    <row r="42212" spans="13:21" s="104" customFormat="1" ht="15.75">
      <c r="M42212" s="172"/>
      <c r="N42212" s="172"/>
      <c r="O42212" s="172"/>
      <c r="U42212" s="173"/>
    </row>
    <row r="42213" spans="13:21" s="104" customFormat="1" ht="15.75">
      <c r="M42213" s="172"/>
      <c r="N42213" s="172"/>
      <c r="O42213" s="172"/>
      <c r="U42213" s="173"/>
    </row>
    <row r="42214" spans="13:21" s="104" customFormat="1" ht="15.75">
      <c r="M42214" s="172"/>
      <c r="N42214" s="172"/>
      <c r="O42214" s="172"/>
      <c r="U42214" s="173"/>
    </row>
    <row r="42215" spans="13:21" s="104" customFormat="1" ht="15.75">
      <c r="M42215" s="172"/>
      <c r="N42215" s="172"/>
      <c r="O42215" s="172"/>
      <c r="U42215" s="173"/>
    </row>
    <row r="42216" spans="13:21" s="104" customFormat="1" ht="15.75">
      <c r="M42216" s="172"/>
      <c r="N42216" s="172"/>
      <c r="O42216" s="172"/>
      <c r="U42216" s="173"/>
    </row>
    <row r="42217" spans="13:21" s="104" customFormat="1" ht="15.75">
      <c r="M42217" s="172"/>
      <c r="N42217" s="172"/>
      <c r="O42217" s="172"/>
      <c r="U42217" s="173"/>
    </row>
    <row r="42218" spans="13:21" s="104" customFormat="1" ht="15.75">
      <c r="M42218" s="172"/>
      <c r="N42218" s="172"/>
      <c r="O42218" s="172"/>
      <c r="U42218" s="173"/>
    </row>
    <row r="42219" spans="13:21" s="104" customFormat="1" ht="15.75">
      <c r="M42219" s="172"/>
      <c r="N42219" s="172"/>
      <c r="O42219" s="172"/>
      <c r="U42219" s="173"/>
    </row>
    <row r="42220" spans="13:21" s="104" customFormat="1" ht="15.75">
      <c r="M42220" s="172"/>
      <c r="N42220" s="172"/>
      <c r="O42220" s="172"/>
      <c r="U42220" s="173"/>
    </row>
    <row r="42221" spans="13:21" s="104" customFormat="1" ht="15.75">
      <c r="M42221" s="172"/>
      <c r="N42221" s="172"/>
      <c r="O42221" s="172"/>
      <c r="U42221" s="173"/>
    </row>
    <row r="42222" spans="13:21" s="104" customFormat="1" ht="15.75">
      <c r="M42222" s="172"/>
      <c r="N42222" s="172"/>
      <c r="O42222" s="172"/>
      <c r="U42222" s="173"/>
    </row>
    <row r="42223" spans="13:21" s="104" customFormat="1" ht="15.75">
      <c r="M42223" s="172"/>
      <c r="N42223" s="172"/>
      <c r="O42223" s="172"/>
      <c r="U42223" s="173"/>
    </row>
    <row r="42224" spans="13:21" s="104" customFormat="1" ht="15.75">
      <c r="M42224" s="172"/>
      <c r="N42224" s="172"/>
      <c r="O42224" s="172"/>
      <c r="U42224" s="173"/>
    </row>
    <row r="42225" spans="13:21" s="104" customFormat="1" ht="15.75">
      <c r="M42225" s="172"/>
      <c r="N42225" s="172"/>
      <c r="O42225" s="172"/>
      <c r="U42225" s="173"/>
    </row>
    <row r="42226" spans="13:21" s="104" customFormat="1" ht="15.75">
      <c r="M42226" s="172"/>
      <c r="N42226" s="172"/>
      <c r="O42226" s="172"/>
      <c r="U42226" s="173"/>
    </row>
    <row r="42227" spans="13:21" s="104" customFormat="1" ht="15.75">
      <c r="M42227" s="172"/>
      <c r="N42227" s="172"/>
      <c r="O42227" s="172"/>
      <c r="U42227" s="173"/>
    </row>
    <row r="42228" spans="13:21" s="104" customFormat="1" ht="15.75">
      <c r="M42228" s="172"/>
      <c r="N42228" s="172"/>
      <c r="O42228" s="172"/>
      <c r="U42228" s="173"/>
    </row>
    <row r="42229" spans="13:21" s="104" customFormat="1" ht="15.75">
      <c r="M42229" s="172"/>
      <c r="N42229" s="172"/>
      <c r="O42229" s="172"/>
      <c r="U42229" s="173"/>
    </row>
    <row r="42230" spans="13:21" s="104" customFormat="1" ht="15.75">
      <c r="M42230" s="172"/>
      <c r="N42230" s="172"/>
      <c r="O42230" s="172"/>
      <c r="U42230" s="173"/>
    </row>
    <row r="42231" spans="13:21" s="104" customFormat="1" ht="15.75">
      <c r="M42231" s="172"/>
      <c r="N42231" s="172"/>
      <c r="O42231" s="172"/>
      <c r="U42231" s="173"/>
    </row>
    <row r="42232" spans="13:21" s="104" customFormat="1" ht="15.75">
      <c r="M42232" s="172"/>
      <c r="N42232" s="172"/>
      <c r="O42232" s="172"/>
      <c r="U42232" s="173"/>
    </row>
    <row r="42233" spans="13:21" s="104" customFormat="1" ht="15.75">
      <c r="M42233" s="172"/>
      <c r="N42233" s="172"/>
      <c r="O42233" s="172"/>
      <c r="U42233" s="173"/>
    </row>
    <row r="42234" spans="13:21" s="104" customFormat="1" ht="15.75">
      <c r="M42234" s="172"/>
      <c r="N42234" s="172"/>
      <c r="O42234" s="172"/>
      <c r="U42234" s="173"/>
    </row>
    <row r="42235" spans="13:21" s="104" customFormat="1" ht="15.75">
      <c r="M42235" s="172"/>
      <c r="N42235" s="172"/>
      <c r="O42235" s="172"/>
      <c r="U42235" s="173"/>
    </row>
    <row r="42236" spans="13:21" s="104" customFormat="1" ht="15.75">
      <c r="M42236" s="172"/>
      <c r="N42236" s="172"/>
      <c r="O42236" s="172"/>
      <c r="U42236" s="173"/>
    </row>
    <row r="42237" spans="13:21" s="104" customFormat="1" ht="15.75">
      <c r="M42237" s="172"/>
      <c r="N42237" s="172"/>
      <c r="O42237" s="172"/>
      <c r="U42237" s="173"/>
    </row>
    <row r="42238" spans="13:21" s="104" customFormat="1" ht="15.75">
      <c r="M42238" s="172"/>
      <c r="N42238" s="172"/>
      <c r="O42238" s="172"/>
      <c r="U42238" s="173"/>
    </row>
    <row r="42239" spans="13:21" s="104" customFormat="1" ht="15.75">
      <c r="M42239" s="172"/>
      <c r="N42239" s="172"/>
      <c r="O42239" s="172"/>
      <c r="U42239" s="173"/>
    </row>
    <row r="42240" spans="13:21" s="104" customFormat="1" ht="15.75">
      <c r="M42240" s="172"/>
      <c r="N42240" s="172"/>
      <c r="O42240" s="172"/>
      <c r="U42240" s="173"/>
    </row>
    <row r="42241" spans="13:21" s="104" customFormat="1" ht="15.75">
      <c r="M42241" s="172"/>
      <c r="N42241" s="172"/>
      <c r="O42241" s="172"/>
      <c r="U42241" s="173"/>
    </row>
    <row r="42242" spans="13:21" s="104" customFormat="1" ht="15.75">
      <c r="M42242" s="172"/>
      <c r="N42242" s="172"/>
      <c r="O42242" s="172"/>
      <c r="U42242" s="173"/>
    </row>
    <row r="42243" spans="13:21" s="104" customFormat="1" ht="15.75">
      <c r="M42243" s="172"/>
      <c r="N42243" s="172"/>
      <c r="O42243" s="172"/>
      <c r="U42243" s="173"/>
    </row>
    <row r="42244" spans="13:21" s="104" customFormat="1" ht="15.75">
      <c r="M42244" s="172"/>
      <c r="N42244" s="172"/>
      <c r="O42244" s="172"/>
      <c r="U42244" s="173"/>
    </row>
    <row r="42245" spans="13:21" s="104" customFormat="1" ht="15.75">
      <c r="M42245" s="172"/>
      <c r="N42245" s="172"/>
      <c r="O42245" s="172"/>
      <c r="U42245" s="173"/>
    </row>
    <row r="42246" spans="13:21" s="104" customFormat="1" ht="15.75">
      <c r="M42246" s="172"/>
      <c r="N42246" s="172"/>
      <c r="O42246" s="172"/>
      <c r="U42246" s="173"/>
    </row>
    <row r="42247" spans="13:21" s="104" customFormat="1" ht="15.75">
      <c r="M42247" s="172"/>
      <c r="N42247" s="172"/>
      <c r="O42247" s="172"/>
      <c r="U42247" s="173"/>
    </row>
    <row r="42248" spans="13:21" s="104" customFormat="1" ht="15.75">
      <c r="M42248" s="172"/>
      <c r="N42248" s="172"/>
      <c r="O42248" s="172"/>
      <c r="U42248" s="173"/>
    </row>
    <row r="42249" spans="13:21" s="104" customFormat="1" ht="15.75">
      <c r="M42249" s="172"/>
      <c r="N42249" s="172"/>
      <c r="O42249" s="172"/>
      <c r="U42249" s="173"/>
    </row>
    <row r="42250" spans="13:21" s="104" customFormat="1" ht="15.75">
      <c r="M42250" s="172"/>
      <c r="N42250" s="172"/>
      <c r="O42250" s="172"/>
      <c r="U42250" s="173"/>
    </row>
    <row r="42251" spans="13:21" s="104" customFormat="1" ht="15.75">
      <c r="M42251" s="172"/>
      <c r="N42251" s="172"/>
      <c r="O42251" s="172"/>
      <c r="U42251" s="173"/>
    </row>
    <row r="42252" spans="13:21" s="104" customFormat="1" ht="15.75">
      <c r="M42252" s="172"/>
      <c r="N42252" s="172"/>
      <c r="O42252" s="172"/>
      <c r="U42252" s="173"/>
    </row>
    <row r="42253" spans="13:21" s="104" customFormat="1" ht="15.75">
      <c r="M42253" s="172"/>
      <c r="N42253" s="172"/>
      <c r="O42253" s="172"/>
      <c r="U42253" s="173"/>
    </row>
    <row r="42254" spans="13:21" s="104" customFormat="1" ht="15.75">
      <c r="M42254" s="172"/>
      <c r="N42254" s="172"/>
      <c r="O42254" s="172"/>
      <c r="U42254" s="173"/>
    </row>
    <row r="42255" spans="13:21" s="104" customFormat="1" ht="15.75">
      <c r="M42255" s="172"/>
      <c r="N42255" s="172"/>
      <c r="O42255" s="172"/>
      <c r="U42255" s="173"/>
    </row>
    <row r="42256" spans="13:21" s="104" customFormat="1" ht="15.75">
      <c r="M42256" s="172"/>
      <c r="N42256" s="172"/>
      <c r="O42256" s="172"/>
      <c r="U42256" s="173"/>
    </row>
    <row r="42257" spans="13:21" s="104" customFormat="1" ht="15.75">
      <c r="M42257" s="172"/>
      <c r="N42257" s="172"/>
      <c r="O42257" s="172"/>
      <c r="U42257" s="173"/>
    </row>
    <row r="42258" spans="13:21" s="104" customFormat="1" ht="15.75">
      <c r="M42258" s="172"/>
      <c r="N42258" s="172"/>
      <c r="O42258" s="172"/>
      <c r="U42258" s="173"/>
    </row>
    <row r="42259" spans="13:21" s="104" customFormat="1" ht="15.75">
      <c r="M42259" s="172"/>
      <c r="N42259" s="172"/>
      <c r="O42259" s="172"/>
      <c r="U42259" s="173"/>
    </row>
    <row r="42260" spans="13:21" s="104" customFormat="1" ht="15.75">
      <c r="M42260" s="172"/>
      <c r="N42260" s="172"/>
      <c r="O42260" s="172"/>
      <c r="U42260" s="173"/>
    </row>
    <row r="42261" spans="13:21" s="104" customFormat="1" ht="15.75">
      <c r="M42261" s="172"/>
      <c r="N42261" s="172"/>
      <c r="O42261" s="172"/>
      <c r="U42261" s="173"/>
    </row>
    <row r="42262" spans="13:21" s="104" customFormat="1" ht="15.75">
      <c r="M42262" s="172"/>
      <c r="N42262" s="172"/>
      <c r="O42262" s="172"/>
      <c r="U42262" s="173"/>
    </row>
    <row r="42263" spans="13:21" s="104" customFormat="1" ht="15.75">
      <c r="M42263" s="172"/>
      <c r="N42263" s="172"/>
      <c r="O42263" s="172"/>
      <c r="U42263" s="173"/>
    </row>
    <row r="42264" spans="13:21" s="104" customFormat="1" ht="15.75">
      <c r="M42264" s="172"/>
      <c r="N42264" s="172"/>
      <c r="O42264" s="172"/>
      <c r="U42264" s="173"/>
    </row>
    <row r="42265" spans="13:21" s="104" customFormat="1" ht="15.75">
      <c r="M42265" s="172"/>
      <c r="N42265" s="172"/>
      <c r="O42265" s="172"/>
      <c r="U42265" s="173"/>
    </row>
    <row r="42266" spans="13:21" s="104" customFormat="1" ht="15.75">
      <c r="M42266" s="172"/>
      <c r="N42266" s="172"/>
      <c r="O42266" s="172"/>
      <c r="U42266" s="173"/>
    </row>
    <row r="42267" spans="13:21" s="104" customFormat="1" ht="15.75">
      <c r="M42267" s="172"/>
      <c r="N42267" s="172"/>
      <c r="O42267" s="172"/>
      <c r="U42267" s="173"/>
    </row>
    <row r="42268" spans="13:21" s="104" customFormat="1" ht="15.75">
      <c r="M42268" s="172"/>
      <c r="N42268" s="172"/>
      <c r="O42268" s="172"/>
      <c r="U42268" s="173"/>
    </row>
    <row r="42269" spans="13:21" s="104" customFormat="1" ht="15.75">
      <c r="M42269" s="172"/>
      <c r="N42269" s="172"/>
      <c r="O42269" s="172"/>
      <c r="U42269" s="173"/>
    </row>
    <row r="42270" spans="13:21" s="104" customFormat="1" ht="15.75">
      <c r="M42270" s="172"/>
      <c r="N42270" s="172"/>
      <c r="O42270" s="172"/>
      <c r="U42270" s="173"/>
    </row>
    <row r="42271" spans="13:21" s="104" customFormat="1" ht="15.75">
      <c r="M42271" s="172"/>
      <c r="N42271" s="172"/>
      <c r="O42271" s="172"/>
      <c r="U42271" s="173"/>
    </row>
    <row r="42272" spans="13:21" s="104" customFormat="1" ht="15.75">
      <c r="M42272" s="172"/>
      <c r="N42272" s="172"/>
      <c r="O42272" s="172"/>
      <c r="U42272" s="173"/>
    </row>
    <row r="42273" spans="13:21" s="104" customFormat="1" ht="15.75">
      <c r="M42273" s="172"/>
      <c r="N42273" s="172"/>
      <c r="O42273" s="172"/>
      <c r="U42273" s="173"/>
    </row>
    <row r="42274" spans="13:21" s="104" customFormat="1" ht="15.75">
      <c r="M42274" s="172"/>
      <c r="N42274" s="172"/>
      <c r="O42274" s="172"/>
      <c r="U42274" s="173"/>
    </row>
    <row r="42275" spans="13:21" s="104" customFormat="1" ht="15.75">
      <c r="M42275" s="172"/>
      <c r="N42275" s="172"/>
      <c r="O42275" s="172"/>
      <c r="U42275" s="173"/>
    </row>
    <row r="42276" spans="13:21" s="104" customFormat="1" ht="15.75">
      <c r="M42276" s="172"/>
      <c r="N42276" s="172"/>
      <c r="O42276" s="172"/>
      <c r="U42276" s="173"/>
    </row>
    <row r="42277" spans="13:21" s="104" customFormat="1" ht="15.75">
      <c r="M42277" s="172"/>
      <c r="N42277" s="172"/>
      <c r="O42277" s="172"/>
      <c r="U42277" s="173"/>
    </row>
    <row r="42278" spans="13:21" s="104" customFormat="1" ht="15.75">
      <c r="M42278" s="172"/>
      <c r="N42278" s="172"/>
      <c r="O42278" s="172"/>
      <c r="U42278" s="173"/>
    </row>
    <row r="42279" spans="13:21" s="104" customFormat="1" ht="15.75">
      <c r="M42279" s="172"/>
      <c r="N42279" s="172"/>
      <c r="O42279" s="172"/>
      <c r="U42279" s="173"/>
    </row>
    <row r="42280" spans="13:21" s="104" customFormat="1" ht="15.75">
      <c r="M42280" s="172"/>
      <c r="N42280" s="172"/>
      <c r="O42280" s="172"/>
      <c r="U42280" s="173"/>
    </row>
    <row r="42281" spans="13:21" s="104" customFormat="1" ht="15.75">
      <c r="M42281" s="172"/>
      <c r="N42281" s="172"/>
      <c r="O42281" s="172"/>
      <c r="U42281" s="173"/>
    </row>
    <row r="42282" spans="13:21" s="104" customFormat="1" ht="15.75">
      <c r="M42282" s="172"/>
      <c r="N42282" s="172"/>
      <c r="O42282" s="172"/>
      <c r="U42282" s="173"/>
    </row>
    <row r="42283" spans="13:21" s="104" customFormat="1" ht="15.75">
      <c r="M42283" s="172"/>
      <c r="N42283" s="172"/>
      <c r="O42283" s="172"/>
      <c r="U42283" s="173"/>
    </row>
    <row r="42284" spans="13:21" s="104" customFormat="1" ht="15.75">
      <c r="M42284" s="172"/>
      <c r="N42284" s="172"/>
      <c r="O42284" s="172"/>
      <c r="U42284" s="173"/>
    </row>
    <row r="42285" spans="13:21" s="104" customFormat="1" ht="15.75">
      <c r="M42285" s="172"/>
      <c r="N42285" s="172"/>
      <c r="O42285" s="172"/>
      <c r="U42285" s="173"/>
    </row>
    <row r="42286" spans="13:21" s="104" customFormat="1" ht="15.75">
      <c r="M42286" s="172"/>
      <c r="N42286" s="172"/>
      <c r="O42286" s="172"/>
      <c r="U42286" s="173"/>
    </row>
    <row r="42287" spans="13:21" s="104" customFormat="1" ht="15.75">
      <c r="M42287" s="172"/>
      <c r="N42287" s="172"/>
      <c r="O42287" s="172"/>
      <c r="U42287" s="173"/>
    </row>
    <row r="42288" spans="13:21" s="104" customFormat="1" ht="15.75">
      <c r="M42288" s="172"/>
      <c r="N42288" s="172"/>
      <c r="O42288" s="172"/>
      <c r="U42288" s="173"/>
    </row>
    <row r="42289" spans="13:21" s="104" customFormat="1" ht="15.75">
      <c r="M42289" s="172"/>
      <c r="N42289" s="172"/>
      <c r="O42289" s="172"/>
      <c r="U42289" s="173"/>
    </row>
    <row r="42290" spans="13:21" s="104" customFormat="1" ht="15.75">
      <c r="M42290" s="172"/>
      <c r="N42290" s="172"/>
      <c r="O42290" s="172"/>
      <c r="U42290" s="173"/>
    </row>
    <row r="42291" spans="13:21" s="104" customFormat="1" ht="15.75">
      <c r="M42291" s="172"/>
      <c r="N42291" s="172"/>
      <c r="O42291" s="172"/>
      <c r="U42291" s="173"/>
    </row>
    <row r="42292" spans="13:21" s="104" customFormat="1" ht="15.75">
      <c r="M42292" s="172"/>
      <c r="N42292" s="172"/>
      <c r="O42292" s="172"/>
      <c r="U42292" s="173"/>
    </row>
    <row r="42293" spans="13:21" s="104" customFormat="1" ht="15.75">
      <c r="M42293" s="172"/>
      <c r="N42293" s="172"/>
      <c r="O42293" s="172"/>
      <c r="U42293" s="173"/>
    </row>
    <row r="42294" spans="13:21" s="104" customFormat="1" ht="15.75">
      <c r="M42294" s="172"/>
      <c r="N42294" s="172"/>
      <c r="O42294" s="172"/>
      <c r="U42294" s="173"/>
    </row>
    <row r="42295" spans="13:21" s="104" customFormat="1" ht="15.75">
      <c r="M42295" s="172"/>
      <c r="N42295" s="172"/>
      <c r="O42295" s="172"/>
      <c r="U42295" s="173"/>
    </row>
    <row r="42296" spans="13:21" s="104" customFormat="1" ht="15.75">
      <c r="M42296" s="172"/>
      <c r="N42296" s="172"/>
      <c r="O42296" s="172"/>
      <c r="U42296" s="173"/>
    </row>
    <row r="42297" spans="13:21" s="104" customFormat="1" ht="15.75">
      <c r="M42297" s="172"/>
      <c r="N42297" s="172"/>
      <c r="O42297" s="172"/>
      <c r="U42297" s="173"/>
    </row>
    <row r="42298" spans="13:21" s="104" customFormat="1" ht="15.75">
      <c r="M42298" s="172"/>
      <c r="N42298" s="172"/>
      <c r="O42298" s="172"/>
      <c r="U42298" s="173"/>
    </row>
    <row r="42299" spans="13:21" s="104" customFormat="1" ht="15.75">
      <c r="M42299" s="172"/>
      <c r="N42299" s="172"/>
      <c r="O42299" s="172"/>
      <c r="U42299" s="173"/>
    </row>
    <row r="42300" spans="13:21" s="104" customFormat="1" ht="15.75">
      <c r="M42300" s="172"/>
      <c r="N42300" s="172"/>
      <c r="O42300" s="172"/>
      <c r="U42300" s="173"/>
    </row>
    <row r="42301" spans="13:21" s="104" customFormat="1" ht="15.75">
      <c r="M42301" s="172"/>
      <c r="N42301" s="172"/>
      <c r="O42301" s="172"/>
      <c r="U42301" s="173"/>
    </row>
    <row r="42302" spans="13:21" s="104" customFormat="1" ht="15.75">
      <c r="M42302" s="172"/>
      <c r="N42302" s="172"/>
      <c r="O42302" s="172"/>
      <c r="U42302" s="173"/>
    </row>
    <row r="42303" spans="13:21" s="104" customFormat="1" ht="15.75">
      <c r="M42303" s="172"/>
      <c r="N42303" s="172"/>
      <c r="O42303" s="172"/>
      <c r="U42303" s="173"/>
    </row>
    <row r="42304" spans="13:21" s="104" customFormat="1" ht="15.75">
      <c r="M42304" s="172"/>
      <c r="N42304" s="172"/>
      <c r="O42304" s="172"/>
      <c r="U42304" s="173"/>
    </row>
    <row r="42305" spans="13:21" s="104" customFormat="1" ht="15.75">
      <c r="M42305" s="172"/>
      <c r="N42305" s="172"/>
      <c r="O42305" s="172"/>
      <c r="U42305" s="173"/>
    </row>
    <row r="42306" spans="13:21" s="104" customFormat="1" ht="15.75">
      <c r="M42306" s="172"/>
      <c r="N42306" s="172"/>
      <c r="O42306" s="172"/>
      <c r="U42306" s="173"/>
    </row>
    <row r="42307" spans="13:21" s="104" customFormat="1" ht="15.75">
      <c r="M42307" s="172"/>
      <c r="N42307" s="172"/>
      <c r="O42307" s="172"/>
      <c r="U42307" s="173"/>
    </row>
    <row r="42308" spans="13:21" s="104" customFormat="1" ht="15.75">
      <c r="M42308" s="172"/>
      <c r="N42308" s="172"/>
      <c r="O42308" s="172"/>
      <c r="U42308" s="173"/>
    </row>
    <row r="42309" spans="13:21" s="104" customFormat="1" ht="15.75">
      <c r="M42309" s="172"/>
      <c r="N42309" s="172"/>
      <c r="O42309" s="172"/>
      <c r="U42309" s="173"/>
    </row>
    <row r="42310" spans="13:21" s="104" customFormat="1" ht="15.75">
      <c r="M42310" s="172"/>
      <c r="N42310" s="172"/>
      <c r="O42310" s="172"/>
      <c r="U42310" s="173"/>
    </row>
    <row r="42311" spans="13:21" s="104" customFormat="1" ht="15.75">
      <c r="M42311" s="172"/>
      <c r="N42311" s="172"/>
      <c r="O42311" s="172"/>
      <c r="U42311" s="173"/>
    </row>
    <row r="42312" spans="13:21" s="104" customFormat="1" ht="15.75">
      <c r="M42312" s="172"/>
      <c r="N42312" s="172"/>
      <c r="O42312" s="172"/>
      <c r="U42312" s="173"/>
    </row>
    <row r="42313" spans="13:21" s="104" customFormat="1" ht="15.75">
      <c r="M42313" s="172"/>
      <c r="N42313" s="172"/>
      <c r="O42313" s="172"/>
      <c r="U42313" s="173"/>
    </row>
    <row r="42314" spans="13:21" s="104" customFormat="1" ht="15.75">
      <c r="M42314" s="172"/>
      <c r="N42314" s="172"/>
      <c r="O42314" s="172"/>
      <c r="U42314" s="173"/>
    </row>
    <row r="42315" spans="13:21" s="104" customFormat="1" ht="15.75">
      <c r="M42315" s="172"/>
      <c r="N42315" s="172"/>
      <c r="O42315" s="172"/>
      <c r="U42315" s="173"/>
    </row>
    <row r="42316" spans="13:21" s="104" customFormat="1" ht="15.75">
      <c r="M42316" s="172"/>
      <c r="N42316" s="172"/>
      <c r="O42316" s="172"/>
      <c r="U42316" s="173"/>
    </row>
    <row r="42317" spans="13:21" s="104" customFormat="1" ht="15.75">
      <c r="M42317" s="172"/>
      <c r="N42317" s="172"/>
      <c r="O42317" s="172"/>
      <c r="U42317" s="173"/>
    </row>
    <row r="42318" spans="13:21" s="104" customFormat="1" ht="15.75">
      <c r="M42318" s="172"/>
      <c r="N42318" s="172"/>
      <c r="O42318" s="172"/>
      <c r="U42318" s="173"/>
    </row>
    <row r="42319" spans="13:21" s="104" customFormat="1" ht="15.75">
      <c r="M42319" s="172"/>
      <c r="N42319" s="172"/>
      <c r="O42319" s="172"/>
      <c r="U42319" s="173"/>
    </row>
    <row r="42320" spans="13:21" s="104" customFormat="1" ht="15.75">
      <c r="M42320" s="172"/>
      <c r="N42320" s="172"/>
      <c r="O42320" s="172"/>
      <c r="U42320" s="173"/>
    </row>
    <row r="42321" spans="13:21" s="104" customFormat="1" ht="15.75">
      <c r="M42321" s="172"/>
      <c r="N42321" s="172"/>
      <c r="O42321" s="172"/>
      <c r="U42321" s="173"/>
    </row>
    <row r="42322" spans="13:21" s="104" customFormat="1" ht="15.75">
      <c r="M42322" s="172"/>
      <c r="N42322" s="172"/>
      <c r="O42322" s="172"/>
      <c r="U42322" s="173"/>
    </row>
    <row r="42323" spans="13:21" s="104" customFormat="1" ht="15.75">
      <c r="M42323" s="172"/>
      <c r="N42323" s="172"/>
      <c r="O42323" s="172"/>
      <c r="U42323" s="173"/>
    </row>
    <row r="42324" spans="13:21" s="104" customFormat="1" ht="15.75">
      <c r="M42324" s="172"/>
      <c r="N42324" s="172"/>
      <c r="O42324" s="172"/>
      <c r="U42324" s="173"/>
    </row>
    <row r="42325" spans="13:21" s="104" customFormat="1" ht="15.75">
      <c r="M42325" s="172"/>
      <c r="N42325" s="172"/>
      <c r="O42325" s="172"/>
      <c r="U42325" s="173"/>
    </row>
    <row r="42326" spans="13:21" s="104" customFormat="1" ht="15.75">
      <c r="M42326" s="172"/>
      <c r="N42326" s="172"/>
      <c r="O42326" s="172"/>
      <c r="U42326" s="173"/>
    </row>
    <row r="42327" spans="13:21" s="104" customFormat="1" ht="15.75">
      <c r="M42327" s="172"/>
      <c r="N42327" s="172"/>
      <c r="O42327" s="172"/>
      <c r="U42327" s="173"/>
    </row>
    <row r="42328" spans="13:21" s="104" customFormat="1" ht="15.75">
      <c r="M42328" s="172"/>
      <c r="N42328" s="172"/>
      <c r="O42328" s="172"/>
      <c r="U42328" s="173"/>
    </row>
    <row r="42329" spans="13:21" s="104" customFormat="1" ht="15.75">
      <c r="M42329" s="172"/>
      <c r="N42329" s="172"/>
      <c r="O42329" s="172"/>
      <c r="U42329" s="173"/>
    </row>
    <row r="42330" spans="13:21" s="104" customFormat="1" ht="15.75">
      <c r="M42330" s="172"/>
      <c r="N42330" s="172"/>
      <c r="O42330" s="172"/>
      <c r="U42330" s="173"/>
    </row>
    <row r="42331" spans="13:21" s="104" customFormat="1" ht="15.75">
      <c r="M42331" s="172"/>
      <c r="N42331" s="172"/>
      <c r="O42331" s="172"/>
      <c r="U42331" s="173"/>
    </row>
    <row r="42332" spans="13:21" s="104" customFormat="1" ht="15.75">
      <c r="M42332" s="172"/>
      <c r="N42332" s="172"/>
      <c r="O42332" s="172"/>
      <c r="U42332" s="173"/>
    </row>
    <row r="42333" spans="13:21" s="104" customFormat="1" ht="15.75">
      <c r="M42333" s="172"/>
      <c r="N42333" s="172"/>
      <c r="O42333" s="172"/>
      <c r="U42333" s="173"/>
    </row>
    <row r="42334" spans="13:21" s="104" customFormat="1" ht="15.75">
      <c r="M42334" s="172"/>
      <c r="N42334" s="172"/>
      <c r="O42334" s="172"/>
      <c r="U42334" s="173"/>
    </row>
    <row r="42335" spans="13:21" s="104" customFormat="1" ht="15.75">
      <c r="M42335" s="172"/>
      <c r="N42335" s="172"/>
      <c r="O42335" s="172"/>
      <c r="U42335" s="173"/>
    </row>
    <row r="42336" spans="13:21" s="104" customFormat="1" ht="15.75">
      <c r="M42336" s="172"/>
      <c r="N42336" s="172"/>
      <c r="O42336" s="172"/>
      <c r="U42336" s="173"/>
    </row>
    <row r="42337" spans="13:21" s="104" customFormat="1" ht="15.75">
      <c r="M42337" s="172"/>
      <c r="N42337" s="172"/>
      <c r="O42337" s="172"/>
      <c r="U42337" s="173"/>
    </row>
    <row r="42338" spans="13:21" s="104" customFormat="1" ht="15.75">
      <c r="M42338" s="172"/>
      <c r="N42338" s="172"/>
      <c r="O42338" s="172"/>
      <c r="U42338" s="173"/>
    </row>
    <row r="42339" spans="13:21" s="104" customFormat="1" ht="15.75">
      <c r="M42339" s="172"/>
      <c r="N42339" s="172"/>
      <c r="O42339" s="172"/>
      <c r="U42339" s="173"/>
    </row>
    <row r="42340" spans="13:21" s="104" customFormat="1" ht="15.75">
      <c r="M42340" s="172"/>
      <c r="N42340" s="172"/>
      <c r="O42340" s="172"/>
      <c r="U42340" s="173"/>
    </row>
    <row r="42341" spans="13:21" s="104" customFormat="1" ht="15.75">
      <c r="M42341" s="172"/>
      <c r="N42341" s="172"/>
      <c r="O42341" s="172"/>
      <c r="U42341" s="173"/>
    </row>
    <row r="42342" spans="13:21" s="104" customFormat="1" ht="15.75">
      <c r="M42342" s="172"/>
      <c r="N42342" s="172"/>
      <c r="O42342" s="172"/>
      <c r="U42342" s="173"/>
    </row>
    <row r="42343" spans="13:21" s="104" customFormat="1" ht="15.75">
      <c r="M42343" s="172"/>
      <c r="N42343" s="172"/>
      <c r="O42343" s="172"/>
      <c r="U42343" s="173"/>
    </row>
    <row r="42344" spans="13:21" s="104" customFormat="1" ht="15.75">
      <c r="M42344" s="172"/>
      <c r="N42344" s="172"/>
      <c r="O42344" s="172"/>
      <c r="U42344" s="173"/>
    </row>
    <row r="42345" spans="13:21" s="104" customFormat="1" ht="15.75">
      <c r="M42345" s="172"/>
      <c r="N42345" s="172"/>
      <c r="O42345" s="172"/>
      <c r="U42345" s="173"/>
    </row>
    <row r="42346" spans="13:21" s="104" customFormat="1" ht="15.75">
      <c r="M42346" s="172"/>
      <c r="N42346" s="172"/>
      <c r="O42346" s="172"/>
      <c r="U42346" s="173"/>
    </row>
    <row r="42347" spans="13:21" s="104" customFormat="1" ht="15.75">
      <c r="M42347" s="172"/>
      <c r="N42347" s="172"/>
      <c r="O42347" s="172"/>
      <c r="U42347" s="173"/>
    </row>
    <row r="42348" spans="13:21" s="104" customFormat="1" ht="15.75">
      <c r="M42348" s="172"/>
      <c r="N42348" s="172"/>
      <c r="O42348" s="172"/>
      <c r="U42348" s="173"/>
    </row>
    <row r="42349" spans="13:21" s="104" customFormat="1" ht="15.75">
      <c r="M42349" s="172"/>
      <c r="N42349" s="172"/>
      <c r="O42349" s="172"/>
      <c r="U42349" s="173"/>
    </row>
    <row r="42350" spans="13:21" s="104" customFormat="1" ht="15.75">
      <c r="M42350" s="172"/>
      <c r="N42350" s="172"/>
      <c r="O42350" s="172"/>
      <c r="U42350" s="173"/>
    </row>
    <row r="42351" spans="13:21" s="104" customFormat="1" ht="15.75">
      <c r="M42351" s="172"/>
      <c r="N42351" s="172"/>
      <c r="O42351" s="172"/>
      <c r="U42351" s="173"/>
    </row>
    <row r="42352" spans="13:21" s="104" customFormat="1" ht="15.75">
      <c r="M42352" s="172"/>
      <c r="N42352" s="172"/>
      <c r="O42352" s="172"/>
      <c r="U42352" s="173"/>
    </row>
    <row r="42353" spans="13:21" s="104" customFormat="1" ht="15.75">
      <c r="M42353" s="172"/>
      <c r="N42353" s="172"/>
      <c r="O42353" s="172"/>
      <c r="U42353" s="173"/>
    </row>
    <row r="42354" spans="13:21" s="104" customFormat="1" ht="15.75">
      <c r="M42354" s="172"/>
      <c r="N42354" s="172"/>
      <c r="O42354" s="172"/>
      <c r="U42354" s="173"/>
    </row>
    <row r="42355" spans="13:21" s="104" customFormat="1" ht="15.75">
      <c r="M42355" s="172"/>
      <c r="N42355" s="172"/>
      <c r="O42355" s="172"/>
      <c r="U42355" s="173"/>
    </row>
    <row r="42356" spans="13:21" s="104" customFormat="1" ht="15.75">
      <c r="M42356" s="172"/>
      <c r="N42356" s="172"/>
      <c r="O42356" s="172"/>
      <c r="U42356" s="173"/>
    </row>
    <row r="42357" spans="13:21" s="104" customFormat="1" ht="15.75">
      <c r="M42357" s="172"/>
      <c r="N42357" s="172"/>
      <c r="O42357" s="172"/>
      <c r="U42357" s="173"/>
    </row>
    <row r="42358" spans="13:21" s="104" customFormat="1" ht="15.75">
      <c r="M42358" s="172"/>
      <c r="N42358" s="172"/>
      <c r="O42358" s="172"/>
      <c r="U42358" s="173"/>
    </row>
    <row r="42359" spans="13:21" s="104" customFormat="1" ht="15.75">
      <c r="M42359" s="172"/>
      <c r="N42359" s="172"/>
      <c r="O42359" s="172"/>
      <c r="U42359" s="173"/>
    </row>
    <row r="42360" spans="13:21" s="104" customFormat="1" ht="15.75">
      <c r="M42360" s="172"/>
      <c r="N42360" s="172"/>
      <c r="O42360" s="172"/>
      <c r="U42360" s="173"/>
    </row>
    <row r="42361" spans="13:21" s="104" customFormat="1" ht="15.75">
      <c r="M42361" s="172"/>
      <c r="N42361" s="172"/>
      <c r="O42361" s="172"/>
      <c r="U42361" s="173"/>
    </row>
    <row r="42362" spans="13:21" s="104" customFormat="1" ht="15.75">
      <c r="M42362" s="172"/>
      <c r="N42362" s="172"/>
      <c r="O42362" s="172"/>
      <c r="U42362" s="173"/>
    </row>
    <row r="42363" spans="13:21" s="104" customFormat="1" ht="15.75">
      <c r="M42363" s="172"/>
      <c r="N42363" s="172"/>
      <c r="O42363" s="172"/>
      <c r="U42363" s="173"/>
    </row>
    <row r="42364" spans="13:21" s="104" customFormat="1" ht="15.75">
      <c r="M42364" s="172"/>
      <c r="N42364" s="172"/>
      <c r="O42364" s="172"/>
      <c r="U42364" s="173"/>
    </row>
    <row r="42365" spans="13:21" s="104" customFormat="1" ht="15.75">
      <c r="M42365" s="172"/>
      <c r="N42365" s="172"/>
      <c r="O42365" s="172"/>
      <c r="U42365" s="173"/>
    </row>
    <row r="42366" spans="13:21" s="104" customFormat="1" ht="15.75">
      <c r="M42366" s="172"/>
      <c r="N42366" s="172"/>
      <c r="O42366" s="172"/>
      <c r="U42366" s="173"/>
    </row>
    <row r="42367" spans="13:21" s="104" customFormat="1" ht="15.75">
      <c r="M42367" s="172"/>
      <c r="N42367" s="172"/>
      <c r="O42367" s="172"/>
      <c r="U42367" s="173"/>
    </row>
    <row r="42368" spans="13:21" s="104" customFormat="1" ht="15.75">
      <c r="M42368" s="172"/>
      <c r="N42368" s="172"/>
      <c r="O42368" s="172"/>
      <c r="U42368" s="173"/>
    </row>
    <row r="42369" spans="13:21" s="104" customFormat="1" ht="15.75">
      <c r="M42369" s="172"/>
      <c r="N42369" s="172"/>
      <c r="O42369" s="172"/>
      <c r="U42369" s="173"/>
    </row>
    <row r="42370" spans="13:21" s="104" customFormat="1" ht="15.75">
      <c r="M42370" s="172"/>
      <c r="N42370" s="172"/>
      <c r="O42370" s="172"/>
      <c r="U42370" s="173"/>
    </row>
    <row r="42371" spans="13:21" s="104" customFormat="1" ht="15.75">
      <c r="M42371" s="172"/>
      <c r="N42371" s="172"/>
      <c r="O42371" s="172"/>
      <c r="U42371" s="173"/>
    </row>
    <row r="42372" spans="13:21" s="104" customFormat="1" ht="15.75">
      <c r="M42372" s="172"/>
      <c r="N42372" s="172"/>
      <c r="O42372" s="172"/>
      <c r="U42372" s="173"/>
    </row>
    <row r="42373" spans="13:21" s="104" customFormat="1" ht="15.75">
      <c r="M42373" s="172"/>
      <c r="N42373" s="172"/>
      <c r="O42373" s="172"/>
      <c r="U42373" s="173"/>
    </row>
    <row r="42374" spans="13:21" s="104" customFormat="1" ht="15.75">
      <c r="M42374" s="172"/>
      <c r="N42374" s="172"/>
      <c r="O42374" s="172"/>
      <c r="U42374" s="173"/>
    </row>
    <row r="42375" spans="13:21" s="104" customFormat="1" ht="15.75">
      <c r="M42375" s="172"/>
      <c r="N42375" s="172"/>
      <c r="O42375" s="172"/>
      <c r="U42375" s="173"/>
    </row>
    <row r="42376" spans="13:21" s="104" customFormat="1" ht="15.75">
      <c r="M42376" s="172"/>
      <c r="N42376" s="172"/>
      <c r="O42376" s="172"/>
      <c r="U42376" s="173"/>
    </row>
    <row r="42377" spans="13:21" s="104" customFormat="1" ht="15.75">
      <c r="M42377" s="172"/>
      <c r="N42377" s="172"/>
      <c r="O42377" s="172"/>
      <c r="U42377" s="173"/>
    </row>
    <row r="42378" spans="13:21" s="104" customFormat="1" ht="15.75">
      <c r="M42378" s="172"/>
      <c r="N42378" s="172"/>
      <c r="O42378" s="172"/>
      <c r="U42378" s="173"/>
    </row>
    <row r="42379" spans="13:21" s="104" customFormat="1" ht="15.75">
      <c r="M42379" s="172"/>
      <c r="N42379" s="172"/>
      <c r="O42379" s="172"/>
      <c r="U42379" s="173"/>
    </row>
    <row r="42380" spans="13:21" s="104" customFormat="1" ht="15.75">
      <c r="M42380" s="172"/>
      <c r="N42380" s="172"/>
      <c r="O42380" s="172"/>
      <c r="U42380" s="173"/>
    </row>
    <row r="42381" spans="13:21" s="104" customFormat="1" ht="15.75">
      <c r="M42381" s="172"/>
      <c r="N42381" s="172"/>
      <c r="O42381" s="172"/>
      <c r="U42381" s="173"/>
    </row>
    <row r="42382" spans="13:21" s="104" customFormat="1" ht="15.75">
      <c r="M42382" s="172"/>
      <c r="N42382" s="172"/>
      <c r="O42382" s="172"/>
      <c r="U42382" s="173"/>
    </row>
    <row r="42383" spans="13:21" s="104" customFormat="1" ht="15.75">
      <c r="M42383" s="172"/>
      <c r="N42383" s="172"/>
      <c r="O42383" s="172"/>
      <c r="U42383" s="173"/>
    </row>
    <row r="42384" spans="13:21" s="104" customFormat="1" ht="15.75">
      <c r="M42384" s="172"/>
      <c r="N42384" s="172"/>
      <c r="O42384" s="172"/>
      <c r="U42384" s="173"/>
    </row>
    <row r="42385" spans="13:21" s="104" customFormat="1" ht="15.75">
      <c r="M42385" s="172"/>
      <c r="N42385" s="172"/>
      <c r="O42385" s="172"/>
      <c r="U42385" s="173"/>
    </row>
    <row r="42386" spans="13:21" s="104" customFormat="1" ht="15.75">
      <c r="M42386" s="172"/>
      <c r="N42386" s="172"/>
      <c r="O42386" s="172"/>
      <c r="U42386" s="173"/>
    </row>
    <row r="42387" spans="13:21" s="104" customFormat="1" ht="15.75">
      <c r="M42387" s="172"/>
      <c r="N42387" s="172"/>
      <c r="O42387" s="172"/>
      <c r="U42387" s="173"/>
    </row>
    <row r="42388" spans="13:21" s="104" customFormat="1" ht="15.75">
      <c r="M42388" s="172"/>
      <c r="N42388" s="172"/>
      <c r="O42388" s="172"/>
      <c r="U42388" s="173"/>
    </row>
    <row r="42389" spans="13:21" s="104" customFormat="1" ht="15.75">
      <c r="M42389" s="172"/>
      <c r="N42389" s="172"/>
      <c r="O42389" s="172"/>
      <c r="U42389" s="173"/>
    </row>
    <row r="42390" spans="13:21" s="104" customFormat="1" ht="15.75">
      <c r="M42390" s="172"/>
      <c r="N42390" s="172"/>
      <c r="O42390" s="172"/>
      <c r="U42390" s="173"/>
    </row>
    <row r="42391" spans="13:21" s="104" customFormat="1" ht="15.75">
      <c r="M42391" s="172"/>
      <c r="N42391" s="172"/>
      <c r="O42391" s="172"/>
      <c r="U42391" s="173"/>
    </row>
    <row r="42392" spans="13:21" s="104" customFormat="1" ht="15.75">
      <c r="M42392" s="172"/>
      <c r="N42392" s="172"/>
      <c r="O42392" s="172"/>
      <c r="U42392" s="173"/>
    </row>
    <row r="42393" spans="13:21" s="104" customFormat="1" ht="15.75">
      <c r="M42393" s="172"/>
      <c r="N42393" s="172"/>
      <c r="O42393" s="172"/>
      <c r="U42393" s="173"/>
    </row>
    <row r="42394" spans="13:21" s="104" customFormat="1" ht="15.75">
      <c r="M42394" s="172"/>
      <c r="N42394" s="172"/>
      <c r="O42394" s="172"/>
      <c r="U42394" s="173"/>
    </row>
    <row r="42395" spans="13:21" s="104" customFormat="1" ht="15.75">
      <c r="M42395" s="172"/>
      <c r="N42395" s="172"/>
      <c r="O42395" s="172"/>
      <c r="U42395" s="173"/>
    </row>
    <row r="42396" spans="13:21" s="104" customFormat="1" ht="15.75">
      <c r="M42396" s="172"/>
      <c r="N42396" s="172"/>
      <c r="O42396" s="172"/>
      <c r="U42396" s="173"/>
    </row>
    <row r="42397" spans="13:21" s="104" customFormat="1" ht="15.75">
      <c r="M42397" s="172"/>
      <c r="N42397" s="172"/>
      <c r="O42397" s="172"/>
      <c r="U42397" s="173"/>
    </row>
    <row r="42398" spans="13:21" s="104" customFormat="1" ht="15.75">
      <c r="M42398" s="172"/>
      <c r="N42398" s="172"/>
      <c r="O42398" s="172"/>
      <c r="U42398" s="173"/>
    </row>
    <row r="42399" spans="13:21" s="104" customFormat="1" ht="15.75">
      <c r="M42399" s="172"/>
      <c r="N42399" s="172"/>
      <c r="O42399" s="172"/>
      <c r="U42399" s="173"/>
    </row>
    <row r="42400" spans="13:21" s="104" customFormat="1" ht="15.75">
      <c r="M42400" s="172"/>
      <c r="N42400" s="172"/>
      <c r="O42400" s="172"/>
      <c r="U42400" s="173"/>
    </row>
    <row r="42401" spans="13:21" s="104" customFormat="1" ht="15.75">
      <c r="M42401" s="172"/>
      <c r="N42401" s="172"/>
      <c r="O42401" s="172"/>
      <c r="U42401" s="173"/>
    </row>
    <row r="42402" spans="13:21" s="104" customFormat="1" ht="15.75">
      <c r="M42402" s="172"/>
      <c r="N42402" s="172"/>
      <c r="O42402" s="172"/>
      <c r="U42402" s="173"/>
    </row>
    <row r="42403" spans="13:21" s="104" customFormat="1" ht="15.75">
      <c r="M42403" s="172"/>
      <c r="N42403" s="172"/>
      <c r="O42403" s="172"/>
      <c r="U42403" s="173"/>
    </row>
    <row r="42404" spans="13:21" s="104" customFormat="1" ht="15.75">
      <c r="M42404" s="172"/>
      <c r="N42404" s="172"/>
      <c r="O42404" s="172"/>
      <c r="U42404" s="173"/>
    </row>
    <row r="42405" spans="13:21" s="104" customFormat="1" ht="15.75">
      <c r="M42405" s="172"/>
      <c r="N42405" s="172"/>
      <c r="O42405" s="172"/>
      <c r="U42405" s="173"/>
    </row>
    <row r="42406" spans="13:21" s="104" customFormat="1" ht="15.75">
      <c r="M42406" s="172"/>
      <c r="N42406" s="172"/>
      <c r="O42406" s="172"/>
      <c r="U42406" s="173"/>
    </row>
    <row r="42407" spans="13:21" s="104" customFormat="1" ht="15.75">
      <c r="M42407" s="172"/>
      <c r="N42407" s="172"/>
      <c r="O42407" s="172"/>
      <c r="U42407" s="173"/>
    </row>
    <row r="42408" spans="13:21" s="104" customFormat="1" ht="15.75">
      <c r="M42408" s="172"/>
      <c r="N42408" s="172"/>
      <c r="O42408" s="172"/>
      <c r="U42408" s="173"/>
    </row>
    <row r="42409" spans="13:21" s="104" customFormat="1" ht="15.75">
      <c r="M42409" s="172"/>
      <c r="N42409" s="172"/>
      <c r="O42409" s="172"/>
      <c r="U42409" s="173"/>
    </row>
    <row r="42410" spans="13:21" s="104" customFormat="1" ht="15.75">
      <c r="M42410" s="172"/>
      <c r="N42410" s="172"/>
      <c r="O42410" s="172"/>
      <c r="U42410" s="173"/>
    </row>
    <row r="42411" spans="13:21" s="104" customFormat="1" ht="15.75">
      <c r="M42411" s="172"/>
      <c r="N42411" s="172"/>
      <c r="O42411" s="172"/>
      <c r="U42411" s="173"/>
    </row>
    <row r="42412" spans="13:21" s="104" customFormat="1" ht="15.75">
      <c r="M42412" s="172"/>
      <c r="N42412" s="172"/>
      <c r="O42412" s="172"/>
      <c r="U42412" s="173"/>
    </row>
    <row r="42413" spans="13:21" s="104" customFormat="1" ht="15.75">
      <c r="M42413" s="172"/>
      <c r="N42413" s="172"/>
      <c r="O42413" s="172"/>
      <c r="U42413" s="173"/>
    </row>
    <row r="42414" spans="13:21" s="104" customFormat="1" ht="15.75">
      <c r="M42414" s="172"/>
      <c r="N42414" s="172"/>
      <c r="O42414" s="172"/>
      <c r="U42414" s="173"/>
    </row>
    <row r="42415" spans="13:21" s="104" customFormat="1" ht="15.75">
      <c r="M42415" s="172"/>
      <c r="N42415" s="172"/>
      <c r="O42415" s="172"/>
      <c r="U42415" s="173"/>
    </row>
    <row r="42416" spans="13:21" s="104" customFormat="1" ht="15.75">
      <c r="M42416" s="172"/>
      <c r="N42416" s="172"/>
      <c r="O42416" s="172"/>
      <c r="U42416" s="173"/>
    </row>
    <row r="42417" spans="13:21" s="104" customFormat="1" ht="15.75">
      <c r="M42417" s="172"/>
      <c r="N42417" s="172"/>
      <c r="O42417" s="172"/>
      <c r="U42417" s="173"/>
    </row>
    <row r="42418" spans="13:21" s="104" customFormat="1" ht="15.75">
      <c r="M42418" s="172"/>
      <c r="N42418" s="172"/>
      <c r="O42418" s="172"/>
      <c r="U42418" s="173"/>
    </row>
    <row r="42419" spans="13:21" s="104" customFormat="1" ht="15.75">
      <c r="M42419" s="172"/>
      <c r="N42419" s="172"/>
      <c r="O42419" s="172"/>
      <c r="U42419" s="173"/>
    </row>
    <row r="42420" spans="13:21" s="104" customFormat="1" ht="15.75">
      <c r="M42420" s="172"/>
      <c r="N42420" s="172"/>
      <c r="O42420" s="172"/>
      <c r="U42420" s="173"/>
    </row>
    <row r="42421" spans="13:21" s="104" customFormat="1" ht="15.75">
      <c r="M42421" s="172"/>
      <c r="N42421" s="172"/>
      <c r="O42421" s="172"/>
      <c r="U42421" s="173"/>
    </row>
    <row r="42422" spans="13:21" s="104" customFormat="1" ht="15.75">
      <c r="M42422" s="172"/>
      <c r="N42422" s="172"/>
      <c r="O42422" s="172"/>
      <c r="U42422" s="173"/>
    </row>
    <row r="42423" spans="13:21" s="104" customFormat="1" ht="15.75">
      <c r="M42423" s="172"/>
      <c r="N42423" s="172"/>
      <c r="O42423" s="172"/>
      <c r="U42423" s="173"/>
    </row>
    <row r="42424" spans="13:21" s="104" customFormat="1" ht="15.75">
      <c r="M42424" s="172"/>
      <c r="N42424" s="172"/>
      <c r="O42424" s="172"/>
      <c r="U42424" s="173"/>
    </row>
    <row r="42425" spans="13:21" s="104" customFormat="1" ht="15.75">
      <c r="M42425" s="172"/>
      <c r="N42425" s="172"/>
      <c r="O42425" s="172"/>
      <c r="U42425" s="173"/>
    </row>
    <row r="42426" spans="13:21" s="104" customFormat="1" ht="15.75">
      <c r="M42426" s="172"/>
      <c r="N42426" s="172"/>
      <c r="O42426" s="172"/>
      <c r="U42426" s="173"/>
    </row>
    <row r="42427" spans="13:21" s="104" customFormat="1" ht="15.75">
      <c r="M42427" s="172"/>
      <c r="N42427" s="172"/>
      <c r="O42427" s="172"/>
      <c r="U42427" s="173"/>
    </row>
    <row r="42428" spans="13:21" s="104" customFormat="1" ht="15.75">
      <c r="M42428" s="172"/>
      <c r="N42428" s="172"/>
      <c r="O42428" s="172"/>
      <c r="U42428" s="173"/>
    </row>
    <row r="42429" spans="13:21" s="104" customFormat="1" ht="15.75">
      <c r="M42429" s="172"/>
      <c r="N42429" s="172"/>
      <c r="O42429" s="172"/>
      <c r="U42429" s="173"/>
    </row>
    <row r="42430" spans="13:21" s="104" customFormat="1" ht="15.75">
      <c r="M42430" s="172"/>
      <c r="N42430" s="172"/>
      <c r="O42430" s="172"/>
      <c r="U42430" s="173"/>
    </row>
    <row r="42431" spans="13:21" s="104" customFormat="1" ht="15.75">
      <c r="M42431" s="172"/>
      <c r="N42431" s="172"/>
      <c r="O42431" s="172"/>
      <c r="U42431" s="173"/>
    </row>
    <row r="42432" spans="13:21" s="104" customFormat="1" ht="15.75">
      <c r="M42432" s="172"/>
      <c r="N42432" s="172"/>
      <c r="O42432" s="172"/>
      <c r="U42432" s="173"/>
    </row>
    <row r="42433" spans="13:21" s="104" customFormat="1" ht="15.75">
      <c r="M42433" s="172"/>
      <c r="N42433" s="172"/>
      <c r="O42433" s="172"/>
      <c r="U42433" s="173"/>
    </row>
    <row r="42434" spans="13:21" s="104" customFormat="1" ht="15.75">
      <c r="M42434" s="172"/>
      <c r="N42434" s="172"/>
      <c r="O42434" s="172"/>
      <c r="U42434" s="173"/>
    </row>
    <row r="42435" spans="13:21" s="104" customFormat="1" ht="15.75">
      <c r="M42435" s="172"/>
      <c r="N42435" s="172"/>
      <c r="O42435" s="172"/>
      <c r="U42435" s="173"/>
    </row>
    <row r="42436" spans="13:21" s="104" customFormat="1" ht="15.75">
      <c r="M42436" s="172"/>
      <c r="N42436" s="172"/>
      <c r="O42436" s="172"/>
      <c r="U42436" s="173"/>
    </row>
    <row r="42437" spans="13:21" s="104" customFormat="1" ht="15.75">
      <c r="M42437" s="172"/>
      <c r="N42437" s="172"/>
      <c r="O42437" s="172"/>
      <c r="U42437" s="173"/>
    </row>
    <row r="42438" spans="13:21" s="104" customFormat="1" ht="15.75">
      <c r="M42438" s="172"/>
      <c r="N42438" s="172"/>
      <c r="O42438" s="172"/>
      <c r="U42438" s="173"/>
    </row>
    <row r="42439" spans="13:21" s="104" customFormat="1" ht="15.75">
      <c r="M42439" s="172"/>
      <c r="N42439" s="172"/>
      <c r="O42439" s="172"/>
      <c r="U42439" s="173"/>
    </row>
    <row r="42440" spans="13:21" s="104" customFormat="1" ht="15.75">
      <c r="M42440" s="172"/>
      <c r="N42440" s="172"/>
      <c r="O42440" s="172"/>
      <c r="U42440" s="173"/>
    </row>
    <row r="42441" spans="13:21" s="104" customFormat="1" ht="15.75">
      <c r="M42441" s="172"/>
      <c r="N42441" s="172"/>
      <c r="O42441" s="172"/>
      <c r="U42441" s="173"/>
    </row>
    <row r="42442" spans="13:21" s="104" customFormat="1" ht="15.75">
      <c r="M42442" s="172"/>
      <c r="N42442" s="172"/>
      <c r="O42442" s="172"/>
      <c r="U42442" s="173"/>
    </row>
    <row r="42443" spans="13:21" s="104" customFormat="1" ht="15.75">
      <c r="M42443" s="172"/>
      <c r="N42443" s="172"/>
      <c r="O42443" s="172"/>
      <c r="U42443" s="173"/>
    </row>
    <row r="42444" spans="13:21" s="104" customFormat="1" ht="15.75">
      <c r="M42444" s="172"/>
      <c r="N42444" s="172"/>
      <c r="O42444" s="172"/>
      <c r="U42444" s="173"/>
    </row>
    <row r="42445" spans="13:21" s="104" customFormat="1" ht="15.75">
      <c r="M42445" s="172"/>
      <c r="N42445" s="172"/>
      <c r="O42445" s="172"/>
      <c r="U42445" s="173"/>
    </row>
    <row r="42446" spans="13:21" s="104" customFormat="1" ht="15.75">
      <c r="M42446" s="172"/>
      <c r="N42446" s="172"/>
      <c r="O42446" s="172"/>
      <c r="U42446" s="173"/>
    </row>
    <row r="42447" spans="13:21" s="104" customFormat="1" ht="15.75">
      <c r="M42447" s="172"/>
      <c r="N42447" s="172"/>
      <c r="O42447" s="172"/>
      <c r="U42447" s="173"/>
    </row>
    <row r="42448" spans="13:21" s="104" customFormat="1" ht="15.75">
      <c r="M42448" s="172"/>
      <c r="N42448" s="172"/>
      <c r="O42448" s="172"/>
      <c r="U42448" s="173"/>
    </row>
    <row r="42449" spans="13:21" s="104" customFormat="1" ht="15.75">
      <c r="M42449" s="172"/>
      <c r="N42449" s="172"/>
      <c r="O42449" s="172"/>
      <c r="U42449" s="173"/>
    </row>
    <row r="42450" spans="13:21" s="104" customFormat="1" ht="15.75">
      <c r="M42450" s="172"/>
      <c r="N42450" s="172"/>
      <c r="O42450" s="172"/>
      <c r="U42450" s="173"/>
    </row>
    <row r="42451" spans="13:21" s="104" customFormat="1" ht="15.75">
      <c r="M42451" s="172"/>
      <c r="N42451" s="172"/>
      <c r="O42451" s="172"/>
      <c r="U42451" s="173"/>
    </row>
    <row r="42452" spans="13:21" s="104" customFormat="1" ht="15.75">
      <c r="M42452" s="172"/>
      <c r="N42452" s="172"/>
      <c r="O42452" s="172"/>
      <c r="U42452" s="173"/>
    </row>
    <row r="42453" spans="13:21" s="104" customFormat="1" ht="15.75">
      <c r="M42453" s="172"/>
      <c r="N42453" s="172"/>
      <c r="O42453" s="172"/>
      <c r="U42453" s="173"/>
    </row>
    <row r="42454" spans="13:21" s="104" customFormat="1" ht="15.75">
      <c r="M42454" s="172"/>
      <c r="N42454" s="172"/>
      <c r="O42454" s="172"/>
      <c r="U42454" s="173"/>
    </row>
    <row r="42455" spans="13:21" s="104" customFormat="1" ht="15.75">
      <c r="M42455" s="172"/>
      <c r="N42455" s="172"/>
      <c r="O42455" s="172"/>
      <c r="U42455" s="173"/>
    </row>
    <row r="42456" spans="13:21" s="104" customFormat="1" ht="15.75">
      <c r="M42456" s="172"/>
      <c r="N42456" s="172"/>
      <c r="O42456" s="172"/>
      <c r="U42456" s="173"/>
    </row>
    <row r="42457" spans="13:21" s="104" customFormat="1" ht="15.75">
      <c r="M42457" s="172"/>
      <c r="N42457" s="172"/>
      <c r="O42457" s="172"/>
      <c r="U42457" s="173"/>
    </row>
    <row r="42458" spans="13:21" s="104" customFormat="1" ht="15.75">
      <c r="M42458" s="172"/>
      <c r="N42458" s="172"/>
      <c r="O42458" s="172"/>
      <c r="U42458" s="173"/>
    </row>
    <row r="42459" spans="13:21" s="104" customFormat="1" ht="15.75">
      <c r="M42459" s="172"/>
      <c r="N42459" s="172"/>
      <c r="O42459" s="172"/>
      <c r="U42459" s="173"/>
    </row>
    <row r="42460" spans="13:21" s="104" customFormat="1" ht="15.75">
      <c r="M42460" s="172"/>
      <c r="N42460" s="172"/>
      <c r="O42460" s="172"/>
      <c r="U42460" s="173"/>
    </row>
    <row r="42461" spans="13:21" s="104" customFormat="1" ht="15.75">
      <c r="M42461" s="172"/>
      <c r="N42461" s="172"/>
      <c r="O42461" s="172"/>
      <c r="U42461" s="173"/>
    </row>
    <row r="42462" spans="13:21" s="104" customFormat="1" ht="15.75">
      <c r="M42462" s="172"/>
      <c r="N42462" s="172"/>
      <c r="O42462" s="172"/>
      <c r="U42462" s="173"/>
    </row>
    <row r="42463" spans="13:21" s="104" customFormat="1" ht="15.75">
      <c r="M42463" s="172"/>
      <c r="N42463" s="172"/>
      <c r="O42463" s="172"/>
      <c r="U42463" s="173"/>
    </row>
    <row r="42464" spans="13:21" s="104" customFormat="1" ht="15.75">
      <c r="M42464" s="172"/>
      <c r="N42464" s="172"/>
      <c r="O42464" s="172"/>
      <c r="U42464" s="173"/>
    </row>
    <row r="42465" spans="13:21" s="104" customFormat="1" ht="15.75">
      <c r="M42465" s="172"/>
      <c r="N42465" s="172"/>
      <c r="O42465" s="172"/>
      <c r="U42465" s="173"/>
    </row>
    <row r="42466" spans="13:21" s="104" customFormat="1" ht="15.75">
      <c r="M42466" s="172"/>
      <c r="N42466" s="172"/>
      <c r="O42466" s="172"/>
      <c r="U42466" s="173"/>
    </row>
    <row r="42467" spans="13:21" s="104" customFormat="1" ht="15.75">
      <c r="M42467" s="172"/>
      <c r="N42467" s="172"/>
      <c r="O42467" s="172"/>
      <c r="U42467" s="173"/>
    </row>
    <row r="42468" spans="13:21" s="104" customFormat="1" ht="15.75">
      <c r="M42468" s="172"/>
      <c r="N42468" s="172"/>
      <c r="O42468" s="172"/>
      <c r="U42468" s="173"/>
    </row>
    <row r="42469" spans="13:21" s="104" customFormat="1" ht="15.75">
      <c r="M42469" s="172"/>
      <c r="N42469" s="172"/>
      <c r="O42469" s="172"/>
      <c r="U42469" s="173"/>
    </row>
    <row r="42470" spans="13:21" s="104" customFormat="1" ht="15.75">
      <c r="M42470" s="172"/>
      <c r="N42470" s="172"/>
      <c r="O42470" s="172"/>
      <c r="U42470" s="173"/>
    </row>
    <row r="42471" spans="13:21" s="104" customFormat="1" ht="15.75">
      <c r="M42471" s="172"/>
      <c r="N42471" s="172"/>
      <c r="O42471" s="172"/>
      <c r="U42471" s="173"/>
    </row>
    <row r="42472" spans="13:21" s="104" customFormat="1" ht="15.75">
      <c r="M42472" s="172"/>
      <c r="N42472" s="172"/>
      <c r="O42472" s="172"/>
      <c r="U42472" s="173"/>
    </row>
    <row r="42473" spans="13:21" s="104" customFormat="1" ht="15.75">
      <c r="M42473" s="172"/>
      <c r="N42473" s="172"/>
      <c r="O42473" s="172"/>
      <c r="U42473" s="173"/>
    </row>
    <row r="42474" spans="13:21" s="104" customFormat="1" ht="15.75">
      <c r="M42474" s="172"/>
      <c r="N42474" s="172"/>
      <c r="O42474" s="172"/>
      <c r="U42474" s="173"/>
    </row>
    <row r="42475" spans="13:21" s="104" customFormat="1" ht="15.75">
      <c r="M42475" s="172"/>
      <c r="N42475" s="172"/>
      <c r="O42475" s="172"/>
      <c r="U42475" s="173"/>
    </row>
    <row r="42476" spans="13:21" s="104" customFormat="1" ht="15.75">
      <c r="M42476" s="172"/>
      <c r="N42476" s="172"/>
      <c r="O42476" s="172"/>
      <c r="U42476" s="173"/>
    </row>
    <row r="42477" spans="13:21" s="104" customFormat="1" ht="15.75">
      <c r="M42477" s="172"/>
      <c r="N42477" s="172"/>
      <c r="O42477" s="172"/>
      <c r="U42477" s="173"/>
    </row>
    <row r="42478" spans="13:21" s="104" customFormat="1" ht="15.75">
      <c r="M42478" s="172"/>
      <c r="N42478" s="172"/>
      <c r="O42478" s="172"/>
      <c r="U42478" s="173"/>
    </row>
    <row r="42479" spans="13:21" s="104" customFormat="1" ht="15.75">
      <c r="M42479" s="172"/>
      <c r="N42479" s="172"/>
      <c r="O42479" s="172"/>
      <c r="U42479" s="173"/>
    </row>
    <row r="42480" spans="13:21" s="104" customFormat="1" ht="15.75">
      <c r="M42480" s="172"/>
      <c r="N42480" s="172"/>
      <c r="O42480" s="172"/>
      <c r="U42480" s="173"/>
    </row>
    <row r="42481" spans="13:21" s="104" customFormat="1" ht="15.75">
      <c r="M42481" s="172"/>
      <c r="N42481" s="172"/>
      <c r="O42481" s="172"/>
      <c r="U42481" s="173"/>
    </row>
    <row r="42482" spans="13:21" s="104" customFormat="1" ht="15.75">
      <c r="M42482" s="172"/>
      <c r="N42482" s="172"/>
      <c r="O42482" s="172"/>
      <c r="U42482" s="173"/>
    </row>
    <row r="42483" spans="13:21" s="104" customFormat="1" ht="15.75">
      <c r="M42483" s="172"/>
      <c r="N42483" s="172"/>
      <c r="O42483" s="172"/>
      <c r="U42483" s="173"/>
    </row>
    <row r="42484" spans="13:21" s="104" customFormat="1" ht="15.75">
      <c r="M42484" s="172"/>
      <c r="N42484" s="172"/>
      <c r="O42484" s="172"/>
      <c r="U42484" s="173"/>
    </row>
    <row r="42485" spans="13:21" s="104" customFormat="1" ht="15.75">
      <c r="M42485" s="172"/>
      <c r="N42485" s="172"/>
      <c r="O42485" s="172"/>
      <c r="U42485" s="173"/>
    </row>
    <row r="42486" spans="13:21" s="104" customFormat="1" ht="15.75">
      <c r="M42486" s="172"/>
      <c r="N42486" s="172"/>
      <c r="O42486" s="172"/>
      <c r="U42486" s="173"/>
    </row>
    <row r="42487" spans="13:21" s="104" customFormat="1" ht="15.75">
      <c r="M42487" s="172"/>
      <c r="N42487" s="172"/>
      <c r="O42487" s="172"/>
      <c r="U42487" s="173"/>
    </row>
    <row r="42488" spans="13:21" s="104" customFormat="1" ht="15.75">
      <c r="M42488" s="172"/>
      <c r="N42488" s="172"/>
      <c r="O42488" s="172"/>
      <c r="U42488" s="173"/>
    </row>
    <row r="42489" spans="13:21" s="104" customFormat="1" ht="15.75">
      <c r="M42489" s="172"/>
      <c r="N42489" s="172"/>
      <c r="O42489" s="172"/>
      <c r="U42489" s="173"/>
    </row>
    <row r="42490" spans="13:21" s="104" customFormat="1" ht="15.75">
      <c r="M42490" s="172"/>
      <c r="N42490" s="172"/>
      <c r="O42490" s="172"/>
      <c r="U42490" s="173"/>
    </row>
    <row r="42491" spans="13:21" s="104" customFormat="1" ht="15.75">
      <c r="M42491" s="172"/>
      <c r="N42491" s="172"/>
      <c r="O42491" s="172"/>
      <c r="U42491" s="173"/>
    </row>
    <row r="42492" spans="13:21" s="104" customFormat="1" ht="15.75">
      <c r="M42492" s="172"/>
      <c r="N42492" s="172"/>
      <c r="O42492" s="172"/>
      <c r="U42492" s="173"/>
    </row>
    <row r="42493" spans="13:21" s="104" customFormat="1" ht="15.75">
      <c r="M42493" s="172"/>
      <c r="N42493" s="172"/>
      <c r="O42493" s="172"/>
      <c r="U42493" s="173"/>
    </row>
    <row r="42494" spans="13:21" s="104" customFormat="1" ht="15.75">
      <c r="M42494" s="172"/>
      <c r="N42494" s="172"/>
      <c r="O42494" s="172"/>
      <c r="U42494" s="173"/>
    </row>
    <row r="42495" spans="13:21" s="104" customFormat="1" ht="15.75">
      <c r="M42495" s="172"/>
      <c r="N42495" s="172"/>
      <c r="O42495" s="172"/>
      <c r="U42495" s="173"/>
    </row>
    <row r="42496" spans="13:21" s="104" customFormat="1" ht="15.75">
      <c r="M42496" s="172"/>
      <c r="N42496" s="172"/>
      <c r="O42496" s="172"/>
      <c r="U42496" s="173"/>
    </row>
    <row r="42497" spans="13:21" s="104" customFormat="1" ht="15.75">
      <c r="M42497" s="172"/>
      <c r="N42497" s="172"/>
      <c r="O42497" s="172"/>
      <c r="U42497" s="173"/>
    </row>
    <row r="42498" spans="13:21" s="104" customFormat="1" ht="15.75">
      <c r="M42498" s="172"/>
      <c r="N42498" s="172"/>
      <c r="O42498" s="172"/>
      <c r="U42498" s="173"/>
    </row>
    <row r="42499" spans="13:21" s="104" customFormat="1" ht="15.75">
      <c r="M42499" s="172"/>
      <c r="N42499" s="172"/>
      <c r="O42499" s="172"/>
      <c r="U42499" s="173"/>
    </row>
    <row r="42500" spans="13:21" s="104" customFormat="1" ht="15.75">
      <c r="M42500" s="172"/>
      <c r="N42500" s="172"/>
      <c r="O42500" s="172"/>
      <c r="U42500" s="173"/>
    </row>
    <row r="42501" spans="13:21" s="104" customFormat="1" ht="15.75">
      <c r="M42501" s="172"/>
      <c r="N42501" s="172"/>
      <c r="O42501" s="172"/>
      <c r="U42501" s="173"/>
    </row>
    <row r="42502" spans="13:21" s="104" customFormat="1" ht="15.75">
      <c r="M42502" s="172"/>
      <c r="N42502" s="172"/>
      <c r="O42502" s="172"/>
      <c r="U42502" s="173"/>
    </row>
    <row r="42503" spans="13:21" s="104" customFormat="1" ht="15.75">
      <c r="M42503" s="172"/>
      <c r="N42503" s="172"/>
      <c r="O42503" s="172"/>
      <c r="U42503" s="173"/>
    </row>
    <row r="42504" spans="13:21" s="104" customFormat="1" ht="15.75">
      <c r="M42504" s="172"/>
      <c r="N42504" s="172"/>
      <c r="O42504" s="172"/>
      <c r="U42504" s="173"/>
    </row>
    <row r="42505" spans="13:21" s="104" customFormat="1" ht="15.75">
      <c r="M42505" s="172"/>
      <c r="N42505" s="172"/>
      <c r="O42505" s="172"/>
      <c r="U42505" s="173"/>
    </row>
    <row r="42506" spans="13:21" s="104" customFormat="1" ht="15.75">
      <c r="M42506" s="172"/>
      <c r="N42506" s="172"/>
      <c r="O42506" s="172"/>
      <c r="U42506" s="173"/>
    </row>
    <row r="42507" spans="13:21" s="104" customFormat="1" ht="15.75">
      <c r="M42507" s="172"/>
      <c r="N42507" s="172"/>
      <c r="O42507" s="172"/>
      <c r="U42507" s="173"/>
    </row>
    <row r="42508" spans="13:21" s="104" customFormat="1" ht="15.75">
      <c r="M42508" s="172"/>
      <c r="N42508" s="172"/>
      <c r="O42508" s="172"/>
      <c r="U42508" s="173"/>
    </row>
    <row r="42509" spans="13:21" s="104" customFormat="1" ht="15.75">
      <c r="M42509" s="172"/>
      <c r="N42509" s="172"/>
      <c r="O42509" s="172"/>
      <c r="U42509" s="173"/>
    </row>
    <row r="42510" spans="13:21" s="104" customFormat="1" ht="15.75">
      <c r="M42510" s="172"/>
      <c r="N42510" s="172"/>
      <c r="O42510" s="172"/>
      <c r="U42510" s="173"/>
    </row>
    <row r="42511" spans="13:21" s="104" customFormat="1" ht="15.75">
      <c r="M42511" s="172"/>
      <c r="N42511" s="172"/>
      <c r="O42511" s="172"/>
      <c r="U42511" s="173"/>
    </row>
    <row r="42512" spans="13:21" s="104" customFormat="1" ht="15.75">
      <c r="M42512" s="172"/>
      <c r="N42512" s="172"/>
      <c r="O42512" s="172"/>
      <c r="U42512" s="173"/>
    </row>
    <row r="42513" spans="13:21" s="104" customFormat="1" ht="15.75">
      <c r="M42513" s="172"/>
      <c r="N42513" s="172"/>
      <c r="O42513" s="172"/>
      <c r="U42513" s="173"/>
    </row>
    <row r="42514" spans="13:21" s="104" customFormat="1" ht="15.75">
      <c r="M42514" s="172"/>
      <c r="N42514" s="172"/>
      <c r="O42514" s="172"/>
      <c r="U42514" s="173"/>
    </row>
    <row r="42515" spans="13:21" s="104" customFormat="1" ht="15.75">
      <c r="M42515" s="172"/>
      <c r="N42515" s="172"/>
      <c r="O42515" s="172"/>
      <c r="U42515" s="173"/>
    </row>
    <row r="42516" spans="13:21" s="104" customFormat="1" ht="15.75">
      <c r="M42516" s="172"/>
      <c r="N42516" s="172"/>
      <c r="O42516" s="172"/>
      <c r="U42516" s="173"/>
    </row>
    <row r="42517" spans="13:21" s="104" customFormat="1" ht="15.75">
      <c r="M42517" s="172"/>
      <c r="N42517" s="172"/>
      <c r="O42517" s="172"/>
      <c r="U42517" s="173"/>
    </row>
    <row r="42518" spans="13:21" s="104" customFormat="1" ht="15.75">
      <c r="M42518" s="172"/>
      <c r="N42518" s="172"/>
      <c r="O42518" s="172"/>
      <c r="U42518" s="173"/>
    </row>
    <row r="42519" spans="13:21" s="104" customFormat="1" ht="15.75">
      <c r="M42519" s="172"/>
      <c r="N42519" s="172"/>
      <c r="O42519" s="172"/>
      <c r="U42519" s="173"/>
    </row>
    <row r="42520" spans="13:21" s="104" customFormat="1" ht="15.75">
      <c r="M42520" s="172"/>
      <c r="N42520" s="172"/>
      <c r="O42520" s="172"/>
      <c r="U42520" s="173"/>
    </row>
    <row r="42521" spans="13:21" s="104" customFormat="1" ht="15.75">
      <c r="M42521" s="172"/>
      <c r="N42521" s="172"/>
      <c r="O42521" s="172"/>
      <c r="U42521" s="173"/>
    </row>
    <row r="42522" spans="13:21" s="104" customFormat="1" ht="15.75">
      <c r="M42522" s="172"/>
      <c r="N42522" s="172"/>
      <c r="O42522" s="172"/>
      <c r="U42522" s="173"/>
    </row>
    <row r="42523" spans="13:21" s="104" customFormat="1" ht="15.75">
      <c r="M42523" s="172"/>
      <c r="N42523" s="172"/>
      <c r="O42523" s="172"/>
      <c r="U42523" s="173"/>
    </row>
    <row r="42524" spans="13:21" s="104" customFormat="1" ht="15.75">
      <c r="M42524" s="172"/>
      <c r="N42524" s="172"/>
      <c r="O42524" s="172"/>
      <c r="U42524" s="173"/>
    </row>
    <row r="42525" spans="13:21" s="104" customFormat="1" ht="15.75">
      <c r="M42525" s="172"/>
      <c r="N42525" s="172"/>
      <c r="O42525" s="172"/>
      <c r="U42525" s="173"/>
    </row>
    <row r="42526" spans="13:21" s="104" customFormat="1" ht="15.75">
      <c r="M42526" s="172"/>
      <c r="N42526" s="172"/>
      <c r="O42526" s="172"/>
      <c r="U42526" s="173"/>
    </row>
    <row r="42527" spans="13:21" s="104" customFormat="1" ht="15.75">
      <c r="M42527" s="172"/>
      <c r="N42527" s="172"/>
      <c r="O42527" s="172"/>
      <c r="U42527" s="173"/>
    </row>
    <row r="42528" spans="13:21" s="104" customFormat="1" ht="15.75">
      <c r="M42528" s="172"/>
      <c r="N42528" s="172"/>
      <c r="O42528" s="172"/>
      <c r="U42528" s="173"/>
    </row>
    <row r="42529" spans="13:21" s="104" customFormat="1" ht="15.75">
      <c r="M42529" s="172"/>
      <c r="N42529" s="172"/>
      <c r="O42529" s="172"/>
      <c r="U42529" s="173"/>
    </row>
    <row r="42530" spans="13:21" s="104" customFormat="1" ht="15.75">
      <c r="M42530" s="172"/>
      <c r="N42530" s="172"/>
      <c r="O42530" s="172"/>
      <c r="U42530" s="173"/>
    </row>
    <row r="42531" spans="13:21" s="104" customFormat="1" ht="15.75">
      <c r="M42531" s="172"/>
      <c r="N42531" s="172"/>
      <c r="O42531" s="172"/>
      <c r="U42531" s="173"/>
    </row>
    <row r="42532" spans="13:21" s="104" customFormat="1" ht="15.75">
      <c r="M42532" s="172"/>
      <c r="N42532" s="172"/>
      <c r="O42532" s="172"/>
      <c r="U42532" s="173"/>
    </row>
    <row r="42533" spans="13:21" s="104" customFormat="1" ht="15.75">
      <c r="M42533" s="172"/>
      <c r="N42533" s="172"/>
      <c r="O42533" s="172"/>
      <c r="U42533" s="173"/>
    </row>
    <row r="42534" spans="13:21" s="104" customFormat="1" ht="15.75">
      <c r="M42534" s="172"/>
      <c r="N42534" s="172"/>
      <c r="O42534" s="172"/>
      <c r="U42534" s="173"/>
    </row>
    <row r="42535" spans="13:21" s="104" customFormat="1" ht="15.75">
      <c r="M42535" s="172"/>
      <c r="N42535" s="172"/>
      <c r="O42535" s="172"/>
      <c r="U42535" s="173"/>
    </row>
    <row r="42536" spans="13:21" s="104" customFormat="1" ht="15.75">
      <c r="M42536" s="172"/>
      <c r="N42536" s="172"/>
      <c r="O42536" s="172"/>
      <c r="U42536" s="173"/>
    </row>
    <row r="42537" spans="13:21" s="104" customFormat="1" ht="15.75">
      <c r="M42537" s="172"/>
      <c r="N42537" s="172"/>
      <c r="O42537" s="172"/>
      <c r="U42537" s="173"/>
    </row>
    <row r="42538" spans="13:21" s="104" customFormat="1" ht="15.75">
      <c r="M42538" s="172"/>
      <c r="N42538" s="172"/>
      <c r="O42538" s="172"/>
      <c r="U42538" s="173"/>
    </row>
    <row r="42539" spans="13:21" s="104" customFormat="1" ht="15.75">
      <c r="M42539" s="172"/>
      <c r="N42539" s="172"/>
      <c r="O42539" s="172"/>
      <c r="U42539" s="173"/>
    </row>
    <row r="42540" spans="13:21" s="104" customFormat="1" ht="15.75">
      <c r="M42540" s="172"/>
      <c r="N42540" s="172"/>
      <c r="O42540" s="172"/>
      <c r="U42540" s="173"/>
    </row>
    <row r="42541" spans="13:21" s="104" customFormat="1" ht="15.75">
      <c r="M42541" s="172"/>
      <c r="N42541" s="172"/>
      <c r="O42541" s="172"/>
      <c r="U42541" s="173"/>
    </row>
    <row r="42542" spans="13:21" s="104" customFormat="1" ht="15.75">
      <c r="M42542" s="172"/>
      <c r="N42542" s="172"/>
      <c r="O42542" s="172"/>
      <c r="U42542" s="173"/>
    </row>
    <row r="42543" spans="13:21" s="104" customFormat="1" ht="15.75">
      <c r="M42543" s="172"/>
      <c r="N42543" s="172"/>
      <c r="O42543" s="172"/>
      <c r="U42543" s="173"/>
    </row>
    <row r="42544" spans="13:21" s="104" customFormat="1" ht="15.75">
      <c r="M42544" s="172"/>
      <c r="N42544" s="172"/>
      <c r="O42544" s="172"/>
      <c r="U42544" s="173"/>
    </row>
    <row r="42545" spans="13:21" s="104" customFormat="1" ht="15.75">
      <c r="M42545" s="172"/>
      <c r="N42545" s="172"/>
      <c r="O42545" s="172"/>
      <c r="U42545" s="173"/>
    </row>
    <row r="42546" spans="13:21" s="104" customFormat="1" ht="15.75">
      <c r="M42546" s="172"/>
      <c r="N42546" s="172"/>
      <c r="O42546" s="172"/>
      <c r="U42546" s="173"/>
    </row>
    <row r="42547" spans="13:21" s="104" customFormat="1" ht="15.75">
      <c r="M42547" s="172"/>
      <c r="N42547" s="172"/>
      <c r="O42547" s="172"/>
      <c r="U42547" s="173"/>
    </row>
    <row r="42548" spans="13:21" s="104" customFormat="1" ht="15.75">
      <c r="M42548" s="172"/>
      <c r="N42548" s="172"/>
      <c r="O42548" s="172"/>
      <c r="U42548" s="173"/>
    </row>
    <row r="42549" spans="13:21" s="104" customFormat="1" ht="15.75">
      <c r="M42549" s="172"/>
      <c r="N42549" s="172"/>
      <c r="O42549" s="172"/>
      <c r="U42549" s="173"/>
    </row>
    <row r="42550" spans="13:21" s="104" customFormat="1" ht="15.75">
      <c r="M42550" s="172"/>
      <c r="N42550" s="172"/>
      <c r="O42550" s="172"/>
      <c r="U42550" s="173"/>
    </row>
    <row r="42551" spans="13:21" s="104" customFormat="1" ht="15.75">
      <c r="M42551" s="172"/>
      <c r="N42551" s="172"/>
      <c r="O42551" s="172"/>
      <c r="U42551" s="173"/>
    </row>
    <row r="42552" spans="13:21" s="104" customFormat="1" ht="15.75">
      <c r="M42552" s="172"/>
      <c r="N42552" s="172"/>
      <c r="O42552" s="172"/>
      <c r="U42552" s="173"/>
    </row>
    <row r="42553" spans="13:21" s="104" customFormat="1" ht="15.75">
      <c r="M42553" s="172"/>
      <c r="N42553" s="172"/>
      <c r="O42553" s="172"/>
      <c r="U42553" s="173"/>
    </row>
    <row r="42554" spans="13:21" s="104" customFormat="1" ht="15.75">
      <c r="M42554" s="172"/>
      <c r="N42554" s="172"/>
      <c r="O42554" s="172"/>
      <c r="U42554" s="173"/>
    </row>
    <row r="42555" spans="13:21" s="104" customFormat="1" ht="15.75">
      <c r="M42555" s="172"/>
      <c r="N42555" s="172"/>
      <c r="O42555" s="172"/>
      <c r="U42555" s="173"/>
    </row>
    <row r="42556" spans="13:21" s="104" customFormat="1" ht="15.75">
      <c r="M42556" s="172"/>
      <c r="N42556" s="172"/>
      <c r="O42556" s="172"/>
      <c r="U42556" s="173"/>
    </row>
    <row r="42557" spans="13:21" s="104" customFormat="1" ht="15.75">
      <c r="M42557" s="172"/>
      <c r="N42557" s="172"/>
      <c r="O42557" s="172"/>
      <c r="U42557" s="173"/>
    </row>
    <row r="42558" spans="13:21" s="104" customFormat="1" ht="15.75">
      <c r="M42558" s="172"/>
      <c r="N42558" s="172"/>
      <c r="O42558" s="172"/>
      <c r="U42558" s="173"/>
    </row>
    <row r="42559" spans="13:21" s="104" customFormat="1" ht="15.75">
      <c r="M42559" s="172"/>
      <c r="N42559" s="172"/>
      <c r="O42559" s="172"/>
      <c r="U42559" s="173"/>
    </row>
    <row r="42560" spans="13:21" s="104" customFormat="1" ht="15.75">
      <c r="M42560" s="172"/>
      <c r="N42560" s="172"/>
      <c r="O42560" s="172"/>
      <c r="U42560" s="173"/>
    </row>
    <row r="42561" spans="13:21" s="104" customFormat="1" ht="15.75">
      <c r="M42561" s="172"/>
      <c r="N42561" s="172"/>
      <c r="O42561" s="172"/>
      <c r="U42561" s="173"/>
    </row>
    <row r="42562" spans="13:21" s="104" customFormat="1" ht="15.75">
      <c r="M42562" s="172"/>
      <c r="N42562" s="172"/>
      <c r="O42562" s="172"/>
      <c r="U42562" s="173"/>
    </row>
    <row r="42563" spans="13:21" s="104" customFormat="1" ht="15.75">
      <c r="M42563" s="172"/>
      <c r="N42563" s="172"/>
      <c r="O42563" s="172"/>
      <c r="U42563" s="173"/>
    </row>
    <row r="42564" spans="13:21" s="104" customFormat="1" ht="15.75">
      <c r="M42564" s="172"/>
      <c r="N42564" s="172"/>
      <c r="O42564" s="172"/>
      <c r="U42564" s="173"/>
    </row>
    <row r="42565" spans="13:21" s="104" customFormat="1" ht="15.75">
      <c r="M42565" s="172"/>
      <c r="N42565" s="172"/>
      <c r="O42565" s="172"/>
      <c r="U42565" s="173"/>
    </row>
    <row r="42566" spans="13:21" s="104" customFormat="1" ht="15.75">
      <c r="M42566" s="172"/>
      <c r="N42566" s="172"/>
      <c r="O42566" s="172"/>
      <c r="U42566" s="173"/>
    </row>
    <row r="42567" spans="13:21" s="104" customFormat="1" ht="15.75">
      <c r="M42567" s="172"/>
      <c r="N42567" s="172"/>
      <c r="O42567" s="172"/>
      <c r="U42567" s="173"/>
    </row>
    <row r="42568" spans="13:21" s="104" customFormat="1" ht="15.75">
      <c r="M42568" s="172"/>
      <c r="N42568" s="172"/>
      <c r="O42568" s="172"/>
      <c r="U42568" s="173"/>
    </row>
    <row r="42569" spans="13:21" s="104" customFormat="1" ht="15.75">
      <c r="M42569" s="172"/>
      <c r="N42569" s="172"/>
      <c r="O42569" s="172"/>
      <c r="U42569" s="173"/>
    </row>
    <row r="42570" spans="13:21" s="104" customFormat="1" ht="15.75">
      <c r="M42570" s="172"/>
      <c r="N42570" s="172"/>
      <c r="O42570" s="172"/>
      <c r="U42570" s="173"/>
    </row>
    <row r="42571" spans="13:21" s="104" customFormat="1" ht="15.75">
      <c r="M42571" s="172"/>
      <c r="N42571" s="172"/>
      <c r="O42571" s="172"/>
      <c r="U42571" s="173"/>
    </row>
    <row r="42572" spans="13:21" s="104" customFormat="1" ht="15.75">
      <c r="M42572" s="172"/>
      <c r="N42572" s="172"/>
      <c r="O42572" s="172"/>
      <c r="U42572" s="173"/>
    </row>
    <row r="42573" spans="13:21" s="104" customFormat="1" ht="15.75">
      <c r="M42573" s="172"/>
      <c r="N42573" s="172"/>
      <c r="O42573" s="172"/>
      <c r="U42573" s="173"/>
    </row>
    <row r="42574" spans="13:21" s="104" customFormat="1" ht="15.75">
      <c r="M42574" s="172"/>
      <c r="N42574" s="172"/>
      <c r="O42574" s="172"/>
      <c r="U42574" s="173"/>
    </row>
    <row r="42575" spans="13:21" s="104" customFormat="1" ht="15.75">
      <c r="M42575" s="172"/>
      <c r="N42575" s="172"/>
      <c r="O42575" s="172"/>
      <c r="U42575" s="173"/>
    </row>
    <row r="42576" spans="13:21" s="104" customFormat="1" ht="15.75">
      <c r="M42576" s="172"/>
      <c r="N42576" s="172"/>
      <c r="O42576" s="172"/>
      <c r="U42576" s="173"/>
    </row>
    <row r="42577" spans="13:21" s="104" customFormat="1" ht="15.75">
      <c r="M42577" s="172"/>
      <c r="N42577" s="172"/>
      <c r="O42577" s="172"/>
      <c r="U42577" s="173"/>
    </row>
    <row r="42578" spans="13:21" s="104" customFormat="1" ht="15.75">
      <c r="M42578" s="172"/>
      <c r="N42578" s="172"/>
      <c r="O42578" s="172"/>
      <c r="U42578" s="173"/>
    </row>
    <row r="42579" spans="13:21" s="104" customFormat="1" ht="15.75">
      <c r="M42579" s="172"/>
      <c r="N42579" s="172"/>
      <c r="O42579" s="172"/>
      <c r="U42579" s="173"/>
    </row>
    <row r="42580" spans="13:21" s="104" customFormat="1" ht="15.75">
      <c r="M42580" s="172"/>
      <c r="N42580" s="172"/>
      <c r="O42580" s="172"/>
      <c r="U42580" s="173"/>
    </row>
    <row r="42581" spans="13:21" s="104" customFormat="1" ht="15.75">
      <c r="M42581" s="172"/>
      <c r="N42581" s="172"/>
      <c r="O42581" s="172"/>
      <c r="U42581" s="173"/>
    </row>
    <row r="42582" spans="13:21" s="104" customFormat="1" ht="15.75">
      <c r="M42582" s="172"/>
      <c r="N42582" s="172"/>
      <c r="O42582" s="172"/>
      <c r="U42582" s="173"/>
    </row>
    <row r="42583" spans="13:21" s="104" customFormat="1" ht="15.75">
      <c r="M42583" s="172"/>
      <c r="N42583" s="172"/>
      <c r="O42583" s="172"/>
      <c r="U42583" s="173"/>
    </row>
    <row r="42584" spans="13:21" s="104" customFormat="1" ht="15.75">
      <c r="M42584" s="172"/>
      <c r="N42584" s="172"/>
      <c r="O42584" s="172"/>
      <c r="U42584" s="173"/>
    </row>
    <row r="42585" spans="13:21" s="104" customFormat="1" ht="15.75">
      <c r="M42585" s="172"/>
      <c r="N42585" s="172"/>
      <c r="O42585" s="172"/>
      <c r="U42585" s="173"/>
    </row>
    <row r="42586" spans="13:21" s="104" customFormat="1" ht="15.75">
      <c r="M42586" s="172"/>
      <c r="N42586" s="172"/>
      <c r="O42586" s="172"/>
      <c r="U42586" s="173"/>
    </row>
    <row r="42587" spans="13:21" s="104" customFormat="1" ht="15.75">
      <c r="M42587" s="172"/>
      <c r="N42587" s="172"/>
      <c r="O42587" s="172"/>
      <c r="U42587" s="173"/>
    </row>
    <row r="42588" spans="13:21" s="104" customFormat="1" ht="15.75">
      <c r="M42588" s="172"/>
      <c r="N42588" s="172"/>
      <c r="O42588" s="172"/>
      <c r="U42588" s="173"/>
    </row>
    <row r="42589" spans="13:21" s="104" customFormat="1" ht="15.75">
      <c r="M42589" s="172"/>
      <c r="N42589" s="172"/>
      <c r="O42589" s="172"/>
      <c r="U42589" s="173"/>
    </row>
    <row r="42590" spans="13:21" s="104" customFormat="1" ht="15.75">
      <c r="M42590" s="172"/>
      <c r="N42590" s="172"/>
      <c r="O42590" s="172"/>
      <c r="U42590" s="173"/>
    </row>
    <row r="42591" spans="13:21" s="104" customFormat="1" ht="15.75">
      <c r="M42591" s="172"/>
      <c r="N42591" s="172"/>
      <c r="O42591" s="172"/>
      <c r="U42591" s="173"/>
    </row>
    <row r="42592" spans="13:21" s="104" customFormat="1" ht="15.75">
      <c r="M42592" s="172"/>
      <c r="N42592" s="172"/>
      <c r="O42592" s="172"/>
      <c r="U42592" s="173"/>
    </row>
    <row r="42593" spans="13:21" s="104" customFormat="1" ht="15.75">
      <c r="M42593" s="172"/>
      <c r="N42593" s="172"/>
      <c r="O42593" s="172"/>
      <c r="U42593" s="173"/>
    </row>
    <row r="42594" spans="13:21" s="104" customFormat="1" ht="15.75">
      <c r="M42594" s="172"/>
      <c r="N42594" s="172"/>
      <c r="O42594" s="172"/>
      <c r="U42594" s="173"/>
    </row>
    <row r="42595" spans="13:21" s="104" customFormat="1" ht="15.75">
      <c r="M42595" s="172"/>
      <c r="N42595" s="172"/>
      <c r="O42595" s="172"/>
      <c r="U42595" s="173"/>
    </row>
    <row r="42596" spans="13:21" s="104" customFormat="1" ht="15.75">
      <c r="M42596" s="172"/>
      <c r="N42596" s="172"/>
      <c r="O42596" s="172"/>
      <c r="U42596" s="173"/>
    </row>
    <row r="42597" spans="13:21" s="104" customFormat="1" ht="15.75">
      <c r="M42597" s="172"/>
      <c r="N42597" s="172"/>
      <c r="O42597" s="172"/>
      <c r="U42597" s="173"/>
    </row>
    <row r="42598" spans="13:21" s="104" customFormat="1" ht="15.75">
      <c r="M42598" s="172"/>
      <c r="N42598" s="172"/>
      <c r="O42598" s="172"/>
      <c r="U42598" s="173"/>
    </row>
    <row r="42599" spans="13:21" s="104" customFormat="1" ht="15.75">
      <c r="M42599" s="172"/>
      <c r="N42599" s="172"/>
      <c r="O42599" s="172"/>
      <c r="U42599" s="173"/>
    </row>
    <row r="42600" spans="13:21" s="104" customFormat="1" ht="15.75">
      <c r="M42600" s="172"/>
      <c r="N42600" s="172"/>
      <c r="O42600" s="172"/>
      <c r="U42600" s="173"/>
    </row>
    <row r="42601" spans="13:21" s="104" customFormat="1" ht="15.75">
      <c r="M42601" s="172"/>
      <c r="N42601" s="172"/>
      <c r="O42601" s="172"/>
      <c r="U42601" s="173"/>
    </row>
    <row r="42602" spans="13:21" s="104" customFormat="1" ht="15.75">
      <c r="M42602" s="172"/>
      <c r="N42602" s="172"/>
      <c r="O42602" s="172"/>
      <c r="U42602" s="173"/>
    </row>
    <row r="42603" spans="13:21" s="104" customFormat="1" ht="15.75">
      <c r="M42603" s="172"/>
      <c r="N42603" s="172"/>
      <c r="O42603" s="172"/>
      <c r="U42603" s="173"/>
    </row>
    <row r="42604" spans="13:21" s="104" customFormat="1" ht="15.75">
      <c r="M42604" s="172"/>
      <c r="N42604" s="172"/>
      <c r="O42604" s="172"/>
      <c r="U42604" s="173"/>
    </row>
    <row r="42605" spans="13:21" s="104" customFormat="1" ht="15.75">
      <c r="M42605" s="172"/>
      <c r="N42605" s="172"/>
      <c r="O42605" s="172"/>
      <c r="U42605" s="173"/>
    </row>
    <row r="42606" spans="13:21" s="104" customFormat="1" ht="15.75">
      <c r="M42606" s="172"/>
      <c r="N42606" s="172"/>
      <c r="O42606" s="172"/>
      <c r="U42606" s="173"/>
    </row>
    <row r="42607" spans="13:21" s="104" customFormat="1" ht="15.75">
      <c r="M42607" s="172"/>
      <c r="N42607" s="172"/>
      <c r="O42607" s="172"/>
      <c r="U42607" s="173"/>
    </row>
    <row r="42608" spans="13:21" s="104" customFormat="1" ht="15.75">
      <c r="M42608" s="172"/>
      <c r="N42608" s="172"/>
      <c r="O42608" s="172"/>
      <c r="U42608" s="173"/>
    </row>
    <row r="42609" spans="13:21" s="104" customFormat="1" ht="15.75">
      <c r="M42609" s="172"/>
      <c r="N42609" s="172"/>
      <c r="O42609" s="172"/>
      <c r="U42609" s="173"/>
    </row>
    <row r="42610" spans="13:21" s="104" customFormat="1" ht="15.75">
      <c r="M42610" s="172"/>
      <c r="N42610" s="172"/>
      <c r="O42610" s="172"/>
      <c r="U42610" s="173"/>
    </row>
    <row r="42611" spans="13:21" s="104" customFormat="1" ht="15.75">
      <c r="M42611" s="172"/>
      <c r="N42611" s="172"/>
      <c r="O42611" s="172"/>
      <c r="U42611" s="173"/>
    </row>
    <row r="42612" spans="13:21" s="104" customFormat="1" ht="15.75">
      <c r="M42612" s="172"/>
      <c r="N42612" s="172"/>
      <c r="O42612" s="172"/>
      <c r="U42612" s="173"/>
    </row>
    <row r="42613" spans="13:21" s="104" customFormat="1" ht="15.75">
      <c r="M42613" s="172"/>
      <c r="N42613" s="172"/>
      <c r="O42613" s="172"/>
      <c r="U42613" s="173"/>
    </row>
    <row r="42614" spans="13:21" s="104" customFormat="1" ht="15.75">
      <c r="M42614" s="172"/>
      <c r="N42614" s="172"/>
      <c r="O42614" s="172"/>
      <c r="U42614" s="173"/>
    </row>
    <row r="42615" spans="13:21" s="104" customFormat="1" ht="15.75">
      <c r="M42615" s="172"/>
      <c r="N42615" s="172"/>
      <c r="O42615" s="172"/>
      <c r="U42615" s="173"/>
    </row>
    <row r="42616" spans="13:21" s="104" customFormat="1" ht="15.75">
      <c r="M42616" s="172"/>
      <c r="N42616" s="172"/>
      <c r="O42616" s="172"/>
      <c r="U42616" s="173"/>
    </row>
    <row r="42617" spans="13:21" s="104" customFormat="1" ht="15.75">
      <c r="M42617" s="172"/>
      <c r="N42617" s="172"/>
      <c r="O42617" s="172"/>
      <c r="U42617" s="173"/>
    </row>
    <row r="42618" spans="13:21" s="104" customFormat="1" ht="15.75">
      <c r="M42618" s="172"/>
      <c r="N42618" s="172"/>
      <c r="O42618" s="172"/>
      <c r="U42618" s="173"/>
    </row>
    <row r="42619" spans="13:21" s="104" customFormat="1" ht="15.75">
      <c r="M42619" s="172"/>
      <c r="N42619" s="172"/>
      <c r="O42619" s="172"/>
      <c r="U42619" s="173"/>
    </row>
    <row r="42620" spans="13:21" s="104" customFormat="1" ht="15.75">
      <c r="M42620" s="172"/>
      <c r="N42620" s="172"/>
      <c r="O42620" s="172"/>
      <c r="U42620" s="173"/>
    </row>
    <row r="42621" spans="13:21" s="104" customFormat="1" ht="15.75">
      <c r="M42621" s="172"/>
      <c r="N42621" s="172"/>
      <c r="O42621" s="172"/>
      <c r="U42621" s="173"/>
    </row>
    <row r="42622" spans="13:21" s="104" customFormat="1" ht="15.75">
      <c r="M42622" s="172"/>
      <c r="N42622" s="172"/>
      <c r="O42622" s="172"/>
      <c r="U42622" s="173"/>
    </row>
    <row r="42623" spans="13:21" s="104" customFormat="1" ht="15.75">
      <c r="M42623" s="172"/>
      <c r="N42623" s="172"/>
      <c r="O42623" s="172"/>
      <c r="U42623" s="173"/>
    </row>
    <row r="42624" spans="13:21" s="104" customFormat="1" ht="15.75">
      <c r="M42624" s="172"/>
      <c r="N42624" s="172"/>
      <c r="O42624" s="172"/>
      <c r="U42624" s="173"/>
    </row>
    <row r="42625" spans="13:21" s="104" customFormat="1" ht="15.75">
      <c r="M42625" s="172"/>
      <c r="N42625" s="172"/>
      <c r="O42625" s="172"/>
      <c r="U42625" s="173"/>
    </row>
    <row r="42626" spans="13:21" s="104" customFormat="1" ht="15.75">
      <c r="M42626" s="172"/>
      <c r="N42626" s="172"/>
      <c r="O42626" s="172"/>
      <c r="U42626" s="173"/>
    </row>
    <row r="42627" spans="13:21" s="104" customFormat="1" ht="15.75">
      <c r="M42627" s="172"/>
      <c r="N42627" s="172"/>
      <c r="O42627" s="172"/>
      <c r="U42627" s="173"/>
    </row>
    <row r="42628" spans="13:21" s="104" customFormat="1" ht="15.75">
      <c r="M42628" s="172"/>
      <c r="N42628" s="172"/>
      <c r="O42628" s="172"/>
      <c r="U42628" s="173"/>
    </row>
    <row r="42629" spans="13:21" s="104" customFormat="1" ht="15.75">
      <c r="M42629" s="172"/>
      <c r="N42629" s="172"/>
      <c r="O42629" s="172"/>
      <c r="U42629" s="173"/>
    </row>
    <row r="42630" spans="13:21" s="104" customFormat="1" ht="15.75">
      <c r="M42630" s="172"/>
      <c r="N42630" s="172"/>
      <c r="O42630" s="172"/>
      <c r="U42630" s="173"/>
    </row>
    <row r="42631" spans="13:21" s="104" customFormat="1" ht="15.75">
      <c r="M42631" s="172"/>
      <c r="N42631" s="172"/>
      <c r="O42631" s="172"/>
      <c r="U42631" s="173"/>
    </row>
    <row r="42632" spans="13:21" s="104" customFormat="1" ht="15.75">
      <c r="M42632" s="172"/>
      <c r="N42632" s="172"/>
      <c r="O42632" s="172"/>
      <c r="U42632" s="173"/>
    </row>
    <row r="42633" spans="13:21" s="104" customFormat="1" ht="15.75">
      <c r="M42633" s="172"/>
      <c r="N42633" s="172"/>
      <c r="O42633" s="172"/>
      <c r="U42633" s="173"/>
    </row>
    <row r="42634" spans="13:21" s="104" customFormat="1" ht="15.75">
      <c r="M42634" s="172"/>
      <c r="N42634" s="172"/>
      <c r="O42634" s="172"/>
      <c r="U42634" s="173"/>
    </row>
    <row r="42635" spans="13:21" s="104" customFormat="1" ht="15.75">
      <c r="M42635" s="172"/>
      <c r="N42635" s="172"/>
      <c r="O42635" s="172"/>
      <c r="U42635" s="173"/>
    </row>
    <row r="42636" spans="13:21" s="104" customFormat="1" ht="15.75">
      <c r="M42636" s="172"/>
      <c r="N42636" s="172"/>
      <c r="O42636" s="172"/>
      <c r="U42636" s="173"/>
    </row>
    <row r="42637" spans="13:21" s="104" customFormat="1" ht="15.75">
      <c r="M42637" s="172"/>
      <c r="N42637" s="172"/>
      <c r="O42637" s="172"/>
      <c r="U42637" s="173"/>
    </row>
    <row r="42638" spans="13:21" s="104" customFormat="1" ht="15.75">
      <c r="M42638" s="172"/>
      <c r="N42638" s="172"/>
      <c r="O42638" s="172"/>
      <c r="U42638" s="173"/>
    </row>
    <row r="42639" spans="13:21" s="104" customFormat="1" ht="15.75">
      <c r="M42639" s="172"/>
      <c r="N42639" s="172"/>
      <c r="O42639" s="172"/>
      <c r="U42639" s="173"/>
    </row>
    <row r="42640" spans="13:21" s="104" customFormat="1" ht="15.75">
      <c r="M42640" s="172"/>
      <c r="N42640" s="172"/>
      <c r="O42640" s="172"/>
      <c r="U42640" s="173"/>
    </row>
    <row r="42641" spans="13:21" s="104" customFormat="1" ht="15.75">
      <c r="M42641" s="172"/>
      <c r="N42641" s="172"/>
      <c r="O42641" s="172"/>
      <c r="U42641" s="173"/>
    </row>
    <row r="42642" spans="13:21" s="104" customFormat="1" ht="15.75">
      <c r="M42642" s="172"/>
      <c r="N42642" s="172"/>
      <c r="O42642" s="172"/>
      <c r="U42642" s="173"/>
    </row>
    <row r="42643" spans="13:21" s="104" customFormat="1" ht="15.75">
      <c r="M42643" s="172"/>
      <c r="N42643" s="172"/>
      <c r="O42643" s="172"/>
      <c r="U42643" s="173"/>
    </row>
    <row r="42644" spans="13:21" s="104" customFormat="1" ht="15.75">
      <c r="M42644" s="172"/>
      <c r="N42644" s="172"/>
      <c r="O42644" s="172"/>
      <c r="U42644" s="173"/>
    </row>
    <row r="42645" spans="13:21" s="104" customFormat="1" ht="15.75">
      <c r="M42645" s="172"/>
      <c r="N42645" s="172"/>
      <c r="O42645" s="172"/>
      <c r="U42645" s="173"/>
    </row>
    <row r="42646" spans="13:21" s="104" customFormat="1" ht="15.75">
      <c r="M42646" s="172"/>
      <c r="N42646" s="172"/>
      <c r="O42646" s="172"/>
      <c r="U42646" s="173"/>
    </row>
    <row r="42647" spans="13:21" s="104" customFormat="1" ht="15.75">
      <c r="M42647" s="172"/>
      <c r="N42647" s="172"/>
      <c r="O42647" s="172"/>
      <c r="U42647" s="173"/>
    </row>
    <row r="42648" spans="13:21" s="104" customFormat="1" ht="15.75">
      <c r="M42648" s="172"/>
      <c r="N42648" s="172"/>
      <c r="O42648" s="172"/>
      <c r="U42648" s="173"/>
    </row>
    <row r="42649" spans="13:21" s="104" customFormat="1" ht="15.75">
      <c r="M42649" s="172"/>
      <c r="N42649" s="172"/>
      <c r="O42649" s="172"/>
      <c r="U42649" s="173"/>
    </row>
    <row r="42650" spans="13:21" s="104" customFormat="1" ht="15.75">
      <c r="M42650" s="172"/>
      <c r="N42650" s="172"/>
      <c r="O42650" s="172"/>
      <c r="U42650" s="173"/>
    </row>
    <row r="42651" spans="13:21" s="104" customFormat="1" ht="15.75">
      <c r="M42651" s="172"/>
      <c r="N42651" s="172"/>
      <c r="O42651" s="172"/>
      <c r="U42651" s="173"/>
    </row>
    <row r="42652" spans="13:21" s="104" customFormat="1" ht="15.75">
      <c r="M42652" s="172"/>
      <c r="N42652" s="172"/>
      <c r="O42652" s="172"/>
      <c r="U42652" s="173"/>
    </row>
    <row r="42653" spans="13:21" s="104" customFormat="1" ht="15.75">
      <c r="M42653" s="172"/>
      <c r="N42653" s="172"/>
      <c r="O42653" s="172"/>
      <c r="U42653" s="173"/>
    </row>
    <row r="42654" spans="13:21" s="104" customFormat="1" ht="15.75">
      <c r="M42654" s="172"/>
      <c r="N42654" s="172"/>
      <c r="O42654" s="172"/>
      <c r="U42654" s="173"/>
    </row>
    <row r="42655" spans="13:21" s="104" customFormat="1" ht="15.75">
      <c r="M42655" s="172"/>
      <c r="N42655" s="172"/>
      <c r="O42655" s="172"/>
      <c r="U42655" s="173"/>
    </row>
    <row r="42656" spans="13:21" s="104" customFormat="1" ht="15.75">
      <c r="M42656" s="172"/>
      <c r="N42656" s="172"/>
      <c r="O42656" s="172"/>
      <c r="U42656" s="173"/>
    </row>
    <row r="42657" spans="13:21" s="104" customFormat="1" ht="15.75">
      <c r="M42657" s="172"/>
      <c r="N42657" s="172"/>
      <c r="O42657" s="172"/>
      <c r="U42657" s="173"/>
    </row>
    <row r="42658" spans="13:21" s="104" customFormat="1" ht="15.75">
      <c r="M42658" s="172"/>
      <c r="N42658" s="172"/>
      <c r="O42658" s="172"/>
      <c r="U42658" s="173"/>
    </row>
    <row r="42659" spans="13:21" s="104" customFormat="1" ht="15.75">
      <c r="M42659" s="172"/>
      <c r="N42659" s="172"/>
      <c r="O42659" s="172"/>
      <c r="U42659" s="173"/>
    </row>
    <row r="42660" spans="13:21" s="104" customFormat="1" ht="15.75">
      <c r="M42660" s="172"/>
      <c r="N42660" s="172"/>
      <c r="O42660" s="172"/>
      <c r="U42660" s="173"/>
    </row>
    <row r="42661" spans="13:21" s="104" customFormat="1" ht="15.75">
      <c r="M42661" s="172"/>
      <c r="N42661" s="172"/>
      <c r="O42661" s="172"/>
      <c r="U42661" s="173"/>
    </row>
    <row r="42662" spans="13:21" s="104" customFormat="1" ht="15.75">
      <c r="M42662" s="172"/>
      <c r="N42662" s="172"/>
      <c r="O42662" s="172"/>
      <c r="U42662" s="173"/>
    </row>
    <row r="42663" spans="13:21" s="104" customFormat="1" ht="15.75">
      <c r="M42663" s="172"/>
      <c r="N42663" s="172"/>
      <c r="O42663" s="172"/>
      <c r="U42663" s="173"/>
    </row>
    <row r="42664" spans="13:21" s="104" customFormat="1" ht="15.75">
      <c r="M42664" s="172"/>
      <c r="N42664" s="172"/>
      <c r="O42664" s="172"/>
      <c r="U42664" s="173"/>
    </row>
    <row r="42665" spans="13:21" s="104" customFormat="1" ht="15.75">
      <c r="M42665" s="172"/>
      <c r="N42665" s="172"/>
      <c r="O42665" s="172"/>
      <c r="U42665" s="173"/>
    </row>
    <row r="42666" spans="13:21" s="104" customFormat="1" ht="15.75">
      <c r="M42666" s="172"/>
      <c r="N42666" s="172"/>
      <c r="O42666" s="172"/>
      <c r="U42666" s="173"/>
    </row>
    <row r="42667" spans="13:21" s="104" customFormat="1" ht="15.75">
      <c r="M42667" s="172"/>
      <c r="N42667" s="172"/>
      <c r="O42667" s="172"/>
      <c r="U42667" s="173"/>
    </row>
    <row r="42668" spans="13:21" s="104" customFormat="1" ht="15.75">
      <c r="M42668" s="172"/>
      <c r="N42668" s="172"/>
      <c r="O42668" s="172"/>
      <c r="U42668" s="173"/>
    </row>
    <row r="42669" spans="13:21" s="104" customFormat="1" ht="15.75">
      <c r="M42669" s="172"/>
      <c r="N42669" s="172"/>
      <c r="O42669" s="172"/>
      <c r="U42669" s="173"/>
    </row>
    <row r="42670" spans="13:21" s="104" customFormat="1" ht="15.75">
      <c r="M42670" s="172"/>
      <c r="N42670" s="172"/>
      <c r="O42670" s="172"/>
      <c r="U42670" s="173"/>
    </row>
    <row r="42671" spans="13:21" s="104" customFormat="1" ht="15.75">
      <c r="M42671" s="172"/>
      <c r="N42671" s="172"/>
      <c r="O42671" s="172"/>
      <c r="U42671" s="173"/>
    </row>
    <row r="42672" spans="13:21" s="104" customFormat="1" ht="15.75">
      <c r="M42672" s="172"/>
      <c r="N42672" s="172"/>
      <c r="O42672" s="172"/>
      <c r="U42672" s="173"/>
    </row>
    <row r="42673" spans="13:21" s="104" customFormat="1" ht="15.75">
      <c r="M42673" s="172"/>
      <c r="N42673" s="172"/>
      <c r="O42673" s="172"/>
      <c r="U42673" s="173"/>
    </row>
    <row r="42674" spans="13:21" s="104" customFormat="1" ht="15.75">
      <c r="M42674" s="172"/>
      <c r="N42674" s="172"/>
      <c r="O42674" s="172"/>
      <c r="U42674" s="173"/>
    </row>
    <row r="42675" spans="13:21" s="104" customFormat="1" ht="15.75">
      <c r="M42675" s="172"/>
      <c r="N42675" s="172"/>
      <c r="O42675" s="172"/>
      <c r="U42675" s="173"/>
    </row>
    <row r="42676" spans="13:21" s="104" customFormat="1" ht="15.75">
      <c r="M42676" s="172"/>
      <c r="N42676" s="172"/>
      <c r="O42676" s="172"/>
      <c r="U42676" s="173"/>
    </row>
    <row r="42677" spans="13:21" s="104" customFormat="1" ht="15.75">
      <c r="M42677" s="172"/>
      <c r="N42677" s="172"/>
      <c r="O42677" s="172"/>
      <c r="U42677" s="173"/>
    </row>
    <row r="42678" spans="13:21" s="104" customFormat="1" ht="15.75">
      <c r="M42678" s="172"/>
      <c r="N42678" s="172"/>
      <c r="O42678" s="172"/>
      <c r="U42678" s="173"/>
    </row>
    <row r="42679" spans="13:21" s="104" customFormat="1" ht="15.75">
      <c r="M42679" s="172"/>
      <c r="N42679" s="172"/>
      <c r="O42679" s="172"/>
      <c r="U42679" s="173"/>
    </row>
    <row r="42680" spans="13:21" s="104" customFormat="1" ht="15.75">
      <c r="M42680" s="172"/>
      <c r="N42680" s="172"/>
      <c r="O42680" s="172"/>
      <c r="U42680" s="173"/>
    </row>
    <row r="42681" spans="13:21" s="104" customFormat="1" ht="15.75">
      <c r="M42681" s="172"/>
      <c r="N42681" s="172"/>
      <c r="O42681" s="172"/>
      <c r="U42681" s="173"/>
    </row>
    <row r="42682" spans="13:21" s="104" customFormat="1" ht="15.75">
      <c r="M42682" s="172"/>
      <c r="N42682" s="172"/>
      <c r="O42682" s="172"/>
      <c r="U42682" s="173"/>
    </row>
    <row r="42683" spans="13:21" s="104" customFormat="1" ht="15.75">
      <c r="M42683" s="172"/>
      <c r="N42683" s="172"/>
      <c r="O42683" s="172"/>
      <c r="U42683" s="173"/>
    </row>
    <row r="42684" spans="13:21" s="104" customFormat="1" ht="15.75">
      <c r="M42684" s="172"/>
      <c r="N42684" s="172"/>
      <c r="O42684" s="172"/>
      <c r="U42684" s="173"/>
    </row>
    <row r="42685" spans="13:21" s="104" customFormat="1" ht="15.75">
      <c r="M42685" s="172"/>
      <c r="N42685" s="172"/>
      <c r="O42685" s="172"/>
      <c r="U42685" s="173"/>
    </row>
    <row r="42686" spans="13:21" s="104" customFormat="1" ht="15.75">
      <c r="M42686" s="172"/>
      <c r="N42686" s="172"/>
      <c r="O42686" s="172"/>
      <c r="U42686" s="173"/>
    </row>
    <row r="42687" spans="13:21" s="104" customFormat="1" ht="15.75">
      <c r="M42687" s="172"/>
      <c r="N42687" s="172"/>
      <c r="O42687" s="172"/>
      <c r="U42687" s="173"/>
    </row>
    <row r="42688" spans="13:21" s="104" customFormat="1" ht="15.75">
      <c r="M42688" s="172"/>
      <c r="N42688" s="172"/>
      <c r="O42688" s="172"/>
      <c r="U42688" s="173"/>
    </row>
    <row r="42689" spans="13:21" s="104" customFormat="1" ht="15.75">
      <c r="M42689" s="172"/>
      <c r="N42689" s="172"/>
      <c r="O42689" s="172"/>
      <c r="U42689" s="173"/>
    </row>
    <row r="42690" spans="13:21" s="104" customFormat="1" ht="15.75">
      <c r="M42690" s="172"/>
      <c r="N42690" s="172"/>
      <c r="O42690" s="172"/>
      <c r="U42690" s="173"/>
    </row>
    <row r="42691" spans="13:21" s="104" customFormat="1" ht="15.75">
      <c r="M42691" s="172"/>
      <c r="N42691" s="172"/>
      <c r="O42691" s="172"/>
      <c r="U42691" s="173"/>
    </row>
    <row r="42692" spans="13:21" s="104" customFormat="1" ht="15.75">
      <c r="M42692" s="172"/>
      <c r="N42692" s="172"/>
      <c r="O42692" s="172"/>
      <c r="U42692" s="173"/>
    </row>
    <row r="42693" spans="13:21" s="104" customFormat="1" ht="15.75">
      <c r="M42693" s="172"/>
      <c r="N42693" s="172"/>
      <c r="O42693" s="172"/>
      <c r="U42693" s="173"/>
    </row>
    <row r="42694" spans="13:21" s="104" customFormat="1" ht="15.75">
      <c r="M42694" s="172"/>
      <c r="N42694" s="172"/>
      <c r="O42694" s="172"/>
      <c r="U42694" s="173"/>
    </row>
    <row r="42695" spans="13:21" s="104" customFormat="1" ht="15.75">
      <c r="M42695" s="172"/>
      <c r="N42695" s="172"/>
      <c r="O42695" s="172"/>
      <c r="U42695" s="173"/>
    </row>
    <row r="42696" spans="13:21" s="104" customFormat="1" ht="15.75">
      <c r="M42696" s="172"/>
      <c r="N42696" s="172"/>
      <c r="O42696" s="172"/>
      <c r="U42696" s="173"/>
    </row>
    <row r="42697" spans="13:21" s="104" customFormat="1" ht="15.75">
      <c r="M42697" s="172"/>
      <c r="N42697" s="172"/>
      <c r="O42697" s="172"/>
      <c r="U42697" s="173"/>
    </row>
    <row r="42698" spans="13:21" s="104" customFormat="1" ht="15.75">
      <c r="M42698" s="172"/>
      <c r="N42698" s="172"/>
      <c r="O42698" s="172"/>
      <c r="U42698" s="173"/>
    </row>
    <row r="42699" spans="13:21" s="104" customFormat="1" ht="15.75">
      <c r="M42699" s="172"/>
      <c r="N42699" s="172"/>
      <c r="O42699" s="172"/>
      <c r="U42699" s="173"/>
    </row>
    <row r="42700" spans="13:21" s="104" customFormat="1" ht="15.75">
      <c r="M42700" s="172"/>
      <c r="N42700" s="172"/>
      <c r="O42700" s="172"/>
      <c r="U42700" s="173"/>
    </row>
    <row r="42701" spans="13:21" s="104" customFormat="1" ht="15.75">
      <c r="M42701" s="172"/>
      <c r="N42701" s="172"/>
      <c r="O42701" s="172"/>
      <c r="U42701" s="173"/>
    </row>
    <row r="42702" spans="13:21" s="104" customFormat="1" ht="15.75">
      <c r="M42702" s="172"/>
      <c r="N42702" s="172"/>
      <c r="O42702" s="172"/>
      <c r="U42702" s="173"/>
    </row>
    <row r="42703" spans="13:21" s="104" customFormat="1" ht="15.75">
      <c r="M42703" s="172"/>
      <c r="N42703" s="172"/>
      <c r="O42703" s="172"/>
      <c r="U42703" s="173"/>
    </row>
    <row r="42704" spans="13:21" s="104" customFormat="1" ht="15.75">
      <c r="M42704" s="172"/>
      <c r="N42704" s="172"/>
      <c r="O42704" s="172"/>
      <c r="U42704" s="173"/>
    </row>
    <row r="42705" spans="13:21" s="104" customFormat="1" ht="15.75">
      <c r="M42705" s="172"/>
      <c r="N42705" s="172"/>
      <c r="O42705" s="172"/>
      <c r="U42705" s="173"/>
    </row>
    <row r="42706" spans="13:21" s="104" customFormat="1" ht="15.75">
      <c r="M42706" s="172"/>
      <c r="N42706" s="172"/>
      <c r="O42706" s="172"/>
      <c r="U42706" s="173"/>
    </row>
    <row r="42707" spans="13:21" s="104" customFormat="1" ht="15.75">
      <c r="M42707" s="172"/>
      <c r="N42707" s="172"/>
      <c r="O42707" s="172"/>
      <c r="U42707" s="173"/>
    </row>
    <row r="42708" spans="13:21" s="104" customFormat="1" ht="15.75">
      <c r="M42708" s="172"/>
      <c r="N42708" s="172"/>
      <c r="O42708" s="172"/>
      <c r="U42708" s="173"/>
    </row>
    <row r="42709" spans="13:21" s="104" customFormat="1" ht="15.75">
      <c r="M42709" s="172"/>
      <c r="N42709" s="172"/>
      <c r="O42709" s="172"/>
      <c r="U42709" s="173"/>
    </row>
    <row r="42710" spans="13:21" s="104" customFormat="1" ht="15.75">
      <c r="M42710" s="172"/>
      <c r="N42710" s="172"/>
      <c r="O42710" s="172"/>
      <c r="U42710" s="173"/>
    </row>
    <row r="42711" spans="13:21" s="104" customFormat="1" ht="15.75">
      <c r="M42711" s="172"/>
      <c r="N42711" s="172"/>
      <c r="O42711" s="172"/>
      <c r="U42711" s="173"/>
    </row>
    <row r="42712" spans="13:21" s="104" customFormat="1" ht="15.75">
      <c r="M42712" s="172"/>
      <c r="N42712" s="172"/>
      <c r="O42712" s="172"/>
      <c r="U42712" s="173"/>
    </row>
    <row r="42713" spans="13:21" s="104" customFormat="1" ht="15.75">
      <c r="M42713" s="172"/>
      <c r="N42713" s="172"/>
      <c r="O42713" s="172"/>
      <c r="U42713" s="173"/>
    </row>
    <row r="42714" spans="13:21" s="104" customFormat="1" ht="15.75">
      <c r="M42714" s="172"/>
      <c r="N42714" s="172"/>
      <c r="O42714" s="172"/>
      <c r="U42714" s="173"/>
    </row>
    <row r="42715" spans="13:21" s="104" customFormat="1" ht="15.75">
      <c r="M42715" s="172"/>
      <c r="N42715" s="172"/>
      <c r="O42715" s="172"/>
      <c r="U42715" s="173"/>
    </row>
    <row r="42716" spans="13:21" s="104" customFormat="1" ht="15.75">
      <c r="M42716" s="172"/>
      <c r="N42716" s="172"/>
      <c r="O42716" s="172"/>
      <c r="U42716" s="173"/>
    </row>
    <row r="42717" spans="13:21" s="104" customFormat="1" ht="15.75">
      <c r="M42717" s="172"/>
      <c r="N42717" s="172"/>
      <c r="O42717" s="172"/>
      <c r="U42717" s="173"/>
    </row>
    <row r="42718" spans="13:21" s="104" customFormat="1" ht="15.75">
      <c r="M42718" s="172"/>
      <c r="N42718" s="172"/>
      <c r="O42718" s="172"/>
      <c r="U42718" s="173"/>
    </row>
    <row r="42719" spans="13:21" s="104" customFormat="1" ht="15.75">
      <c r="M42719" s="172"/>
      <c r="N42719" s="172"/>
      <c r="O42719" s="172"/>
      <c r="U42719" s="173"/>
    </row>
    <row r="42720" spans="13:21" s="104" customFormat="1" ht="15.75">
      <c r="M42720" s="172"/>
      <c r="N42720" s="172"/>
      <c r="O42720" s="172"/>
      <c r="U42720" s="173"/>
    </row>
    <row r="42721" spans="13:21" s="104" customFormat="1" ht="15.75">
      <c r="M42721" s="172"/>
      <c r="N42721" s="172"/>
      <c r="O42721" s="172"/>
      <c r="U42721" s="173"/>
    </row>
    <row r="42722" spans="13:21" s="104" customFormat="1" ht="15.75">
      <c r="M42722" s="172"/>
      <c r="N42722" s="172"/>
      <c r="O42722" s="172"/>
      <c r="U42722" s="173"/>
    </row>
    <row r="42723" spans="13:21" s="104" customFormat="1" ht="15.75">
      <c r="M42723" s="172"/>
      <c r="N42723" s="172"/>
      <c r="O42723" s="172"/>
      <c r="U42723" s="173"/>
    </row>
    <row r="42724" spans="13:21" s="104" customFormat="1" ht="15.75">
      <c r="M42724" s="172"/>
      <c r="N42724" s="172"/>
      <c r="O42724" s="172"/>
      <c r="U42724" s="173"/>
    </row>
    <row r="42725" spans="13:21" s="104" customFormat="1" ht="15.75">
      <c r="M42725" s="172"/>
      <c r="N42725" s="172"/>
      <c r="O42725" s="172"/>
      <c r="U42725" s="173"/>
    </row>
    <row r="42726" spans="13:21" s="104" customFormat="1" ht="15.75">
      <c r="M42726" s="172"/>
      <c r="N42726" s="172"/>
      <c r="O42726" s="172"/>
      <c r="U42726" s="173"/>
    </row>
    <row r="42727" spans="13:21" s="104" customFormat="1" ht="15.75">
      <c r="M42727" s="172"/>
      <c r="N42727" s="172"/>
      <c r="O42727" s="172"/>
      <c r="U42727" s="173"/>
    </row>
    <row r="42728" spans="13:21" s="104" customFormat="1" ht="15.75">
      <c r="M42728" s="172"/>
      <c r="N42728" s="172"/>
      <c r="O42728" s="172"/>
      <c r="U42728" s="173"/>
    </row>
    <row r="42729" spans="13:21" s="104" customFormat="1" ht="15.75">
      <c r="M42729" s="172"/>
      <c r="N42729" s="172"/>
      <c r="O42729" s="172"/>
      <c r="U42729" s="173"/>
    </row>
    <row r="42730" spans="13:21" s="104" customFormat="1" ht="15.75">
      <c r="M42730" s="172"/>
      <c r="N42730" s="172"/>
      <c r="O42730" s="172"/>
      <c r="U42730" s="173"/>
    </row>
    <row r="42731" spans="13:21" s="104" customFormat="1" ht="15.75">
      <c r="M42731" s="172"/>
      <c r="N42731" s="172"/>
      <c r="O42731" s="172"/>
      <c r="U42731" s="173"/>
    </row>
    <row r="42732" spans="13:21" s="104" customFormat="1" ht="15.75">
      <c r="M42732" s="172"/>
      <c r="N42732" s="172"/>
      <c r="O42732" s="172"/>
      <c r="U42732" s="173"/>
    </row>
    <row r="42733" spans="13:21" s="104" customFormat="1" ht="15.75">
      <c r="M42733" s="172"/>
      <c r="N42733" s="172"/>
      <c r="O42733" s="172"/>
      <c r="U42733" s="173"/>
    </row>
    <row r="42734" spans="13:21" s="104" customFormat="1" ht="15.75">
      <c r="M42734" s="172"/>
      <c r="N42734" s="172"/>
      <c r="O42734" s="172"/>
      <c r="U42734" s="173"/>
    </row>
    <row r="42735" spans="13:21" s="104" customFormat="1" ht="15.75">
      <c r="M42735" s="172"/>
      <c r="N42735" s="172"/>
      <c r="O42735" s="172"/>
      <c r="U42735" s="173"/>
    </row>
    <row r="42736" spans="13:21" s="104" customFormat="1" ht="15.75">
      <c r="M42736" s="172"/>
      <c r="N42736" s="172"/>
      <c r="O42736" s="172"/>
      <c r="U42736" s="173"/>
    </row>
    <row r="42737" spans="13:21" s="104" customFormat="1" ht="15.75">
      <c r="M42737" s="172"/>
      <c r="N42737" s="172"/>
      <c r="O42737" s="172"/>
      <c r="U42737" s="173"/>
    </row>
    <row r="42738" spans="13:21" s="104" customFormat="1" ht="15.75">
      <c r="M42738" s="172"/>
      <c r="N42738" s="172"/>
      <c r="O42738" s="172"/>
      <c r="U42738" s="173"/>
    </row>
    <row r="42739" spans="13:21" s="104" customFormat="1" ht="15.75">
      <c r="M42739" s="172"/>
      <c r="N42739" s="172"/>
      <c r="O42739" s="172"/>
      <c r="U42739" s="173"/>
    </row>
    <row r="42740" spans="13:21" s="104" customFormat="1" ht="15.75">
      <c r="M42740" s="172"/>
      <c r="N42740" s="172"/>
      <c r="O42740" s="172"/>
      <c r="U42740" s="173"/>
    </row>
    <row r="42741" spans="13:21" s="104" customFormat="1" ht="15.75">
      <c r="M42741" s="172"/>
      <c r="N42741" s="172"/>
      <c r="O42741" s="172"/>
      <c r="U42741" s="173"/>
    </row>
    <row r="42742" spans="13:21" s="104" customFormat="1" ht="15.75">
      <c r="M42742" s="172"/>
      <c r="N42742" s="172"/>
      <c r="O42742" s="172"/>
      <c r="U42742" s="173"/>
    </row>
    <row r="42743" spans="13:21" s="104" customFormat="1" ht="15.75">
      <c r="M42743" s="172"/>
      <c r="N42743" s="172"/>
      <c r="O42743" s="172"/>
      <c r="U42743" s="173"/>
    </row>
    <row r="42744" spans="13:21" s="104" customFormat="1" ht="15.75">
      <c r="M42744" s="172"/>
      <c r="N42744" s="172"/>
      <c r="O42744" s="172"/>
      <c r="U42744" s="173"/>
    </row>
    <row r="42745" spans="13:21" s="104" customFormat="1" ht="15.75">
      <c r="M42745" s="172"/>
      <c r="N42745" s="172"/>
      <c r="O42745" s="172"/>
      <c r="U42745" s="173"/>
    </row>
    <row r="42746" spans="13:21" s="104" customFormat="1" ht="15.75">
      <c r="M42746" s="172"/>
      <c r="N42746" s="172"/>
      <c r="O42746" s="172"/>
      <c r="U42746" s="173"/>
    </row>
    <row r="42747" spans="13:21" s="104" customFormat="1" ht="15.75">
      <c r="M42747" s="172"/>
      <c r="N42747" s="172"/>
      <c r="O42747" s="172"/>
      <c r="U42747" s="173"/>
    </row>
    <row r="42748" spans="13:21" s="104" customFormat="1" ht="15.75">
      <c r="M42748" s="172"/>
      <c r="N42748" s="172"/>
      <c r="O42748" s="172"/>
      <c r="U42748" s="173"/>
    </row>
    <row r="42749" spans="13:21" s="104" customFormat="1" ht="15.75">
      <c r="M42749" s="172"/>
      <c r="N42749" s="172"/>
      <c r="O42749" s="172"/>
      <c r="U42749" s="173"/>
    </row>
    <row r="42750" spans="13:21" s="104" customFormat="1" ht="15.75">
      <c r="M42750" s="172"/>
      <c r="N42750" s="172"/>
      <c r="O42750" s="172"/>
      <c r="U42750" s="173"/>
    </row>
    <row r="42751" spans="13:21" s="104" customFormat="1" ht="15.75">
      <c r="M42751" s="172"/>
      <c r="N42751" s="172"/>
      <c r="O42751" s="172"/>
      <c r="U42751" s="173"/>
    </row>
    <row r="42752" spans="13:21" s="104" customFormat="1" ht="15.75">
      <c r="M42752" s="172"/>
      <c r="N42752" s="172"/>
      <c r="O42752" s="172"/>
      <c r="U42752" s="173"/>
    </row>
    <row r="42753" spans="13:21" s="104" customFormat="1" ht="15.75">
      <c r="M42753" s="172"/>
      <c r="N42753" s="172"/>
      <c r="O42753" s="172"/>
      <c r="U42753" s="173"/>
    </row>
    <row r="42754" spans="13:21" s="104" customFormat="1" ht="15.75">
      <c r="M42754" s="172"/>
      <c r="N42754" s="172"/>
      <c r="O42754" s="172"/>
      <c r="U42754" s="173"/>
    </row>
    <row r="42755" spans="13:21" s="104" customFormat="1" ht="15.75">
      <c r="M42755" s="172"/>
      <c r="N42755" s="172"/>
      <c r="O42755" s="172"/>
      <c r="U42755" s="173"/>
    </row>
    <row r="42756" spans="13:21" s="104" customFormat="1" ht="15.75">
      <c r="M42756" s="172"/>
      <c r="N42756" s="172"/>
      <c r="O42756" s="172"/>
      <c r="U42756" s="173"/>
    </row>
    <row r="42757" spans="13:21" s="104" customFormat="1" ht="15.75">
      <c r="M42757" s="172"/>
      <c r="N42757" s="172"/>
      <c r="O42757" s="172"/>
      <c r="U42757" s="173"/>
    </row>
    <row r="42758" spans="13:21" s="104" customFormat="1" ht="15.75">
      <c r="M42758" s="172"/>
      <c r="N42758" s="172"/>
      <c r="O42758" s="172"/>
      <c r="U42758" s="173"/>
    </row>
    <row r="42759" spans="13:21" s="104" customFormat="1" ht="15.75">
      <c r="M42759" s="172"/>
      <c r="N42759" s="172"/>
      <c r="O42759" s="172"/>
      <c r="U42759" s="173"/>
    </row>
    <row r="42760" spans="13:21" s="104" customFormat="1" ht="15.75">
      <c r="M42760" s="172"/>
      <c r="N42760" s="172"/>
      <c r="O42760" s="172"/>
      <c r="U42760" s="173"/>
    </row>
    <row r="42761" spans="13:21" s="104" customFormat="1" ht="15.75">
      <c r="M42761" s="172"/>
      <c r="N42761" s="172"/>
      <c r="O42761" s="172"/>
      <c r="U42761" s="173"/>
    </row>
    <row r="42762" spans="13:21" s="104" customFormat="1" ht="15.75">
      <c r="M42762" s="172"/>
      <c r="N42762" s="172"/>
      <c r="O42762" s="172"/>
      <c r="U42762" s="173"/>
    </row>
    <row r="42763" spans="13:21" s="104" customFormat="1" ht="15.75">
      <c r="M42763" s="172"/>
      <c r="N42763" s="172"/>
      <c r="O42763" s="172"/>
      <c r="U42763" s="173"/>
    </row>
    <row r="42764" spans="13:21" s="104" customFormat="1" ht="15.75">
      <c r="M42764" s="172"/>
      <c r="N42764" s="172"/>
      <c r="O42764" s="172"/>
      <c r="U42764" s="173"/>
    </row>
    <row r="42765" spans="13:21" s="104" customFormat="1" ht="15.75">
      <c r="M42765" s="172"/>
      <c r="N42765" s="172"/>
      <c r="O42765" s="172"/>
      <c r="U42765" s="173"/>
    </row>
    <row r="42766" spans="13:21" s="104" customFormat="1" ht="15.75">
      <c r="M42766" s="172"/>
      <c r="N42766" s="172"/>
      <c r="O42766" s="172"/>
      <c r="U42766" s="173"/>
    </row>
    <row r="42767" spans="13:21" s="104" customFormat="1" ht="15.75">
      <c r="M42767" s="172"/>
      <c r="N42767" s="172"/>
      <c r="O42767" s="172"/>
      <c r="U42767" s="173"/>
    </row>
    <row r="42768" spans="13:21" s="104" customFormat="1" ht="15.75">
      <c r="M42768" s="172"/>
      <c r="N42768" s="172"/>
      <c r="O42768" s="172"/>
      <c r="U42768" s="173"/>
    </row>
    <row r="42769" spans="13:21" s="104" customFormat="1" ht="15.75">
      <c r="M42769" s="172"/>
      <c r="N42769" s="172"/>
      <c r="O42769" s="172"/>
      <c r="U42769" s="173"/>
    </row>
    <row r="42770" spans="13:21" s="104" customFormat="1" ht="15.75">
      <c r="M42770" s="172"/>
      <c r="N42770" s="172"/>
      <c r="O42770" s="172"/>
      <c r="U42770" s="173"/>
    </row>
    <row r="42771" spans="13:21" s="104" customFormat="1" ht="15.75">
      <c r="M42771" s="172"/>
      <c r="N42771" s="172"/>
      <c r="O42771" s="172"/>
      <c r="U42771" s="173"/>
    </row>
    <row r="42772" spans="13:21" s="104" customFormat="1" ht="15.75">
      <c r="M42772" s="172"/>
      <c r="N42772" s="172"/>
      <c r="O42772" s="172"/>
      <c r="U42772" s="173"/>
    </row>
    <row r="42773" spans="13:21" s="104" customFormat="1" ht="15.75">
      <c r="M42773" s="172"/>
      <c r="N42773" s="172"/>
      <c r="O42773" s="172"/>
      <c r="U42773" s="173"/>
    </row>
    <row r="42774" spans="13:21" s="104" customFormat="1" ht="15.75">
      <c r="M42774" s="172"/>
      <c r="N42774" s="172"/>
      <c r="O42774" s="172"/>
      <c r="U42774" s="173"/>
    </row>
    <row r="42775" spans="13:21" s="104" customFormat="1" ht="15.75">
      <c r="M42775" s="172"/>
      <c r="N42775" s="172"/>
      <c r="O42775" s="172"/>
      <c r="U42775" s="173"/>
    </row>
    <row r="42776" spans="13:21" s="104" customFormat="1" ht="15.75">
      <c r="M42776" s="172"/>
      <c r="N42776" s="172"/>
      <c r="O42776" s="172"/>
      <c r="U42776" s="173"/>
    </row>
    <row r="42777" spans="13:21" s="104" customFormat="1" ht="15.75">
      <c r="M42777" s="172"/>
      <c r="N42777" s="172"/>
      <c r="O42777" s="172"/>
      <c r="U42777" s="173"/>
    </row>
    <row r="42778" spans="13:21" s="104" customFormat="1" ht="15.75">
      <c r="M42778" s="172"/>
      <c r="N42778" s="172"/>
      <c r="O42778" s="172"/>
      <c r="U42778" s="173"/>
    </row>
    <row r="42779" spans="13:21" s="104" customFormat="1" ht="15.75">
      <c r="M42779" s="172"/>
      <c r="N42779" s="172"/>
      <c r="O42779" s="172"/>
      <c r="U42779" s="173"/>
    </row>
    <row r="42780" spans="13:21" s="104" customFormat="1" ht="15.75">
      <c r="M42780" s="172"/>
      <c r="N42780" s="172"/>
      <c r="O42780" s="172"/>
      <c r="U42780" s="173"/>
    </row>
    <row r="42781" spans="13:21" s="104" customFormat="1" ht="15.75">
      <c r="M42781" s="172"/>
      <c r="N42781" s="172"/>
      <c r="O42781" s="172"/>
      <c r="U42781" s="173"/>
    </row>
    <row r="42782" spans="13:21" s="104" customFormat="1" ht="15.75">
      <c r="M42782" s="172"/>
      <c r="N42782" s="172"/>
      <c r="O42782" s="172"/>
      <c r="U42782" s="173"/>
    </row>
    <row r="42783" spans="13:21" s="104" customFormat="1" ht="15.75">
      <c r="M42783" s="172"/>
      <c r="N42783" s="172"/>
      <c r="O42783" s="172"/>
      <c r="U42783" s="173"/>
    </row>
    <row r="42784" spans="13:21" s="104" customFormat="1" ht="15.75">
      <c r="M42784" s="172"/>
      <c r="N42784" s="172"/>
      <c r="O42784" s="172"/>
      <c r="U42784" s="173"/>
    </row>
    <row r="42785" spans="13:21" s="104" customFormat="1" ht="15.75">
      <c r="M42785" s="172"/>
      <c r="N42785" s="172"/>
      <c r="O42785" s="172"/>
      <c r="U42785" s="173"/>
    </row>
    <row r="42786" spans="13:21" s="104" customFormat="1" ht="15.75">
      <c r="M42786" s="172"/>
      <c r="N42786" s="172"/>
      <c r="O42786" s="172"/>
      <c r="U42786" s="173"/>
    </row>
    <row r="42787" spans="13:21" s="104" customFormat="1" ht="15.75">
      <c r="M42787" s="172"/>
      <c r="N42787" s="172"/>
      <c r="O42787" s="172"/>
      <c r="U42787" s="173"/>
    </row>
    <row r="42788" spans="13:21" s="104" customFormat="1" ht="15.75">
      <c r="M42788" s="172"/>
      <c r="N42788" s="172"/>
      <c r="O42788" s="172"/>
      <c r="U42788" s="173"/>
    </row>
    <row r="42789" spans="13:21" s="104" customFormat="1" ht="15.75">
      <c r="M42789" s="172"/>
      <c r="N42789" s="172"/>
      <c r="O42789" s="172"/>
      <c r="U42789" s="173"/>
    </row>
    <row r="42790" spans="13:21" s="104" customFormat="1" ht="15.75">
      <c r="M42790" s="172"/>
      <c r="N42790" s="172"/>
      <c r="O42790" s="172"/>
      <c r="U42790" s="173"/>
    </row>
    <row r="42791" spans="13:21" s="104" customFormat="1" ht="15.75">
      <c r="M42791" s="172"/>
      <c r="N42791" s="172"/>
      <c r="O42791" s="172"/>
      <c r="U42791" s="173"/>
    </row>
    <row r="42792" spans="13:21" s="104" customFormat="1" ht="15.75">
      <c r="M42792" s="172"/>
      <c r="N42792" s="172"/>
      <c r="O42792" s="172"/>
      <c r="U42792" s="173"/>
    </row>
    <row r="42793" spans="13:21" s="104" customFormat="1" ht="15.75">
      <c r="M42793" s="172"/>
      <c r="N42793" s="172"/>
      <c r="O42793" s="172"/>
      <c r="U42793" s="173"/>
    </row>
    <row r="42794" spans="13:21" s="104" customFormat="1" ht="15.75">
      <c r="M42794" s="172"/>
      <c r="N42794" s="172"/>
      <c r="O42794" s="172"/>
      <c r="U42794" s="173"/>
    </row>
    <row r="42795" spans="13:21" s="104" customFormat="1" ht="15.75">
      <c r="M42795" s="172"/>
      <c r="N42795" s="172"/>
      <c r="O42795" s="172"/>
      <c r="U42795" s="173"/>
    </row>
    <row r="42796" spans="13:21" s="104" customFormat="1" ht="15.75">
      <c r="M42796" s="172"/>
      <c r="N42796" s="172"/>
      <c r="O42796" s="172"/>
      <c r="U42796" s="173"/>
    </row>
    <row r="42797" spans="13:21" s="104" customFormat="1" ht="15.75">
      <c r="M42797" s="172"/>
      <c r="N42797" s="172"/>
      <c r="O42797" s="172"/>
      <c r="U42797" s="173"/>
    </row>
    <row r="42798" spans="13:21" s="104" customFormat="1" ht="15.75">
      <c r="M42798" s="172"/>
      <c r="N42798" s="172"/>
      <c r="O42798" s="172"/>
      <c r="U42798" s="173"/>
    </row>
    <row r="42799" spans="13:21" s="104" customFormat="1" ht="15.75">
      <c r="M42799" s="172"/>
      <c r="N42799" s="172"/>
      <c r="O42799" s="172"/>
      <c r="U42799" s="173"/>
    </row>
    <row r="42800" spans="13:21" s="104" customFormat="1" ht="15.75">
      <c r="M42800" s="172"/>
      <c r="N42800" s="172"/>
      <c r="O42800" s="172"/>
      <c r="U42800" s="173"/>
    </row>
    <row r="42801" spans="13:21" s="104" customFormat="1" ht="15.75">
      <c r="M42801" s="172"/>
      <c r="N42801" s="172"/>
      <c r="O42801" s="172"/>
      <c r="U42801" s="173"/>
    </row>
    <row r="42802" spans="13:21" s="104" customFormat="1" ht="15.75">
      <c r="M42802" s="172"/>
      <c r="N42802" s="172"/>
      <c r="O42802" s="172"/>
      <c r="U42802" s="173"/>
    </row>
    <row r="42803" spans="13:21" s="104" customFormat="1" ht="15.75">
      <c r="M42803" s="172"/>
      <c r="N42803" s="172"/>
      <c r="O42803" s="172"/>
      <c r="U42803" s="173"/>
    </row>
    <row r="42804" spans="13:21" s="104" customFormat="1" ht="15.75">
      <c r="M42804" s="172"/>
      <c r="N42804" s="172"/>
      <c r="O42804" s="172"/>
      <c r="U42804" s="173"/>
    </row>
    <row r="42805" spans="13:21" s="104" customFormat="1" ht="15.75">
      <c r="M42805" s="172"/>
      <c r="N42805" s="172"/>
      <c r="O42805" s="172"/>
      <c r="U42805" s="173"/>
    </row>
    <row r="42806" spans="13:21" s="104" customFormat="1" ht="15.75">
      <c r="M42806" s="172"/>
      <c r="N42806" s="172"/>
      <c r="O42806" s="172"/>
      <c r="U42806" s="173"/>
    </row>
    <row r="42807" spans="13:21" s="104" customFormat="1" ht="15.75">
      <c r="M42807" s="172"/>
      <c r="N42807" s="172"/>
      <c r="O42807" s="172"/>
      <c r="U42807" s="173"/>
    </row>
    <row r="42808" spans="13:21" s="104" customFormat="1" ht="15.75">
      <c r="M42808" s="172"/>
      <c r="N42808" s="172"/>
      <c r="O42808" s="172"/>
      <c r="U42808" s="173"/>
    </row>
    <row r="42809" spans="13:21" s="104" customFormat="1" ht="15.75">
      <c r="M42809" s="172"/>
      <c r="N42809" s="172"/>
      <c r="O42809" s="172"/>
      <c r="U42809" s="173"/>
    </row>
    <row r="42810" spans="13:21" s="104" customFormat="1" ht="15.75">
      <c r="M42810" s="172"/>
      <c r="N42810" s="172"/>
      <c r="O42810" s="172"/>
      <c r="U42810" s="173"/>
    </row>
    <row r="42811" spans="13:21" s="104" customFormat="1" ht="15.75">
      <c r="M42811" s="172"/>
      <c r="N42811" s="172"/>
      <c r="O42811" s="172"/>
      <c r="U42811" s="173"/>
    </row>
    <row r="42812" spans="13:21" s="104" customFormat="1" ht="15.75">
      <c r="M42812" s="172"/>
      <c r="N42812" s="172"/>
      <c r="O42812" s="172"/>
      <c r="U42812" s="173"/>
    </row>
    <row r="42813" spans="13:21" s="104" customFormat="1" ht="15.75">
      <c r="M42813" s="172"/>
      <c r="N42813" s="172"/>
      <c r="O42813" s="172"/>
      <c r="U42813" s="173"/>
    </row>
    <row r="42814" spans="13:21" s="104" customFormat="1" ht="15.75">
      <c r="M42814" s="172"/>
      <c r="N42814" s="172"/>
      <c r="O42814" s="172"/>
      <c r="U42814" s="173"/>
    </row>
    <row r="42815" spans="13:21" s="104" customFormat="1" ht="15.75">
      <c r="M42815" s="172"/>
      <c r="N42815" s="172"/>
      <c r="O42815" s="172"/>
      <c r="U42815" s="173"/>
    </row>
    <row r="42816" spans="13:21" s="104" customFormat="1" ht="15.75">
      <c r="M42816" s="172"/>
      <c r="N42816" s="172"/>
      <c r="O42816" s="172"/>
      <c r="U42816" s="173"/>
    </row>
    <row r="42817" spans="13:21" s="104" customFormat="1" ht="15.75">
      <c r="M42817" s="172"/>
      <c r="N42817" s="172"/>
      <c r="O42817" s="172"/>
      <c r="U42817" s="173"/>
    </row>
    <row r="42818" spans="13:21" s="104" customFormat="1" ht="15.75">
      <c r="M42818" s="172"/>
      <c r="N42818" s="172"/>
      <c r="O42818" s="172"/>
      <c r="U42818" s="173"/>
    </row>
    <row r="42819" spans="13:21" s="104" customFormat="1" ht="15.75">
      <c r="M42819" s="172"/>
      <c r="N42819" s="172"/>
      <c r="O42819" s="172"/>
      <c r="U42819" s="173"/>
    </row>
    <row r="42820" spans="13:21" s="104" customFormat="1" ht="15.75">
      <c r="M42820" s="172"/>
      <c r="N42820" s="172"/>
      <c r="O42820" s="172"/>
      <c r="U42820" s="173"/>
    </row>
    <row r="42821" spans="13:21" s="104" customFormat="1" ht="15.75">
      <c r="M42821" s="172"/>
      <c r="N42821" s="172"/>
      <c r="O42821" s="172"/>
      <c r="U42821" s="173"/>
    </row>
    <row r="42822" spans="13:21" s="104" customFormat="1" ht="15.75">
      <c r="M42822" s="172"/>
      <c r="N42822" s="172"/>
      <c r="O42822" s="172"/>
      <c r="U42822" s="173"/>
    </row>
    <row r="42823" spans="13:21" s="104" customFormat="1" ht="15.75">
      <c r="M42823" s="172"/>
      <c r="N42823" s="172"/>
      <c r="O42823" s="172"/>
      <c r="U42823" s="173"/>
    </row>
    <row r="42824" spans="13:21" s="104" customFormat="1" ht="15.75">
      <c r="M42824" s="172"/>
      <c r="N42824" s="172"/>
      <c r="O42824" s="172"/>
      <c r="U42824" s="173"/>
    </row>
    <row r="42825" spans="13:21" s="104" customFormat="1" ht="15.75">
      <c r="M42825" s="172"/>
      <c r="N42825" s="172"/>
      <c r="O42825" s="172"/>
      <c r="U42825" s="173"/>
    </row>
    <row r="42826" spans="13:21" s="104" customFormat="1" ht="15.75">
      <c r="M42826" s="172"/>
      <c r="N42826" s="172"/>
      <c r="O42826" s="172"/>
      <c r="U42826" s="173"/>
    </row>
    <row r="42827" spans="13:21" s="104" customFormat="1" ht="15.75">
      <c r="M42827" s="172"/>
      <c r="N42827" s="172"/>
      <c r="O42827" s="172"/>
      <c r="U42827" s="173"/>
    </row>
    <row r="42828" spans="13:21" s="104" customFormat="1" ht="15.75">
      <c r="M42828" s="172"/>
      <c r="N42828" s="172"/>
      <c r="O42828" s="172"/>
      <c r="U42828" s="173"/>
    </row>
    <row r="42829" spans="13:21" s="104" customFormat="1" ht="15.75">
      <c r="M42829" s="172"/>
      <c r="N42829" s="172"/>
      <c r="O42829" s="172"/>
      <c r="U42829" s="173"/>
    </row>
    <row r="42830" spans="13:21" s="104" customFormat="1" ht="15.75">
      <c r="M42830" s="172"/>
      <c r="N42830" s="172"/>
      <c r="O42830" s="172"/>
      <c r="U42830" s="173"/>
    </row>
    <row r="42831" spans="13:21" s="104" customFormat="1" ht="15.75">
      <c r="M42831" s="172"/>
      <c r="N42831" s="172"/>
      <c r="O42831" s="172"/>
      <c r="U42831" s="173"/>
    </row>
    <row r="42832" spans="13:21" s="104" customFormat="1" ht="15.75">
      <c r="M42832" s="172"/>
      <c r="N42832" s="172"/>
      <c r="O42832" s="172"/>
      <c r="U42832" s="173"/>
    </row>
    <row r="42833" spans="13:21" s="104" customFormat="1" ht="15.75">
      <c r="M42833" s="172"/>
      <c r="N42833" s="172"/>
      <c r="O42833" s="172"/>
      <c r="U42833" s="173"/>
    </row>
    <row r="42834" spans="13:21" s="104" customFormat="1" ht="15.75">
      <c r="M42834" s="172"/>
      <c r="N42834" s="172"/>
      <c r="O42834" s="172"/>
      <c r="U42834" s="173"/>
    </row>
    <row r="42835" spans="13:21" s="104" customFormat="1" ht="15.75">
      <c r="M42835" s="172"/>
      <c r="N42835" s="172"/>
      <c r="O42835" s="172"/>
      <c r="U42835" s="173"/>
    </row>
    <row r="42836" spans="13:21" s="104" customFormat="1" ht="15.75">
      <c r="M42836" s="172"/>
      <c r="N42836" s="172"/>
      <c r="O42836" s="172"/>
      <c r="U42836" s="173"/>
    </row>
    <row r="42837" spans="13:21" s="104" customFormat="1" ht="15.75">
      <c r="M42837" s="172"/>
      <c r="N42837" s="172"/>
      <c r="O42837" s="172"/>
      <c r="U42837" s="173"/>
    </row>
    <row r="42838" spans="13:21" s="104" customFormat="1" ht="15.75">
      <c r="M42838" s="172"/>
      <c r="N42838" s="172"/>
      <c r="O42838" s="172"/>
      <c r="U42838" s="173"/>
    </row>
    <row r="42839" spans="13:21" s="104" customFormat="1" ht="15.75">
      <c r="M42839" s="172"/>
      <c r="N42839" s="172"/>
      <c r="O42839" s="172"/>
      <c r="U42839" s="173"/>
    </row>
    <row r="42840" spans="13:21" s="104" customFormat="1" ht="15.75">
      <c r="M42840" s="172"/>
      <c r="N42840" s="172"/>
      <c r="O42840" s="172"/>
      <c r="U42840" s="173"/>
    </row>
    <row r="42841" spans="13:21" s="104" customFormat="1" ht="15.75">
      <c r="M42841" s="172"/>
      <c r="N42841" s="172"/>
      <c r="O42841" s="172"/>
      <c r="U42841" s="173"/>
    </row>
    <row r="42842" spans="13:21" s="104" customFormat="1" ht="15.75">
      <c r="M42842" s="172"/>
      <c r="N42842" s="172"/>
      <c r="O42842" s="172"/>
      <c r="U42842" s="173"/>
    </row>
    <row r="42843" spans="13:21" s="104" customFormat="1" ht="15.75">
      <c r="M42843" s="172"/>
      <c r="N42843" s="172"/>
      <c r="O42843" s="172"/>
      <c r="U42843" s="173"/>
    </row>
    <row r="42844" spans="13:21" s="104" customFormat="1" ht="15.75">
      <c r="M42844" s="172"/>
      <c r="N42844" s="172"/>
      <c r="O42844" s="172"/>
      <c r="U42844" s="173"/>
    </row>
    <row r="42845" spans="13:21" s="104" customFormat="1" ht="15.75">
      <c r="M42845" s="172"/>
      <c r="N42845" s="172"/>
      <c r="O42845" s="172"/>
      <c r="U42845" s="173"/>
    </row>
    <row r="42846" spans="13:21" s="104" customFormat="1" ht="15.75">
      <c r="M42846" s="172"/>
      <c r="N42846" s="172"/>
      <c r="O42846" s="172"/>
      <c r="U42846" s="173"/>
    </row>
    <row r="42847" spans="13:21" s="104" customFormat="1" ht="15.75">
      <c r="M42847" s="172"/>
      <c r="N42847" s="172"/>
      <c r="O42847" s="172"/>
      <c r="U42847" s="173"/>
    </row>
    <row r="42848" spans="13:21" s="104" customFormat="1" ht="15.75">
      <c r="M42848" s="172"/>
      <c r="N42848" s="172"/>
      <c r="O42848" s="172"/>
      <c r="U42848" s="173"/>
    </row>
    <row r="42849" spans="13:21" s="104" customFormat="1" ht="15.75">
      <c r="M42849" s="172"/>
      <c r="N42849" s="172"/>
      <c r="O42849" s="172"/>
      <c r="U42849" s="173"/>
    </row>
    <row r="42850" spans="13:21" s="104" customFormat="1" ht="15.75">
      <c r="M42850" s="172"/>
      <c r="N42850" s="172"/>
      <c r="O42850" s="172"/>
      <c r="U42850" s="173"/>
    </row>
    <row r="42851" spans="13:21" s="104" customFormat="1" ht="15.75">
      <c r="M42851" s="172"/>
      <c r="N42851" s="172"/>
      <c r="O42851" s="172"/>
      <c r="U42851" s="173"/>
    </row>
    <row r="42852" spans="13:21" s="104" customFormat="1" ht="15.75">
      <c r="M42852" s="172"/>
      <c r="N42852" s="172"/>
      <c r="O42852" s="172"/>
      <c r="U42852" s="173"/>
    </row>
    <row r="42853" spans="13:21" s="104" customFormat="1" ht="15.75">
      <c r="M42853" s="172"/>
      <c r="N42853" s="172"/>
      <c r="O42853" s="172"/>
      <c r="U42853" s="173"/>
    </row>
    <row r="42854" spans="13:21" s="104" customFormat="1" ht="15.75">
      <c r="M42854" s="172"/>
      <c r="N42854" s="172"/>
      <c r="O42854" s="172"/>
      <c r="U42854" s="173"/>
    </row>
    <row r="42855" spans="13:21" s="104" customFormat="1" ht="15.75">
      <c r="M42855" s="172"/>
      <c r="N42855" s="172"/>
      <c r="O42855" s="172"/>
      <c r="U42855" s="173"/>
    </row>
    <row r="42856" spans="13:21" s="104" customFormat="1" ht="15.75">
      <c r="M42856" s="172"/>
      <c r="N42856" s="172"/>
      <c r="O42856" s="172"/>
      <c r="U42856" s="173"/>
    </row>
    <row r="42857" spans="13:21" s="104" customFormat="1" ht="15.75">
      <c r="M42857" s="172"/>
      <c r="N42857" s="172"/>
      <c r="O42857" s="172"/>
      <c r="U42857" s="173"/>
    </row>
    <row r="42858" spans="13:21" s="104" customFormat="1" ht="15.75">
      <c r="M42858" s="172"/>
      <c r="N42858" s="172"/>
      <c r="O42858" s="172"/>
      <c r="U42858" s="173"/>
    </row>
    <row r="42859" spans="13:21" s="104" customFormat="1" ht="15.75">
      <c r="M42859" s="172"/>
      <c r="N42859" s="172"/>
      <c r="O42859" s="172"/>
      <c r="U42859" s="173"/>
    </row>
    <row r="42860" spans="13:21" s="104" customFormat="1" ht="15.75">
      <c r="M42860" s="172"/>
      <c r="N42860" s="172"/>
      <c r="O42860" s="172"/>
      <c r="U42860" s="173"/>
    </row>
    <row r="42861" spans="13:21" s="104" customFormat="1" ht="15.75">
      <c r="M42861" s="172"/>
      <c r="N42861" s="172"/>
      <c r="O42861" s="172"/>
      <c r="U42861" s="173"/>
    </row>
    <row r="42862" spans="13:21" s="104" customFormat="1" ht="15.75">
      <c r="M42862" s="172"/>
      <c r="N42862" s="172"/>
      <c r="O42862" s="172"/>
      <c r="U42862" s="173"/>
    </row>
    <row r="42863" spans="13:21" s="104" customFormat="1" ht="15.75">
      <c r="M42863" s="172"/>
      <c r="N42863" s="172"/>
      <c r="O42863" s="172"/>
      <c r="U42863" s="173"/>
    </row>
    <row r="42864" spans="13:21" s="104" customFormat="1" ht="15.75">
      <c r="M42864" s="172"/>
      <c r="N42864" s="172"/>
      <c r="O42864" s="172"/>
      <c r="U42864" s="173"/>
    </row>
    <row r="42865" spans="13:21" s="104" customFormat="1" ht="15.75">
      <c r="M42865" s="172"/>
      <c r="N42865" s="172"/>
      <c r="O42865" s="172"/>
      <c r="U42865" s="173"/>
    </row>
    <row r="42866" spans="13:21" s="104" customFormat="1" ht="15.75">
      <c r="M42866" s="172"/>
      <c r="N42866" s="172"/>
      <c r="O42866" s="172"/>
      <c r="U42866" s="173"/>
    </row>
    <row r="42867" spans="13:21" s="104" customFormat="1" ht="15.75">
      <c r="M42867" s="172"/>
      <c r="N42867" s="172"/>
      <c r="O42867" s="172"/>
      <c r="U42867" s="173"/>
    </row>
    <row r="42868" spans="13:21" s="104" customFormat="1" ht="15.75">
      <c r="M42868" s="172"/>
      <c r="N42868" s="172"/>
      <c r="O42868" s="172"/>
      <c r="U42868" s="173"/>
    </row>
    <row r="42869" spans="13:21" s="104" customFormat="1" ht="15.75">
      <c r="M42869" s="172"/>
      <c r="N42869" s="172"/>
      <c r="O42869" s="172"/>
      <c r="U42869" s="173"/>
    </row>
    <row r="42870" spans="13:21" s="104" customFormat="1" ht="15.75">
      <c r="M42870" s="172"/>
      <c r="N42870" s="172"/>
      <c r="O42870" s="172"/>
      <c r="U42870" s="173"/>
    </row>
    <row r="42871" spans="13:21" s="104" customFormat="1" ht="15.75">
      <c r="M42871" s="172"/>
      <c r="N42871" s="172"/>
      <c r="O42871" s="172"/>
      <c r="U42871" s="173"/>
    </row>
    <row r="42872" spans="13:21" s="104" customFormat="1" ht="15.75">
      <c r="M42872" s="172"/>
      <c r="N42872" s="172"/>
      <c r="O42872" s="172"/>
      <c r="U42872" s="173"/>
    </row>
    <row r="42873" spans="13:21" s="104" customFormat="1" ht="15.75">
      <c r="M42873" s="172"/>
      <c r="N42873" s="172"/>
      <c r="O42873" s="172"/>
      <c r="U42873" s="173"/>
    </row>
    <row r="42874" spans="13:21" s="104" customFormat="1" ht="15.75">
      <c r="M42874" s="172"/>
      <c r="N42874" s="172"/>
      <c r="O42874" s="172"/>
      <c r="U42874" s="173"/>
    </row>
    <row r="42875" spans="13:21" s="104" customFormat="1" ht="15.75">
      <c r="M42875" s="172"/>
      <c r="N42875" s="172"/>
      <c r="O42875" s="172"/>
      <c r="U42875" s="173"/>
    </row>
    <row r="42876" spans="13:21" s="104" customFormat="1" ht="15.75">
      <c r="M42876" s="172"/>
      <c r="N42876" s="172"/>
      <c r="O42876" s="172"/>
      <c r="U42876" s="173"/>
    </row>
    <row r="42877" spans="13:21" s="104" customFormat="1" ht="15.75">
      <c r="M42877" s="172"/>
      <c r="N42877" s="172"/>
      <c r="O42877" s="172"/>
      <c r="U42877" s="173"/>
    </row>
    <row r="42878" spans="13:21" s="104" customFormat="1" ht="15.75">
      <c r="M42878" s="172"/>
      <c r="N42878" s="172"/>
      <c r="O42878" s="172"/>
      <c r="U42878" s="173"/>
    </row>
    <row r="42879" spans="13:21" s="104" customFormat="1" ht="15.75">
      <c r="M42879" s="172"/>
      <c r="N42879" s="172"/>
      <c r="O42879" s="172"/>
      <c r="U42879" s="173"/>
    </row>
    <row r="42880" spans="13:21" s="104" customFormat="1" ht="15.75">
      <c r="M42880" s="172"/>
      <c r="N42880" s="172"/>
      <c r="O42880" s="172"/>
      <c r="U42880" s="173"/>
    </row>
    <row r="42881" spans="13:21" s="104" customFormat="1" ht="15.75">
      <c r="M42881" s="172"/>
      <c r="N42881" s="172"/>
      <c r="O42881" s="172"/>
      <c r="U42881" s="173"/>
    </row>
    <row r="42882" spans="13:21" s="104" customFormat="1" ht="15.75">
      <c r="M42882" s="172"/>
      <c r="N42882" s="172"/>
      <c r="O42882" s="172"/>
      <c r="U42882" s="173"/>
    </row>
    <row r="42883" spans="13:21" s="104" customFormat="1" ht="15.75">
      <c r="M42883" s="172"/>
      <c r="N42883" s="172"/>
      <c r="O42883" s="172"/>
      <c r="U42883" s="173"/>
    </row>
    <row r="42884" spans="13:21" s="104" customFormat="1" ht="15.75">
      <c r="M42884" s="172"/>
      <c r="N42884" s="172"/>
      <c r="O42884" s="172"/>
      <c r="U42884" s="173"/>
    </row>
    <row r="42885" spans="13:21" s="104" customFormat="1" ht="15.75">
      <c r="M42885" s="172"/>
      <c r="N42885" s="172"/>
      <c r="O42885" s="172"/>
      <c r="U42885" s="173"/>
    </row>
    <row r="42886" spans="13:21" s="104" customFormat="1" ht="15.75">
      <c r="M42886" s="172"/>
      <c r="N42886" s="172"/>
      <c r="O42886" s="172"/>
      <c r="U42886" s="173"/>
    </row>
    <row r="42887" spans="13:21" s="104" customFormat="1" ht="15.75">
      <c r="M42887" s="172"/>
      <c r="N42887" s="172"/>
      <c r="O42887" s="172"/>
      <c r="U42887" s="173"/>
    </row>
    <row r="42888" spans="13:21" s="104" customFormat="1" ht="15.75">
      <c r="M42888" s="172"/>
      <c r="N42888" s="172"/>
      <c r="O42888" s="172"/>
      <c r="U42888" s="173"/>
    </row>
    <row r="42889" spans="13:21" s="104" customFormat="1" ht="15.75">
      <c r="M42889" s="172"/>
      <c r="N42889" s="172"/>
      <c r="O42889" s="172"/>
      <c r="U42889" s="173"/>
    </row>
    <row r="42890" spans="13:21" s="104" customFormat="1" ht="15.75">
      <c r="M42890" s="172"/>
      <c r="N42890" s="172"/>
      <c r="O42890" s="172"/>
      <c r="U42890" s="173"/>
    </row>
    <row r="42891" spans="13:21" s="104" customFormat="1" ht="15.75">
      <c r="M42891" s="172"/>
      <c r="N42891" s="172"/>
      <c r="O42891" s="172"/>
      <c r="U42891" s="173"/>
    </row>
    <row r="42892" spans="13:21" s="104" customFormat="1" ht="15.75">
      <c r="M42892" s="172"/>
      <c r="N42892" s="172"/>
      <c r="O42892" s="172"/>
      <c r="U42892" s="173"/>
    </row>
    <row r="42893" spans="13:21" s="104" customFormat="1" ht="15.75">
      <c r="M42893" s="172"/>
      <c r="N42893" s="172"/>
      <c r="O42893" s="172"/>
      <c r="U42893" s="173"/>
    </row>
    <row r="42894" spans="13:21" s="104" customFormat="1" ht="15.75">
      <c r="M42894" s="172"/>
      <c r="N42894" s="172"/>
      <c r="O42894" s="172"/>
      <c r="U42894" s="173"/>
    </row>
    <row r="42895" spans="13:21" s="104" customFormat="1" ht="15.75">
      <c r="M42895" s="172"/>
      <c r="N42895" s="172"/>
      <c r="O42895" s="172"/>
      <c r="U42895" s="173"/>
    </row>
    <row r="42896" spans="13:21" s="104" customFormat="1" ht="15.75">
      <c r="M42896" s="172"/>
      <c r="N42896" s="172"/>
      <c r="O42896" s="172"/>
      <c r="U42896" s="173"/>
    </row>
    <row r="42897" spans="13:21" s="104" customFormat="1" ht="15.75">
      <c r="M42897" s="172"/>
      <c r="N42897" s="172"/>
      <c r="O42897" s="172"/>
      <c r="U42897" s="173"/>
    </row>
    <row r="42898" spans="13:21" s="104" customFormat="1" ht="15.75">
      <c r="M42898" s="172"/>
      <c r="N42898" s="172"/>
      <c r="O42898" s="172"/>
      <c r="U42898" s="173"/>
    </row>
    <row r="42899" spans="13:21" s="104" customFormat="1" ht="15.75">
      <c r="M42899" s="172"/>
      <c r="N42899" s="172"/>
      <c r="O42899" s="172"/>
      <c r="U42899" s="173"/>
    </row>
    <row r="42900" spans="13:21" s="104" customFormat="1" ht="15.75">
      <c r="M42900" s="172"/>
      <c r="N42900" s="172"/>
      <c r="O42900" s="172"/>
      <c r="U42900" s="173"/>
    </row>
    <row r="42901" spans="13:21" s="104" customFormat="1" ht="15.75">
      <c r="M42901" s="172"/>
      <c r="N42901" s="172"/>
      <c r="O42901" s="172"/>
      <c r="U42901" s="173"/>
    </row>
    <row r="42902" spans="13:21" s="104" customFormat="1" ht="15.75">
      <c r="M42902" s="172"/>
      <c r="N42902" s="172"/>
      <c r="O42902" s="172"/>
      <c r="U42902" s="173"/>
    </row>
    <row r="42903" spans="13:21" s="104" customFormat="1" ht="15.75">
      <c r="M42903" s="172"/>
      <c r="N42903" s="172"/>
      <c r="O42903" s="172"/>
      <c r="U42903" s="173"/>
    </row>
    <row r="42904" spans="13:21" s="104" customFormat="1" ht="15.75">
      <c r="M42904" s="172"/>
      <c r="N42904" s="172"/>
      <c r="O42904" s="172"/>
      <c r="U42904" s="173"/>
    </row>
    <row r="42905" spans="13:21" s="104" customFormat="1" ht="15.75">
      <c r="M42905" s="172"/>
      <c r="N42905" s="172"/>
      <c r="O42905" s="172"/>
      <c r="U42905" s="173"/>
    </row>
    <row r="42906" spans="13:21" s="104" customFormat="1" ht="15.75">
      <c r="M42906" s="172"/>
      <c r="N42906" s="172"/>
      <c r="O42906" s="172"/>
      <c r="U42906" s="173"/>
    </row>
    <row r="42907" spans="13:21" s="104" customFormat="1" ht="15.75">
      <c r="M42907" s="172"/>
      <c r="N42907" s="172"/>
      <c r="O42907" s="172"/>
      <c r="U42907" s="173"/>
    </row>
    <row r="42908" spans="13:21" s="104" customFormat="1" ht="15.75">
      <c r="M42908" s="172"/>
      <c r="N42908" s="172"/>
      <c r="O42908" s="172"/>
      <c r="U42908" s="173"/>
    </row>
    <row r="42909" spans="13:21" s="104" customFormat="1" ht="15.75">
      <c r="M42909" s="172"/>
      <c r="N42909" s="172"/>
      <c r="O42909" s="172"/>
      <c r="U42909" s="173"/>
    </row>
    <row r="42910" spans="13:21" s="104" customFormat="1" ht="15.75">
      <c r="M42910" s="172"/>
      <c r="N42910" s="172"/>
      <c r="O42910" s="172"/>
      <c r="U42910" s="173"/>
    </row>
    <row r="42911" spans="13:21" s="104" customFormat="1" ht="15.75">
      <c r="M42911" s="172"/>
      <c r="N42911" s="172"/>
      <c r="O42911" s="172"/>
      <c r="U42911" s="173"/>
    </row>
    <row r="42912" spans="13:21" s="104" customFormat="1" ht="15.75">
      <c r="M42912" s="172"/>
      <c r="N42912" s="172"/>
      <c r="O42912" s="172"/>
      <c r="U42912" s="173"/>
    </row>
    <row r="42913" spans="13:21" s="104" customFormat="1" ht="15.75">
      <c r="M42913" s="172"/>
      <c r="N42913" s="172"/>
      <c r="O42913" s="172"/>
      <c r="U42913" s="173"/>
    </row>
    <row r="42914" spans="13:21" s="104" customFormat="1" ht="15.75">
      <c r="M42914" s="172"/>
      <c r="N42914" s="172"/>
      <c r="O42914" s="172"/>
      <c r="U42914" s="173"/>
    </row>
    <row r="42915" spans="13:21" s="104" customFormat="1" ht="15.75">
      <c r="M42915" s="172"/>
      <c r="N42915" s="172"/>
      <c r="O42915" s="172"/>
      <c r="U42915" s="173"/>
    </row>
    <row r="42916" spans="13:21" s="104" customFormat="1" ht="15.75">
      <c r="M42916" s="172"/>
      <c r="N42916" s="172"/>
      <c r="O42916" s="172"/>
      <c r="U42916" s="173"/>
    </row>
    <row r="42917" spans="13:21" s="104" customFormat="1" ht="15.75">
      <c r="M42917" s="172"/>
      <c r="N42917" s="172"/>
      <c r="O42917" s="172"/>
      <c r="U42917" s="173"/>
    </row>
    <row r="42918" spans="13:21" s="104" customFormat="1" ht="15.75">
      <c r="M42918" s="172"/>
      <c r="N42918" s="172"/>
      <c r="O42918" s="172"/>
      <c r="U42918" s="173"/>
    </row>
    <row r="42919" spans="13:21" s="104" customFormat="1" ht="15.75">
      <c r="M42919" s="172"/>
      <c r="N42919" s="172"/>
      <c r="O42919" s="172"/>
      <c r="U42919" s="173"/>
    </row>
    <row r="42920" spans="13:21" s="104" customFormat="1" ht="15.75">
      <c r="M42920" s="172"/>
      <c r="N42920" s="172"/>
      <c r="O42920" s="172"/>
      <c r="U42920" s="173"/>
    </row>
    <row r="42921" spans="13:21" s="104" customFormat="1" ht="15.75">
      <c r="M42921" s="172"/>
      <c r="N42921" s="172"/>
      <c r="O42921" s="172"/>
      <c r="U42921" s="173"/>
    </row>
    <row r="42922" spans="13:21" s="104" customFormat="1" ht="15.75">
      <c r="M42922" s="172"/>
      <c r="N42922" s="172"/>
      <c r="O42922" s="172"/>
      <c r="U42922" s="173"/>
    </row>
    <row r="42923" spans="13:21" s="104" customFormat="1" ht="15.75">
      <c r="M42923" s="172"/>
      <c r="N42923" s="172"/>
      <c r="O42923" s="172"/>
      <c r="U42923" s="173"/>
    </row>
    <row r="42924" spans="13:21" s="104" customFormat="1" ht="15.75">
      <c r="M42924" s="172"/>
      <c r="N42924" s="172"/>
      <c r="O42924" s="172"/>
      <c r="U42924" s="173"/>
    </row>
    <row r="42925" spans="13:21" s="104" customFormat="1" ht="15.75">
      <c r="M42925" s="172"/>
      <c r="N42925" s="172"/>
      <c r="O42925" s="172"/>
      <c r="U42925" s="173"/>
    </row>
    <row r="42926" spans="13:21" s="104" customFormat="1" ht="15.75">
      <c r="M42926" s="172"/>
      <c r="N42926" s="172"/>
      <c r="O42926" s="172"/>
      <c r="U42926" s="173"/>
    </row>
    <row r="42927" spans="13:21" s="104" customFormat="1" ht="15.75">
      <c r="M42927" s="172"/>
      <c r="N42927" s="172"/>
      <c r="O42927" s="172"/>
      <c r="U42927" s="173"/>
    </row>
    <row r="42928" spans="13:21" s="104" customFormat="1" ht="15.75">
      <c r="M42928" s="172"/>
      <c r="N42928" s="172"/>
      <c r="O42928" s="172"/>
      <c r="U42928" s="173"/>
    </row>
    <row r="42929" spans="13:21" s="104" customFormat="1" ht="15.75">
      <c r="M42929" s="172"/>
      <c r="N42929" s="172"/>
      <c r="O42929" s="172"/>
      <c r="U42929" s="173"/>
    </row>
    <row r="42930" spans="13:21" s="104" customFormat="1" ht="15.75">
      <c r="M42930" s="172"/>
      <c r="N42930" s="172"/>
      <c r="O42930" s="172"/>
      <c r="U42930" s="173"/>
    </row>
    <row r="42931" spans="13:21" s="104" customFormat="1" ht="15.75">
      <c r="M42931" s="172"/>
      <c r="N42931" s="172"/>
      <c r="O42931" s="172"/>
      <c r="U42931" s="173"/>
    </row>
    <row r="42932" spans="13:21" s="104" customFormat="1" ht="15.75">
      <c r="M42932" s="172"/>
      <c r="N42932" s="172"/>
      <c r="O42932" s="172"/>
      <c r="U42932" s="173"/>
    </row>
    <row r="42933" spans="13:21" s="104" customFormat="1" ht="15.75">
      <c r="M42933" s="172"/>
      <c r="N42933" s="172"/>
      <c r="O42933" s="172"/>
      <c r="U42933" s="173"/>
    </row>
    <row r="42934" spans="13:21" s="104" customFormat="1" ht="15.75">
      <c r="M42934" s="172"/>
      <c r="N42934" s="172"/>
      <c r="O42934" s="172"/>
      <c r="U42934" s="173"/>
    </row>
    <row r="42935" spans="13:21" s="104" customFormat="1" ht="15.75">
      <c r="M42935" s="172"/>
      <c r="N42935" s="172"/>
      <c r="O42935" s="172"/>
      <c r="U42935" s="173"/>
    </row>
    <row r="42936" spans="13:21" s="104" customFormat="1" ht="15.75">
      <c r="M42936" s="172"/>
      <c r="N42936" s="172"/>
      <c r="O42936" s="172"/>
      <c r="U42936" s="173"/>
    </row>
    <row r="42937" spans="13:21" s="104" customFormat="1" ht="15.75">
      <c r="M42937" s="172"/>
      <c r="N42937" s="172"/>
      <c r="O42937" s="172"/>
      <c r="U42937" s="173"/>
    </row>
    <row r="42938" spans="13:21" s="104" customFormat="1" ht="15.75">
      <c r="M42938" s="172"/>
      <c r="N42938" s="172"/>
      <c r="O42938" s="172"/>
      <c r="U42938" s="173"/>
    </row>
    <row r="42939" spans="13:21" s="104" customFormat="1" ht="15.75">
      <c r="M42939" s="172"/>
      <c r="N42939" s="172"/>
      <c r="O42939" s="172"/>
      <c r="U42939" s="173"/>
    </row>
    <row r="42940" spans="13:21" s="104" customFormat="1" ht="15.75">
      <c r="M42940" s="172"/>
      <c r="N42940" s="172"/>
      <c r="O42940" s="172"/>
      <c r="U42940" s="173"/>
    </row>
    <row r="42941" spans="13:21" s="104" customFormat="1" ht="15.75">
      <c r="M42941" s="172"/>
      <c r="N42941" s="172"/>
      <c r="O42941" s="172"/>
      <c r="U42941" s="173"/>
    </row>
    <row r="42942" spans="13:21" s="104" customFormat="1" ht="15.75">
      <c r="M42942" s="172"/>
      <c r="N42942" s="172"/>
      <c r="O42942" s="172"/>
      <c r="U42942" s="173"/>
    </row>
    <row r="42943" spans="13:21" s="104" customFormat="1" ht="15.75">
      <c r="M42943" s="172"/>
      <c r="N42943" s="172"/>
      <c r="O42943" s="172"/>
      <c r="U42943" s="173"/>
    </row>
    <row r="42944" spans="13:21" s="104" customFormat="1" ht="15.75">
      <c r="M42944" s="172"/>
      <c r="N42944" s="172"/>
      <c r="O42944" s="172"/>
      <c r="U42944" s="173"/>
    </row>
    <row r="42945" spans="13:21" s="104" customFormat="1" ht="15.75">
      <c r="M42945" s="172"/>
      <c r="N42945" s="172"/>
      <c r="O42945" s="172"/>
      <c r="U42945" s="173"/>
    </row>
    <row r="42946" spans="13:21" s="104" customFormat="1" ht="15.75">
      <c r="M42946" s="172"/>
      <c r="N42946" s="172"/>
      <c r="O42946" s="172"/>
      <c r="U42946" s="173"/>
    </row>
    <row r="42947" spans="13:21" s="104" customFormat="1" ht="15.75">
      <c r="M42947" s="172"/>
      <c r="N42947" s="172"/>
      <c r="O42947" s="172"/>
      <c r="U42947" s="173"/>
    </row>
    <row r="42948" spans="13:21" s="104" customFormat="1" ht="15.75">
      <c r="M42948" s="172"/>
      <c r="N42948" s="172"/>
      <c r="O42948" s="172"/>
      <c r="U42948" s="173"/>
    </row>
    <row r="42949" spans="13:21" s="104" customFormat="1" ht="15.75">
      <c r="M42949" s="172"/>
      <c r="N42949" s="172"/>
      <c r="O42949" s="172"/>
      <c r="U42949" s="173"/>
    </row>
    <row r="42950" spans="13:21" s="104" customFormat="1" ht="15.75">
      <c r="M42950" s="172"/>
      <c r="N42950" s="172"/>
      <c r="O42950" s="172"/>
      <c r="U42950" s="173"/>
    </row>
    <row r="42951" spans="13:21" s="104" customFormat="1" ht="15.75">
      <c r="M42951" s="172"/>
      <c r="N42951" s="172"/>
      <c r="O42951" s="172"/>
      <c r="U42951" s="173"/>
    </row>
    <row r="42952" spans="13:21" s="104" customFormat="1" ht="15.75">
      <c r="M42952" s="172"/>
      <c r="N42952" s="172"/>
      <c r="O42952" s="172"/>
      <c r="U42952" s="173"/>
    </row>
    <row r="42953" spans="13:21" s="104" customFormat="1" ht="15.75">
      <c r="M42953" s="172"/>
      <c r="N42953" s="172"/>
      <c r="O42953" s="172"/>
      <c r="U42953" s="173"/>
    </row>
    <row r="42954" spans="13:21" s="104" customFormat="1" ht="15.75">
      <c r="M42954" s="172"/>
      <c r="N42954" s="172"/>
      <c r="O42954" s="172"/>
      <c r="U42954" s="173"/>
    </row>
    <row r="42955" spans="13:21" s="104" customFormat="1" ht="15.75">
      <c r="M42955" s="172"/>
      <c r="N42955" s="172"/>
      <c r="O42955" s="172"/>
      <c r="U42955" s="173"/>
    </row>
    <row r="42956" spans="13:21" s="104" customFormat="1" ht="15.75">
      <c r="M42956" s="172"/>
      <c r="N42956" s="172"/>
      <c r="O42956" s="172"/>
      <c r="U42956" s="173"/>
    </row>
    <row r="42957" spans="13:21" s="104" customFormat="1" ht="15.75">
      <c r="M42957" s="172"/>
      <c r="N42957" s="172"/>
      <c r="O42957" s="172"/>
      <c r="U42957" s="173"/>
    </row>
    <row r="42958" spans="13:21" s="104" customFormat="1" ht="15.75">
      <c r="M42958" s="172"/>
      <c r="N42958" s="172"/>
      <c r="O42958" s="172"/>
      <c r="U42958" s="173"/>
    </row>
    <row r="42959" spans="13:21" s="104" customFormat="1" ht="15.75">
      <c r="M42959" s="172"/>
      <c r="N42959" s="172"/>
      <c r="O42959" s="172"/>
      <c r="U42959" s="173"/>
    </row>
    <row r="42960" spans="13:21" s="104" customFormat="1" ht="15.75">
      <c r="M42960" s="172"/>
      <c r="N42960" s="172"/>
      <c r="O42960" s="172"/>
      <c r="U42960" s="173"/>
    </row>
    <row r="42961" spans="13:21" s="104" customFormat="1" ht="15.75">
      <c r="M42961" s="172"/>
      <c r="N42961" s="172"/>
      <c r="O42961" s="172"/>
      <c r="U42961" s="173"/>
    </row>
    <row r="42962" spans="13:21" s="104" customFormat="1" ht="15.75">
      <c r="M42962" s="172"/>
      <c r="N42962" s="172"/>
      <c r="O42962" s="172"/>
      <c r="U42962" s="173"/>
    </row>
    <row r="42963" spans="13:21" s="104" customFormat="1" ht="15.75">
      <c r="M42963" s="172"/>
      <c r="N42963" s="172"/>
      <c r="O42963" s="172"/>
      <c r="U42963" s="173"/>
    </row>
    <row r="42964" spans="13:21" s="104" customFormat="1" ht="15.75">
      <c r="M42964" s="172"/>
      <c r="N42964" s="172"/>
      <c r="O42964" s="172"/>
      <c r="U42964" s="173"/>
    </row>
    <row r="42965" spans="13:21" s="104" customFormat="1" ht="15.75">
      <c r="M42965" s="172"/>
      <c r="N42965" s="172"/>
      <c r="O42965" s="172"/>
      <c r="U42965" s="173"/>
    </row>
    <row r="42966" spans="13:21" s="104" customFormat="1" ht="15.75">
      <c r="M42966" s="172"/>
      <c r="N42966" s="172"/>
      <c r="O42966" s="172"/>
      <c r="U42966" s="173"/>
    </row>
    <row r="42967" spans="13:21" s="104" customFormat="1" ht="15.75">
      <c r="M42967" s="172"/>
      <c r="N42967" s="172"/>
      <c r="O42967" s="172"/>
      <c r="U42967" s="173"/>
    </row>
    <row r="42968" spans="13:21" s="104" customFormat="1" ht="15.75">
      <c r="M42968" s="172"/>
      <c r="N42968" s="172"/>
      <c r="O42968" s="172"/>
      <c r="U42968" s="173"/>
    </row>
    <row r="42969" spans="13:21" s="104" customFormat="1" ht="15.75">
      <c r="M42969" s="172"/>
      <c r="N42969" s="172"/>
      <c r="O42969" s="172"/>
      <c r="U42969" s="173"/>
    </row>
    <row r="42970" spans="13:21" s="104" customFormat="1" ht="15.75">
      <c r="M42970" s="172"/>
      <c r="N42970" s="172"/>
      <c r="O42970" s="172"/>
      <c r="U42970" s="173"/>
    </row>
    <row r="42971" spans="13:21" s="104" customFormat="1" ht="15.75">
      <c r="M42971" s="172"/>
      <c r="N42971" s="172"/>
      <c r="O42971" s="172"/>
      <c r="U42971" s="173"/>
    </row>
    <row r="42972" spans="13:21" s="104" customFormat="1" ht="15.75">
      <c r="M42972" s="172"/>
      <c r="N42972" s="172"/>
      <c r="O42972" s="172"/>
      <c r="U42972" s="173"/>
    </row>
    <row r="42973" spans="13:21" s="104" customFormat="1" ht="15.75">
      <c r="M42973" s="172"/>
      <c r="N42973" s="172"/>
      <c r="O42973" s="172"/>
      <c r="U42973" s="173"/>
    </row>
    <row r="42974" spans="13:21" s="104" customFormat="1" ht="15.75">
      <c r="M42974" s="172"/>
      <c r="N42974" s="172"/>
      <c r="O42974" s="172"/>
      <c r="U42974" s="173"/>
    </row>
    <row r="42975" spans="13:21" s="104" customFormat="1" ht="15.75">
      <c r="M42975" s="172"/>
      <c r="N42975" s="172"/>
      <c r="O42975" s="172"/>
      <c r="U42975" s="173"/>
    </row>
    <row r="42976" spans="13:21" s="104" customFormat="1" ht="15.75">
      <c r="M42976" s="172"/>
      <c r="N42976" s="172"/>
      <c r="O42976" s="172"/>
      <c r="U42976" s="173"/>
    </row>
    <row r="42977" spans="13:21" s="104" customFormat="1" ht="15.75">
      <c r="M42977" s="172"/>
      <c r="N42977" s="172"/>
      <c r="O42977" s="172"/>
      <c r="U42977" s="173"/>
    </row>
    <row r="42978" spans="13:21" s="104" customFormat="1" ht="15.75">
      <c r="M42978" s="172"/>
      <c r="N42978" s="172"/>
      <c r="O42978" s="172"/>
      <c r="U42978" s="173"/>
    </row>
    <row r="42979" spans="13:21" s="104" customFormat="1" ht="15.75">
      <c r="M42979" s="172"/>
      <c r="N42979" s="172"/>
      <c r="O42979" s="172"/>
      <c r="U42979" s="173"/>
    </row>
    <row r="42980" spans="13:21" s="104" customFormat="1" ht="15.75">
      <c r="M42980" s="172"/>
      <c r="N42980" s="172"/>
      <c r="O42980" s="172"/>
      <c r="U42980" s="173"/>
    </row>
    <row r="42981" spans="13:21" s="104" customFormat="1" ht="15.75">
      <c r="M42981" s="172"/>
      <c r="N42981" s="172"/>
      <c r="O42981" s="172"/>
      <c r="U42981" s="173"/>
    </row>
    <row r="42982" spans="13:21" s="104" customFormat="1" ht="15.75">
      <c r="M42982" s="172"/>
      <c r="N42982" s="172"/>
      <c r="O42982" s="172"/>
      <c r="U42982" s="173"/>
    </row>
    <row r="42983" spans="13:21" s="104" customFormat="1" ht="15.75">
      <c r="M42983" s="172"/>
      <c r="N42983" s="172"/>
      <c r="O42983" s="172"/>
      <c r="U42983" s="173"/>
    </row>
    <row r="42984" spans="13:21" s="104" customFormat="1" ht="15.75">
      <c r="M42984" s="172"/>
      <c r="N42984" s="172"/>
      <c r="O42984" s="172"/>
      <c r="U42984" s="173"/>
    </row>
    <row r="42985" spans="13:21" s="104" customFormat="1" ht="15.75">
      <c r="M42985" s="172"/>
      <c r="N42985" s="172"/>
      <c r="O42985" s="172"/>
      <c r="U42985" s="173"/>
    </row>
    <row r="42986" spans="13:21" s="104" customFormat="1" ht="15.75">
      <c r="M42986" s="172"/>
      <c r="N42986" s="172"/>
      <c r="O42986" s="172"/>
      <c r="U42986" s="173"/>
    </row>
    <row r="42987" spans="13:21" s="104" customFormat="1" ht="15.75">
      <c r="M42987" s="172"/>
      <c r="N42987" s="172"/>
      <c r="O42987" s="172"/>
      <c r="U42987" s="173"/>
    </row>
    <row r="42988" spans="13:21" s="104" customFormat="1" ht="15.75">
      <c r="M42988" s="172"/>
      <c r="N42988" s="172"/>
      <c r="O42988" s="172"/>
      <c r="U42988" s="173"/>
    </row>
    <row r="42989" spans="13:21" s="104" customFormat="1" ht="15.75">
      <c r="M42989" s="172"/>
      <c r="N42989" s="172"/>
      <c r="O42989" s="172"/>
      <c r="U42989" s="173"/>
    </row>
    <row r="42990" spans="13:21" s="104" customFormat="1" ht="15.75">
      <c r="M42990" s="172"/>
      <c r="N42990" s="172"/>
      <c r="O42990" s="172"/>
      <c r="U42990" s="173"/>
    </row>
    <row r="42991" spans="13:21" s="104" customFormat="1" ht="15.75">
      <c r="M42991" s="172"/>
      <c r="N42991" s="172"/>
      <c r="O42991" s="172"/>
      <c r="U42991" s="173"/>
    </row>
    <row r="42992" spans="13:21" s="104" customFormat="1" ht="15.75">
      <c r="M42992" s="172"/>
      <c r="N42992" s="172"/>
      <c r="O42992" s="172"/>
      <c r="U42992" s="173"/>
    </row>
    <row r="42993" spans="13:21" s="104" customFormat="1" ht="15.75">
      <c r="M42993" s="172"/>
      <c r="N42993" s="172"/>
      <c r="O42993" s="172"/>
      <c r="U42993" s="173"/>
    </row>
    <row r="42994" spans="13:21" s="104" customFormat="1" ht="15.75">
      <c r="M42994" s="172"/>
      <c r="N42994" s="172"/>
      <c r="O42994" s="172"/>
      <c r="U42994" s="173"/>
    </row>
    <row r="42995" spans="13:21" s="104" customFormat="1" ht="15.75">
      <c r="M42995" s="172"/>
      <c r="N42995" s="172"/>
      <c r="O42995" s="172"/>
      <c r="U42995" s="173"/>
    </row>
    <row r="42996" spans="13:21" s="104" customFormat="1" ht="15.75">
      <c r="M42996" s="172"/>
      <c r="N42996" s="172"/>
      <c r="O42996" s="172"/>
      <c r="U42996" s="173"/>
    </row>
    <row r="42997" spans="13:21" s="104" customFormat="1" ht="15.75">
      <c r="M42997" s="172"/>
      <c r="N42997" s="172"/>
      <c r="O42997" s="172"/>
      <c r="U42997" s="173"/>
    </row>
    <row r="42998" spans="13:21" s="104" customFormat="1" ht="15.75">
      <c r="M42998" s="172"/>
      <c r="N42998" s="172"/>
      <c r="O42998" s="172"/>
      <c r="U42998" s="173"/>
    </row>
    <row r="42999" spans="13:21" s="104" customFormat="1" ht="15.75">
      <c r="M42999" s="172"/>
      <c r="N42999" s="172"/>
      <c r="O42999" s="172"/>
      <c r="U42999" s="173"/>
    </row>
    <row r="43000" spans="13:21" s="104" customFormat="1" ht="15.75">
      <c r="M43000" s="172"/>
      <c r="N43000" s="172"/>
      <c r="O43000" s="172"/>
      <c r="U43000" s="173"/>
    </row>
    <row r="43001" spans="13:21" s="104" customFormat="1" ht="15.75">
      <c r="M43001" s="172"/>
      <c r="N43001" s="172"/>
      <c r="O43001" s="172"/>
      <c r="U43001" s="173"/>
    </row>
    <row r="43002" spans="13:21" s="104" customFormat="1" ht="15.75">
      <c r="M43002" s="172"/>
      <c r="N43002" s="172"/>
      <c r="O43002" s="172"/>
      <c r="U43002" s="173"/>
    </row>
    <row r="43003" spans="13:21" s="104" customFormat="1" ht="15.75">
      <c r="M43003" s="172"/>
      <c r="N43003" s="172"/>
      <c r="O43003" s="172"/>
      <c r="U43003" s="173"/>
    </row>
    <row r="43004" spans="13:21" s="104" customFormat="1" ht="15.75">
      <c r="M43004" s="172"/>
      <c r="N43004" s="172"/>
      <c r="O43004" s="172"/>
      <c r="U43004" s="173"/>
    </row>
    <row r="43005" spans="13:21" s="104" customFormat="1" ht="15.75">
      <c r="M43005" s="172"/>
      <c r="N43005" s="172"/>
      <c r="O43005" s="172"/>
      <c r="U43005" s="173"/>
    </row>
    <row r="43006" spans="13:21" s="104" customFormat="1" ht="15.75">
      <c r="M43006" s="172"/>
      <c r="N43006" s="172"/>
      <c r="O43006" s="172"/>
      <c r="U43006" s="173"/>
    </row>
    <row r="43007" spans="13:21" s="104" customFormat="1" ht="15.75">
      <c r="M43007" s="172"/>
      <c r="N43007" s="172"/>
      <c r="O43007" s="172"/>
      <c r="U43007" s="173"/>
    </row>
    <row r="43008" spans="13:21" s="104" customFormat="1" ht="15.75">
      <c r="M43008" s="172"/>
      <c r="N43008" s="172"/>
      <c r="O43008" s="172"/>
      <c r="U43008" s="173"/>
    </row>
    <row r="43009" spans="13:21" s="104" customFormat="1" ht="15.75">
      <c r="M43009" s="172"/>
      <c r="N43009" s="172"/>
      <c r="O43009" s="172"/>
      <c r="U43009" s="173"/>
    </row>
    <row r="43010" spans="13:21" s="104" customFormat="1" ht="15.75">
      <c r="M43010" s="172"/>
      <c r="N43010" s="172"/>
      <c r="O43010" s="172"/>
      <c r="U43010" s="173"/>
    </row>
    <row r="43011" spans="13:21" s="104" customFormat="1" ht="15.75">
      <c r="M43011" s="172"/>
      <c r="N43011" s="172"/>
      <c r="O43011" s="172"/>
      <c r="U43011" s="173"/>
    </row>
    <row r="43012" spans="13:21" s="104" customFormat="1" ht="15.75">
      <c r="M43012" s="172"/>
      <c r="N43012" s="172"/>
      <c r="O43012" s="172"/>
      <c r="U43012" s="173"/>
    </row>
    <row r="43013" spans="13:21" s="104" customFormat="1" ht="15.75">
      <c r="M43013" s="172"/>
      <c r="N43013" s="172"/>
      <c r="O43013" s="172"/>
      <c r="U43013" s="173"/>
    </row>
    <row r="43014" spans="13:21" s="104" customFormat="1" ht="15.75">
      <c r="M43014" s="172"/>
      <c r="N43014" s="172"/>
      <c r="O43014" s="172"/>
      <c r="U43014" s="173"/>
    </row>
    <row r="43015" spans="13:21" s="104" customFormat="1" ht="15.75">
      <c r="M43015" s="172"/>
      <c r="N43015" s="172"/>
      <c r="O43015" s="172"/>
      <c r="U43015" s="173"/>
    </row>
    <row r="43016" spans="13:21" s="104" customFormat="1" ht="15.75">
      <c r="M43016" s="172"/>
      <c r="N43016" s="172"/>
      <c r="O43016" s="172"/>
      <c r="U43016" s="173"/>
    </row>
    <row r="43017" spans="13:21" s="104" customFormat="1" ht="15.75">
      <c r="M43017" s="172"/>
      <c r="N43017" s="172"/>
      <c r="O43017" s="172"/>
      <c r="U43017" s="173"/>
    </row>
    <row r="43018" spans="13:21" s="104" customFormat="1" ht="15.75">
      <c r="M43018" s="172"/>
      <c r="N43018" s="172"/>
      <c r="O43018" s="172"/>
      <c r="U43018" s="173"/>
    </row>
    <row r="43019" spans="13:21" s="104" customFormat="1" ht="15.75">
      <c r="M43019" s="172"/>
      <c r="N43019" s="172"/>
      <c r="O43019" s="172"/>
      <c r="U43019" s="173"/>
    </row>
    <row r="43020" spans="13:21" s="104" customFormat="1" ht="15.75">
      <c r="M43020" s="172"/>
      <c r="N43020" s="172"/>
      <c r="O43020" s="172"/>
      <c r="U43020" s="173"/>
    </row>
    <row r="43021" spans="13:21" s="104" customFormat="1" ht="15.75">
      <c r="M43021" s="172"/>
      <c r="N43021" s="172"/>
      <c r="O43021" s="172"/>
      <c r="U43021" s="173"/>
    </row>
    <row r="43022" spans="13:21" s="104" customFormat="1" ht="15.75">
      <c r="M43022" s="172"/>
      <c r="N43022" s="172"/>
      <c r="O43022" s="172"/>
      <c r="U43022" s="173"/>
    </row>
    <row r="43023" spans="13:21" s="104" customFormat="1" ht="15.75">
      <c r="M43023" s="172"/>
      <c r="N43023" s="172"/>
      <c r="O43023" s="172"/>
      <c r="U43023" s="173"/>
    </row>
    <row r="43024" spans="13:21" s="104" customFormat="1" ht="15.75">
      <c r="M43024" s="172"/>
      <c r="N43024" s="172"/>
      <c r="O43024" s="172"/>
      <c r="U43024" s="173"/>
    </row>
    <row r="43025" spans="13:21" s="104" customFormat="1" ht="15.75">
      <c r="M43025" s="172"/>
      <c r="N43025" s="172"/>
      <c r="O43025" s="172"/>
      <c r="U43025" s="173"/>
    </row>
    <row r="43026" spans="13:21" s="104" customFormat="1" ht="15.75">
      <c r="M43026" s="172"/>
      <c r="N43026" s="172"/>
      <c r="O43026" s="172"/>
      <c r="U43026" s="173"/>
    </row>
    <row r="43027" spans="13:21" s="104" customFormat="1" ht="15.75">
      <c r="M43027" s="172"/>
      <c r="N43027" s="172"/>
      <c r="O43027" s="172"/>
      <c r="U43027" s="173"/>
    </row>
    <row r="43028" spans="13:21" s="104" customFormat="1" ht="15.75">
      <c r="M43028" s="172"/>
      <c r="N43028" s="172"/>
      <c r="O43028" s="172"/>
      <c r="U43028" s="173"/>
    </row>
    <row r="43029" spans="13:21" s="104" customFormat="1" ht="15.75">
      <c r="M43029" s="172"/>
      <c r="N43029" s="172"/>
      <c r="O43029" s="172"/>
      <c r="U43029" s="173"/>
    </row>
    <row r="43030" spans="13:21" s="104" customFormat="1" ht="15.75">
      <c r="M43030" s="172"/>
      <c r="N43030" s="172"/>
      <c r="O43030" s="172"/>
      <c r="U43030" s="173"/>
    </row>
    <row r="43031" spans="13:21" s="104" customFormat="1" ht="15.75">
      <c r="M43031" s="172"/>
      <c r="N43031" s="172"/>
      <c r="O43031" s="172"/>
      <c r="U43031" s="173"/>
    </row>
    <row r="43032" spans="13:21" s="104" customFormat="1" ht="15.75">
      <c r="M43032" s="172"/>
      <c r="N43032" s="172"/>
      <c r="O43032" s="172"/>
      <c r="U43032" s="173"/>
    </row>
    <row r="43033" spans="13:21" s="104" customFormat="1" ht="15.75">
      <c r="M43033" s="172"/>
      <c r="N43033" s="172"/>
      <c r="O43033" s="172"/>
      <c r="U43033" s="173"/>
    </row>
    <row r="43034" spans="13:21" s="104" customFormat="1" ht="15.75">
      <c r="M43034" s="172"/>
      <c r="N43034" s="172"/>
      <c r="O43034" s="172"/>
      <c r="U43034" s="173"/>
    </row>
    <row r="43035" spans="13:21" s="104" customFormat="1" ht="15.75">
      <c r="M43035" s="172"/>
      <c r="N43035" s="172"/>
      <c r="O43035" s="172"/>
      <c r="U43035" s="173"/>
    </row>
    <row r="43036" spans="13:21" s="104" customFormat="1" ht="15.75">
      <c r="M43036" s="172"/>
      <c r="N43036" s="172"/>
      <c r="O43036" s="172"/>
      <c r="U43036" s="173"/>
    </row>
    <row r="43037" spans="13:21" s="104" customFormat="1" ht="15.75">
      <c r="M43037" s="172"/>
      <c r="N43037" s="172"/>
      <c r="O43037" s="172"/>
      <c r="U43037" s="173"/>
    </row>
    <row r="43038" spans="13:21" s="104" customFormat="1" ht="15.75">
      <c r="M43038" s="172"/>
      <c r="N43038" s="172"/>
      <c r="O43038" s="172"/>
      <c r="U43038" s="173"/>
    </row>
    <row r="43039" spans="13:21" s="104" customFormat="1" ht="15.75">
      <c r="M43039" s="172"/>
      <c r="N43039" s="172"/>
      <c r="O43039" s="172"/>
      <c r="U43039" s="173"/>
    </row>
    <row r="43040" spans="13:21" s="104" customFormat="1" ht="15.75">
      <c r="M43040" s="172"/>
      <c r="N43040" s="172"/>
      <c r="O43040" s="172"/>
      <c r="U43040" s="173"/>
    </row>
    <row r="43041" spans="13:21" s="104" customFormat="1" ht="15.75">
      <c r="M43041" s="172"/>
      <c r="N43041" s="172"/>
      <c r="O43041" s="172"/>
      <c r="U43041" s="173"/>
    </row>
    <row r="43042" spans="13:21" s="104" customFormat="1" ht="15.75">
      <c r="M43042" s="172"/>
      <c r="N43042" s="172"/>
      <c r="O43042" s="172"/>
      <c r="U43042" s="173"/>
    </row>
    <row r="43043" spans="13:21" s="104" customFormat="1" ht="15.75">
      <c r="M43043" s="172"/>
      <c r="N43043" s="172"/>
      <c r="O43043" s="172"/>
      <c r="U43043" s="173"/>
    </row>
    <row r="43044" spans="13:21" s="104" customFormat="1" ht="15.75">
      <c r="M43044" s="172"/>
      <c r="N43044" s="172"/>
      <c r="O43044" s="172"/>
      <c r="U43044" s="173"/>
    </row>
    <row r="43045" spans="13:21" s="104" customFormat="1" ht="15.75">
      <c r="M43045" s="172"/>
      <c r="N43045" s="172"/>
      <c r="O43045" s="172"/>
      <c r="U43045" s="173"/>
    </row>
    <row r="43046" spans="13:21" s="104" customFormat="1" ht="15.75">
      <c r="M43046" s="172"/>
      <c r="N43046" s="172"/>
      <c r="O43046" s="172"/>
      <c r="U43046" s="173"/>
    </row>
    <row r="43047" spans="13:21" s="104" customFormat="1" ht="15.75">
      <c r="M43047" s="172"/>
      <c r="N43047" s="172"/>
      <c r="O43047" s="172"/>
      <c r="U43047" s="173"/>
    </row>
    <row r="43048" spans="13:21" s="104" customFormat="1" ht="15.75">
      <c r="M43048" s="172"/>
      <c r="N43048" s="172"/>
      <c r="O43048" s="172"/>
      <c r="U43048" s="173"/>
    </row>
    <row r="43049" spans="13:21" s="104" customFormat="1" ht="15.75">
      <c r="M43049" s="172"/>
      <c r="N43049" s="172"/>
      <c r="O43049" s="172"/>
      <c r="U43049" s="173"/>
    </row>
    <row r="43050" spans="13:21" s="104" customFormat="1" ht="15.75">
      <c r="M43050" s="172"/>
      <c r="N43050" s="172"/>
      <c r="O43050" s="172"/>
      <c r="U43050" s="173"/>
    </row>
    <row r="43051" spans="13:21" s="104" customFormat="1" ht="15.75">
      <c r="M43051" s="172"/>
      <c r="N43051" s="172"/>
      <c r="O43051" s="172"/>
      <c r="U43051" s="173"/>
    </row>
    <row r="43052" spans="13:21" s="104" customFormat="1" ht="15.75">
      <c r="M43052" s="172"/>
      <c r="N43052" s="172"/>
      <c r="O43052" s="172"/>
      <c r="U43052" s="173"/>
    </row>
    <row r="43053" spans="13:21" s="104" customFormat="1" ht="15.75">
      <c r="M43053" s="172"/>
      <c r="N43053" s="172"/>
      <c r="O43053" s="172"/>
      <c r="U43053" s="173"/>
    </row>
    <row r="43054" spans="13:21" s="104" customFormat="1" ht="15.75">
      <c r="M43054" s="172"/>
      <c r="N43054" s="172"/>
      <c r="O43054" s="172"/>
      <c r="U43054" s="173"/>
    </row>
    <row r="43055" spans="13:21" s="104" customFormat="1" ht="15.75">
      <c r="M43055" s="172"/>
      <c r="N43055" s="172"/>
      <c r="O43055" s="172"/>
      <c r="U43055" s="173"/>
    </row>
    <row r="43056" spans="13:21" s="104" customFormat="1" ht="15.75">
      <c r="M43056" s="172"/>
      <c r="N43056" s="172"/>
      <c r="O43056" s="172"/>
      <c r="U43056" s="173"/>
    </row>
    <row r="43057" spans="13:21" s="104" customFormat="1" ht="15.75">
      <c r="M43057" s="172"/>
      <c r="N43057" s="172"/>
      <c r="O43057" s="172"/>
      <c r="U43057" s="173"/>
    </row>
    <row r="43058" spans="13:21" s="104" customFormat="1" ht="15.75">
      <c r="M43058" s="172"/>
      <c r="N43058" s="172"/>
      <c r="O43058" s="172"/>
      <c r="U43058" s="173"/>
    </row>
    <row r="43059" spans="13:21" s="104" customFormat="1" ht="15.75">
      <c r="M43059" s="172"/>
      <c r="N43059" s="172"/>
      <c r="O43059" s="172"/>
      <c r="U43059" s="173"/>
    </row>
    <row r="43060" spans="13:21" s="104" customFormat="1" ht="15.75">
      <c r="M43060" s="172"/>
      <c r="N43060" s="172"/>
      <c r="O43060" s="172"/>
      <c r="U43060" s="173"/>
    </row>
    <row r="43061" spans="13:21" s="104" customFormat="1" ht="15.75">
      <c r="M43061" s="172"/>
      <c r="N43061" s="172"/>
      <c r="O43061" s="172"/>
      <c r="U43061" s="173"/>
    </row>
    <row r="43062" spans="13:21" s="104" customFormat="1" ht="15.75">
      <c r="M43062" s="172"/>
      <c r="N43062" s="172"/>
      <c r="O43062" s="172"/>
      <c r="U43062" s="173"/>
    </row>
    <row r="43063" spans="13:21" s="104" customFormat="1" ht="15.75">
      <c r="M43063" s="172"/>
      <c r="N43063" s="172"/>
      <c r="O43063" s="172"/>
      <c r="U43063" s="173"/>
    </row>
    <row r="43064" spans="13:21" s="104" customFormat="1" ht="15.75">
      <c r="M43064" s="172"/>
      <c r="N43064" s="172"/>
      <c r="O43064" s="172"/>
      <c r="U43064" s="173"/>
    </row>
    <row r="43065" spans="13:21" s="104" customFormat="1" ht="15.75">
      <c r="M43065" s="172"/>
      <c r="N43065" s="172"/>
      <c r="O43065" s="172"/>
      <c r="U43065" s="173"/>
    </row>
    <row r="43066" spans="13:21" s="104" customFormat="1" ht="15.75">
      <c r="M43066" s="172"/>
      <c r="N43066" s="172"/>
      <c r="O43066" s="172"/>
      <c r="U43066" s="173"/>
    </row>
    <row r="43067" spans="13:21" s="104" customFormat="1" ht="15.75">
      <c r="M43067" s="172"/>
      <c r="N43067" s="172"/>
      <c r="O43067" s="172"/>
      <c r="U43067" s="173"/>
    </row>
    <row r="43068" spans="13:21" s="104" customFormat="1" ht="15.75">
      <c r="M43068" s="172"/>
      <c r="N43068" s="172"/>
      <c r="O43068" s="172"/>
      <c r="U43068" s="173"/>
    </row>
    <row r="43069" spans="13:21" s="104" customFormat="1" ht="15.75">
      <c r="M43069" s="172"/>
      <c r="N43069" s="172"/>
      <c r="O43069" s="172"/>
      <c r="U43069" s="173"/>
    </row>
    <row r="43070" spans="13:21" s="104" customFormat="1" ht="15.75">
      <c r="M43070" s="172"/>
      <c r="N43070" s="172"/>
      <c r="O43070" s="172"/>
      <c r="U43070" s="173"/>
    </row>
    <row r="43071" spans="13:21" s="104" customFormat="1" ht="15.75">
      <c r="M43071" s="172"/>
      <c r="N43071" s="172"/>
      <c r="O43071" s="172"/>
      <c r="U43071" s="173"/>
    </row>
    <row r="43072" spans="13:21" s="104" customFormat="1" ht="15.75">
      <c r="M43072" s="172"/>
      <c r="N43072" s="172"/>
      <c r="O43072" s="172"/>
      <c r="U43072" s="173"/>
    </row>
    <row r="43073" spans="13:21" s="104" customFormat="1" ht="15.75">
      <c r="M43073" s="172"/>
      <c r="N43073" s="172"/>
      <c r="O43073" s="172"/>
      <c r="U43073" s="173"/>
    </row>
    <row r="43074" spans="13:21" s="104" customFormat="1" ht="15.75">
      <c r="M43074" s="172"/>
      <c r="N43074" s="172"/>
      <c r="O43074" s="172"/>
      <c r="U43074" s="173"/>
    </row>
    <row r="43075" spans="13:21" s="104" customFormat="1" ht="15.75">
      <c r="M43075" s="172"/>
      <c r="N43075" s="172"/>
      <c r="O43075" s="172"/>
      <c r="U43075" s="173"/>
    </row>
    <row r="43076" spans="13:21" s="104" customFormat="1" ht="15.75">
      <c r="M43076" s="172"/>
      <c r="N43076" s="172"/>
      <c r="O43076" s="172"/>
      <c r="U43076" s="173"/>
    </row>
    <row r="43077" spans="13:21" s="104" customFormat="1" ht="15.75">
      <c r="M43077" s="172"/>
      <c r="N43077" s="172"/>
      <c r="O43077" s="172"/>
      <c r="U43077" s="173"/>
    </row>
    <row r="43078" spans="13:21" s="104" customFormat="1" ht="15.75">
      <c r="M43078" s="172"/>
      <c r="N43078" s="172"/>
      <c r="O43078" s="172"/>
      <c r="U43078" s="173"/>
    </row>
    <row r="43079" spans="13:21" s="104" customFormat="1" ht="15.75">
      <c r="M43079" s="172"/>
      <c r="N43079" s="172"/>
      <c r="O43079" s="172"/>
      <c r="U43079" s="173"/>
    </row>
    <row r="43080" spans="13:21" s="104" customFormat="1" ht="15.75">
      <c r="M43080" s="172"/>
      <c r="N43080" s="172"/>
      <c r="O43080" s="172"/>
      <c r="U43080" s="173"/>
    </row>
    <row r="43081" spans="13:21" s="104" customFormat="1" ht="15.75">
      <c r="M43081" s="172"/>
      <c r="N43081" s="172"/>
      <c r="O43081" s="172"/>
      <c r="U43081" s="173"/>
    </row>
    <row r="43082" spans="13:21" s="104" customFormat="1" ht="15.75">
      <c r="M43082" s="172"/>
      <c r="N43082" s="172"/>
      <c r="O43082" s="172"/>
      <c r="U43082" s="173"/>
    </row>
    <row r="43083" spans="13:21" s="104" customFormat="1" ht="15.75">
      <c r="M43083" s="172"/>
      <c r="N43083" s="172"/>
      <c r="O43083" s="172"/>
      <c r="U43083" s="173"/>
    </row>
    <row r="43084" spans="13:21" s="104" customFormat="1" ht="15.75">
      <c r="M43084" s="172"/>
      <c r="N43084" s="172"/>
      <c r="O43084" s="172"/>
      <c r="U43084" s="173"/>
    </row>
    <row r="43085" spans="13:21" s="104" customFormat="1" ht="15.75">
      <c r="M43085" s="172"/>
      <c r="N43085" s="172"/>
      <c r="O43085" s="172"/>
      <c r="U43085" s="173"/>
    </row>
    <row r="43086" spans="13:21" s="104" customFormat="1" ht="15.75">
      <c r="M43086" s="172"/>
      <c r="N43086" s="172"/>
      <c r="O43086" s="172"/>
      <c r="U43086" s="173"/>
    </row>
    <row r="43087" spans="13:21" s="104" customFormat="1" ht="15.75">
      <c r="M43087" s="172"/>
      <c r="N43087" s="172"/>
      <c r="O43087" s="172"/>
      <c r="U43087" s="173"/>
    </row>
    <row r="43088" spans="13:21" s="104" customFormat="1" ht="15.75">
      <c r="M43088" s="172"/>
      <c r="N43088" s="172"/>
      <c r="O43088" s="172"/>
      <c r="U43088" s="173"/>
    </row>
    <row r="43089" spans="13:21" s="104" customFormat="1" ht="15.75">
      <c r="M43089" s="172"/>
      <c r="N43089" s="172"/>
      <c r="O43089" s="172"/>
      <c r="U43089" s="173"/>
    </row>
    <row r="43090" spans="13:21" s="104" customFormat="1" ht="15.75">
      <c r="M43090" s="172"/>
      <c r="N43090" s="172"/>
      <c r="O43090" s="172"/>
      <c r="U43090" s="173"/>
    </row>
    <row r="43091" spans="13:21" s="104" customFormat="1" ht="15.75">
      <c r="M43091" s="172"/>
      <c r="N43091" s="172"/>
      <c r="O43091" s="172"/>
      <c r="U43091" s="173"/>
    </row>
    <row r="43092" spans="13:21" s="104" customFormat="1" ht="15.75">
      <c r="M43092" s="172"/>
      <c r="N43092" s="172"/>
      <c r="O43092" s="172"/>
      <c r="U43092" s="173"/>
    </row>
    <row r="43093" spans="13:21" s="104" customFormat="1" ht="15.75">
      <c r="M43093" s="172"/>
      <c r="N43093" s="172"/>
      <c r="O43093" s="172"/>
      <c r="U43093" s="173"/>
    </row>
    <row r="43094" spans="13:21" s="104" customFormat="1" ht="15.75">
      <c r="M43094" s="172"/>
      <c r="N43094" s="172"/>
      <c r="O43094" s="172"/>
      <c r="U43094" s="173"/>
    </row>
    <row r="43095" spans="13:21" s="104" customFormat="1" ht="15.75">
      <c r="M43095" s="172"/>
      <c r="N43095" s="172"/>
      <c r="O43095" s="172"/>
      <c r="U43095" s="173"/>
    </row>
    <row r="43096" spans="13:21" s="104" customFormat="1" ht="15.75">
      <c r="M43096" s="172"/>
      <c r="N43096" s="172"/>
      <c r="O43096" s="172"/>
      <c r="U43096" s="173"/>
    </row>
    <row r="43097" spans="13:21" s="104" customFormat="1" ht="15.75">
      <c r="M43097" s="172"/>
      <c r="N43097" s="172"/>
      <c r="O43097" s="172"/>
      <c r="U43097" s="173"/>
    </row>
    <row r="43098" spans="13:21" s="104" customFormat="1" ht="15.75">
      <c r="M43098" s="172"/>
      <c r="N43098" s="172"/>
      <c r="O43098" s="172"/>
      <c r="U43098" s="173"/>
    </row>
    <row r="43099" spans="13:21" s="104" customFormat="1" ht="15.75">
      <c r="M43099" s="172"/>
      <c r="N43099" s="172"/>
      <c r="O43099" s="172"/>
      <c r="U43099" s="173"/>
    </row>
    <row r="43100" spans="13:21" s="104" customFormat="1" ht="15.75">
      <c r="M43100" s="172"/>
      <c r="N43100" s="172"/>
      <c r="O43100" s="172"/>
      <c r="U43100" s="173"/>
    </row>
    <row r="43101" spans="13:21" s="104" customFormat="1" ht="15.75">
      <c r="M43101" s="172"/>
      <c r="N43101" s="172"/>
      <c r="O43101" s="172"/>
      <c r="U43101" s="173"/>
    </row>
    <row r="43102" spans="13:21" s="104" customFormat="1" ht="15.75">
      <c r="M43102" s="172"/>
      <c r="N43102" s="172"/>
      <c r="O43102" s="172"/>
      <c r="U43102" s="173"/>
    </row>
    <row r="43103" spans="13:21" s="104" customFormat="1" ht="15.75">
      <c r="M43103" s="172"/>
      <c r="N43103" s="172"/>
      <c r="O43103" s="172"/>
      <c r="U43103" s="173"/>
    </row>
    <row r="43104" spans="13:21" s="104" customFormat="1" ht="15.75">
      <c r="M43104" s="172"/>
      <c r="N43104" s="172"/>
      <c r="O43104" s="172"/>
      <c r="U43104" s="173"/>
    </row>
    <row r="43105" spans="13:21" s="104" customFormat="1" ht="15.75">
      <c r="M43105" s="172"/>
      <c r="N43105" s="172"/>
      <c r="O43105" s="172"/>
      <c r="U43105" s="173"/>
    </row>
    <row r="43106" spans="13:21" s="104" customFormat="1" ht="15.75">
      <c r="M43106" s="172"/>
      <c r="N43106" s="172"/>
      <c r="O43106" s="172"/>
      <c r="U43106" s="173"/>
    </row>
    <row r="43107" spans="13:21" s="104" customFormat="1" ht="15.75">
      <c r="M43107" s="172"/>
      <c r="N43107" s="172"/>
      <c r="O43107" s="172"/>
      <c r="U43107" s="173"/>
    </row>
    <row r="43108" spans="13:21" s="104" customFormat="1" ht="15.75">
      <c r="M43108" s="172"/>
      <c r="N43108" s="172"/>
      <c r="O43108" s="172"/>
      <c r="U43108" s="173"/>
    </row>
    <row r="43109" spans="13:21" s="104" customFormat="1" ht="15.75">
      <c r="M43109" s="172"/>
      <c r="N43109" s="172"/>
      <c r="O43109" s="172"/>
      <c r="U43109" s="173"/>
    </row>
    <row r="43110" spans="13:21" s="104" customFormat="1" ht="15.75">
      <c r="M43110" s="172"/>
      <c r="N43110" s="172"/>
      <c r="O43110" s="172"/>
      <c r="U43110" s="173"/>
    </row>
    <row r="43111" spans="13:21" s="104" customFormat="1" ht="15.75">
      <c r="M43111" s="172"/>
      <c r="N43111" s="172"/>
      <c r="O43111" s="172"/>
      <c r="U43111" s="173"/>
    </row>
    <row r="43112" spans="13:21" s="104" customFormat="1" ht="15.75">
      <c r="M43112" s="172"/>
      <c r="N43112" s="172"/>
      <c r="O43112" s="172"/>
      <c r="U43112" s="173"/>
    </row>
    <row r="43113" spans="13:21" s="104" customFormat="1" ht="15.75">
      <c r="M43113" s="172"/>
      <c r="N43113" s="172"/>
      <c r="O43113" s="172"/>
      <c r="U43113" s="173"/>
    </row>
    <row r="43114" spans="13:21" s="104" customFormat="1" ht="15.75">
      <c r="M43114" s="172"/>
      <c r="N43114" s="172"/>
      <c r="O43114" s="172"/>
      <c r="U43114" s="173"/>
    </row>
    <row r="43115" spans="13:21" s="104" customFormat="1" ht="15.75">
      <c r="M43115" s="172"/>
      <c r="N43115" s="172"/>
      <c r="O43115" s="172"/>
      <c r="U43115" s="173"/>
    </row>
    <row r="43116" spans="13:21" s="104" customFormat="1" ht="15.75">
      <c r="M43116" s="172"/>
      <c r="N43116" s="172"/>
      <c r="O43116" s="172"/>
      <c r="U43116" s="173"/>
    </row>
    <row r="43117" spans="13:21" s="104" customFormat="1" ht="15.75">
      <c r="M43117" s="172"/>
      <c r="N43117" s="172"/>
      <c r="O43117" s="172"/>
      <c r="U43117" s="173"/>
    </row>
    <row r="43118" spans="13:21" s="104" customFormat="1" ht="15.75">
      <c r="M43118" s="172"/>
      <c r="N43118" s="172"/>
      <c r="O43118" s="172"/>
      <c r="U43118" s="173"/>
    </row>
    <row r="43119" spans="13:21" s="104" customFormat="1" ht="15.75">
      <c r="M43119" s="172"/>
      <c r="N43119" s="172"/>
      <c r="O43119" s="172"/>
      <c r="U43119" s="173"/>
    </row>
    <row r="43120" spans="13:21" s="104" customFormat="1" ht="15.75">
      <c r="M43120" s="172"/>
      <c r="N43120" s="172"/>
      <c r="O43120" s="172"/>
      <c r="U43120" s="173"/>
    </row>
    <row r="43121" spans="13:21" s="104" customFormat="1" ht="15.75">
      <c r="M43121" s="172"/>
      <c r="N43121" s="172"/>
      <c r="O43121" s="172"/>
      <c r="U43121" s="173"/>
    </row>
    <row r="43122" spans="13:21" s="104" customFormat="1" ht="15.75">
      <c r="M43122" s="172"/>
      <c r="N43122" s="172"/>
      <c r="O43122" s="172"/>
      <c r="U43122" s="173"/>
    </row>
    <row r="43123" spans="13:21" s="104" customFormat="1" ht="15.75">
      <c r="M43123" s="172"/>
      <c r="N43123" s="172"/>
      <c r="O43123" s="172"/>
      <c r="U43123" s="173"/>
    </row>
    <row r="43124" spans="13:21" s="104" customFormat="1" ht="15.75">
      <c r="M43124" s="172"/>
      <c r="N43124" s="172"/>
      <c r="O43124" s="172"/>
      <c r="U43124" s="173"/>
    </row>
    <row r="43125" spans="13:21" s="104" customFormat="1" ht="15.75">
      <c r="M43125" s="172"/>
      <c r="N43125" s="172"/>
      <c r="O43125" s="172"/>
      <c r="U43125" s="173"/>
    </row>
    <row r="43126" spans="13:21" s="104" customFormat="1" ht="15.75">
      <c r="M43126" s="172"/>
      <c r="N43126" s="172"/>
      <c r="O43126" s="172"/>
      <c r="U43126" s="173"/>
    </row>
    <row r="43127" spans="13:21" s="104" customFormat="1" ht="15.75">
      <c r="M43127" s="172"/>
      <c r="N43127" s="172"/>
      <c r="O43127" s="172"/>
      <c r="U43127" s="173"/>
    </row>
    <row r="43128" spans="13:21" s="104" customFormat="1" ht="15.75">
      <c r="M43128" s="172"/>
      <c r="N43128" s="172"/>
      <c r="O43128" s="172"/>
      <c r="U43128" s="173"/>
    </row>
    <row r="43129" spans="13:21" s="104" customFormat="1" ht="15.75">
      <c r="M43129" s="172"/>
      <c r="N43129" s="172"/>
      <c r="O43129" s="172"/>
      <c r="U43129" s="173"/>
    </row>
    <row r="43130" spans="13:21" s="104" customFormat="1" ht="15.75">
      <c r="M43130" s="172"/>
      <c r="N43130" s="172"/>
      <c r="O43130" s="172"/>
      <c r="U43130" s="173"/>
    </row>
    <row r="43131" spans="13:21" s="104" customFormat="1" ht="15.75">
      <c r="M43131" s="172"/>
      <c r="N43131" s="172"/>
      <c r="O43131" s="172"/>
      <c r="U43131" s="173"/>
    </row>
    <row r="43132" spans="13:21" s="104" customFormat="1" ht="15.75">
      <c r="M43132" s="172"/>
      <c r="N43132" s="172"/>
      <c r="O43132" s="172"/>
      <c r="U43132" s="173"/>
    </row>
    <row r="43133" spans="13:21" s="104" customFormat="1" ht="15.75">
      <c r="M43133" s="172"/>
      <c r="N43133" s="172"/>
      <c r="O43133" s="172"/>
      <c r="U43133" s="173"/>
    </row>
    <row r="43134" spans="13:21" s="104" customFormat="1" ht="15.75">
      <c r="M43134" s="172"/>
      <c r="N43134" s="172"/>
      <c r="O43134" s="172"/>
      <c r="U43134" s="173"/>
    </row>
    <row r="43135" spans="13:21" s="104" customFormat="1" ht="15.75">
      <c r="M43135" s="172"/>
      <c r="N43135" s="172"/>
      <c r="O43135" s="172"/>
      <c r="U43135" s="173"/>
    </row>
    <row r="43136" spans="13:21" s="104" customFormat="1" ht="15.75">
      <c r="M43136" s="172"/>
      <c r="N43136" s="172"/>
      <c r="O43136" s="172"/>
      <c r="U43136" s="173"/>
    </row>
    <row r="43137" spans="13:21" s="104" customFormat="1" ht="15.75">
      <c r="M43137" s="172"/>
      <c r="N43137" s="172"/>
      <c r="O43137" s="172"/>
      <c r="U43137" s="173"/>
    </row>
    <row r="43138" spans="13:21" s="104" customFormat="1" ht="15.75">
      <c r="M43138" s="172"/>
      <c r="N43138" s="172"/>
      <c r="O43138" s="172"/>
      <c r="U43138" s="173"/>
    </row>
    <row r="43139" spans="13:21" s="104" customFormat="1" ht="15.75">
      <c r="M43139" s="172"/>
      <c r="N43139" s="172"/>
      <c r="O43139" s="172"/>
      <c r="U43139" s="173"/>
    </row>
    <row r="43140" spans="13:21" s="104" customFormat="1" ht="15.75">
      <c r="M43140" s="172"/>
      <c r="N43140" s="172"/>
      <c r="O43140" s="172"/>
      <c r="U43140" s="173"/>
    </row>
    <row r="43141" spans="13:21" s="104" customFormat="1" ht="15.75">
      <c r="M43141" s="172"/>
      <c r="N43141" s="172"/>
      <c r="O43141" s="172"/>
      <c r="U43141" s="173"/>
    </row>
    <row r="43142" spans="13:21" s="104" customFormat="1" ht="15.75">
      <c r="M43142" s="172"/>
      <c r="N43142" s="172"/>
      <c r="O43142" s="172"/>
      <c r="U43142" s="173"/>
    </row>
    <row r="43143" spans="13:21" s="104" customFormat="1" ht="15.75">
      <c r="M43143" s="172"/>
      <c r="N43143" s="172"/>
      <c r="O43143" s="172"/>
      <c r="U43143" s="173"/>
    </row>
    <row r="43144" spans="13:21" s="104" customFormat="1" ht="15.75">
      <c r="M43144" s="172"/>
      <c r="N43144" s="172"/>
      <c r="O43144" s="172"/>
      <c r="U43144" s="173"/>
    </row>
    <row r="43145" spans="13:21" s="104" customFormat="1" ht="15.75">
      <c r="M43145" s="172"/>
      <c r="N43145" s="172"/>
      <c r="O43145" s="172"/>
      <c r="U43145" s="173"/>
    </row>
    <row r="43146" spans="13:21" s="104" customFormat="1" ht="15.75">
      <c r="M43146" s="172"/>
      <c r="N43146" s="172"/>
      <c r="O43146" s="172"/>
      <c r="U43146" s="173"/>
    </row>
    <row r="43147" spans="13:21" s="104" customFormat="1" ht="15.75">
      <c r="M43147" s="172"/>
      <c r="N43147" s="172"/>
      <c r="O43147" s="172"/>
      <c r="U43147" s="173"/>
    </row>
    <row r="43148" spans="13:21" s="104" customFormat="1" ht="15.75">
      <c r="M43148" s="172"/>
      <c r="N43148" s="172"/>
      <c r="O43148" s="172"/>
      <c r="U43148" s="173"/>
    </row>
    <row r="43149" spans="13:21" s="104" customFormat="1" ht="15.75">
      <c r="M43149" s="172"/>
      <c r="N43149" s="172"/>
      <c r="O43149" s="172"/>
      <c r="U43149" s="173"/>
    </row>
    <row r="43150" spans="13:21" s="104" customFormat="1" ht="15.75">
      <c r="M43150" s="172"/>
      <c r="N43150" s="172"/>
      <c r="O43150" s="172"/>
      <c r="U43150" s="173"/>
    </row>
    <row r="43151" spans="13:21" s="104" customFormat="1" ht="15.75">
      <c r="M43151" s="172"/>
      <c r="N43151" s="172"/>
      <c r="O43151" s="172"/>
      <c r="U43151" s="173"/>
    </row>
    <row r="43152" spans="13:21" s="104" customFormat="1" ht="15.75">
      <c r="M43152" s="172"/>
      <c r="N43152" s="172"/>
      <c r="O43152" s="172"/>
      <c r="U43152" s="173"/>
    </row>
    <row r="43153" spans="13:21" s="104" customFormat="1" ht="15.75">
      <c r="M43153" s="172"/>
      <c r="N43153" s="172"/>
      <c r="O43153" s="172"/>
      <c r="U43153" s="173"/>
    </row>
    <row r="43154" spans="13:21" s="104" customFormat="1" ht="15.75">
      <c r="M43154" s="172"/>
      <c r="N43154" s="172"/>
      <c r="O43154" s="172"/>
      <c r="U43154" s="173"/>
    </row>
    <row r="43155" spans="13:21" s="104" customFormat="1" ht="15.75">
      <c r="M43155" s="172"/>
      <c r="N43155" s="172"/>
      <c r="O43155" s="172"/>
      <c r="U43155" s="173"/>
    </row>
    <row r="43156" spans="13:21" s="104" customFormat="1" ht="15.75">
      <c r="M43156" s="172"/>
      <c r="N43156" s="172"/>
      <c r="O43156" s="172"/>
      <c r="U43156" s="173"/>
    </row>
    <row r="43157" spans="13:21" s="104" customFormat="1" ht="15.75">
      <c r="M43157" s="172"/>
      <c r="N43157" s="172"/>
      <c r="O43157" s="172"/>
      <c r="U43157" s="173"/>
    </row>
    <row r="43158" spans="13:21" s="104" customFormat="1" ht="15.75">
      <c r="M43158" s="172"/>
      <c r="N43158" s="172"/>
      <c r="O43158" s="172"/>
      <c r="U43158" s="173"/>
    </row>
    <row r="43159" spans="13:21" s="104" customFormat="1" ht="15.75">
      <c r="M43159" s="172"/>
      <c r="N43159" s="172"/>
      <c r="O43159" s="172"/>
      <c r="U43159" s="173"/>
    </row>
    <row r="43160" spans="13:21" s="104" customFormat="1" ht="15.75">
      <c r="M43160" s="172"/>
      <c r="N43160" s="172"/>
      <c r="O43160" s="172"/>
      <c r="U43160" s="173"/>
    </row>
    <row r="43161" spans="13:21" s="104" customFormat="1" ht="15.75">
      <c r="M43161" s="172"/>
      <c r="N43161" s="172"/>
      <c r="O43161" s="172"/>
      <c r="U43161" s="173"/>
    </row>
    <row r="43162" spans="13:21" s="104" customFormat="1" ht="15.75">
      <c r="M43162" s="172"/>
      <c r="N43162" s="172"/>
      <c r="O43162" s="172"/>
      <c r="U43162" s="173"/>
    </row>
    <row r="43163" spans="13:21" s="104" customFormat="1" ht="15.75">
      <c r="M43163" s="172"/>
      <c r="N43163" s="172"/>
      <c r="O43163" s="172"/>
      <c r="U43163" s="173"/>
    </row>
    <row r="43164" spans="13:21" s="104" customFormat="1" ht="15.75">
      <c r="M43164" s="172"/>
      <c r="N43164" s="172"/>
      <c r="O43164" s="172"/>
      <c r="U43164" s="173"/>
    </row>
    <row r="43165" spans="13:21" s="104" customFormat="1" ht="15.75">
      <c r="M43165" s="172"/>
      <c r="N43165" s="172"/>
      <c r="O43165" s="172"/>
      <c r="U43165" s="173"/>
    </row>
    <row r="43166" spans="13:21" s="104" customFormat="1" ht="15.75">
      <c r="M43166" s="172"/>
      <c r="N43166" s="172"/>
      <c r="O43166" s="172"/>
      <c r="U43166" s="173"/>
    </row>
    <row r="43167" spans="13:21" s="104" customFormat="1" ht="15.75">
      <c r="M43167" s="172"/>
      <c r="N43167" s="172"/>
      <c r="O43167" s="172"/>
      <c r="U43167" s="173"/>
    </row>
    <row r="43168" spans="13:21" s="104" customFormat="1" ht="15.75">
      <c r="M43168" s="172"/>
      <c r="N43168" s="172"/>
      <c r="O43168" s="172"/>
      <c r="U43168" s="173"/>
    </row>
    <row r="43169" spans="13:21" s="104" customFormat="1" ht="15.75">
      <c r="M43169" s="172"/>
      <c r="N43169" s="172"/>
      <c r="O43169" s="172"/>
      <c r="U43169" s="173"/>
    </row>
    <row r="43170" spans="13:21" s="104" customFormat="1" ht="15.75">
      <c r="M43170" s="172"/>
      <c r="N43170" s="172"/>
      <c r="O43170" s="172"/>
      <c r="U43170" s="173"/>
    </row>
    <row r="43171" spans="13:21" s="104" customFormat="1" ht="15.75">
      <c r="M43171" s="172"/>
      <c r="N43171" s="172"/>
      <c r="O43171" s="172"/>
      <c r="U43171" s="173"/>
    </row>
    <row r="43172" spans="13:21" s="104" customFormat="1" ht="15.75">
      <c r="M43172" s="172"/>
      <c r="N43172" s="172"/>
      <c r="O43172" s="172"/>
      <c r="U43172" s="173"/>
    </row>
    <row r="43173" spans="13:21" s="104" customFormat="1" ht="15.75">
      <c r="M43173" s="172"/>
      <c r="N43173" s="172"/>
      <c r="O43173" s="172"/>
      <c r="U43173" s="173"/>
    </row>
    <row r="43174" spans="13:21" s="104" customFormat="1" ht="15.75">
      <c r="M43174" s="172"/>
      <c r="N43174" s="172"/>
      <c r="O43174" s="172"/>
      <c r="U43174" s="173"/>
    </row>
    <row r="43175" spans="13:21" s="104" customFormat="1" ht="15.75">
      <c r="M43175" s="172"/>
      <c r="N43175" s="172"/>
      <c r="O43175" s="172"/>
      <c r="U43175" s="173"/>
    </row>
    <row r="43176" spans="13:21" s="104" customFormat="1" ht="15.75">
      <c r="M43176" s="172"/>
      <c r="N43176" s="172"/>
      <c r="O43176" s="172"/>
      <c r="U43176" s="173"/>
    </row>
    <row r="43177" spans="13:21" s="104" customFormat="1" ht="15.75">
      <c r="M43177" s="172"/>
      <c r="N43177" s="172"/>
      <c r="O43177" s="172"/>
      <c r="U43177" s="173"/>
    </row>
    <row r="43178" spans="13:21" s="104" customFormat="1" ht="15.75">
      <c r="M43178" s="172"/>
      <c r="N43178" s="172"/>
      <c r="O43178" s="172"/>
      <c r="U43178" s="173"/>
    </row>
    <row r="43179" spans="13:21" s="104" customFormat="1" ht="15.75">
      <c r="M43179" s="172"/>
      <c r="N43179" s="172"/>
      <c r="O43179" s="172"/>
      <c r="U43179" s="173"/>
    </row>
    <row r="43180" spans="13:21" s="104" customFormat="1" ht="15.75">
      <c r="M43180" s="172"/>
      <c r="N43180" s="172"/>
      <c r="O43180" s="172"/>
      <c r="U43180" s="173"/>
    </row>
    <row r="43181" spans="13:21" s="104" customFormat="1" ht="15.75">
      <c r="M43181" s="172"/>
      <c r="N43181" s="172"/>
      <c r="O43181" s="172"/>
      <c r="U43181" s="173"/>
    </row>
    <row r="43182" spans="13:21" s="104" customFormat="1" ht="15.75">
      <c r="M43182" s="172"/>
      <c r="N43182" s="172"/>
      <c r="O43182" s="172"/>
      <c r="U43182" s="173"/>
    </row>
    <row r="43183" spans="13:21" s="104" customFormat="1" ht="15.75">
      <c r="M43183" s="172"/>
      <c r="N43183" s="172"/>
      <c r="O43183" s="172"/>
      <c r="U43183" s="173"/>
    </row>
    <row r="43184" spans="13:21" s="104" customFormat="1" ht="15.75">
      <c r="M43184" s="172"/>
      <c r="N43184" s="172"/>
      <c r="O43184" s="172"/>
      <c r="U43184" s="173"/>
    </row>
    <row r="43185" spans="13:21" s="104" customFormat="1" ht="15.75">
      <c r="M43185" s="172"/>
      <c r="N43185" s="172"/>
      <c r="O43185" s="172"/>
      <c r="U43185" s="173"/>
    </row>
    <row r="43186" spans="13:21" s="104" customFormat="1" ht="15.75">
      <c r="M43186" s="172"/>
      <c r="N43186" s="172"/>
      <c r="O43186" s="172"/>
      <c r="U43186" s="173"/>
    </row>
    <row r="43187" spans="13:21" s="104" customFormat="1" ht="15.75">
      <c r="M43187" s="172"/>
      <c r="N43187" s="172"/>
      <c r="O43187" s="172"/>
      <c r="U43187" s="173"/>
    </row>
    <row r="43188" spans="13:21" s="104" customFormat="1" ht="15.75">
      <c r="M43188" s="172"/>
      <c r="N43188" s="172"/>
      <c r="O43188" s="172"/>
      <c r="U43188" s="173"/>
    </row>
    <row r="43189" spans="13:21" s="104" customFormat="1" ht="15.75">
      <c r="M43189" s="172"/>
      <c r="N43189" s="172"/>
      <c r="O43189" s="172"/>
      <c r="U43189" s="173"/>
    </row>
    <row r="43190" spans="13:21" s="104" customFormat="1" ht="15.75">
      <c r="M43190" s="172"/>
      <c r="N43190" s="172"/>
      <c r="O43190" s="172"/>
      <c r="U43190" s="173"/>
    </row>
    <row r="43191" spans="13:21" s="104" customFormat="1" ht="15.75">
      <c r="M43191" s="172"/>
      <c r="N43191" s="172"/>
      <c r="O43191" s="172"/>
      <c r="U43191" s="173"/>
    </row>
    <row r="43192" spans="13:21" s="104" customFormat="1" ht="15.75">
      <c r="M43192" s="172"/>
      <c r="N43192" s="172"/>
      <c r="O43192" s="172"/>
      <c r="U43192" s="173"/>
    </row>
    <row r="43193" spans="13:21" s="104" customFormat="1" ht="15.75">
      <c r="M43193" s="172"/>
      <c r="N43193" s="172"/>
      <c r="O43193" s="172"/>
      <c r="U43193" s="173"/>
    </row>
    <row r="43194" spans="13:21" s="104" customFormat="1" ht="15.75">
      <c r="M43194" s="172"/>
      <c r="N43194" s="172"/>
      <c r="O43194" s="172"/>
      <c r="U43194" s="173"/>
    </row>
    <row r="43195" spans="13:21" s="104" customFormat="1" ht="15.75">
      <c r="M43195" s="172"/>
      <c r="N43195" s="172"/>
      <c r="O43195" s="172"/>
      <c r="U43195" s="173"/>
    </row>
    <row r="43196" spans="13:21" s="104" customFormat="1" ht="15.75">
      <c r="M43196" s="172"/>
      <c r="N43196" s="172"/>
      <c r="O43196" s="172"/>
      <c r="U43196" s="173"/>
    </row>
    <row r="43197" spans="13:21" s="104" customFormat="1" ht="15.75">
      <c r="M43197" s="172"/>
      <c r="N43197" s="172"/>
      <c r="O43197" s="172"/>
      <c r="U43197" s="173"/>
    </row>
    <row r="43198" spans="13:21" s="104" customFormat="1" ht="15.75">
      <c r="M43198" s="172"/>
      <c r="N43198" s="172"/>
      <c r="O43198" s="172"/>
      <c r="U43198" s="173"/>
    </row>
    <row r="43199" spans="13:21" s="104" customFormat="1" ht="15.75">
      <c r="M43199" s="172"/>
      <c r="N43199" s="172"/>
      <c r="O43199" s="172"/>
      <c r="U43199" s="173"/>
    </row>
    <row r="43200" spans="13:21" s="104" customFormat="1" ht="15.75">
      <c r="M43200" s="172"/>
      <c r="N43200" s="172"/>
      <c r="O43200" s="172"/>
      <c r="U43200" s="173"/>
    </row>
    <row r="43201" spans="13:21" s="104" customFormat="1" ht="15.75">
      <c r="M43201" s="172"/>
      <c r="N43201" s="172"/>
      <c r="O43201" s="172"/>
      <c r="U43201" s="173"/>
    </row>
    <row r="43202" spans="13:21" s="104" customFormat="1" ht="15.75">
      <c r="M43202" s="172"/>
      <c r="N43202" s="172"/>
      <c r="O43202" s="172"/>
      <c r="U43202" s="173"/>
    </row>
    <row r="43203" spans="13:21" s="104" customFormat="1" ht="15.75">
      <c r="M43203" s="172"/>
      <c r="N43203" s="172"/>
      <c r="O43203" s="172"/>
      <c r="U43203" s="173"/>
    </row>
    <row r="43204" spans="13:21" s="104" customFormat="1" ht="15.75">
      <c r="M43204" s="172"/>
      <c r="N43204" s="172"/>
      <c r="O43204" s="172"/>
      <c r="U43204" s="173"/>
    </row>
    <row r="43205" spans="13:21" s="104" customFormat="1" ht="15.75">
      <c r="M43205" s="172"/>
      <c r="N43205" s="172"/>
      <c r="O43205" s="172"/>
      <c r="U43205" s="173"/>
    </row>
    <row r="43206" spans="13:21" s="104" customFormat="1" ht="15.75">
      <c r="M43206" s="172"/>
      <c r="N43206" s="172"/>
      <c r="O43206" s="172"/>
      <c r="U43206" s="173"/>
    </row>
    <row r="43207" spans="13:21" s="104" customFormat="1" ht="15.75">
      <c r="M43207" s="172"/>
      <c r="N43207" s="172"/>
      <c r="O43207" s="172"/>
      <c r="U43207" s="173"/>
    </row>
    <row r="43208" spans="13:21" s="104" customFormat="1" ht="15.75">
      <c r="M43208" s="172"/>
      <c r="N43208" s="172"/>
      <c r="O43208" s="172"/>
      <c r="U43208" s="173"/>
    </row>
    <row r="43209" spans="13:21" s="104" customFormat="1" ht="15.75">
      <c r="M43209" s="172"/>
      <c r="N43209" s="172"/>
      <c r="O43209" s="172"/>
      <c r="U43209" s="173"/>
    </row>
    <row r="43210" spans="13:21" s="104" customFormat="1" ht="15.75">
      <c r="M43210" s="172"/>
      <c r="N43210" s="172"/>
      <c r="O43210" s="172"/>
      <c r="U43210" s="173"/>
    </row>
    <row r="43211" spans="13:21" s="104" customFormat="1" ht="15.75">
      <c r="M43211" s="172"/>
      <c r="N43211" s="172"/>
      <c r="O43211" s="172"/>
      <c r="U43211" s="173"/>
    </row>
    <row r="43212" spans="13:21" s="104" customFormat="1" ht="15.75">
      <c r="M43212" s="172"/>
      <c r="N43212" s="172"/>
      <c r="O43212" s="172"/>
      <c r="U43212" s="173"/>
    </row>
    <row r="43213" spans="13:21" s="104" customFormat="1" ht="15.75">
      <c r="M43213" s="172"/>
      <c r="N43213" s="172"/>
      <c r="O43213" s="172"/>
      <c r="U43213" s="173"/>
    </row>
    <row r="43214" spans="13:21" s="104" customFormat="1" ht="15.75">
      <c r="M43214" s="172"/>
      <c r="N43214" s="172"/>
      <c r="O43214" s="172"/>
      <c r="U43214" s="173"/>
    </row>
    <row r="43215" spans="13:21" s="104" customFormat="1" ht="15.75">
      <c r="M43215" s="172"/>
      <c r="N43215" s="172"/>
      <c r="O43215" s="172"/>
      <c r="U43215" s="173"/>
    </row>
    <row r="43216" spans="13:21" s="104" customFormat="1" ht="15.75">
      <c r="M43216" s="172"/>
      <c r="N43216" s="172"/>
      <c r="O43216" s="172"/>
      <c r="U43216" s="173"/>
    </row>
    <row r="43217" spans="13:21" s="104" customFormat="1" ht="15.75">
      <c r="M43217" s="172"/>
      <c r="N43217" s="172"/>
      <c r="O43217" s="172"/>
      <c r="U43217" s="173"/>
    </row>
    <row r="43218" spans="13:21" s="104" customFormat="1" ht="15.75">
      <c r="M43218" s="172"/>
      <c r="N43218" s="172"/>
      <c r="O43218" s="172"/>
      <c r="U43218" s="173"/>
    </row>
    <row r="43219" spans="13:21" s="104" customFormat="1" ht="15.75">
      <c r="M43219" s="172"/>
      <c r="N43219" s="172"/>
      <c r="O43219" s="172"/>
      <c r="U43219" s="173"/>
    </row>
    <row r="43220" spans="13:21" s="104" customFormat="1" ht="15.75">
      <c r="M43220" s="172"/>
      <c r="N43220" s="172"/>
      <c r="O43220" s="172"/>
      <c r="U43220" s="173"/>
    </row>
    <row r="43221" spans="13:21" s="104" customFormat="1" ht="15.75">
      <c r="M43221" s="172"/>
      <c r="N43221" s="172"/>
      <c r="O43221" s="172"/>
      <c r="U43221" s="173"/>
    </row>
    <row r="43222" spans="13:21" s="104" customFormat="1" ht="15.75">
      <c r="M43222" s="172"/>
      <c r="N43222" s="172"/>
      <c r="O43222" s="172"/>
      <c r="U43222" s="173"/>
    </row>
    <row r="43223" spans="13:21" s="104" customFormat="1" ht="15.75">
      <c r="M43223" s="172"/>
      <c r="N43223" s="172"/>
      <c r="O43223" s="172"/>
      <c r="U43223" s="173"/>
    </row>
    <row r="43224" spans="13:21" s="104" customFormat="1" ht="15.75">
      <c r="M43224" s="172"/>
      <c r="N43224" s="172"/>
      <c r="O43224" s="172"/>
      <c r="U43224" s="173"/>
    </row>
    <row r="43225" spans="13:21" s="104" customFormat="1" ht="15.75">
      <c r="M43225" s="172"/>
      <c r="N43225" s="172"/>
      <c r="O43225" s="172"/>
      <c r="U43225" s="173"/>
    </row>
    <row r="43226" spans="13:21" s="104" customFormat="1" ht="15.75">
      <c r="M43226" s="172"/>
      <c r="N43226" s="172"/>
      <c r="O43226" s="172"/>
      <c r="U43226" s="173"/>
    </row>
    <row r="43227" spans="13:21" s="104" customFormat="1" ht="15.75">
      <c r="M43227" s="172"/>
      <c r="N43227" s="172"/>
      <c r="O43227" s="172"/>
      <c r="U43227" s="173"/>
    </row>
    <row r="43228" spans="13:21" s="104" customFormat="1" ht="15.75">
      <c r="M43228" s="172"/>
      <c r="N43228" s="172"/>
      <c r="O43228" s="172"/>
      <c r="U43228" s="173"/>
    </row>
    <row r="43229" spans="13:21" s="104" customFormat="1" ht="15.75">
      <c r="M43229" s="172"/>
      <c r="N43229" s="172"/>
      <c r="O43229" s="172"/>
      <c r="U43229" s="173"/>
    </row>
    <row r="43230" spans="13:21" s="104" customFormat="1" ht="15.75">
      <c r="M43230" s="172"/>
      <c r="N43230" s="172"/>
      <c r="O43230" s="172"/>
      <c r="U43230" s="173"/>
    </row>
    <row r="43231" spans="13:21" s="104" customFormat="1" ht="15.75">
      <c r="M43231" s="172"/>
      <c r="N43231" s="172"/>
      <c r="O43231" s="172"/>
      <c r="U43231" s="173"/>
    </row>
    <row r="43232" spans="13:21" s="104" customFormat="1" ht="15.75">
      <c r="M43232" s="172"/>
      <c r="N43232" s="172"/>
      <c r="O43232" s="172"/>
      <c r="U43232" s="173"/>
    </row>
    <row r="43233" spans="13:21" s="104" customFormat="1" ht="15.75">
      <c r="M43233" s="172"/>
      <c r="N43233" s="172"/>
      <c r="O43233" s="172"/>
      <c r="U43233" s="173"/>
    </row>
    <row r="43234" spans="13:21" s="104" customFormat="1" ht="15.75">
      <c r="M43234" s="172"/>
      <c r="N43234" s="172"/>
      <c r="O43234" s="172"/>
      <c r="U43234" s="173"/>
    </row>
    <row r="43235" spans="13:21" s="104" customFormat="1" ht="15.75">
      <c r="M43235" s="172"/>
      <c r="N43235" s="172"/>
      <c r="O43235" s="172"/>
      <c r="U43235" s="173"/>
    </row>
    <row r="43236" spans="13:21" s="104" customFormat="1" ht="15.75">
      <c r="M43236" s="172"/>
      <c r="N43236" s="172"/>
      <c r="O43236" s="172"/>
      <c r="U43236" s="173"/>
    </row>
    <row r="43237" spans="13:21" s="104" customFormat="1" ht="15.75">
      <c r="M43237" s="172"/>
      <c r="N43237" s="172"/>
      <c r="O43237" s="172"/>
      <c r="U43237" s="173"/>
    </row>
    <row r="43238" spans="13:21" s="104" customFormat="1" ht="15.75">
      <c r="M43238" s="172"/>
      <c r="N43238" s="172"/>
      <c r="O43238" s="172"/>
      <c r="U43238" s="173"/>
    </row>
    <row r="43239" spans="13:21" s="104" customFormat="1" ht="15.75">
      <c r="M43239" s="172"/>
      <c r="N43239" s="172"/>
      <c r="O43239" s="172"/>
      <c r="U43239" s="173"/>
    </row>
    <row r="43240" spans="13:21" s="104" customFormat="1" ht="15.75">
      <c r="M43240" s="172"/>
      <c r="N43240" s="172"/>
      <c r="O43240" s="172"/>
      <c r="U43240" s="173"/>
    </row>
    <row r="43241" spans="13:21" s="104" customFormat="1" ht="15.75">
      <c r="M43241" s="172"/>
      <c r="N43241" s="172"/>
      <c r="O43241" s="172"/>
      <c r="U43241" s="173"/>
    </row>
    <row r="43242" spans="13:21" s="104" customFormat="1" ht="15.75">
      <c r="M43242" s="172"/>
      <c r="N43242" s="172"/>
      <c r="O43242" s="172"/>
      <c r="U43242" s="173"/>
    </row>
    <row r="43243" spans="13:21" s="104" customFormat="1" ht="15.75">
      <c r="M43243" s="172"/>
      <c r="N43243" s="172"/>
      <c r="O43243" s="172"/>
      <c r="U43243" s="173"/>
    </row>
    <row r="43244" spans="13:21" s="104" customFormat="1" ht="15.75">
      <c r="M43244" s="172"/>
      <c r="N43244" s="172"/>
      <c r="O43244" s="172"/>
      <c r="U43244" s="173"/>
    </row>
    <row r="43245" spans="13:21" s="104" customFormat="1" ht="15.75">
      <c r="M43245" s="172"/>
      <c r="N43245" s="172"/>
      <c r="O43245" s="172"/>
      <c r="U43245" s="173"/>
    </row>
    <row r="43246" spans="13:21" s="104" customFormat="1" ht="15.75">
      <c r="M43246" s="172"/>
      <c r="N43246" s="172"/>
      <c r="O43246" s="172"/>
      <c r="U43246" s="173"/>
    </row>
    <row r="43247" spans="13:21" s="104" customFormat="1" ht="15.75">
      <c r="M43247" s="172"/>
      <c r="N43247" s="172"/>
      <c r="O43247" s="172"/>
      <c r="U43247" s="173"/>
    </row>
    <row r="43248" spans="13:21" s="104" customFormat="1" ht="15.75">
      <c r="M43248" s="172"/>
      <c r="N43248" s="172"/>
      <c r="O43248" s="172"/>
      <c r="U43248" s="173"/>
    </row>
    <row r="43249" spans="13:21" s="104" customFormat="1" ht="15.75">
      <c r="M43249" s="172"/>
      <c r="N43249" s="172"/>
      <c r="O43249" s="172"/>
      <c r="U43249" s="173"/>
    </row>
    <row r="43250" spans="13:21" s="104" customFormat="1" ht="15.75">
      <c r="M43250" s="172"/>
      <c r="N43250" s="172"/>
      <c r="O43250" s="172"/>
      <c r="U43250" s="173"/>
    </row>
    <row r="43251" spans="13:21" s="104" customFormat="1" ht="15.75">
      <c r="M43251" s="172"/>
      <c r="N43251" s="172"/>
      <c r="O43251" s="172"/>
      <c r="U43251" s="173"/>
    </row>
    <row r="43252" spans="13:21" s="104" customFormat="1" ht="15.75">
      <c r="M43252" s="172"/>
      <c r="N43252" s="172"/>
      <c r="O43252" s="172"/>
      <c r="U43252" s="173"/>
    </row>
    <row r="43253" spans="13:21" s="104" customFormat="1" ht="15.75">
      <c r="M43253" s="172"/>
      <c r="N43253" s="172"/>
      <c r="O43253" s="172"/>
      <c r="U43253" s="173"/>
    </row>
    <row r="43254" spans="13:21" s="104" customFormat="1" ht="15.75">
      <c r="M43254" s="172"/>
      <c r="N43254" s="172"/>
      <c r="O43254" s="172"/>
      <c r="U43254" s="173"/>
    </row>
    <row r="43255" spans="13:21" s="104" customFormat="1" ht="15.75">
      <c r="M43255" s="172"/>
      <c r="N43255" s="172"/>
      <c r="O43255" s="172"/>
      <c r="U43255" s="173"/>
    </row>
    <row r="43256" spans="13:21" s="104" customFormat="1" ht="15.75">
      <c r="M43256" s="172"/>
      <c r="N43256" s="172"/>
      <c r="O43256" s="172"/>
      <c r="U43256" s="173"/>
    </row>
    <row r="43257" spans="13:21" s="104" customFormat="1" ht="15.75">
      <c r="M43257" s="172"/>
      <c r="N43257" s="172"/>
      <c r="O43257" s="172"/>
      <c r="U43257" s="173"/>
    </row>
    <row r="43258" spans="13:21" s="104" customFormat="1" ht="15.75">
      <c r="M43258" s="172"/>
      <c r="N43258" s="172"/>
      <c r="O43258" s="172"/>
      <c r="U43258" s="173"/>
    </row>
    <row r="43259" spans="13:21" s="104" customFormat="1" ht="15.75">
      <c r="M43259" s="172"/>
      <c r="N43259" s="172"/>
      <c r="O43259" s="172"/>
      <c r="U43259" s="173"/>
    </row>
    <row r="43260" spans="13:21" s="104" customFormat="1" ht="15.75">
      <c r="M43260" s="172"/>
      <c r="N43260" s="172"/>
      <c r="O43260" s="172"/>
      <c r="U43260" s="173"/>
    </row>
    <row r="43261" spans="13:21" s="104" customFormat="1" ht="15.75">
      <c r="M43261" s="172"/>
      <c r="N43261" s="172"/>
      <c r="O43261" s="172"/>
      <c r="U43261" s="173"/>
    </row>
    <row r="43262" spans="13:21" s="104" customFormat="1" ht="15.75">
      <c r="M43262" s="172"/>
      <c r="N43262" s="172"/>
      <c r="O43262" s="172"/>
      <c r="U43262" s="173"/>
    </row>
    <row r="43263" spans="13:21" s="104" customFormat="1" ht="15.75">
      <c r="M43263" s="172"/>
      <c r="N43263" s="172"/>
      <c r="O43263" s="172"/>
      <c r="U43263" s="173"/>
    </row>
    <row r="43264" spans="13:21" s="104" customFormat="1" ht="15.75">
      <c r="M43264" s="172"/>
      <c r="N43264" s="172"/>
      <c r="O43264" s="172"/>
      <c r="U43264" s="173"/>
    </row>
    <row r="43265" spans="13:21" s="104" customFormat="1" ht="15.75">
      <c r="M43265" s="172"/>
      <c r="N43265" s="172"/>
      <c r="O43265" s="172"/>
      <c r="U43265" s="173"/>
    </row>
    <row r="43266" spans="13:21" s="104" customFormat="1" ht="15.75">
      <c r="M43266" s="172"/>
      <c r="N43266" s="172"/>
      <c r="O43266" s="172"/>
      <c r="U43266" s="173"/>
    </row>
    <row r="43267" spans="13:21" s="104" customFormat="1" ht="15.75">
      <c r="M43267" s="172"/>
      <c r="N43267" s="172"/>
      <c r="O43267" s="172"/>
      <c r="U43267" s="173"/>
    </row>
    <row r="43268" spans="13:21" s="104" customFormat="1" ht="15.75">
      <c r="M43268" s="172"/>
      <c r="N43268" s="172"/>
      <c r="O43268" s="172"/>
      <c r="U43268" s="173"/>
    </row>
    <row r="43269" spans="13:21" s="104" customFormat="1" ht="15.75">
      <c r="M43269" s="172"/>
      <c r="N43269" s="172"/>
      <c r="O43269" s="172"/>
      <c r="U43269" s="173"/>
    </row>
    <row r="43270" spans="13:21" s="104" customFormat="1" ht="15.75">
      <c r="M43270" s="172"/>
      <c r="N43270" s="172"/>
      <c r="O43270" s="172"/>
      <c r="U43270" s="173"/>
    </row>
    <row r="43271" spans="13:21" s="104" customFormat="1" ht="15.75">
      <c r="M43271" s="172"/>
      <c r="N43271" s="172"/>
      <c r="O43271" s="172"/>
      <c r="U43271" s="173"/>
    </row>
    <row r="43272" spans="13:21" s="104" customFormat="1" ht="15.75">
      <c r="M43272" s="172"/>
      <c r="N43272" s="172"/>
      <c r="O43272" s="172"/>
      <c r="U43272" s="173"/>
    </row>
    <row r="43273" spans="13:21" s="104" customFormat="1" ht="15.75">
      <c r="M43273" s="172"/>
      <c r="N43273" s="172"/>
      <c r="O43273" s="172"/>
      <c r="U43273" s="173"/>
    </row>
    <row r="43274" spans="13:21" s="104" customFormat="1" ht="15.75">
      <c r="M43274" s="172"/>
      <c r="N43274" s="172"/>
      <c r="O43274" s="172"/>
      <c r="U43274" s="173"/>
    </row>
    <row r="43275" spans="13:21" s="104" customFormat="1" ht="15.75">
      <c r="M43275" s="172"/>
      <c r="N43275" s="172"/>
      <c r="O43275" s="172"/>
      <c r="U43275" s="173"/>
    </row>
    <row r="43276" spans="13:21" s="104" customFormat="1" ht="15.75">
      <c r="M43276" s="172"/>
      <c r="N43276" s="172"/>
      <c r="O43276" s="172"/>
      <c r="U43276" s="173"/>
    </row>
    <row r="43277" spans="13:21" s="104" customFormat="1" ht="15.75">
      <c r="M43277" s="172"/>
      <c r="N43277" s="172"/>
      <c r="O43277" s="172"/>
      <c r="U43277" s="173"/>
    </row>
    <row r="43278" spans="13:21" s="104" customFormat="1" ht="15.75">
      <c r="M43278" s="172"/>
      <c r="N43278" s="172"/>
      <c r="O43278" s="172"/>
      <c r="U43278" s="173"/>
    </row>
    <row r="43279" spans="13:21" s="104" customFormat="1" ht="15.75">
      <c r="M43279" s="172"/>
      <c r="N43279" s="172"/>
      <c r="O43279" s="172"/>
      <c r="U43279" s="173"/>
    </row>
    <row r="43280" spans="13:21" s="104" customFormat="1" ht="15.75">
      <c r="M43280" s="172"/>
      <c r="N43280" s="172"/>
      <c r="O43280" s="172"/>
      <c r="U43280" s="173"/>
    </row>
    <row r="43281" spans="13:21" s="104" customFormat="1" ht="15.75">
      <c r="M43281" s="172"/>
      <c r="N43281" s="172"/>
      <c r="O43281" s="172"/>
      <c r="U43281" s="173"/>
    </row>
    <row r="43282" spans="13:21" s="104" customFormat="1" ht="15.75">
      <c r="M43282" s="172"/>
      <c r="N43282" s="172"/>
      <c r="O43282" s="172"/>
      <c r="U43282" s="173"/>
    </row>
    <row r="43283" spans="13:21" s="104" customFormat="1" ht="15.75">
      <c r="M43283" s="172"/>
      <c r="N43283" s="172"/>
      <c r="O43283" s="172"/>
      <c r="U43283" s="173"/>
    </row>
    <row r="43284" spans="13:21" s="104" customFormat="1" ht="15.75">
      <c r="M43284" s="172"/>
      <c r="N43284" s="172"/>
      <c r="O43284" s="172"/>
      <c r="U43284" s="173"/>
    </row>
    <row r="43285" spans="13:21" s="104" customFormat="1" ht="15.75">
      <c r="M43285" s="172"/>
      <c r="N43285" s="172"/>
      <c r="O43285" s="172"/>
      <c r="U43285" s="173"/>
    </row>
    <row r="43286" spans="13:21" s="104" customFormat="1" ht="15.75">
      <c r="M43286" s="172"/>
      <c r="N43286" s="172"/>
      <c r="O43286" s="172"/>
      <c r="U43286" s="173"/>
    </row>
    <row r="43287" spans="13:21" s="104" customFormat="1" ht="15.75">
      <c r="M43287" s="172"/>
      <c r="N43287" s="172"/>
      <c r="O43287" s="172"/>
      <c r="U43287" s="173"/>
    </row>
    <row r="43288" spans="13:21" s="104" customFormat="1" ht="15.75">
      <c r="M43288" s="172"/>
      <c r="N43288" s="172"/>
      <c r="O43288" s="172"/>
      <c r="U43288" s="173"/>
    </row>
    <row r="43289" spans="13:21" s="104" customFormat="1" ht="15.75">
      <c r="M43289" s="172"/>
      <c r="N43289" s="172"/>
      <c r="O43289" s="172"/>
      <c r="U43289" s="173"/>
    </row>
    <row r="43290" spans="13:21" s="104" customFormat="1" ht="15.75">
      <c r="M43290" s="172"/>
      <c r="N43290" s="172"/>
      <c r="O43290" s="172"/>
      <c r="U43290" s="173"/>
    </row>
    <row r="43291" spans="13:21" s="104" customFormat="1" ht="15.75">
      <c r="M43291" s="172"/>
      <c r="N43291" s="172"/>
      <c r="O43291" s="172"/>
      <c r="U43291" s="173"/>
    </row>
    <row r="43292" spans="13:21" s="104" customFormat="1" ht="15.75">
      <c r="M43292" s="172"/>
      <c r="N43292" s="172"/>
      <c r="O43292" s="172"/>
      <c r="U43292" s="173"/>
    </row>
    <row r="43293" spans="13:21" s="104" customFormat="1" ht="15.75">
      <c r="M43293" s="172"/>
      <c r="N43293" s="172"/>
      <c r="O43293" s="172"/>
      <c r="U43293" s="173"/>
    </row>
    <row r="43294" spans="13:21" s="104" customFormat="1" ht="15.75">
      <c r="M43294" s="172"/>
      <c r="N43294" s="172"/>
      <c r="O43294" s="172"/>
      <c r="U43294" s="173"/>
    </row>
    <row r="43295" spans="13:21" s="104" customFormat="1" ht="15.75">
      <c r="M43295" s="172"/>
      <c r="N43295" s="172"/>
      <c r="O43295" s="172"/>
      <c r="U43295" s="173"/>
    </row>
    <row r="43296" spans="13:21" s="104" customFormat="1" ht="15.75">
      <c r="M43296" s="172"/>
      <c r="N43296" s="172"/>
      <c r="O43296" s="172"/>
      <c r="U43296" s="173"/>
    </row>
    <row r="43297" spans="13:21" s="104" customFormat="1" ht="15.75">
      <c r="M43297" s="172"/>
      <c r="N43297" s="172"/>
      <c r="O43297" s="172"/>
      <c r="U43297" s="173"/>
    </row>
    <row r="43298" spans="13:21" s="104" customFormat="1" ht="15.75">
      <c r="M43298" s="172"/>
      <c r="N43298" s="172"/>
      <c r="O43298" s="172"/>
      <c r="U43298" s="173"/>
    </row>
    <row r="43299" spans="13:21" s="104" customFormat="1" ht="15.75">
      <c r="M43299" s="172"/>
      <c r="N43299" s="172"/>
      <c r="O43299" s="172"/>
      <c r="U43299" s="173"/>
    </row>
    <row r="43300" spans="13:21" s="104" customFormat="1" ht="15.75">
      <c r="M43300" s="172"/>
      <c r="N43300" s="172"/>
      <c r="O43300" s="172"/>
      <c r="U43300" s="173"/>
    </row>
    <row r="43301" spans="13:21" s="104" customFormat="1" ht="15.75">
      <c r="M43301" s="172"/>
      <c r="N43301" s="172"/>
      <c r="O43301" s="172"/>
      <c r="U43301" s="173"/>
    </row>
    <row r="43302" spans="13:21" s="104" customFormat="1" ht="15.75">
      <c r="M43302" s="172"/>
      <c r="N43302" s="172"/>
      <c r="O43302" s="172"/>
      <c r="U43302" s="173"/>
    </row>
    <row r="43303" spans="13:21" s="104" customFormat="1" ht="15.75">
      <c r="M43303" s="172"/>
      <c r="N43303" s="172"/>
      <c r="O43303" s="172"/>
      <c r="U43303" s="173"/>
    </row>
    <row r="43304" spans="13:21" s="104" customFormat="1" ht="15.75">
      <c r="M43304" s="172"/>
      <c r="N43304" s="172"/>
      <c r="O43304" s="172"/>
      <c r="U43304" s="173"/>
    </row>
    <row r="43305" spans="13:21" s="104" customFormat="1" ht="15.75">
      <c r="M43305" s="172"/>
      <c r="N43305" s="172"/>
      <c r="O43305" s="172"/>
      <c r="U43305" s="173"/>
    </row>
    <row r="43306" spans="13:21" s="104" customFormat="1" ht="15.75">
      <c r="M43306" s="172"/>
      <c r="N43306" s="172"/>
      <c r="O43306" s="172"/>
      <c r="U43306" s="173"/>
    </row>
    <row r="43307" spans="13:21" s="104" customFormat="1" ht="15.75">
      <c r="M43307" s="172"/>
      <c r="N43307" s="172"/>
      <c r="O43307" s="172"/>
      <c r="U43307" s="173"/>
    </row>
    <row r="43308" spans="13:21" s="104" customFormat="1" ht="15.75">
      <c r="M43308" s="172"/>
      <c r="N43308" s="172"/>
      <c r="O43308" s="172"/>
      <c r="U43308" s="173"/>
    </row>
    <row r="43309" spans="13:21" s="104" customFormat="1" ht="15.75">
      <c r="M43309" s="172"/>
      <c r="N43309" s="172"/>
      <c r="O43309" s="172"/>
      <c r="U43309" s="173"/>
    </row>
    <row r="43310" spans="13:21" s="104" customFormat="1" ht="15.75">
      <c r="M43310" s="172"/>
      <c r="N43310" s="172"/>
      <c r="O43310" s="172"/>
      <c r="U43310" s="173"/>
    </row>
    <row r="43311" spans="13:21" s="104" customFormat="1" ht="15.75">
      <c r="M43311" s="172"/>
      <c r="N43311" s="172"/>
      <c r="O43311" s="172"/>
      <c r="U43311" s="173"/>
    </row>
    <row r="43312" spans="13:21" s="104" customFormat="1" ht="15.75">
      <c r="M43312" s="172"/>
      <c r="N43312" s="172"/>
      <c r="O43312" s="172"/>
      <c r="U43312" s="173"/>
    </row>
    <row r="43313" spans="13:21" s="104" customFormat="1" ht="15.75">
      <c r="M43313" s="172"/>
      <c r="N43313" s="172"/>
      <c r="O43313" s="172"/>
      <c r="U43313" s="173"/>
    </row>
    <row r="43314" spans="13:21" s="104" customFormat="1" ht="15.75">
      <c r="M43314" s="172"/>
      <c r="N43314" s="172"/>
      <c r="O43314" s="172"/>
      <c r="U43314" s="173"/>
    </row>
    <row r="43315" spans="13:21" s="104" customFormat="1" ht="15.75">
      <c r="M43315" s="172"/>
      <c r="N43315" s="172"/>
      <c r="O43315" s="172"/>
      <c r="U43315" s="173"/>
    </row>
    <row r="43316" spans="13:21" s="104" customFormat="1" ht="15.75">
      <c r="M43316" s="172"/>
      <c r="N43316" s="172"/>
      <c r="O43316" s="172"/>
      <c r="U43316" s="173"/>
    </row>
    <row r="43317" spans="13:21" s="104" customFormat="1" ht="15.75">
      <c r="M43317" s="172"/>
      <c r="N43317" s="172"/>
      <c r="O43317" s="172"/>
      <c r="U43317" s="173"/>
    </row>
    <row r="43318" spans="13:21" s="104" customFormat="1" ht="15.75">
      <c r="M43318" s="172"/>
      <c r="N43318" s="172"/>
      <c r="O43318" s="172"/>
      <c r="U43318" s="173"/>
    </row>
    <row r="43319" spans="13:21" s="104" customFormat="1" ht="15.75">
      <c r="M43319" s="172"/>
      <c r="N43319" s="172"/>
      <c r="O43319" s="172"/>
      <c r="U43319" s="173"/>
    </row>
    <row r="43320" spans="13:21" s="104" customFormat="1" ht="15.75">
      <c r="M43320" s="172"/>
      <c r="N43320" s="172"/>
      <c r="O43320" s="172"/>
      <c r="U43320" s="173"/>
    </row>
    <row r="43321" spans="13:21" s="104" customFormat="1" ht="15.75">
      <c r="M43321" s="172"/>
      <c r="N43321" s="172"/>
      <c r="O43321" s="172"/>
      <c r="U43321" s="173"/>
    </row>
    <row r="43322" spans="13:21" s="104" customFormat="1" ht="15.75">
      <c r="M43322" s="172"/>
      <c r="N43322" s="172"/>
      <c r="O43322" s="172"/>
      <c r="U43322" s="173"/>
    </row>
    <row r="43323" spans="13:21" s="104" customFormat="1" ht="15.75">
      <c r="M43323" s="172"/>
      <c r="N43323" s="172"/>
      <c r="O43323" s="172"/>
      <c r="U43323" s="173"/>
    </row>
    <row r="43324" spans="13:21" s="104" customFormat="1" ht="15.75">
      <c r="M43324" s="172"/>
      <c r="N43324" s="172"/>
      <c r="O43324" s="172"/>
      <c r="U43324" s="173"/>
    </row>
    <row r="43325" spans="13:21" s="104" customFormat="1" ht="15.75">
      <c r="M43325" s="172"/>
      <c r="N43325" s="172"/>
      <c r="O43325" s="172"/>
      <c r="U43325" s="173"/>
    </row>
    <row r="43326" spans="13:21" s="104" customFormat="1" ht="15.75">
      <c r="M43326" s="172"/>
      <c r="N43326" s="172"/>
      <c r="O43326" s="172"/>
      <c r="U43326" s="173"/>
    </row>
    <row r="43327" spans="13:21" s="104" customFormat="1" ht="15.75">
      <c r="M43327" s="172"/>
      <c r="N43327" s="172"/>
      <c r="O43327" s="172"/>
      <c r="U43327" s="173"/>
    </row>
    <row r="43328" spans="13:21" s="104" customFormat="1" ht="15.75">
      <c r="M43328" s="172"/>
      <c r="N43328" s="172"/>
      <c r="O43328" s="172"/>
      <c r="U43328" s="173"/>
    </row>
    <row r="43329" spans="13:21" s="104" customFormat="1" ht="15.75">
      <c r="M43329" s="172"/>
      <c r="N43329" s="172"/>
      <c r="O43329" s="172"/>
      <c r="U43329" s="173"/>
    </row>
    <row r="43330" spans="13:21" s="104" customFormat="1" ht="15.75">
      <c r="M43330" s="172"/>
      <c r="N43330" s="172"/>
      <c r="O43330" s="172"/>
      <c r="U43330" s="173"/>
    </row>
    <row r="43331" spans="13:21" s="104" customFormat="1" ht="15.75">
      <c r="M43331" s="172"/>
      <c r="N43331" s="172"/>
      <c r="O43331" s="172"/>
      <c r="U43331" s="173"/>
    </row>
    <row r="43332" spans="13:21" s="104" customFormat="1" ht="15.75">
      <c r="M43332" s="172"/>
      <c r="N43332" s="172"/>
      <c r="O43332" s="172"/>
      <c r="U43332" s="173"/>
    </row>
    <row r="43333" spans="13:21" s="104" customFormat="1" ht="15.75">
      <c r="M43333" s="172"/>
      <c r="N43333" s="172"/>
      <c r="O43333" s="172"/>
      <c r="U43333" s="173"/>
    </row>
    <row r="43334" spans="13:21" s="104" customFormat="1" ht="15.75">
      <c r="M43334" s="172"/>
      <c r="N43334" s="172"/>
      <c r="O43334" s="172"/>
      <c r="U43334" s="173"/>
    </row>
    <row r="43335" spans="13:21" s="104" customFormat="1" ht="15.75">
      <c r="M43335" s="172"/>
      <c r="N43335" s="172"/>
      <c r="O43335" s="172"/>
      <c r="U43335" s="173"/>
    </row>
    <row r="43336" spans="13:21" s="104" customFormat="1" ht="15.75">
      <c r="M43336" s="172"/>
      <c r="N43336" s="172"/>
      <c r="O43336" s="172"/>
      <c r="U43336" s="173"/>
    </row>
    <row r="43337" spans="13:21" s="104" customFormat="1" ht="15.75">
      <c r="M43337" s="172"/>
      <c r="N43337" s="172"/>
      <c r="O43337" s="172"/>
      <c r="U43337" s="173"/>
    </row>
    <row r="43338" spans="13:21" s="104" customFormat="1" ht="15.75">
      <c r="M43338" s="172"/>
      <c r="N43338" s="172"/>
      <c r="O43338" s="172"/>
      <c r="U43338" s="173"/>
    </row>
    <row r="43339" spans="13:21" s="104" customFormat="1" ht="15.75">
      <c r="M43339" s="172"/>
      <c r="N43339" s="172"/>
      <c r="O43339" s="172"/>
      <c r="U43339" s="173"/>
    </row>
    <row r="43340" spans="13:21" s="104" customFormat="1" ht="15.75">
      <c r="M43340" s="172"/>
      <c r="N43340" s="172"/>
      <c r="O43340" s="172"/>
      <c r="U43340" s="173"/>
    </row>
    <row r="43341" spans="13:21" s="104" customFormat="1" ht="15.75">
      <c r="M43341" s="172"/>
      <c r="N43341" s="172"/>
      <c r="O43341" s="172"/>
      <c r="U43341" s="173"/>
    </row>
    <row r="43342" spans="13:21" s="104" customFormat="1" ht="15.75">
      <c r="M43342" s="172"/>
      <c r="N43342" s="172"/>
      <c r="O43342" s="172"/>
      <c r="U43342" s="173"/>
    </row>
    <row r="43343" spans="13:21" s="104" customFormat="1" ht="15.75">
      <c r="M43343" s="172"/>
      <c r="N43343" s="172"/>
      <c r="O43343" s="172"/>
      <c r="U43343" s="173"/>
    </row>
    <row r="43344" spans="13:21" s="104" customFormat="1" ht="15.75">
      <c r="M43344" s="172"/>
      <c r="N43344" s="172"/>
      <c r="O43344" s="172"/>
      <c r="U43344" s="173"/>
    </row>
    <row r="43345" spans="13:21" s="104" customFormat="1" ht="15.75">
      <c r="M43345" s="172"/>
      <c r="N43345" s="172"/>
      <c r="O43345" s="172"/>
      <c r="U43345" s="173"/>
    </row>
    <row r="43346" spans="13:21" s="104" customFormat="1" ht="15.75">
      <c r="M43346" s="172"/>
      <c r="N43346" s="172"/>
      <c r="O43346" s="172"/>
      <c r="U43346" s="173"/>
    </row>
    <row r="43347" spans="13:21" s="104" customFormat="1" ht="15.75">
      <c r="M43347" s="172"/>
      <c r="N43347" s="172"/>
      <c r="O43347" s="172"/>
      <c r="U43347" s="173"/>
    </row>
    <row r="43348" spans="13:21" s="104" customFormat="1" ht="15.75">
      <c r="M43348" s="172"/>
      <c r="N43348" s="172"/>
      <c r="O43348" s="172"/>
      <c r="U43348" s="173"/>
    </row>
    <row r="43349" spans="13:21" s="104" customFormat="1" ht="15.75">
      <c r="M43349" s="172"/>
      <c r="N43349" s="172"/>
      <c r="O43349" s="172"/>
      <c r="U43349" s="173"/>
    </row>
    <row r="43350" spans="13:21" s="104" customFormat="1" ht="15.75">
      <c r="M43350" s="172"/>
      <c r="N43350" s="172"/>
      <c r="O43350" s="172"/>
      <c r="U43350" s="173"/>
    </row>
    <row r="43351" spans="13:21" s="104" customFormat="1" ht="15.75">
      <c r="M43351" s="172"/>
      <c r="N43351" s="172"/>
      <c r="O43351" s="172"/>
      <c r="U43351" s="173"/>
    </row>
    <row r="43352" spans="13:21" s="104" customFormat="1" ht="15.75">
      <c r="M43352" s="172"/>
      <c r="N43352" s="172"/>
      <c r="O43352" s="172"/>
      <c r="U43352" s="173"/>
    </row>
    <row r="43353" spans="13:21" s="104" customFormat="1" ht="15.75">
      <c r="M43353" s="172"/>
      <c r="N43353" s="172"/>
      <c r="O43353" s="172"/>
      <c r="U43353" s="173"/>
    </row>
    <row r="43354" spans="13:21" s="104" customFormat="1" ht="15.75">
      <c r="M43354" s="172"/>
      <c r="N43354" s="172"/>
      <c r="O43354" s="172"/>
      <c r="U43354" s="173"/>
    </row>
    <row r="43355" spans="13:21" s="104" customFormat="1" ht="15.75">
      <c r="M43355" s="172"/>
      <c r="N43355" s="172"/>
      <c r="O43355" s="172"/>
      <c r="U43355" s="173"/>
    </row>
    <row r="43356" spans="13:21" s="104" customFormat="1" ht="15.75">
      <c r="M43356" s="172"/>
      <c r="N43356" s="172"/>
      <c r="O43356" s="172"/>
      <c r="U43356" s="173"/>
    </row>
    <row r="43357" spans="13:21" s="104" customFormat="1" ht="15.75">
      <c r="M43357" s="172"/>
      <c r="N43357" s="172"/>
      <c r="O43357" s="172"/>
      <c r="U43357" s="173"/>
    </row>
    <row r="43358" spans="13:21" s="104" customFormat="1" ht="15.75">
      <c r="M43358" s="172"/>
      <c r="N43358" s="172"/>
      <c r="O43358" s="172"/>
      <c r="U43358" s="173"/>
    </row>
    <row r="43359" spans="13:21" s="104" customFormat="1" ht="15.75">
      <c r="M43359" s="172"/>
      <c r="N43359" s="172"/>
      <c r="O43359" s="172"/>
      <c r="U43359" s="173"/>
    </row>
    <row r="43360" spans="13:21" s="104" customFormat="1" ht="15.75">
      <c r="M43360" s="172"/>
      <c r="N43360" s="172"/>
      <c r="O43360" s="172"/>
      <c r="U43360" s="173"/>
    </row>
    <row r="43361" spans="13:21" s="104" customFormat="1" ht="15.75">
      <c r="M43361" s="172"/>
      <c r="N43361" s="172"/>
      <c r="O43361" s="172"/>
      <c r="U43361" s="173"/>
    </row>
    <row r="43362" spans="13:21" s="104" customFormat="1" ht="15.75">
      <c r="M43362" s="172"/>
      <c r="N43362" s="172"/>
      <c r="O43362" s="172"/>
      <c r="U43362" s="173"/>
    </row>
    <row r="43363" spans="13:21" s="104" customFormat="1" ht="15.75">
      <c r="M43363" s="172"/>
      <c r="N43363" s="172"/>
      <c r="O43363" s="172"/>
      <c r="U43363" s="173"/>
    </row>
    <row r="43364" spans="13:21" s="104" customFormat="1" ht="15.75">
      <c r="M43364" s="172"/>
      <c r="N43364" s="172"/>
      <c r="O43364" s="172"/>
      <c r="U43364" s="173"/>
    </row>
    <row r="43365" spans="13:21" s="104" customFormat="1" ht="15.75">
      <c r="M43365" s="172"/>
      <c r="N43365" s="172"/>
      <c r="O43365" s="172"/>
      <c r="U43365" s="173"/>
    </row>
    <row r="43366" spans="13:21" s="104" customFormat="1" ht="15.75">
      <c r="M43366" s="172"/>
      <c r="N43366" s="172"/>
      <c r="O43366" s="172"/>
      <c r="U43366" s="173"/>
    </row>
    <row r="43367" spans="13:21" s="104" customFormat="1" ht="15.75">
      <c r="M43367" s="172"/>
      <c r="N43367" s="172"/>
      <c r="O43367" s="172"/>
      <c r="U43367" s="173"/>
    </row>
    <row r="43368" spans="13:21" s="104" customFormat="1" ht="15.75">
      <c r="M43368" s="172"/>
      <c r="N43368" s="172"/>
      <c r="O43368" s="172"/>
      <c r="U43368" s="173"/>
    </row>
    <row r="43369" spans="13:21" s="104" customFormat="1" ht="15.75">
      <c r="M43369" s="172"/>
      <c r="N43369" s="172"/>
      <c r="O43369" s="172"/>
      <c r="U43369" s="173"/>
    </row>
    <row r="43370" spans="13:21" s="104" customFormat="1" ht="15.75">
      <c r="M43370" s="172"/>
      <c r="N43370" s="172"/>
      <c r="O43370" s="172"/>
      <c r="U43370" s="173"/>
    </row>
    <row r="43371" spans="13:21" s="104" customFormat="1" ht="15.75">
      <c r="M43371" s="172"/>
      <c r="N43371" s="172"/>
      <c r="O43371" s="172"/>
      <c r="U43371" s="173"/>
    </row>
    <row r="43372" spans="13:21" s="104" customFormat="1" ht="15.75">
      <c r="M43372" s="172"/>
      <c r="N43372" s="172"/>
      <c r="O43372" s="172"/>
      <c r="U43372" s="173"/>
    </row>
    <row r="43373" spans="13:21" s="104" customFormat="1" ht="15.75">
      <c r="M43373" s="172"/>
      <c r="N43373" s="172"/>
      <c r="O43373" s="172"/>
      <c r="U43373" s="173"/>
    </row>
    <row r="43374" spans="13:21" s="104" customFormat="1" ht="15.75">
      <c r="M43374" s="172"/>
      <c r="N43374" s="172"/>
      <c r="O43374" s="172"/>
      <c r="U43374" s="173"/>
    </row>
    <row r="43375" spans="13:21" s="104" customFormat="1" ht="15.75">
      <c r="M43375" s="172"/>
      <c r="N43375" s="172"/>
      <c r="O43375" s="172"/>
      <c r="U43375" s="173"/>
    </row>
    <row r="43376" spans="13:21" s="104" customFormat="1" ht="15.75">
      <c r="M43376" s="172"/>
      <c r="N43376" s="172"/>
      <c r="O43376" s="172"/>
      <c r="U43376" s="173"/>
    </row>
    <row r="43377" spans="13:21" s="104" customFormat="1" ht="15.75">
      <c r="M43377" s="172"/>
      <c r="N43377" s="172"/>
      <c r="O43377" s="172"/>
      <c r="U43377" s="173"/>
    </row>
    <row r="43378" spans="13:21" s="104" customFormat="1" ht="15.75">
      <c r="M43378" s="172"/>
      <c r="N43378" s="172"/>
      <c r="O43378" s="172"/>
      <c r="U43378" s="173"/>
    </row>
    <row r="43379" spans="13:21" s="104" customFormat="1" ht="15.75">
      <c r="M43379" s="172"/>
      <c r="N43379" s="172"/>
      <c r="O43379" s="172"/>
      <c r="U43379" s="173"/>
    </row>
    <row r="43380" spans="13:21" s="104" customFormat="1" ht="15.75">
      <c r="M43380" s="172"/>
      <c r="N43380" s="172"/>
      <c r="O43380" s="172"/>
      <c r="U43380" s="173"/>
    </row>
    <row r="43381" spans="13:21" s="104" customFormat="1" ht="15.75">
      <c r="M43381" s="172"/>
      <c r="N43381" s="172"/>
      <c r="O43381" s="172"/>
      <c r="U43381" s="173"/>
    </row>
    <row r="43382" spans="13:21" s="104" customFormat="1" ht="15.75">
      <c r="M43382" s="172"/>
      <c r="N43382" s="172"/>
      <c r="O43382" s="172"/>
      <c r="U43382" s="173"/>
    </row>
    <row r="43383" spans="13:21" s="104" customFormat="1" ht="15.75">
      <c r="M43383" s="172"/>
      <c r="N43383" s="172"/>
      <c r="O43383" s="172"/>
      <c r="U43383" s="173"/>
    </row>
    <row r="43384" spans="13:21" s="104" customFormat="1" ht="15.75">
      <c r="M43384" s="172"/>
      <c r="N43384" s="172"/>
      <c r="O43384" s="172"/>
      <c r="U43384" s="173"/>
    </row>
    <row r="43385" spans="13:21" s="104" customFormat="1" ht="15.75">
      <c r="M43385" s="172"/>
      <c r="N43385" s="172"/>
      <c r="O43385" s="172"/>
      <c r="U43385" s="173"/>
    </row>
    <row r="43386" spans="13:21" s="104" customFormat="1" ht="15.75">
      <c r="M43386" s="172"/>
      <c r="N43386" s="172"/>
      <c r="O43386" s="172"/>
      <c r="U43386" s="173"/>
    </row>
    <row r="43387" spans="13:21" s="104" customFormat="1" ht="15.75">
      <c r="M43387" s="172"/>
      <c r="N43387" s="172"/>
      <c r="O43387" s="172"/>
      <c r="U43387" s="173"/>
    </row>
    <row r="43388" spans="13:21" s="104" customFormat="1" ht="15.75">
      <c r="M43388" s="172"/>
      <c r="N43388" s="172"/>
      <c r="O43388" s="172"/>
      <c r="U43388" s="173"/>
    </row>
    <row r="43389" spans="13:21" s="104" customFormat="1" ht="15.75">
      <c r="M43389" s="172"/>
      <c r="N43389" s="172"/>
      <c r="O43389" s="172"/>
      <c r="U43389" s="173"/>
    </row>
    <row r="43390" spans="13:21" s="104" customFormat="1" ht="15.75">
      <c r="M43390" s="172"/>
      <c r="N43390" s="172"/>
      <c r="O43390" s="172"/>
      <c r="U43390" s="173"/>
    </row>
    <row r="43391" spans="13:21" s="104" customFormat="1" ht="15.75">
      <c r="M43391" s="172"/>
      <c r="N43391" s="172"/>
      <c r="O43391" s="172"/>
      <c r="U43391" s="173"/>
    </row>
    <row r="43392" spans="13:21" s="104" customFormat="1" ht="15.75">
      <c r="M43392" s="172"/>
      <c r="N43392" s="172"/>
      <c r="O43392" s="172"/>
      <c r="U43392" s="173"/>
    </row>
    <row r="43393" spans="13:21" s="104" customFormat="1" ht="15.75">
      <c r="M43393" s="172"/>
      <c r="N43393" s="172"/>
      <c r="O43393" s="172"/>
      <c r="U43393" s="173"/>
    </row>
    <row r="43394" spans="13:21" s="104" customFormat="1" ht="15.75">
      <c r="M43394" s="172"/>
      <c r="N43394" s="172"/>
      <c r="O43394" s="172"/>
      <c r="U43394" s="173"/>
    </row>
    <row r="43395" spans="13:21" s="104" customFormat="1" ht="15.75">
      <c r="M43395" s="172"/>
      <c r="N43395" s="172"/>
      <c r="O43395" s="172"/>
      <c r="U43395" s="173"/>
    </row>
    <row r="43396" spans="13:21" s="104" customFormat="1" ht="15.75">
      <c r="M43396" s="172"/>
      <c r="N43396" s="172"/>
      <c r="O43396" s="172"/>
      <c r="U43396" s="173"/>
    </row>
    <row r="43397" spans="13:21" s="104" customFormat="1" ht="15.75">
      <c r="M43397" s="172"/>
      <c r="N43397" s="172"/>
      <c r="O43397" s="172"/>
      <c r="U43397" s="173"/>
    </row>
    <row r="43398" spans="13:21" s="104" customFormat="1" ht="15.75">
      <c r="M43398" s="172"/>
      <c r="N43398" s="172"/>
      <c r="O43398" s="172"/>
      <c r="U43398" s="173"/>
    </row>
    <row r="43399" spans="13:21" s="104" customFormat="1" ht="15.75">
      <c r="M43399" s="172"/>
      <c r="N43399" s="172"/>
      <c r="O43399" s="172"/>
      <c r="U43399" s="173"/>
    </row>
    <row r="43400" spans="13:21" s="104" customFormat="1" ht="15.75">
      <c r="M43400" s="172"/>
      <c r="N43400" s="172"/>
      <c r="O43400" s="172"/>
      <c r="U43400" s="173"/>
    </row>
    <row r="43401" spans="13:21" s="104" customFormat="1" ht="15.75">
      <c r="M43401" s="172"/>
      <c r="N43401" s="172"/>
      <c r="O43401" s="172"/>
      <c r="U43401" s="173"/>
    </row>
    <row r="43402" spans="13:21" s="104" customFormat="1" ht="15.75">
      <c r="M43402" s="172"/>
      <c r="N43402" s="172"/>
      <c r="O43402" s="172"/>
      <c r="U43402" s="173"/>
    </row>
    <row r="43403" spans="13:21" s="104" customFormat="1" ht="15.75">
      <c r="M43403" s="172"/>
      <c r="N43403" s="172"/>
      <c r="O43403" s="172"/>
      <c r="U43403" s="173"/>
    </row>
    <row r="43404" spans="13:21" s="104" customFormat="1" ht="15.75">
      <c r="M43404" s="172"/>
      <c r="N43404" s="172"/>
      <c r="O43404" s="172"/>
      <c r="U43404" s="173"/>
    </row>
    <row r="43405" spans="13:21" s="104" customFormat="1" ht="15.75">
      <c r="M43405" s="172"/>
      <c r="N43405" s="172"/>
      <c r="O43405" s="172"/>
      <c r="U43405" s="173"/>
    </row>
    <row r="43406" spans="13:21" s="104" customFormat="1" ht="15.75">
      <c r="M43406" s="172"/>
      <c r="N43406" s="172"/>
      <c r="O43406" s="172"/>
      <c r="U43406" s="173"/>
    </row>
    <row r="43407" spans="13:21" s="104" customFormat="1" ht="15.75">
      <c r="M43407" s="172"/>
      <c r="N43407" s="172"/>
      <c r="O43407" s="172"/>
      <c r="U43407" s="173"/>
    </row>
    <row r="43408" spans="13:21" s="104" customFormat="1" ht="15.75">
      <c r="M43408" s="172"/>
      <c r="N43408" s="172"/>
      <c r="O43408" s="172"/>
      <c r="U43408" s="173"/>
    </row>
    <row r="43409" spans="13:21" s="104" customFormat="1" ht="15.75">
      <c r="M43409" s="172"/>
      <c r="N43409" s="172"/>
      <c r="O43409" s="172"/>
      <c r="U43409" s="173"/>
    </row>
    <row r="43410" spans="13:21" s="104" customFormat="1" ht="15.75">
      <c r="M43410" s="172"/>
      <c r="N43410" s="172"/>
      <c r="O43410" s="172"/>
      <c r="U43410" s="173"/>
    </row>
    <row r="43411" spans="13:21" s="104" customFormat="1" ht="15.75">
      <c r="M43411" s="172"/>
      <c r="N43411" s="172"/>
      <c r="O43411" s="172"/>
      <c r="U43411" s="173"/>
    </row>
    <row r="43412" spans="13:21" s="104" customFormat="1" ht="15.75">
      <c r="M43412" s="172"/>
      <c r="N43412" s="172"/>
      <c r="O43412" s="172"/>
      <c r="U43412" s="173"/>
    </row>
    <row r="43413" spans="13:21" s="104" customFormat="1" ht="15.75">
      <c r="M43413" s="172"/>
      <c r="N43413" s="172"/>
      <c r="O43413" s="172"/>
      <c r="U43413" s="173"/>
    </row>
    <row r="43414" spans="13:21" s="104" customFormat="1" ht="15.75">
      <c r="M43414" s="172"/>
      <c r="N43414" s="172"/>
      <c r="O43414" s="172"/>
      <c r="U43414" s="173"/>
    </row>
    <row r="43415" spans="13:21" s="104" customFormat="1" ht="15.75">
      <c r="M43415" s="172"/>
      <c r="N43415" s="172"/>
      <c r="O43415" s="172"/>
      <c r="U43415" s="173"/>
    </row>
    <row r="43416" spans="13:21" s="104" customFormat="1" ht="15.75">
      <c r="M43416" s="172"/>
      <c r="N43416" s="172"/>
      <c r="O43416" s="172"/>
      <c r="U43416" s="173"/>
    </row>
    <row r="43417" spans="13:21" s="104" customFormat="1" ht="15.75">
      <c r="M43417" s="172"/>
      <c r="N43417" s="172"/>
      <c r="O43417" s="172"/>
      <c r="U43417" s="173"/>
    </row>
    <row r="43418" spans="13:21" s="104" customFormat="1" ht="15.75">
      <c r="M43418" s="172"/>
      <c r="N43418" s="172"/>
      <c r="O43418" s="172"/>
      <c r="U43418" s="173"/>
    </row>
    <row r="43419" spans="13:21" s="104" customFormat="1" ht="15.75">
      <c r="M43419" s="172"/>
      <c r="N43419" s="172"/>
      <c r="O43419" s="172"/>
      <c r="U43419" s="173"/>
    </row>
    <row r="43420" spans="13:21" s="104" customFormat="1" ht="15.75">
      <c r="M43420" s="172"/>
      <c r="N43420" s="172"/>
      <c r="O43420" s="172"/>
      <c r="U43420" s="173"/>
    </row>
    <row r="43421" spans="13:21" s="104" customFormat="1" ht="15.75">
      <c r="M43421" s="172"/>
      <c r="N43421" s="172"/>
      <c r="O43421" s="172"/>
      <c r="U43421" s="173"/>
    </row>
    <row r="43422" spans="13:21" s="104" customFormat="1" ht="15.75">
      <c r="M43422" s="172"/>
      <c r="N43422" s="172"/>
      <c r="O43422" s="172"/>
      <c r="U43422" s="173"/>
    </row>
    <row r="43423" spans="13:21" s="104" customFormat="1" ht="15.75">
      <c r="M43423" s="172"/>
      <c r="N43423" s="172"/>
      <c r="O43423" s="172"/>
      <c r="U43423" s="173"/>
    </row>
    <row r="43424" spans="13:21" s="104" customFormat="1" ht="15.75">
      <c r="M43424" s="172"/>
      <c r="N43424" s="172"/>
      <c r="O43424" s="172"/>
      <c r="U43424" s="173"/>
    </row>
    <row r="43425" spans="13:21" s="104" customFormat="1" ht="15.75">
      <c r="M43425" s="172"/>
      <c r="N43425" s="172"/>
      <c r="O43425" s="172"/>
      <c r="U43425" s="173"/>
    </row>
    <row r="43426" spans="13:21" s="104" customFormat="1" ht="15.75">
      <c r="M43426" s="172"/>
      <c r="N43426" s="172"/>
      <c r="O43426" s="172"/>
      <c r="U43426" s="173"/>
    </row>
    <row r="43427" spans="13:21" s="104" customFormat="1" ht="15.75">
      <c r="M43427" s="172"/>
      <c r="N43427" s="172"/>
      <c r="O43427" s="172"/>
      <c r="U43427" s="173"/>
    </row>
    <row r="43428" spans="13:21" s="104" customFormat="1" ht="15.75">
      <c r="M43428" s="172"/>
      <c r="N43428" s="172"/>
      <c r="O43428" s="172"/>
      <c r="U43428" s="173"/>
    </row>
    <row r="43429" spans="13:21" s="104" customFormat="1" ht="15.75">
      <c r="M43429" s="172"/>
      <c r="N43429" s="172"/>
      <c r="O43429" s="172"/>
      <c r="U43429" s="173"/>
    </row>
    <row r="43430" spans="13:21" s="104" customFormat="1" ht="15.75">
      <c r="M43430" s="172"/>
      <c r="N43430" s="172"/>
      <c r="O43430" s="172"/>
      <c r="U43430" s="173"/>
    </row>
    <row r="43431" spans="13:21" s="104" customFormat="1" ht="15.75">
      <c r="M43431" s="172"/>
      <c r="N43431" s="172"/>
      <c r="O43431" s="172"/>
      <c r="U43431" s="173"/>
    </row>
    <row r="43432" spans="13:21" s="104" customFormat="1" ht="15.75">
      <c r="M43432" s="172"/>
      <c r="N43432" s="172"/>
      <c r="O43432" s="172"/>
      <c r="U43432" s="173"/>
    </row>
    <row r="43433" spans="13:21" s="104" customFormat="1" ht="15.75">
      <c r="M43433" s="172"/>
      <c r="N43433" s="172"/>
      <c r="O43433" s="172"/>
      <c r="U43433" s="173"/>
    </row>
    <row r="43434" spans="13:21" s="104" customFormat="1" ht="15.75">
      <c r="M43434" s="172"/>
      <c r="N43434" s="172"/>
      <c r="O43434" s="172"/>
      <c r="U43434" s="173"/>
    </row>
    <row r="43435" spans="13:21" s="104" customFormat="1" ht="15.75">
      <c r="M43435" s="172"/>
      <c r="N43435" s="172"/>
      <c r="O43435" s="172"/>
      <c r="U43435" s="173"/>
    </row>
    <row r="43436" spans="13:21" s="104" customFormat="1" ht="15.75">
      <c r="M43436" s="172"/>
      <c r="N43436" s="172"/>
      <c r="O43436" s="172"/>
      <c r="U43436" s="173"/>
    </row>
    <row r="43437" spans="13:21" s="104" customFormat="1" ht="15.75">
      <c r="M43437" s="172"/>
      <c r="N43437" s="172"/>
      <c r="O43437" s="172"/>
      <c r="U43437" s="173"/>
    </row>
    <row r="43438" spans="13:21" s="104" customFormat="1" ht="15.75">
      <c r="M43438" s="172"/>
      <c r="N43438" s="172"/>
      <c r="O43438" s="172"/>
      <c r="U43438" s="173"/>
    </row>
    <row r="43439" spans="13:21" s="104" customFormat="1" ht="15.75">
      <c r="M43439" s="172"/>
      <c r="N43439" s="172"/>
      <c r="O43439" s="172"/>
      <c r="U43439" s="173"/>
    </row>
    <row r="43440" spans="13:21" s="104" customFormat="1" ht="15.75">
      <c r="M43440" s="172"/>
      <c r="N43440" s="172"/>
      <c r="O43440" s="172"/>
      <c r="U43440" s="173"/>
    </row>
    <row r="43441" spans="13:21" s="104" customFormat="1" ht="15.75">
      <c r="M43441" s="172"/>
      <c r="N43441" s="172"/>
      <c r="O43441" s="172"/>
      <c r="U43441" s="173"/>
    </row>
    <row r="43442" spans="13:21" s="104" customFormat="1" ht="15.75">
      <c r="M43442" s="172"/>
      <c r="N43442" s="172"/>
      <c r="O43442" s="172"/>
      <c r="U43442" s="173"/>
    </row>
    <row r="43443" spans="13:21" s="104" customFormat="1" ht="15.75">
      <c r="M43443" s="172"/>
      <c r="N43443" s="172"/>
      <c r="O43443" s="172"/>
      <c r="U43443" s="173"/>
    </row>
    <row r="43444" spans="13:21" s="104" customFormat="1" ht="15.75">
      <c r="M43444" s="172"/>
      <c r="N43444" s="172"/>
      <c r="O43444" s="172"/>
      <c r="U43444" s="173"/>
    </row>
    <row r="43445" spans="13:21" s="104" customFormat="1" ht="15.75">
      <c r="M43445" s="172"/>
      <c r="N43445" s="172"/>
      <c r="O43445" s="172"/>
      <c r="U43445" s="173"/>
    </row>
    <row r="43446" spans="13:21" s="104" customFormat="1" ht="15.75">
      <c r="M43446" s="172"/>
      <c r="N43446" s="172"/>
      <c r="O43446" s="172"/>
      <c r="U43446" s="173"/>
    </row>
    <row r="43447" spans="13:21" s="104" customFormat="1" ht="15.75">
      <c r="M43447" s="172"/>
      <c r="N43447" s="172"/>
      <c r="O43447" s="172"/>
      <c r="U43447" s="173"/>
    </row>
    <row r="43448" spans="13:21" s="104" customFormat="1" ht="15.75">
      <c r="M43448" s="172"/>
      <c r="N43448" s="172"/>
      <c r="O43448" s="172"/>
      <c r="U43448" s="173"/>
    </row>
    <row r="43449" spans="13:21" s="104" customFormat="1" ht="15.75">
      <c r="M43449" s="172"/>
      <c r="N43449" s="172"/>
      <c r="O43449" s="172"/>
      <c r="U43449" s="173"/>
    </row>
    <row r="43450" spans="13:21" s="104" customFormat="1" ht="15.75">
      <c r="M43450" s="172"/>
      <c r="N43450" s="172"/>
      <c r="O43450" s="172"/>
      <c r="U43450" s="173"/>
    </row>
    <row r="43451" spans="13:21" s="104" customFormat="1" ht="15.75">
      <c r="M43451" s="172"/>
      <c r="N43451" s="172"/>
      <c r="O43451" s="172"/>
      <c r="U43451" s="173"/>
    </row>
    <row r="43452" spans="13:21" s="104" customFormat="1" ht="15.75">
      <c r="M43452" s="172"/>
      <c r="N43452" s="172"/>
      <c r="O43452" s="172"/>
      <c r="U43452" s="173"/>
    </row>
    <row r="43453" spans="13:21" s="104" customFormat="1" ht="15.75">
      <c r="M43453" s="172"/>
      <c r="N43453" s="172"/>
      <c r="O43453" s="172"/>
      <c r="U43453" s="173"/>
    </row>
    <row r="43454" spans="13:21" s="104" customFormat="1" ht="15.75">
      <c r="M43454" s="172"/>
      <c r="N43454" s="172"/>
      <c r="O43454" s="172"/>
      <c r="U43454" s="173"/>
    </row>
    <row r="43455" spans="13:21" s="104" customFormat="1" ht="15.75">
      <c r="M43455" s="172"/>
      <c r="N43455" s="172"/>
      <c r="O43455" s="172"/>
      <c r="U43455" s="173"/>
    </row>
    <row r="43456" spans="13:21" s="104" customFormat="1" ht="15.75">
      <c r="M43456" s="172"/>
      <c r="N43456" s="172"/>
      <c r="O43456" s="172"/>
      <c r="U43456" s="173"/>
    </row>
    <row r="43457" spans="13:21" s="104" customFormat="1" ht="15.75">
      <c r="M43457" s="172"/>
      <c r="N43457" s="172"/>
      <c r="O43457" s="172"/>
      <c r="U43457" s="173"/>
    </row>
    <row r="43458" spans="13:21" s="104" customFormat="1" ht="15.75">
      <c r="M43458" s="172"/>
      <c r="N43458" s="172"/>
      <c r="O43458" s="172"/>
      <c r="U43458" s="173"/>
    </row>
    <row r="43459" spans="13:21" s="104" customFormat="1" ht="15.75">
      <c r="M43459" s="172"/>
      <c r="N43459" s="172"/>
      <c r="O43459" s="172"/>
      <c r="U43459" s="173"/>
    </row>
    <row r="43460" spans="13:21" s="104" customFormat="1" ht="15.75">
      <c r="M43460" s="172"/>
      <c r="N43460" s="172"/>
      <c r="O43460" s="172"/>
      <c r="U43460" s="173"/>
    </row>
    <row r="43461" spans="13:21" s="104" customFormat="1" ht="15.75">
      <c r="M43461" s="172"/>
      <c r="N43461" s="172"/>
      <c r="O43461" s="172"/>
      <c r="U43461" s="173"/>
    </row>
    <row r="43462" spans="13:21" s="104" customFormat="1" ht="15.75">
      <c r="M43462" s="172"/>
      <c r="N43462" s="172"/>
      <c r="O43462" s="172"/>
      <c r="U43462" s="173"/>
    </row>
    <row r="43463" spans="13:21" s="104" customFormat="1" ht="15.75">
      <c r="M43463" s="172"/>
      <c r="N43463" s="172"/>
      <c r="O43463" s="172"/>
      <c r="U43463" s="173"/>
    </row>
    <row r="43464" spans="13:21" s="104" customFormat="1" ht="15.75">
      <c r="M43464" s="172"/>
      <c r="N43464" s="172"/>
      <c r="O43464" s="172"/>
      <c r="U43464" s="173"/>
    </row>
    <row r="43465" spans="13:21" s="104" customFormat="1" ht="15.75">
      <c r="M43465" s="172"/>
      <c r="N43465" s="172"/>
      <c r="O43465" s="172"/>
      <c r="U43465" s="173"/>
    </row>
    <row r="43466" spans="13:21" s="104" customFormat="1" ht="15.75">
      <c r="M43466" s="172"/>
      <c r="N43466" s="172"/>
      <c r="O43466" s="172"/>
      <c r="U43466" s="173"/>
    </row>
    <row r="43467" spans="13:21" s="104" customFormat="1" ht="15.75">
      <c r="M43467" s="172"/>
      <c r="N43467" s="172"/>
      <c r="O43467" s="172"/>
      <c r="U43467" s="173"/>
    </row>
    <row r="43468" spans="13:21" s="104" customFormat="1" ht="15.75">
      <c r="M43468" s="172"/>
      <c r="N43468" s="172"/>
      <c r="O43468" s="172"/>
      <c r="U43468" s="173"/>
    </row>
    <row r="43469" spans="13:21" s="104" customFormat="1" ht="15.75">
      <c r="M43469" s="172"/>
      <c r="N43469" s="172"/>
      <c r="O43469" s="172"/>
      <c r="U43469" s="173"/>
    </row>
    <row r="43470" spans="13:21" s="104" customFormat="1" ht="15.75">
      <c r="M43470" s="172"/>
      <c r="N43470" s="172"/>
      <c r="O43470" s="172"/>
      <c r="U43470" s="173"/>
    </row>
    <row r="43471" spans="13:21" s="104" customFormat="1" ht="15.75">
      <c r="M43471" s="172"/>
      <c r="N43471" s="172"/>
      <c r="O43471" s="172"/>
      <c r="U43471" s="173"/>
    </row>
    <row r="43472" spans="13:21" s="104" customFormat="1" ht="15.75">
      <c r="M43472" s="172"/>
      <c r="N43472" s="172"/>
      <c r="O43472" s="172"/>
      <c r="U43472" s="173"/>
    </row>
    <row r="43473" spans="13:21" s="104" customFormat="1" ht="15.75">
      <c r="M43473" s="172"/>
      <c r="N43473" s="172"/>
      <c r="O43473" s="172"/>
      <c r="U43473" s="173"/>
    </row>
    <row r="43474" spans="13:21" s="104" customFormat="1" ht="15.75">
      <c r="M43474" s="172"/>
      <c r="N43474" s="172"/>
      <c r="O43474" s="172"/>
      <c r="U43474" s="173"/>
    </row>
    <row r="43475" spans="13:21" s="104" customFormat="1" ht="15.75">
      <c r="M43475" s="172"/>
      <c r="N43475" s="172"/>
      <c r="O43475" s="172"/>
      <c r="U43475" s="173"/>
    </row>
    <row r="43476" spans="13:21" s="104" customFormat="1" ht="15.75">
      <c r="M43476" s="172"/>
      <c r="N43476" s="172"/>
      <c r="O43476" s="172"/>
      <c r="U43476" s="173"/>
    </row>
    <row r="43477" spans="13:21" s="104" customFormat="1" ht="15.75">
      <c r="M43477" s="172"/>
      <c r="N43477" s="172"/>
      <c r="O43477" s="172"/>
      <c r="U43477" s="173"/>
    </row>
    <row r="43478" spans="13:21" s="104" customFormat="1" ht="15.75">
      <c r="M43478" s="172"/>
      <c r="N43478" s="172"/>
      <c r="O43478" s="172"/>
      <c r="U43478" s="173"/>
    </row>
    <row r="43479" spans="13:21" s="104" customFormat="1" ht="15.75">
      <c r="M43479" s="172"/>
      <c r="N43479" s="172"/>
      <c r="O43479" s="172"/>
      <c r="U43479" s="173"/>
    </row>
    <row r="43480" spans="13:21" s="104" customFormat="1" ht="15.75">
      <c r="M43480" s="172"/>
      <c r="N43480" s="172"/>
      <c r="O43480" s="172"/>
      <c r="U43480" s="173"/>
    </row>
    <row r="43481" spans="13:21" s="104" customFormat="1" ht="15.75">
      <c r="M43481" s="172"/>
      <c r="N43481" s="172"/>
      <c r="O43481" s="172"/>
      <c r="U43481" s="173"/>
    </row>
    <row r="43482" spans="13:21" s="104" customFormat="1" ht="15.75">
      <c r="M43482" s="172"/>
      <c r="N43482" s="172"/>
      <c r="O43482" s="172"/>
      <c r="U43482" s="173"/>
    </row>
    <row r="43483" spans="13:21" s="104" customFormat="1" ht="15.75">
      <c r="M43483" s="172"/>
      <c r="N43483" s="172"/>
      <c r="O43483" s="172"/>
      <c r="U43483" s="173"/>
    </row>
    <row r="43484" spans="13:21" s="104" customFormat="1" ht="15.75">
      <c r="M43484" s="172"/>
      <c r="N43484" s="172"/>
      <c r="O43484" s="172"/>
      <c r="U43484" s="173"/>
    </row>
    <row r="43485" spans="13:21" s="104" customFormat="1" ht="15.75">
      <c r="M43485" s="172"/>
      <c r="N43485" s="172"/>
      <c r="O43485" s="172"/>
      <c r="U43485" s="173"/>
    </row>
    <row r="43486" spans="13:21" s="104" customFormat="1" ht="15.75">
      <c r="M43486" s="172"/>
      <c r="N43486" s="172"/>
      <c r="O43486" s="172"/>
      <c r="U43486" s="173"/>
    </row>
    <row r="43487" spans="13:21" s="104" customFormat="1" ht="15.75">
      <c r="M43487" s="172"/>
      <c r="N43487" s="172"/>
      <c r="O43487" s="172"/>
      <c r="U43487" s="173"/>
    </row>
    <row r="43488" spans="13:21" s="104" customFormat="1" ht="15.75">
      <c r="M43488" s="172"/>
      <c r="N43488" s="172"/>
      <c r="O43488" s="172"/>
      <c r="U43488" s="173"/>
    </row>
    <row r="43489" spans="13:21" s="104" customFormat="1" ht="15.75">
      <c r="M43489" s="172"/>
      <c r="N43489" s="172"/>
      <c r="O43489" s="172"/>
      <c r="U43489" s="173"/>
    </row>
    <row r="43490" spans="13:21" s="104" customFormat="1" ht="15.75">
      <c r="M43490" s="172"/>
      <c r="N43490" s="172"/>
      <c r="O43490" s="172"/>
      <c r="U43490" s="173"/>
    </row>
    <row r="43491" spans="13:21" s="104" customFormat="1" ht="15.75">
      <c r="M43491" s="172"/>
      <c r="N43491" s="172"/>
      <c r="O43491" s="172"/>
      <c r="U43491" s="173"/>
    </row>
    <row r="43492" spans="13:21" s="104" customFormat="1" ht="15.75">
      <c r="M43492" s="172"/>
      <c r="N43492" s="172"/>
      <c r="O43492" s="172"/>
      <c r="U43492" s="173"/>
    </row>
    <row r="43493" spans="13:21" s="104" customFormat="1" ht="15.75">
      <c r="M43493" s="172"/>
      <c r="N43493" s="172"/>
      <c r="O43493" s="172"/>
      <c r="U43493" s="173"/>
    </row>
    <row r="43494" spans="13:21" s="104" customFormat="1" ht="15.75">
      <c r="M43494" s="172"/>
      <c r="N43494" s="172"/>
      <c r="O43494" s="172"/>
      <c r="U43494" s="173"/>
    </row>
    <row r="43495" spans="13:21" s="104" customFormat="1" ht="15.75">
      <c r="M43495" s="172"/>
      <c r="N43495" s="172"/>
      <c r="O43495" s="172"/>
      <c r="U43495" s="173"/>
    </row>
    <row r="43496" spans="13:21" s="104" customFormat="1" ht="15.75">
      <c r="M43496" s="172"/>
      <c r="N43496" s="172"/>
      <c r="O43496" s="172"/>
      <c r="U43496" s="173"/>
    </row>
    <row r="43497" spans="13:21" s="104" customFormat="1" ht="15.75">
      <c r="M43497" s="172"/>
      <c r="N43497" s="172"/>
      <c r="O43497" s="172"/>
      <c r="U43497" s="173"/>
    </row>
    <row r="43498" spans="13:21" s="104" customFormat="1" ht="15.75">
      <c r="M43498" s="172"/>
      <c r="N43498" s="172"/>
      <c r="O43498" s="172"/>
      <c r="U43498" s="173"/>
    </row>
    <row r="43499" spans="13:21" s="104" customFormat="1" ht="15.75">
      <c r="M43499" s="172"/>
      <c r="N43499" s="172"/>
      <c r="O43499" s="172"/>
      <c r="U43499" s="173"/>
    </row>
    <row r="43500" spans="13:21" s="104" customFormat="1" ht="15.75">
      <c r="M43500" s="172"/>
      <c r="N43500" s="172"/>
      <c r="O43500" s="172"/>
      <c r="U43500" s="173"/>
    </row>
    <row r="43501" spans="13:21" s="104" customFormat="1" ht="15.75">
      <c r="M43501" s="172"/>
      <c r="N43501" s="172"/>
      <c r="O43501" s="172"/>
      <c r="U43501" s="173"/>
    </row>
    <row r="43502" spans="13:21" s="104" customFormat="1" ht="15.75">
      <c r="M43502" s="172"/>
      <c r="N43502" s="172"/>
      <c r="O43502" s="172"/>
      <c r="U43502" s="173"/>
    </row>
    <row r="43503" spans="13:21" s="104" customFormat="1" ht="15.75">
      <c r="M43503" s="172"/>
      <c r="N43503" s="172"/>
      <c r="O43503" s="172"/>
      <c r="U43503" s="173"/>
    </row>
    <row r="43504" spans="13:21" s="104" customFormat="1" ht="15.75">
      <c r="M43504" s="172"/>
      <c r="N43504" s="172"/>
      <c r="O43504" s="172"/>
      <c r="U43504" s="173"/>
    </row>
    <row r="43505" spans="13:21" s="104" customFormat="1" ht="15.75">
      <c r="M43505" s="172"/>
      <c r="N43505" s="172"/>
      <c r="O43505" s="172"/>
      <c r="U43505" s="173"/>
    </row>
    <row r="43506" spans="13:21" s="104" customFormat="1" ht="15.75">
      <c r="M43506" s="172"/>
      <c r="N43506" s="172"/>
      <c r="O43506" s="172"/>
      <c r="U43506" s="173"/>
    </row>
    <row r="43507" spans="13:21" s="104" customFormat="1" ht="15.75">
      <c r="M43507" s="172"/>
      <c r="N43507" s="172"/>
      <c r="O43507" s="172"/>
      <c r="U43507" s="173"/>
    </row>
    <row r="43508" spans="13:21" s="104" customFormat="1" ht="15.75">
      <c r="M43508" s="172"/>
      <c r="N43508" s="172"/>
      <c r="O43508" s="172"/>
      <c r="U43508" s="173"/>
    </row>
    <row r="43509" spans="13:21" s="104" customFormat="1" ht="15.75">
      <c r="M43509" s="172"/>
      <c r="N43509" s="172"/>
      <c r="O43509" s="172"/>
      <c r="U43509" s="173"/>
    </row>
    <row r="43510" spans="13:21" s="104" customFormat="1" ht="15.75">
      <c r="M43510" s="172"/>
      <c r="N43510" s="172"/>
      <c r="O43510" s="172"/>
      <c r="U43510" s="173"/>
    </row>
    <row r="43511" spans="13:21" s="104" customFormat="1" ht="15.75">
      <c r="M43511" s="172"/>
      <c r="N43511" s="172"/>
      <c r="O43511" s="172"/>
      <c r="U43511" s="173"/>
    </row>
    <row r="43512" spans="13:21" s="104" customFormat="1" ht="15.75">
      <c r="M43512" s="172"/>
      <c r="N43512" s="172"/>
      <c r="O43512" s="172"/>
      <c r="U43512" s="173"/>
    </row>
    <row r="43513" spans="13:21" s="104" customFormat="1" ht="15.75">
      <c r="M43513" s="172"/>
      <c r="N43513" s="172"/>
      <c r="O43513" s="172"/>
      <c r="U43513" s="173"/>
    </row>
    <row r="43514" spans="13:21" s="104" customFormat="1" ht="15.75">
      <c r="M43514" s="172"/>
      <c r="N43514" s="172"/>
      <c r="O43514" s="172"/>
      <c r="U43514" s="173"/>
    </row>
    <row r="43515" spans="13:21" s="104" customFormat="1" ht="15.75">
      <c r="M43515" s="172"/>
      <c r="N43515" s="172"/>
      <c r="O43515" s="172"/>
      <c r="U43515" s="173"/>
    </row>
    <row r="43516" spans="13:21" s="104" customFormat="1" ht="15.75">
      <c r="M43516" s="172"/>
      <c r="N43516" s="172"/>
      <c r="O43516" s="172"/>
      <c r="U43516" s="173"/>
    </row>
    <row r="43517" spans="13:21" s="104" customFormat="1" ht="15.75">
      <c r="M43517" s="172"/>
      <c r="N43517" s="172"/>
      <c r="O43517" s="172"/>
      <c r="U43517" s="173"/>
    </row>
    <row r="43518" spans="13:21" s="104" customFormat="1" ht="15.75">
      <c r="M43518" s="172"/>
      <c r="N43518" s="172"/>
      <c r="O43518" s="172"/>
      <c r="U43518" s="173"/>
    </row>
    <row r="43519" spans="13:21" s="104" customFormat="1" ht="15.75">
      <c r="M43519" s="172"/>
      <c r="N43519" s="172"/>
      <c r="O43519" s="172"/>
      <c r="U43519" s="173"/>
    </row>
    <row r="43520" spans="13:21" s="104" customFormat="1" ht="15.75">
      <c r="M43520" s="172"/>
      <c r="N43520" s="172"/>
      <c r="O43520" s="172"/>
      <c r="U43520" s="173"/>
    </row>
    <row r="43521" spans="13:21" s="104" customFormat="1" ht="15.75">
      <c r="M43521" s="172"/>
      <c r="N43521" s="172"/>
      <c r="O43521" s="172"/>
      <c r="U43521" s="173"/>
    </row>
    <row r="43522" spans="13:21" s="104" customFormat="1" ht="15.75">
      <c r="M43522" s="172"/>
      <c r="N43522" s="172"/>
      <c r="O43522" s="172"/>
      <c r="U43522" s="173"/>
    </row>
    <row r="43523" spans="13:21" s="104" customFormat="1" ht="15.75">
      <c r="M43523" s="172"/>
      <c r="N43523" s="172"/>
      <c r="O43523" s="172"/>
      <c r="U43523" s="173"/>
    </row>
    <row r="43524" spans="13:21" s="104" customFormat="1" ht="15.75">
      <c r="M43524" s="172"/>
      <c r="N43524" s="172"/>
      <c r="O43524" s="172"/>
      <c r="U43524" s="173"/>
    </row>
    <row r="43525" spans="13:21" s="104" customFormat="1" ht="15.75">
      <c r="M43525" s="172"/>
      <c r="N43525" s="172"/>
      <c r="O43525" s="172"/>
      <c r="U43525" s="173"/>
    </row>
    <row r="43526" spans="13:21" s="104" customFormat="1" ht="15.75">
      <c r="M43526" s="172"/>
      <c r="N43526" s="172"/>
      <c r="O43526" s="172"/>
      <c r="U43526" s="173"/>
    </row>
    <row r="43527" spans="13:21" s="104" customFormat="1" ht="15.75">
      <c r="M43527" s="172"/>
      <c r="N43527" s="172"/>
      <c r="O43527" s="172"/>
      <c r="U43527" s="173"/>
    </row>
    <row r="43528" spans="13:21" s="104" customFormat="1" ht="15.75">
      <c r="M43528" s="172"/>
      <c r="N43528" s="172"/>
      <c r="O43528" s="172"/>
      <c r="U43528" s="173"/>
    </row>
    <row r="43529" spans="13:21" s="104" customFormat="1" ht="15.75">
      <c r="M43529" s="172"/>
      <c r="N43529" s="172"/>
      <c r="O43529" s="172"/>
      <c r="U43529" s="173"/>
    </row>
    <row r="43530" spans="13:21" s="104" customFormat="1" ht="15.75">
      <c r="M43530" s="172"/>
      <c r="N43530" s="172"/>
      <c r="O43530" s="172"/>
      <c r="U43530" s="173"/>
    </row>
    <row r="43531" spans="13:21" s="104" customFormat="1" ht="15.75">
      <c r="M43531" s="172"/>
      <c r="N43531" s="172"/>
      <c r="O43531" s="172"/>
      <c r="U43531" s="173"/>
    </row>
    <row r="43532" spans="13:21" s="104" customFormat="1" ht="15.75">
      <c r="M43532" s="172"/>
      <c r="N43532" s="172"/>
      <c r="O43532" s="172"/>
      <c r="U43532" s="173"/>
    </row>
    <row r="43533" spans="13:21" s="104" customFormat="1" ht="15.75">
      <c r="M43533" s="172"/>
      <c r="N43533" s="172"/>
      <c r="O43533" s="172"/>
      <c r="U43533" s="173"/>
    </row>
    <row r="43534" spans="13:21" s="104" customFormat="1" ht="15.75">
      <c r="M43534" s="172"/>
      <c r="N43534" s="172"/>
      <c r="O43534" s="172"/>
      <c r="U43534" s="173"/>
    </row>
    <row r="43535" spans="13:21" s="104" customFormat="1" ht="15.75">
      <c r="M43535" s="172"/>
      <c r="N43535" s="172"/>
      <c r="O43535" s="172"/>
      <c r="U43535" s="173"/>
    </row>
    <row r="43536" spans="13:21" s="104" customFormat="1" ht="15.75">
      <c r="M43536" s="172"/>
      <c r="N43536" s="172"/>
      <c r="O43536" s="172"/>
      <c r="U43536" s="173"/>
    </row>
    <row r="43537" spans="13:21" s="104" customFormat="1" ht="15.75">
      <c r="M43537" s="172"/>
      <c r="N43537" s="172"/>
      <c r="O43537" s="172"/>
      <c r="U43537" s="173"/>
    </row>
    <row r="43538" spans="13:21" s="104" customFormat="1" ht="15.75">
      <c r="M43538" s="172"/>
      <c r="N43538" s="172"/>
      <c r="O43538" s="172"/>
      <c r="U43538" s="173"/>
    </row>
    <row r="43539" spans="13:21" s="104" customFormat="1" ht="15.75">
      <c r="M43539" s="172"/>
      <c r="N43539" s="172"/>
      <c r="O43539" s="172"/>
      <c r="U43539" s="173"/>
    </row>
    <row r="43540" spans="13:21" s="104" customFormat="1" ht="15.75">
      <c r="M43540" s="172"/>
      <c r="N43540" s="172"/>
      <c r="O43540" s="172"/>
      <c r="U43540" s="173"/>
    </row>
    <row r="43541" spans="13:21" s="104" customFormat="1" ht="15.75">
      <c r="M43541" s="172"/>
      <c r="N43541" s="172"/>
      <c r="O43541" s="172"/>
      <c r="U43541" s="173"/>
    </row>
    <row r="43542" spans="13:21" s="104" customFormat="1" ht="15.75">
      <c r="M43542" s="172"/>
      <c r="N43542" s="172"/>
      <c r="O43542" s="172"/>
      <c r="U43542" s="173"/>
    </row>
    <row r="43543" spans="13:21" s="104" customFormat="1" ht="15.75">
      <c r="M43543" s="172"/>
      <c r="N43543" s="172"/>
      <c r="O43543" s="172"/>
      <c r="U43543" s="173"/>
    </row>
    <row r="43544" spans="13:21" s="104" customFormat="1" ht="15.75">
      <c r="M43544" s="172"/>
      <c r="N43544" s="172"/>
      <c r="O43544" s="172"/>
      <c r="U43544" s="173"/>
    </row>
    <row r="43545" spans="13:21" s="104" customFormat="1" ht="15.75">
      <c r="M43545" s="172"/>
      <c r="N43545" s="172"/>
      <c r="O43545" s="172"/>
      <c r="U43545" s="173"/>
    </row>
    <row r="43546" spans="13:21" s="104" customFormat="1" ht="15.75">
      <c r="M43546" s="172"/>
      <c r="N43546" s="172"/>
      <c r="O43546" s="172"/>
      <c r="U43546" s="173"/>
    </row>
    <row r="43547" spans="13:21" s="104" customFormat="1" ht="15.75">
      <c r="M43547" s="172"/>
      <c r="N43547" s="172"/>
      <c r="O43547" s="172"/>
      <c r="U43547" s="173"/>
    </row>
    <row r="43548" spans="13:21" s="104" customFormat="1" ht="15.75">
      <c r="M43548" s="172"/>
      <c r="N43548" s="172"/>
      <c r="O43548" s="172"/>
      <c r="U43548" s="173"/>
    </row>
    <row r="43549" spans="13:21" s="104" customFormat="1" ht="15.75">
      <c r="M43549" s="172"/>
      <c r="N43549" s="172"/>
      <c r="O43549" s="172"/>
      <c r="U43549" s="173"/>
    </row>
    <row r="43550" spans="13:21" s="104" customFormat="1" ht="15.75">
      <c r="M43550" s="172"/>
      <c r="N43550" s="172"/>
      <c r="O43550" s="172"/>
      <c r="U43550" s="173"/>
    </row>
    <row r="43551" spans="13:21" s="104" customFormat="1" ht="15.75">
      <c r="M43551" s="172"/>
      <c r="N43551" s="172"/>
      <c r="O43551" s="172"/>
      <c r="U43551" s="173"/>
    </row>
    <row r="43552" spans="13:21" s="104" customFormat="1" ht="15.75">
      <c r="M43552" s="172"/>
      <c r="N43552" s="172"/>
      <c r="O43552" s="172"/>
      <c r="U43552" s="173"/>
    </row>
    <row r="43553" spans="13:21" s="104" customFormat="1" ht="15.75">
      <c r="M43553" s="172"/>
      <c r="N43553" s="172"/>
      <c r="O43553" s="172"/>
      <c r="U43553" s="173"/>
    </row>
    <row r="43554" spans="13:21" s="104" customFormat="1" ht="15.75">
      <c r="M43554" s="172"/>
      <c r="N43554" s="172"/>
      <c r="O43554" s="172"/>
      <c r="U43554" s="173"/>
    </row>
    <row r="43555" spans="13:21" s="104" customFormat="1" ht="15.75">
      <c r="M43555" s="172"/>
      <c r="N43555" s="172"/>
      <c r="O43555" s="172"/>
      <c r="U43555" s="173"/>
    </row>
    <row r="43556" spans="13:21" s="104" customFormat="1" ht="15.75">
      <c r="M43556" s="172"/>
      <c r="N43556" s="172"/>
      <c r="O43556" s="172"/>
      <c r="U43556" s="173"/>
    </row>
    <row r="43557" spans="13:21" s="104" customFormat="1" ht="15.75">
      <c r="M43557" s="172"/>
      <c r="N43557" s="172"/>
      <c r="O43557" s="172"/>
      <c r="U43557" s="173"/>
    </row>
    <row r="43558" spans="13:21" s="104" customFormat="1" ht="15.75">
      <c r="M43558" s="172"/>
      <c r="N43558" s="172"/>
      <c r="O43558" s="172"/>
      <c r="U43558" s="173"/>
    </row>
    <row r="43559" spans="13:21" s="104" customFormat="1" ht="15.75">
      <c r="M43559" s="172"/>
      <c r="N43559" s="172"/>
      <c r="O43559" s="172"/>
      <c r="U43559" s="173"/>
    </row>
    <row r="43560" spans="13:21" s="104" customFormat="1" ht="15.75">
      <c r="M43560" s="172"/>
      <c r="N43560" s="172"/>
      <c r="O43560" s="172"/>
      <c r="U43560" s="173"/>
    </row>
    <row r="43561" spans="13:21" s="104" customFormat="1" ht="15.75">
      <c r="M43561" s="172"/>
      <c r="N43561" s="172"/>
      <c r="O43561" s="172"/>
      <c r="U43561" s="173"/>
    </row>
    <row r="43562" spans="13:21" s="104" customFormat="1" ht="15.75">
      <c r="M43562" s="172"/>
      <c r="N43562" s="172"/>
      <c r="O43562" s="172"/>
      <c r="U43562" s="173"/>
    </row>
    <row r="43563" spans="13:21" s="104" customFormat="1" ht="15.75">
      <c r="M43563" s="172"/>
      <c r="N43563" s="172"/>
      <c r="O43563" s="172"/>
      <c r="U43563" s="173"/>
    </row>
    <row r="43564" spans="13:21" s="104" customFormat="1" ht="15.75">
      <c r="M43564" s="172"/>
      <c r="N43564" s="172"/>
      <c r="O43564" s="172"/>
      <c r="U43564" s="173"/>
    </row>
    <row r="43565" spans="13:21" s="104" customFormat="1" ht="15.75">
      <c r="M43565" s="172"/>
      <c r="N43565" s="172"/>
      <c r="O43565" s="172"/>
      <c r="U43565" s="173"/>
    </row>
    <row r="43566" spans="13:21" s="104" customFormat="1" ht="15.75">
      <c r="M43566" s="172"/>
      <c r="N43566" s="172"/>
      <c r="O43566" s="172"/>
      <c r="U43566" s="173"/>
    </row>
    <row r="43567" spans="13:21" s="104" customFormat="1" ht="15.75">
      <c r="M43567" s="172"/>
      <c r="N43567" s="172"/>
      <c r="O43567" s="172"/>
      <c r="U43567" s="173"/>
    </row>
    <row r="43568" spans="13:21" s="104" customFormat="1" ht="15.75">
      <c r="M43568" s="172"/>
      <c r="N43568" s="172"/>
      <c r="O43568" s="172"/>
      <c r="U43568" s="173"/>
    </row>
    <row r="43569" spans="13:21" s="104" customFormat="1" ht="15.75">
      <c r="M43569" s="172"/>
      <c r="N43569" s="172"/>
      <c r="O43569" s="172"/>
      <c r="U43569" s="173"/>
    </row>
    <row r="43570" spans="13:21" s="104" customFormat="1" ht="15.75">
      <c r="M43570" s="172"/>
      <c r="N43570" s="172"/>
      <c r="O43570" s="172"/>
      <c r="U43570" s="173"/>
    </row>
    <row r="43571" spans="13:21" s="104" customFormat="1" ht="15.75">
      <c r="M43571" s="172"/>
      <c r="N43571" s="172"/>
      <c r="O43571" s="172"/>
      <c r="U43571" s="173"/>
    </row>
    <row r="43572" spans="13:21" s="104" customFormat="1" ht="15.75">
      <c r="M43572" s="172"/>
      <c r="N43572" s="172"/>
      <c r="O43572" s="172"/>
      <c r="U43572" s="173"/>
    </row>
    <row r="43573" spans="13:21" s="104" customFormat="1" ht="15.75">
      <c r="M43573" s="172"/>
      <c r="N43573" s="172"/>
      <c r="O43573" s="172"/>
      <c r="U43573" s="173"/>
    </row>
    <row r="43574" spans="13:21" s="104" customFormat="1" ht="15.75">
      <c r="M43574" s="172"/>
      <c r="N43574" s="172"/>
      <c r="O43574" s="172"/>
      <c r="U43574" s="173"/>
    </row>
    <row r="43575" spans="13:21" s="104" customFormat="1" ht="15.75">
      <c r="M43575" s="172"/>
      <c r="N43575" s="172"/>
      <c r="O43575" s="172"/>
      <c r="U43575" s="173"/>
    </row>
    <row r="43576" spans="13:21" s="104" customFormat="1" ht="15.75">
      <c r="M43576" s="172"/>
      <c r="N43576" s="172"/>
      <c r="O43576" s="172"/>
      <c r="U43576" s="173"/>
    </row>
    <row r="43577" spans="13:21" s="104" customFormat="1" ht="15.75">
      <c r="M43577" s="172"/>
      <c r="N43577" s="172"/>
      <c r="O43577" s="172"/>
      <c r="U43577" s="173"/>
    </row>
    <row r="43578" spans="13:21" s="104" customFormat="1" ht="15.75">
      <c r="M43578" s="172"/>
      <c r="N43578" s="172"/>
      <c r="O43578" s="172"/>
      <c r="U43578" s="173"/>
    </row>
    <row r="43579" spans="13:21" s="104" customFormat="1" ht="15.75">
      <c r="M43579" s="172"/>
      <c r="N43579" s="172"/>
      <c r="O43579" s="172"/>
      <c r="U43579" s="173"/>
    </row>
    <row r="43580" spans="13:21" s="104" customFormat="1" ht="15.75">
      <c r="M43580" s="172"/>
      <c r="N43580" s="172"/>
      <c r="O43580" s="172"/>
      <c r="U43580" s="173"/>
    </row>
    <row r="43581" spans="13:21" s="104" customFormat="1" ht="15.75">
      <c r="M43581" s="172"/>
      <c r="N43581" s="172"/>
      <c r="O43581" s="172"/>
      <c r="U43581" s="173"/>
    </row>
    <row r="43582" spans="13:21" s="104" customFormat="1" ht="15.75">
      <c r="M43582" s="172"/>
      <c r="N43582" s="172"/>
      <c r="O43582" s="172"/>
      <c r="U43582" s="173"/>
    </row>
    <row r="43583" spans="13:21" s="104" customFormat="1" ht="15.75">
      <c r="M43583" s="172"/>
      <c r="N43583" s="172"/>
      <c r="O43583" s="172"/>
      <c r="U43583" s="173"/>
    </row>
    <row r="43584" spans="13:21" s="104" customFormat="1" ht="15.75">
      <c r="M43584" s="172"/>
      <c r="N43584" s="172"/>
      <c r="O43584" s="172"/>
      <c r="U43584" s="173"/>
    </row>
    <row r="43585" spans="13:21" s="104" customFormat="1" ht="15.75">
      <c r="M43585" s="172"/>
      <c r="N43585" s="172"/>
      <c r="O43585" s="172"/>
      <c r="U43585" s="173"/>
    </row>
    <row r="43586" spans="13:21" s="104" customFormat="1" ht="15.75">
      <c r="M43586" s="172"/>
      <c r="N43586" s="172"/>
      <c r="O43586" s="172"/>
      <c r="U43586" s="173"/>
    </row>
    <row r="43587" spans="13:21" s="104" customFormat="1" ht="15.75">
      <c r="M43587" s="172"/>
      <c r="N43587" s="172"/>
      <c r="O43587" s="172"/>
      <c r="U43587" s="173"/>
    </row>
    <row r="43588" spans="13:21" s="104" customFormat="1" ht="15.75">
      <c r="M43588" s="172"/>
      <c r="N43588" s="172"/>
      <c r="O43588" s="172"/>
      <c r="U43588" s="173"/>
    </row>
    <row r="43589" spans="13:21" s="104" customFormat="1" ht="15.75">
      <c r="M43589" s="172"/>
      <c r="N43589" s="172"/>
      <c r="O43589" s="172"/>
      <c r="U43589" s="173"/>
    </row>
    <row r="43590" spans="13:21" s="104" customFormat="1" ht="15.75">
      <c r="M43590" s="172"/>
      <c r="N43590" s="172"/>
      <c r="O43590" s="172"/>
      <c r="U43590" s="173"/>
    </row>
    <row r="43591" spans="13:21" s="104" customFormat="1" ht="15.75">
      <c r="M43591" s="172"/>
      <c r="N43591" s="172"/>
      <c r="O43591" s="172"/>
      <c r="U43591" s="173"/>
    </row>
    <row r="43592" spans="13:21" s="104" customFormat="1" ht="15.75">
      <c r="M43592" s="172"/>
      <c r="N43592" s="172"/>
      <c r="O43592" s="172"/>
      <c r="U43592" s="173"/>
    </row>
    <row r="43593" spans="13:21" s="104" customFormat="1" ht="15.75">
      <c r="M43593" s="172"/>
      <c r="N43593" s="172"/>
      <c r="O43593" s="172"/>
      <c r="U43593" s="173"/>
    </row>
    <row r="43594" spans="13:21" s="104" customFormat="1" ht="15.75">
      <c r="M43594" s="172"/>
      <c r="N43594" s="172"/>
      <c r="O43594" s="172"/>
      <c r="U43594" s="173"/>
    </row>
    <row r="43595" spans="13:21" s="104" customFormat="1" ht="15.75">
      <c r="M43595" s="172"/>
      <c r="N43595" s="172"/>
      <c r="O43595" s="172"/>
      <c r="U43595" s="173"/>
    </row>
    <row r="43596" spans="13:21" s="104" customFormat="1" ht="15.75">
      <c r="M43596" s="172"/>
      <c r="N43596" s="172"/>
      <c r="O43596" s="172"/>
      <c r="U43596" s="173"/>
    </row>
    <row r="43597" spans="13:21" s="104" customFormat="1" ht="15.75">
      <c r="M43597" s="172"/>
      <c r="N43597" s="172"/>
      <c r="O43597" s="172"/>
      <c r="U43597" s="173"/>
    </row>
    <row r="43598" spans="13:21" s="104" customFormat="1" ht="15.75">
      <c r="M43598" s="172"/>
      <c r="N43598" s="172"/>
      <c r="O43598" s="172"/>
      <c r="U43598" s="173"/>
    </row>
    <row r="43599" spans="13:21" s="104" customFormat="1" ht="15.75">
      <c r="M43599" s="172"/>
      <c r="N43599" s="172"/>
      <c r="O43599" s="172"/>
      <c r="U43599" s="173"/>
    </row>
    <row r="43600" spans="13:21" s="104" customFormat="1" ht="15.75">
      <c r="M43600" s="172"/>
      <c r="N43600" s="172"/>
      <c r="O43600" s="172"/>
      <c r="U43600" s="173"/>
    </row>
    <row r="43601" spans="13:21" s="104" customFormat="1" ht="15.75">
      <c r="M43601" s="172"/>
      <c r="N43601" s="172"/>
      <c r="O43601" s="172"/>
      <c r="U43601" s="173"/>
    </row>
    <row r="43602" spans="13:21" s="104" customFormat="1" ht="15.75">
      <c r="M43602" s="172"/>
      <c r="N43602" s="172"/>
      <c r="O43602" s="172"/>
      <c r="U43602" s="173"/>
    </row>
    <row r="43603" spans="13:21" s="104" customFormat="1" ht="15.75">
      <c r="M43603" s="172"/>
      <c r="N43603" s="172"/>
      <c r="O43603" s="172"/>
      <c r="U43603" s="173"/>
    </row>
    <row r="43604" spans="13:21" s="104" customFormat="1" ht="15.75">
      <c r="M43604" s="172"/>
      <c r="N43604" s="172"/>
      <c r="O43604" s="172"/>
      <c r="U43604" s="173"/>
    </row>
    <row r="43605" spans="13:21" s="104" customFormat="1" ht="15.75">
      <c r="M43605" s="172"/>
      <c r="N43605" s="172"/>
      <c r="O43605" s="172"/>
      <c r="U43605" s="173"/>
    </row>
    <row r="43606" spans="13:21" s="104" customFormat="1" ht="15.75">
      <c r="M43606" s="172"/>
      <c r="N43606" s="172"/>
      <c r="O43606" s="172"/>
      <c r="U43606" s="173"/>
    </row>
    <row r="43607" spans="13:21" s="104" customFormat="1" ht="15.75">
      <c r="M43607" s="172"/>
      <c r="N43607" s="172"/>
      <c r="O43607" s="172"/>
      <c r="U43607" s="173"/>
    </row>
    <row r="43608" spans="13:21" s="104" customFormat="1" ht="15.75">
      <c r="M43608" s="172"/>
      <c r="N43608" s="172"/>
      <c r="O43608" s="172"/>
      <c r="U43608" s="173"/>
    </row>
    <row r="43609" spans="13:21" s="104" customFormat="1" ht="15.75">
      <c r="M43609" s="172"/>
      <c r="N43609" s="172"/>
      <c r="O43609" s="172"/>
      <c r="U43609" s="173"/>
    </row>
    <row r="43610" spans="13:21" s="104" customFormat="1" ht="15.75">
      <c r="M43610" s="172"/>
      <c r="N43610" s="172"/>
      <c r="O43610" s="172"/>
      <c r="U43610" s="173"/>
    </row>
    <row r="43611" spans="13:21" s="104" customFormat="1" ht="15.75">
      <c r="M43611" s="172"/>
      <c r="N43611" s="172"/>
      <c r="O43611" s="172"/>
      <c r="U43611" s="173"/>
    </row>
    <row r="43612" spans="13:21" s="104" customFormat="1" ht="15.75">
      <c r="M43612" s="172"/>
      <c r="N43612" s="172"/>
      <c r="O43612" s="172"/>
      <c r="U43612" s="173"/>
    </row>
    <row r="43613" spans="13:21" s="104" customFormat="1" ht="15.75">
      <c r="M43613" s="172"/>
      <c r="N43613" s="172"/>
      <c r="O43613" s="172"/>
      <c r="U43613" s="173"/>
    </row>
    <row r="43614" spans="13:21" s="104" customFormat="1" ht="15.75">
      <c r="M43614" s="172"/>
      <c r="N43614" s="172"/>
      <c r="O43614" s="172"/>
      <c r="U43614" s="173"/>
    </row>
    <row r="43615" spans="13:21" s="104" customFormat="1" ht="15.75">
      <c r="M43615" s="172"/>
      <c r="N43615" s="172"/>
      <c r="O43615" s="172"/>
      <c r="U43615" s="173"/>
    </row>
    <row r="43616" spans="13:21" s="104" customFormat="1" ht="15.75">
      <c r="M43616" s="172"/>
      <c r="N43616" s="172"/>
      <c r="O43616" s="172"/>
      <c r="U43616" s="173"/>
    </row>
    <row r="43617" spans="13:21" s="104" customFormat="1" ht="15.75">
      <c r="M43617" s="172"/>
      <c r="N43617" s="172"/>
      <c r="O43617" s="172"/>
      <c r="U43617" s="173"/>
    </row>
    <row r="43618" spans="13:21" s="104" customFormat="1" ht="15.75">
      <c r="M43618" s="172"/>
      <c r="N43618" s="172"/>
      <c r="O43618" s="172"/>
      <c r="U43618" s="173"/>
    </row>
    <row r="43619" spans="13:21" s="104" customFormat="1" ht="15.75">
      <c r="M43619" s="172"/>
      <c r="N43619" s="172"/>
      <c r="O43619" s="172"/>
      <c r="U43619" s="173"/>
    </row>
    <row r="43620" spans="13:21" s="104" customFormat="1" ht="15.75">
      <c r="M43620" s="172"/>
      <c r="N43620" s="172"/>
      <c r="O43620" s="172"/>
      <c r="U43620" s="173"/>
    </row>
    <row r="43621" spans="13:21" s="104" customFormat="1" ht="15.75">
      <c r="M43621" s="172"/>
      <c r="N43621" s="172"/>
      <c r="O43621" s="172"/>
      <c r="U43621" s="173"/>
    </row>
    <row r="43622" spans="13:21" s="104" customFormat="1" ht="15.75">
      <c r="M43622" s="172"/>
      <c r="N43622" s="172"/>
      <c r="O43622" s="172"/>
      <c r="U43622" s="173"/>
    </row>
    <row r="43623" spans="13:21" s="104" customFormat="1" ht="15.75">
      <c r="M43623" s="172"/>
      <c r="N43623" s="172"/>
      <c r="O43623" s="172"/>
      <c r="U43623" s="173"/>
    </row>
    <row r="43624" spans="13:21" s="104" customFormat="1" ht="15.75">
      <c r="M43624" s="172"/>
      <c r="N43624" s="172"/>
      <c r="O43624" s="172"/>
      <c r="U43624" s="173"/>
    </row>
    <row r="43625" spans="13:21" s="104" customFormat="1" ht="15.75">
      <c r="M43625" s="172"/>
      <c r="N43625" s="172"/>
      <c r="O43625" s="172"/>
      <c r="U43625" s="173"/>
    </row>
    <row r="43626" spans="13:21" s="104" customFormat="1" ht="15.75">
      <c r="M43626" s="172"/>
      <c r="N43626" s="172"/>
      <c r="O43626" s="172"/>
      <c r="U43626" s="173"/>
    </row>
    <row r="43627" spans="13:21" s="104" customFormat="1" ht="15.75">
      <c r="M43627" s="172"/>
      <c r="N43627" s="172"/>
      <c r="O43627" s="172"/>
      <c r="U43627" s="173"/>
    </row>
    <row r="43628" spans="13:21" s="104" customFormat="1" ht="15.75">
      <c r="M43628" s="172"/>
      <c r="N43628" s="172"/>
      <c r="O43628" s="172"/>
      <c r="U43628" s="173"/>
    </row>
    <row r="43629" spans="13:21" s="104" customFormat="1" ht="15.75">
      <c r="M43629" s="172"/>
      <c r="N43629" s="172"/>
      <c r="O43629" s="172"/>
      <c r="U43629" s="173"/>
    </row>
    <row r="43630" spans="13:21" s="104" customFormat="1" ht="15.75">
      <c r="M43630" s="172"/>
      <c r="N43630" s="172"/>
      <c r="O43630" s="172"/>
      <c r="U43630" s="173"/>
    </row>
    <row r="43631" spans="13:21" s="104" customFormat="1" ht="15.75">
      <c r="M43631" s="172"/>
      <c r="N43631" s="172"/>
      <c r="O43631" s="172"/>
      <c r="U43631" s="173"/>
    </row>
    <row r="43632" spans="13:21" s="104" customFormat="1" ht="15.75">
      <c r="M43632" s="172"/>
      <c r="N43632" s="172"/>
      <c r="O43632" s="172"/>
      <c r="U43632" s="173"/>
    </row>
    <row r="43633" spans="13:21" s="104" customFormat="1" ht="15.75">
      <c r="M43633" s="172"/>
      <c r="N43633" s="172"/>
      <c r="O43633" s="172"/>
      <c r="U43633" s="173"/>
    </row>
    <row r="43634" spans="13:21" s="104" customFormat="1" ht="15.75">
      <c r="M43634" s="172"/>
      <c r="N43634" s="172"/>
      <c r="O43634" s="172"/>
      <c r="U43634" s="173"/>
    </row>
    <row r="43635" spans="13:21" s="104" customFormat="1" ht="15.75">
      <c r="M43635" s="172"/>
      <c r="N43635" s="172"/>
      <c r="O43635" s="172"/>
      <c r="U43635" s="173"/>
    </row>
    <row r="43636" spans="13:21" s="104" customFormat="1" ht="15.75">
      <c r="M43636" s="172"/>
      <c r="N43636" s="172"/>
      <c r="O43636" s="172"/>
      <c r="U43636" s="173"/>
    </row>
    <row r="43637" spans="13:21" s="104" customFormat="1" ht="15.75">
      <c r="M43637" s="172"/>
      <c r="N43637" s="172"/>
      <c r="O43637" s="172"/>
      <c r="U43637" s="173"/>
    </row>
    <row r="43638" spans="13:21" s="104" customFormat="1" ht="15.75">
      <c r="M43638" s="172"/>
      <c r="N43638" s="172"/>
      <c r="O43638" s="172"/>
      <c r="U43638" s="173"/>
    </row>
    <row r="43639" spans="13:21" s="104" customFormat="1" ht="15.75">
      <c r="M43639" s="172"/>
      <c r="N43639" s="172"/>
      <c r="O43639" s="172"/>
      <c r="U43639" s="173"/>
    </row>
    <row r="43640" spans="13:21" s="104" customFormat="1" ht="15.75">
      <c r="M43640" s="172"/>
      <c r="N43640" s="172"/>
      <c r="O43640" s="172"/>
      <c r="U43640" s="173"/>
    </row>
    <row r="43641" spans="13:21" s="104" customFormat="1" ht="15.75">
      <c r="M43641" s="172"/>
      <c r="N43641" s="172"/>
      <c r="O43641" s="172"/>
      <c r="U43641" s="173"/>
    </row>
    <row r="43642" spans="13:21" s="104" customFormat="1" ht="15.75">
      <c r="M43642" s="172"/>
      <c r="N43642" s="172"/>
      <c r="O43642" s="172"/>
      <c r="U43642" s="173"/>
    </row>
    <row r="43643" spans="13:21" s="104" customFormat="1" ht="15.75">
      <c r="M43643" s="172"/>
      <c r="N43643" s="172"/>
      <c r="O43643" s="172"/>
      <c r="U43643" s="173"/>
    </row>
    <row r="43644" spans="13:21" s="104" customFormat="1" ht="15.75">
      <c r="M43644" s="172"/>
      <c r="N43644" s="172"/>
      <c r="O43644" s="172"/>
      <c r="U43644" s="173"/>
    </row>
    <row r="43645" spans="13:21" s="104" customFormat="1" ht="15.75">
      <c r="M43645" s="172"/>
      <c r="N43645" s="172"/>
      <c r="O43645" s="172"/>
      <c r="U43645" s="173"/>
    </row>
    <row r="43646" spans="13:21" s="104" customFormat="1" ht="15.75">
      <c r="M43646" s="172"/>
      <c r="N43646" s="172"/>
      <c r="O43646" s="172"/>
      <c r="U43646" s="173"/>
    </row>
    <row r="43647" spans="13:21" s="104" customFormat="1" ht="15.75">
      <c r="M43647" s="172"/>
      <c r="N43647" s="172"/>
      <c r="O43647" s="172"/>
      <c r="U43647" s="173"/>
    </row>
    <row r="43648" spans="13:21" s="104" customFormat="1" ht="15.75">
      <c r="M43648" s="172"/>
      <c r="N43648" s="172"/>
      <c r="O43648" s="172"/>
      <c r="U43648" s="173"/>
    </row>
    <row r="43649" spans="13:21" s="104" customFormat="1" ht="15.75">
      <c r="M43649" s="172"/>
      <c r="N43649" s="172"/>
      <c r="O43649" s="172"/>
      <c r="U43649" s="173"/>
    </row>
    <row r="43650" spans="13:21" s="104" customFormat="1" ht="15.75">
      <c r="M43650" s="172"/>
      <c r="N43650" s="172"/>
      <c r="O43650" s="172"/>
      <c r="U43650" s="173"/>
    </row>
    <row r="43651" spans="13:21" s="104" customFormat="1" ht="15.75">
      <c r="M43651" s="172"/>
      <c r="N43651" s="172"/>
      <c r="O43651" s="172"/>
      <c r="U43651" s="173"/>
    </row>
    <row r="43652" spans="13:21" s="104" customFormat="1" ht="15.75">
      <c r="M43652" s="172"/>
      <c r="N43652" s="172"/>
      <c r="O43652" s="172"/>
      <c r="U43652" s="173"/>
    </row>
    <row r="43653" spans="13:21" s="104" customFormat="1" ht="15.75">
      <c r="M43653" s="172"/>
      <c r="N43653" s="172"/>
      <c r="O43653" s="172"/>
      <c r="U43653" s="173"/>
    </row>
    <row r="43654" spans="13:21" s="104" customFormat="1" ht="15.75">
      <c r="M43654" s="172"/>
      <c r="N43654" s="172"/>
      <c r="O43654" s="172"/>
      <c r="U43654" s="173"/>
    </row>
    <row r="43655" spans="13:21" s="104" customFormat="1" ht="15.75">
      <c r="M43655" s="172"/>
      <c r="N43655" s="172"/>
      <c r="O43655" s="172"/>
      <c r="U43655" s="173"/>
    </row>
    <row r="43656" spans="13:21" s="104" customFormat="1" ht="15.75">
      <c r="M43656" s="172"/>
      <c r="N43656" s="172"/>
      <c r="O43656" s="172"/>
      <c r="U43656" s="173"/>
    </row>
    <row r="43657" spans="13:21" s="104" customFormat="1" ht="15.75">
      <c r="M43657" s="172"/>
      <c r="N43657" s="172"/>
      <c r="O43657" s="172"/>
      <c r="U43657" s="173"/>
    </row>
    <row r="43658" spans="13:21" s="104" customFormat="1" ht="15.75">
      <c r="M43658" s="172"/>
      <c r="N43658" s="172"/>
      <c r="O43658" s="172"/>
      <c r="U43658" s="173"/>
    </row>
    <row r="43659" spans="13:21" s="104" customFormat="1" ht="15.75">
      <c r="M43659" s="172"/>
      <c r="N43659" s="172"/>
      <c r="O43659" s="172"/>
      <c r="U43659" s="173"/>
    </row>
    <row r="43660" spans="13:21" s="104" customFormat="1" ht="15.75">
      <c r="M43660" s="172"/>
      <c r="N43660" s="172"/>
      <c r="O43660" s="172"/>
      <c r="U43660" s="173"/>
    </row>
    <row r="43661" spans="13:21" s="104" customFormat="1" ht="15.75">
      <c r="M43661" s="172"/>
      <c r="N43661" s="172"/>
      <c r="O43661" s="172"/>
      <c r="U43661" s="173"/>
    </row>
    <row r="43662" spans="13:21" s="104" customFormat="1" ht="15.75">
      <c r="M43662" s="172"/>
      <c r="N43662" s="172"/>
      <c r="O43662" s="172"/>
      <c r="U43662" s="173"/>
    </row>
    <row r="43663" spans="13:21" s="104" customFormat="1" ht="15.75">
      <c r="M43663" s="172"/>
      <c r="N43663" s="172"/>
      <c r="O43663" s="172"/>
      <c r="U43663" s="173"/>
    </row>
    <row r="43664" spans="13:21" s="104" customFormat="1" ht="15.75">
      <c r="M43664" s="172"/>
      <c r="N43664" s="172"/>
      <c r="O43664" s="172"/>
      <c r="U43664" s="173"/>
    </row>
    <row r="43665" spans="13:21" s="104" customFormat="1" ht="15.75">
      <c r="M43665" s="172"/>
      <c r="N43665" s="172"/>
      <c r="O43665" s="172"/>
      <c r="U43665" s="173"/>
    </row>
    <row r="43666" spans="13:21" s="104" customFormat="1" ht="15.75">
      <c r="M43666" s="172"/>
      <c r="N43666" s="172"/>
      <c r="O43666" s="172"/>
      <c r="U43666" s="173"/>
    </row>
    <row r="43667" spans="13:21" s="104" customFormat="1" ht="15.75">
      <c r="M43667" s="172"/>
      <c r="N43667" s="172"/>
      <c r="O43667" s="172"/>
      <c r="U43667" s="173"/>
    </row>
    <row r="43668" spans="13:21" s="104" customFormat="1" ht="15.75">
      <c r="M43668" s="172"/>
      <c r="N43668" s="172"/>
      <c r="O43668" s="172"/>
      <c r="U43668" s="173"/>
    </row>
    <row r="43669" spans="13:21" s="104" customFormat="1" ht="15.75">
      <c r="M43669" s="172"/>
      <c r="N43669" s="172"/>
      <c r="O43669" s="172"/>
      <c r="U43669" s="173"/>
    </row>
    <row r="43670" spans="13:21" s="104" customFormat="1" ht="15.75">
      <c r="M43670" s="172"/>
      <c r="N43670" s="172"/>
      <c r="O43670" s="172"/>
      <c r="U43670" s="173"/>
    </row>
    <row r="43671" spans="13:21" s="104" customFormat="1" ht="15.75">
      <c r="M43671" s="172"/>
      <c r="N43671" s="172"/>
      <c r="O43671" s="172"/>
      <c r="U43671" s="173"/>
    </row>
    <row r="43672" spans="13:21" s="104" customFormat="1" ht="15.75">
      <c r="M43672" s="172"/>
      <c r="N43672" s="172"/>
      <c r="O43672" s="172"/>
      <c r="U43672" s="173"/>
    </row>
    <row r="43673" spans="13:21" s="104" customFormat="1" ht="15.75">
      <c r="M43673" s="172"/>
      <c r="N43673" s="172"/>
      <c r="O43673" s="172"/>
      <c r="U43673" s="173"/>
    </row>
    <row r="43674" spans="13:21" s="104" customFormat="1" ht="15.75">
      <c r="M43674" s="172"/>
      <c r="N43674" s="172"/>
      <c r="O43674" s="172"/>
      <c r="U43674" s="173"/>
    </row>
    <row r="43675" spans="13:21" s="104" customFormat="1" ht="15.75">
      <c r="M43675" s="172"/>
      <c r="N43675" s="172"/>
      <c r="O43675" s="172"/>
      <c r="U43675" s="173"/>
    </row>
    <row r="43676" spans="13:21" s="104" customFormat="1" ht="15.75">
      <c r="M43676" s="172"/>
      <c r="N43676" s="172"/>
      <c r="O43676" s="172"/>
      <c r="U43676" s="173"/>
    </row>
    <row r="43677" spans="13:21" s="104" customFormat="1" ht="15.75">
      <c r="M43677" s="172"/>
      <c r="N43677" s="172"/>
      <c r="O43677" s="172"/>
      <c r="U43677" s="173"/>
    </row>
    <row r="43678" spans="13:21" s="104" customFormat="1" ht="15.75">
      <c r="M43678" s="172"/>
      <c r="N43678" s="172"/>
      <c r="O43678" s="172"/>
      <c r="U43678" s="173"/>
    </row>
    <row r="43679" spans="13:21" s="104" customFormat="1" ht="15.75">
      <c r="M43679" s="172"/>
      <c r="N43679" s="172"/>
      <c r="O43679" s="172"/>
      <c r="U43679" s="173"/>
    </row>
    <row r="43680" spans="13:21" s="104" customFormat="1" ht="15.75">
      <c r="M43680" s="172"/>
      <c r="N43680" s="172"/>
      <c r="O43680" s="172"/>
      <c r="U43680" s="173"/>
    </row>
    <row r="43681" spans="13:21" s="104" customFormat="1" ht="15.75">
      <c r="M43681" s="172"/>
      <c r="N43681" s="172"/>
      <c r="O43681" s="172"/>
      <c r="U43681" s="173"/>
    </row>
    <row r="43682" spans="13:21" s="104" customFormat="1" ht="15.75">
      <c r="M43682" s="172"/>
      <c r="N43682" s="172"/>
      <c r="O43682" s="172"/>
      <c r="U43682" s="173"/>
    </row>
    <row r="43683" spans="13:21" s="104" customFormat="1" ht="15.75">
      <c r="M43683" s="172"/>
      <c r="N43683" s="172"/>
      <c r="O43683" s="172"/>
      <c r="U43683" s="173"/>
    </row>
    <row r="43684" spans="13:21" s="104" customFormat="1" ht="15.75">
      <c r="M43684" s="172"/>
      <c r="N43684" s="172"/>
      <c r="O43684" s="172"/>
      <c r="U43684" s="173"/>
    </row>
    <row r="43685" spans="13:21" s="104" customFormat="1" ht="15.75">
      <c r="M43685" s="172"/>
      <c r="N43685" s="172"/>
      <c r="O43685" s="172"/>
      <c r="U43685" s="173"/>
    </row>
    <row r="43686" spans="13:21" s="104" customFormat="1" ht="15.75">
      <c r="M43686" s="172"/>
      <c r="N43686" s="172"/>
      <c r="O43686" s="172"/>
      <c r="U43686" s="173"/>
    </row>
    <row r="43687" spans="13:21" s="104" customFormat="1" ht="15.75">
      <c r="M43687" s="172"/>
      <c r="N43687" s="172"/>
      <c r="O43687" s="172"/>
      <c r="U43687" s="173"/>
    </row>
    <row r="43688" spans="13:21" s="104" customFormat="1" ht="15.75">
      <c r="M43688" s="172"/>
      <c r="N43688" s="172"/>
      <c r="O43688" s="172"/>
      <c r="U43688" s="173"/>
    </row>
    <row r="43689" spans="13:21" s="104" customFormat="1" ht="15.75">
      <c r="M43689" s="172"/>
      <c r="N43689" s="172"/>
      <c r="O43689" s="172"/>
      <c r="U43689" s="173"/>
    </row>
    <row r="43690" spans="13:21" s="104" customFormat="1" ht="15.75">
      <c r="M43690" s="172"/>
      <c r="N43690" s="172"/>
      <c r="O43690" s="172"/>
      <c r="U43690" s="173"/>
    </row>
    <row r="43691" spans="13:21" s="104" customFormat="1" ht="15.75">
      <c r="M43691" s="172"/>
      <c r="N43691" s="172"/>
      <c r="O43691" s="172"/>
      <c r="U43691" s="173"/>
    </row>
    <row r="43692" spans="13:21" s="104" customFormat="1" ht="15.75">
      <c r="M43692" s="172"/>
      <c r="N43692" s="172"/>
      <c r="O43692" s="172"/>
      <c r="U43692" s="173"/>
    </row>
    <row r="43693" spans="13:21" s="104" customFormat="1" ht="15.75">
      <c r="M43693" s="172"/>
      <c r="N43693" s="172"/>
      <c r="O43693" s="172"/>
      <c r="U43693" s="173"/>
    </row>
    <row r="43694" spans="13:21" s="104" customFormat="1" ht="15.75">
      <c r="M43694" s="172"/>
      <c r="N43694" s="172"/>
      <c r="O43694" s="172"/>
      <c r="U43694" s="173"/>
    </row>
    <row r="43695" spans="13:21" s="104" customFormat="1" ht="15.75">
      <c r="M43695" s="172"/>
      <c r="N43695" s="172"/>
      <c r="O43695" s="172"/>
      <c r="U43695" s="173"/>
    </row>
    <row r="43696" spans="13:21" s="104" customFormat="1" ht="15.75">
      <c r="M43696" s="172"/>
      <c r="N43696" s="172"/>
      <c r="O43696" s="172"/>
      <c r="U43696" s="173"/>
    </row>
    <row r="43697" spans="13:21" s="104" customFormat="1" ht="15.75">
      <c r="M43697" s="172"/>
      <c r="N43697" s="172"/>
      <c r="O43697" s="172"/>
      <c r="U43697" s="173"/>
    </row>
    <row r="43698" spans="13:21" s="104" customFormat="1" ht="15.75">
      <c r="M43698" s="172"/>
      <c r="N43698" s="172"/>
      <c r="O43698" s="172"/>
      <c r="U43698" s="173"/>
    </row>
    <row r="43699" spans="13:21" s="104" customFormat="1" ht="15.75">
      <c r="M43699" s="172"/>
      <c r="N43699" s="172"/>
      <c r="O43699" s="172"/>
      <c r="U43699" s="173"/>
    </row>
    <row r="43700" spans="13:21" s="104" customFormat="1" ht="15.75">
      <c r="M43700" s="172"/>
      <c r="N43700" s="172"/>
      <c r="O43700" s="172"/>
      <c r="U43700" s="173"/>
    </row>
    <row r="43701" spans="13:21" s="104" customFormat="1" ht="15.75">
      <c r="M43701" s="172"/>
      <c r="N43701" s="172"/>
      <c r="O43701" s="172"/>
      <c r="U43701" s="173"/>
    </row>
    <row r="43702" spans="13:21" s="104" customFormat="1" ht="15.75">
      <c r="M43702" s="172"/>
      <c r="N43702" s="172"/>
      <c r="O43702" s="172"/>
      <c r="U43702" s="173"/>
    </row>
    <row r="43703" spans="13:21" s="104" customFormat="1" ht="15.75">
      <c r="M43703" s="172"/>
      <c r="N43703" s="172"/>
      <c r="O43703" s="172"/>
      <c r="U43703" s="173"/>
    </row>
    <row r="43704" spans="13:21" s="104" customFormat="1" ht="15.75">
      <c r="M43704" s="172"/>
      <c r="N43704" s="172"/>
      <c r="O43704" s="172"/>
      <c r="U43704" s="173"/>
    </row>
    <row r="43705" spans="13:21" s="104" customFormat="1" ht="15.75">
      <c r="M43705" s="172"/>
      <c r="N43705" s="172"/>
      <c r="O43705" s="172"/>
      <c r="U43705" s="173"/>
    </row>
    <row r="43706" spans="13:21" s="104" customFormat="1" ht="15.75">
      <c r="M43706" s="172"/>
      <c r="N43706" s="172"/>
      <c r="O43706" s="172"/>
      <c r="U43706" s="173"/>
    </row>
    <row r="43707" spans="13:21" s="104" customFormat="1" ht="15.75">
      <c r="M43707" s="172"/>
      <c r="N43707" s="172"/>
      <c r="O43707" s="172"/>
      <c r="U43707" s="173"/>
    </row>
    <row r="43708" spans="13:21" s="104" customFormat="1" ht="15.75">
      <c r="M43708" s="172"/>
      <c r="N43708" s="172"/>
      <c r="O43708" s="172"/>
      <c r="U43708" s="173"/>
    </row>
    <row r="43709" spans="13:21" s="104" customFormat="1" ht="15.75">
      <c r="M43709" s="172"/>
      <c r="N43709" s="172"/>
      <c r="O43709" s="172"/>
      <c r="U43709" s="173"/>
    </row>
    <row r="43710" spans="13:21" s="104" customFormat="1" ht="15.75">
      <c r="M43710" s="172"/>
      <c r="N43710" s="172"/>
      <c r="O43710" s="172"/>
      <c r="U43710" s="173"/>
    </row>
    <row r="43711" spans="13:21" s="104" customFormat="1" ht="15.75">
      <c r="M43711" s="172"/>
      <c r="N43711" s="172"/>
      <c r="O43711" s="172"/>
      <c r="U43711" s="173"/>
    </row>
    <row r="43712" spans="13:21" s="104" customFormat="1" ht="15.75">
      <c r="M43712" s="172"/>
      <c r="N43712" s="172"/>
      <c r="O43712" s="172"/>
      <c r="U43712" s="173"/>
    </row>
    <row r="43713" spans="13:21" s="104" customFormat="1" ht="15.75">
      <c r="M43713" s="172"/>
      <c r="N43713" s="172"/>
      <c r="O43713" s="172"/>
      <c r="U43713" s="173"/>
    </row>
    <row r="43714" spans="13:21" s="104" customFormat="1" ht="15.75">
      <c r="M43714" s="172"/>
      <c r="N43714" s="172"/>
      <c r="O43714" s="172"/>
      <c r="U43714" s="173"/>
    </row>
    <row r="43715" spans="13:21" s="104" customFormat="1" ht="15.75">
      <c r="M43715" s="172"/>
      <c r="N43715" s="172"/>
      <c r="O43715" s="172"/>
      <c r="U43715" s="173"/>
    </row>
    <row r="43716" spans="13:21" s="104" customFormat="1" ht="15.75">
      <c r="M43716" s="172"/>
      <c r="N43716" s="172"/>
      <c r="O43716" s="172"/>
      <c r="U43716" s="173"/>
    </row>
    <row r="43717" spans="13:21" s="104" customFormat="1" ht="15.75">
      <c r="M43717" s="172"/>
      <c r="N43717" s="172"/>
      <c r="O43717" s="172"/>
      <c r="U43717" s="173"/>
    </row>
    <row r="43718" spans="13:21" s="104" customFormat="1" ht="15.75">
      <c r="M43718" s="172"/>
      <c r="N43718" s="172"/>
      <c r="O43718" s="172"/>
      <c r="U43718" s="173"/>
    </row>
    <row r="43719" spans="13:21" s="104" customFormat="1" ht="15.75">
      <c r="M43719" s="172"/>
      <c r="N43719" s="172"/>
      <c r="O43719" s="172"/>
      <c r="U43719" s="173"/>
    </row>
    <row r="43720" spans="13:21" s="104" customFormat="1" ht="15.75">
      <c r="M43720" s="172"/>
      <c r="N43720" s="172"/>
      <c r="O43720" s="172"/>
      <c r="U43720" s="173"/>
    </row>
    <row r="43721" spans="13:21" s="104" customFormat="1" ht="15.75">
      <c r="M43721" s="172"/>
      <c r="N43721" s="172"/>
      <c r="O43721" s="172"/>
      <c r="U43721" s="173"/>
    </row>
    <row r="43722" spans="13:21" s="104" customFormat="1" ht="15.75">
      <c r="M43722" s="172"/>
      <c r="N43722" s="172"/>
      <c r="O43722" s="172"/>
      <c r="U43722" s="173"/>
    </row>
    <row r="43723" spans="13:21" s="104" customFormat="1" ht="15.75">
      <c r="M43723" s="172"/>
      <c r="N43723" s="172"/>
      <c r="O43723" s="172"/>
      <c r="U43723" s="173"/>
    </row>
    <row r="43724" spans="13:21" s="104" customFormat="1" ht="15.75">
      <c r="M43724" s="172"/>
      <c r="N43724" s="172"/>
      <c r="O43724" s="172"/>
      <c r="U43724" s="173"/>
    </row>
    <row r="43725" spans="13:21" s="104" customFormat="1" ht="15.75">
      <c r="M43725" s="172"/>
      <c r="N43725" s="172"/>
      <c r="O43725" s="172"/>
      <c r="U43725" s="173"/>
    </row>
    <row r="43726" spans="13:21" s="104" customFormat="1" ht="15.75">
      <c r="M43726" s="172"/>
      <c r="N43726" s="172"/>
      <c r="O43726" s="172"/>
      <c r="U43726" s="173"/>
    </row>
    <row r="43727" spans="13:21" s="104" customFormat="1" ht="15.75">
      <c r="M43727" s="172"/>
      <c r="N43727" s="172"/>
      <c r="O43727" s="172"/>
      <c r="U43727" s="173"/>
    </row>
    <row r="43728" spans="13:21" s="104" customFormat="1" ht="15.75">
      <c r="M43728" s="172"/>
      <c r="N43728" s="172"/>
      <c r="O43728" s="172"/>
      <c r="U43728" s="173"/>
    </row>
    <row r="43729" spans="13:21" s="104" customFormat="1" ht="15.75">
      <c r="M43729" s="172"/>
      <c r="N43729" s="172"/>
      <c r="O43729" s="172"/>
      <c r="U43729" s="173"/>
    </row>
    <row r="43730" spans="13:21" s="104" customFormat="1" ht="15.75">
      <c r="M43730" s="172"/>
      <c r="N43730" s="172"/>
      <c r="O43730" s="172"/>
      <c r="U43730" s="173"/>
    </row>
    <row r="43731" spans="13:21" s="104" customFormat="1" ht="15.75">
      <c r="M43731" s="172"/>
      <c r="N43731" s="172"/>
      <c r="O43731" s="172"/>
      <c r="U43731" s="173"/>
    </row>
    <row r="43732" spans="13:21" s="104" customFormat="1" ht="15.75">
      <c r="M43732" s="172"/>
      <c r="N43732" s="172"/>
      <c r="O43732" s="172"/>
      <c r="U43732" s="173"/>
    </row>
    <row r="43733" spans="13:21" s="104" customFormat="1" ht="15.75">
      <c r="M43733" s="172"/>
      <c r="N43733" s="172"/>
      <c r="O43733" s="172"/>
      <c r="U43733" s="173"/>
    </row>
    <row r="43734" spans="13:21" s="104" customFormat="1" ht="15.75">
      <c r="M43734" s="172"/>
      <c r="N43734" s="172"/>
      <c r="O43734" s="172"/>
      <c r="U43734" s="173"/>
    </row>
    <row r="43735" spans="13:21" s="104" customFormat="1" ht="15.75">
      <c r="M43735" s="172"/>
      <c r="N43735" s="172"/>
      <c r="O43735" s="172"/>
      <c r="U43735" s="173"/>
    </row>
    <row r="43736" spans="13:21" s="104" customFormat="1" ht="15.75">
      <c r="M43736" s="172"/>
      <c r="N43736" s="172"/>
      <c r="O43736" s="172"/>
      <c r="U43736" s="173"/>
    </row>
    <row r="43737" spans="13:21" s="104" customFormat="1" ht="15.75">
      <c r="M43737" s="172"/>
      <c r="N43737" s="172"/>
      <c r="O43737" s="172"/>
      <c r="U43737" s="173"/>
    </row>
    <row r="43738" spans="13:21" s="104" customFormat="1" ht="15.75">
      <c r="M43738" s="172"/>
      <c r="N43738" s="172"/>
      <c r="O43738" s="172"/>
      <c r="U43738" s="173"/>
    </row>
    <row r="43739" spans="13:21" s="104" customFormat="1" ht="15.75">
      <c r="M43739" s="172"/>
      <c r="N43739" s="172"/>
      <c r="O43739" s="172"/>
      <c r="U43739" s="173"/>
    </row>
    <row r="43740" spans="13:21" s="104" customFormat="1" ht="15.75">
      <c r="M43740" s="172"/>
      <c r="N43740" s="172"/>
      <c r="O43740" s="172"/>
      <c r="U43740" s="173"/>
    </row>
    <row r="43741" spans="13:21" s="104" customFormat="1" ht="15.75">
      <c r="M43741" s="172"/>
      <c r="N43741" s="172"/>
      <c r="O43741" s="172"/>
      <c r="U43741" s="173"/>
    </row>
    <row r="43742" spans="13:21" s="104" customFormat="1" ht="15.75">
      <c r="M43742" s="172"/>
      <c r="N43742" s="172"/>
      <c r="O43742" s="172"/>
      <c r="U43742" s="173"/>
    </row>
    <row r="43743" spans="13:21" s="104" customFormat="1" ht="15.75">
      <c r="M43743" s="172"/>
      <c r="N43743" s="172"/>
      <c r="O43743" s="172"/>
      <c r="U43743" s="173"/>
    </row>
    <row r="43744" spans="13:21" s="104" customFormat="1" ht="15.75">
      <c r="M43744" s="172"/>
      <c r="N43744" s="172"/>
      <c r="O43744" s="172"/>
      <c r="U43744" s="173"/>
    </row>
    <row r="43745" spans="13:21" s="104" customFormat="1" ht="15.75">
      <c r="M43745" s="172"/>
      <c r="N43745" s="172"/>
      <c r="O43745" s="172"/>
      <c r="U43745" s="173"/>
    </row>
    <row r="43746" spans="13:21" s="104" customFormat="1" ht="15.75">
      <c r="M43746" s="172"/>
      <c r="N43746" s="172"/>
      <c r="O43746" s="172"/>
      <c r="U43746" s="173"/>
    </row>
    <row r="43747" spans="13:21" s="104" customFormat="1" ht="15.75">
      <c r="M43747" s="172"/>
      <c r="N43747" s="172"/>
      <c r="O43747" s="172"/>
      <c r="U43747" s="173"/>
    </row>
    <row r="43748" spans="13:21" s="104" customFormat="1" ht="15.75">
      <c r="M43748" s="172"/>
      <c r="N43748" s="172"/>
      <c r="O43748" s="172"/>
      <c r="U43748" s="173"/>
    </row>
    <row r="43749" spans="13:21" s="104" customFormat="1" ht="15.75">
      <c r="M43749" s="172"/>
      <c r="N43749" s="172"/>
      <c r="O43749" s="172"/>
      <c r="U43749" s="173"/>
    </row>
    <row r="43750" spans="13:21" s="104" customFormat="1" ht="15.75">
      <c r="M43750" s="172"/>
      <c r="N43750" s="172"/>
      <c r="O43750" s="172"/>
      <c r="U43750" s="173"/>
    </row>
    <row r="43751" spans="13:21" s="104" customFormat="1" ht="15.75">
      <c r="M43751" s="172"/>
      <c r="N43751" s="172"/>
      <c r="O43751" s="172"/>
      <c r="U43751" s="173"/>
    </row>
    <row r="43752" spans="13:21" s="104" customFormat="1" ht="15.75">
      <c r="M43752" s="172"/>
      <c r="N43752" s="172"/>
      <c r="O43752" s="172"/>
      <c r="U43752" s="173"/>
    </row>
    <row r="43753" spans="13:21" s="104" customFormat="1" ht="15.75">
      <c r="M43753" s="172"/>
      <c r="N43753" s="172"/>
      <c r="O43753" s="172"/>
      <c r="U43753" s="173"/>
    </row>
    <row r="43754" spans="13:21" s="104" customFormat="1" ht="15.75">
      <c r="M43754" s="172"/>
      <c r="N43754" s="172"/>
      <c r="O43754" s="172"/>
      <c r="U43754" s="173"/>
    </row>
    <row r="43755" spans="13:21" s="104" customFormat="1" ht="15.75">
      <c r="M43755" s="172"/>
      <c r="N43755" s="172"/>
      <c r="O43755" s="172"/>
      <c r="U43755" s="173"/>
    </row>
    <row r="43756" spans="13:21" s="104" customFormat="1" ht="15.75">
      <c r="M43756" s="172"/>
      <c r="N43756" s="172"/>
      <c r="O43756" s="172"/>
      <c r="U43756" s="173"/>
    </row>
    <row r="43757" spans="13:21" s="104" customFormat="1" ht="15.75">
      <c r="M43757" s="172"/>
      <c r="N43757" s="172"/>
      <c r="O43757" s="172"/>
      <c r="U43757" s="173"/>
    </row>
    <row r="43758" spans="13:21" s="104" customFormat="1" ht="15.75">
      <c r="M43758" s="172"/>
      <c r="N43758" s="172"/>
      <c r="O43758" s="172"/>
      <c r="U43758" s="173"/>
    </row>
    <row r="43759" spans="13:21" s="104" customFormat="1" ht="15.75">
      <c r="M43759" s="172"/>
      <c r="N43759" s="172"/>
      <c r="O43759" s="172"/>
      <c r="U43759" s="173"/>
    </row>
    <row r="43760" spans="13:21" s="104" customFormat="1" ht="15.75">
      <c r="M43760" s="172"/>
      <c r="N43760" s="172"/>
      <c r="O43760" s="172"/>
      <c r="U43760" s="173"/>
    </row>
    <row r="43761" spans="13:21" s="104" customFormat="1" ht="15.75">
      <c r="M43761" s="172"/>
      <c r="N43761" s="172"/>
      <c r="O43761" s="172"/>
      <c r="U43761" s="173"/>
    </row>
    <row r="43762" spans="13:21" s="104" customFormat="1" ht="15.75">
      <c r="M43762" s="172"/>
      <c r="N43762" s="172"/>
      <c r="O43762" s="172"/>
      <c r="U43762" s="173"/>
    </row>
    <row r="43763" spans="13:21" s="104" customFormat="1" ht="15.75">
      <c r="M43763" s="172"/>
      <c r="N43763" s="172"/>
      <c r="O43763" s="172"/>
      <c r="U43763" s="173"/>
    </row>
    <row r="43764" spans="13:21" s="104" customFormat="1" ht="15.75">
      <c r="M43764" s="172"/>
      <c r="N43764" s="172"/>
      <c r="O43764" s="172"/>
      <c r="U43764" s="173"/>
    </row>
    <row r="43765" spans="13:21" s="104" customFormat="1" ht="15.75">
      <c r="M43765" s="172"/>
      <c r="N43765" s="172"/>
      <c r="O43765" s="172"/>
      <c r="U43765" s="173"/>
    </row>
    <row r="43766" spans="13:21" s="104" customFormat="1" ht="15.75">
      <c r="M43766" s="172"/>
      <c r="N43766" s="172"/>
      <c r="O43766" s="172"/>
      <c r="U43766" s="173"/>
    </row>
    <row r="43767" spans="13:21" s="104" customFormat="1" ht="15.75">
      <c r="M43767" s="172"/>
      <c r="N43767" s="172"/>
      <c r="O43767" s="172"/>
      <c r="U43767" s="173"/>
    </row>
    <row r="43768" spans="13:21" s="104" customFormat="1" ht="15.75">
      <c r="M43768" s="172"/>
      <c r="N43768" s="172"/>
      <c r="O43768" s="172"/>
      <c r="U43768" s="173"/>
    </row>
    <row r="43769" spans="13:21" s="104" customFormat="1" ht="15.75">
      <c r="M43769" s="172"/>
      <c r="N43769" s="172"/>
      <c r="O43769" s="172"/>
      <c r="U43769" s="173"/>
    </row>
    <row r="43770" spans="13:21" s="104" customFormat="1" ht="15.75">
      <c r="M43770" s="172"/>
      <c r="N43770" s="172"/>
      <c r="O43770" s="172"/>
      <c r="U43770" s="173"/>
    </row>
    <row r="43771" spans="13:21" s="104" customFormat="1" ht="15.75">
      <c r="M43771" s="172"/>
      <c r="N43771" s="172"/>
      <c r="O43771" s="172"/>
      <c r="U43771" s="173"/>
    </row>
    <row r="43772" spans="13:21" s="104" customFormat="1" ht="15.75">
      <c r="M43772" s="172"/>
      <c r="N43772" s="172"/>
      <c r="O43772" s="172"/>
      <c r="U43772" s="173"/>
    </row>
    <row r="43773" spans="13:21" s="104" customFormat="1" ht="15.75">
      <c r="M43773" s="172"/>
      <c r="N43773" s="172"/>
      <c r="O43773" s="172"/>
      <c r="U43773" s="173"/>
    </row>
    <row r="43774" spans="13:21" s="104" customFormat="1" ht="15.75">
      <c r="M43774" s="172"/>
      <c r="N43774" s="172"/>
      <c r="O43774" s="172"/>
      <c r="U43774" s="173"/>
    </row>
    <row r="43775" spans="13:21" s="104" customFormat="1" ht="15.75">
      <c r="M43775" s="172"/>
      <c r="N43775" s="172"/>
      <c r="O43775" s="172"/>
      <c r="U43775" s="173"/>
    </row>
    <row r="43776" spans="13:21" s="104" customFormat="1" ht="15.75">
      <c r="M43776" s="172"/>
      <c r="N43776" s="172"/>
      <c r="O43776" s="172"/>
      <c r="U43776" s="173"/>
    </row>
    <row r="43777" spans="13:21" s="104" customFormat="1" ht="15.75">
      <c r="M43777" s="172"/>
      <c r="N43777" s="172"/>
      <c r="O43777" s="172"/>
      <c r="U43777" s="173"/>
    </row>
    <row r="43778" spans="13:21" s="104" customFormat="1" ht="15.75">
      <c r="M43778" s="172"/>
      <c r="N43778" s="172"/>
      <c r="O43778" s="172"/>
      <c r="U43778" s="173"/>
    </row>
    <row r="43779" spans="13:21" s="104" customFormat="1" ht="15.75">
      <c r="M43779" s="172"/>
      <c r="N43779" s="172"/>
      <c r="O43779" s="172"/>
      <c r="U43779" s="173"/>
    </row>
    <row r="43780" spans="13:21" s="104" customFormat="1" ht="15.75">
      <c r="M43780" s="172"/>
      <c r="N43780" s="172"/>
      <c r="O43780" s="172"/>
      <c r="U43780" s="173"/>
    </row>
    <row r="43781" spans="13:21" s="104" customFormat="1" ht="15.75">
      <c r="M43781" s="172"/>
      <c r="N43781" s="172"/>
      <c r="O43781" s="172"/>
      <c r="U43781" s="173"/>
    </row>
    <row r="43782" spans="13:21" s="104" customFormat="1" ht="15.75">
      <c r="M43782" s="172"/>
      <c r="N43782" s="172"/>
      <c r="O43782" s="172"/>
      <c r="U43782" s="173"/>
    </row>
    <row r="43783" spans="13:21" s="104" customFormat="1" ht="15.75">
      <c r="M43783" s="172"/>
      <c r="N43783" s="172"/>
      <c r="O43783" s="172"/>
      <c r="U43783" s="173"/>
    </row>
    <row r="43784" spans="13:21" s="104" customFormat="1" ht="15.75">
      <c r="M43784" s="172"/>
      <c r="N43784" s="172"/>
      <c r="O43784" s="172"/>
      <c r="U43784" s="173"/>
    </row>
    <row r="43785" spans="13:21" s="104" customFormat="1" ht="15.75">
      <c r="M43785" s="172"/>
      <c r="N43785" s="172"/>
      <c r="O43785" s="172"/>
      <c r="U43785" s="173"/>
    </row>
    <row r="43786" spans="13:21" s="104" customFormat="1" ht="15.75">
      <c r="M43786" s="172"/>
      <c r="N43786" s="172"/>
      <c r="O43786" s="172"/>
      <c r="U43786" s="173"/>
    </row>
    <row r="43787" spans="13:21" s="104" customFormat="1" ht="15.75">
      <c r="M43787" s="172"/>
      <c r="N43787" s="172"/>
      <c r="O43787" s="172"/>
      <c r="U43787" s="173"/>
    </row>
    <row r="43788" spans="13:21" s="104" customFormat="1" ht="15.75">
      <c r="M43788" s="172"/>
      <c r="N43788" s="172"/>
      <c r="O43788" s="172"/>
      <c r="U43788" s="173"/>
    </row>
    <row r="43789" spans="13:21" s="104" customFormat="1" ht="15.75">
      <c r="M43789" s="172"/>
      <c r="N43789" s="172"/>
      <c r="O43789" s="172"/>
      <c r="U43789" s="173"/>
    </row>
    <row r="43790" spans="13:21" s="104" customFormat="1" ht="15.75">
      <c r="M43790" s="172"/>
      <c r="N43790" s="172"/>
      <c r="O43790" s="172"/>
      <c r="U43790" s="173"/>
    </row>
    <row r="43791" spans="13:21" s="104" customFormat="1" ht="15.75">
      <c r="M43791" s="172"/>
      <c r="N43791" s="172"/>
      <c r="O43791" s="172"/>
      <c r="U43791" s="173"/>
    </row>
    <row r="43792" spans="13:21" s="104" customFormat="1" ht="15.75">
      <c r="M43792" s="172"/>
      <c r="N43792" s="172"/>
      <c r="O43792" s="172"/>
      <c r="U43792" s="173"/>
    </row>
    <row r="43793" spans="13:21" s="104" customFormat="1" ht="15.75">
      <c r="M43793" s="172"/>
      <c r="N43793" s="172"/>
      <c r="O43793" s="172"/>
      <c r="U43793" s="173"/>
    </row>
    <row r="43794" spans="13:21" s="104" customFormat="1" ht="15.75">
      <c r="M43794" s="172"/>
      <c r="N43794" s="172"/>
      <c r="O43794" s="172"/>
      <c r="U43794" s="173"/>
    </row>
    <row r="43795" spans="13:21" s="104" customFormat="1" ht="15.75">
      <c r="M43795" s="172"/>
      <c r="N43795" s="172"/>
      <c r="O43795" s="172"/>
      <c r="U43795" s="173"/>
    </row>
    <row r="43796" spans="13:21" s="104" customFormat="1" ht="15.75">
      <c r="M43796" s="172"/>
      <c r="N43796" s="172"/>
      <c r="O43796" s="172"/>
      <c r="U43796" s="173"/>
    </row>
    <row r="43797" spans="13:21" s="104" customFormat="1" ht="15.75">
      <c r="M43797" s="172"/>
      <c r="N43797" s="172"/>
      <c r="O43797" s="172"/>
      <c r="U43797" s="173"/>
    </row>
    <row r="43798" spans="13:21" s="104" customFormat="1" ht="15.75">
      <c r="M43798" s="172"/>
      <c r="N43798" s="172"/>
      <c r="O43798" s="172"/>
      <c r="U43798" s="173"/>
    </row>
    <row r="43799" spans="13:21" s="104" customFormat="1" ht="15.75">
      <c r="M43799" s="172"/>
      <c r="N43799" s="172"/>
      <c r="O43799" s="172"/>
      <c r="U43799" s="173"/>
    </row>
    <row r="43800" spans="13:21" s="104" customFormat="1" ht="15.75">
      <c r="M43800" s="172"/>
      <c r="N43800" s="172"/>
      <c r="O43800" s="172"/>
      <c r="U43800" s="173"/>
    </row>
    <row r="43801" spans="13:21" s="104" customFormat="1" ht="15.75">
      <c r="M43801" s="172"/>
      <c r="N43801" s="172"/>
      <c r="O43801" s="172"/>
      <c r="U43801" s="173"/>
    </row>
    <row r="43802" spans="13:21" s="104" customFormat="1" ht="15.75">
      <c r="M43802" s="172"/>
      <c r="N43802" s="172"/>
      <c r="O43802" s="172"/>
      <c r="U43802" s="173"/>
    </row>
    <row r="43803" spans="13:21" s="104" customFormat="1" ht="15.75">
      <c r="M43803" s="172"/>
      <c r="N43803" s="172"/>
      <c r="O43803" s="172"/>
      <c r="U43803" s="173"/>
    </row>
    <row r="43804" spans="13:21" s="104" customFormat="1" ht="15.75">
      <c r="M43804" s="172"/>
      <c r="N43804" s="172"/>
      <c r="O43804" s="172"/>
      <c r="U43804" s="173"/>
    </row>
    <row r="43805" spans="13:21" s="104" customFormat="1" ht="15.75">
      <c r="M43805" s="172"/>
      <c r="N43805" s="172"/>
      <c r="O43805" s="172"/>
      <c r="U43805" s="173"/>
    </row>
    <row r="43806" spans="13:21" s="104" customFormat="1" ht="15.75">
      <c r="M43806" s="172"/>
      <c r="N43806" s="172"/>
      <c r="O43806" s="172"/>
      <c r="U43806" s="173"/>
    </row>
    <row r="43807" spans="13:21" s="104" customFormat="1" ht="15.75">
      <c r="M43807" s="172"/>
      <c r="N43807" s="172"/>
      <c r="O43807" s="172"/>
      <c r="U43807" s="173"/>
    </row>
    <row r="43808" spans="13:21" s="104" customFormat="1" ht="15.75">
      <c r="M43808" s="172"/>
      <c r="N43808" s="172"/>
      <c r="O43808" s="172"/>
      <c r="U43808" s="173"/>
    </row>
    <row r="43809" spans="13:21" s="104" customFormat="1" ht="15.75">
      <c r="M43809" s="172"/>
      <c r="N43809" s="172"/>
      <c r="O43809" s="172"/>
      <c r="U43809" s="173"/>
    </row>
    <row r="43810" spans="13:21" s="104" customFormat="1" ht="15.75">
      <c r="M43810" s="172"/>
      <c r="N43810" s="172"/>
      <c r="O43810" s="172"/>
      <c r="U43810" s="173"/>
    </row>
    <row r="43811" spans="13:21" s="104" customFormat="1" ht="15.75">
      <c r="M43811" s="172"/>
      <c r="N43811" s="172"/>
      <c r="O43811" s="172"/>
      <c r="U43811" s="173"/>
    </row>
    <row r="43812" spans="13:21" s="104" customFormat="1" ht="15.75">
      <c r="M43812" s="172"/>
      <c r="N43812" s="172"/>
      <c r="O43812" s="172"/>
      <c r="U43812" s="173"/>
    </row>
    <row r="43813" spans="13:21" s="104" customFormat="1" ht="15.75">
      <c r="M43813" s="172"/>
      <c r="N43813" s="172"/>
      <c r="O43813" s="172"/>
      <c r="U43813" s="173"/>
    </row>
    <row r="43814" spans="13:21" s="104" customFormat="1" ht="15.75">
      <c r="M43814" s="172"/>
      <c r="N43814" s="172"/>
      <c r="O43814" s="172"/>
      <c r="U43814" s="173"/>
    </row>
    <row r="43815" spans="13:21" s="104" customFormat="1" ht="15.75">
      <c r="M43815" s="172"/>
      <c r="N43815" s="172"/>
      <c r="O43815" s="172"/>
      <c r="U43815" s="173"/>
    </row>
    <row r="43816" spans="13:21" s="104" customFormat="1" ht="15.75">
      <c r="M43816" s="172"/>
      <c r="N43816" s="172"/>
      <c r="O43816" s="172"/>
      <c r="U43816" s="173"/>
    </row>
    <row r="43817" spans="13:21" s="104" customFormat="1" ht="15.75">
      <c r="M43817" s="172"/>
      <c r="N43817" s="172"/>
      <c r="O43817" s="172"/>
      <c r="U43817" s="173"/>
    </row>
    <row r="43818" spans="13:21" s="104" customFormat="1" ht="15.75">
      <c r="M43818" s="172"/>
      <c r="N43818" s="172"/>
      <c r="O43818" s="172"/>
      <c r="U43818" s="173"/>
    </row>
    <row r="43819" spans="13:21" s="104" customFormat="1" ht="15.75">
      <c r="M43819" s="172"/>
      <c r="N43819" s="172"/>
      <c r="O43819" s="172"/>
      <c r="U43819" s="173"/>
    </row>
    <row r="43820" spans="13:21" s="104" customFormat="1" ht="15.75">
      <c r="M43820" s="172"/>
      <c r="N43820" s="172"/>
      <c r="O43820" s="172"/>
      <c r="U43820" s="173"/>
    </row>
    <row r="43821" spans="13:21" s="104" customFormat="1" ht="15.75">
      <c r="M43821" s="172"/>
      <c r="N43821" s="172"/>
      <c r="O43821" s="172"/>
      <c r="U43821" s="173"/>
    </row>
    <row r="43822" spans="13:21" s="104" customFormat="1" ht="15.75">
      <c r="M43822" s="172"/>
      <c r="N43822" s="172"/>
      <c r="O43822" s="172"/>
      <c r="U43822" s="173"/>
    </row>
    <row r="43823" spans="13:21" s="104" customFormat="1" ht="15.75">
      <c r="M43823" s="172"/>
      <c r="N43823" s="172"/>
      <c r="O43823" s="172"/>
      <c r="U43823" s="173"/>
    </row>
    <row r="43824" spans="13:21" s="104" customFormat="1" ht="15.75">
      <c r="M43824" s="172"/>
      <c r="N43824" s="172"/>
      <c r="O43824" s="172"/>
      <c r="U43824" s="173"/>
    </row>
    <row r="43825" spans="13:21" s="104" customFormat="1" ht="15.75">
      <c r="M43825" s="172"/>
      <c r="N43825" s="172"/>
      <c r="O43825" s="172"/>
      <c r="U43825" s="173"/>
    </row>
    <row r="43826" spans="13:21" s="104" customFormat="1" ht="15.75">
      <c r="M43826" s="172"/>
      <c r="N43826" s="172"/>
      <c r="O43826" s="172"/>
      <c r="U43826" s="173"/>
    </row>
    <row r="43827" spans="13:21" s="104" customFormat="1" ht="15.75">
      <c r="M43827" s="172"/>
      <c r="N43827" s="172"/>
      <c r="O43827" s="172"/>
      <c r="U43827" s="173"/>
    </row>
    <row r="43828" spans="13:21" s="104" customFormat="1" ht="15.75">
      <c r="M43828" s="172"/>
      <c r="N43828" s="172"/>
      <c r="O43828" s="172"/>
      <c r="U43828" s="173"/>
    </row>
    <row r="43829" spans="13:21" s="104" customFormat="1" ht="15.75">
      <c r="M43829" s="172"/>
      <c r="N43829" s="172"/>
      <c r="O43829" s="172"/>
      <c r="U43829" s="173"/>
    </row>
    <row r="43830" spans="13:21" s="104" customFormat="1" ht="15.75">
      <c r="M43830" s="172"/>
      <c r="N43830" s="172"/>
      <c r="O43830" s="172"/>
      <c r="U43830" s="173"/>
    </row>
    <row r="43831" spans="13:21" s="104" customFormat="1" ht="15.75">
      <c r="M43831" s="172"/>
      <c r="N43831" s="172"/>
      <c r="O43831" s="172"/>
      <c r="U43831" s="173"/>
    </row>
    <row r="43832" spans="13:21" s="104" customFormat="1" ht="15.75">
      <c r="M43832" s="172"/>
      <c r="N43832" s="172"/>
      <c r="O43832" s="172"/>
      <c r="U43832" s="173"/>
    </row>
    <row r="43833" spans="13:21" s="104" customFormat="1" ht="15.75">
      <c r="M43833" s="172"/>
      <c r="N43833" s="172"/>
      <c r="O43833" s="172"/>
      <c r="U43833" s="173"/>
    </row>
    <row r="43834" spans="13:21" s="104" customFormat="1" ht="15.75">
      <c r="M43834" s="172"/>
      <c r="N43834" s="172"/>
      <c r="O43834" s="172"/>
      <c r="U43834" s="173"/>
    </row>
    <row r="43835" spans="13:21" s="104" customFormat="1" ht="15.75">
      <c r="M43835" s="172"/>
      <c r="N43835" s="172"/>
      <c r="O43835" s="172"/>
      <c r="U43835" s="173"/>
    </row>
    <row r="43836" spans="13:21" s="104" customFormat="1" ht="15.75">
      <c r="M43836" s="172"/>
      <c r="N43836" s="172"/>
      <c r="O43836" s="172"/>
      <c r="U43836" s="173"/>
    </row>
    <row r="43837" spans="13:21" s="104" customFormat="1" ht="15.75">
      <c r="M43837" s="172"/>
      <c r="N43837" s="172"/>
      <c r="O43837" s="172"/>
      <c r="U43837" s="173"/>
    </row>
    <row r="43838" spans="13:21" s="104" customFormat="1" ht="15.75">
      <c r="M43838" s="172"/>
      <c r="N43838" s="172"/>
      <c r="O43838" s="172"/>
      <c r="U43838" s="173"/>
    </row>
    <row r="43839" spans="13:21" s="104" customFormat="1" ht="15.75">
      <c r="M43839" s="172"/>
      <c r="N43839" s="172"/>
      <c r="O43839" s="172"/>
      <c r="U43839" s="173"/>
    </row>
    <row r="43840" spans="13:21" s="104" customFormat="1" ht="15.75">
      <c r="M43840" s="172"/>
      <c r="N43840" s="172"/>
      <c r="O43840" s="172"/>
      <c r="U43840" s="173"/>
    </row>
    <row r="43841" spans="13:21" s="104" customFormat="1" ht="15.75">
      <c r="M43841" s="172"/>
      <c r="N43841" s="172"/>
      <c r="O43841" s="172"/>
      <c r="U43841" s="173"/>
    </row>
    <row r="43842" spans="13:21" s="104" customFormat="1" ht="15.75">
      <c r="M43842" s="172"/>
      <c r="N43842" s="172"/>
      <c r="O43842" s="172"/>
      <c r="U43842" s="173"/>
    </row>
    <row r="43843" spans="13:21" s="104" customFormat="1" ht="15.75">
      <c r="M43843" s="172"/>
      <c r="N43843" s="172"/>
      <c r="O43843" s="172"/>
      <c r="U43843" s="173"/>
    </row>
    <row r="43844" spans="13:21" s="104" customFormat="1" ht="15.75">
      <c r="M43844" s="172"/>
      <c r="N43844" s="172"/>
      <c r="O43844" s="172"/>
      <c r="U43844" s="173"/>
    </row>
    <row r="43845" spans="13:21" s="104" customFormat="1" ht="15.75">
      <c r="M43845" s="172"/>
      <c r="N43845" s="172"/>
      <c r="O43845" s="172"/>
      <c r="U43845" s="173"/>
    </row>
    <row r="43846" spans="13:21" s="104" customFormat="1" ht="15.75">
      <c r="M43846" s="172"/>
      <c r="N43846" s="172"/>
      <c r="O43846" s="172"/>
      <c r="U43846" s="173"/>
    </row>
    <row r="43847" spans="13:21" s="104" customFormat="1" ht="15.75">
      <c r="M43847" s="172"/>
      <c r="N43847" s="172"/>
      <c r="O43847" s="172"/>
      <c r="U43847" s="173"/>
    </row>
    <row r="43848" spans="13:21" s="104" customFormat="1" ht="15.75">
      <c r="M43848" s="172"/>
      <c r="N43848" s="172"/>
      <c r="O43848" s="172"/>
      <c r="U43848" s="173"/>
    </row>
    <row r="43849" spans="13:21" s="104" customFormat="1" ht="15.75">
      <c r="M43849" s="172"/>
      <c r="N43849" s="172"/>
      <c r="O43849" s="172"/>
      <c r="U43849" s="173"/>
    </row>
    <row r="43850" spans="13:21" s="104" customFormat="1" ht="15.75">
      <c r="M43850" s="172"/>
      <c r="N43850" s="172"/>
      <c r="O43850" s="172"/>
      <c r="U43850" s="173"/>
    </row>
    <row r="43851" spans="13:21" s="104" customFormat="1" ht="15.75">
      <c r="M43851" s="172"/>
      <c r="N43851" s="172"/>
      <c r="O43851" s="172"/>
      <c r="U43851" s="173"/>
    </row>
    <row r="43852" spans="13:21" s="104" customFormat="1" ht="15.75">
      <c r="M43852" s="172"/>
      <c r="N43852" s="172"/>
      <c r="O43852" s="172"/>
      <c r="U43852" s="173"/>
    </row>
    <row r="43853" spans="13:21" s="104" customFormat="1" ht="15.75">
      <c r="M43853" s="172"/>
      <c r="N43853" s="172"/>
      <c r="O43853" s="172"/>
      <c r="U43853" s="173"/>
    </row>
    <row r="43854" spans="13:21" s="104" customFormat="1" ht="15.75">
      <c r="M43854" s="172"/>
      <c r="N43854" s="172"/>
      <c r="O43854" s="172"/>
      <c r="U43854" s="173"/>
    </row>
    <row r="43855" spans="13:21" s="104" customFormat="1" ht="15.75">
      <c r="M43855" s="172"/>
      <c r="N43855" s="172"/>
      <c r="O43855" s="172"/>
      <c r="U43855" s="173"/>
    </row>
    <row r="43856" spans="13:21" s="104" customFormat="1" ht="15.75">
      <c r="M43856" s="172"/>
      <c r="N43856" s="172"/>
      <c r="O43856" s="172"/>
      <c r="U43856" s="173"/>
    </row>
    <row r="43857" spans="13:21" s="104" customFormat="1" ht="15.75">
      <c r="M43857" s="172"/>
      <c r="N43857" s="172"/>
      <c r="O43857" s="172"/>
      <c r="U43857" s="173"/>
    </row>
    <row r="43858" spans="13:21" s="104" customFormat="1" ht="15.75">
      <c r="M43858" s="172"/>
      <c r="N43858" s="172"/>
      <c r="O43858" s="172"/>
      <c r="U43858" s="173"/>
    </row>
    <row r="43859" spans="13:21" s="104" customFormat="1" ht="15.75">
      <c r="M43859" s="172"/>
      <c r="N43859" s="172"/>
      <c r="O43859" s="172"/>
      <c r="U43859" s="173"/>
    </row>
    <row r="43860" spans="13:21" s="104" customFormat="1" ht="15.75">
      <c r="M43860" s="172"/>
      <c r="N43860" s="172"/>
      <c r="O43860" s="172"/>
      <c r="U43860" s="173"/>
    </row>
    <row r="43861" spans="13:21" s="104" customFormat="1" ht="15.75">
      <c r="M43861" s="172"/>
      <c r="N43861" s="172"/>
      <c r="O43861" s="172"/>
      <c r="U43861" s="173"/>
    </row>
    <row r="43862" spans="13:21" s="104" customFormat="1" ht="15.75">
      <c r="M43862" s="172"/>
      <c r="N43862" s="172"/>
      <c r="O43862" s="172"/>
      <c r="U43862" s="173"/>
    </row>
    <row r="43863" spans="13:21" s="104" customFormat="1" ht="15.75">
      <c r="M43863" s="172"/>
      <c r="N43863" s="172"/>
      <c r="O43863" s="172"/>
      <c r="U43863" s="173"/>
    </row>
    <row r="43864" spans="13:21" s="104" customFormat="1" ht="15.75">
      <c r="M43864" s="172"/>
      <c r="N43864" s="172"/>
      <c r="O43864" s="172"/>
      <c r="U43864" s="173"/>
    </row>
    <row r="43865" spans="13:21" s="104" customFormat="1" ht="15.75">
      <c r="M43865" s="172"/>
      <c r="N43865" s="172"/>
      <c r="O43865" s="172"/>
      <c r="U43865" s="173"/>
    </row>
    <row r="43866" spans="13:21" s="104" customFormat="1" ht="15.75">
      <c r="M43866" s="172"/>
      <c r="N43866" s="172"/>
      <c r="O43866" s="172"/>
      <c r="U43866" s="173"/>
    </row>
    <row r="43867" spans="13:21" s="104" customFormat="1" ht="15.75">
      <c r="M43867" s="172"/>
      <c r="N43867" s="172"/>
      <c r="O43867" s="172"/>
      <c r="U43867" s="173"/>
    </row>
    <row r="43868" spans="13:21" s="104" customFormat="1" ht="15.75">
      <c r="M43868" s="172"/>
      <c r="N43868" s="172"/>
      <c r="O43868" s="172"/>
      <c r="U43868" s="173"/>
    </row>
    <row r="43869" spans="13:21" s="104" customFormat="1" ht="15.75">
      <c r="M43869" s="172"/>
      <c r="N43869" s="172"/>
      <c r="O43869" s="172"/>
      <c r="U43869" s="173"/>
    </row>
    <row r="43870" spans="13:21" s="104" customFormat="1" ht="15.75">
      <c r="M43870" s="172"/>
      <c r="N43870" s="172"/>
      <c r="O43870" s="172"/>
      <c r="U43870" s="173"/>
    </row>
    <row r="43871" spans="13:21" s="104" customFormat="1" ht="15.75">
      <c r="M43871" s="172"/>
      <c r="N43871" s="172"/>
      <c r="O43871" s="172"/>
      <c r="U43871" s="173"/>
    </row>
    <row r="43872" spans="13:21" s="104" customFormat="1" ht="15.75">
      <c r="M43872" s="172"/>
      <c r="N43872" s="172"/>
      <c r="O43872" s="172"/>
      <c r="U43872" s="173"/>
    </row>
    <row r="43873" spans="13:21" s="104" customFormat="1" ht="15.75">
      <c r="M43873" s="172"/>
      <c r="N43873" s="172"/>
      <c r="O43873" s="172"/>
      <c r="U43873" s="173"/>
    </row>
    <row r="43874" spans="13:21" s="104" customFormat="1" ht="15.75">
      <c r="M43874" s="172"/>
      <c r="N43874" s="172"/>
      <c r="O43874" s="172"/>
      <c r="U43874" s="173"/>
    </row>
    <row r="43875" spans="13:21" s="104" customFormat="1" ht="15.75">
      <c r="M43875" s="172"/>
      <c r="N43875" s="172"/>
      <c r="O43875" s="172"/>
      <c r="U43875" s="173"/>
    </row>
    <row r="43876" spans="13:21" s="104" customFormat="1" ht="15.75">
      <c r="M43876" s="172"/>
      <c r="N43876" s="172"/>
      <c r="O43876" s="172"/>
      <c r="U43876" s="173"/>
    </row>
    <row r="43877" spans="13:21" s="104" customFormat="1" ht="15.75">
      <c r="M43877" s="172"/>
      <c r="N43877" s="172"/>
      <c r="O43877" s="172"/>
      <c r="U43877" s="173"/>
    </row>
    <row r="43878" spans="13:21" s="104" customFormat="1" ht="15.75">
      <c r="M43878" s="172"/>
      <c r="N43878" s="172"/>
      <c r="O43878" s="172"/>
      <c r="U43878" s="173"/>
    </row>
    <row r="43879" spans="13:21" s="104" customFormat="1" ht="15.75">
      <c r="M43879" s="172"/>
      <c r="N43879" s="172"/>
      <c r="O43879" s="172"/>
      <c r="U43879" s="173"/>
    </row>
    <row r="43880" spans="13:21" s="104" customFormat="1" ht="15.75">
      <c r="M43880" s="172"/>
      <c r="N43880" s="172"/>
      <c r="O43880" s="172"/>
      <c r="U43880" s="173"/>
    </row>
    <row r="43881" spans="13:21" s="104" customFormat="1" ht="15.75">
      <c r="M43881" s="172"/>
      <c r="N43881" s="172"/>
      <c r="O43881" s="172"/>
      <c r="U43881" s="173"/>
    </row>
    <row r="43882" spans="13:21" s="104" customFormat="1" ht="15.75">
      <c r="M43882" s="172"/>
      <c r="N43882" s="172"/>
      <c r="O43882" s="172"/>
      <c r="U43882" s="173"/>
    </row>
    <row r="43883" spans="13:21" s="104" customFormat="1" ht="15.75">
      <c r="M43883" s="172"/>
      <c r="N43883" s="172"/>
      <c r="O43883" s="172"/>
      <c r="U43883" s="173"/>
    </row>
    <row r="43884" spans="13:21" s="104" customFormat="1" ht="15.75">
      <c r="M43884" s="172"/>
      <c r="N43884" s="172"/>
      <c r="O43884" s="172"/>
      <c r="U43884" s="173"/>
    </row>
    <row r="43885" spans="13:21" s="104" customFormat="1" ht="15.75">
      <c r="M43885" s="172"/>
      <c r="N43885" s="172"/>
      <c r="O43885" s="172"/>
      <c r="U43885" s="173"/>
    </row>
    <row r="43886" spans="13:21" s="104" customFormat="1" ht="15.75">
      <c r="M43886" s="172"/>
      <c r="N43886" s="172"/>
      <c r="O43886" s="172"/>
      <c r="U43886" s="173"/>
    </row>
    <row r="43887" spans="13:21" s="104" customFormat="1" ht="15.75">
      <c r="M43887" s="172"/>
      <c r="N43887" s="172"/>
      <c r="O43887" s="172"/>
      <c r="U43887" s="173"/>
    </row>
    <row r="43888" spans="13:21" s="104" customFormat="1" ht="15.75">
      <c r="M43888" s="172"/>
      <c r="N43888" s="172"/>
      <c r="O43888" s="172"/>
      <c r="U43888" s="173"/>
    </row>
    <row r="43889" spans="13:21" s="104" customFormat="1" ht="15.75">
      <c r="M43889" s="172"/>
      <c r="N43889" s="172"/>
      <c r="O43889" s="172"/>
      <c r="U43889" s="173"/>
    </row>
    <row r="43890" spans="13:21" s="104" customFormat="1" ht="15.75">
      <c r="M43890" s="172"/>
      <c r="N43890" s="172"/>
      <c r="O43890" s="172"/>
      <c r="U43890" s="173"/>
    </row>
    <row r="43891" spans="13:21" s="104" customFormat="1" ht="15.75">
      <c r="M43891" s="172"/>
      <c r="N43891" s="172"/>
      <c r="O43891" s="172"/>
      <c r="U43891" s="173"/>
    </row>
    <row r="43892" spans="13:21" s="104" customFormat="1" ht="15.75">
      <c r="M43892" s="172"/>
      <c r="N43892" s="172"/>
      <c r="O43892" s="172"/>
      <c r="U43892" s="173"/>
    </row>
    <row r="43893" spans="13:21" s="104" customFormat="1" ht="15.75">
      <c r="M43893" s="172"/>
      <c r="N43893" s="172"/>
      <c r="O43893" s="172"/>
      <c r="U43893" s="173"/>
    </row>
    <row r="43894" spans="13:21" s="104" customFormat="1" ht="15.75">
      <c r="M43894" s="172"/>
      <c r="N43894" s="172"/>
      <c r="O43894" s="172"/>
      <c r="U43894" s="173"/>
    </row>
    <row r="43895" spans="13:21" s="104" customFormat="1" ht="15.75">
      <c r="M43895" s="172"/>
      <c r="N43895" s="172"/>
      <c r="O43895" s="172"/>
      <c r="U43895" s="173"/>
    </row>
    <row r="43896" spans="13:21" s="104" customFormat="1" ht="15.75">
      <c r="M43896" s="172"/>
      <c r="N43896" s="172"/>
      <c r="O43896" s="172"/>
      <c r="U43896" s="173"/>
    </row>
    <row r="43897" spans="13:21" s="104" customFormat="1" ht="15.75">
      <c r="M43897" s="172"/>
      <c r="N43897" s="172"/>
      <c r="O43897" s="172"/>
      <c r="U43897" s="173"/>
    </row>
    <row r="43898" spans="13:21" s="104" customFormat="1" ht="15.75">
      <c r="M43898" s="172"/>
      <c r="N43898" s="172"/>
      <c r="O43898" s="172"/>
      <c r="U43898" s="173"/>
    </row>
    <row r="43899" spans="13:21" s="104" customFormat="1" ht="15.75">
      <c r="M43899" s="172"/>
      <c r="N43899" s="172"/>
      <c r="O43899" s="172"/>
      <c r="U43899" s="173"/>
    </row>
    <row r="43900" spans="13:21" s="104" customFormat="1" ht="15.75">
      <c r="M43900" s="172"/>
      <c r="N43900" s="172"/>
      <c r="O43900" s="172"/>
      <c r="U43900" s="173"/>
    </row>
    <row r="43901" spans="13:21" s="104" customFormat="1" ht="15.75">
      <c r="M43901" s="172"/>
      <c r="N43901" s="172"/>
      <c r="O43901" s="172"/>
      <c r="U43901" s="173"/>
    </row>
    <row r="43902" spans="13:21" s="104" customFormat="1" ht="15.75">
      <c r="M43902" s="172"/>
      <c r="N43902" s="172"/>
      <c r="O43902" s="172"/>
      <c r="U43902" s="173"/>
    </row>
    <row r="43903" spans="13:21" s="104" customFormat="1" ht="15.75">
      <c r="M43903" s="172"/>
      <c r="N43903" s="172"/>
      <c r="O43903" s="172"/>
      <c r="U43903" s="173"/>
    </row>
    <row r="43904" spans="13:21" s="104" customFormat="1" ht="15.75">
      <c r="M43904" s="172"/>
      <c r="N43904" s="172"/>
      <c r="O43904" s="172"/>
      <c r="U43904" s="173"/>
    </row>
    <row r="43905" spans="13:21" s="104" customFormat="1" ht="15.75">
      <c r="M43905" s="172"/>
      <c r="N43905" s="172"/>
      <c r="O43905" s="172"/>
      <c r="U43905" s="173"/>
    </row>
    <row r="43906" spans="13:21" s="104" customFormat="1" ht="15.75">
      <c r="M43906" s="172"/>
      <c r="N43906" s="172"/>
      <c r="O43906" s="172"/>
      <c r="U43906" s="173"/>
    </row>
    <row r="43907" spans="13:21" s="104" customFormat="1" ht="15.75">
      <c r="M43907" s="172"/>
      <c r="N43907" s="172"/>
      <c r="O43907" s="172"/>
      <c r="U43907" s="173"/>
    </row>
    <row r="43908" spans="13:21" s="104" customFormat="1" ht="15.75">
      <c r="M43908" s="172"/>
      <c r="N43908" s="172"/>
      <c r="O43908" s="172"/>
      <c r="U43908" s="173"/>
    </row>
    <row r="43909" spans="13:21" s="104" customFormat="1" ht="15.75">
      <c r="M43909" s="172"/>
      <c r="N43909" s="172"/>
      <c r="O43909" s="172"/>
      <c r="U43909" s="173"/>
    </row>
    <row r="43910" spans="13:21" s="104" customFormat="1" ht="15.75">
      <c r="M43910" s="172"/>
      <c r="N43910" s="172"/>
      <c r="O43910" s="172"/>
      <c r="U43910" s="173"/>
    </row>
    <row r="43911" spans="13:21" s="104" customFormat="1" ht="15.75">
      <c r="M43911" s="172"/>
      <c r="N43911" s="172"/>
      <c r="O43911" s="172"/>
      <c r="U43911" s="173"/>
    </row>
    <row r="43912" spans="13:21" s="104" customFormat="1" ht="15.75">
      <c r="M43912" s="172"/>
      <c r="N43912" s="172"/>
      <c r="O43912" s="172"/>
      <c r="U43912" s="173"/>
    </row>
    <row r="43913" spans="13:21" s="104" customFormat="1" ht="15.75">
      <c r="M43913" s="172"/>
      <c r="N43913" s="172"/>
      <c r="O43913" s="172"/>
      <c r="U43913" s="173"/>
    </row>
    <row r="43914" spans="13:21" s="104" customFormat="1" ht="15.75">
      <c r="M43914" s="172"/>
      <c r="N43914" s="172"/>
      <c r="O43914" s="172"/>
      <c r="U43914" s="173"/>
    </row>
    <row r="43915" spans="13:21" s="104" customFormat="1" ht="15.75">
      <c r="M43915" s="172"/>
      <c r="N43915" s="172"/>
      <c r="O43915" s="172"/>
      <c r="U43915" s="173"/>
    </row>
    <row r="43916" spans="13:21" s="104" customFormat="1" ht="15.75">
      <c r="M43916" s="172"/>
      <c r="N43916" s="172"/>
      <c r="O43916" s="172"/>
      <c r="U43916" s="173"/>
    </row>
    <row r="43917" spans="13:21" s="104" customFormat="1" ht="15.75">
      <c r="M43917" s="172"/>
      <c r="N43917" s="172"/>
      <c r="O43917" s="172"/>
      <c r="U43917" s="173"/>
    </row>
    <row r="43918" spans="13:21" s="104" customFormat="1" ht="15.75">
      <c r="M43918" s="172"/>
      <c r="N43918" s="172"/>
      <c r="O43918" s="172"/>
      <c r="U43918" s="173"/>
    </row>
    <row r="43919" spans="13:21" s="104" customFormat="1" ht="15.75">
      <c r="M43919" s="172"/>
      <c r="N43919" s="172"/>
      <c r="O43919" s="172"/>
      <c r="U43919" s="173"/>
    </row>
    <row r="43920" spans="13:21" s="104" customFormat="1" ht="15.75">
      <c r="M43920" s="172"/>
      <c r="N43920" s="172"/>
      <c r="O43920" s="172"/>
      <c r="U43920" s="173"/>
    </row>
    <row r="43921" spans="13:21" s="104" customFormat="1" ht="15.75">
      <c r="M43921" s="172"/>
      <c r="N43921" s="172"/>
      <c r="O43921" s="172"/>
      <c r="U43921" s="173"/>
    </row>
    <row r="43922" spans="13:21" s="104" customFormat="1" ht="15.75">
      <c r="M43922" s="172"/>
      <c r="N43922" s="172"/>
      <c r="O43922" s="172"/>
      <c r="U43922" s="173"/>
    </row>
    <row r="43923" spans="13:21" s="104" customFormat="1" ht="15.75">
      <c r="M43923" s="172"/>
      <c r="N43923" s="172"/>
      <c r="O43923" s="172"/>
      <c r="U43923" s="173"/>
    </row>
    <row r="43924" spans="13:21" s="104" customFormat="1" ht="15.75">
      <c r="M43924" s="172"/>
      <c r="N43924" s="172"/>
      <c r="O43924" s="172"/>
      <c r="U43924" s="173"/>
    </row>
    <row r="43925" spans="13:21" s="104" customFormat="1" ht="15.75">
      <c r="M43925" s="172"/>
      <c r="N43925" s="172"/>
      <c r="O43925" s="172"/>
      <c r="U43925" s="173"/>
    </row>
    <row r="43926" spans="13:21" s="104" customFormat="1" ht="15.75">
      <c r="M43926" s="172"/>
      <c r="N43926" s="172"/>
      <c r="O43926" s="172"/>
      <c r="U43926" s="173"/>
    </row>
    <row r="43927" spans="13:21" s="104" customFormat="1" ht="15.75">
      <c r="M43927" s="172"/>
      <c r="N43927" s="172"/>
      <c r="O43927" s="172"/>
      <c r="U43927" s="173"/>
    </row>
    <row r="43928" spans="13:21" s="104" customFormat="1" ht="15.75">
      <c r="M43928" s="172"/>
      <c r="N43928" s="172"/>
      <c r="O43928" s="172"/>
      <c r="U43928" s="173"/>
    </row>
    <row r="43929" spans="13:21" s="104" customFormat="1" ht="15.75">
      <c r="M43929" s="172"/>
      <c r="N43929" s="172"/>
      <c r="O43929" s="172"/>
      <c r="U43929" s="173"/>
    </row>
    <row r="43930" spans="13:21" s="104" customFormat="1" ht="15.75">
      <c r="M43930" s="172"/>
      <c r="N43930" s="172"/>
      <c r="O43930" s="172"/>
      <c r="U43930" s="173"/>
    </row>
    <row r="43931" spans="13:21" s="104" customFormat="1" ht="15.75">
      <c r="M43931" s="172"/>
      <c r="N43931" s="172"/>
      <c r="O43931" s="172"/>
      <c r="U43931" s="173"/>
    </row>
    <row r="43932" spans="13:21" s="104" customFormat="1" ht="15.75">
      <c r="M43932" s="172"/>
      <c r="N43932" s="172"/>
      <c r="O43932" s="172"/>
      <c r="U43932" s="173"/>
    </row>
    <row r="43933" spans="13:21" s="104" customFormat="1" ht="15.75">
      <c r="M43933" s="172"/>
      <c r="N43933" s="172"/>
      <c r="O43933" s="172"/>
      <c r="U43933" s="173"/>
    </row>
    <row r="43934" spans="13:21" s="104" customFormat="1" ht="15.75">
      <c r="M43934" s="172"/>
      <c r="N43934" s="172"/>
      <c r="O43934" s="172"/>
      <c r="U43934" s="173"/>
    </row>
    <row r="43935" spans="13:21" s="104" customFormat="1" ht="15.75">
      <c r="M43935" s="172"/>
      <c r="N43935" s="172"/>
      <c r="O43935" s="172"/>
      <c r="U43935" s="173"/>
    </row>
    <row r="43936" spans="13:21" s="104" customFormat="1" ht="15.75">
      <c r="M43936" s="172"/>
      <c r="N43936" s="172"/>
      <c r="O43936" s="172"/>
      <c r="U43936" s="173"/>
    </row>
    <row r="43937" spans="13:21" s="104" customFormat="1" ht="15.75">
      <c r="M43937" s="172"/>
      <c r="N43937" s="172"/>
      <c r="O43937" s="172"/>
      <c r="U43937" s="173"/>
    </row>
    <row r="43938" spans="13:21" s="104" customFormat="1" ht="15.75">
      <c r="M43938" s="172"/>
      <c r="N43938" s="172"/>
      <c r="O43938" s="172"/>
      <c r="U43938" s="173"/>
    </row>
    <row r="43939" spans="13:21" s="104" customFormat="1" ht="15.75">
      <c r="M43939" s="172"/>
      <c r="N43939" s="172"/>
      <c r="O43939" s="172"/>
      <c r="U43939" s="173"/>
    </row>
    <row r="43940" spans="13:21" s="104" customFormat="1" ht="15.75">
      <c r="M43940" s="172"/>
      <c r="N43940" s="172"/>
      <c r="O43940" s="172"/>
      <c r="U43940" s="173"/>
    </row>
    <row r="43941" spans="13:21" s="104" customFormat="1" ht="15.75">
      <c r="M43941" s="172"/>
      <c r="N43941" s="172"/>
      <c r="O43941" s="172"/>
      <c r="U43941" s="173"/>
    </row>
    <row r="43942" spans="13:21" s="104" customFormat="1" ht="15.75">
      <c r="M43942" s="172"/>
      <c r="N43942" s="172"/>
      <c r="O43942" s="172"/>
      <c r="U43942" s="173"/>
    </row>
    <row r="43943" spans="13:21" s="104" customFormat="1" ht="15.75">
      <c r="M43943" s="172"/>
      <c r="N43943" s="172"/>
      <c r="O43943" s="172"/>
      <c r="U43943" s="173"/>
    </row>
    <row r="43944" spans="13:21" s="104" customFormat="1" ht="15.75">
      <c r="M43944" s="172"/>
      <c r="N43944" s="172"/>
      <c r="O43944" s="172"/>
      <c r="U43944" s="173"/>
    </row>
    <row r="43945" spans="13:21" s="104" customFormat="1" ht="15.75">
      <c r="M43945" s="172"/>
      <c r="N43945" s="172"/>
      <c r="O43945" s="172"/>
      <c r="U43945" s="173"/>
    </row>
    <row r="43946" spans="13:21" s="104" customFormat="1" ht="15.75">
      <c r="M43946" s="172"/>
      <c r="N43946" s="172"/>
      <c r="O43946" s="172"/>
      <c r="U43946" s="173"/>
    </row>
    <row r="43947" spans="13:21" s="104" customFormat="1" ht="15.75">
      <c r="M43947" s="172"/>
      <c r="N43947" s="172"/>
      <c r="O43947" s="172"/>
      <c r="U43947" s="173"/>
    </row>
    <row r="43948" spans="13:21" s="104" customFormat="1" ht="15.75">
      <c r="M43948" s="172"/>
      <c r="N43948" s="172"/>
      <c r="O43948" s="172"/>
      <c r="U43948" s="173"/>
    </row>
    <row r="43949" spans="13:21" s="104" customFormat="1" ht="15.75">
      <c r="M43949" s="172"/>
      <c r="N43949" s="172"/>
      <c r="O43949" s="172"/>
      <c r="U43949" s="173"/>
    </row>
    <row r="43950" spans="13:21" s="104" customFormat="1" ht="15.75">
      <c r="M43950" s="172"/>
      <c r="N43950" s="172"/>
      <c r="O43950" s="172"/>
      <c r="U43950" s="173"/>
    </row>
    <row r="43951" spans="13:21" s="104" customFormat="1" ht="15.75">
      <c r="M43951" s="172"/>
      <c r="N43951" s="172"/>
      <c r="O43951" s="172"/>
      <c r="U43951" s="173"/>
    </row>
    <row r="43952" spans="13:21" s="104" customFormat="1" ht="15.75">
      <c r="M43952" s="172"/>
      <c r="N43952" s="172"/>
      <c r="O43952" s="172"/>
      <c r="U43952" s="173"/>
    </row>
    <row r="43953" spans="13:21" s="104" customFormat="1" ht="15.75">
      <c r="M43953" s="172"/>
      <c r="N43953" s="172"/>
      <c r="O43953" s="172"/>
      <c r="U43953" s="173"/>
    </row>
    <row r="43954" spans="13:21" s="104" customFormat="1" ht="15.75">
      <c r="M43954" s="172"/>
      <c r="N43954" s="172"/>
      <c r="O43954" s="172"/>
      <c r="U43954" s="173"/>
    </row>
    <row r="43955" spans="13:21" s="104" customFormat="1" ht="15.75">
      <c r="M43955" s="172"/>
      <c r="N43955" s="172"/>
      <c r="O43955" s="172"/>
      <c r="U43955" s="173"/>
    </row>
    <row r="43956" spans="13:21" s="104" customFormat="1" ht="15.75">
      <c r="M43956" s="172"/>
      <c r="N43956" s="172"/>
      <c r="O43956" s="172"/>
      <c r="U43956" s="173"/>
    </row>
    <row r="43957" spans="13:21" s="104" customFormat="1" ht="15.75">
      <c r="M43957" s="172"/>
      <c r="N43957" s="172"/>
      <c r="O43957" s="172"/>
      <c r="U43957" s="173"/>
    </row>
    <row r="43958" spans="13:21" s="104" customFormat="1" ht="15.75">
      <c r="M43958" s="172"/>
      <c r="N43958" s="172"/>
      <c r="O43958" s="172"/>
      <c r="U43958" s="173"/>
    </row>
    <row r="43959" spans="13:21" s="104" customFormat="1" ht="15.75">
      <c r="M43959" s="172"/>
      <c r="N43959" s="172"/>
      <c r="O43959" s="172"/>
      <c r="U43959" s="173"/>
    </row>
    <row r="43960" spans="13:21" s="104" customFormat="1" ht="15.75">
      <c r="M43960" s="172"/>
      <c r="N43960" s="172"/>
      <c r="O43960" s="172"/>
      <c r="U43960" s="173"/>
    </row>
    <row r="43961" spans="13:21" s="104" customFormat="1" ht="15.75">
      <c r="M43961" s="172"/>
      <c r="N43961" s="172"/>
      <c r="O43961" s="172"/>
      <c r="U43961" s="173"/>
    </row>
    <row r="43962" spans="13:21" s="104" customFormat="1" ht="15.75">
      <c r="M43962" s="172"/>
      <c r="N43962" s="172"/>
      <c r="O43962" s="172"/>
      <c r="U43962" s="173"/>
    </row>
    <row r="43963" spans="13:21" s="104" customFormat="1" ht="15.75">
      <c r="M43963" s="172"/>
      <c r="N43963" s="172"/>
      <c r="O43963" s="172"/>
      <c r="U43963" s="173"/>
    </row>
    <row r="43964" spans="13:21" s="104" customFormat="1" ht="15.75">
      <c r="M43964" s="172"/>
      <c r="N43964" s="172"/>
      <c r="O43964" s="172"/>
      <c r="U43964" s="173"/>
    </row>
    <row r="43965" spans="13:21" s="104" customFormat="1" ht="15.75">
      <c r="M43965" s="172"/>
      <c r="N43965" s="172"/>
      <c r="O43965" s="172"/>
      <c r="U43965" s="173"/>
    </row>
    <row r="43966" spans="13:21" s="104" customFormat="1" ht="15.75">
      <c r="M43966" s="172"/>
      <c r="N43966" s="172"/>
      <c r="O43966" s="172"/>
      <c r="U43966" s="173"/>
    </row>
    <row r="43967" spans="13:21" s="104" customFormat="1" ht="15.75">
      <c r="M43967" s="172"/>
      <c r="N43967" s="172"/>
      <c r="O43967" s="172"/>
      <c r="U43967" s="173"/>
    </row>
    <row r="43968" spans="13:21" s="104" customFormat="1" ht="15.75">
      <c r="M43968" s="172"/>
      <c r="N43968" s="172"/>
      <c r="O43968" s="172"/>
      <c r="U43968" s="173"/>
    </row>
    <row r="43969" spans="13:21" s="104" customFormat="1" ht="15.75">
      <c r="M43969" s="172"/>
      <c r="N43969" s="172"/>
      <c r="O43969" s="172"/>
      <c r="U43969" s="173"/>
    </row>
    <row r="43970" spans="13:21" s="104" customFormat="1" ht="15.75">
      <c r="M43970" s="172"/>
      <c r="N43970" s="172"/>
      <c r="O43970" s="172"/>
      <c r="U43970" s="173"/>
    </row>
    <row r="43971" spans="13:21" s="104" customFormat="1" ht="15.75">
      <c r="M43971" s="172"/>
      <c r="N43971" s="172"/>
      <c r="O43971" s="172"/>
      <c r="U43971" s="173"/>
    </row>
    <row r="43972" spans="13:21" s="104" customFormat="1" ht="15.75">
      <c r="M43972" s="172"/>
      <c r="N43972" s="172"/>
      <c r="O43972" s="172"/>
      <c r="U43972" s="173"/>
    </row>
    <row r="43973" spans="13:21" s="104" customFormat="1" ht="15.75">
      <c r="M43973" s="172"/>
      <c r="N43973" s="172"/>
      <c r="O43973" s="172"/>
      <c r="U43973" s="173"/>
    </row>
    <row r="43974" spans="13:21" s="104" customFormat="1" ht="15.75">
      <c r="M43974" s="172"/>
      <c r="N43974" s="172"/>
      <c r="O43974" s="172"/>
      <c r="U43974" s="173"/>
    </row>
    <row r="43975" spans="13:21" s="104" customFormat="1" ht="15.75">
      <c r="M43975" s="172"/>
      <c r="N43975" s="172"/>
      <c r="O43975" s="172"/>
      <c r="U43975" s="173"/>
    </row>
    <row r="43976" spans="13:21" s="104" customFormat="1" ht="15.75">
      <c r="M43976" s="172"/>
      <c r="N43976" s="172"/>
      <c r="O43976" s="172"/>
      <c r="U43976" s="173"/>
    </row>
    <row r="43977" spans="13:21" s="104" customFormat="1" ht="15.75">
      <c r="M43977" s="172"/>
      <c r="N43977" s="172"/>
      <c r="O43977" s="172"/>
      <c r="U43977" s="173"/>
    </row>
    <row r="43978" spans="13:21" s="104" customFormat="1" ht="15.75">
      <c r="M43978" s="172"/>
      <c r="N43978" s="172"/>
      <c r="O43978" s="172"/>
      <c r="U43978" s="173"/>
    </row>
    <row r="43979" spans="13:21" s="104" customFormat="1" ht="15.75">
      <c r="M43979" s="172"/>
      <c r="N43979" s="172"/>
      <c r="O43979" s="172"/>
      <c r="U43979" s="173"/>
    </row>
    <row r="43980" spans="13:21" s="104" customFormat="1" ht="15.75">
      <c r="M43980" s="172"/>
      <c r="N43980" s="172"/>
      <c r="O43980" s="172"/>
      <c r="U43980" s="173"/>
    </row>
    <row r="43981" spans="13:21" s="104" customFormat="1" ht="15.75">
      <c r="M43981" s="172"/>
      <c r="N43981" s="172"/>
      <c r="O43981" s="172"/>
      <c r="U43981" s="173"/>
    </row>
    <row r="43982" spans="13:21" s="104" customFormat="1" ht="15.75">
      <c r="M43982" s="172"/>
      <c r="N43982" s="172"/>
      <c r="O43982" s="172"/>
      <c r="U43982" s="173"/>
    </row>
    <row r="43983" spans="13:21" s="104" customFormat="1" ht="15.75">
      <c r="M43983" s="172"/>
      <c r="N43983" s="172"/>
      <c r="O43983" s="172"/>
      <c r="U43983" s="173"/>
    </row>
    <row r="43984" spans="13:21" s="104" customFormat="1" ht="15.75">
      <c r="M43984" s="172"/>
      <c r="N43984" s="172"/>
      <c r="O43984" s="172"/>
      <c r="U43984" s="173"/>
    </row>
    <row r="43985" spans="13:21" s="104" customFormat="1" ht="15.75">
      <c r="M43985" s="172"/>
      <c r="N43985" s="172"/>
      <c r="O43985" s="172"/>
      <c r="U43985" s="173"/>
    </row>
    <row r="43986" spans="13:21" s="104" customFormat="1" ht="15.75">
      <c r="M43986" s="172"/>
      <c r="N43986" s="172"/>
      <c r="O43986" s="172"/>
      <c r="U43986" s="173"/>
    </row>
    <row r="43987" spans="13:21" s="104" customFormat="1" ht="15.75">
      <c r="M43987" s="172"/>
      <c r="N43987" s="172"/>
      <c r="O43987" s="172"/>
      <c r="U43987" s="173"/>
    </row>
    <row r="43988" spans="13:21" s="104" customFormat="1" ht="15.75">
      <c r="M43988" s="172"/>
      <c r="N43988" s="172"/>
      <c r="O43988" s="172"/>
      <c r="U43988" s="173"/>
    </row>
    <row r="43989" spans="13:21" s="104" customFormat="1" ht="15.75">
      <c r="M43989" s="172"/>
      <c r="N43989" s="172"/>
      <c r="O43989" s="172"/>
      <c r="U43989" s="173"/>
    </row>
    <row r="43990" spans="13:21" s="104" customFormat="1" ht="15.75">
      <c r="M43990" s="172"/>
      <c r="N43990" s="172"/>
      <c r="O43990" s="172"/>
      <c r="U43990" s="173"/>
    </row>
    <row r="43991" spans="13:21" s="104" customFormat="1" ht="15.75">
      <c r="M43991" s="172"/>
      <c r="N43991" s="172"/>
      <c r="O43991" s="172"/>
      <c r="U43991" s="173"/>
    </row>
    <row r="43992" spans="13:21" s="104" customFormat="1" ht="15.75">
      <c r="M43992" s="172"/>
      <c r="N43992" s="172"/>
      <c r="O43992" s="172"/>
      <c r="U43992" s="173"/>
    </row>
    <row r="43993" spans="13:21" s="104" customFormat="1" ht="15.75">
      <c r="M43993" s="172"/>
      <c r="N43993" s="172"/>
      <c r="O43993" s="172"/>
      <c r="U43993" s="173"/>
    </row>
    <row r="43994" spans="13:21" s="104" customFormat="1" ht="15.75">
      <c r="M43994" s="172"/>
      <c r="N43994" s="172"/>
      <c r="O43994" s="172"/>
      <c r="U43994" s="173"/>
    </row>
    <row r="43995" spans="13:21" s="104" customFormat="1" ht="15.75">
      <c r="M43995" s="172"/>
      <c r="N43995" s="172"/>
      <c r="O43995" s="172"/>
      <c r="U43995" s="173"/>
    </row>
    <row r="43996" spans="13:21" s="104" customFormat="1" ht="15.75">
      <c r="M43996" s="172"/>
      <c r="N43996" s="172"/>
      <c r="O43996" s="172"/>
      <c r="U43996" s="173"/>
    </row>
    <row r="43997" spans="13:21" s="104" customFormat="1" ht="15.75">
      <c r="M43997" s="172"/>
      <c r="N43997" s="172"/>
      <c r="O43997" s="172"/>
      <c r="U43997" s="173"/>
    </row>
    <row r="43998" spans="13:21" s="104" customFormat="1" ht="15.75">
      <c r="M43998" s="172"/>
      <c r="N43998" s="172"/>
      <c r="O43998" s="172"/>
      <c r="U43998" s="173"/>
    </row>
    <row r="43999" spans="13:21" s="104" customFormat="1" ht="15.75">
      <c r="M43999" s="172"/>
      <c r="N43999" s="172"/>
      <c r="O43999" s="172"/>
      <c r="U43999" s="173"/>
    </row>
    <row r="44000" spans="13:21" s="104" customFormat="1" ht="15.75">
      <c r="M44000" s="172"/>
      <c r="N44000" s="172"/>
      <c r="O44000" s="172"/>
      <c r="U44000" s="173"/>
    </row>
    <row r="44001" spans="13:21" s="104" customFormat="1" ht="15.75">
      <c r="M44001" s="172"/>
      <c r="N44001" s="172"/>
      <c r="O44001" s="172"/>
      <c r="U44001" s="173"/>
    </row>
    <row r="44002" spans="13:21" s="104" customFormat="1" ht="15.75">
      <c r="M44002" s="172"/>
      <c r="N44002" s="172"/>
      <c r="O44002" s="172"/>
      <c r="U44002" s="173"/>
    </row>
    <row r="44003" spans="13:21" s="104" customFormat="1" ht="15.75">
      <c r="M44003" s="172"/>
      <c r="N44003" s="172"/>
      <c r="O44003" s="172"/>
      <c r="U44003" s="173"/>
    </row>
    <row r="44004" spans="13:21" s="104" customFormat="1" ht="15.75">
      <c r="M44004" s="172"/>
      <c r="N44004" s="172"/>
      <c r="O44004" s="172"/>
      <c r="U44004" s="173"/>
    </row>
    <row r="44005" spans="13:21" s="104" customFormat="1" ht="15.75">
      <c r="M44005" s="172"/>
      <c r="N44005" s="172"/>
      <c r="O44005" s="172"/>
      <c r="U44005" s="173"/>
    </row>
    <row r="44006" spans="13:21" s="104" customFormat="1" ht="15.75">
      <c r="M44006" s="172"/>
      <c r="N44006" s="172"/>
      <c r="O44006" s="172"/>
      <c r="U44006" s="173"/>
    </row>
    <row r="44007" spans="13:21" s="104" customFormat="1" ht="15.75">
      <c r="M44007" s="172"/>
      <c r="N44007" s="172"/>
      <c r="O44007" s="172"/>
      <c r="U44007" s="173"/>
    </row>
    <row r="44008" spans="13:21" s="104" customFormat="1" ht="15.75">
      <c r="M44008" s="172"/>
      <c r="N44008" s="172"/>
      <c r="O44008" s="172"/>
      <c r="U44008" s="173"/>
    </row>
    <row r="44009" spans="13:21" s="104" customFormat="1" ht="15.75">
      <c r="M44009" s="172"/>
      <c r="N44009" s="172"/>
      <c r="O44009" s="172"/>
      <c r="U44009" s="173"/>
    </row>
    <row r="44010" spans="13:21" s="104" customFormat="1" ht="15.75">
      <c r="M44010" s="172"/>
      <c r="N44010" s="172"/>
      <c r="O44010" s="172"/>
      <c r="U44010" s="173"/>
    </row>
    <row r="44011" spans="13:21" s="104" customFormat="1" ht="15.75">
      <c r="M44011" s="172"/>
      <c r="N44011" s="172"/>
      <c r="O44011" s="172"/>
      <c r="U44011" s="173"/>
    </row>
    <row r="44012" spans="13:21" s="104" customFormat="1" ht="15.75">
      <c r="M44012" s="172"/>
      <c r="N44012" s="172"/>
      <c r="O44012" s="172"/>
      <c r="U44012" s="173"/>
    </row>
    <row r="44013" spans="13:21" s="104" customFormat="1" ht="15.75">
      <c r="M44013" s="172"/>
      <c r="N44013" s="172"/>
      <c r="O44013" s="172"/>
      <c r="U44013" s="173"/>
    </row>
    <row r="44014" spans="13:21" s="104" customFormat="1" ht="15.75">
      <c r="M44014" s="172"/>
      <c r="N44014" s="172"/>
      <c r="O44014" s="172"/>
      <c r="U44014" s="173"/>
    </row>
    <row r="44015" spans="13:21" s="104" customFormat="1" ht="15.75">
      <c r="M44015" s="172"/>
      <c r="N44015" s="172"/>
      <c r="O44015" s="172"/>
      <c r="U44015" s="173"/>
    </row>
    <row r="44016" spans="13:21" s="104" customFormat="1" ht="15.75">
      <c r="M44016" s="172"/>
      <c r="N44016" s="172"/>
      <c r="O44016" s="172"/>
      <c r="U44016" s="173"/>
    </row>
    <row r="44017" spans="13:21" s="104" customFormat="1" ht="15.75">
      <c r="M44017" s="172"/>
      <c r="N44017" s="172"/>
      <c r="O44017" s="172"/>
      <c r="U44017" s="173"/>
    </row>
    <row r="44018" spans="13:21" s="104" customFormat="1" ht="15.75">
      <c r="M44018" s="172"/>
      <c r="N44018" s="172"/>
      <c r="O44018" s="172"/>
      <c r="U44018" s="173"/>
    </row>
    <row r="44019" spans="13:21" s="104" customFormat="1" ht="15.75">
      <c r="M44019" s="172"/>
      <c r="N44019" s="172"/>
      <c r="O44019" s="172"/>
      <c r="U44019" s="173"/>
    </row>
    <row r="44020" spans="13:21" s="104" customFormat="1" ht="15.75">
      <c r="M44020" s="172"/>
      <c r="N44020" s="172"/>
      <c r="O44020" s="172"/>
      <c r="U44020" s="173"/>
    </row>
    <row r="44021" spans="13:21" s="104" customFormat="1" ht="15.75">
      <c r="M44021" s="172"/>
      <c r="N44021" s="172"/>
      <c r="O44021" s="172"/>
      <c r="U44021" s="173"/>
    </row>
    <row r="44022" spans="13:21" s="104" customFormat="1" ht="15.75">
      <c r="M44022" s="172"/>
      <c r="N44022" s="172"/>
      <c r="O44022" s="172"/>
      <c r="U44022" s="173"/>
    </row>
    <row r="44023" spans="13:21" s="104" customFormat="1" ht="15.75">
      <c r="M44023" s="172"/>
      <c r="N44023" s="172"/>
      <c r="O44023" s="172"/>
      <c r="U44023" s="173"/>
    </row>
    <row r="44024" spans="13:21" s="104" customFormat="1" ht="15.75">
      <c r="M44024" s="172"/>
      <c r="N44024" s="172"/>
      <c r="O44024" s="172"/>
      <c r="U44024" s="173"/>
    </row>
    <row r="44025" spans="13:21" s="104" customFormat="1" ht="15.75">
      <c r="M44025" s="172"/>
      <c r="N44025" s="172"/>
      <c r="O44025" s="172"/>
      <c r="U44025" s="173"/>
    </row>
    <row r="44026" spans="13:21" s="104" customFormat="1" ht="15.75">
      <c r="M44026" s="172"/>
      <c r="N44026" s="172"/>
      <c r="O44026" s="172"/>
      <c r="U44026" s="173"/>
    </row>
    <row r="44027" spans="13:21" s="104" customFormat="1" ht="15.75">
      <c r="M44027" s="172"/>
      <c r="N44027" s="172"/>
      <c r="O44027" s="172"/>
      <c r="U44027" s="173"/>
    </row>
    <row r="44028" spans="13:21" s="104" customFormat="1" ht="15.75">
      <c r="M44028" s="172"/>
      <c r="N44028" s="172"/>
      <c r="O44028" s="172"/>
      <c r="U44028" s="173"/>
    </row>
    <row r="44029" spans="13:21" s="104" customFormat="1" ht="15.75">
      <c r="M44029" s="172"/>
      <c r="N44029" s="172"/>
      <c r="O44029" s="172"/>
      <c r="U44029" s="173"/>
    </row>
    <row r="44030" spans="13:21" s="104" customFormat="1" ht="15.75">
      <c r="M44030" s="172"/>
      <c r="N44030" s="172"/>
      <c r="O44030" s="172"/>
      <c r="U44030" s="173"/>
    </row>
    <row r="44031" spans="13:21" s="104" customFormat="1" ht="15.75">
      <c r="M44031" s="172"/>
      <c r="N44031" s="172"/>
      <c r="O44031" s="172"/>
      <c r="U44031" s="173"/>
    </row>
    <row r="44032" spans="13:21" s="104" customFormat="1" ht="15.75">
      <c r="M44032" s="172"/>
      <c r="N44032" s="172"/>
      <c r="O44032" s="172"/>
      <c r="U44032" s="173"/>
    </row>
    <row r="44033" spans="13:21" s="104" customFormat="1" ht="15.75">
      <c r="M44033" s="172"/>
      <c r="N44033" s="172"/>
      <c r="O44033" s="172"/>
      <c r="U44033" s="173"/>
    </row>
    <row r="44034" spans="13:21" s="104" customFormat="1" ht="15.75">
      <c r="M44034" s="172"/>
      <c r="N44034" s="172"/>
      <c r="O44034" s="172"/>
      <c r="U44034" s="173"/>
    </row>
    <row r="44035" spans="13:21" s="104" customFormat="1" ht="15.75">
      <c r="M44035" s="172"/>
      <c r="N44035" s="172"/>
      <c r="O44035" s="172"/>
      <c r="U44035" s="173"/>
    </row>
    <row r="44036" spans="13:21" s="104" customFormat="1" ht="15.75">
      <c r="M44036" s="172"/>
      <c r="N44036" s="172"/>
      <c r="O44036" s="172"/>
      <c r="U44036" s="173"/>
    </row>
    <row r="44037" spans="13:21" s="104" customFormat="1" ht="15.75">
      <c r="M44037" s="172"/>
      <c r="N44037" s="172"/>
      <c r="O44037" s="172"/>
      <c r="U44037" s="173"/>
    </row>
    <row r="44038" spans="13:21" s="104" customFormat="1" ht="15.75">
      <c r="M44038" s="172"/>
      <c r="N44038" s="172"/>
      <c r="O44038" s="172"/>
      <c r="U44038" s="173"/>
    </row>
    <row r="44039" spans="13:21" s="104" customFormat="1" ht="15.75">
      <c r="M44039" s="172"/>
      <c r="N44039" s="172"/>
      <c r="O44039" s="172"/>
      <c r="U44039" s="173"/>
    </row>
    <row r="44040" spans="13:21" s="104" customFormat="1" ht="15.75">
      <c r="M44040" s="172"/>
      <c r="N44040" s="172"/>
      <c r="O44040" s="172"/>
      <c r="U44040" s="173"/>
    </row>
    <row r="44041" spans="13:21" s="104" customFormat="1" ht="15.75">
      <c r="M44041" s="172"/>
      <c r="N44041" s="172"/>
      <c r="O44041" s="172"/>
      <c r="U44041" s="173"/>
    </row>
    <row r="44042" spans="13:21" s="104" customFormat="1" ht="15.75">
      <c r="M44042" s="172"/>
      <c r="N44042" s="172"/>
      <c r="O44042" s="172"/>
      <c r="U44042" s="173"/>
    </row>
    <row r="44043" spans="13:21" s="104" customFormat="1" ht="15.75">
      <c r="M44043" s="172"/>
      <c r="N44043" s="172"/>
      <c r="O44043" s="172"/>
      <c r="U44043" s="173"/>
    </row>
    <row r="44044" spans="13:21" s="104" customFormat="1" ht="15.75">
      <c r="M44044" s="172"/>
      <c r="N44044" s="172"/>
      <c r="O44044" s="172"/>
      <c r="U44044" s="173"/>
    </row>
    <row r="44045" spans="13:21" s="104" customFormat="1" ht="15.75">
      <c r="M44045" s="172"/>
      <c r="N44045" s="172"/>
      <c r="O44045" s="172"/>
      <c r="U44045" s="173"/>
    </row>
    <row r="44046" spans="13:21" s="104" customFormat="1" ht="15.75">
      <c r="M44046" s="172"/>
      <c r="N44046" s="172"/>
      <c r="O44046" s="172"/>
      <c r="U44046" s="173"/>
    </row>
    <row r="44047" spans="13:21" s="104" customFormat="1" ht="15.75">
      <c r="M44047" s="172"/>
      <c r="N44047" s="172"/>
      <c r="O44047" s="172"/>
      <c r="U44047" s="173"/>
    </row>
    <row r="44048" spans="13:21" s="104" customFormat="1" ht="15.75">
      <c r="M44048" s="172"/>
      <c r="N44048" s="172"/>
      <c r="O44048" s="172"/>
      <c r="U44048" s="173"/>
    </row>
    <row r="44049" spans="13:21" s="104" customFormat="1" ht="15.75">
      <c r="M44049" s="172"/>
      <c r="N44049" s="172"/>
      <c r="O44049" s="172"/>
      <c r="U44049" s="173"/>
    </row>
    <row r="44050" spans="13:21" s="104" customFormat="1" ht="15.75">
      <c r="M44050" s="172"/>
      <c r="N44050" s="172"/>
      <c r="O44050" s="172"/>
      <c r="U44050" s="173"/>
    </row>
    <row r="44051" spans="13:21" s="104" customFormat="1" ht="15.75">
      <c r="M44051" s="172"/>
      <c r="N44051" s="172"/>
      <c r="O44051" s="172"/>
      <c r="U44051" s="173"/>
    </row>
    <row r="44052" spans="13:21" s="104" customFormat="1" ht="15.75">
      <c r="M44052" s="172"/>
      <c r="N44052" s="172"/>
      <c r="O44052" s="172"/>
      <c r="U44052" s="173"/>
    </row>
    <row r="44053" spans="13:21" s="104" customFormat="1" ht="15.75">
      <c r="M44053" s="172"/>
      <c r="N44053" s="172"/>
      <c r="O44053" s="172"/>
      <c r="U44053" s="173"/>
    </row>
    <row r="44054" spans="13:21" s="104" customFormat="1" ht="15.75">
      <c r="M44054" s="172"/>
      <c r="N44054" s="172"/>
      <c r="O44054" s="172"/>
      <c r="U44054" s="173"/>
    </row>
    <row r="44055" spans="13:21" s="104" customFormat="1" ht="15.75">
      <c r="M44055" s="172"/>
      <c r="N44055" s="172"/>
      <c r="O44055" s="172"/>
      <c r="U44055" s="173"/>
    </row>
    <row r="44056" spans="13:21" s="104" customFormat="1" ht="15.75">
      <c r="M44056" s="172"/>
      <c r="N44056" s="172"/>
      <c r="O44056" s="172"/>
      <c r="U44056" s="173"/>
    </row>
    <row r="44057" spans="13:21" s="104" customFormat="1" ht="15.75">
      <c r="M44057" s="172"/>
      <c r="N44057" s="172"/>
      <c r="O44057" s="172"/>
      <c r="U44057" s="173"/>
    </row>
    <row r="44058" spans="13:21" s="104" customFormat="1" ht="15.75">
      <c r="M44058" s="172"/>
      <c r="N44058" s="172"/>
      <c r="O44058" s="172"/>
      <c r="U44058" s="173"/>
    </row>
    <row r="44059" spans="13:21" s="104" customFormat="1" ht="15.75">
      <c r="M44059" s="172"/>
      <c r="N44059" s="172"/>
      <c r="O44059" s="172"/>
      <c r="U44059" s="173"/>
    </row>
    <row r="44060" spans="13:21" s="104" customFormat="1" ht="15.75">
      <c r="M44060" s="172"/>
      <c r="N44060" s="172"/>
      <c r="O44060" s="172"/>
      <c r="U44060" s="173"/>
    </row>
    <row r="44061" spans="13:21" s="104" customFormat="1" ht="15.75">
      <c r="M44061" s="172"/>
      <c r="N44061" s="172"/>
      <c r="O44061" s="172"/>
      <c r="U44061" s="173"/>
    </row>
    <row r="44062" spans="13:21" s="104" customFormat="1" ht="15.75">
      <c r="M44062" s="172"/>
      <c r="N44062" s="172"/>
      <c r="O44062" s="172"/>
      <c r="U44062" s="173"/>
    </row>
    <row r="44063" spans="13:21" s="104" customFormat="1" ht="15.75">
      <c r="M44063" s="172"/>
      <c r="N44063" s="172"/>
      <c r="O44063" s="172"/>
      <c r="U44063" s="173"/>
    </row>
    <row r="44064" spans="13:21" s="104" customFormat="1" ht="15.75">
      <c r="M44064" s="172"/>
      <c r="N44064" s="172"/>
      <c r="O44064" s="172"/>
      <c r="U44064" s="173"/>
    </row>
    <row r="44065" spans="13:21" s="104" customFormat="1" ht="15.75">
      <c r="M44065" s="172"/>
      <c r="N44065" s="172"/>
      <c r="O44065" s="172"/>
      <c r="U44065" s="173"/>
    </row>
    <row r="44066" spans="13:21" s="104" customFormat="1" ht="15.75">
      <c r="M44066" s="172"/>
      <c r="N44066" s="172"/>
      <c r="O44066" s="172"/>
      <c r="U44066" s="173"/>
    </row>
    <row r="44067" spans="13:21" s="104" customFormat="1" ht="15.75">
      <c r="M44067" s="172"/>
      <c r="N44067" s="172"/>
      <c r="O44067" s="172"/>
      <c r="U44067" s="173"/>
    </row>
    <row r="44068" spans="13:21" s="104" customFormat="1" ht="15.75">
      <c r="M44068" s="172"/>
      <c r="N44068" s="172"/>
      <c r="O44068" s="172"/>
      <c r="U44068" s="173"/>
    </row>
    <row r="44069" spans="13:21" s="104" customFormat="1" ht="15.75">
      <c r="M44069" s="172"/>
      <c r="N44069" s="172"/>
      <c r="O44069" s="172"/>
      <c r="U44069" s="173"/>
    </row>
    <row r="44070" spans="13:21" s="104" customFormat="1" ht="15.75">
      <c r="M44070" s="172"/>
      <c r="N44070" s="172"/>
      <c r="O44070" s="172"/>
      <c r="U44070" s="173"/>
    </row>
    <row r="44071" spans="13:21" s="104" customFormat="1" ht="15.75">
      <c r="M44071" s="172"/>
      <c r="N44071" s="172"/>
      <c r="O44071" s="172"/>
      <c r="U44071" s="173"/>
    </row>
    <row r="44072" spans="13:21" s="104" customFormat="1" ht="15.75">
      <c r="M44072" s="172"/>
      <c r="N44072" s="172"/>
      <c r="O44072" s="172"/>
      <c r="U44072" s="173"/>
    </row>
    <row r="44073" spans="13:21" s="104" customFormat="1" ht="15.75">
      <c r="M44073" s="172"/>
      <c r="N44073" s="172"/>
      <c r="O44073" s="172"/>
      <c r="U44073" s="173"/>
    </row>
    <row r="44074" spans="13:21" s="104" customFormat="1" ht="15.75">
      <c r="M44074" s="172"/>
      <c r="N44074" s="172"/>
      <c r="O44074" s="172"/>
      <c r="U44074" s="173"/>
    </row>
    <row r="44075" spans="13:21" s="104" customFormat="1" ht="15.75">
      <c r="M44075" s="172"/>
      <c r="N44075" s="172"/>
      <c r="O44075" s="172"/>
      <c r="U44075" s="173"/>
    </row>
    <row r="44076" spans="13:21" s="104" customFormat="1" ht="15.75">
      <c r="M44076" s="172"/>
      <c r="N44076" s="172"/>
      <c r="O44076" s="172"/>
      <c r="U44076" s="173"/>
    </row>
    <row r="44077" spans="13:21" s="104" customFormat="1" ht="15.75">
      <c r="M44077" s="172"/>
      <c r="N44077" s="172"/>
      <c r="O44077" s="172"/>
      <c r="U44077" s="173"/>
    </row>
    <row r="44078" spans="13:21" s="104" customFormat="1" ht="15.75">
      <c r="M44078" s="172"/>
      <c r="N44078" s="172"/>
      <c r="O44078" s="172"/>
      <c r="U44078" s="173"/>
    </row>
    <row r="44079" spans="13:21" s="104" customFormat="1" ht="15.75">
      <c r="M44079" s="172"/>
      <c r="N44079" s="172"/>
      <c r="O44079" s="172"/>
      <c r="U44079" s="173"/>
    </row>
    <row r="44080" spans="13:21" s="104" customFormat="1" ht="15.75">
      <c r="M44080" s="172"/>
      <c r="N44080" s="172"/>
      <c r="O44080" s="172"/>
      <c r="U44080" s="173"/>
    </row>
    <row r="44081" spans="13:21" s="104" customFormat="1" ht="15.75">
      <c r="M44081" s="172"/>
      <c r="N44081" s="172"/>
      <c r="O44081" s="172"/>
      <c r="U44081" s="173"/>
    </row>
    <row r="44082" spans="13:21" s="104" customFormat="1" ht="15.75">
      <c r="M44082" s="172"/>
      <c r="N44082" s="172"/>
      <c r="O44082" s="172"/>
      <c r="U44082" s="173"/>
    </row>
    <row r="44083" spans="13:21" s="104" customFormat="1" ht="15.75">
      <c r="M44083" s="172"/>
      <c r="N44083" s="172"/>
      <c r="O44083" s="172"/>
      <c r="U44083" s="173"/>
    </row>
    <row r="44084" spans="13:21" s="104" customFormat="1" ht="15.75">
      <c r="M44084" s="172"/>
      <c r="N44084" s="172"/>
      <c r="O44084" s="172"/>
      <c r="U44084" s="173"/>
    </row>
    <row r="44085" spans="13:21" s="104" customFormat="1" ht="15.75">
      <c r="M44085" s="172"/>
      <c r="N44085" s="172"/>
      <c r="O44085" s="172"/>
      <c r="U44085" s="173"/>
    </row>
    <row r="44086" spans="13:21" s="104" customFormat="1" ht="15.75">
      <c r="M44086" s="172"/>
      <c r="N44086" s="172"/>
      <c r="O44086" s="172"/>
      <c r="U44086" s="173"/>
    </row>
    <row r="44087" spans="13:21" s="104" customFormat="1" ht="15.75">
      <c r="M44087" s="172"/>
      <c r="N44087" s="172"/>
      <c r="O44087" s="172"/>
      <c r="U44087" s="173"/>
    </row>
    <row r="44088" spans="13:21" s="104" customFormat="1" ht="15.75">
      <c r="M44088" s="172"/>
      <c r="N44088" s="172"/>
      <c r="O44088" s="172"/>
      <c r="U44088" s="173"/>
    </row>
    <row r="44089" spans="13:21" s="104" customFormat="1" ht="15.75">
      <c r="M44089" s="172"/>
      <c r="N44089" s="172"/>
      <c r="O44089" s="172"/>
      <c r="U44089" s="173"/>
    </row>
    <row r="44090" spans="13:21" s="104" customFormat="1" ht="15.75">
      <c r="M44090" s="172"/>
      <c r="N44090" s="172"/>
      <c r="O44090" s="172"/>
      <c r="U44090" s="173"/>
    </row>
    <row r="44091" spans="13:21" s="104" customFormat="1" ht="15.75">
      <c r="M44091" s="172"/>
      <c r="N44091" s="172"/>
      <c r="O44091" s="172"/>
      <c r="U44091" s="173"/>
    </row>
    <row r="44092" spans="13:21" s="104" customFormat="1" ht="15.75">
      <c r="M44092" s="172"/>
      <c r="N44092" s="172"/>
      <c r="O44092" s="172"/>
      <c r="U44092" s="173"/>
    </row>
    <row r="44093" spans="13:21" s="104" customFormat="1" ht="15.75">
      <c r="M44093" s="172"/>
      <c r="N44093" s="172"/>
      <c r="O44093" s="172"/>
      <c r="U44093" s="173"/>
    </row>
    <row r="44094" spans="13:21" s="104" customFormat="1" ht="15.75">
      <c r="M44094" s="172"/>
      <c r="N44094" s="172"/>
      <c r="O44094" s="172"/>
      <c r="U44094" s="173"/>
    </row>
    <row r="44095" spans="13:21" s="104" customFormat="1" ht="15.75">
      <c r="M44095" s="172"/>
      <c r="N44095" s="172"/>
      <c r="O44095" s="172"/>
      <c r="U44095" s="173"/>
    </row>
    <row r="44096" spans="13:21" s="104" customFormat="1" ht="15.75">
      <c r="M44096" s="172"/>
      <c r="N44096" s="172"/>
      <c r="O44096" s="172"/>
      <c r="U44096" s="173"/>
    </row>
    <row r="44097" spans="13:21" s="104" customFormat="1" ht="15.75">
      <c r="M44097" s="172"/>
      <c r="N44097" s="172"/>
      <c r="O44097" s="172"/>
      <c r="U44097" s="173"/>
    </row>
    <row r="44098" spans="13:21" s="104" customFormat="1" ht="15.75">
      <c r="M44098" s="172"/>
      <c r="N44098" s="172"/>
      <c r="O44098" s="172"/>
      <c r="U44098" s="173"/>
    </row>
    <row r="44099" spans="13:21" s="104" customFormat="1" ht="15.75">
      <c r="M44099" s="172"/>
      <c r="N44099" s="172"/>
      <c r="O44099" s="172"/>
      <c r="U44099" s="173"/>
    </row>
    <row r="44100" spans="13:21" s="104" customFormat="1" ht="15.75">
      <c r="M44100" s="172"/>
      <c r="N44100" s="172"/>
      <c r="O44100" s="172"/>
      <c r="U44100" s="173"/>
    </row>
    <row r="44101" spans="13:21" s="104" customFormat="1" ht="15.75">
      <c r="M44101" s="172"/>
      <c r="N44101" s="172"/>
      <c r="O44101" s="172"/>
      <c r="U44101" s="173"/>
    </row>
    <row r="44102" spans="13:21" s="104" customFormat="1" ht="15.75">
      <c r="M44102" s="172"/>
      <c r="N44102" s="172"/>
      <c r="O44102" s="172"/>
      <c r="U44102" s="173"/>
    </row>
    <row r="44103" spans="13:21" s="104" customFormat="1" ht="15.75">
      <c r="M44103" s="172"/>
      <c r="N44103" s="172"/>
      <c r="O44103" s="172"/>
      <c r="U44103" s="173"/>
    </row>
    <row r="44104" spans="13:21" s="104" customFormat="1" ht="15.75">
      <c r="M44104" s="172"/>
      <c r="N44104" s="172"/>
      <c r="O44104" s="172"/>
      <c r="U44104" s="173"/>
    </row>
    <row r="44105" spans="13:21" s="104" customFormat="1" ht="15.75">
      <c r="M44105" s="172"/>
      <c r="N44105" s="172"/>
      <c r="O44105" s="172"/>
      <c r="U44105" s="173"/>
    </row>
    <row r="44106" spans="13:21" s="104" customFormat="1" ht="15.75">
      <c r="M44106" s="172"/>
      <c r="N44106" s="172"/>
      <c r="O44106" s="172"/>
      <c r="U44106" s="173"/>
    </row>
    <row r="44107" spans="13:21" s="104" customFormat="1" ht="15.75">
      <c r="M44107" s="172"/>
      <c r="N44107" s="172"/>
      <c r="O44107" s="172"/>
      <c r="U44107" s="173"/>
    </row>
    <row r="44108" spans="13:21" s="104" customFormat="1" ht="15.75">
      <c r="M44108" s="172"/>
      <c r="N44108" s="172"/>
      <c r="O44108" s="172"/>
      <c r="U44108" s="173"/>
    </row>
    <row r="44109" spans="13:21" s="104" customFormat="1" ht="15.75">
      <c r="M44109" s="172"/>
      <c r="N44109" s="172"/>
      <c r="O44109" s="172"/>
      <c r="U44109" s="173"/>
    </row>
    <row r="44110" spans="13:21" s="104" customFormat="1" ht="15.75">
      <c r="M44110" s="172"/>
      <c r="N44110" s="172"/>
      <c r="O44110" s="172"/>
      <c r="U44110" s="173"/>
    </row>
    <row r="44111" spans="13:21" s="104" customFormat="1" ht="15.75">
      <c r="M44111" s="172"/>
      <c r="N44111" s="172"/>
      <c r="O44111" s="172"/>
      <c r="U44111" s="173"/>
    </row>
    <row r="44112" spans="13:21" s="104" customFormat="1" ht="15.75">
      <c r="M44112" s="172"/>
      <c r="N44112" s="172"/>
      <c r="O44112" s="172"/>
      <c r="U44112" s="173"/>
    </row>
    <row r="44113" spans="13:21" s="104" customFormat="1" ht="15.75">
      <c r="M44113" s="172"/>
      <c r="N44113" s="172"/>
      <c r="O44113" s="172"/>
      <c r="U44113" s="173"/>
    </row>
    <row r="44114" spans="13:21" s="104" customFormat="1" ht="15.75">
      <c r="M44114" s="172"/>
      <c r="N44114" s="172"/>
      <c r="O44114" s="172"/>
      <c r="U44114" s="173"/>
    </row>
    <row r="44115" spans="13:21" s="104" customFormat="1" ht="15.75">
      <c r="M44115" s="172"/>
      <c r="N44115" s="172"/>
      <c r="O44115" s="172"/>
      <c r="U44115" s="173"/>
    </row>
    <row r="44116" spans="13:21" s="104" customFormat="1" ht="15.75">
      <c r="M44116" s="172"/>
      <c r="N44116" s="172"/>
      <c r="O44116" s="172"/>
      <c r="U44116" s="173"/>
    </row>
    <row r="44117" spans="13:21" s="104" customFormat="1" ht="15.75">
      <c r="M44117" s="172"/>
      <c r="N44117" s="172"/>
      <c r="O44117" s="172"/>
      <c r="U44117" s="173"/>
    </row>
    <row r="44118" spans="13:21" s="104" customFormat="1" ht="15.75">
      <c r="M44118" s="172"/>
      <c r="N44118" s="172"/>
      <c r="O44118" s="172"/>
      <c r="U44118" s="173"/>
    </row>
    <row r="44119" spans="13:21" s="104" customFormat="1" ht="15.75">
      <c r="M44119" s="172"/>
      <c r="N44119" s="172"/>
      <c r="O44119" s="172"/>
      <c r="U44119" s="173"/>
    </row>
    <row r="44120" spans="13:21" s="104" customFormat="1" ht="15.75">
      <c r="M44120" s="172"/>
      <c r="N44120" s="172"/>
      <c r="O44120" s="172"/>
      <c r="U44120" s="173"/>
    </row>
    <row r="44121" spans="13:21" s="104" customFormat="1" ht="15.75">
      <c r="M44121" s="172"/>
      <c r="N44121" s="172"/>
      <c r="O44121" s="172"/>
      <c r="U44121" s="173"/>
    </row>
    <row r="44122" spans="13:21" s="104" customFormat="1" ht="15.75">
      <c r="M44122" s="172"/>
      <c r="N44122" s="172"/>
      <c r="O44122" s="172"/>
      <c r="U44122" s="173"/>
    </row>
    <row r="44123" spans="13:21" s="104" customFormat="1" ht="15.75">
      <c r="M44123" s="172"/>
      <c r="N44123" s="172"/>
      <c r="O44123" s="172"/>
      <c r="U44123" s="173"/>
    </row>
    <row r="44124" spans="13:21" s="104" customFormat="1" ht="15.75">
      <c r="M44124" s="172"/>
      <c r="N44124" s="172"/>
      <c r="O44124" s="172"/>
      <c r="U44124" s="173"/>
    </row>
    <row r="44125" spans="13:21" s="104" customFormat="1" ht="15.75">
      <c r="M44125" s="172"/>
      <c r="N44125" s="172"/>
      <c r="O44125" s="172"/>
      <c r="U44125" s="173"/>
    </row>
    <row r="44126" spans="13:21" s="104" customFormat="1" ht="15.75">
      <c r="M44126" s="172"/>
      <c r="N44126" s="172"/>
      <c r="O44126" s="172"/>
      <c r="U44126" s="173"/>
    </row>
    <row r="44127" spans="13:21" s="104" customFormat="1" ht="15.75">
      <c r="M44127" s="172"/>
      <c r="N44127" s="172"/>
      <c r="O44127" s="172"/>
      <c r="U44127" s="173"/>
    </row>
    <row r="44128" spans="13:21" s="104" customFormat="1" ht="15.75">
      <c r="M44128" s="172"/>
      <c r="N44128" s="172"/>
      <c r="O44128" s="172"/>
      <c r="U44128" s="173"/>
    </row>
    <row r="44129" spans="13:21" s="104" customFormat="1" ht="15.75">
      <c r="M44129" s="172"/>
      <c r="N44129" s="172"/>
      <c r="O44129" s="172"/>
      <c r="U44129" s="173"/>
    </row>
    <row r="44130" spans="13:21" s="104" customFormat="1" ht="15.75">
      <c r="M44130" s="172"/>
      <c r="N44130" s="172"/>
      <c r="O44130" s="172"/>
      <c r="U44130" s="173"/>
    </row>
    <row r="44131" spans="13:21" s="104" customFormat="1" ht="15.75">
      <c r="M44131" s="172"/>
      <c r="N44131" s="172"/>
      <c r="O44131" s="172"/>
      <c r="U44131" s="173"/>
    </row>
    <row r="44132" spans="13:21" s="104" customFormat="1" ht="15.75">
      <c r="M44132" s="172"/>
      <c r="N44132" s="172"/>
      <c r="O44132" s="172"/>
      <c r="U44132" s="173"/>
    </row>
    <row r="44133" spans="13:21" s="104" customFormat="1" ht="15.75">
      <c r="M44133" s="172"/>
      <c r="N44133" s="172"/>
      <c r="O44133" s="172"/>
      <c r="U44133" s="173"/>
    </row>
    <row r="44134" spans="13:21" s="104" customFormat="1" ht="15.75">
      <c r="M44134" s="172"/>
      <c r="N44134" s="172"/>
      <c r="O44134" s="172"/>
      <c r="U44134" s="173"/>
    </row>
    <row r="44135" spans="13:21" s="104" customFormat="1" ht="15.75">
      <c r="M44135" s="172"/>
      <c r="N44135" s="172"/>
      <c r="O44135" s="172"/>
      <c r="U44135" s="173"/>
    </row>
    <row r="44136" spans="13:21" s="104" customFormat="1" ht="15.75">
      <c r="M44136" s="172"/>
      <c r="N44136" s="172"/>
      <c r="O44136" s="172"/>
      <c r="U44136" s="173"/>
    </row>
    <row r="44137" spans="13:21" s="104" customFormat="1" ht="15.75">
      <c r="M44137" s="172"/>
      <c r="N44137" s="172"/>
      <c r="O44137" s="172"/>
      <c r="U44137" s="173"/>
    </row>
    <row r="44138" spans="13:21" s="104" customFormat="1" ht="15.75">
      <c r="M44138" s="172"/>
      <c r="N44138" s="172"/>
      <c r="O44138" s="172"/>
      <c r="U44138" s="173"/>
    </row>
    <row r="44139" spans="13:21" s="104" customFormat="1" ht="15.75">
      <c r="M44139" s="172"/>
      <c r="N44139" s="172"/>
      <c r="O44139" s="172"/>
      <c r="U44139" s="173"/>
    </row>
    <row r="44140" spans="13:21" s="104" customFormat="1" ht="15.75">
      <c r="M44140" s="172"/>
      <c r="N44140" s="172"/>
      <c r="O44140" s="172"/>
      <c r="U44140" s="173"/>
    </row>
    <row r="44141" spans="13:21" s="104" customFormat="1" ht="15.75">
      <c r="M44141" s="172"/>
      <c r="N44141" s="172"/>
      <c r="O44141" s="172"/>
      <c r="U44141" s="173"/>
    </row>
    <row r="44142" spans="13:21" s="104" customFormat="1" ht="15.75">
      <c r="M44142" s="172"/>
      <c r="N44142" s="172"/>
      <c r="O44142" s="172"/>
      <c r="U44142" s="173"/>
    </row>
    <row r="44143" spans="13:21" s="104" customFormat="1" ht="15.75">
      <c r="M44143" s="172"/>
      <c r="N44143" s="172"/>
      <c r="O44143" s="172"/>
      <c r="U44143" s="173"/>
    </row>
    <row r="44144" spans="13:21" s="104" customFormat="1" ht="15.75">
      <c r="M44144" s="172"/>
      <c r="N44144" s="172"/>
      <c r="O44144" s="172"/>
      <c r="U44144" s="173"/>
    </row>
    <row r="44145" spans="13:21" s="104" customFormat="1" ht="15.75">
      <c r="M44145" s="172"/>
      <c r="N44145" s="172"/>
      <c r="O44145" s="172"/>
      <c r="U44145" s="173"/>
    </row>
    <row r="44146" spans="13:21" s="104" customFormat="1" ht="15.75">
      <c r="M44146" s="172"/>
      <c r="N44146" s="172"/>
      <c r="O44146" s="172"/>
      <c r="U44146" s="173"/>
    </row>
    <row r="44147" spans="13:21" s="104" customFormat="1" ht="15.75">
      <c r="M44147" s="172"/>
      <c r="N44147" s="172"/>
      <c r="O44147" s="172"/>
      <c r="U44147" s="173"/>
    </row>
    <row r="44148" spans="13:21" s="104" customFormat="1" ht="15.75">
      <c r="M44148" s="172"/>
      <c r="N44148" s="172"/>
      <c r="O44148" s="172"/>
      <c r="U44148" s="173"/>
    </row>
    <row r="44149" spans="13:21" s="104" customFormat="1" ht="15.75">
      <c r="M44149" s="172"/>
      <c r="N44149" s="172"/>
      <c r="O44149" s="172"/>
      <c r="U44149" s="173"/>
    </row>
    <row r="44150" spans="13:21" s="104" customFormat="1" ht="15.75">
      <c r="M44150" s="172"/>
      <c r="N44150" s="172"/>
      <c r="O44150" s="172"/>
      <c r="U44150" s="173"/>
    </row>
    <row r="44151" spans="13:21" s="104" customFormat="1" ht="15.75">
      <c r="M44151" s="172"/>
      <c r="N44151" s="172"/>
      <c r="O44151" s="172"/>
      <c r="U44151" s="173"/>
    </row>
    <row r="44152" spans="13:21" s="104" customFormat="1" ht="15.75">
      <c r="M44152" s="172"/>
      <c r="N44152" s="172"/>
      <c r="O44152" s="172"/>
      <c r="U44152" s="173"/>
    </row>
    <row r="44153" spans="13:21" s="104" customFormat="1" ht="15.75">
      <c r="M44153" s="172"/>
      <c r="N44153" s="172"/>
      <c r="O44153" s="172"/>
      <c r="U44153" s="173"/>
    </row>
    <row r="44154" spans="13:21" s="104" customFormat="1" ht="15.75">
      <c r="M44154" s="172"/>
      <c r="N44154" s="172"/>
      <c r="O44154" s="172"/>
      <c r="U44154" s="173"/>
    </row>
    <row r="44155" spans="13:21" s="104" customFormat="1" ht="15.75">
      <c r="M44155" s="172"/>
      <c r="N44155" s="172"/>
      <c r="O44155" s="172"/>
      <c r="U44155" s="173"/>
    </row>
    <row r="44156" spans="13:21" s="104" customFormat="1" ht="15.75">
      <c r="M44156" s="172"/>
      <c r="N44156" s="172"/>
      <c r="O44156" s="172"/>
      <c r="U44156" s="173"/>
    </row>
    <row r="44157" spans="13:21" s="104" customFormat="1" ht="15.75">
      <c r="M44157" s="172"/>
      <c r="N44157" s="172"/>
      <c r="O44157" s="172"/>
      <c r="U44157" s="173"/>
    </row>
    <row r="44158" spans="13:21" s="104" customFormat="1" ht="15.75">
      <c r="M44158" s="172"/>
      <c r="N44158" s="172"/>
      <c r="O44158" s="172"/>
      <c r="U44158" s="173"/>
    </row>
    <row r="44159" spans="13:21" s="104" customFormat="1" ht="15.75">
      <c r="M44159" s="172"/>
      <c r="N44159" s="172"/>
      <c r="O44159" s="172"/>
      <c r="U44159" s="173"/>
    </row>
    <row r="44160" spans="13:21" s="104" customFormat="1" ht="15.75">
      <c r="M44160" s="172"/>
      <c r="N44160" s="172"/>
      <c r="O44160" s="172"/>
      <c r="U44160" s="173"/>
    </row>
    <row r="44161" spans="13:21" s="104" customFormat="1" ht="15.75">
      <c r="M44161" s="172"/>
      <c r="N44161" s="172"/>
      <c r="O44161" s="172"/>
      <c r="U44161" s="173"/>
    </row>
    <row r="44162" spans="13:21" s="104" customFormat="1" ht="15.75">
      <c r="M44162" s="172"/>
      <c r="N44162" s="172"/>
      <c r="O44162" s="172"/>
      <c r="U44162" s="173"/>
    </row>
    <row r="44163" spans="13:21" s="104" customFormat="1" ht="15.75">
      <c r="M44163" s="172"/>
      <c r="N44163" s="172"/>
      <c r="O44163" s="172"/>
      <c r="U44163" s="173"/>
    </row>
    <row r="44164" spans="13:21" s="104" customFormat="1" ht="15.75">
      <c r="M44164" s="172"/>
      <c r="N44164" s="172"/>
      <c r="O44164" s="172"/>
      <c r="U44164" s="173"/>
    </row>
    <row r="44165" spans="13:21" s="104" customFormat="1" ht="15.75">
      <c r="M44165" s="172"/>
      <c r="N44165" s="172"/>
      <c r="O44165" s="172"/>
      <c r="U44165" s="173"/>
    </row>
    <row r="44166" spans="13:21" s="104" customFormat="1" ht="15.75">
      <c r="M44166" s="172"/>
      <c r="N44166" s="172"/>
      <c r="O44166" s="172"/>
      <c r="U44166" s="173"/>
    </row>
    <row r="44167" spans="13:21" s="104" customFormat="1" ht="15.75">
      <c r="M44167" s="172"/>
      <c r="N44167" s="172"/>
      <c r="O44167" s="172"/>
      <c r="U44167" s="173"/>
    </row>
    <row r="44168" spans="13:21" s="104" customFormat="1" ht="15.75">
      <c r="M44168" s="172"/>
      <c r="N44168" s="172"/>
      <c r="O44168" s="172"/>
      <c r="U44168" s="173"/>
    </row>
    <row r="44169" spans="13:21" s="104" customFormat="1" ht="15.75">
      <c r="M44169" s="172"/>
      <c r="N44169" s="172"/>
      <c r="O44169" s="172"/>
      <c r="U44169" s="173"/>
    </row>
    <row r="44170" spans="13:21" s="104" customFormat="1" ht="15.75">
      <c r="M44170" s="172"/>
      <c r="N44170" s="172"/>
      <c r="O44170" s="172"/>
      <c r="U44170" s="173"/>
    </row>
    <row r="44171" spans="13:21" s="104" customFormat="1" ht="15.75">
      <c r="M44171" s="172"/>
      <c r="N44171" s="172"/>
      <c r="O44171" s="172"/>
      <c r="U44171" s="173"/>
    </row>
    <row r="44172" spans="13:21" s="104" customFormat="1" ht="15.75">
      <c r="M44172" s="172"/>
      <c r="N44172" s="172"/>
      <c r="O44172" s="172"/>
      <c r="U44172" s="173"/>
    </row>
    <row r="44173" spans="13:21" s="104" customFormat="1" ht="15.75">
      <c r="M44173" s="172"/>
      <c r="N44173" s="172"/>
      <c r="O44173" s="172"/>
      <c r="U44173" s="173"/>
    </row>
    <row r="44174" spans="13:21" s="104" customFormat="1" ht="15.75">
      <c r="M44174" s="172"/>
      <c r="N44174" s="172"/>
      <c r="O44174" s="172"/>
      <c r="U44174" s="173"/>
    </row>
    <row r="44175" spans="13:21" s="104" customFormat="1" ht="15.75">
      <c r="M44175" s="172"/>
      <c r="N44175" s="172"/>
      <c r="O44175" s="172"/>
      <c r="U44175" s="173"/>
    </row>
    <row r="44176" spans="13:21" s="104" customFormat="1" ht="15.75">
      <c r="M44176" s="172"/>
      <c r="N44176" s="172"/>
      <c r="O44176" s="172"/>
      <c r="U44176" s="173"/>
    </row>
    <row r="44177" spans="13:21" s="104" customFormat="1" ht="15.75">
      <c r="M44177" s="172"/>
      <c r="N44177" s="172"/>
      <c r="O44177" s="172"/>
      <c r="U44177" s="173"/>
    </row>
    <row r="44178" spans="13:21" s="104" customFormat="1" ht="15.75">
      <c r="M44178" s="172"/>
      <c r="N44178" s="172"/>
      <c r="O44178" s="172"/>
      <c r="U44178" s="173"/>
    </row>
    <row r="44179" spans="13:21" s="104" customFormat="1" ht="15.75">
      <c r="M44179" s="172"/>
      <c r="N44179" s="172"/>
      <c r="O44179" s="172"/>
      <c r="U44179" s="173"/>
    </row>
    <row r="44180" spans="13:21" s="104" customFormat="1" ht="15.75">
      <c r="M44180" s="172"/>
      <c r="N44180" s="172"/>
      <c r="O44180" s="172"/>
      <c r="U44180" s="173"/>
    </row>
    <row r="44181" spans="13:21" s="104" customFormat="1" ht="15.75">
      <c r="M44181" s="172"/>
      <c r="N44181" s="172"/>
      <c r="O44181" s="172"/>
      <c r="U44181" s="173"/>
    </row>
    <row r="44182" spans="13:21" s="104" customFormat="1" ht="15.75">
      <c r="M44182" s="172"/>
      <c r="N44182" s="172"/>
      <c r="O44182" s="172"/>
      <c r="U44182" s="173"/>
    </row>
    <row r="44183" spans="13:21" s="104" customFormat="1" ht="15.75">
      <c r="M44183" s="172"/>
      <c r="N44183" s="172"/>
      <c r="O44183" s="172"/>
      <c r="U44183" s="173"/>
    </row>
    <row r="44184" spans="13:21" s="104" customFormat="1" ht="15.75">
      <c r="M44184" s="172"/>
      <c r="N44184" s="172"/>
      <c r="O44184" s="172"/>
      <c r="U44184" s="173"/>
    </row>
    <row r="44185" spans="13:21" s="104" customFormat="1" ht="15.75">
      <c r="M44185" s="172"/>
      <c r="N44185" s="172"/>
      <c r="O44185" s="172"/>
      <c r="U44185" s="173"/>
    </row>
    <row r="44186" spans="13:21" s="104" customFormat="1" ht="15.75">
      <c r="M44186" s="172"/>
      <c r="N44186" s="172"/>
      <c r="O44186" s="172"/>
      <c r="U44186" s="173"/>
    </row>
    <row r="44187" spans="13:21" s="104" customFormat="1" ht="15.75">
      <c r="M44187" s="172"/>
      <c r="N44187" s="172"/>
      <c r="O44187" s="172"/>
      <c r="U44187" s="173"/>
    </row>
    <row r="44188" spans="13:21" s="104" customFormat="1" ht="15.75">
      <c r="M44188" s="172"/>
      <c r="N44188" s="172"/>
      <c r="O44188" s="172"/>
      <c r="U44188" s="173"/>
    </row>
    <row r="44189" spans="13:21" s="104" customFormat="1" ht="15.75">
      <c r="M44189" s="172"/>
      <c r="N44189" s="172"/>
      <c r="O44189" s="172"/>
      <c r="U44189" s="173"/>
    </row>
    <row r="44190" spans="13:21" s="104" customFormat="1" ht="15.75">
      <c r="M44190" s="172"/>
      <c r="N44190" s="172"/>
      <c r="O44190" s="172"/>
      <c r="U44190" s="173"/>
    </row>
    <row r="44191" spans="13:21" s="104" customFormat="1" ht="15.75">
      <c r="M44191" s="172"/>
      <c r="N44191" s="172"/>
      <c r="O44191" s="172"/>
      <c r="U44191" s="173"/>
    </row>
    <row r="44192" spans="13:21" s="104" customFormat="1" ht="15.75">
      <c r="M44192" s="172"/>
      <c r="N44192" s="172"/>
      <c r="O44192" s="172"/>
      <c r="U44192" s="173"/>
    </row>
    <row r="44193" spans="13:21" s="104" customFormat="1" ht="15.75">
      <c r="M44193" s="172"/>
      <c r="N44193" s="172"/>
      <c r="O44193" s="172"/>
      <c r="U44193" s="173"/>
    </row>
    <row r="44194" spans="13:21" s="104" customFormat="1" ht="15.75">
      <c r="M44194" s="172"/>
      <c r="N44194" s="172"/>
      <c r="O44194" s="172"/>
      <c r="U44194" s="173"/>
    </row>
    <row r="44195" spans="13:21" s="104" customFormat="1" ht="15.75">
      <c r="M44195" s="172"/>
      <c r="N44195" s="172"/>
      <c r="O44195" s="172"/>
      <c r="U44195" s="173"/>
    </row>
    <row r="44196" spans="13:21" s="104" customFormat="1" ht="15.75">
      <c r="M44196" s="172"/>
      <c r="N44196" s="172"/>
      <c r="O44196" s="172"/>
      <c r="U44196" s="173"/>
    </row>
    <row r="44197" spans="13:21" s="104" customFormat="1" ht="15.75">
      <c r="M44197" s="172"/>
      <c r="N44197" s="172"/>
      <c r="O44197" s="172"/>
      <c r="U44197" s="173"/>
    </row>
    <row r="44198" spans="13:21" s="104" customFormat="1" ht="15.75">
      <c r="M44198" s="172"/>
      <c r="N44198" s="172"/>
      <c r="O44198" s="172"/>
      <c r="U44198" s="173"/>
    </row>
    <row r="44199" spans="13:21" s="104" customFormat="1" ht="15.75">
      <c r="M44199" s="172"/>
      <c r="N44199" s="172"/>
      <c r="O44199" s="172"/>
      <c r="U44199" s="173"/>
    </row>
    <row r="44200" spans="13:21" s="104" customFormat="1" ht="15.75">
      <c r="M44200" s="172"/>
      <c r="N44200" s="172"/>
      <c r="O44200" s="172"/>
      <c r="U44200" s="173"/>
    </row>
    <row r="44201" spans="13:21" s="104" customFormat="1" ht="15.75">
      <c r="M44201" s="172"/>
      <c r="N44201" s="172"/>
      <c r="O44201" s="172"/>
      <c r="U44201" s="173"/>
    </row>
    <row r="44202" spans="13:21" s="104" customFormat="1" ht="15.75">
      <c r="M44202" s="172"/>
      <c r="N44202" s="172"/>
      <c r="O44202" s="172"/>
      <c r="U44202" s="173"/>
    </row>
    <row r="44203" spans="13:21" s="104" customFormat="1" ht="15.75">
      <c r="M44203" s="172"/>
      <c r="N44203" s="172"/>
      <c r="O44203" s="172"/>
      <c r="U44203" s="173"/>
    </row>
    <row r="44204" spans="13:21" s="104" customFormat="1" ht="15.75">
      <c r="M44204" s="172"/>
      <c r="N44204" s="172"/>
      <c r="O44204" s="172"/>
      <c r="U44204" s="173"/>
    </row>
    <row r="44205" spans="13:21" s="104" customFormat="1" ht="15.75">
      <c r="M44205" s="172"/>
      <c r="N44205" s="172"/>
      <c r="O44205" s="172"/>
      <c r="U44205" s="173"/>
    </row>
    <row r="44206" spans="13:21" s="104" customFormat="1" ht="15.75">
      <c r="M44206" s="172"/>
      <c r="N44206" s="172"/>
      <c r="O44206" s="172"/>
      <c r="U44206" s="173"/>
    </row>
    <row r="44207" spans="13:21" s="104" customFormat="1" ht="15.75">
      <c r="M44207" s="172"/>
      <c r="N44207" s="172"/>
      <c r="O44207" s="172"/>
      <c r="U44207" s="173"/>
    </row>
    <row r="44208" spans="13:21" s="104" customFormat="1" ht="15.75">
      <c r="M44208" s="172"/>
      <c r="N44208" s="172"/>
      <c r="O44208" s="172"/>
      <c r="U44208" s="173"/>
    </row>
    <row r="44209" spans="13:21" s="104" customFormat="1" ht="15.75">
      <c r="M44209" s="172"/>
      <c r="N44209" s="172"/>
      <c r="O44209" s="172"/>
      <c r="U44209" s="173"/>
    </row>
    <row r="44210" spans="13:21" s="104" customFormat="1" ht="15.75">
      <c r="M44210" s="172"/>
      <c r="N44210" s="172"/>
      <c r="O44210" s="172"/>
      <c r="U44210" s="173"/>
    </row>
    <row r="44211" spans="13:21" s="104" customFormat="1" ht="15.75">
      <c r="M44211" s="172"/>
      <c r="N44211" s="172"/>
      <c r="O44211" s="172"/>
      <c r="U44211" s="173"/>
    </row>
    <row r="44212" spans="13:21" s="104" customFormat="1" ht="15.75">
      <c r="M44212" s="172"/>
      <c r="N44212" s="172"/>
      <c r="O44212" s="172"/>
      <c r="U44212" s="173"/>
    </row>
    <row r="44213" spans="13:21" s="104" customFormat="1" ht="15.75">
      <c r="M44213" s="172"/>
      <c r="N44213" s="172"/>
      <c r="O44213" s="172"/>
      <c r="U44213" s="173"/>
    </row>
    <row r="44214" spans="13:21" s="104" customFormat="1" ht="15.75">
      <c r="M44214" s="172"/>
      <c r="N44214" s="172"/>
      <c r="O44214" s="172"/>
      <c r="U44214" s="173"/>
    </row>
    <row r="44215" spans="13:21" s="104" customFormat="1" ht="15.75">
      <c r="M44215" s="172"/>
      <c r="N44215" s="172"/>
      <c r="O44215" s="172"/>
      <c r="U44215" s="173"/>
    </row>
    <row r="44216" spans="13:21" s="104" customFormat="1" ht="15.75">
      <c r="M44216" s="172"/>
      <c r="N44216" s="172"/>
      <c r="O44216" s="172"/>
      <c r="U44216" s="173"/>
    </row>
    <row r="44217" spans="13:21" s="104" customFormat="1" ht="15.75">
      <c r="M44217" s="172"/>
      <c r="N44217" s="172"/>
      <c r="O44217" s="172"/>
      <c r="U44217" s="173"/>
    </row>
    <row r="44218" spans="13:21" s="104" customFormat="1" ht="15.75">
      <c r="M44218" s="172"/>
      <c r="N44218" s="172"/>
      <c r="O44218" s="172"/>
      <c r="U44218" s="173"/>
    </row>
    <row r="44219" spans="13:21" s="104" customFormat="1" ht="15.75">
      <c r="M44219" s="172"/>
      <c r="N44219" s="172"/>
      <c r="O44219" s="172"/>
      <c r="U44219" s="173"/>
    </row>
    <row r="44220" spans="13:21" s="104" customFormat="1" ht="15.75">
      <c r="M44220" s="172"/>
      <c r="N44220" s="172"/>
      <c r="O44220" s="172"/>
      <c r="U44220" s="173"/>
    </row>
    <row r="44221" spans="13:21" s="104" customFormat="1" ht="15.75">
      <c r="M44221" s="172"/>
      <c r="N44221" s="172"/>
      <c r="O44221" s="172"/>
      <c r="U44221" s="173"/>
    </row>
    <row r="44222" spans="13:21" s="104" customFormat="1" ht="15.75">
      <c r="M44222" s="172"/>
      <c r="N44222" s="172"/>
      <c r="O44222" s="172"/>
      <c r="U44222" s="173"/>
    </row>
    <row r="44223" spans="13:21" s="104" customFormat="1" ht="15.75">
      <c r="M44223" s="172"/>
      <c r="N44223" s="172"/>
      <c r="O44223" s="172"/>
      <c r="U44223" s="173"/>
    </row>
    <row r="44224" spans="13:21" s="104" customFormat="1" ht="15.75">
      <c r="M44224" s="172"/>
      <c r="N44224" s="172"/>
      <c r="O44224" s="172"/>
      <c r="U44224" s="173"/>
    </row>
    <row r="44225" spans="13:21" s="104" customFormat="1" ht="15.75">
      <c r="M44225" s="172"/>
      <c r="N44225" s="172"/>
      <c r="O44225" s="172"/>
      <c r="U44225" s="173"/>
    </row>
    <row r="44226" spans="13:21" s="104" customFormat="1" ht="15.75">
      <c r="M44226" s="172"/>
      <c r="N44226" s="172"/>
      <c r="O44226" s="172"/>
      <c r="U44226" s="173"/>
    </row>
    <row r="44227" spans="13:21" s="104" customFormat="1" ht="15.75">
      <c r="M44227" s="172"/>
      <c r="N44227" s="172"/>
      <c r="O44227" s="172"/>
      <c r="U44227" s="173"/>
    </row>
    <row r="44228" spans="13:21" s="104" customFormat="1" ht="15.75">
      <c r="M44228" s="172"/>
      <c r="N44228" s="172"/>
      <c r="O44228" s="172"/>
      <c r="U44228" s="173"/>
    </row>
    <row r="44229" spans="13:21" s="104" customFormat="1" ht="15.75">
      <c r="M44229" s="172"/>
      <c r="N44229" s="172"/>
      <c r="O44229" s="172"/>
      <c r="U44229" s="173"/>
    </row>
    <row r="44230" spans="13:21" s="104" customFormat="1" ht="15.75">
      <c r="M44230" s="172"/>
      <c r="N44230" s="172"/>
      <c r="O44230" s="172"/>
      <c r="U44230" s="173"/>
    </row>
    <row r="44231" spans="13:21" s="104" customFormat="1" ht="15.75">
      <c r="M44231" s="172"/>
      <c r="N44231" s="172"/>
      <c r="O44231" s="172"/>
      <c r="U44231" s="173"/>
    </row>
    <row r="44232" spans="13:21" s="104" customFormat="1" ht="15.75">
      <c r="M44232" s="172"/>
      <c r="N44232" s="172"/>
      <c r="O44232" s="172"/>
      <c r="U44232" s="173"/>
    </row>
    <row r="44233" spans="13:21" s="104" customFormat="1" ht="15.75">
      <c r="M44233" s="172"/>
      <c r="N44233" s="172"/>
      <c r="O44233" s="172"/>
      <c r="U44233" s="173"/>
    </row>
    <row r="44234" spans="13:21" s="104" customFormat="1" ht="15.75">
      <c r="M44234" s="172"/>
      <c r="N44234" s="172"/>
      <c r="O44234" s="172"/>
      <c r="U44234" s="173"/>
    </row>
    <row r="44235" spans="13:21" s="104" customFormat="1" ht="15.75">
      <c r="M44235" s="172"/>
      <c r="N44235" s="172"/>
      <c r="O44235" s="172"/>
      <c r="U44235" s="173"/>
    </row>
    <row r="44236" spans="13:21" s="104" customFormat="1" ht="15.75">
      <c r="M44236" s="172"/>
      <c r="N44236" s="172"/>
      <c r="O44236" s="172"/>
      <c r="U44236" s="173"/>
    </row>
    <row r="44237" spans="13:21" s="104" customFormat="1" ht="15.75">
      <c r="M44237" s="172"/>
      <c r="N44237" s="172"/>
      <c r="O44237" s="172"/>
      <c r="U44237" s="173"/>
    </row>
    <row r="44238" spans="13:21" s="104" customFormat="1" ht="15.75">
      <c r="M44238" s="172"/>
      <c r="N44238" s="172"/>
      <c r="O44238" s="172"/>
      <c r="U44238" s="173"/>
    </row>
    <row r="44239" spans="13:21" s="104" customFormat="1" ht="15.75">
      <c r="M44239" s="172"/>
      <c r="N44239" s="172"/>
      <c r="O44239" s="172"/>
      <c r="U44239" s="173"/>
    </row>
    <row r="44240" spans="13:21" s="104" customFormat="1" ht="15.75">
      <c r="M44240" s="172"/>
      <c r="N44240" s="172"/>
      <c r="O44240" s="172"/>
      <c r="U44240" s="173"/>
    </row>
    <row r="44241" spans="13:21" s="104" customFormat="1" ht="15.75">
      <c r="M44241" s="172"/>
      <c r="N44241" s="172"/>
      <c r="O44241" s="172"/>
      <c r="U44241" s="173"/>
    </row>
    <row r="44242" spans="13:21" s="104" customFormat="1" ht="15.75">
      <c r="M44242" s="172"/>
      <c r="N44242" s="172"/>
      <c r="O44242" s="172"/>
      <c r="U44242" s="173"/>
    </row>
    <row r="44243" spans="13:21" s="104" customFormat="1" ht="15.75">
      <c r="M44243" s="172"/>
      <c r="N44243" s="172"/>
      <c r="O44243" s="172"/>
      <c r="U44243" s="173"/>
    </row>
    <row r="44244" spans="13:21" s="104" customFormat="1" ht="15.75">
      <c r="M44244" s="172"/>
      <c r="N44244" s="172"/>
      <c r="O44244" s="172"/>
      <c r="U44244" s="173"/>
    </row>
    <row r="44245" spans="13:21" s="104" customFormat="1" ht="15.75">
      <c r="M44245" s="172"/>
      <c r="N44245" s="172"/>
      <c r="O44245" s="172"/>
      <c r="U44245" s="173"/>
    </row>
    <row r="44246" spans="13:21" s="104" customFormat="1" ht="15.75">
      <c r="M44246" s="172"/>
      <c r="N44246" s="172"/>
      <c r="O44246" s="172"/>
      <c r="U44246" s="173"/>
    </row>
    <row r="44247" spans="13:21" s="104" customFormat="1" ht="15.75">
      <c r="M44247" s="172"/>
      <c r="N44247" s="172"/>
      <c r="O44247" s="172"/>
      <c r="U44247" s="173"/>
    </row>
    <row r="44248" spans="13:21" s="104" customFormat="1" ht="15.75">
      <c r="M44248" s="172"/>
      <c r="N44248" s="172"/>
      <c r="O44248" s="172"/>
      <c r="U44248" s="173"/>
    </row>
    <row r="44249" spans="13:21" s="104" customFormat="1" ht="15.75">
      <c r="M44249" s="172"/>
      <c r="N44249" s="172"/>
      <c r="O44249" s="172"/>
      <c r="U44249" s="173"/>
    </row>
    <row r="44250" spans="13:21" s="104" customFormat="1" ht="15.75">
      <c r="M44250" s="172"/>
      <c r="N44250" s="172"/>
      <c r="O44250" s="172"/>
      <c r="U44250" s="173"/>
    </row>
    <row r="44251" spans="13:21" s="104" customFormat="1" ht="15.75">
      <c r="M44251" s="172"/>
      <c r="N44251" s="172"/>
      <c r="O44251" s="172"/>
      <c r="U44251" s="173"/>
    </row>
    <row r="44252" spans="13:21" s="104" customFormat="1" ht="15.75">
      <c r="M44252" s="172"/>
      <c r="N44252" s="172"/>
      <c r="O44252" s="172"/>
      <c r="U44252" s="173"/>
    </row>
    <row r="44253" spans="13:21" s="104" customFormat="1" ht="15.75">
      <c r="M44253" s="172"/>
      <c r="N44253" s="172"/>
      <c r="O44253" s="172"/>
      <c r="U44253" s="173"/>
    </row>
    <row r="44254" spans="13:21" s="104" customFormat="1" ht="15.75">
      <c r="M44254" s="172"/>
      <c r="N44254" s="172"/>
      <c r="O44254" s="172"/>
      <c r="U44254" s="173"/>
    </row>
    <row r="44255" spans="13:21" s="104" customFormat="1" ht="15.75">
      <c r="M44255" s="172"/>
      <c r="N44255" s="172"/>
      <c r="O44255" s="172"/>
      <c r="U44255" s="173"/>
    </row>
    <row r="44256" spans="13:21" s="104" customFormat="1" ht="15.75">
      <c r="M44256" s="172"/>
      <c r="N44256" s="172"/>
      <c r="O44256" s="172"/>
      <c r="U44256" s="173"/>
    </row>
    <row r="44257" spans="13:21" s="104" customFormat="1" ht="15.75">
      <c r="M44257" s="172"/>
      <c r="N44257" s="172"/>
      <c r="O44257" s="172"/>
      <c r="U44257" s="173"/>
    </row>
    <row r="44258" spans="13:21" s="104" customFormat="1" ht="15.75">
      <c r="M44258" s="172"/>
      <c r="N44258" s="172"/>
      <c r="O44258" s="172"/>
      <c r="U44258" s="173"/>
    </row>
    <row r="44259" spans="13:21" s="104" customFormat="1" ht="15.75">
      <c r="M44259" s="172"/>
      <c r="N44259" s="172"/>
      <c r="O44259" s="172"/>
      <c r="U44259" s="173"/>
    </row>
    <row r="44260" spans="13:21" s="104" customFormat="1" ht="15.75">
      <c r="M44260" s="172"/>
      <c r="N44260" s="172"/>
      <c r="O44260" s="172"/>
      <c r="U44260" s="173"/>
    </row>
    <row r="44261" spans="13:21" s="104" customFormat="1" ht="15.75">
      <c r="M44261" s="172"/>
      <c r="N44261" s="172"/>
      <c r="O44261" s="172"/>
      <c r="U44261" s="173"/>
    </row>
    <row r="44262" spans="13:21" s="104" customFormat="1" ht="15.75">
      <c r="M44262" s="172"/>
      <c r="N44262" s="172"/>
      <c r="O44262" s="172"/>
      <c r="U44262" s="173"/>
    </row>
    <row r="44263" spans="13:21" s="104" customFormat="1" ht="15.75">
      <c r="M44263" s="172"/>
      <c r="N44263" s="172"/>
      <c r="O44263" s="172"/>
      <c r="U44263" s="173"/>
    </row>
    <row r="44264" spans="13:21" s="104" customFormat="1" ht="15.75">
      <c r="M44264" s="172"/>
      <c r="N44264" s="172"/>
      <c r="O44264" s="172"/>
      <c r="U44264" s="173"/>
    </row>
    <row r="44265" spans="13:21" s="104" customFormat="1" ht="15.75">
      <c r="M44265" s="172"/>
      <c r="N44265" s="172"/>
      <c r="O44265" s="172"/>
      <c r="U44265" s="173"/>
    </row>
    <row r="44266" spans="13:21" s="104" customFormat="1" ht="15.75">
      <c r="M44266" s="172"/>
      <c r="N44266" s="172"/>
      <c r="O44266" s="172"/>
      <c r="U44266" s="173"/>
    </row>
    <row r="44267" spans="13:21" s="104" customFormat="1" ht="15.75">
      <c r="M44267" s="172"/>
      <c r="N44267" s="172"/>
      <c r="O44267" s="172"/>
      <c r="U44267" s="173"/>
    </row>
    <row r="44268" spans="13:21" s="104" customFormat="1" ht="15.75">
      <c r="M44268" s="172"/>
      <c r="N44268" s="172"/>
      <c r="O44268" s="172"/>
      <c r="U44268" s="173"/>
    </row>
    <row r="44269" spans="13:21" s="104" customFormat="1" ht="15.75">
      <c r="M44269" s="172"/>
      <c r="N44269" s="172"/>
      <c r="O44269" s="172"/>
      <c r="U44269" s="173"/>
    </row>
    <row r="44270" spans="13:21" s="104" customFormat="1" ht="15.75">
      <c r="M44270" s="172"/>
      <c r="N44270" s="172"/>
      <c r="O44270" s="172"/>
      <c r="U44270" s="173"/>
    </row>
    <row r="44271" spans="13:21" s="104" customFormat="1" ht="15.75">
      <c r="M44271" s="172"/>
      <c r="N44271" s="172"/>
      <c r="O44271" s="172"/>
      <c r="U44271" s="173"/>
    </row>
    <row r="44272" spans="13:21" s="104" customFormat="1" ht="15.75">
      <c r="M44272" s="172"/>
      <c r="N44272" s="172"/>
      <c r="O44272" s="172"/>
      <c r="U44272" s="173"/>
    </row>
    <row r="44273" spans="13:21" s="104" customFormat="1" ht="15.75">
      <c r="M44273" s="172"/>
      <c r="N44273" s="172"/>
      <c r="O44273" s="172"/>
      <c r="U44273" s="173"/>
    </row>
    <row r="44274" spans="13:21" s="104" customFormat="1" ht="15.75">
      <c r="M44274" s="172"/>
      <c r="N44274" s="172"/>
      <c r="O44274" s="172"/>
      <c r="U44274" s="173"/>
    </row>
    <row r="44275" spans="13:21" s="104" customFormat="1" ht="15.75">
      <c r="M44275" s="172"/>
      <c r="N44275" s="172"/>
      <c r="O44275" s="172"/>
      <c r="U44275" s="173"/>
    </row>
    <row r="44276" spans="13:21" s="104" customFormat="1" ht="15.75">
      <c r="M44276" s="172"/>
      <c r="N44276" s="172"/>
      <c r="O44276" s="172"/>
      <c r="U44276" s="173"/>
    </row>
    <row r="44277" spans="13:21" s="104" customFormat="1" ht="15.75">
      <c r="M44277" s="172"/>
      <c r="N44277" s="172"/>
      <c r="O44277" s="172"/>
      <c r="U44277" s="173"/>
    </row>
    <row r="44278" spans="13:21" s="104" customFormat="1" ht="15.75">
      <c r="M44278" s="172"/>
      <c r="N44278" s="172"/>
      <c r="O44278" s="172"/>
      <c r="U44278" s="173"/>
    </row>
    <row r="44279" spans="13:21" s="104" customFormat="1" ht="15.75">
      <c r="M44279" s="172"/>
      <c r="N44279" s="172"/>
      <c r="O44279" s="172"/>
      <c r="U44279" s="173"/>
    </row>
    <row r="44280" spans="13:21" s="104" customFormat="1" ht="15.75">
      <c r="M44280" s="172"/>
      <c r="N44280" s="172"/>
      <c r="O44280" s="172"/>
      <c r="U44280" s="173"/>
    </row>
    <row r="44281" spans="13:21" s="104" customFormat="1" ht="15.75">
      <c r="M44281" s="172"/>
      <c r="N44281" s="172"/>
      <c r="O44281" s="172"/>
      <c r="U44281" s="173"/>
    </row>
    <row r="44282" spans="13:21" s="104" customFormat="1" ht="15.75">
      <c r="M44282" s="172"/>
      <c r="N44282" s="172"/>
      <c r="O44282" s="172"/>
      <c r="U44282" s="173"/>
    </row>
    <row r="44283" spans="13:21" s="104" customFormat="1" ht="15.75">
      <c r="M44283" s="172"/>
      <c r="N44283" s="172"/>
      <c r="O44283" s="172"/>
      <c r="U44283" s="173"/>
    </row>
    <row r="44284" spans="13:21" s="104" customFormat="1" ht="15.75">
      <c r="M44284" s="172"/>
      <c r="N44284" s="172"/>
      <c r="O44284" s="172"/>
      <c r="U44284" s="173"/>
    </row>
    <row r="44285" spans="13:21" s="104" customFormat="1" ht="15.75">
      <c r="M44285" s="172"/>
      <c r="N44285" s="172"/>
      <c r="O44285" s="172"/>
      <c r="U44285" s="173"/>
    </row>
    <row r="44286" spans="13:21" s="104" customFormat="1" ht="15.75">
      <c r="M44286" s="172"/>
      <c r="N44286" s="172"/>
      <c r="O44286" s="172"/>
      <c r="U44286" s="173"/>
    </row>
    <row r="44287" spans="13:21" s="104" customFormat="1" ht="15.75">
      <c r="M44287" s="172"/>
      <c r="N44287" s="172"/>
      <c r="O44287" s="172"/>
      <c r="U44287" s="173"/>
    </row>
    <row r="44288" spans="13:21" s="104" customFormat="1" ht="15.75">
      <c r="M44288" s="172"/>
      <c r="N44288" s="172"/>
      <c r="O44288" s="172"/>
      <c r="U44288" s="173"/>
    </row>
    <row r="44289" spans="13:21" s="104" customFormat="1" ht="15.75">
      <c r="M44289" s="172"/>
      <c r="N44289" s="172"/>
      <c r="O44289" s="172"/>
      <c r="U44289" s="173"/>
    </row>
    <row r="44290" spans="13:21" s="104" customFormat="1" ht="15.75">
      <c r="M44290" s="172"/>
      <c r="N44290" s="172"/>
      <c r="O44290" s="172"/>
      <c r="U44290" s="173"/>
    </row>
    <row r="44291" spans="13:21" s="104" customFormat="1" ht="15.75">
      <c r="M44291" s="172"/>
      <c r="N44291" s="172"/>
      <c r="O44291" s="172"/>
      <c r="U44291" s="173"/>
    </row>
    <row r="44292" spans="13:21" s="104" customFormat="1" ht="15.75">
      <c r="M44292" s="172"/>
      <c r="N44292" s="172"/>
      <c r="O44292" s="172"/>
      <c r="U44292" s="173"/>
    </row>
    <row r="44293" spans="13:21" s="104" customFormat="1" ht="15.75">
      <c r="M44293" s="172"/>
      <c r="N44293" s="172"/>
      <c r="O44293" s="172"/>
      <c r="U44293" s="173"/>
    </row>
    <row r="44294" spans="13:21" s="104" customFormat="1" ht="15.75">
      <c r="M44294" s="172"/>
      <c r="N44294" s="172"/>
      <c r="O44294" s="172"/>
      <c r="U44294" s="173"/>
    </row>
    <row r="44295" spans="13:21" s="104" customFormat="1" ht="15.75">
      <c r="M44295" s="172"/>
      <c r="N44295" s="172"/>
      <c r="O44295" s="172"/>
      <c r="U44295" s="173"/>
    </row>
    <row r="44296" spans="13:21" s="104" customFormat="1" ht="15.75">
      <c r="M44296" s="172"/>
      <c r="N44296" s="172"/>
      <c r="O44296" s="172"/>
      <c r="U44296" s="173"/>
    </row>
    <row r="44297" spans="13:21" s="104" customFormat="1" ht="15.75">
      <c r="M44297" s="172"/>
      <c r="N44297" s="172"/>
      <c r="O44297" s="172"/>
      <c r="U44297" s="173"/>
    </row>
    <row r="44298" spans="13:21" s="104" customFormat="1" ht="15.75">
      <c r="M44298" s="172"/>
      <c r="N44298" s="172"/>
      <c r="O44298" s="172"/>
      <c r="U44298" s="173"/>
    </row>
    <row r="44299" spans="13:21" s="104" customFormat="1" ht="15.75">
      <c r="M44299" s="172"/>
      <c r="N44299" s="172"/>
      <c r="O44299" s="172"/>
      <c r="U44299" s="173"/>
    </row>
    <row r="44300" spans="13:21" s="104" customFormat="1" ht="15.75">
      <c r="M44300" s="172"/>
      <c r="N44300" s="172"/>
      <c r="O44300" s="172"/>
      <c r="U44300" s="173"/>
    </row>
    <row r="44301" spans="13:21" s="104" customFormat="1" ht="15.75">
      <c r="M44301" s="172"/>
      <c r="N44301" s="172"/>
      <c r="O44301" s="172"/>
      <c r="U44301" s="173"/>
    </row>
    <row r="44302" spans="13:21" s="104" customFormat="1" ht="15.75">
      <c r="M44302" s="172"/>
      <c r="N44302" s="172"/>
      <c r="O44302" s="172"/>
      <c r="U44302" s="173"/>
    </row>
    <row r="44303" spans="13:21" s="104" customFormat="1" ht="15.75">
      <c r="M44303" s="172"/>
      <c r="N44303" s="172"/>
      <c r="O44303" s="172"/>
      <c r="U44303" s="173"/>
    </row>
    <row r="44304" spans="13:21" s="104" customFormat="1" ht="15.75">
      <c r="M44304" s="172"/>
      <c r="N44304" s="172"/>
      <c r="O44304" s="172"/>
      <c r="U44304" s="173"/>
    </row>
    <row r="44305" spans="13:21" s="104" customFormat="1" ht="15.75">
      <c r="M44305" s="172"/>
      <c r="N44305" s="172"/>
      <c r="O44305" s="172"/>
      <c r="U44305" s="173"/>
    </row>
    <row r="44306" spans="13:21" s="104" customFormat="1" ht="15.75">
      <c r="M44306" s="172"/>
      <c r="N44306" s="172"/>
      <c r="O44306" s="172"/>
      <c r="U44306" s="173"/>
    </row>
    <row r="44307" spans="13:21" s="104" customFormat="1" ht="15.75">
      <c r="M44307" s="172"/>
      <c r="N44307" s="172"/>
      <c r="O44307" s="172"/>
      <c r="U44307" s="173"/>
    </row>
    <row r="44308" spans="13:21" s="104" customFormat="1" ht="15.75">
      <c r="M44308" s="172"/>
      <c r="N44308" s="172"/>
      <c r="O44308" s="172"/>
      <c r="U44308" s="173"/>
    </row>
    <row r="44309" spans="13:21" s="104" customFormat="1" ht="15.75">
      <c r="M44309" s="172"/>
      <c r="N44309" s="172"/>
      <c r="O44309" s="172"/>
      <c r="U44309" s="173"/>
    </row>
    <row r="44310" spans="13:21" s="104" customFormat="1" ht="15.75">
      <c r="M44310" s="172"/>
      <c r="N44310" s="172"/>
      <c r="O44310" s="172"/>
      <c r="U44310" s="173"/>
    </row>
    <row r="44311" spans="13:21" s="104" customFormat="1" ht="15.75">
      <c r="M44311" s="172"/>
      <c r="N44311" s="172"/>
      <c r="O44311" s="172"/>
      <c r="U44311" s="173"/>
    </row>
    <row r="44312" spans="13:21" s="104" customFormat="1" ht="15.75">
      <c r="M44312" s="172"/>
      <c r="N44312" s="172"/>
      <c r="O44312" s="172"/>
      <c r="U44312" s="173"/>
    </row>
    <row r="44313" spans="13:21" s="104" customFormat="1" ht="15.75">
      <c r="M44313" s="172"/>
      <c r="N44313" s="172"/>
      <c r="O44313" s="172"/>
      <c r="U44313" s="173"/>
    </row>
    <row r="44314" spans="13:21" s="104" customFormat="1" ht="15.75">
      <c r="M44314" s="172"/>
      <c r="N44314" s="172"/>
      <c r="O44314" s="172"/>
      <c r="U44314" s="173"/>
    </row>
    <row r="44315" spans="13:21" s="104" customFormat="1" ht="15.75">
      <c r="M44315" s="172"/>
      <c r="N44315" s="172"/>
      <c r="O44315" s="172"/>
      <c r="U44315" s="173"/>
    </row>
    <row r="44316" spans="13:21" s="104" customFormat="1" ht="15.75">
      <c r="M44316" s="172"/>
      <c r="N44316" s="172"/>
      <c r="O44316" s="172"/>
      <c r="U44316" s="173"/>
    </row>
    <row r="44317" spans="13:21" s="104" customFormat="1" ht="15.75">
      <c r="M44317" s="172"/>
      <c r="N44317" s="172"/>
      <c r="O44317" s="172"/>
      <c r="U44317" s="173"/>
    </row>
    <row r="44318" spans="13:21" s="104" customFormat="1" ht="15.75">
      <c r="M44318" s="172"/>
      <c r="N44318" s="172"/>
      <c r="O44318" s="172"/>
      <c r="U44318" s="173"/>
    </row>
    <row r="44319" spans="13:21" s="104" customFormat="1" ht="15.75">
      <c r="M44319" s="172"/>
      <c r="N44319" s="172"/>
      <c r="O44319" s="172"/>
      <c r="U44319" s="173"/>
    </row>
    <row r="44320" spans="13:21" s="104" customFormat="1" ht="15.75">
      <c r="M44320" s="172"/>
      <c r="N44320" s="172"/>
      <c r="O44320" s="172"/>
      <c r="U44320" s="173"/>
    </row>
    <row r="44321" spans="13:21" s="104" customFormat="1" ht="15.75">
      <c r="M44321" s="172"/>
      <c r="N44321" s="172"/>
      <c r="O44321" s="172"/>
      <c r="U44321" s="173"/>
    </row>
    <row r="44322" spans="13:21" s="104" customFormat="1" ht="15.75">
      <c r="M44322" s="172"/>
      <c r="N44322" s="172"/>
      <c r="O44322" s="172"/>
      <c r="U44322" s="173"/>
    </row>
    <row r="44323" spans="13:21" s="104" customFormat="1" ht="15.75">
      <c r="M44323" s="172"/>
      <c r="N44323" s="172"/>
      <c r="O44323" s="172"/>
      <c r="U44323" s="173"/>
    </row>
    <row r="44324" spans="13:21" s="104" customFormat="1" ht="15.75">
      <c r="M44324" s="172"/>
      <c r="N44324" s="172"/>
      <c r="O44324" s="172"/>
      <c r="U44324" s="173"/>
    </row>
    <row r="44325" spans="13:21" s="104" customFormat="1" ht="15.75">
      <c r="M44325" s="172"/>
      <c r="N44325" s="172"/>
      <c r="O44325" s="172"/>
      <c r="U44325" s="173"/>
    </row>
    <row r="44326" spans="13:21" s="104" customFormat="1" ht="15.75">
      <c r="M44326" s="172"/>
      <c r="N44326" s="172"/>
      <c r="O44326" s="172"/>
      <c r="U44326" s="173"/>
    </row>
    <row r="44327" spans="13:21" s="104" customFormat="1" ht="15.75">
      <c r="M44327" s="172"/>
      <c r="N44327" s="172"/>
      <c r="O44327" s="172"/>
      <c r="U44327" s="173"/>
    </row>
    <row r="44328" spans="13:21" s="104" customFormat="1" ht="15.75">
      <c r="M44328" s="172"/>
      <c r="N44328" s="172"/>
      <c r="O44328" s="172"/>
      <c r="U44328" s="173"/>
    </row>
    <row r="44329" spans="13:21" s="104" customFormat="1" ht="15.75">
      <c r="M44329" s="172"/>
      <c r="N44329" s="172"/>
      <c r="O44329" s="172"/>
      <c r="U44329" s="173"/>
    </row>
    <row r="44330" spans="13:21" s="104" customFormat="1" ht="15.75">
      <c r="M44330" s="172"/>
      <c r="N44330" s="172"/>
      <c r="O44330" s="172"/>
      <c r="U44330" s="173"/>
    </row>
    <row r="44331" spans="13:21" s="104" customFormat="1" ht="15.75">
      <c r="M44331" s="172"/>
      <c r="N44331" s="172"/>
      <c r="O44331" s="172"/>
      <c r="U44331" s="173"/>
    </row>
    <row r="44332" spans="13:21" s="104" customFormat="1" ht="15.75">
      <c r="M44332" s="172"/>
      <c r="N44332" s="172"/>
      <c r="O44332" s="172"/>
      <c r="U44332" s="173"/>
    </row>
    <row r="44333" spans="13:21" s="104" customFormat="1" ht="15.75">
      <c r="M44333" s="172"/>
      <c r="N44333" s="172"/>
      <c r="O44333" s="172"/>
      <c r="U44333" s="173"/>
    </row>
    <row r="44334" spans="13:21" s="104" customFormat="1" ht="15.75">
      <c r="M44334" s="172"/>
      <c r="N44334" s="172"/>
      <c r="O44334" s="172"/>
      <c r="U44334" s="173"/>
    </row>
    <row r="44335" spans="13:21" s="104" customFormat="1" ht="15.75">
      <c r="M44335" s="172"/>
      <c r="N44335" s="172"/>
      <c r="O44335" s="172"/>
      <c r="U44335" s="173"/>
    </row>
    <row r="44336" spans="13:21" s="104" customFormat="1" ht="15.75">
      <c r="M44336" s="172"/>
      <c r="N44336" s="172"/>
      <c r="O44336" s="172"/>
      <c r="U44336" s="173"/>
    </row>
    <row r="44337" spans="13:21" s="104" customFormat="1" ht="15.75">
      <c r="M44337" s="172"/>
      <c r="N44337" s="172"/>
      <c r="O44337" s="172"/>
      <c r="U44337" s="173"/>
    </row>
    <row r="44338" spans="13:21" s="104" customFormat="1" ht="15.75">
      <c r="M44338" s="172"/>
      <c r="N44338" s="172"/>
      <c r="O44338" s="172"/>
      <c r="U44338" s="173"/>
    </row>
    <row r="44339" spans="13:21" s="104" customFormat="1" ht="15.75">
      <c r="M44339" s="172"/>
      <c r="N44339" s="172"/>
      <c r="O44339" s="172"/>
      <c r="U44339" s="173"/>
    </row>
    <row r="44340" spans="13:21" s="104" customFormat="1" ht="15.75">
      <c r="M44340" s="172"/>
      <c r="N44340" s="172"/>
      <c r="O44340" s="172"/>
      <c r="U44340" s="173"/>
    </row>
    <row r="44341" spans="13:21" s="104" customFormat="1" ht="15.75">
      <c r="M44341" s="172"/>
      <c r="N44341" s="172"/>
      <c r="O44341" s="172"/>
      <c r="U44341" s="173"/>
    </row>
    <row r="44342" spans="13:21" s="104" customFormat="1" ht="15.75">
      <c r="M44342" s="172"/>
      <c r="N44342" s="172"/>
      <c r="O44342" s="172"/>
      <c r="U44342" s="173"/>
    </row>
    <row r="44343" spans="13:21" s="104" customFormat="1" ht="15.75">
      <c r="M44343" s="172"/>
      <c r="N44343" s="172"/>
      <c r="O44343" s="172"/>
      <c r="U44343" s="173"/>
    </row>
    <row r="44344" spans="13:21" s="104" customFormat="1" ht="15.75">
      <c r="M44344" s="172"/>
      <c r="N44344" s="172"/>
      <c r="O44344" s="172"/>
      <c r="U44344" s="173"/>
    </row>
    <row r="44345" spans="13:21" s="104" customFormat="1" ht="15.75">
      <c r="M44345" s="172"/>
      <c r="N44345" s="172"/>
      <c r="O44345" s="172"/>
      <c r="U44345" s="173"/>
    </row>
    <row r="44346" spans="13:21" s="104" customFormat="1" ht="15.75">
      <c r="M44346" s="172"/>
      <c r="N44346" s="172"/>
      <c r="O44346" s="172"/>
      <c r="U44346" s="173"/>
    </row>
    <row r="44347" spans="13:21" s="104" customFormat="1" ht="15.75">
      <c r="M44347" s="172"/>
      <c r="N44347" s="172"/>
      <c r="O44347" s="172"/>
      <c r="U44347" s="173"/>
    </row>
    <row r="44348" spans="13:21" s="104" customFormat="1" ht="15.75">
      <c r="M44348" s="172"/>
      <c r="N44348" s="172"/>
      <c r="O44348" s="172"/>
      <c r="U44348" s="173"/>
    </row>
    <row r="44349" spans="13:21" s="104" customFormat="1" ht="15.75">
      <c r="M44349" s="172"/>
      <c r="N44349" s="172"/>
      <c r="O44349" s="172"/>
      <c r="U44349" s="173"/>
    </row>
    <row r="44350" spans="13:21" s="104" customFormat="1" ht="15.75">
      <c r="M44350" s="172"/>
      <c r="N44350" s="172"/>
      <c r="O44350" s="172"/>
      <c r="U44350" s="173"/>
    </row>
    <row r="44351" spans="13:21" s="104" customFormat="1" ht="15.75">
      <c r="M44351" s="172"/>
      <c r="N44351" s="172"/>
      <c r="O44351" s="172"/>
      <c r="U44351" s="173"/>
    </row>
    <row r="44352" spans="13:21" s="104" customFormat="1" ht="15.75">
      <c r="M44352" s="172"/>
      <c r="N44352" s="172"/>
      <c r="O44352" s="172"/>
      <c r="U44352" s="173"/>
    </row>
    <row r="44353" spans="13:21" s="104" customFormat="1" ht="15.75">
      <c r="M44353" s="172"/>
      <c r="N44353" s="172"/>
      <c r="O44353" s="172"/>
      <c r="U44353" s="173"/>
    </row>
    <row r="44354" spans="13:21" s="104" customFormat="1" ht="15.75">
      <c r="M44354" s="172"/>
      <c r="N44354" s="172"/>
      <c r="O44354" s="172"/>
      <c r="U44354" s="173"/>
    </row>
    <row r="44355" spans="13:21" s="104" customFormat="1" ht="15.75">
      <c r="M44355" s="172"/>
      <c r="N44355" s="172"/>
      <c r="O44355" s="172"/>
      <c r="U44355" s="173"/>
    </row>
    <row r="44356" spans="13:21" s="104" customFormat="1" ht="15.75">
      <c r="M44356" s="172"/>
      <c r="N44356" s="172"/>
      <c r="O44356" s="172"/>
      <c r="U44356" s="173"/>
    </row>
    <row r="44357" spans="13:21" s="104" customFormat="1" ht="15.75">
      <c r="M44357" s="172"/>
      <c r="N44357" s="172"/>
      <c r="O44357" s="172"/>
      <c r="U44357" s="173"/>
    </row>
    <row r="44358" spans="13:21" s="104" customFormat="1" ht="15.75">
      <c r="M44358" s="172"/>
      <c r="N44358" s="172"/>
      <c r="O44358" s="172"/>
      <c r="U44358" s="173"/>
    </row>
    <row r="44359" spans="13:21" s="104" customFormat="1" ht="15.75">
      <c r="M44359" s="172"/>
      <c r="N44359" s="172"/>
      <c r="O44359" s="172"/>
      <c r="U44359" s="173"/>
    </row>
    <row r="44360" spans="13:21" s="104" customFormat="1" ht="15.75">
      <c r="M44360" s="172"/>
      <c r="N44360" s="172"/>
      <c r="O44360" s="172"/>
      <c r="U44360" s="173"/>
    </row>
    <row r="44361" spans="13:21" s="104" customFormat="1" ht="15.75">
      <c r="M44361" s="172"/>
      <c r="N44361" s="172"/>
      <c r="O44361" s="172"/>
      <c r="U44361" s="173"/>
    </row>
    <row r="44362" spans="13:21" s="104" customFormat="1" ht="15.75">
      <c r="M44362" s="172"/>
      <c r="N44362" s="172"/>
      <c r="O44362" s="172"/>
      <c r="U44362" s="173"/>
    </row>
    <row r="44363" spans="13:21" s="104" customFormat="1" ht="15.75">
      <c r="M44363" s="172"/>
      <c r="N44363" s="172"/>
      <c r="O44363" s="172"/>
      <c r="U44363" s="173"/>
    </row>
    <row r="44364" spans="13:21" s="104" customFormat="1" ht="15.75">
      <c r="M44364" s="172"/>
      <c r="N44364" s="172"/>
      <c r="O44364" s="172"/>
      <c r="U44364" s="173"/>
    </row>
    <row r="44365" spans="13:21" s="104" customFormat="1" ht="15.75">
      <c r="M44365" s="172"/>
      <c r="N44365" s="172"/>
      <c r="O44365" s="172"/>
      <c r="U44365" s="173"/>
    </row>
    <row r="44366" spans="13:21" s="104" customFormat="1" ht="15.75">
      <c r="M44366" s="172"/>
      <c r="N44366" s="172"/>
      <c r="O44366" s="172"/>
      <c r="U44366" s="173"/>
    </row>
    <row r="44367" spans="13:21" s="104" customFormat="1" ht="15.75">
      <c r="M44367" s="172"/>
      <c r="N44367" s="172"/>
      <c r="O44367" s="172"/>
      <c r="U44367" s="173"/>
    </row>
    <row r="44368" spans="13:21" s="104" customFormat="1" ht="15.75">
      <c r="M44368" s="172"/>
      <c r="N44368" s="172"/>
      <c r="O44368" s="172"/>
      <c r="U44368" s="173"/>
    </row>
    <row r="44369" spans="13:21" s="104" customFormat="1" ht="15.75">
      <c r="M44369" s="172"/>
      <c r="N44369" s="172"/>
      <c r="O44369" s="172"/>
      <c r="U44369" s="173"/>
    </row>
    <row r="44370" spans="13:21" s="104" customFormat="1" ht="15.75">
      <c r="M44370" s="172"/>
      <c r="N44370" s="172"/>
      <c r="O44370" s="172"/>
      <c r="U44370" s="173"/>
    </row>
    <row r="44371" spans="13:21" s="104" customFormat="1" ht="15.75">
      <c r="M44371" s="172"/>
      <c r="N44371" s="172"/>
      <c r="O44371" s="172"/>
      <c r="U44371" s="173"/>
    </row>
    <row r="44372" spans="13:21" s="104" customFormat="1" ht="15.75">
      <c r="M44372" s="172"/>
      <c r="N44372" s="172"/>
      <c r="O44372" s="172"/>
      <c r="U44372" s="173"/>
    </row>
    <row r="44373" spans="13:21" s="104" customFormat="1" ht="15.75">
      <c r="M44373" s="172"/>
      <c r="N44373" s="172"/>
      <c r="O44373" s="172"/>
      <c r="U44373" s="173"/>
    </row>
    <row r="44374" spans="13:21" s="104" customFormat="1" ht="15.75">
      <c r="M44374" s="172"/>
      <c r="N44374" s="172"/>
      <c r="O44374" s="172"/>
      <c r="U44374" s="173"/>
    </row>
    <row r="44375" spans="13:21" s="104" customFormat="1" ht="15.75">
      <c r="M44375" s="172"/>
      <c r="N44375" s="172"/>
      <c r="O44375" s="172"/>
      <c r="U44375" s="173"/>
    </row>
    <row r="44376" spans="13:21" s="104" customFormat="1" ht="15.75">
      <c r="M44376" s="172"/>
      <c r="N44376" s="172"/>
      <c r="O44376" s="172"/>
      <c r="U44376" s="173"/>
    </row>
    <row r="44377" spans="13:21" s="104" customFormat="1" ht="15.75">
      <c r="M44377" s="172"/>
      <c r="N44377" s="172"/>
      <c r="O44377" s="172"/>
      <c r="U44377" s="173"/>
    </row>
    <row r="44378" spans="13:21" s="104" customFormat="1" ht="15.75">
      <c r="M44378" s="172"/>
      <c r="N44378" s="172"/>
      <c r="O44378" s="172"/>
      <c r="U44378" s="173"/>
    </row>
    <row r="44379" spans="13:21" s="104" customFormat="1" ht="15.75">
      <c r="M44379" s="172"/>
      <c r="N44379" s="172"/>
      <c r="O44379" s="172"/>
      <c r="U44379" s="173"/>
    </row>
    <row r="44380" spans="13:21" s="104" customFormat="1" ht="15.75">
      <c r="M44380" s="172"/>
      <c r="N44380" s="172"/>
      <c r="O44380" s="172"/>
      <c r="U44380" s="173"/>
    </row>
    <row r="44381" spans="13:21" s="104" customFormat="1" ht="15.75">
      <c r="M44381" s="172"/>
      <c r="N44381" s="172"/>
      <c r="O44381" s="172"/>
      <c r="U44381" s="173"/>
    </row>
    <row r="44382" spans="13:21" s="104" customFormat="1" ht="15.75">
      <c r="M44382" s="172"/>
      <c r="N44382" s="172"/>
      <c r="O44382" s="172"/>
      <c r="U44382" s="173"/>
    </row>
    <row r="44383" spans="13:21" s="104" customFormat="1" ht="15.75">
      <c r="M44383" s="172"/>
      <c r="N44383" s="172"/>
      <c r="O44383" s="172"/>
      <c r="U44383" s="173"/>
    </row>
    <row r="44384" spans="13:21" s="104" customFormat="1" ht="15.75">
      <c r="M44384" s="172"/>
      <c r="N44384" s="172"/>
      <c r="O44384" s="172"/>
      <c r="U44384" s="173"/>
    </row>
    <row r="44385" spans="13:21" s="104" customFormat="1" ht="15.75">
      <c r="M44385" s="172"/>
      <c r="N44385" s="172"/>
      <c r="O44385" s="172"/>
      <c r="U44385" s="173"/>
    </row>
    <row r="44386" spans="13:21" s="104" customFormat="1" ht="15.75">
      <c r="M44386" s="172"/>
      <c r="N44386" s="172"/>
      <c r="O44386" s="172"/>
      <c r="U44386" s="173"/>
    </row>
    <row r="44387" spans="13:21" s="104" customFormat="1" ht="15.75">
      <c r="M44387" s="172"/>
      <c r="N44387" s="172"/>
      <c r="O44387" s="172"/>
      <c r="U44387" s="173"/>
    </row>
    <row r="44388" spans="13:21" s="104" customFormat="1" ht="15.75">
      <c r="M44388" s="172"/>
      <c r="N44388" s="172"/>
      <c r="O44388" s="172"/>
      <c r="U44388" s="173"/>
    </row>
    <row r="44389" spans="13:21" s="104" customFormat="1" ht="15.75">
      <c r="M44389" s="172"/>
      <c r="N44389" s="172"/>
      <c r="O44389" s="172"/>
      <c r="U44389" s="173"/>
    </row>
    <row r="44390" spans="13:21" s="104" customFormat="1" ht="15.75">
      <c r="M44390" s="172"/>
      <c r="N44390" s="172"/>
      <c r="O44390" s="172"/>
      <c r="U44390" s="173"/>
    </row>
    <row r="44391" spans="13:21" s="104" customFormat="1" ht="15.75">
      <c r="M44391" s="172"/>
      <c r="N44391" s="172"/>
      <c r="O44391" s="172"/>
      <c r="U44391" s="173"/>
    </row>
    <row r="44392" spans="13:21" s="104" customFormat="1" ht="15.75">
      <c r="M44392" s="172"/>
      <c r="N44392" s="172"/>
      <c r="O44392" s="172"/>
      <c r="U44392" s="173"/>
    </row>
    <row r="44393" spans="13:21" s="104" customFormat="1" ht="15.75">
      <c r="M44393" s="172"/>
      <c r="N44393" s="172"/>
      <c r="O44393" s="172"/>
      <c r="U44393" s="173"/>
    </row>
    <row r="44394" spans="13:21" s="104" customFormat="1" ht="15.75">
      <c r="M44394" s="172"/>
      <c r="N44394" s="172"/>
      <c r="O44394" s="172"/>
      <c r="U44394" s="173"/>
    </row>
    <row r="44395" spans="13:21" s="104" customFormat="1" ht="15.75">
      <c r="M44395" s="172"/>
      <c r="N44395" s="172"/>
      <c r="O44395" s="172"/>
      <c r="U44395" s="173"/>
    </row>
    <row r="44396" spans="13:21" s="104" customFormat="1" ht="15.75">
      <c r="M44396" s="172"/>
      <c r="N44396" s="172"/>
      <c r="O44396" s="172"/>
      <c r="U44396" s="173"/>
    </row>
    <row r="44397" spans="13:21" s="104" customFormat="1" ht="15.75">
      <c r="M44397" s="172"/>
      <c r="N44397" s="172"/>
      <c r="O44397" s="172"/>
      <c r="U44397" s="173"/>
    </row>
    <row r="44398" spans="13:21" s="104" customFormat="1" ht="15.75">
      <c r="M44398" s="172"/>
      <c r="N44398" s="172"/>
      <c r="O44398" s="172"/>
      <c r="U44398" s="173"/>
    </row>
    <row r="44399" spans="13:21" s="104" customFormat="1" ht="15.75">
      <c r="M44399" s="172"/>
      <c r="N44399" s="172"/>
      <c r="O44399" s="172"/>
      <c r="U44399" s="173"/>
    </row>
    <row r="44400" spans="13:21" s="104" customFormat="1" ht="15.75">
      <c r="M44400" s="172"/>
      <c r="N44400" s="172"/>
      <c r="O44400" s="172"/>
      <c r="U44400" s="173"/>
    </row>
    <row r="44401" spans="13:21" s="104" customFormat="1" ht="15.75">
      <c r="M44401" s="172"/>
      <c r="N44401" s="172"/>
      <c r="O44401" s="172"/>
      <c r="U44401" s="173"/>
    </row>
    <row r="44402" spans="13:21" s="104" customFormat="1" ht="15.75">
      <c r="M44402" s="172"/>
      <c r="N44402" s="172"/>
      <c r="O44402" s="172"/>
      <c r="U44402" s="173"/>
    </row>
    <row r="44403" spans="13:21" s="104" customFormat="1" ht="15.75">
      <c r="M44403" s="172"/>
      <c r="N44403" s="172"/>
      <c r="O44403" s="172"/>
      <c r="U44403" s="173"/>
    </row>
    <row r="44404" spans="13:21" s="104" customFormat="1" ht="15.75">
      <c r="M44404" s="172"/>
      <c r="N44404" s="172"/>
      <c r="O44404" s="172"/>
      <c r="U44404" s="173"/>
    </row>
    <row r="44405" spans="13:21" s="104" customFormat="1" ht="15.75">
      <c r="M44405" s="172"/>
      <c r="N44405" s="172"/>
      <c r="O44405" s="172"/>
      <c r="U44405" s="173"/>
    </row>
    <row r="44406" spans="13:21" s="104" customFormat="1" ht="15.75">
      <c r="M44406" s="172"/>
      <c r="N44406" s="172"/>
      <c r="O44406" s="172"/>
      <c r="U44406" s="173"/>
    </row>
    <row r="44407" spans="13:21" s="104" customFormat="1" ht="15.75">
      <c r="M44407" s="172"/>
      <c r="N44407" s="172"/>
      <c r="O44407" s="172"/>
      <c r="U44407" s="173"/>
    </row>
    <row r="44408" spans="13:21" s="104" customFormat="1" ht="15.75">
      <c r="M44408" s="172"/>
      <c r="N44408" s="172"/>
      <c r="O44408" s="172"/>
      <c r="U44408" s="173"/>
    </row>
    <row r="44409" spans="13:21" s="104" customFormat="1" ht="15.75">
      <c r="M44409" s="172"/>
      <c r="N44409" s="172"/>
      <c r="O44409" s="172"/>
      <c r="U44409" s="173"/>
    </row>
    <row r="44410" spans="13:21" s="104" customFormat="1" ht="15.75">
      <c r="M44410" s="172"/>
      <c r="N44410" s="172"/>
      <c r="O44410" s="172"/>
      <c r="U44410" s="173"/>
    </row>
    <row r="44411" spans="13:21" s="104" customFormat="1" ht="15.75">
      <c r="M44411" s="172"/>
      <c r="N44411" s="172"/>
      <c r="O44411" s="172"/>
      <c r="U44411" s="173"/>
    </row>
    <row r="44412" spans="13:21" s="104" customFormat="1" ht="15.75">
      <c r="M44412" s="172"/>
      <c r="N44412" s="172"/>
      <c r="O44412" s="172"/>
      <c r="U44412" s="173"/>
    </row>
    <row r="44413" spans="13:21" s="104" customFormat="1" ht="15.75">
      <c r="M44413" s="172"/>
      <c r="N44413" s="172"/>
      <c r="O44413" s="172"/>
      <c r="U44413" s="173"/>
    </row>
    <row r="44414" spans="13:21" s="104" customFormat="1" ht="15.75">
      <c r="M44414" s="172"/>
      <c r="N44414" s="172"/>
      <c r="O44414" s="172"/>
      <c r="U44414" s="173"/>
    </row>
    <row r="44415" spans="13:21" s="104" customFormat="1" ht="15.75">
      <c r="M44415" s="172"/>
      <c r="N44415" s="172"/>
      <c r="O44415" s="172"/>
      <c r="U44415" s="173"/>
    </row>
    <row r="44416" spans="13:21" s="104" customFormat="1" ht="15.75">
      <c r="M44416" s="172"/>
      <c r="N44416" s="172"/>
      <c r="O44416" s="172"/>
      <c r="U44416" s="173"/>
    </row>
    <row r="44417" spans="13:21" s="104" customFormat="1" ht="15.75">
      <c r="M44417" s="172"/>
      <c r="N44417" s="172"/>
      <c r="O44417" s="172"/>
      <c r="U44417" s="173"/>
    </row>
    <row r="44418" spans="13:21" s="104" customFormat="1" ht="15.75">
      <c r="M44418" s="172"/>
      <c r="N44418" s="172"/>
      <c r="O44418" s="172"/>
      <c r="U44418" s="173"/>
    </row>
    <row r="44419" spans="13:21" s="104" customFormat="1" ht="15.75">
      <c r="M44419" s="172"/>
      <c r="N44419" s="172"/>
      <c r="O44419" s="172"/>
      <c r="U44419" s="173"/>
    </row>
    <row r="44420" spans="13:21" s="104" customFormat="1" ht="15.75">
      <c r="M44420" s="172"/>
      <c r="N44420" s="172"/>
      <c r="O44420" s="172"/>
      <c r="U44420" s="173"/>
    </row>
    <row r="44421" spans="13:21" s="104" customFormat="1" ht="15.75">
      <c r="M44421" s="172"/>
      <c r="N44421" s="172"/>
      <c r="O44421" s="172"/>
      <c r="U44421" s="173"/>
    </row>
    <row r="44422" spans="13:21" s="104" customFormat="1" ht="15.75">
      <c r="M44422" s="172"/>
      <c r="N44422" s="172"/>
      <c r="O44422" s="172"/>
      <c r="U44422" s="173"/>
    </row>
    <row r="44423" spans="13:21" s="104" customFormat="1" ht="15.75">
      <c r="M44423" s="172"/>
      <c r="N44423" s="172"/>
      <c r="O44423" s="172"/>
      <c r="U44423" s="173"/>
    </row>
    <row r="44424" spans="13:21" s="104" customFormat="1" ht="15.75">
      <c r="M44424" s="172"/>
      <c r="N44424" s="172"/>
      <c r="O44424" s="172"/>
      <c r="U44424" s="173"/>
    </row>
    <row r="44425" spans="13:21" s="104" customFormat="1" ht="15.75">
      <c r="M44425" s="172"/>
      <c r="N44425" s="172"/>
      <c r="O44425" s="172"/>
      <c r="U44425" s="173"/>
    </row>
    <row r="44426" spans="13:21" s="104" customFormat="1" ht="15.75">
      <c r="M44426" s="172"/>
      <c r="N44426" s="172"/>
      <c r="O44426" s="172"/>
      <c r="U44426" s="173"/>
    </row>
    <row r="44427" spans="13:21" s="104" customFormat="1" ht="15.75">
      <c r="M44427" s="172"/>
      <c r="N44427" s="172"/>
      <c r="O44427" s="172"/>
      <c r="U44427" s="173"/>
    </row>
    <row r="44428" spans="13:21" s="104" customFormat="1" ht="15.75">
      <c r="M44428" s="172"/>
      <c r="N44428" s="172"/>
      <c r="O44428" s="172"/>
      <c r="U44428" s="173"/>
    </row>
    <row r="44429" spans="13:21" s="104" customFormat="1" ht="15.75">
      <c r="M44429" s="172"/>
      <c r="N44429" s="172"/>
      <c r="O44429" s="172"/>
      <c r="U44429" s="173"/>
    </row>
    <row r="44430" spans="13:21" s="104" customFormat="1" ht="15.75">
      <c r="M44430" s="172"/>
      <c r="N44430" s="172"/>
      <c r="O44430" s="172"/>
      <c r="U44430" s="173"/>
    </row>
    <row r="44431" spans="13:21" s="104" customFormat="1" ht="15.75">
      <c r="M44431" s="172"/>
      <c r="N44431" s="172"/>
      <c r="O44431" s="172"/>
      <c r="U44431" s="173"/>
    </row>
    <row r="44432" spans="13:21" s="104" customFormat="1" ht="15.75">
      <c r="M44432" s="172"/>
      <c r="N44432" s="172"/>
      <c r="O44432" s="172"/>
      <c r="U44432" s="173"/>
    </row>
    <row r="44433" spans="13:21" s="104" customFormat="1" ht="15.75">
      <c r="M44433" s="172"/>
      <c r="N44433" s="172"/>
      <c r="O44433" s="172"/>
      <c r="U44433" s="173"/>
    </row>
    <row r="44434" spans="13:21" s="104" customFormat="1" ht="15.75">
      <c r="M44434" s="172"/>
      <c r="N44434" s="172"/>
      <c r="O44434" s="172"/>
      <c r="U44434" s="173"/>
    </row>
    <row r="44435" spans="13:21" s="104" customFormat="1" ht="15.75">
      <c r="M44435" s="172"/>
      <c r="N44435" s="172"/>
      <c r="O44435" s="172"/>
      <c r="U44435" s="173"/>
    </row>
    <row r="44436" spans="13:21" s="104" customFormat="1" ht="15.75">
      <c r="M44436" s="172"/>
      <c r="N44436" s="172"/>
      <c r="O44436" s="172"/>
      <c r="U44436" s="173"/>
    </row>
    <row r="44437" spans="13:21" s="104" customFormat="1" ht="15.75">
      <c r="M44437" s="172"/>
      <c r="N44437" s="172"/>
      <c r="O44437" s="172"/>
      <c r="U44437" s="173"/>
    </row>
    <row r="44438" spans="13:21" s="104" customFormat="1" ht="15.75">
      <c r="M44438" s="172"/>
      <c r="N44438" s="172"/>
      <c r="O44438" s="172"/>
      <c r="U44438" s="173"/>
    </row>
    <row r="44439" spans="13:21" s="104" customFormat="1" ht="15.75">
      <c r="M44439" s="172"/>
      <c r="N44439" s="172"/>
      <c r="O44439" s="172"/>
      <c r="U44439" s="173"/>
    </row>
    <row r="44440" spans="13:21" s="104" customFormat="1" ht="15.75">
      <c r="M44440" s="172"/>
      <c r="N44440" s="172"/>
      <c r="O44440" s="172"/>
      <c r="U44440" s="173"/>
    </row>
    <row r="44441" spans="13:21" s="104" customFormat="1" ht="15.75">
      <c r="M44441" s="172"/>
      <c r="N44441" s="172"/>
      <c r="O44441" s="172"/>
      <c r="U44441" s="173"/>
    </row>
    <row r="44442" spans="13:21" s="104" customFormat="1" ht="15.75">
      <c r="M44442" s="172"/>
      <c r="N44442" s="172"/>
      <c r="O44442" s="172"/>
      <c r="U44442" s="173"/>
    </row>
    <row r="44443" spans="13:21" s="104" customFormat="1" ht="15.75">
      <c r="M44443" s="172"/>
      <c r="N44443" s="172"/>
      <c r="O44443" s="172"/>
      <c r="U44443" s="173"/>
    </row>
    <row r="44444" spans="13:21" s="104" customFormat="1" ht="15.75">
      <c r="M44444" s="172"/>
      <c r="N44444" s="172"/>
      <c r="O44444" s="172"/>
      <c r="U44444" s="173"/>
    </row>
    <row r="44445" spans="13:21" s="104" customFormat="1" ht="15.75">
      <c r="M44445" s="172"/>
      <c r="N44445" s="172"/>
      <c r="O44445" s="172"/>
      <c r="U44445" s="173"/>
    </row>
    <row r="44446" spans="13:21" s="104" customFormat="1" ht="15.75">
      <c r="M44446" s="172"/>
      <c r="N44446" s="172"/>
      <c r="O44446" s="172"/>
      <c r="U44446" s="173"/>
    </row>
    <row r="44447" spans="13:21" s="104" customFormat="1" ht="15.75">
      <c r="M44447" s="172"/>
      <c r="N44447" s="172"/>
      <c r="O44447" s="172"/>
      <c r="U44447" s="173"/>
    </row>
    <row r="44448" spans="13:21" s="104" customFormat="1" ht="15.75">
      <c r="M44448" s="172"/>
      <c r="N44448" s="172"/>
      <c r="O44448" s="172"/>
      <c r="U44448" s="173"/>
    </row>
    <row r="44449" spans="13:21" s="104" customFormat="1" ht="15.75">
      <c r="M44449" s="172"/>
      <c r="N44449" s="172"/>
      <c r="O44449" s="172"/>
      <c r="U44449" s="173"/>
    </row>
    <row r="44450" spans="13:21" s="104" customFormat="1" ht="15.75">
      <c r="M44450" s="172"/>
      <c r="N44450" s="172"/>
      <c r="O44450" s="172"/>
      <c r="U44450" s="173"/>
    </row>
    <row r="44451" spans="13:21" s="104" customFormat="1" ht="15.75">
      <c r="M44451" s="172"/>
      <c r="N44451" s="172"/>
      <c r="O44451" s="172"/>
      <c r="U44451" s="173"/>
    </row>
    <row r="44452" spans="13:21" s="104" customFormat="1" ht="15.75">
      <c r="M44452" s="172"/>
      <c r="N44452" s="172"/>
      <c r="O44452" s="172"/>
      <c r="U44452" s="173"/>
    </row>
    <row r="44453" spans="13:21" s="104" customFormat="1" ht="15.75">
      <c r="M44453" s="172"/>
      <c r="N44453" s="172"/>
      <c r="O44453" s="172"/>
      <c r="U44453" s="173"/>
    </row>
    <row r="44454" spans="13:21" s="104" customFormat="1" ht="15.75">
      <c r="M44454" s="172"/>
      <c r="N44454" s="172"/>
      <c r="O44454" s="172"/>
      <c r="U44454" s="173"/>
    </row>
    <row r="44455" spans="13:21" s="104" customFormat="1" ht="15.75">
      <c r="M44455" s="172"/>
      <c r="N44455" s="172"/>
      <c r="O44455" s="172"/>
      <c r="U44455" s="173"/>
    </row>
    <row r="44456" spans="13:21" s="104" customFormat="1" ht="15.75">
      <c r="M44456" s="172"/>
      <c r="N44456" s="172"/>
      <c r="O44456" s="172"/>
      <c r="U44456" s="173"/>
    </row>
    <row r="44457" spans="13:21" s="104" customFormat="1" ht="15.75">
      <c r="M44457" s="172"/>
      <c r="N44457" s="172"/>
      <c r="O44457" s="172"/>
      <c r="U44457" s="173"/>
    </row>
    <row r="44458" spans="13:21" s="104" customFormat="1" ht="15.75">
      <c r="M44458" s="172"/>
      <c r="N44458" s="172"/>
      <c r="O44458" s="172"/>
      <c r="U44458" s="173"/>
    </row>
    <row r="44459" spans="13:21" s="104" customFormat="1" ht="15.75">
      <c r="M44459" s="172"/>
      <c r="N44459" s="172"/>
      <c r="O44459" s="172"/>
      <c r="U44459" s="173"/>
    </row>
    <row r="44460" spans="13:21" s="104" customFormat="1" ht="15.75">
      <c r="M44460" s="172"/>
      <c r="N44460" s="172"/>
      <c r="O44460" s="172"/>
      <c r="U44460" s="173"/>
    </row>
    <row r="44461" spans="13:21" s="104" customFormat="1" ht="15.75">
      <c r="M44461" s="172"/>
      <c r="N44461" s="172"/>
      <c r="O44461" s="172"/>
      <c r="U44461" s="173"/>
    </row>
    <row r="44462" spans="13:21" s="104" customFormat="1" ht="15.75">
      <c r="M44462" s="172"/>
      <c r="N44462" s="172"/>
      <c r="O44462" s="172"/>
      <c r="U44462" s="173"/>
    </row>
    <row r="44463" spans="13:21" s="104" customFormat="1" ht="15.75">
      <c r="M44463" s="172"/>
      <c r="N44463" s="172"/>
      <c r="O44463" s="172"/>
      <c r="U44463" s="173"/>
    </row>
    <row r="44464" spans="13:21" s="104" customFormat="1" ht="15.75">
      <c r="M44464" s="172"/>
      <c r="N44464" s="172"/>
      <c r="O44464" s="172"/>
      <c r="U44464" s="173"/>
    </row>
    <row r="44465" spans="13:21" s="104" customFormat="1" ht="15.75">
      <c r="M44465" s="172"/>
      <c r="N44465" s="172"/>
      <c r="O44465" s="172"/>
      <c r="U44465" s="173"/>
    </row>
    <row r="44466" spans="13:21" s="104" customFormat="1" ht="15.75">
      <c r="M44466" s="172"/>
      <c r="N44466" s="172"/>
      <c r="O44466" s="172"/>
      <c r="U44466" s="173"/>
    </row>
    <row r="44467" spans="13:21" s="104" customFormat="1" ht="15.75">
      <c r="M44467" s="172"/>
      <c r="N44467" s="172"/>
      <c r="O44467" s="172"/>
      <c r="U44467" s="173"/>
    </row>
    <row r="44468" spans="13:21" s="104" customFormat="1" ht="15.75">
      <c r="M44468" s="172"/>
      <c r="N44468" s="172"/>
      <c r="O44468" s="172"/>
      <c r="U44468" s="173"/>
    </row>
    <row r="44469" spans="13:21" s="104" customFormat="1" ht="15.75">
      <c r="M44469" s="172"/>
      <c r="N44469" s="172"/>
      <c r="O44469" s="172"/>
      <c r="U44469" s="173"/>
    </row>
    <row r="44470" spans="13:21" s="104" customFormat="1" ht="15.75">
      <c r="M44470" s="172"/>
      <c r="N44470" s="172"/>
      <c r="O44470" s="172"/>
      <c r="U44470" s="173"/>
    </row>
    <row r="44471" spans="13:21" s="104" customFormat="1" ht="15.75">
      <c r="M44471" s="172"/>
      <c r="N44471" s="172"/>
      <c r="O44471" s="172"/>
      <c r="U44471" s="173"/>
    </row>
    <row r="44472" spans="13:21" s="104" customFormat="1" ht="15.75">
      <c r="M44472" s="172"/>
      <c r="N44472" s="172"/>
      <c r="O44472" s="172"/>
      <c r="U44472" s="173"/>
    </row>
    <row r="44473" spans="13:21" s="104" customFormat="1" ht="15.75">
      <c r="M44473" s="172"/>
      <c r="N44473" s="172"/>
      <c r="O44473" s="172"/>
      <c r="U44473" s="173"/>
    </row>
    <row r="44474" spans="13:21" s="104" customFormat="1" ht="15.75">
      <c r="M44474" s="172"/>
      <c r="N44474" s="172"/>
      <c r="O44474" s="172"/>
      <c r="U44474" s="173"/>
    </row>
    <row r="44475" spans="13:21" s="104" customFormat="1" ht="15.75">
      <c r="M44475" s="172"/>
      <c r="N44475" s="172"/>
      <c r="O44475" s="172"/>
      <c r="U44475" s="173"/>
    </row>
    <row r="44476" spans="13:21" s="104" customFormat="1" ht="15.75">
      <c r="M44476" s="172"/>
      <c r="N44476" s="172"/>
      <c r="O44476" s="172"/>
      <c r="U44476" s="173"/>
    </row>
    <row r="44477" spans="13:21" s="104" customFormat="1" ht="15.75">
      <c r="M44477" s="172"/>
      <c r="N44477" s="172"/>
      <c r="O44477" s="172"/>
      <c r="U44477" s="173"/>
    </row>
    <row r="44478" spans="13:21" s="104" customFormat="1" ht="15.75">
      <c r="M44478" s="172"/>
      <c r="N44478" s="172"/>
      <c r="O44478" s="172"/>
      <c r="U44478" s="173"/>
    </row>
    <row r="44479" spans="13:21" s="104" customFormat="1" ht="15.75">
      <c r="M44479" s="172"/>
      <c r="N44479" s="172"/>
      <c r="O44479" s="172"/>
      <c r="U44479" s="173"/>
    </row>
    <row r="44480" spans="13:21" s="104" customFormat="1" ht="15.75">
      <c r="M44480" s="172"/>
      <c r="N44480" s="172"/>
      <c r="O44480" s="172"/>
      <c r="U44480" s="173"/>
    </row>
    <row r="44481" spans="13:21" s="104" customFormat="1" ht="15.75">
      <c r="M44481" s="172"/>
      <c r="N44481" s="172"/>
      <c r="O44481" s="172"/>
      <c r="U44481" s="173"/>
    </row>
    <row r="44482" spans="13:21" s="104" customFormat="1" ht="15.75">
      <c r="M44482" s="172"/>
      <c r="N44482" s="172"/>
      <c r="O44482" s="172"/>
      <c r="U44482" s="173"/>
    </row>
    <row r="44483" spans="13:21" s="104" customFormat="1" ht="15.75">
      <c r="M44483" s="172"/>
      <c r="N44483" s="172"/>
      <c r="O44483" s="172"/>
      <c r="U44483" s="173"/>
    </row>
    <row r="44484" spans="13:21" s="104" customFormat="1" ht="15.75">
      <c r="M44484" s="172"/>
      <c r="N44484" s="172"/>
      <c r="O44484" s="172"/>
      <c r="U44484" s="173"/>
    </row>
    <row r="44485" spans="13:21" s="104" customFormat="1" ht="15.75">
      <c r="M44485" s="172"/>
      <c r="N44485" s="172"/>
      <c r="O44485" s="172"/>
      <c r="U44485" s="173"/>
    </row>
    <row r="44486" spans="13:21" s="104" customFormat="1" ht="15.75">
      <c r="M44486" s="172"/>
      <c r="N44486" s="172"/>
      <c r="O44486" s="172"/>
      <c r="U44486" s="173"/>
    </row>
    <row r="44487" spans="13:21" s="104" customFormat="1" ht="15.75">
      <c r="M44487" s="172"/>
      <c r="N44487" s="172"/>
      <c r="O44487" s="172"/>
      <c r="U44487" s="173"/>
    </row>
    <row r="44488" spans="13:21" s="104" customFormat="1" ht="15.75">
      <c r="M44488" s="172"/>
      <c r="N44488" s="172"/>
      <c r="O44488" s="172"/>
      <c r="U44488" s="173"/>
    </row>
    <row r="44489" spans="13:21" s="104" customFormat="1" ht="15.75">
      <c r="M44489" s="172"/>
      <c r="N44489" s="172"/>
      <c r="O44489" s="172"/>
      <c r="U44489" s="173"/>
    </row>
    <row r="44490" spans="13:21" s="104" customFormat="1" ht="15.75">
      <c r="M44490" s="172"/>
      <c r="N44490" s="172"/>
      <c r="O44490" s="172"/>
      <c r="U44490" s="173"/>
    </row>
    <row r="44491" spans="13:21" s="104" customFormat="1" ht="15.75">
      <c r="M44491" s="172"/>
      <c r="N44491" s="172"/>
      <c r="O44491" s="172"/>
      <c r="U44491" s="173"/>
    </row>
    <row r="44492" spans="13:21" s="104" customFormat="1" ht="15.75">
      <c r="M44492" s="172"/>
      <c r="N44492" s="172"/>
      <c r="O44492" s="172"/>
      <c r="U44492" s="173"/>
    </row>
    <row r="44493" spans="13:21" s="104" customFormat="1" ht="15.75">
      <c r="M44493" s="172"/>
      <c r="N44493" s="172"/>
      <c r="O44493" s="172"/>
      <c r="U44493" s="173"/>
    </row>
    <row r="44494" spans="13:21" s="104" customFormat="1" ht="15.75">
      <c r="M44494" s="172"/>
      <c r="N44494" s="172"/>
      <c r="O44494" s="172"/>
      <c r="U44494" s="173"/>
    </row>
    <row r="44495" spans="13:21" s="104" customFormat="1" ht="15.75">
      <c r="M44495" s="172"/>
      <c r="N44495" s="172"/>
      <c r="O44495" s="172"/>
      <c r="U44495" s="173"/>
    </row>
    <row r="44496" spans="13:21" s="104" customFormat="1" ht="15.75">
      <c r="M44496" s="172"/>
      <c r="N44496" s="172"/>
      <c r="O44496" s="172"/>
      <c r="U44496" s="173"/>
    </row>
    <row r="44497" spans="13:21" s="104" customFormat="1" ht="15.75">
      <c r="M44497" s="172"/>
      <c r="N44497" s="172"/>
      <c r="O44497" s="172"/>
      <c r="U44497" s="173"/>
    </row>
    <row r="44498" spans="13:21" s="104" customFormat="1" ht="15.75">
      <c r="M44498" s="172"/>
      <c r="N44498" s="172"/>
      <c r="O44498" s="172"/>
      <c r="U44498" s="173"/>
    </row>
    <row r="44499" spans="13:21" s="104" customFormat="1" ht="15.75">
      <c r="M44499" s="172"/>
      <c r="N44499" s="172"/>
      <c r="O44499" s="172"/>
      <c r="U44499" s="173"/>
    </row>
    <row r="44500" spans="13:21" s="104" customFormat="1" ht="15.75">
      <c r="M44500" s="172"/>
      <c r="N44500" s="172"/>
      <c r="O44500" s="172"/>
      <c r="U44500" s="173"/>
    </row>
    <row r="44501" spans="13:21" s="104" customFormat="1" ht="15.75">
      <c r="M44501" s="172"/>
      <c r="N44501" s="172"/>
      <c r="O44501" s="172"/>
      <c r="U44501" s="173"/>
    </row>
    <row r="44502" spans="13:21" s="104" customFormat="1" ht="15.75">
      <c r="M44502" s="172"/>
      <c r="N44502" s="172"/>
      <c r="O44502" s="172"/>
      <c r="U44502" s="173"/>
    </row>
    <row r="44503" spans="13:21" s="104" customFormat="1" ht="15.75">
      <c r="M44503" s="172"/>
      <c r="N44503" s="172"/>
      <c r="O44503" s="172"/>
      <c r="U44503" s="173"/>
    </row>
    <row r="44504" spans="13:21" s="104" customFormat="1" ht="15.75">
      <c r="M44504" s="172"/>
      <c r="N44504" s="172"/>
      <c r="O44504" s="172"/>
      <c r="U44504" s="173"/>
    </row>
    <row r="44505" spans="13:21" s="104" customFormat="1" ht="15.75">
      <c r="M44505" s="172"/>
      <c r="N44505" s="172"/>
      <c r="O44505" s="172"/>
      <c r="U44505" s="173"/>
    </row>
    <row r="44506" spans="13:21" s="104" customFormat="1" ht="15.75">
      <c r="M44506" s="172"/>
      <c r="N44506" s="172"/>
      <c r="O44506" s="172"/>
      <c r="U44506" s="173"/>
    </row>
    <row r="44507" spans="13:21" s="104" customFormat="1" ht="15.75">
      <c r="M44507" s="172"/>
      <c r="N44507" s="172"/>
      <c r="O44507" s="172"/>
      <c r="U44507" s="173"/>
    </row>
    <row r="44508" spans="13:21" s="104" customFormat="1" ht="15.75">
      <c r="M44508" s="172"/>
      <c r="N44508" s="172"/>
      <c r="O44508" s="172"/>
      <c r="U44508" s="173"/>
    </row>
    <row r="44509" spans="13:21" s="104" customFormat="1" ht="15.75">
      <c r="M44509" s="172"/>
      <c r="N44509" s="172"/>
      <c r="O44509" s="172"/>
      <c r="U44509" s="173"/>
    </row>
    <row r="44510" spans="13:21" s="104" customFormat="1" ht="15.75">
      <c r="M44510" s="172"/>
      <c r="N44510" s="172"/>
      <c r="O44510" s="172"/>
      <c r="U44510" s="173"/>
    </row>
    <row r="44511" spans="13:21" s="104" customFormat="1" ht="15.75">
      <c r="M44511" s="172"/>
      <c r="N44511" s="172"/>
      <c r="O44511" s="172"/>
      <c r="U44511" s="173"/>
    </row>
    <row r="44512" spans="13:21" s="104" customFormat="1" ht="15.75">
      <c r="M44512" s="172"/>
      <c r="N44512" s="172"/>
      <c r="O44512" s="172"/>
      <c r="U44512" s="173"/>
    </row>
    <row r="44513" spans="13:21" s="104" customFormat="1" ht="15.75">
      <c r="M44513" s="172"/>
      <c r="N44513" s="172"/>
      <c r="O44513" s="172"/>
      <c r="U44513" s="173"/>
    </row>
    <row r="44514" spans="13:21" s="104" customFormat="1" ht="15.75">
      <c r="M44514" s="172"/>
      <c r="N44514" s="172"/>
      <c r="O44514" s="172"/>
      <c r="U44514" s="173"/>
    </row>
    <row r="44515" spans="13:21" s="104" customFormat="1" ht="15.75">
      <c r="M44515" s="172"/>
      <c r="N44515" s="172"/>
      <c r="O44515" s="172"/>
      <c r="U44515" s="173"/>
    </row>
    <row r="44516" spans="13:21" s="104" customFormat="1" ht="15.75">
      <c r="M44516" s="172"/>
      <c r="N44516" s="172"/>
      <c r="O44516" s="172"/>
      <c r="U44516" s="173"/>
    </row>
    <row r="44517" spans="13:21" s="104" customFormat="1" ht="15.75">
      <c r="M44517" s="172"/>
      <c r="N44517" s="172"/>
      <c r="O44517" s="172"/>
      <c r="U44517" s="173"/>
    </row>
    <row r="44518" spans="13:21" s="104" customFormat="1" ht="15.75">
      <c r="M44518" s="172"/>
      <c r="N44518" s="172"/>
      <c r="O44518" s="172"/>
      <c r="U44518" s="173"/>
    </row>
    <row r="44519" spans="13:21" s="104" customFormat="1" ht="15.75">
      <c r="M44519" s="172"/>
      <c r="N44519" s="172"/>
      <c r="O44519" s="172"/>
      <c r="U44519" s="173"/>
    </row>
    <row r="44520" spans="13:21" s="104" customFormat="1" ht="15.75">
      <c r="M44520" s="172"/>
      <c r="N44520" s="172"/>
      <c r="O44520" s="172"/>
      <c r="U44520" s="173"/>
    </row>
    <row r="44521" spans="13:21" s="104" customFormat="1" ht="15.75">
      <c r="M44521" s="172"/>
      <c r="N44521" s="172"/>
      <c r="O44521" s="172"/>
      <c r="U44521" s="173"/>
    </row>
    <row r="44522" spans="13:21" s="104" customFormat="1" ht="15.75">
      <c r="M44522" s="172"/>
      <c r="N44522" s="172"/>
      <c r="O44522" s="172"/>
      <c r="U44522" s="173"/>
    </row>
    <row r="44523" spans="13:21" s="104" customFormat="1" ht="15.75">
      <c r="M44523" s="172"/>
      <c r="N44523" s="172"/>
      <c r="O44523" s="172"/>
      <c r="U44523" s="173"/>
    </row>
    <row r="44524" spans="13:21" s="104" customFormat="1" ht="15.75">
      <c r="M44524" s="172"/>
      <c r="N44524" s="172"/>
      <c r="O44524" s="172"/>
      <c r="U44524" s="173"/>
    </row>
    <row r="44525" spans="13:21" s="104" customFormat="1" ht="15.75">
      <c r="M44525" s="172"/>
      <c r="N44525" s="172"/>
      <c r="O44525" s="172"/>
      <c r="U44525" s="173"/>
    </row>
    <row r="44526" spans="13:21" s="104" customFormat="1" ht="15.75">
      <c r="M44526" s="172"/>
      <c r="N44526" s="172"/>
      <c r="O44526" s="172"/>
      <c r="U44526" s="173"/>
    </row>
    <row r="44527" spans="13:21" s="104" customFormat="1" ht="15.75">
      <c r="M44527" s="172"/>
      <c r="N44527" s="172"/>
      <c r="O44527" s="172"/>
      <c r="U44527" s="173"/>
    </row>
    <row r="44528" spans="13:21" s="104" customFormat="1" ht="15.75">
      <c r="M44528" s="172"/>
      <c r="N44528" s="172"/>
      <c r="O44528" s="172"/>
      <c r="U44528" s="173"/>
    </row>
    <row r="44529" spans="13:21" s="104" customFormat="1" ht="15.75">
      <c r="M44529" s="172"/>
      <c r="N44529" s="172"/>
      <c r="O44529" s="172"/>
      <c r="U44529" s="173"/>
    </row>
    <row r="44530" spans="13:21" s="104" customFormat="1" ht="15.75">
      <c r="M44530" s="172"/>
      <c r="N44530" s="172"/>
      <c r="O44530" s="172"/>
      <c r="U44530" s="173"/>
    </row>
    <row r="44531" spans="13:21" s="104" customFormat="1" ht="15.75">
      <c r="M44531" s="172"/>
      <c r="N44531" s="172"/>
      <c r="O44531" s="172"/>
      <c r="U44531" s="173"/>
    </row>
    <row r="44532" spans="13:21" s="104" customFormat="1" ht="15.75">
      <c r="M44532" s="172"/>
      <c r="N44532" s="172"/>
      <c r="O44532" s="172"/>
      <c r="U44532" s="173"/>
    </row>
    <row r="44533" spans="13:21" s="104" customFormat="1" ht="15.75">
      <c r="M44533" s="172"/>
      <c r="N44533" s="172"/>
      <c r="O44533" s="172"/>
      <c r="U44533" s="173"/>
    </row>
    <row r="44534" spans="13:21" s="104" customFormat="1" ht="15.75">
      <c r="M44534" s="172"/>
      <c r="N44534" s="172"/>
      <c r="O44534" s="172"/>
      <c r="U44534" s="173"/>
    </row>
    <row r="44535" spans="13:21" s="104" customFormat="1" ht="15.75">
      <c r="M44535" s="172"/>
      <c r="N44535" s="172"/>
      <c r="O44535" s="172"/>
      <c r="U44535" s="173"/>
    </row>
    <row r="44536" spans="13:21" s="104" customFormat="1" ht="15.75">
      <c r="M44536" s="172"/>
      <c r="N44536" s="172"/>
      <c r="O44536" s="172"/>
      <c r="U44536" s="173"/>
    </row>
    <row r="44537" spans="13:21" s="104" customFormat="1" ht="15.75">
      <c r="M44537" s="172"/>
      <c r="N44537" s="172"/>
      <c r="O44537" s="172"/>
      <c r="U44537" s="173"/>
    </row>
    <row r="44538" spans="13:21" s="104" customFormat="1" ht="15.75">
      <c r="M44538" s="172"/>
      <c r="N44538" s="172"/>
      <c r="O44538" s="172"/>
      <c r="U44538" s="173"/>
    </row>
    <row r="44539" spans="13:21" s="104" customFormat="1" ht="15.75">
      <c r="M44539" s="172"/>
      <c r="N44539" s="172"/>
      <c r="O44539" s="172"/>
      <c r="U44539" s="173"/>
    </row>
    <row r="44540" spans="13:21" s="104" customFormat="1" ht="15.75">
      <c r="M44540" s="172"/>
      <c r="N44540" s="172"/>
      <c r="O44540" s="172"/>
      <c r="U44540" s="173"/>
    </row>
    <row r="44541" spans="13:21" s="104" customFormat="1" ht="15.75">
      <c r="M44541" s="172"/>
      <c r="N44541" s="172"/>
      <c r="O44541" s="172"/>
      <c r="U44541" s="173"/>
    </row>
    <row r="44542" spans="13:21" s="104" customFormat="1" ht="15.75">
      <c r="M44542" s="172"/>
      <c r="N44542" s="172"/>
      <c r="O44542" s="172"/>
      <c r="U44542" s="173"/>
    </row>
    <row r="44543" spans="13:21" s="104" customFormat="1" ht="15.75">
      <c r="M44543" s="172"/>
      <c r="N44543" s="172"/>
      <c r="O44543" s="172"/>
      <c r="U44543" s="173"/>
    </row>
    <row r="44544" spans="13:21" s="104" customFormat="1" ht="15.75">
      <c r="M44544" s="172"/>
      <c r="N44544" s="172"/>
      <c r="O44544" s="172"/>
      <c r="U44544" s="173"/>
    </row>
    <row r="44545" spans="13:21" s="104" customFormat="1" ht="15.75">
      <c r="M44545" s="172"/>
      <c r="N44545" s="172"/>
      <c r="O44545" s="172"/>
      <c r="U44545" s="173"/>
    </row>
    <row r="44546" spans="13:21" s="104" customFormat="1" ht="15.75">
      <c r="M44546" s="172"/>
      <c r="N44546" s="172"/>
      <c r="O44546" s="172"/>
      <c r="U44546" s="173"/>
    </row>
    <row r="44547" spans="13:21" s="104" customFormat="1" ht="15.75">
      <c r="M44547" s="172"/>
      <c r="N44547" s="172"/>
      <c r="O44547" s="172"/>
      <c r="U44547" s="173"/>
    </row>
    <row r="44548" spans="13:21" s="104" customFormat="1" ht="15.75">
      <c r="M44548" s="172"/>
      <c r="N44548" s="172"/>
      <c r="O44548" s="172"/>
      <c r="U44548" s="173"/>
    </row>
    <row r="44549" spans="13:21" s="104" customFormat="1" ht="15.75">
      <c r="M44549" s="172"/>
      <c r="N44549" s="172"/>
      <c r="O44549" s="172"/>
      <c r="U44549" s="173"/>
    </row>
    <row r="44550" spans="13:21" s="104" customFormat="1" ht="15.75">
      <c r="M44550" s="172"/>
      <c r="N44550" s="172"/>
      <c r="O44550" s="172"/>
      <c r="U44550" s="173"/>
    </row>
    <row r="44551" spans="13:21" s="104" customFormat="1" ht="15.75">
      <c r="M44551" s="172"/>
      <c r="N44551" s="172"/>
      <c r="O44551" s="172"/>
      <c r="U44551" s="173"/>
    </row>
    <row r="44552" spans="13:21" s="104" customFormat="1" ht="15.75">
      <c r="M44552" s="172"/>
      <c r="N44552" s="172"/>
      <c r="O44552" s="172"/>
      <c r="U44552" s="173"/>
    </row>
    <row r="44553" spans="13:21" s="104" customFormat="1" ht="15.75">
      <c r="M44553" s="172"/>
      <c r="N44553" s="172"/>
      <c r="O44553" s="172"/>
      <c r="U44553" s="173"/>
    </row>
    <row r="44554" spans="13:21" s="104" customFormat="1" ht="15.75">
      <c r="M44554" s="172"/>
      <c r="N44554" s="172"/>
      <c r="O44554" s="172"/>
      <c r="U44554" s="173"/>
    </row>
    <row r="44555" spans="13:21" s="104" customFormat="1" ht="15.75">
      <c r="M44555" s="172"/>
      <c r="N44555" s="172"/>
      <c r="O44555" s="172"/>
      <c r="U44555" s="173"/>
    </row>
    <row r="44556" spans="13:21" s="104" customFormat="1" ht="15.75">
      <c r="M44556" s="172"/>
      <c r="N44556" s="172"/>
      <c r="O44556" s="172"/>
      <c r="U44556" s="173"/>
    </row>
    <row r="44557" spans="13:21" s="104" customFormat="1" ht="15.75">
      <c r="M44557" s="172"/>
      <c r="N44557" s="172"/>
      <c r="O44557" s="172"/>
      <c r="U44557" s="173"/>
    </row>
    <row r="44558" spans="13:21" s="104" customFormat="1" ht="15.75">
      <c r="M44558" s="172"/>
      <c r="N44558" s="172"/>
      <c r="O44558" s="172"/>
      <c r="U44558" s="173"/>
    </row>
    <row r="44559" spans="13:21" s="104" customFormat="1" ht="15.75">
      <c r="M44559" s="172"/>
      <c r="N44559" s="172"/>
      <c r="O44559" s="172"/>
      <c r="U44559" s="173"/>
    </row>
    <row r="44560" spans="13:21" s="104" customFormat="1" ht="15.75">
      <c r="M44560" s="172"/>
      <c r="N44560" s="172"/>
      <c r="O44560" s="172"/>
      <c r="U44560" s="173"/>
    </row>
    <row r="44561" spans="13:21" s="104" customFormat="1" ht="15.75">
      <c r="M44561" s="172"/>
      <c r="N44561" s="172"/>
      <c r="O44561" s="172"/>
      <c r="U44561" s="173"/>
    </row>
    <row r="44562" spans="13:21" s="104" customFormat="1" ht="15.75">
      <c r="M44562" s="172"/>
      <c r="N44562" s="172"/>
      <c r="O44562" s="172"/>
      <c r="U44562" s="173"/>
    </row>
    <row r="44563" spans="13:21" s="104" customFormat="1" ht="15.75">
      <c r="M44563" s="172"/>
      <c r="N44563" s="172"/>
      <c r="O44563" s="172"/>
      <c r="U44563" s="173"/>
    </row>
    <row r="44564" spans="13:21" s="104" customFormat="1" ht="15.75">
      <c r="M44564" s="172"/>
      <c r="N44564" s="172"/>
      <c r="O44564" s="172"/>
      <c r="U44564" s="173"/>
    </row>
    <row r="44565" spans="13:21" s="104" customFormat="1" ht="15.75">
      <c r="M44565" s="172"/>
      <c r="N44565" s="172"/>
      <c r="O44565" s="172"/>
      <c r="U44565" s="173"/>
    </row>
    <row r="44566" spans="13:21" s="104" customFormat="1" ht="15.75">
      <c r="M44566" s="172"/>
      <c r="N44566" s="172"/>
      <c r="O44566" s="172"/>
      <c r="U44566" s="173"/>
    </row>
    <row r="44567" spans="13:21" s="104" customFormat="1" ht="15.75">
      <c r="M44567" s="172"/>
      <c r="N44567" s="172"/>
      <c r="O44567" s="172"/>
      <c r="U44567" s="173"/>
    </row>
    <row r="44568" spans="13:21" s="104" customFormat="1" ht="15.75">
      <c r="M44568" s="172"/>
      <c r="N44568" s="172"/>
      <c r="O44568" s="172"/>
      <c r="U44568" s="173"/>
    </row>
    <row r="44569" spans="13:21" s="104" customFormat="1" ht="15.75">
      <c r="M44569" s="172"/>
      <c r="N44569" s="172"/>
      <c r="O44569" s="172"/>
      <c r="U44569" s="173"/>
    </row>
    <row r="44570" spans="13:21" s="104" customFormat="1" ht="15.75">
      <c r="M44570" s="172"/>
      <c r="N44570" s="172"/>
      <c r="O44570" s="172"/>
      <c r="U44570" s="173"/>
    </row>
    <row r="44571" spans="13:21" s="104" customFormat="1" ht="15.75">
      <c r="M44571" s="172"/>
      <c r="N44571" s="172"/>
      <c r="O44571" s="172"/>
      <c r="U44571" s="173"/>
    </row>
    <row r="44572" spans="13:21" s="104" customFormat="1" ht="15.75">
      <c r="M44572" s="172"/>
      <c r="N44572" s="172"/>
      <c r="O44572" s="172"/>
      <c r="U44572" s="173"/>
    </row>
    <row r="44573" spans="13:21" s="104" customFormat="1" ht="15.75">
      <c r="M44573" s="172"/>
      <c r="N44573" s="172"/>
      <c r="O44573" s="172"/>
      <c r="U44573" s="173"/>
    </row>
    <row r="44574" spans="13:21" s="104" customFormat="1" ht="15.75">
      <c r="M44574" s="172"/>
      <c r="N44574" s="172"/>
      <c r="O44574" s="172"/>
      <c r="U44574" s="173"/>
    </row>
    <row r="44575" spans="13:21" s="104" customFormat="1" ht="15.75">
      <c r="M44575" s="172"/>
      <c r="N44575" s="172"/>
      <c r="O44575" s="172"/>
      <c r="U44575" s="173"/>
    </row>
    <row r="44576" spans="13:21" s="104" customFormat="1" ht="15.75">
      <c r="M44576" s="172"/>
      <c r="N44576" s="172"/>
      <c r="O44576" s="172"/>
      <c r="U44576" s="173"/>
    </row>
    <row r="44577" spans="13:21" s="104" customFormat="1" ht="15.75">
      <c r="M44577" s="172"/>
      <c r="N44577" s="172"/>
      <c r="O44577" s="172"/>
      <c r="U44577" s="173"/>
    </row>
    <row r="44578" spans="13:21" s="104" customFormat="1" ht="15.75">
      <c r="M44578" s="172"/>
      <c r="N44578" s="172"/>
      <c r="O44578" s="172"/>
      <c r="U44578" s="173"/>
    </row>
    <row r="44579" spans="13:21" s="104" customFormat="1" ht="15.75">
      <c r="M44579" s="172"/>
      <c r="N44579" s="172"/>
      <c r="O44579" s="172"/>
      <c r="U44579" s="173"/>
    </row>
    <row r="44580" spans="13:21" s="104" customFormat="1" ht="15.75">
      <c r="M44580" s="172"/>
      <c r="N44580" s="172"/>
      <c r="O44580" s="172"/>
      <c r="U44580" s="173"/>
    </row>
    <row r="44581" spans="13:21" s="104" customFormat="1" ht="15.75">
      <c r="M44581" s="172"/>
      <c r="N44581" s="172"/>
      <c r="O44581" s="172"/>
      <c r="U44581" s="173"/>
    </row>
    <row r="44582" spans="13:21" s="104" customFormat="1" ht="15.75">
      <c r="M44582" s="172"/>
      <c r="N44582" s="172"/>
      <c r="O44582" s="172"/>
      <c r="U44582" s="173"/>
    </row>
    <row r="44583" spans="13:21" s="104" customFormat="1" ht="15.75">
      <c r="M44583" s="172"/>
      <c r="N44583" s="172"/>
      <c r="O44583" s="172"/>
      <c r="U44583" s="173"/>
    </row>
    <row r="44584" spans="13:21" s="104" customFormat="1" ht="15.75">
      <c r="M44584" s="172"/>
      <c r="N44584" s="172"/>
      <c r="O44584" s="172"/>
      <c r="U44584" s="173"/>
    </row>
    <row r="44585" spans="13:21" s="104" customFormat="1" ht="15.75">
      <c r="M44585" s="172"/>
      <c r="N44585" s="172"/>
      <c r="O44585" s="172"/>
      <c r="U44585" s="173"/>
    </row>
    <row r="44586" spans="13:21" s="104" customFormat="1" ht="15.75">
      <c r="M44586" s="172"/>
      <c r="N44586" s="172"/>
      <c r="O44586" s="172"/>
      <c r="U44586" s="173"/>
    </row>
    <row r="44587" spans="13:21" s="104" customFormat="1" ht="15.75">
      <c r="M44587" s="172"/>
      <c r="N44587" s="172"/>
      <c r="O44587" s="172"/>
      <c r="U44587" s="173"/>
    </row>
    <row r="44588" spans="13:21" s="104" customFormat="1" ht="15.75">
      <c r="M44588" s="172"/>
      <c r="N44588" s="172"/>
      <c r="O44588" s="172"/>
      <c r="U44588" s="173"/>
    </row>
    <row r="44589" spans="13:21" s="104" customFormat="1" ht="15.75">
      <c r="M44589" s="172"/>
      <c r="N44589" s="172"/>
      <c r="O44589" s="172"/>
      <c r="U44589" s="173"/>
    </row>
    <row r="44590" spans="13:21" s="104" customFormat="1" ht="15.75">
      <c r="M44590" s="172"/>
      <c r="N44590" s="172"/>
      <c r="O44590" s="172"/>
      <c r="U44590" s="173"/>
    </row>
    <row r="44591" spans="13:21" s="104" customFormat="1" ht="15.75">
      <c r="M44591" s="172"/>
      <c r="N44591" s="172"/>
      <c r="O44591" s="172"/>
      <c r="U44591" s="173"/>
    </row>
    <row r="44592" spans="13:21" s="104" customFormat="1" ht="15.75">
      <c r="M44592" s="172"/>
      <c r="N44592" s="172"/>
      <c r="O44592" s="172"/>
      <c r="U44592" s="173"/>
    </row>
    <row r="44593" spans="13:21" s="104" customFormat="1" ht="15.75">
      <c r="M44593" s="172"/>
      <c r="N44593" s="172"/>
      <c r="O44593" s="172"/>
      <c r="U44593" s="173"/>
    </row>
    <row r="44594" spans="13:21" s="104" customFormat="1" ht="15.75">
      <c r="M44594" s="172"/>
      <c r="N44594" s="172"/>
      <c r="O44594" s="172"/>
      <c r="U44594" s="173"/>
    </row>
    <row r="44595" spans="13:21" s="104" customFormat="1" ht="15.75">
      <c r="M44595" s="172"/>
      <c r="N44595" s="172"/>
      <c r="O44595" s="172"/>
      <c r="U44595" s="173"/>
    </row>
    <row r="44596" spans="13:21" s="104" customFormat="1" ht="15.75">
      <c r="M44596" s="172"/>
      <c r="N44596" s="172"/>
      <c r="O44596" s="172"/>
      <c r="U44596" s="173"/>
    </row>
    <row r="44597" spans="13:21" s="104" customFormat="1" ht="15.75">
      <c r="M44597" s="172"/>
      <c r="N44597" s="172"/>
      <c r="O44597" s="172"/>
      <c r="U44597" s="173"/>
    </row>
    <row r="44598" spans="13:21" s="104" customFormat="1" ht="15.75">
      <c r="M44598" s="172"/>
      <c r="N44598" s="172"/>
      <c r="O44598" s="172"/>
      <c r="U44598" s="173"/>
    </row>
    <row r="44599" spans="13:21" s="104" customFormat="1" ht="15.75">
      <c r="M44599" s="172"/>
      <c r="N44599" s="172"/>
      <c r="O44599" s="172"/>
      <c r="U44599" s="173"/>
    </row>
    <row r="44600" spans="13:21" s="104" customFormat="1" ht="15.75">
      <c r="M44600" s="172"/>
      <c r="N44600" s="172"/>
      <c r="O44600" s="172"/>
      <c r="U44600" s="173"/>
    </row>
    <row r="44601" spans="13:21" s="104" customFormat="1" ht="15.75">
      <c r="M44601" s="172"/>
      <c r="N44601" s="172"/>
      <c r="O44601" s="172"/>
      <c r="U44601" s="173"/>
    </row>
    <row r="44602" spans="13:21" s="104" customFormat="1" ht="15.75">
      <c r="M44602" s="172"/>
      <c r="N44602" s="172"/>
      <c r="O44602" s="172"/>
      <c r="U44602" s="173"/>
    </row>
    <row r="44603" spans="13:21" s="104" customFormat="1" ht="15.75">
      <c r="M44603" s="172"/>
      <c r="N44603" s="172"/>
      <c r="O44603" s="172"/>
      <c r="U44603" s="173"/>
    </row>
    <row r="44604" spans="13:21" s="104" customFormat="1" ht="15.75">
      <c r="M44604" s="172"/>
      <c r="N44604" s="172"/>
      <c r="O44604" s="172"/>
      <c r="U44604" s="173"/>
    </row>
    <row r="44605" spans="13:21" s="104" customFormat="1" ht="15.75">
      <c r="M44605" s="172"/>
      <c r="N44605" s="172"/>
      <c r="O44605" s="172"/>
      <c r="U44605" s="173"/>
    </row>
    <row r="44606" spans="13:21" s="104" customFormat="1" ht="15.75">
      <c r="M44606" s="172"/>
      <c r="N44606" s="172"/>
      <c r="O44606" s="172"/>
      <c r="U44606" s="173"/>
    </row>
    <row r="44607" spans="13:21" s="104" customFormat="1" ht="15.75">
      <c r="M44607" s="172"/>
      <c r="N44607" s="172"/>
      <c r="O44607" s="172"/>
      <c r="U44607" s="173"/>
    </row>
    <row r="44608" spans="13:21" s="104" customFormat="1" ht="15.75">
      <c r="M44608" s="172"/>
      <c r="N44608" s="172"/>
      <c r="O44608" s="172"/>
      <c r="U44608" s="173"/>
    </row>
    <row r="44609" spans="13:21" s="104" customFormat="1" ht="15.75">
      <c r="M44609" s="172"/>
      <c r="N44609" s="172"/>
      <c r="O44609" s="172"/>
      <c r="U44609" s="173"/>
    </row>
    <row r="44610" spans="13:21" s="104" customFormat="1" ht="15.75">
      <c r="M44610" s="172"/>
      <c r="N44610" s="172"/>
      <c r="O44610" s="172"/>
      <c r="U44610" s="173"/>
    </row>
    <row r="44611" spans="13:21" s="104" customFormat="1" ht="15.75">
      <c r="M44611" s="172"/>
      <c r="N44611" s="172"/>
      <c r="O44611" s="172"/>
      <c r="U44611" s="173"/>
    </row>
    <row r="44612" spans="13:21" s="104" customFormat="1" ht="15.75">
      <c r="M44612" s="172"/>
      <c r="N44612" s="172"/>
      <c r="O44612" s="172"/>
      <c r="U44612" s="173"/>
    </row>
    <row r="44613" spans="13:21" s="104" customFormat="1" ht="15.75">
      <c r="M44613" s="172"/>
      <c r="N44613" s="172"/>
      <c r="O44613" s="172"/>
      <c r="U44613" s="173"/>
    </row>
    <row r="44614" spans="13:21" s="104" customFormat="1" ht="15.75">
      <c r="M44614" s="172"/>
      <c r="N44614" s="172"/>
      <c r="O44614" s="172"/>
      <c r="U44614" s="173"/>
    </row>
    <row r="44615" spans="13:21" s="104" customFormat="1" ht="15.75">
      <c r="M44615" s="172"/>
      <c r="N44615" s="172"/>
      <c r="O44615" s="172"/>
      <c r="U44615" s="173"/>
    </row>
    <row r="44616" spans="13:21" s="104" customFormat="1" ht="15.75">
      <c r="M44616" s="172"/>
      <c r="N44616" s="172"/>
      <c r="O44616" s="172"/>
      <c r="U44616" s="173"/>
    </row>
    <row r="44617" spans="13:21" s="104" customFormat="1" ht="15.75">
      <c r="M44617" s="172"/>
      <c r="N44617" s="172"/>
      <c r="O44617" s="172"/>
      <c r="U44617" s="173"/>
    </row>
    <row r="44618" spans="13:21" s="104" customFormat="1" ht="15.75">
      <c r="M44618" s="172"/>
      <c r="N44618" s="172"/>
      <c r="O44618" s="172"/>
      <c r="U44618" s="173"/>
    </row>
    <row r="44619" spans="13:21" s="104" customFormat="1" ht="15.75">
      <c r="M44619" s="172"/>
      <c r="N44619" s="172"/>
      <c r="O44619" s="172"/>
      <c r="U44619" s="173"/>
    </row>
    <row r="44620" spans="13:21" s="104" customFormat="1" ht="15.75">
      <c r="M44620" s="172"/>
      <c r="N44620" s="172"/>
      <c r="O44620" s="172"/>
      <c r="U44620" s="173"/>
    </row>
    <row r="44621" spans="13:21" s="104" customFormat="1" ht="15.75">
      <c r="M44621" s="172"/>
      <c r="N44621" s="172"/>
      <c r="O44621" s="172"/>
      <c r="U44621" s="173"/>
    </row>
    <row r="44622" spans="13:21" s="104" customFormat="1" ht="15.75">
      <c r="M44622" s="172"/>
      <c r="N44622" s="172"/>
      <c r="O44622" s="172"/>
      <c r="U44622" s="173"/>
    </row>
    <row r="44623" spans="13:21" s="104" customFormat="1" ht="15.75">
      <c r="M44623" s="172"/>
      <c r="N44623" s="172"/>
      <c r="O44623" s="172"/>
      <c r="U44623" s="173"/>
    </row>
    <row r="44624" spans="13:21" s="104" customFormat="1" ht="15.75">
      <c r="M44624" s="172"/>
      <c r="N44624" s="172"/>
      <c r="O44624" s="172"/>
      <c r="U44624" s="173"/>
    </row>
    <row r="44625" spans="13:21" s="104" customFormat="1" ht="15.75">
      <c r="M44625" s="172"/>
      <c r="N44625" s="172"/>
      <c r="O44625" s="172"/>
      <c r="U44625" s="173"/>
    </row>
    <row r="44626" spans="13:21" s="104" customFormat="1" ht="15.75">
      <c r="M44626" s="172"/>
      <c r="N44626" s="172"/>
      <c r="O44626" s="172"/>
      <c r="U44626" s="173"/>
    </row>
    <row r="44627" spans="13:21" s="104" customFormat="1" ht="15.75">
      <c r="M44627" s="172"/>
      <c r="N44627" s="172"/>
      <c r="O44627" s="172"/>
      <c r="U44627" s="173"/>
    </row>
    <row r="44628" spans="13:21" s="104" customFormat="1" ht="15.75">
      <c r="M44628" s="172"/>
      <c r="N44628" s="172"/>
      <c r="O44628" s="172"/>
      <c r="U44628" s="173"/>
    </row>
    <row r="44629" spans="13:21" s="104" customFormat="1" ht="15.75">
      <c r="M44629" s="172"/>
      <c r="N44629" s="172"/>
      <c r="O44629" s="172"/>
      <c r="U44629" s="173"/>
    </row>
    <row r="44630" spans="13:21" s="104" customFormat="1" ht="15.75">
      <c r="M44630" s="172"/>
      <c r="N44630" s="172"/>
      <c r="O44630" s="172"/>
      <c r="U44630" s="173"/>
    </row>
    <row r="44631" spans="13:21" s="104" customFormat="1" ht="15.75">
      <c r="M44631" s="172"/>
      <c r="N44631" s="172"/>
      <c r="O44631" s="172"/>
      <c r="U44631" s="173"/>
    </row>
    <row r="44632" spans="13:21" s="104" customFormat="1" ht="15.75">
      <c r="M44632" s="172"/>
      <c r="N44632" s="172"/>
      <c r="O44632" s="172"/>
      <c r="U44632" s="173"/>
    </row>
    <row r="44633" spans="13:21" s="104" customFormat="1" ht="15.75">
      <c r="M44633" s="172"/>
      <c r="N44633" s="172"/>
      <c r="O44633" s="172"/>
      <c r="U44633" s="173"/>
    </row>
    <row r="44634" spans="13:21" s="104" customFormat="1" ht="15.75">
      <c r="M44634" s="172"/>
      <c r="N44634" s="172"/>
      <c r="O44634" s="172"/>
      <c r="U44634" s="173"/>
    </row>
    <row r="44635" spans="13:21" s="104" customFormat="1" ht="15.75">
      <c r="M44635" s="172"/>
      <c r="N44635" s="172"/>
      <c r="O44635" s="172"/>
      <c r="U44635" s="173"/>
    </row>
    <row r="44636" spans="13:21" s="104" customFormat="1" ht="15.75">
      <c r="M44636" s="172"/>
      <c r="N44636" s="172"/>
      <c r="O44636" s="172"/>
      <c r="U44636" s="173"/>
    </row>
    <row r="44637" spans="13:21" s="104" customFormat="1" ht="15.75">
      <c r="M44637" s="172"/>
      <c r="N44637" s="172"/>
      <c r="O44637" s="172"/>
      <c r="U44637" s="173"/>
    </row>
    <row r="44638" spans="13:21" s="104" customFormat="1" ht="15.75">
      <c r="M44638" s="172"/>
      <c r="N44638" s="172"/>
      <c r="O44638" s="172"/>
      <c r="U44638" s="173"/>
    </row>
    <row r="44639" spans="13:21" s="104" customFormat="1" ht="15.75">
      <c r="M44639" s="172"/>
      <c r="N44639" s="172"/>
      <c r="O44639" s="172"/>
      <c r="U44639" s="173"/>
    </row>
    <row r="44640" spans="13:21" s="104" customFormat="1" ht="15.75">
      <c r="M44640" s="172"/>
      <c r="N44640" s="172"/>
      <c r="O44640" s="172"/>
      <c r="U44640" s="173"/>
    </row>
    <row r="44641" spans="13:21" s="104" customFormat="1" ht="15.75">
      <c r="M44641" s="172"/>
      <c r="N44641" s="172"/>
      <c r="O44641" s="172"/>
      <c r="U44641" s="173"/>
    </row>
    <row r="44642" spans="13:21" s="104" customFormat="1" ht="15.75">
      <c r="M44642" s="172"/>
      <c r="N44642" s="172"/>
      <c r="O44642" s="172"/>
      <c r="U44642" s="173"/>
    </row>
    <row r="44643" spans="13:21" s="104" customFormat="1" ht="15.75">
      <c r="M44643" s="172"/>
      <c r="N44643" s="172"/>
      <c r="O44643" s="172"/>
      <c r="U44643" s="173"/>
    </row>
    <row r="44644" spans="13:21" s="104" customFormat="1" ht="15.75">
      <c r="M44644" s="172"/>
      <c r="N44644" s="172"/>
      <c r="O44644" s="172"/>
      <c r="U44644" s="173"/>
    </row>
    <row r="44645" spans="13:21" s="104" customFormat="1" ht="15.75">
      <c r="M44645" s="172"/>
      <c r="N44645" s="172"/>
      <c r="O44645" s="172"/>
      <c r="U44645" s="173"/>
    </row>
    <row r="44646" spans="13:21" s="104" customFormat="1" ht="15.75">
      <c r="M44646" s="172"/>
      <c r="N44646" s="172"/>
      <c r="O44646" s="172"/>
      <c r="U44646" s="173"/>
    </row>
    <row r="44647" spans="13:21" s="104" customFormat="1" ht="15.75">
      <c r="M44647" s="172"/>
      <c r="N44647" s="172"/>
      <c r="O44647" s="172"/>
      <c r="U44647" s="173"/>
    </row>
    <row r="44648" spans="13:21" s="104" customFormat="1" ht="15.75">
      <c r="M44648" s="172"/>
      <c r="N44648" s="172"/>
      <c r="O44648" s="172"/>
      <c r="U44648" s="173"/>
    </row>
    <row r="44649" spans="13:21" s="104" customFormat="1" ht="15.75">
      <c r="M44649" s="172"/>
      <c r="N44649" s="172"/>
      <c r="O44649" s="172"/>
      <c r="U44649" s="173"/>
    </row>
    <row r="44650" spans="13:21" s="104" customFormat="1" ht="15.75">
      <c r="M44650" s="172"/>
      <c r="N44650" s="172"/>
      <c r="O44650" s="172"/>
      <c r="U44650" s="173"/>
    </row>
    <row r="44651" spans="13:21" s="104" customFormat="1" ht="15.75">
      <c r="M44651" s="172"/>
      <c r="N44651" s="172"/>
      <c r="O44651" s="172"/>
      <c r="U44651" s="173"/>
    </row>
    <row r="44652" spans="13:21" s="104" customFormat="1" ht="15.75">
      <c r="M44652" s="172"/>
      <c r="N44652" s="172"/>
      <c r="O44652" s="172"/>
      <c r="U44652" s="173"/>
    </row>
    <row r="44653" spans="13:21" s="104" customFormat="1" ht="15.75">
      <c r="M44653" s="172"/>
      <c r="N44653" s="172"/>
      <c r="O44653" s="172"/>
      <c r="U44653" s="173"/>
    </row>
    <row r="44654" spans="13:21" s="104" customFormat="1" ht="15.75">
      <c r="M44654" s="172"/>
      <c r="N44654" s="172"/>
      <c r="O44654" s="172"/>
      <c r="U44654" s="173"/>
    </row>
    <row r="44655" spans="13:21" s="104" customFormat="1" ht="15.75">
      <c r="M44655" s="172"/>
      <c r="N44655" s="172"/>
      <c r="O44655" s="172"/>
      <c r="U44655" s="173"/>
    </row>
    <row r="44656" spans="13:21" s="104" customFormat="1" ht="15.75">
      <c r="M44656" s="172"/>
      <c r="N44656" s="172"/>
      <c r="O44656" s="172"/>
      <c r="U44656" s="173"/>
    </row>
    <row r="44657" spans="13:21" s="104" customFormat="1" ht="15.75">
      <c r="M44657" s="172"/>
      <c r="N44657" s="172"/>
      <c r="O44657" s="172"/>
      <c r="U44657" s="173"/>
    </row>
    <row r="44658" spans="13:21" s="104" customFormat="1" ht="15.75">
      <c r="M44658" s="172"/>
      <c r="N44658" s="172"/>
      <c r="O44658" s="172"/>
      <c r="U44658" s="173"/>
    </row>
    <row r="44659" spans="13:21" s="104" customFormat="1" ht="15.75">
      <c r="M44659" s="172"/>
      <c r="N44659" s="172"/>
      <c r="O44659" s="172"/>
      <c r="U44659" s="173"/>
    </row>
    <row r="44660" spans="13:21" s="104" customFormat="1" ht="15.75">
      <c r="M44660" s="172"/>
      <c r="N44660" s="172"/>
      <c r="O44660" s="172"/>
      <c r="U44660" s="173"/>
    </row>
    <row r="44661" spans="13:21" s="104" customFormat="1" ht="15.75">
      <c r="M44661" s="172"/>
      <c r="N44661" s="172"/>
      <c r="O44661" s="172"/>
      <c r="U44661" s="173"/>
    </row>
    <row r="44662" spans="13:21" s="104" customFormat="1" ht="15.75">
      <c r="M44662" s="172"/>
      <c r="N44662" s="172"/>
      <c r="O44662" s="172"/>
      <c r="U44662" s="173"/>
    </row>
    <row r="44663" spans="13:21" s="104" customFormat="1" ht="15.75">
      <c r="M44663" s="172"/>
      <c r="N44663" s="172"/>
      <c r="O44663" s="172"/>
      <c r="U44663" s="173"/>
    </row>
    <row r="44664" spans="13:21" s="104" customFormat="1" ht="15.75">
      <c r="M44664" s="172"/>
      <c r="N44664" s="172"/>
      <c r="O44664" s="172"/>
      <c r="U44664" s="173"/>
    </row>
    <row r="44665" spans="13:21" s="104" customFormat="1" ht="15.75">
      <c r="M44665" s="172"/>
      <c r="N44665" s="172"/>
      <c r="O44665" s="172"/>
      <c r="U44665" s="173"/>
    </row>
    <row r="44666" spans="13:21" s="104" customFormat="1" ht="15.75">
      <c r="M44666" s="172"/>
      <c r="N44666" s="172"/>
      <c r="O44666" s="172"/>
      <c r="U44666" s="173"/>
    </row>
    <row r="44667" spans="13:21" s="104" customFormat="1" ht="15.75">
      <c r="M44667" s="172"/>
      <c r="N44667" s="172"/>
      <c r="O44667" s="172"/>
      <c r="U44667" s="173"/>
    </row>
    <row r="44668" spans="13:21" s="104" customFormat="1" ht="15.75">
      <c r="M44668" s="172"/>
      <c r="N44668" s="172"/>
      <c r="O44668" s="172"/>
      <c r="U44668" s="173"/>
    </row>
    <row r="44669" spans="13:21" s="104" customFormat="1" ht="15.75">
      <c r="M44669" s="172"/>
      <c r="N44669" s="172"/>
      <c r="O44669" s="172"/>
      <c r="U44669" s="173"/>
    </row>
    <row r="44670" spans="13:21" s="104" customFormat="1" ht="15.75">
      <c r="M44670" s="172"/>
      <c r="N44670" s="172"/>
      <c r="O44670" s="172"/>
      <c r="U44670" s="173"/>
    </row>
    <row r="44671" spans="13:21" s="104" customFormat="1" ht="15.75">
      <c r="M44671" s="172"/>
      <c r="N44671" s="172"/>
      <c r="O44671" s="172"/>
      <c r="U44671" s="173"/>
    </row>
    <row r="44672" spans="13:21" s="104" customFormat="1" ht="15.75">
      <c r="M44672" s="172"/>
      <c r="N44672" s="172"/>
      <c r="O44672" s="172"/>
      <c r="U44672" s="173"/>
    </row>
    <row r="44673" spans="13:21" s="104" customFormat="1" ht="15.75">
      <c r="M44673" s="172"/>
      <c r="N44673" s="172"/>
      <c r="O44673" s="172"/>
      <c r="U44673" s="173"/>
    </row>
    <row r="44674" spans="13:21" s="104" customFormat="1" ht="15.75">
      <c r="M44674" s="172"/>
      <c r="N44674" s="172"/>
      <c r="O44674" s="172"/>
      <c r="U44674" s="173"/>
    </row>
    <row r="44675" spans="13:21" s="104" customFormat="1" ht="15.75">
      <c r="M44675" s="172"/>
      <c r="N44675" s="172"/>
      <c r="O44675" s="172"/>
      <c r="U44675" s="173"/>
    </row>
    <row r="44676" spans="13:21" s="104" customFormat="1" ht="15.75">
      <c r="M44676" s="172"/>
      <c r="N44676" s="172"/>
      <c r="O44676" s="172"/>
      <c r="U44676" s="173"/>
    </row>
    <row r="44677" spans="13:21" s="104" customFormat="1" ht="15.75">
      <c r="M44677" s="172"/>
      <c r="N44677" s="172"/>
      <c r="O44677" s="172"/>
      <c r="U44677" s="173"/>
    </row>
    <row r="44678" spans="13:21" s="104" customFormat="1" ht="15.75">
      <c r="M44678" s="172"/>
      <c r="N44678" s="172"/>
      <c r="O44678" s="172"/>
      <c r="U44678" s="173"/>
    </row>
    <row r="44679" spans="13:21" s="104" customFormat="1" ht="15.75">
      <c r="M44679" s="172"/>
      <c r="N44679" s="172"/>
      <c r="O44679" s="172"/>
      <c r="U44679" s="173"/>
    </row>
    <row r="44680" spans="13:21" s="104" customFormat="1" ht="15.75">
      <c r="M44680" s="172"/>
      <c r="N44680" s="172"/>
      <c r="O44680" s="172"/>
      <c r="U44680" s="173"/>
    </row>
    <row r="44681" spans="13:21" s="104" customFormat="1" ht="15.75">
      <c r="M44681" s="172"/>
      <c r="N44681" s="172"/>
      <c r="O44681" s="172"/>
      <c r="U44681" s="173"/>
    </row>
    <row r="44682" spans="13:21" s="104" customFormat="1" ht="15.75">
      <c r="M44682" s="172"/>
      <c r="N44682" s="172"/>
      <c r="O44682" s="172"/>
      <c r="U44682" s="173"/>
    </row>
    <row r="44683" spans="13:21" s="104" customFormat="1" ht="15.75">
      <c r="M44683" s="172"/>
      <c r="N44683" s="172"/>
      <c r="O44683" s="172"/>
      <c r="U44683" s="173"/>
    </row>
    <row r="44684" spans="13:21" s="104" customFormat="1" ht="15.75">
      <c r="M44684" s="172"/>
      <c r="N44684" s="172"/>
      <c r="O44684" s="172"/>
      <c r="U44684" s="173"/>
    </row>
    <row r="44685" spans="13:21" s="104" customFormat="1" ht="15.75">
      <c r="M44685" s="172"/>
      <c r="N44685" s="172"/>
      <c r="O44685" s="172"/>
      <c r="U44685" s="173"/>
    </row>
    <row r="44686" spans="13:21" s="104" customFormat="1" ht="15.75">
      <c r="M44686" s="172"/>
      <c r="N44686" s="172"/>
      <c r="O44686" s="172"/>
      <c r="U44686" s="173"/>
    </row>
    <row r="44687" spans="13:21" s="104" customFormat="1" ht="15.75">
      <c r="M44687" s="172"/>
      <c r="N44687" s="172"/>
      <c r="O44687" s="172"/>
      <c r="U44687" s="173"/>
    </row>
    <row r="44688" spans="13:21" s="104" customFormat="1" ht="15.75">
      <c r="M44688" s="172"/>
      <c r="N44688" s="172"/>
      <c r="O44688" s="172"/>
      <c r="U44688" s="173"/>
    </row>
    <row r="44689" spans="13:21" s="104" customFormat="1" ht="15.75">
      <c r="M44689" s="172"/>
      <c r="N44689" s="172"/>
      <c r="O44689" s="172"/>
      <c r="U44689" s="173"/>
    </row>
    <row r="44690" spans="13:21" s="104" customFormat="1" ht="15.75">
      <c r="M44690" s="172"/>
      <c r="N44690" s="172"/>
      <c r="O44690" s="172"/>
      <c r="U44690" s="173"/>
    </row>
    <row r="44691" spans="13:21" s="104" customFormat="1" ht="15.75">
      <c r="M44691" s="172"/>
      <c r="N44691" s="172"/>
      <c r="O44691" s="172"/>
      <c r="U44691" s="173"/>
    </row>
    <row r="44692" spans="13:21" s="104" customFormat="1" ht="15.75">
      <c r="M44692" s="172"/>
      <c r="N44692" s="172"/>
      <c r="O44692" s="172"/>
      <c r="U44692" s="173"/>
    </row>
    <row r="44693" spans="13:21" s="104" customFormat="1" ht="15.75">
      <c r="M44693" s="172"/>
      <c r="N44693" s="172"/>
      <c r="O44693" s="172"/>
      <c r="U44693" s="173"/>
    </row>
    <row r="44694" spans="13:21" s="104" customFormat="1" ht="15.75">
      <c r="M44694" s="172"/>
      <c r="N44694" s="172"/>
      <c r="O44694" s="172"/>
      <c r="U44694" s="173"/>
    </row>
    <row r="44695" spans="13:21" s="104" customFormat="1" ht="15.75">
      <c r="M44695" s="172"/>
      <c r="N44695" s="172"/>
      <c r="O44695" s="172"/>
      <c r="U44695" s="173"/>
    </row>
    <row r="44696" spans="13:21" s="104" customFormat="1" ht="15.75">
      <c r="M44696" s="172"/>
      <c r="N44696" s="172"/>
      <c r="O44696" s="172"/>
      <c r="U44696" s="173"/>
    </row>
    <row r="44697" spans="13:21" s="104" customFormat="1" ht="15.75">
      <c r="M44697" s="172"/>
      <c r="N44697" s="172"/>
      <c r="O44697" s="172"/>
      <c r="U44697" s="173"/>
    </row>
    <row r="44698" spans="13:21" s="104" customFormat="1" ht="15.75">
      <c r="M44698" s="172"/>
      <c r="N44698" s="172"/>
      <c r="O44698" s="172"/>
      <c r="U44698" s="173"/>
    </row>
    <row r="44699" spans="13:21" s="104" customFormat="1" ht="15.75">
      <c r="M44699" s="172"/>
      <c r="N44699" s="172"/>
      <c r="O44699" s="172"/>
      <c r="U44699" s="173"/>
    </row>
    <row r="44700" spans="13:21" s="104" customFormat="1" ht="15.75">
      <c r="M44700" s="172"/>
      <c r="N44700" s="172"/>
      <c r="O44700" s="172"/>
      <c r="U44700" s="173"/>
    </row>
    <row r="44701" spans="13:21" s="104" customFormat="1" ht="15.75">
      <c r="M44701" s="172"/>
      <c r="N44701" s="172"/>
      <c r="O44701" s="172"/>
      <c r="U44701" s="173"/>
    </row>
    <row r="44702" spans="13:21" s="104" customFormat="1" ht="15.75">
      <c r="M44702" s="172"/>
      <c r="N44702" s="172"/>
      <c r="O44702" s="172"/>
      <c r="U44702" s="173"/>
    </row>
    <row r="44703" spans="13:21" s="104" customFormat="1" ht="15.75">
      <c r="M44703" s="172"/>
      <c r="N44703" s="172"/>
      <c r="O44703" s="172"/>
      <c r="U44703" s="173"/>
    </row>
    <row r="44704" spans="13:21" s="104" customFormat="1" ht="15.75">
      <c r="M44704" s="172"/>
      <c r="N44704" s="172"/>
      <c r="O44704" s="172"/>
      <c r="U44704" s="173"/>
    </row>
    <row r="44705" spans="13:21" s="104" customFormat="1" ht="15.75">
      <c r="M44705" s="172"/>
      <c r="N44705" s="172"/>
      <c r="O44705" s="172"/>
      <c r="U44705" s="173"/>
    </row>
    <row r="44706" spans="13:21" s="104" customFormat="1" ht="15.75">
      <c r="M44706" s="172"/>
      <c r="N44706" s="172"/>
      <c r="O44706" s="172"/>
      <c r="U44706" s="173"/>
    </row>
    <row r="44707" spans="13:21" s="104" customFormat="1" ht="15.75">
      <c r="M44707" s="172"/>
      <c r="N44707" s="172"/>
      <c r="O44707" s="172"/>
      <c r="U44707" s="173"/>
    </row>
    <row r="44708" spans="13:21" s="104" customFormat="1" ht="15.75">
      <c r="M44708" s="172"/>
      <c r="N44708" s="172"/>
      <c r="O44708" s="172"/>
      <c r="U44708" s="173"/>
    </row>
    <row r="44709" spans="13:21" s="104" customFormat="1" ht="15.75">
      <c r="M44709" s="172"/>
      <c r="N44709" s="172"/>
      <c r="O44709" s="172"/>
      <c r="U44709" s="173"/>
    </row>
    <row r="44710" spans="13:21" s="104" customFormat="1" ht="15.75">
      <c r="M44710" s="172"/>
      <c r="N44710" s="172"/>
      <c r="O44710" s="172"/>
      <c r="U44710" s="173"/>
    </row>
    <row r="44711" spans="13:21" s="104" customFormat="1" ht="15.75">
      <c r="M44711" s="172"/>
      <c r="N44711" s="172"/>
      <c r="O44711" s="172"/>
      <c r="U44711" s="173"/>
    </row>
    <row r="44712" spans="13:21" s="104" customFormat="1" ht="15.75">
      <c r="M44712" s="172"/>
      <c r="N44712" s="172"/>
      <c r="O44712" s="172"/>
      <c r="U44712" s="173"/>
    </row>
    <row r="44713" spans="13:21" s="104" customFormat="1" ht="15.75">
      <c r="M44713" s="172"/>
      <c r="N44713" s="172"/>
      <c r="O44713" s="172"/>
      <c r="U44713" s="173"/>
    </row>
    <row r="44714" spans="13:21" s="104" customFormat="1" ht="15.75">
      <c r="M44714" s="172"/>
      <c r="N44714" s="172"/>
      <c r="O44714" s="172"/>
      <c r="U44714" s="173"/>
    </row>
    <row r="44715" spans="13:21" s="104" customFormat="1" ht="15.75">
      <c r="M44715" s="172"/>
      <c r="N44715" s="172"/>
      <c r="O44715" s="172"/>
      <c r="U44715" s="173"/>
    </row>
    <row r="44716" spans="13:21" s="104" customFormat="1" ht="15.75">
      <c r="M44716" s="172"/>
      <c r="N44716" s="172"/>
      <c r="O44716" s="172"/>
      <c r="U44716" s="173"/>
    </row>
    <row r="44717" spans="13:21" s="104" customFormat="1" ht="15.75">
      <c r="M44717" s="172"/>
      <c r="N44717" s="172"/>
      <c r="O44717" s="172"/>
      <c r="U44717" s="173"/>
    </row>
    <row r="44718" spans="13:21" s="104" customFormat="1" ht="15.75">
      <c r="M44718" s="172"/>
      <c r="N44718" s="172"/>
      <c r="O44718" s="172"/>
      <c r="U44718" s="173"/>
    </row>
    <row r="44719" spans="13:21" s="104" customFormat="1" ht="15.75">
      <c r="M44719" s="172"/>
      <c r="N44719" s="172"/>
      <c r="O44719" s="172"/>
      <c r="U44719" s="173"/>
    </row>
    <row r="44720" spans="13:21" s="104" customFormat="1" ht="15.75">
      <c r="M44720" s="172"/>
      <c r="N44720" s="172"/>
      <c r="O44720" s="172"/>
      <c r="U44720" s="173"/>
    </row>
    <row r="44721" spans="13:21" s="104" customFormat="1" ht="15.75">
      <c r="M44721" s="172"/>
      <c r="N44721" s="172"/>
      <c r="O44721" s="172"/>
      <c r="U44721" s="173"/>
    </row>
    <row r="44722" spans="13:21" s="104" customFormat="1" ht="15.75">
      <c r="M44722" s="172"/>
      <c r="N44722" s="172"/>
      <c r="O44722" s="172"/>
      <c r="U44722" s="173"/>
    </row>
    <row r="44723" spans="13:21" s="104" customFormat="1" ht="15.75">
      <c r="M44723" s="172"/>
      <c r="N44723" s="172"/>
      <c r="O44723" s="172"/>
      <c r="U44723" s="173"/>
    </row>
    <row r="44724" spans="13:21" s="104" customFormat="1" ht="15.75">
      <c r="M44724" s="172"/>
      <c r="N44724" s="172"/>
      <c r="O44724" s="172"/>
      <c r="U44724" s="173"/>
    </row>
    <row r="44725" spans="13:21" s="104" customFormat="1" ht="15.75">
      <c r="M44725" s="172"/>
      <c r="N44725" s="172"/>
      <c r="O44725" s="172"/>
      <c r="U44725" s="173"/>
    </row>
    <row r="44726" spans="13:21" s="104" customFormat="1" ht="15.75">
      <c r="M44726" s="172"/>
      <c r="N44726" s="172"/>
      <c r="O44726" s="172"/>
      <c r="U44726" s="173"/>
    </row>
    <row r="44727" spans="13:21" s="104" customFormat="1" ht="15.75">
      <c r="M44727" s="172"/>
      <c r="N44727" s="172"/>
      <c r="O44727" s="172"/>
      <c r="U44727" s="173"/>
    </row>
    <row r="44728" spans="13:21" s="104" customFormat="1" ht="15.75">
      <c r="M44728" s="172"/>
      <c r="N44728" s="172"/>
      <c r="O44728" s="172"/>
      <c r="U44728" s="173"/>
    </row>
    <row r="44729" spans="13:21" s="104" customFormat="1" ht="15.75">
      <c r="M44729" s="172"/>
      <c r="N44729" s="172"/>
      <c r="O44729" s="172"/>
      <c r="U44729" s="173"/>
    </row>
    <row r="44730" spans="13:21" s="104" customFormat="1" ht="15.75">
      <c r="M44730" s="172"/>
      <c r="N44730" s="172"/>
      <c r="O44730" s="172"/>
      <c r="U44730" s="173"/>
    </row>
    <row r="44731" spans="13:21" s="104" customFormat="1" ht="15.75">
      <c r="M44731" s="172"/>
      <c r="N44731" s="172"/>
      <c r="O44731" s="172"/>
      <c r="U44731" s="173"/>
    </row>
    <row r="44732" spans="13:21" s="104" customFormat="1" ht="15.75">
      <c r="M44732" s="172"/>
      <c r="N44732" s="172"/>
      <c r="O44732" s="172"/>
      <c r="U44732" s="173"/>
    </row>
    <row r="44733" spans="13:21" s="104" customFormat="1" ht="15.75">
      <c r="M44733" s="172"/>
      <c r="N44733" s="172"/>
      <c r="O44733" s="172"/>
      <c r="U44733" s="173"/>
    </row>
    <row r="44734" spans="13:21" s="104" customFormat="1" ht="15.75">
      <c r="M44734" s="172"/>
      <c r="N44734" s="172"/>
      <c r="O44734" s="172"/>
      <c r="U44734" s="173"/>
    </row>
    <row r="44735" spans="13:21" s="104" customFormat="1" ht="15.75">
      <c r="M44735" s="172"/>
      <c r="N44735" s="172"/>
      <c r="O44735" s="172"/>
      <c r="U44735" s="173"/>
    </row>
    <row r="44736" spans="13:21" s="104" customFormat="1" ht="15.75">
      <c r="M44736" s="172"/>
      <c r="N44736" s="172"/>
      <c r="O44736" s="172"/>
      <c r="U44736" s="173"/>
    </row>
    <row r="44737" spans="13:21" s="104" customFormat="1" ht="15.75">
      <c r="M44737" s="172"/>
      <c r="N44737" s="172"/>
      <c r="O44737" s="172"/>
      <c r="U44737" s="173"/>
    </row>
    <row r="44738" spans="13:21" s="104" customFormat="1" ht="15.75">
      <c r="M44738" s="172"/>
      <c r="N44738" s="172"/>
      <c r="O44738" s="172"/>
      <c r="U44738" s="173"/>
    </row>
    <row r="44739" spans="13:21" s="104" customFormat="1" ht="15.75">
      <c r="M44739" s="172"/>
      <c r="N44739" s="172"/>
      <c r="O44739" s="172"/>
      <c r="U44739" s="173"/>
    </row>
    <row r="44740" spans="13:21" s="104" customFormat="1" ht="15.75">
      <c r="M44740" s="172"/>
      <c r="N44740" s="172"/>
      <c r="O44740" s="172"/>
      <c r="U44740" s="173"/>
    </row>
    <row r="44741" spans="13:21" s="104" customFormat="1" ht="15.75">
      <c r="M44741" s="172"/>
      <c r="N44741" s="172"/>
      <c r="O44741" s="172"/>
      <c r="U44741" s="173"/>
    </row>
    <row r="44742" spans="13:21" s="104" customFormat="1" ht="15.75">
      <c r="M44742" s="172"/>
      <c r="N44742" s="172"/>
      <c r="O44742" s="172"/>
      <c r="U44742" s="173"/>
    </row>
    <row r="44743" spans="13:21" s="104" customFormat="1" ht="15.75">
      <c r="M44743" s="172"/>
      <c r="N44743" s="172"/>
      <c r="O44743" s="172"/>
      <c r="U44743" s="173"/>
    </row>
    <row r="44744" spans="13:21" s="104" customFormat="1" ht="15.75">
      <c r="M44744" s="172"/>
      <c r="N44744" s="172"/>
      <c r="O44744" s="172"/>
      <c r="U44744" s="173"/>
    </row>
    <row r="44745" spans="13:21" s="104" customFormat="1" ht="15.75">
      <c r="M44745" s="172"/>
      <c r="N44745" s="172"/>
      <c r="O44745" s="172"/>
      <c r="U44745" s="173"/>
    </row>
    <row r="44746" spans="13:21" s="104" customFormat="1" ht="15.75">
      <c r="M44746" s="172"/>
      <c r="N44746" s="172"/>
      <c r="O44746" s="172"/>
      <c r="U44746" s="173"/>
    </row>
    <row r="44747" spans="13:21" s="104" customFormat="1" ht="15.75">
      <c r="M44747" s="172"/>
      <c r="N44747" s="172"/>
      <c r="O44747" s="172"/>
      <c r="U44747" s="173"/>
    </row>
    <row r="44748" spans="13:21" s="104" customFormat="1" ht="15.75">
      <c r="M44748" s="172"/>
      <c r="N44748" s="172"/>
      <c r="O44748" s="172"/>
      <c r="U44748" s="173"/>
    </row>
    <row r="44749" spans="13:21" s="104" customFormat="1" ht="15.75">
      <c r="M44749" s="172"/>
      <c r="N44749" s="172"/>
      <c r="O44749" s="172"/>
      <c r="U44749" s="173"/>
    </row>
    <row r="44750" spans="13:21" s="104" customFormat="1" ht="15.75">
      <c r="M44750" s="172"/>
      <c r="N44750" s="172"/>
      <c r="O44750" s="172"/>
      <c r="U44750" s="173"/>
    </row>
    <row r="44751" spans="13:21" s="104" customFormat="1" ht="15.75">
      <c r="M44751" s="172"/>
      <c r="N44751" s="172"/>
      <c r="O44751" s="172"/>
      <c r="U44751" s="173"/>
    </row>
    <row r="44752" spans="13:21" s="104" customFormat="1" ht="15.75">
      <c r="M44752" s="172"/>
      <c r="N44752" s="172"/>
      <c r="O44752" s="172"/>
      <c r="U44752" s="173"/>
    </row>
    <row r="44753" spans="13:21" s="104" customFormat="1" ht="15.75">
      <c r="M44753" s="172"/>
      <c r="N44753" s="172"/>
      <c r="O44753" s="172"/>
      <c r="U44753" s="173"/>
    </row>
    <row r="44754" spans="13:21" s="104" customFormat="1" ht="15.75">
      <c r="M44754" s="172"/>
      <c r="N44754" s="172"/>
      <c r="O44754" s="172"/>
      <c r="U44754" s="173"/>
    </row>
    <row r="44755" spans="13:21" s="104" customFormat="1" ht="15.75">
      <c r="M44755" s="172"/>
      <c r="N44755" s="172"/>
      <c r="O44755" s="172"/>
      <c r="U44755" s="173"/>
    </row>
    <row r="44756" spans="13:21" s="104" customFormat="1" ht="15.75">
      <c r="M44756" s="172"/>
      <c r="N44756" s="172"/>
      <c r="O44756" s="172"/>
      <c r="U44756" s="173"/>
    </row>
    <row r="44757" spans="13:21" s="104" customFormat="1" ht="15.75">
      <c r="M44757" s="172"/>
      <c r="N44757" s="172"/>
      <c r="O44757" s="172"/>
      <c r="U44757" s="173"/>
    </row>
    <row r="44758" spans="13:21" s="104" customFormat="1" ht="15.75">
      <c r="M44758" s="172"/>
      <c r="N44758" s="172"/>
      <c r="O44758" s="172"/>
      <c r="U44758" s="173"/>
    </row>
    <row r="44759" spans="13:21" s="104" customFormat="1" ht="15.75">
      <c r="M44759" s="172"/>
      <c r="N44759" s="172"/>
      <c r="O44759" s="172"/>
      <c r="U44759" s="173"/>
    </row>
    <row r="44760" spans="13:21" s="104" customFormat="1" ht="15.75">
      <c r="M44760" s="172"/>
      <c r="N44760" s="172"/>
      <c r="O44760" s="172"/>
      <c r="U44760" s="173"/>
    </row>
    <row r="44761" spans="13:21" s="104" customFormat="1" ht="15.75">
      <c r="M44761" s="172"/>
      <c r="N44761" s="172"/>
      <c r="O44761" s="172"/>
      <c r="U44761" s="173"/>
    </row>
    <row r="44762" spans="13:21" s="104" customFormat="1" ht="15.75">
      <c r="M44762" s="172"/>
      <c r="N44762" s="172"/>
      <c r="O44762" s="172"/>
      <c r="U44762" s="173"/>
    </row>
    <row r="44763" spans="13:21" s="104" customFormat="1" ht="15.75">
      <c r="M44763" s="172"/>
      <c r="N44763" s="172"/>
      <c r="O44763" s="172"/>
      <c r="U44763" s="173"/>
    </row>
    <row r="44764" spans="13:21" s="104" customFormat="1" ht="15.75">
      <c r="M44764" s="172"/>
      <c r="N44764" s="172"/>
      <c r="O44764" s="172"/>
      <c r="U44764" s="173"/>
    </row>
    <row r="44765" spans="13:21" s="104" customFormat="1" ht="15.75">
      <c r="M44765" s="172"/>
      <c r="N44765" s="172"/>
      <c r="O44765" s="172"/>
      <c r="U44765" s="173"/>
    </row>
    <row r="44766" spans="13:21" s="104" customFormat="1" ht="15.75">
      <c r="M44766" s="172"/>
      <c r="N44766" s="172"/>
      <c r="O44766" s="172"/>
      <c r="U44766" s="173"/>
    </row>
    <row r="44767" spans="13:21" s="104" customFormat="1" ht="15.75">
      <c r="M44767" s="172"/>
      <c r="N44767" s="172"/>
      <c r="O44767" s="172"/>
      <c r="U44767" s="173"/>
    </row>
    <row r="44768" spans="13:21" s="104" customFormat="1" ht="15.75">
      <c r="M44768" s="172"/>
      <c r="N44768" s="172"/>
      <c r="O44768" s="172"/>
      <c r="U44768" s="173"/>
    </row>
    <row r="44769" spans="13:21" s="104" customFormat="1" ht="15.75">
      <c r="M44769" s="172"/>
      <c r="N44769" s="172"/>
      <c r="O44769" s="172"/>
      <c r="U44769" s="173"/>
    </row>
    <row r="44770" spans="13:21" s="104" customFormat="1" ht="15.75">
      <c r="M44770" s="172"/>
      <c r="N44770" s="172"/>
      <c r="O44770" s="172"/>
      <c r="U44770" s="173"/>
    </row>
    <row r="44771" spans="13:21" s="104" customFormat="1" ht="15.75">
      <c r="M44771" s="172"/>
      <c r="N44771" s="172"/>
      <c r="O44771" s="172"/>
      <c r="U44771" s="173"/>
    </row>
    <row r="44772" spans="13:21" s="104" customFormat="1" ht="15.75">
      <c r="M44772" s="172"/>
      <c r="N44772" s="172"/>
      <c r="O44772" s="172"/>
      <c r="U44772" s="173"/>
    </row>
    <row r="44773" spans="13:21" s="104" customFormat="1" ht="15.75">
      <c r="M44773" s="172"/>
      <c r="N44773" s="172"/>
      <c r="O44773" s="172"/>
      <c r="U44773" s="173"/>
    </row>
    <row r="44774" spans="13:21" s="104" customFormat="1" ht="15.75">
      <c r="M44774" s="172"/>
      <c r="N44774" s="172"/>
      <c r="O44774" s="172"/>
      <c r="U44774" s="173"/>
    </row>
    <row r="44775" spans="13:21" s="104" customFormat="1" ht="15.75">
      <c r="M44775" s="172"/>
      <c r="N44775" s="172"/>
      <c r="O44775" s="172"/>
      <c r="U44775" s="173"/>
    </row>
    <row r="44776" spans="13:21" s="104" customFormat="1" ht="15.75">
      <c r="M44776" s="172"/>
      <c r="N44776" s="172"/>
      <c r="O44776" s="172"/>
      <c r="U44776" s="173"/>
    </row>
    <row r="44777" spans="13:21" s="104" customFormat="1" ht="15.75">
      <c r="M44777" s="172"/>
      <c r="N44777" s="172"/>
      <c r="O44777" s="172"/>
      <c r="U44777" s="173"/>
    </row>
    <row r="44778" spans="13:21" s="104" customFormat="1" ht="15.75">
      <c r="M44778" s="172"/>
      <c r="N44778" s="172"/>
      <c r="O44778" s="172"/>
      <c r="U44778" s="173"/>
    </row>
    <row r="44779" spans="13:21" s="104" customFormat="1" ht="15.75">
      <c r="M44779" s="172"/>
      <c r="N44779" s="172"/>
      <c r="O44779" s="172"/>
      <c r="U44779" s="173"/>
    </row>
    <row r="44780" spans="13:21" s="104" customFormat="1" ht="15.75">
      <c r="M44780" s="172"/>
      <c r="N44780" s="172"/>
      <c r="O44780" s="172"/>
      <c r="U44780" s="173"/>
    </row>
    <row r="44781" spans="13:21" s="104" customFormat="1" ht="15.75">
      <c r="M44781" s="172"/>
      <c r="N44781" s="172"/>
      <c r="O44781" s="172"/>
      <c r="U44781" s="173"/>
    </row>
    <row r="44782" spans="13:21" s="104" customFormat="1" ht="15.75">
      <c r="M44782" s="172"/>
      <c r="N44782" s="172"/>
      <c r="O44782" s="172"/>
      <c r="U44782" s="173"/>
    </row>
    <row r="44783" spans="13:21" s="104" customFormat="1" ht="15.75">
      <c r="M44783" s="172"/>
      <c r="N44783" s="172"/>
      <c r="O44783" s="172"/>
      <c r="U44783" s="173"/>
    </row>
    <row r="44784" spans="13:21" s="104" customFormat="1" ht="15.75">
      <c r="M44784" s="172"/>
      <c r="N44784" s="172"/>
      <c r="O44784" s="172"/>
      <c r="U44784" s="173"/>
    </row>
    <row r="44785" spans="13:21" s="104" customFormat="1" ht="15.75">
      <c r="M44785" s="172"/>
      <c r="N44785" s="172"/>
      <c r="O44785" s="172"/>
      <c r="U44785" s="173"/>
    </row>
    <row r="44786" spans="13:21" s="104" customFormat="1" ht="15.75">
      <c r="M44786" s="172"/>
      <c r="N44786" s="172"/>
      <c r="O44786" s="172"/>
      <c r="U44786" s="173"/>
    </row>
    <row r="44787" spans="13:21" s="104" customFormat="1" ht="15.75">
      <c r="M44787" s="172"/>
      <c r="N44787" s="172"/>
      <c r="O44787" s="172"/>
      <c r="U44787" s="173"/>
    </row>
    <row r="44788" spans="13:21" s="104" customFormat="1" ht="15.75">
      <c r="M44788" s="172"/>
      <c r="N44788" s="172"/>
      <c r="O44788" s="172"/>
      <c r="U44788" s="173"/>
    </row>
    <row r="44789" spans="13:21" s="104" customFormat="1" ht="15.75">
      <c r="M44789" s="172"/>
      <c r="N44789" s="172"/>
      <c r="O44789" s="172"/>
      <c r="U44789" s="173"/>
    </row>
    <row r="44790" spans="13:21" s="104" customFormat="1" ht="15.75">
      <c r="M44790" s="172"/>
      <c r="N44790" s="172"/>
      <c r="O44790" s="172"/>
      <c r="U44790" s="173"/>
    </row>
    <row r="44791" spans="13:21" s="104" customFormat="1" ht="15.75">
      <c r="M44791" s="172"/>
      <c r="N44791" s="172"/>
      <c r="O44791" s="172"/>
      <c r="U44791" s="173"/>
    </row>
    <row r="44792" spans="13:21" s="104" customFormat="1" ht="15.75">
      <c r="M44792" s="172"/>
      <c r="N44792" s="172"/>
      <c r="O44792" s="172"/>
      <c r="U44792" s="173"/>
    </row>
    <row r="44793" spans="13:21" s="104" customFormat="1" ht="15.75">
      <c r="M44793" s="172"/>
      <c r="N44793" s="172"/>
      <c r="O44793" s="172"/>
      <c r="U44793" s="173"/>
    </row>
    <row r="44794" spans="13:21" s="104" customFormat="1" ht="15.75">
      <c r="M44794" s="172"/>
      <c r="N44794" s="172"/>
      <c r="O44794" s="172"/>
      <c r="U44794" s="173"/>
    </row>
    <row r="44795" spans="13:21" s="104" customFormat="1" ht="15.75">
      <c r="M44795" s="172"/>
      <c r="N44795" s="172"/>
      <c r="O44795" s="172"/>
      <c r="U44795" s="173"/>
    </row>
    <row r="44796" spans="13:21" s="104" customFormat="1" ht="15.75">
      <c r="M44796" s="172"/>
      <c r="N44796" s="172"/>
      <c r="O44796" s="172"/>
      <c r="U44796" s="173"/>
    </row>
    <row r="44797" spans="13:21" s="104" customFormat="1" ht="15.75">
      <c r="M44797" s="172"/>
      <c r="N44797" s="172"/>
      <c r="O44797" s="172"/>
      <c r="U44797" s="173"/>
    </row>
    <row r="44798" spans="13:21" s="104" customFormat="1" ht="15.75">
      <c r="M44798" s="172"/>
      <c r="N44798" s="172"/>
      <c r="O44798" s="172"/>
      <c r="U44798" s="173"/>
    </row>
    <row r="44799" spans="13:21" s="104" customFormat="1" ht="15.75">
      <c r="M44799" s="172"/>
      <c r="N44799" s="172"/>
      <c r="O44799" s="172"/>
      <c r="U44799" s="173"/>
    </row>
    <row r="44800" spans="13:21" s="104" customFormat="1" ht="15.75">
      <c r="M44800" s="172"/>
      <c r="N44800" s="172"/>
      <c r="O44800" s="172"/>
      <c r="U44800" s="173"/>
    </row>
    <row r="44801" spans="13:21" s="104" customFormat="1" ht="15.75">
      <c r="M44801" s="172"/>
      <c r="N44801" s="172"/>
      <c r="O44801" s="172"/>
      <c r="U44801" s="173"/>
    </row>
    <row r="44802" spans="13:21" s="104" customFormat="1" ht="15.75">
      <c r="M44802" s="172"/>
      <c r="N44802" s="172"/>
      <c r="O44802" s="172"/>
      <c r="U44802" s="173"/>
    </row>
    <row r="44803" spans="13:21" s="104" customFormat="1" ht="15.75">
      <c r="M44803" s="172"/>
      <c r="N44803" s="172"/>
      <c r="O44803" s="172"/>
      <c r="U44803" s="173"/>
    </row>
    <row r="44804" spans="13:21" s="104" customFormat="1" ht="15.75">
      <c r="M44804" s="172"/>
      <c r="N44804" s="172"/>
      <c r="O44804" s="172"/>
      <c r="U44804" s="173"/>
    </row>
    <row r="44805" spans="13:21" s="104" customFormat="1" ht="15.75">
      <c r="M44805" s="172"/>
      <c r="N44805" s="172"/>
      <c r="O44805" s="172"/>
      <c r="U44805" s="173"/>
    </row>
    <row r="44806" spans="13:21" s="104" customFormat="1" ht="15.75">
      <c r="M44806" s="172"/>
      <c r="N44806" s="172"/>
      <c r="O44806" s="172"/>
      <c r="U44806" s="173"/>
    </row>
    <row r="44807" spans="13:21" s="104" customFormat="1" ht="15.75">
      <c r="M44807" s="172"/>
      <c r="N44807" s="172"/>
      <c r="O44807" s="172"/>
      <c r="U44807" s="173"/>
    </row>
    <row r="44808" spans="13:21" s="104" customFormat="1" ht="15.75">
      <c r="M44808" s="172"/>
      <c r="N44808" s="172"/>
      <c r="O44808" s="172"/>
      <c r="U44808" s="173"/>
    </row>
    <row r="44809" spans="13:21" s="104" customFormat="1" ht="15.75">
      <c r="M44809" s="172"/>
      <c r="N44809" s="172"/>
      <c r="O44809" s="172"/>
      <c r="U44809" s="173"/>
    </row>
    <row r="44810" spans="13:21" s="104" customFormat="1" ht="15.75">
      <c r="M44810" s="172"/>
      <c r="N44810" s="172"/>
      <c r="O44810" s="172"/>
      <c r="U44810" s="173"/>
    </row>
    <row r="44811" spans="13:21" s="104" customFormat="1" ht="15.75">
      <c r="M44811" s="172"/>
      <c r="N44811" s="172"/>
      <c r="O44811" s="172"/>
      <c r="U44811" s="173"/>
    </row>
    <row r="44812" spans="13:21" s="104" customFormat="1" ht="15.75">
      <c r="M44812" s="172"/>
      <c r="N44812" s="172"/>
      <c r="O44812" s="172"/>
      <c r="U44812" s="173"/>
    </row>
    <row r="44813" spans="13:21" s="104" customFormat="1" ht="15.75">
      <c r="M44813" s="172"/>
      <c r="N44813" s="172"/>
      <c r="O44813" s="172"/>
      <c r="U44813" s="173"/>
    </row>
    <row r="44814" spans="13:21" s="104" customFormat="1" ht="15.75">
      <c r="M44814" s="172"/>
      <c r="N44814" s="172"/>
      <c r="O44814" s="172"/>
      <c r="U44814" s="173"/>
    </row>
    <row r="44815" spans="13:21" s="104" customFormat="1" ht="15.75">
      <c r="M44815" s="172"/>
      <c r="N44815" s="172"/>
      <c r="O44815" s="172"/>
      <c r="U44815" s="173"/>
    </row>
    <row r="44816" spans="13:21" s="104" customFormat="1" ht="15.75">
      <c r="M44816" s="172"/>
      <c r="N44816" s="172"/>
      <c r="O44816" s="172"/>
      <c r="U44816" s="173"/>
    </row>
    <row r="44817" spans="13:21" s="104" customFormat="1" ht="15.75">
      <c r="M44817" s="172"/>
      <c r="N44817" s="172"/>
      <c r="O44817" s="172"/>
      <c r="U44817" s="173"/>
    </row>
    <row r="44818" spans="13:21" s="104" customFormat="1" ht="15.75">
      <c r="M44818" s="172"/>
      <c r="N44818" s="172"/>
      <c r="O44818" s="172"/>
      <c r="U44818" s="173"/>
    </row>
    <row r="44819" spans="13:21" s="104" customFormat="1" ht="15.75">
      <c r="M44819" s="172"/>
      <c r="N44819" s="172"/>
      <c r="O44819" s="172"/>
      <c r="U44819" s="173"/>
    </row>
    <row r="44820" spans="13:21" s="104" customFormat="1" ht="15.75">
      <c r="M44820" s="172"/>
      <c r="N44820" s="172"/>
      <c r="O44820" s="172"/>
      <c r="U44820" s="173"/>
    </row>
    <row r="44821" spans="13:21" s="104" customFormat="1" ht="15.75">
      <c r="M44821" s="172"/>
      <c r="N44821" s="172"/>
      <c r="O44821" s="172"/>
      <c r="U44821" s="173"/>
    </row>
    <row r="44822" spans="13:21" s="104" customFormat="1" ht="15.75">
      <c r="M44822" s="172"/>
      <c r="N44822" s="172"/>
      <c r="O44822" s="172"/>
      <c r="U44822" s="173"/>
    </row>
    <row r="44823" spans="13:21" s="104" customFormat="1" ht="15.75">
      <c r="M44823" s="172"/>
      <c r="N44823" s="172"/>
      <c r="O44823" s="172"/>
      <c r="U44823" s="173"/>
    </row>
    <row r="44824" spans="13:21" s="104" customFormat="1" ht="15.75">
      <c r="M44824" s="172"/>
      <c r="N44824" s="172"/>
      <c r="O44824" s="172"/>
      <c r="U44824" s="173"/>
    </row>
    <row r="44825" spans="13:21" s="104" customFormat="1" ht="15.75">
      <c r="M44825" s="172"/>
      <c r="N44825" s="172"/>
      <c r="O44825" s="172"/>
      <c r="U44825" s="173"/>
    </row>
    <row r="44826" spans="13:21" s="104" customFormat="1" ht="15.75">
      <c r="M44826" s="172"/>
      <c r="N44826" s="172"/>
      <c r="O44826" s="172"/>
      <c r="U44826" s="173"/>
    </row>
    <row r="44827" spans="13:21" s="104" customFormat="1" ht="15.75">
      <c r="M44827" s="172"/>
      <c r="N44827" s="172"/>
      <c r="O44827" s="172"/>
      <c r="U44827" s="173"/>
    </row>
    <row r="44828" spans="13:21" s="104" customFormat="1" ht="15.75">
      <c r="M44828" s="172"/>
      <c r="N44828" s="172"/>
      <c r="O44828" s="172"/>
      <c r="U44828" s="173"/>
    </row>
    <row r="44829" spans="13:21" s="104" customFormat="1" ht="15.75">
      <c r="M44829" s="172"/>
      <c r="N44829" s="172"/>
      <c r="O44829" s="172"/>
      <c r="U44829" s="173"/>
    </row>
    <row r="44830" spans="13:21" s="104" customFormat="1" ht="15.75">
      <c r="M44830" s="172"/>
      <c r="N44830" s="172"/>
      <c r="O44830" s="172"/>
      <c r="U44830" s="173"/>
    </row>
    <row r="44831" spans="13:21" s="104" customFormat="1" ht="15.75">
      <c r="M44831" s="172"/>
      <c r="N44831" s="172"/>
      <c r="O44831" s="172"/>
      <c r="U44831" s="173"/>
    </row>
    <row r="44832" spans="13:21" s="104" customFormat="1" ht="15.75">
      <c r="M44832" s="172"/>
      <c r="N44832" s="172"/>
      <c r="O44832" s="172"/>
      <c r="U44832" s="173"/>
    </row>
    <row r="44833" spans="13:21" s="104" customFormat="1" ht="15.75">
      <c r="M44833" s="172"/>
      <c r="N44833" s="172"/>
      <c r="O44833" s="172"/>
      <c r="U44833" s="173"/>
    </row>
    <row r="44834" spans="13:21" s="104" customFormat="1" ht="15.75">
      <c r="M44834" s="172"/>
      <c r="N44834" s="172"/>
      <c r="O44834" s="172"/>
      <c r="U44834" s="173"/>
    </row>
    <row r="44835" spans="13:21" s="104" customFormat="1" ht="15.75">
      <c r="M44835" s="172"/>
      <c r="N44835" s="172"/>
      <c r="O44835" s="172"/>
      <c r="U44835" s="173"/>
    </row>
    <row r="44836" spans="13:21" s="104" customFormat="1" ht="15.75">
      <c r="M44836" s="172"/>
      <c r="N44836" s="172"/>
      <c r="O44836" s="172"/>
      <c r="U44836" s="173"/>
    </row>
    <row r="44837" spans="13:21" s="104" customFormat="1" ht="15.75">
      <c r="M44837" s="172"/>
      <c r="N44837" s="172"/>
      <c r="O44837" s="172"/>
      <c r="U44837" s="173"/>
    </row>
    <row r="44838" spans="13:21" s="104" customFormat="1" ht="15.75">
      <c r="M44838" s="172"/>
      <c r="N44838" s="172"/>
      <c r="O44838" s="172"/>
      <c r="U44838" s="173"/>
    </row>
    <row r="44839" spans="13:21" s="104" customFormat="1" ht="15.75">
      <c r="M44839" s="172"/>
      <c r="N44839" s="172"/>
      <c r="O44839" s="172"/>
      <c r="U44839" s="173"/>
    </row>
    <row r="44840" spans="13:21" s="104" customFormat="1" ht="15.75">
      <c r="M44840" s="172"/>
      <c r="N44840" s="172"/>
      <c r="O44840" s="172"/>
      <c r="U44840" s="173"/>
    </row>
    <row r="44841" spans="13:21" s="104" customFormat="1" ht="15.75">
      <c r="M44841" s="172"/>
      <c r="N44841" s="172"/>
      <c r="O44841" s="172"/>
      <c r="U44841" s="173"/>
    </row>
    <row r="44842" spans="13:21" s="104" customFormat="1" ht="15.75">
      <c r="M44842" s="172"/>
      <c r="N44842" s="172"/>
      <c r="O44842" s="172"/>
      <c r="U44842" s="173"/>
    </row>
    <row r="44843" spans="13:21" s="104" customFormat="1" ht="15.75">
      <c r="M44843" s="172"/>
      <c r="N44843" s="172"/>
      <c r="O44843" s="172"/>
      <c r="U44843" s="173"/>
    </row>
    <row r="44844" spans="13:21" s="104" customFormat="1" ht="15.75">
      <c r="M44844" s="172"/>
      <c r="N44844" s="172"/>
      <c r="O44844" s="172"/>
      <c r="U44844" s="173"/>
    </row>
    <row r="44845" spans="13:21" s="104" customFormat="1" ht="15.75">
      <c r="M44845" s="172"/>
      <c r="N44845" s="172"/>
      <c r="O44845" s="172"/>
      <c r="U44845" s="173"/>
    </row>
    <row r="44846" spans="13:21" s="104" customFormat="1" ht="15.75">
      <c r="M44846" s="172"/>
      <c r="N44846" s="172"/>
      <c r="O44846" s="172"/>
      <c r="U44846" s="173"/>
    </row>
    <row r="44847" spans="13:21" s="104" customFormat="1" ht="15.75">
      <c r="M44847" s="172"/>
      <c r="N44847" s="172"/>
      <c r="O44847" s="172"/>
      <c r="U44847" s="173"/>
    </row>
    <row r="44848" spans="13:21" s="104" customFormat="1" ht="15.75">
      <c r="M44848" s="172"/>
      <c r="N44848" s="172"/>
      <c r="O44848" s="172"/>
      <c r="U44848" s="173"/>
    </row>
    <row r="44849" spans="13:21" s="104" customFormat="1" ht="15.75">
      <c r="M44849" s="172"/>
      <c r="N44849" s="172"/>
      <c r="O44849" s="172"/>
      <c r="U44849" s="173"/>
    </row>
    <row r="44850" spans="13:21" s="104" customFormat="1" ht="15.75">
      <c r="M44850" s="172"/>
      <c r="N44850" s="172"/>
      <c r="O44850" s="172"/>
      <c r="U44850" s="173"/>
    </row>
    <row r="44851" spans="13:21" s="104" customFormat="1" ht="15.75">
      <c r="M44851" s="172"/>
      <c r="N44851" s="172"/>
      <c r="O44851" s="172"/>
      <c r="U44851" s="173"/>
    </row>
    <row r="44852" spans="13:21" s="104" customFormat="1" ht="15.75">
      <c r="M44852" s="172"/>
      <c r="N44852" s="172"/>
      <c r="O44852" s="172"/>
      <c r="U44852" s="173"/>
    </row>
    <row r="44853" spans="13:21" s="104" customFormat="1" ht="15.75">
      <c r="M44853" s="172"/>
      <c r="N44853" s="172"/>
      <c r="O44853" s="172"/>
      <c r="U44853" s="173"/>
    </row>
    <row r="44854" spans="13:21" s="104" customFormat="1" ht="15.75">
      <c r="M44854" s="172"/>
      <c r="N44854" s="172"/>
      <c r="O44854" s="172"/>
      <c r="U44854" s="173"/>
    </row>
    <row r="44855" spans="13:21" s="104" customFormat="1" ht="15.75">
      <c r="M44855" s="172"/>
      <c r="N44855" s="172"/>
      <c r="O44855" s="172"/>
      <c r="U44855" s="173"/>
    </row>
    <row r="44856" spans="13:21" s="104" customFormat="1" ht="15.75">
      <c r="M44856" s="172"/>
      <c r="N44856" s="172"/>
      <c r="O44856" s="172"/>
      <c r="U44856" s="173"/>
    </row>
    <row r="44857" spans="13:21" s="104" customFormat="1" ht="15.75">
      <c r="M44857" s="172"/>
      <c r="N44857" s="172"/>
      <c r="O44857" s="172"/>
      <c r="U44857" s="173"/>
    </row>
    <row r="44858" spans="13:21" s="104" customFormat="1" ht="15.75">
      <c r="M44858" s="172"/>
      <c r="N44858" s="172"/>
      <c r="O44858" s="172"/>
      <c r="U44858" s="173"/>
    </row>
    <row r="44859" spans="13:21" s="104" customFormat="1" ht="15.75">
      <c r="M44859" s="172"/>
      <c r="N44859" s="172"/>
      <c r="O44859" s="172"/>
      <c r="U44859" s="173"/>
    </row>
    <row r="44860" spans="13:21" s="104" customFormat="1" ht="15.75">
      <c r="M44860" s="172"/>
      <c r="N44860" s="172"/>
      <c r="O44860" s="172"/>
      <c r="U44860" s="173"/>
    </row>
    <row r="44861" spans="13:21" s="104" customFormat="1" ht="15.75">
      <c r="M44861" s="172"/>
      <c r="N44861" s="172"/>
      <c r="O44861" s="172"/>
      <c r="U44861" s="173"/>
    </row>
    <row r="44862" spans="13:21" s="104" customFormat="1" ht="15.75">
      <c r="M44862" s="172"/>
      <c r="N44862" s="172"/>
      <c r="O44862" s="172"/>
      <c r="U44862" s="173"/>
    </row>
    <row r="44863" spans="13:21" s="104" customFormat="1" ht="15.75">
      <c r="M44863" s="172"/>
      <c r="N44863" s="172"/>
      <c r="O44863" s="172"/>
      <c r="U44863" s="173"/>
    </row>
    <row r="44864" spans="13:21" s="104" customFormat="1" ht="15.75">
      <c r="M44864" s="172"/>
      <c r="N44864" s="172"/>
      <c r="O44864" s="172"/>
      <c r="U44864" s="173"/>
    </row>
    <row r="44865" spans="13:21" s="104" customFormat="1" ht="15.75">
      <c r="M44865" s="172"/>
      <c r="N44865" s="172"/>
      <c r="O44865" s="172"/>
      <c r="U44865" s="173"/>
    </row>
    <row r="44866" spans="13:21" s="104" customFormat="1" ht="15.75">
      <c r="M44866" s="172"/>
      <c r="N44866" s="172"/>
      <c r="O44866" s="172"/>
      <c r="U44866" s="173"/>
    </row>
    <row r="44867" spans="13:21" s="104" customFormat="1" ht="15.75">
      <c r="M44867" s="172"/>
      <c r="N44867" s="172"/>
      <c r="O44867" s="172"/>
      <c r="U44867" s="173"/>
    </row>
    <row r="44868" spans="13:21" s="104" customFormat="1" ht="15.75">
      <c r="M44868" s="172"/>
      <c r="N44868" s="172"/>
      <c r="O44868" s="172"/>
      <c r="U44868" s="173"/>
    </row>
    <row r="44869" spans="13:21" s="104" customFormat="1" ht="15.75">
      <c r="M44869" s="172"/>
      <c r="N44869" s="172"/>
      <c r="O44869" s="172"/>
      <c r="U44869" s="173"/>
    </row>
    <row r="44870" spans="13:21" s="104" customFormat="1" ht="15.75">
      <c r="M44870" s="172"/>
      <c r="N44870" s="172"/>
      <c r="O44870" s="172"/>
      <c r="U44870" s="173"/>
    </row>
    <row r="44871" spans="13:21" s="104" customFormat="1" ht="15.75">
      <c r="M44871" s="172"/>
      <c r="N44871" s="172"/>
      <c r="O44871" s="172"/>
      <c r="U44871" s="173"/>
    </row>
    <row r="44872" spans="13:21" s="104" customFormat="1" ht="15.75">
      <c r="M44872" s="172"/>
      <c r="N44872" s="172"/>
      <c r="O44872" s="172"/>
      <c r="U44872" s="173"/>
    </row>
    <row r="44873" spans="13:21" s="104" customFormat="1" ht="15.75">
      <c r="M44873" s="172"/>
      <c r="N44873" s="172"/>
      <c r="O44873" s="172"/>
      <c r="U44873" s="173"/>
    </row>
    <row r="44874" spans="13:21" s="104" customFormat="1" ht="15.75">
      <c r="M44874" s="172"/>
      <c r="N44874" s="172"/>
      <c r="O44874" s="172"/>
      <c r="U44874" s="173"/>
    </row>
    <row r="44875" spans="13:21" s="104" customFormat="1" ht="15.75">
      <c r="M44875" s="172"/>
      <c r="N44875" s="172"/>
      <c r="O44875" s="172"/>
      <c r="U44875" s="173"/>
    </row>
    <row r="44876" spans="13:21" s="104" customFormat="1" ht="15.75">
      <c r="M44876" s="172"/>
      <c r="N44876" s="172"/>
      <c r="O44876" s="172"/>
      <c r="U44876" s="173"/>
    </row>
    <row r="44877" spans="13:21" s="104" customFormat="1" ht="15.75">
      <c r="M44877" s="172"/>
      <c r="N44877" s="172"/>
      <c r="O44877" s="172"/>
      <c r="U44877" s="173"/>
    </row>
    <row r="44878" spans="13:21" s="104" customFormat="1" ht="15.75">
      <c r="M44878" s="172"/>
      <c r="N44878" s="172"/>
      <c r="O44878" s="172"/>
      <c r="U44878" s="173"/>
    </row>
    <row r="44879" spans="13:21" s="104" customFormat="1" ht="15.75">
      <c r="M44879" s="172"/>
      <c r="N44879" s="172"/>
      <c r="O44879" s="172"/>
      <c r="U44879" s="173"/>
    </row>
    <row r="44880" spans="13:21" s="104" customFormat="1" ht="15.75">
      <c r="M44880" s="172"/>
      <c r="N44880" s="172"/>
      <c r="O44880" s="172"/>
      <c r="U44880" s="173"/>
    </row>
    <row r="44881" spans="13:21" s="104" customFormat="1" ht="15.75">
      <c r="M44881" s="172"/>
      <c r="N44881" s="172"/>
      <c r="O44881" s="172"/>
      <c r="U44881" s="173"/>
    </row>
    <row r="44882" spans="13:21" s="104" customFormat="1" ht="15.75">
      <c r="M44882" s="172"/>
      <c r="N44882" s="172"/>
      <c r="O44882" s="172"/>
      <c r="U44882" s="173"/>
    </row>
    <row r="44883" spans="13:21" s="104" customFormat="1" ht="15.75">
      <c r="M44883" s="172"/>
      <c r="N44883" s="172"/>
      <c r="O44883" s="172"/>
      <c r="U44883" s="173"/>
    </row>
    <row r="44884" spans="13:21" s="104" customFormat="1" ht="15.75">
      <c r="M44884" s="172"/>
      <c r="N44884" s="172"/>
      <c r="O44884" s="172"/>
      <c r="U44884" s="173"/>
    </row>
    <row r="44885" spans="13:21" s="104" customFormat="1" ht="15.75">
      <c r="M44885" s="172"/>
      <c r="N44885" s="172"/>
      <c r="O44885" s="172"/>
      <c r="U44885" s="173"/>
    </row>
    <row r="44886" spans="13:21" s="104" customFormat="1" ht="15.75">
      <c r="M44886" s="172"/>
      <c r="N44886" s="172"/>
      <c r="O44886" s="172"/>
      <c r="U44886" s="173"/>
    </row>
    <row r="44887" spans="13:21" s="104" customFormat="1" ht="15.75">
      <c r="M44887" s="172"/>
      <c r="N44887" s="172"/>
      <c r="O44887" s="172"/>
      <c r="U44887" s="173"/>
    </row>
    <row r="44888" spans="13:21" s="104" customFormat="1" ht="15.75">
      <c r="M44888" s="172"/>
      <c r="N44888" s="172"/>
      <c r="O44888" s="172"/>
      <c r="U44888" s="173"/>
    </row>
    <row r="44889" spans="13:21" s="104" customFormat="1" ht="15.75">
      <c r="M44889" s="172"/>
      <c r="N44889" s="172"/>
      <c r="O44889" s="172"/>
      <c r="U44889" s="173"/>
    </row>
    <row r="44890" spans="13:21" s="104" customFormat="1" ht="15.75">
      <c r="M44890" s="172"/>
      <c r="N44890" s="172"/>
      <c r="O44890" s="172"/>
      <c r="U44890" s="173"/>
    </row>
    <row r="44891" spans="13:21" s="104" customFormat="1" ht="15.75">
      <c r="M44891" s="172"/>
      <c r="N44891" s="172"/>
      <c r="O44891" s="172"/>
      <c r="U44891" s="173"/>
    </row>
    <row r="44892" spans="13:21" s="104" customFormat="1" ht="15.75">
      <c r="M44892" s="172"/>
      <c r="N44892" s="172"/>
      <c r="O44892" s="172"/>
      <c r="U44892" s="173"/>
    </row>
    <row r="44893" spans="13:21" s="104" customFormat="1" ht="15.75">
      <c r="M44893" s="172"/>
      <c r="N44893" s="172"/>
      <c r="O44893" s="172"/>
      <c r="U44893" s="173"/>
    </row>
    <row r="44894" spans="13:21" s="104" customFormat="1" ht="15.75">
      <c r="M44894" s="172"/>
      <c r="N44894" s="172"/>
      <c r="O44894" s="172"/>
      <c r="U44894" s="173"/>
    </row>
    <row r="44895" spans="13:21" s="104" customFormat="1" ht="15.75">
      <c r="M44895" s="172"/>
      <c r="N44895" s="172"/>
      <c r="O44895" s="172"/>
      <c r="U44895" s="173"/>
    </row>
    <row r="44896" spans="13:21" s="104" customFormat="1" ht="15.75">
      <c r="M44896" s="172"/>
      <c r="N44896" s="172"/>
      <c r="O44896" s="172"/>
      <c r="U44896" s="173"/>
    </row>
    <row r="44897" spans="13:21" s="104" customFormat="1" ht="15.75">
      <c r="M44897" s="172"/>
      <c r="N44897" s="172"/>
      <c r="O44897" s="172"/>
      <c r="U44897" s="173"/>
    </row>
    <row r="44898" spans="13:21" s="104" customFormat="1" ht="15.75">
      <c r="M44898" s="172"/>
      <c r="N44898" s="172"/>
      <c r="O44898" s="172"/>
      <c r="U44898" s="173"/>
    </row>
    <row r="44899" spans="13:21" s="104" customFormat="1" ht="15.75">
      <c r="M44899" s="172"/>
      <c r="N44899" s="172"/>
      <c r="O44899" s="172"/>
      <c r="U44899" s="173"/>
    </row>
    <row r="44900" spans="13:21" s="104" customFormat="1" ht="15.75">
      <c r="M44900" s="172"/>
      <c r="N44900" s="172"/>
      <c r="O44900" s="172"/>
      <c r="U44900" s="173"/>
    </row>
    <row r="44901" spans="13:21" s="104" customFormat="1" ht="15.75">
      <c r="M44901" s="172"/>
      <c r="N44901" s="172"/>
      <c r="O44901" s="172"/>
      <c r="U44901" s="173"/>
    </row>
    <row r="44902" spans="13:21" s="104" customFormat="1" ht="15.75">
      <c r="M44902" s="172"/>
      <c r="N44902" s="172"/>
      <c r="O44902" s="172"/>
      <c r="U44902" s="173"/>
    </row>
    <row r="44903" spans="13:21" s="104" customFormat="1" ht="15.75">
      <c r="M44903" s="172"/>
      <c r="N44903" s="172"/>
      <c r="O44903" s="172"/>
      <c r="U44903" s="173"/>
    </row>
    <row r="44904" spans="13:21" s="104" customFormat="1" ht="15.75">
      <c r="M44904" s="172"/>
      <c r="N44904" s="172"/>
      <c r="O44904" s="172"/>
      <c r="U44904" s="173"/>
    </row>
    <row r="44905" spans="13:21" s="104" customFormat="1" ht="15.75">
      <c r="M44905" s="172"/>
      <c r="N44905" s="172"/>
      <c r="O44905" s="172"/>
      <c r="U44905" s="173"/>
    </row>
    <row r="44906" spans="13:21" s="104" customFormat="1" ht="15.75">
      <c r="M44906" s="172"/>
      <c r="N44906" s="172"/>
      <c r="O44906" s="172"/>
      <c r="U44906" s="173"/>
    </row>
    <row r="44907" spans="13:21" s="104" customFormat="1" ht="15.75">
      <c r="M44907" s="172"/>
      <c r="N44907" s="172"/>
      <c r="O44907" s="172"/>
      <c r="U44907" s="173"/>
    </row>
    <row r="44908" spans="13:21" s="104" customFormat="1" ht="15.75">
      <c r="M44908" s="172"/>
      <c r="N44908" s="172"/>
      <c r="O44908" s="172"/>
      <c r="U44908" s="173"/>
    </row>
    <row r="44909" spans="13:21" s="104" customFormat="1" ht="15.75">
      <c r="M44909" s="172"/>
      <c r="N44909" s="172"/>
      <c r="O44909" s="172"/>
      <c r="U44909" s="173"/>
    </row>
    <row r="44910" spans="13:21" s="104" customFormat="1" ht="15.75">
      <c r="M44910" s="172"/>
      <c r="N44910" s="172"/>
      <c r="O44910" s="172"/>
      <c r="U44910" s="173"/>
    </row>
    <row r="44911" spans="13:21" s="104" customFormat="1" ht="15.75">
      <c r="M44911" s="172"/>
      <c r="N44911" s="172"/>
      <c r="O44911" s="172"/>
      <c r="U44911" s="173"/>
    </row>
    <row r="44912" spans="13:21" s="104" customFormat="1" ht="15.75">
      <c r="M44912" s="172"/>
      <c r="N44912" s="172"/>
      <c r="O44912" s="172"/>
      <c r="U44912" s="173"/>
    </row>
    <row r="44913" spans="13:21" s="104" customFormat="1" ht="15.75">
      <c r="M44913" s="172"/>
      <c r="N44913" s="172"/>
      <c r="O44913" s="172"/>
      <c r="U44913" s="173"/>
    </row>
    <row r="44914" spans="13:21" s="104" customFormat="1" ht="15.75">
      <c r="M44914" s="172"/>
      <c r="N44914" s="172"/>
      <c r="O44914" s="172"/>
      <c r="U44914" s="173"/>
    </row>
    <row r="44915" spans="13:21" s="104" customFormat="1" ht="15.75">
      <c r="M44915" s="172"/>
      <c r="N44915" s="172"/>
      <c r="O44915" s="172"/>
      <c r="U44915" s="173"/>
    </row>
    <row r="44916" spans="13:21" s="104" customFormat="1" ht="15.75">
      <c r="M44916" s="172"/>
      <c r="N44916" s="172"/>
      <c r="O44916" s="172"/>
      <c r="U44916" s="173"/>
    </row>
    <row r="44917" spans="13:21" s="104" customFormat="1" ht="15.75">
      <c r="M44917" s="172"/>
      <c r="N44917" s="172"/>
      <c r="O44917" s="172"/>
      <c r="U44917" s="173"/>
    </row>
    <row r="44918" spans="13:21" s="104" customFormat="1" ht="15.75">
      <c r="M44918" s="172"/>
      <c r="N44918" s="172"/>
      <c r="O44918" s="172"/>
      <c r="U44918" s="173"/>
    </row>
    <row r="44919" spans="13:21" s="104" customFormat="1" ht="15.75">
      <c r="M44919" s="172"/>
      <c r="N44919" s="172"/>
      <c r="O44919" s="172"/>
      <c r="U44919" s="173"/>
    </row>
    <row r="44920" spans="13:21" s="104" customFormat="1" ht="15.75">
      <c r="M44920" s="172"/>
      <c r="N44920" s="172"/>
      <c r="O44920" s="172"/>
      <c r="U44920" s="173"/>
    </row>
    <row r="44921" spans="13:21" s="104" customFormat="1" ht="15.75">
      <c r="M44921" s="172"/>
      <c r="N44921" s="172"/>
      <c r="O44921" s="172"/>
      <c r="U44921" s="173"/>
    </row>
    <row r="44922" spans="13:21" s="104" customFormat="1" ht="15.75">
      <c r="M44922" s="172"/>
      <c r="N44922" s="172"/>
      <c r="O44922" s="172"/>
      <c r="U44922" s="173"/>
    </row>
    <row r="44923" spans="13:21" s="104" customFormat="1" ht="15.75">
      <c r="M44923" s="172"/>
      <c r="N44923" s="172"/>
      <c r="O44923" s="172"/>
      <c r="U44923" s="173"/>
    </row>
    <row r="44924" spans="13:21" s="104" customFormat="1" ht="15.75">
      <c r="M44924" s="172"/>
      <c r="N44924" s="172"/>
      <c r="O44924" s="172"/>
      <c r="U44924" s="173"/>
    </row>
    <row r="44925" spans="13:21" s="104" customFormat="1" ht="15.75">
      <c r="M44925" s="172"/>
      <c r="N44925" s="172"/>
      <c r="O44925" s="172"/>
      <c r="U44925" s="173"/>
    </row>
    <row r="44926" spans="13:21" s="104" customFormat="1" ht="15.75">
      <c r="M44926" s="172"/>
      <c r="N44926" s="172"/>
      <c r="O44926" s="172"/>
      <c r="U44926" s="173"/>
    </row>
    <row r="44927" spans="13:21" s="104" customFormat="1" ht="15.75">
      <c r="M44927" s="172"/>
      <c r="N44927" s="172"/>
      <c r="O44927" s="172"/>
      <c r="U44927" s="173"/>
    </row>
    <row r="44928" spans="13:21" s="104" customFormat="1" ht="15.75">
      <c r="M44928" s="172"/>
      <c r="N44928" s="172"/>
      <c r="O44928" s="172"/>
      <c r="U44928" s="173"/>
    </row>
    <row r="44929" spans="13:21" s="104" customFormat="1" ht="15.75">
      <c r="M44929" s="172"/>
      <c r="N44929" s="172"/>
      <c r="O44929" s="172"/>
      <c r="U44929" s="173"/>
    </row>
    <row r="44930" spans="13:21" s="104" customFormat="1" ht="15.75">
      <c r="M44930" s="172"/>
      <c r="N44930" s="172"/>
      <c r="O44930" s="172"/>
      <c r="U44930" s="173"/>
    </row>
    <row r="44931" spans="13:21" s="104" customFormat="1" ht="15.75">
      <c r="M44931" s="172"/>
      <c r="N44931" s="172"/>
      <c r="O44931" s="172"/>
      <c r="U44931" s="173"/>
    </row>
    <row r="44932" spans="13:21" s="104" customFormat="1" ht="15.75">
      <c r="M44932" s="172"/>
      <c r="N44932" s="172"/>
      <c r="O44932" s="172"/>
      <c r="U44932" s="173"/>
    </row>
    <row r="44933" spans="13:21" s="104" customFormat="1" ht="15.75">
      <c r="M44933" s="172"/>
      <c r="N44933" s="172"/>
      <c r="O44933" s="172"/>
      <c r="U44933" s="173"/>
    </row>
    <row r="44934" spans="13:21" s="104" customFormat="1" ht="15.75">
      <c r="M44934" s="172"/>
      <c r="N44934" s="172"/>
      <c r="O44934" s="172"/>
      <c r="U44934" s="173"/>
    </row>
    <row r="44935" spans="13:21" s="104" customFormat="1" ht="15.75">
      <c r="M44935" s="172"/>
      <c r="N44935" s="172"/>
      <c r="O44935" s="172"/>
      <c r="U44935" s="173"/>
    </row>
    <row r="44936" spans="13:21" s="104" customFormat="1" ht="15.75">
      <c r="M44936" s="172"/>
      <c r="N44936" s="172"/>
      <c r="O44936" s="172"/>
      <c r="U44936" s="173"/>
    </row>
    <row r="44937" spans="13:21" s="104" customFormat="1" ht="15.75">
      <c r="M44937" s="172"/>
      <c r="N44937" s="172"/>
      <c r="O44937" s="172"/>
      <c r="U44937" s="173"/>
    </row>
    <row r="44938" spans="13:21" s="104" customFormat="1" ht="15.75">
      <c r="M44938" s="172"/>
      <c r="N44938" s="172"/>
      <c r="O44938" s="172"/>
      <c r="U44938" s="173"/>
    </row>
    <row r="44939" spans="13:21" s="104" customFormat="1" ht="15.75">
      <c r="M44939" s="172"/>
      <c r="N44939" s="172"/>
      <c r="O44939" s="172"/>
      <c r="U44939" s="173"/>
    </row>
    <row r="44940" spans="13:21" s="104" customFormat="1" ht="15.75">
      <c r="M44940" s="172"/>
      <c r="N44940" s="172"/>
      <c r="O44940" s="172"/>
      <c r="U44940" s="173"/>
    </row>
    <row r="44941" spans="13:21" s="104" customFormat="1" ht="15.75">
      <c r="M44941" s="172"/>
      <c r="N44941" s="172"/>
      <c r="O44941" s="172"/>
      <c r="U44941" s="173"/>
    </row>
    <row r="44942" spans="13:21" s="104" customFormat="1" ht="15.75">
      <c r="M44942" s="172"/>
      <c r="N44942" s="172"/>
      <c r="O44942" s="172"/>
      <c r="U44942" s="173"/>
    </row>
    <row r="44943" spans="13:21" s="104" customFormat="1" ht="15.75">
      <c r="M44943" s="172"/>
      <c r="N44943" s="172"/>
      <c r="O44943" s="172"/>
      <c r="U44943" s="173"/>
    </row>
    <row r="44944" spans="13:21" s="104" customFormat="1" ht="15.75">
      <c r="M44944" s="172"/>
      <c r="N44944" s="172"/>
      <c r="O44944" s="172"/>
      <c r="U44944" s="173"/>
    </row>
    <row r="44945" spans="13:21" s="104" customFormat="1" ht="15.75">
      <c r="M44945" s="172"/>
      <c r="N44945" s="172"/>
      <c r="O44945" s="172"/>
      <c r="U44945" s="173"/>
    </row>
    <row r="44946" spans="13:21" s="104" customFormat="1" ht="15.75">
      <c r="M44946" s="172"/>
      <c r="N44946" s="172"/>
      <c r="O44946" s="172"/>
      <c r="U44946" s="173"/>
    </row>
    <row r="44947" spans="13:21" s="104" customFormat="1" ht="15.75">
      <c r="M44947" s="172"/>
      <c r="N44947" s="172"/>
      <c r="O44947" s="172"/>
      <c r="U44947" s="173"/>
    </row>
    <row r="44948" spans="13:21" s="104" customFormat="1" ht="15.75">
      <c r="M44948" s="172"/>
      <c r="N44948" s="172"/>
      <c r="O44948" s="172"/>
      <c r="U44948" s="173"/>
    </row>
    <row r="44949" spans="13:21" s="104" customFormat="1" ht="15.75">
      <c r="M44949" s="172"/>
      <c r="N44949" s="172"/>
      <c r="O44949" s="172"/>
      <c r="U44949" s="173"/>
    </row>
    <row r="44950" spans="13:21" s="104" customFormat="1" ht="15.75">
      <c r="M44950" s="172"/>
      <c r="N44950" s="172"/>
      <c r="O44950" s="172"/>
      <c r="U44950" s="173"/>
    </row>
    <row r="44951" spans="13:21" s="104" customFormat="1" ht="15.75">
      <c r="M44951" s="172"/>
      <c r="N44951" s="172"/>
      <c r="O44951" s="172"/>
      <c r="U44951" s="173"/>
    </row>
    <row r="44952" spans="13:21" s="104" customFormat="1" ht="15.75">
      <c r="M44952" s="172"/>
      <c r="N44952" s="172"/>
      <c r="O44952" s="172"/>
      <c r="U44952" s="173"/>
    </row>
    <row r="44953" spans="13:21" s="104" customFormat="1" ht="15.75">
      <c r="M44953" s="172"/>
      <c r="N44953" s="172"/>
      <c r="O44953" s="172"/>
      <c r="U44953" s="173"/>
    </row>
    <row r="44954" spans="13:21" s="104" customFormat="1" ht="15.75">
      <c r="M44954" s="172"/>
      <c r="N44954" s="172"/>
      <c r="O44954" s="172"/>
      <c r="U44954" s="173"/>
    </row>
    <row r="44955" spans="13:21" s="104" customFormat="1" ht="15.75">
      <c r="M44955" s="172"/>
      <c r="N44955" s="172"/>
      <c r="O44955" s="172"/>
      <c r="U44955" s="173"/>
    </row>
    <row r="44956" spans="13:21" s="104" customFormat="1" ht="15.75">
      <c r="M44956" s="172"/>
      <c r="N44956" s="172"/>
      <c r="O44956" s="172"/>
      <c r="U44956" s="173"/>
    </row>
    <row r="44957" spans="13:21" s="104" customFormat="1" ht="15.75">
      <c r="M44957" s="172"/>
      <c r="N44957" s="172"/>
      <c r="O44957" s="172"/>
      <c r="U44957" s="173"/>
    </row>
    <row r="44958" spans="13:21" s="104" customFormat="1" ht="15.75">
      <c r="M44958" s="172"/>
      <c r="N44958" s="172"/>
      <c r="O44958" s="172"/>
      <c r="U44958" s="173"/>
    </row>
    <row r="44959" spans="13:21" s="104" customFormat="1" ht="15.75">
      <c r="M44959" s="172"/>
      <c r="N44959" s="172"/>
      <c r="O44959" s="172"/>
      <c r="U44959" s="173"/>
    </row>
    <row r="44960" spans="13:21" s="104" customFormat="1" ht="15.75">
      <c r="M44960" s="172"/>
      <c r="N44960" s="172"/>
      <c r="O44960" s="172"/>
      <c r="U44960" s="173"/>
    </row>
    <row r="44961" spans="13:21" s="104" customFormat="1" ht="15.75">
      <c r="M44961" s="172"/>
      <c r="N44961" s="172"/>
      <c r="O44961" s="172"/>
      <c r="U44961" s="173"/>
    </row>
    <row r="44962" spans="13:21" s="104" customFormat="1" ht="15.75">
      <c r="M44962" s="172"/>
      <c r="N44962" s="172"/>
      <c r="O44962" s="172"/>
      <c r="U44962" s="173"/>
    </row>
    <row r="44963" spans="13:21" s="104" customFormat="1" ht="15.75">
      <c r="M44963" s="172"/>
      <c r="N44963" s="172"/>
      <c r="O44963" s="172"/>
      <c r="U44963" s="173"/>
    </row>
    <row r="44964" spans="13:21" s="104" customFormat="1" ht="15.75">
      <c r="M44964" s="172"/>
      <c r="N44964" s="172"/>
      <c r="O44964" s="172"/>
      <c r="U44964" s="173"/>
    </row>
    <row r="44965" spans="13:21" s="104" customFormat="1" ht="15.75">
      <c r="M44965" s="172"/>
      <c r="N44965" s="172"/>
      <c r="O44965" s="172"/>
      <c r="U44965" s="173"/>
    </row>
    <row r="44966" spans="13:21" s="104" customFormat="1" ht="15.75">
      <c r="M44966" s="172"/>
      <c r="N44966" s="172"/>
      <c r="O44966" s="172"/>
      <c r="U44966" s="173"/>
    </row>
    <row r="44967" spans="13:21" s="104" customFormat="1" ht="15.75">
      <c r="M44967" s="172"/>
      <c r="N44967" s="172"/>
      <c r="O44967" s="172"/>
      <c r="U44967" s="173"/>
    </row>
    <row r="44968" spans="13:21" s="104" customFormat="1" ht="15.75">
      <c r="M44968" s="172"/>
      <c r="N44968" s="172"/>
      <c r="O44968" s="172"/>
      <c r="U44968" s="173"/>
    </row>
    <row r="44969" spans="13:21" s="104" customFormat="1" ht="15.75">
      <c r="M44969" s="172"/>
      <c r="N44969" s="172"/>
      <c r="O44969" s="172"/>
      <c r="U44969" s="173"/>
    </row>
    <row r="44970" spans="13:21" s="104" customFormat="1" ht="15.75">
      <c r="M44970" s="172"/>
      <c r="N44970" s="172"/>
      <c r="O44970" s="172"/>
      <c r="U44970" s="173"/>
    </row>
    <row r="44971" spans="13:21" s="104" customFormat="1" ht="15.75">
      <c r="M44971" s="172"/>
      <c r="N44971" s="172"/>
      <c r="O44971" s="172"/>
      <c r="U44971" s="173"/>
    </row>
    <row r="44972" spans="13:21" s="104" customFormat="1" ht="15.75">
      <c r="M44972" s="172"/>
      <c r="N44972" s="172"/>
      <c r="O44972" s="172"/>
      <c r="U44972" s="173"/>
    </row>
    <row r="44973" spans="13:21" s="104" customFormat="1" ht="15.75">
      <c r="M44973" s="172"/>
      <c r="N44973" s="172"/>
      <c r="O44973" s="172"/>
      <c r="U44973" s="173"/>
    </row>
    <row r="44974" spans="13:21" s="104" customFormat="1" ht="15.75">
      <c r="M44974" s="172"/>
      <c r="N44974" s="172"/>
      <c r="O44974" s="172"/>
      <c r="U44974" s="173"/>
    </row>
    <row r="44975" spans="13:21" s="104" customFormat="1" ht="15.75">
      <c r="M44975" s="172"/>
      <c r="N44975" s="172"/>
      <c r="O44975" s="172"/>
      <c r="U44975" s="173"/>
    </row>
    <row r="44976" spans="13:21" s="104" customFormat="1" ht="15.75">
      <c r="M44976" s="172"/>
      <c r="N44976" s="172"/>
      <c r="O44976" s="172"/>
      <c r="U44976" s="173"/>
    </row>
    <row r="44977" spans="13:21" s="104" customFormat="1" ht="15.75">
      <c r="M44977" s="172"/>
      <c r="N44977" s="172"/>
      <c r="O44977" s="172"/>
      <c r="U44977" s="173"/>
    </row>
    <row r="44978" spans="13:21" s="104" customFormat="1" ht="15.75">
      <c r="M44978" s="172"/>
      <c r="N44978" s="172"/>
      <c r="O44978" s="172"/>
      <c r="U44978" s="173"/>
    </row>
    <row r="44979" spans="13:21" s="104" customFormat="1" ht="15.75">
      <c r="M44979" s="172"/>
      <c r="N44979" s="172"/>
      <c r="O44979" s="172"/>
      <c r="U44979" s="173"/>
    </row>
    <row r="44980" spans="13:21" s="104" customFormat="1" ht="15.75">
      <c r="M44980" s="172"/>
      <c r="N44980" s="172"/>
      <c r="O44980" s="172"/>
      <c r="U44980" s="173"/>
    </row>
    <row r="44981" spans="13:21" s="104" customFormat="1" ht="15.75">
      <c r="M44981" s="172"/>
      <c r="N44981" s="172"/>
      <c r="O44981" s="172"/>
      <c r="U44981" s="173"/>
    </row>
    <row r="44982" spans="13:21" s="104" customFormat="1" ht="15.75">
      <c r="M44982" s="172"/>
      <c r="N44982" s="172"/>
      <c r="O44982" s="172"/>
      <c r="U44982" s="173"/>
    </row>
    <row r="44983" spans="13:21" s="104" customFormat="1" ht="15.75">
      <c r="M44983" s="172"/>
      <c r="N44983" s="172"/>
      <c r="O44983" s="172"/>
      <c r="U44983" s="173"/>
    </row>
    <row r="44984" spans="13:21" s="104" customFormat="1" ht="15.75">
      <c r="M44984" s="172"/>
      <c r="N44984" s="172"/>
      <c r="O44984" s="172"/>
      <c r="U44984" s="173"/>
    </row>
    <row r="44985" spans="13:21" s="104" customFormat="1" ht="15.75">
      <c r="M44985" s="172"/>
      <c r="N44985" s="172"/>
      <c r="O44985" s="172"/>
      <c r="U44985" s="173"/>
    </row>
    <row r="44986" spans="13:21" s="104" customFormat="1" ht="15.75">
      <c r="M44986" s="172"/>
      <c r="N44986" s="172"/>
      <c r="O44986" s="172"/>
      <c r="U44986" s="173"/>
    </row>
    <row r="44987" spans="13:21" s="104" customFormat="1" ht="15.75">
      <c r="M44987" s="172"/>
      <c r="N44987" s="172"/>
      <c r="O44987" s="172"/>
      <c r="U44987" s="173"/>
    </row>
    <row r="44988" spans="13:21" s="104" customFormat="1" ht="15.75">
      <c r="M44988" s="172"/>
      <c r="N44988" s="172"/>
      <c r="O44988" s="172"/>
      <c r="U44988" s="173"/>
    </row>
    <row r="44989" spans="13:21" s="104" customFormat="1" ht="15.75">
      <c r="M44989" s="172"/>
      <c r="N44989" s="172"/>
      <c r="O44989" s="172"/>
      <c r="U44989" s="173"/>
    </row>
    <row r="44990" spans="13:21" s="104" customFormat="1" ht="15.75">
      <c r="M44990" s="172"/>
      <c r="N44990" s="172"/>
      <c r="O44990" s="172"/>
      <c r="U44990" s="173"/>
    </row>
    <row r="44991" spans="13:21" s="104" customFormat="1" ht="15.75">
      <c r="M44991" s="172"/>
      <c r="N44991" s="172"/>
      <c r="O44991" s="172"/>
      <c r="U44991" s="173"/>
    </row>
    <row r="44992" spans="13:21" s="104" customFormat="1" ht="15.75">
      <c r="M44992" s="172"/>
      <c r="N44992" s="172"/>
      <c r="O44992" s="172"/>
      <c r="U44992" s="173"/>
    </row>
    <row r="44993" spans="13:21" s="104" customFormat="1" ht="15.75">
      <c r="M44993" s="172"/>
      <c r="N44993" s="172"/>
      <c r="O44993" s="172"/>
      <c r="U44993" s="173"/>
    </row>
    <row r="44994" spans="13:21" s="104" customFormat="1" ht="15.75">
      <c r="M44994" s="172"/>
      <c r="N44994" s="172"/>
      <c r="O44994" s="172"/>
      <c r="U44994" s="173"/>
    </row>
    <row r="44995" spans="13:21" s="104" customFormat="1" ht="15.75">
      <c r="M44995" s="172"/>
      <c r="N44995" s="172"/>
      <c r="O44995" s="172"/>
      <c r="U44995" s="173"/>
    </row>
    <row r="44996" spans="13:21" s="104" customFormat="1" ht="15.75">
      <c r="M44996" s="172"/>
      <c r="N44996" s="172"/>
      <c r="O44996" s="172"/>
      <c r="U44996" s="173"/>
    </row>
    <row r="44997" spans="13:21" s="104" customFormat="1" ht="15.75">
      <c r="M44997" s="172"/>
      <c r="N44997" s="172"/>
      <c r="O44997" s="172"/>
      <c r="U44997" s="173"/>
    </row>
    <row r="44998" spans="13:21" s="104" customFormat="1" ht="15.75">
      <c r="M44998" s="172"/>
      <c r="N44998" s="172"/>
      <c r="O44998" s="172"/>
      <c r="U44998" s="173"/>
    </row>
    <row r="44999" spans="13:21" s="104" customFormat="1" ht="15.75">
      <c r="M44999" s="172"/>
      <c r="N44999" s="172"/>
      <c r="O44999" s="172"/>
      <c r="U44999" s="173"/>
    </row>
    <row r="45000" spans="13:21" s="104" customFormat="1" ht="15.75">
      <c r="M45000" s="172"/>
      <c r="N45000" s="172"/>
      <c r="O45000" s="172"/>
      <c r="U45000" s="173"/>
    </row>
    <row r="45001" spans="13:21" s="104" customFormat="1" ht="15.75">
      <c r="M45001" s="172"/>
      <c r="N45001" s="172"/>
      <c r="O45001" s="172"/>
      <c r="U45001" s="173"/>
    </row>
    <row r="45002" spans="13:21" s="104" customFormat="1" ht="15.75">
      <c r="M45002" s="172"/>
      <c r="N45002" s="172"/>
      <c r="O45002" s="172"/>
      <c r="U45002" s="173"/>
    </row>
    <row r="45003" spans="13:21" s="104" customFormat="1" ht="15.75">
      <c r="M45003" s="172"/>
      <c r="N45003" s="172"/>
      <c r="O45003" s="172"/>
      <c r="U45003" s="173"/>
    </row>
    <row r="45004" spans="13:21" s="104" customFormat="1" ht="15.75">
      <c r="M45004" s="172"/>
      <c r="N45004" s="172"/>
      <c r="O45004" s="172"/>
      <c r="U45004" s="173"/>
    </row>
    <row r="45005" spans="13:21" s="104" customFormat="1" ht="15.75">
      <c r="M45005" s="172"/>
      <c r="N45005" s="172"/>
      <c r="O45005" s="172"/>
      <c r="U45005" s="173"/>
    </row>
    <row r="45006" spans="13:21" s="104" customFormat="1" ht="15.75">
      <c r="M45006" s="172"/>
      <c r="N45006" s="172"/>
      <c r="O45006" s="172"/>
      <c r="U45006" s="173"/>
    </row>
    <row r="45007" spans="13:21" s="104" customFormat="1" ht="15.75">
      <c r="M45007" s="172"/>
      <c r="N45007" s="172"/>
      <c r="O45007" s="172"/>
      <c r="U45007" s="173"/>
    </row>
    <row r="45008" spans="13:21" s="104" customFormat="1" ht="15.75">
      <c r="M45008" s="172"/>
      <c r="N45008" s="172"/>
      <c r="O45008" s="172"/>
      <c r="U45008" s="173"/>
    </row>
    <row r="45009" spans="13:21" s="104" customFormat="1" ht="15.75">
      <c r="M45009" s="172"/>
      <c r="N45009" s="172"/>
      <c r="O45009" s="172"/>
      <c r="U45009" s="173"/>
    </row>
    <row r="45010" spans="13:21" s="104" customFormat="1" ht="15.75">
      <c r="M45010" s="172"/>
      <c r="N45010" s="172"/>
      <c r="O45010" s="172"/>
      <c r="U45010" s="173"/>
    </row>
    <row r="45011" spans="13:21" s="104" customFormat="1" ht="15.75">
      <c r="M45011" s="172"/>
      <c r="N45011" s="172"/>
      <c r="O45011" s="172"/>
      <c r="U45011" s="173"/>
    </row>
    <row r="45012" spans="13:21" s="104" customFormat="1" ht="15.75">
      <c r="M45012" s="172"/>
      <c r="N45012" s="172"/>
      <c r="O45012" s="172"/>
      <c r="U45012" s="173"/>
    </row>
    <row r="45013" spans="13:21" s="104" customFormat="1" ht="15.75">
      <c r="M45013" s="172"/>
      <c r="N45013" s="172"/>
      <c r="O45013" s="172"/>
      <c r="U45013" s="173"/>
    </row>
    <row r="45014" spans="13:21" s="104" customFormat="1" ht="15.75">
      <c r="M45014" s="172"/>
      <c r="N45014" s="172"/>
      <c r="O45014" s="172"/>
      <c r="U45014" s="173"/>
    </row>
    <row r="45015" spans="13:21" s="104" customFormat="1" ht="15.75">
      <c r="M45015" s="172"/>
      <c r="N45015" s="172"/>
      <c r="O45015" s="172"/>
      <c r="U45015" s="173"/>
    </row>
    <row r="45016" spans="13:21" s="104" customFormat="1" ht="15.75">
      <c r="M45016" s="172"/>
      <c r="N45016" s="172"/>
      <c r="O45016" s="172"/>
      <c r="U45016" s="173"/>
    </row>
    <row r="45017" spans="13:21" s="104" customFormat="1" ht="15.75">
      <c r="M45017" s="172"/>
      <c r="N45017" s="172"/>
      <c r="O45017" s="172"/>
      <c r="U45017" s="173"/>
    </row>
    <row r="45018" spans="13:21" s="104" customFormat="1" ht="15.75">
      <c r="M45018" s="172"/>
      <c r="N45018" s="172"/>
      <c r="O45018" s="172"/>
      <c r="U45018" s="173"/>
    </row>
    <row r="45019" spans="13:21" s="104" customFormat="1" ht="15.75">
      <c r="M45019" s="172"/>
      <c r="N45019" s="172"/>
      <c r="O45019" s="172"/>
      <c r="U45019" s="173"/>
    </row>
    <row r="45020" spans="13:21" s="104" customFormat="1" ht="15.75">
      <c r="M45020" s="172"/>
      <c r="N45020" s="172"/>
      <c r="O45020" s="172"/>
      <c r="U45020" s="173"/>
    </row>
    <row r="45021" spans="13:21" s="104" customFormat="1" ht="15.75">
      <c r="M45021" s="172"/>
      <c r="N45021" s="172"/>
      <c r="O45021" s="172"/>
      <c r="U45021" s="173"/>
    </row>
    <row r="45022" spans="13:21" s="104" customFormat="1" ht="15.75">
      <c r="M45022" s="172"/>
      <c r="N45022" s="172"/>
      <c r="O45022" s="172"/>
      <c r="U45022" s="173"/>
    </row>
    <row r="45023" spans="13:21" s="104" customFormat="1" ht="15.75">
      <c r="M45023" s="172"/>
      <c r="N45023" s="172"/>
      <c r="O45023" s="172"/>
      <c r="U45023" s="173"/>
    </row>
    <row r="45024" spans="13:21" s="104" customFormat="1" ht="15.75">
      <c r="M45024" s="172"/>
      <c r="N45024" s="172"/>
      <c r="O45024" s="172"/>
      <c r="U45024" s="173"/>
    </row>
    <row r="45025" spans="13:21" s="104" customFormat="1" ht="15.75">
      <c r="M45025" s="172"/>
      <c r="N45025" s="172"/>
      <c r="O45025" s="172"/>
      <c r="U45025" s="173"/>
    </row>
    <row r="45026" spans="13:21" s="104" customFormat="1" ht="15.75">
      <c r="M45026" s="172"/>
      <c r="N45026" s="172"/>
      <c r="O45026" s="172"/>
      <c r="U45026" s="173"/>
    </row>
    <row r="45027" spans="13:21" s="104" customFormat="1" ht="15.75">
      <c r="M45027" s="172"/>
      <c r="N45027" s="172"/>
      <c r="O45027" s="172"/>
      <c r="U45027" s="173"/>
    </row>
    <row r="45028" spans="13:21" s="104" customFormat="1" ht="15.75">
      <c r="M45028" s="172"/>
      <c r="N45028" s="172"/>
      <c r="O45028" s="172"/>
      <c r="U45028" s="173"/>
    </row>
    <row r="45029" spans="13:21" s="104" customFormat="1" ht="15.75">
      <c r="M45029" s="172"/>
      <c r="N45029" s="172"/>
      <c r="O45029" s="172"/>
      <c r="U45029" s="173"/>
    </row>
    <row r="45030" spans="13:21" s="104" customFormat="1" ht="15.75">
      <c r="M45030" s="172"/>
      <c r="N45030" s="172"/>
      <c r="O45030" s="172"/>
      <c r="U45030" s="173"/>
    </row>
    <row r="45031" spans="13:21" s="104" customFormat="1" ht="15.75">
      <c r="M45031" s="172"/>
      <c r="N45031" s="172"/>
      <c r="O45031" s="172"/>
      <c r="U45031" s="173"/>
    </row>
    <row r="45032" spans="13:21" s="104" customFormat="1" ht="15.75">
      <c r="M45032" s="172"/>
      <c r="N45032" s="172"/>
      <c r="O45032" s="172"/>
      <c r="U45032" s="173"/>
    </row>
    <row r="45033" spans="13:21" s="104" customFormat="1" ht="15.75">
      <c r="M45033" s="172"/>
      <c r="N45033" s="172"/>
      <c r="O45033" s="172"/>
      <c r="U45033" s="173"/>
    </row>
    <row r="45034" spans="13:21" s="104" customFormat="1" ht="15.75">
      <c r="M45034" s="172"/>
      <c r="N45034" s="172"/>
      <c r="O45034" s="172"/>
      <c r="U45034" s="173"/>
    </row>
    <row r="45035" spans="13:21" s="104" customFormat="1" ht="15.75">
      <c r="M45035" s="172"/>
      <c r="N45035" s="172"/>
      <c r="O45035" s="172"/>
      <c r="U45035" s="173"/>
    </row>
    <row r="45036" spans="13:21" s="104" customFormat="1" ht="15.75">
      <c r="M45036" s="172"/>
      <c r="N45036" s="172"/>
      <c r="O45036" s="172"/>
      <c r="U45036" s="173"/>
    </row>
    <row r="45037" spans="13:21" s="104" customFormat="1" ht="15.75">
      <c r="M45037" s="172"/>
      <c r="N45037" s="172"/>
      <c r="O45037" s="172"/>
      <c r="U45037" s="173"/>
    </row>
    <row r="45038" spans="13:21" s="104" customFormat="1" ht="15.75">
      <c r="M45038" s="172"/>
      <c r="N45038" s="172"/>
      <c r="O45038" s="172"/>
      <c r="U45038" s="173"/>
    </row>
    <row r="45039" spans="13:21" s="104" customFormat="1" ht="15.75">
      <c r="M45039" s="172"/>
      <c r="N45039" s="172"/>
      <c r="O45039" s="172"/>
      <c r="U45039" s="173"/>
    </row>
    <row r="45040" spans="13:21" s="104" customFormat="1" ht="15.75">
      <c r="M45040" s="172"/>
      <c r="N45040" s="172"/>
      <c r="O45040" s="172"/>
      <c r="U45040" s="173"/>
    </row>
    <row r="45041" spans="13:21" s="104" customFormat="1" ht="15.75">
      <c r="M45041" s="172"/>
      <c r="N45041" s="172"/>
      <c r="O45041" s="172"/>
      <c r="U45041" s="173"/>
    </row>
    <row r="45042" spans="13:21" s="104" customFormat="1" ht="15.75">
      <c r="M45042" s="172"/>
      <c r="N45042" s="172"/>
      <c r="O45042" s="172"/>
      <c r="U45042" s="173"/>
    </row>
    <row r="45043" spans="13:21" s="104" customFormat="1" ht="15.75">
      <c r="M45043" s="172"/>
      <c r="N45043" s="172"/>
      <c r="O45043" s="172"/>
      <c r="U45043" s="173"/>
    </row>
    <row r="45044" spans="13:21" s="104" customFormat="1" ht="15.75">
      <c r="M45044" s="172"/>
      <c r="N45044" s="172"/>
      <c r="O45044" s="172"/>
      <c r="U45044" s="173"/>
    </row>
    <row r="45045" spans="13:21" s="104" customFormat="1" ht="15.75">
      <c r="M45045" s="172"/>
      <c r="N45045" s="172"/>
      <c r="O45045" s="172"/>
      <c r="U45045" s="173"/>
    </row>
    <row r="45046" spans="13:21" s="104" customFormat="1" ht="15.75">
      <c r="M45046" s="172"/>
      <c r="N45046" s="172"/>
      <c r="O45046" s="172"/>
      <c r="U45046" s="173"/>
    </row>
    <row r="45047" spans="13:21" s="104" customFormat="1" ht="15.75">
      <c r="M45047" s="172"/>
      <c r="N45047" s="172"/>
      <c r="O45047" s="172"/>
      <c r="U45047" s="173"/>
    </row>
    <row r="45048" spans="13:21" s="104" customFormat="1" ht="15.75">
      <c r="M45048" s="172"/>
      <c r="N45048" s="172"/>
      <c r="O45048" s="172"/>
      <c r="U45048" s="173"/>
    </row>
    <row r="45049" spans="13:21" s="104" customFormat="1" ht="15.75">
      <c r="M45049" s="172"/>
      <c r="N45049" s="172"/>
      <c r="O45049" s="172"/>
      <c r="U45049" s="173"/>
    </row>
    <row r="45050" spans="13:21" s="104" customFormat="1" ht="15.75">
      <c r="M45050" s="172"/>
      <c r="N45050" s="172"/>
      <c r="O45050" s="172"/>
      <c r="U45050" s="173"/>
    </row>
    <row r="45051" spans="13:21" s="104" customFormat="1" ht="15.75">
      <c r="M45051" s="172"/>
      <c r="N45051" s="172"/>
      <c r="O45051" s="172"/>
      <c r="U45051" s="173"/>
    </row>
    <row r="45052" spans="13:21" s="104" customFormat="1" ht="15.75">
      <c r="M45052" s="172"/>
      <c r="N45052" s="172"/>
      <c r="O45052" s="172"/>
      <c r="U45052" s="173"/>
    </row>
    <row r="45053" spans="13:21" s="104" customFormat="1" ht="15.75">
      <c r="M45053" s="172"/>
      <c r="N45053" s="172"/>
      <c r="O45053" s="172"/>
      <c r="U45053" s="173"/>
    </row>
    <row r="45054" spans="13:21" s="104" customFormat="1" ht="15.75">
      <c r="M45054" s="172"/>
      <c r="N45054" s="172"/>
      <c r="O45054" s="172"/>
      <c r="U45054" s="173"/>
    </row>
    <row r="45055" spans="13:21" s="104" customFormat="1" ht="15.75">
      <c r="M45055" s="172"/>
      <c r="N45055" s="172"/>
      <c r="O45055" s="172"/>
      <c r="U45055" s="173"/>
    </row>
    <row r="45056" spans="13:21" s="104" customFormat="1" ht="15.75">
      <c r="M45056" s="172"/>
      <c r="N45056" s="172"/>
      <c r="O45056" s="172"/>
      <c r="U45056" s="173"/>
    </row>
    <row r="45057" spans="13:21" s="104" customFormat="1" ht="15.75">
      <c r="M45057" s="172"/>
      <c r="N45057" s="172"/>
      <c r="O45057" s="172"/>
      <c r="U45057" s="173"/>
    </row>
    <row r="45058" spans="13:21" s="104" customFormat="1" ht="15.75">
      <c r="M45058" s="172"/>
      <c r="N45058" s="172"/>
      <c r="O45058" s="172"/>
      <c r="U45058" s="173"/>
    </row>
    <row r="45059" spans="13:21" s="104" customFormat="1" ht="15.75">
      <c r="M45059" s="172"/>
      <c r="N45059" s="172"/>
      <c r="O45059" s="172"/>
      <c r="U45059" s="173"/>
    </row>
    <row r="45060" spans="13:21" s="104" customFormat="1" ht="15.75">
      <c r="M45060" s="172"/>
      <c r="N45060" s="172"/>
      <c r="O45060" s="172"/>
      <c r="U45060" s="173"/>
    </row>
    <row r="45061" spans="13:21" s="104" customFormat="1" ht="15.75">
      <c r="M45061" s="172"/>
      <c r="N45061" s="172"/>
      <c r="O45061" s="172"/>
      <c r="U45061" s="173"/>
    </row>
    <row r="45062" spans="13:21" s="104" customFormat="1" ht="15.75">
      <c r="M45062" s="172"/>
      <c r="N45062" s="172"/>
      <c r="O45062" s="172"/>
      <c r="U45062" s="173"/>
    </row>
    <row r="45063" spans="13:21" s="104" customFormat="1" ht="15.75">
      <c r="M45063" s="172"/>
      <c r="N45063" s="172"/>
      <c r="O45063" s="172"/>
      <c r="U45063" s="173"/>
    </row>
    <row r="45064" spans="13:21" s="104" customFormat="1" ht="15.75">
      <c r="M45064" s="172"/>
      <c r="N45064" s="172"/>
      <c r="O45064" s="172"/>
      <c r="U45064" s="173"/>
    </row>
    <row r="45065" spans="13:21" s="104" customFormat="1" ht="15.75">
      <c r="M45065" s="172"/>
      <c r="N45065" s="172"/>
      <c r="O45065" s="172"/>
      <c r="U45065" s="173"/>
    </row>
    <row r="45066" spans="13:21" s="104" customFormat="1" ht="15.75">
      <c r="M45066" s="172"/>
      <c r="N45066" s="172"/>
      <c r="O45066" s="172"/>
      <c r="U45066" s="173"/>
    </row>
    <row r="45067" spans="13:21" s="104" customFormat="1" ht="15.75">
      <c r="M45067" s="172"/>
      <c r="N45067" s="172"/>
      <c r="O45067" s="172"/>
      <c r="U45067" s="173"/>
    </row>
    <row r="45068" spans="13:21" s="104" customFormat="1" ht="15.75">
      <c r="M45068" s="172"/>
      <c r="N45068" s="172"/>
      <c r="O45068" s="172"/>
      <c r="U45068" s="173"/>
    </row>
    <row r="45069" spans="13:21" s="104" customFormat="1" ht="15.75">
      <c r="M45069" s="172"/>
      <c r="N45069" s="172"/>
      <c r="O45069" s="172"/>
      <c r="U45069" s="173"/>
    </row>
    <row r="45070" spans="13:21" s="104" customFormat="1" ht="15.75">
      <c r="M45070" s="172"/>
      <c r="N45070" s="172"/>
      <c r="O45070" s="172"/>
      <c r="U45070" s="173"/>
    </row>
    <row r="45071" spans="13:21" s="104" customFormat="1" ht="15.75">
      <c r="M45071" s="172"/>
      <c r="N45071" s="172"/>
      <c r="O45071" s="172"/>
      <c r="U45071" s="173"/>
    </row>
    <row r="45072" spans="13:21" s="104" customFormat="1" ht="15.75">
      <c r="M45072" s="172"/>
      <c r="N45072" s="172"/>
      <c r="O45072" s="172"/>
      <c r="U45072" s="173"/>
    </row>
    <row r="45073" spans="13:21" s="104" customFormat="1" ht="15.75">
      <c r="M45073" s="172"/>
      <c r="N45073" s="172"/>
      <c r="O45073" s="172"/>
      <c r="U45073" s="173"/>
    </row>
    <row r="45074" spans="13:21" s="104" customFormat="1" ht="15.75">
      <c r="M45074" s="172"/>
      <c r="N45074" s="172"/>
      <c r="O45074" s="172"/>
      <c r="U45074" s="173"/>
    </row>
    <row r="45075" spans="13:21" s="104" customFormat="1" ht="15.75">
      <c r="M45075" s="172"/>
      <c r="N45075" s="172"/>
      <c r="O45075" s="172"/>
      <c r="U45075" s="173"/>
    </row>
    <row r="45076" spans="13:21" s="104" customFormat="1" ht="15.75">
      <c r="M45076" s="172"/>
      <c r="N45076" s="172"/>
      <c r="O45076" s="172"/>
      <c r="U45076" s="173"/>
    </row>
    <row r="45077" spans="13:21" s="104" customFormat="1" ht="15.75">
      <c r="M45077" s="172"/>
      <c r="N45077" s="172"/>
      <c r="O45077" s="172"/>
      <c r="U45077" s="173"/>
    </row>
    <row r="45078" spans="13:21" s="104" customFormat="1" ht="15.75">
      <c r="M45078" s="172"/>
      <c r="N45078" s="172"/>
      <c r="O45078" s="172"/>
      <c r="U45078" s="173"/>
    </row>
    <row r="45079" spans="13:21" s="104" customFormat="1" ht="15.75">
      <c r="M45079" s="172"/>
      <c r="N45079" s="172"/>
      <c r="O45079" s="172"/>
      <c r="U45079" s="173"/>
    </row>
    <row r="45080" spans="13:21" s="104" customFormat="1" ht="15.75">
      <c r="M45080" s="172"/>
      <c r="N45080" s="172"/>
      <c r="O45080" s="172"/>
      <c r="U45080" s="173"/>
    </row>
    <row r="45081" spans="13:21" s="104" customFormat="1" ht="15.75">
      <c r="M45081" s="172"/>
      <c r="N45081" s="172"/>
      <c r="O45081" s="172"/>
      <c r="U45081" s="173"/>
    </row>
    <row r="45082" spans="13:21" s="104" customFormat="1" ht="15.75">
      <c r="M45082" s="172"/>
      <c r="N45082" s="172"/>
      <c r="O45082" s="172"/>
      <c r="U45082" s="173"/>
    </row>
    <row r="45083" spans="13:21" s="104" customFormat="1" ht="15.75">
      <c r="M45083" s="172"/>
      <c r="N45083" s="172"/>
      <c r="O45083" s="172"/>
      <c r="U45083" s="173"/>
    </row>
    <row r="45084" spans="13:21" s="104" customFormat="1" ht="15.75">
      <c r="M45084" s="172"/>
      <c r="N45084" s="172"/>
      <c r="O45084" s="172"/>
      <c r="U45084" s="173"/>
    </row>
    <row r="45085" spans="13:21" s="104" customFormat="1" ht="15.75">
      <c r="M45085" s="172"/>
      <c r="N45085" s="172"/>
      <c r="O45085" s="172"/>
      <c r="U45085" s="173"/>
    </row>
    <row r="45086" spans="13:21" s="104" customFormat="1" ht="15.75">
      <c r="M45086" s="172"/>
      <c r="N45086" s="172"/>
      <c r="O45086" s="172"/>
      <c r="U45086" s="173"/>
    </row>
    <row r="45087" spans="13:21" s="104" customFormat="1" ht="15.75">
      <c r="M45087" s="172"/>
      <c r="N45087" s="172"/>
      <c r="O45087" s="172"/>
      <c r="U45087" s="173"/>
    </row>
    <row r="45088" spans="13:21" s="104" customFormat="1" ht="15.75">
      <c r="M45088" s="172"/>
      <c r="N45088" s="172"/>
      <c r="O45088" s="172"/>
      <c r="U45088" s="173"/>
    </row>
    <row r="45089" spans="13:21" s="104" customFormat="1" ht="15.75">
      <c r="M45089" s="172"/>
      <c r="N45089" s="172"/>
      <c r="O45089" s="172"/>
      <c r="U45089" s="173"/>
    </row>
    <row r="45090" spans="13:21" s="104" customFormat="1" ht="15.75">
      <c r="M45090" s="172"/>
      <c r="N45090" s="172"/>
      <c r="O45090" s="172"/>
      <c r="U45090" s="173"/>
    </row>
    <row r="45091" spans="13:21" s="104" customFormat="1" ht="15.75">
      <c r="M45091" s="172"/>
      <c r="N45091" s="172"/>
      <c r="O45091" s="172"/>
      <c r="U45091" s="173"/>
    </row>
    <row r="45092" spans="13:21" s="104" customFormat="1" ht="15.75">
      <c r="M45092" s="172"/>
      <c r="N45092" s="172"/>
      <c r="O45092" s="172"/>
      <c r="U45092" s="173"/>
    </row>
    <row r="45093" spans="13:21" s="104" customFormat="1" ht="15.75">
      <c r="M45093" s="172"/>
      <c r="N45093" s="172"/>
      <c r="O45093" s="172"/>
      <c r="U45093" s="173"/>
    </row>
    <row r="45094" spans="13:21" s="104" customFormat="1" ht="15.75">
      <c r="M45094" s="172"/>
      <c r="N45094" s="172"/>
      <c r="O45094" s="172"/>
      <c r="U45094" s="173"/>
    </row>
    <row r="45095" spans="13:21" s="104" customFormat="1" ht="15.75">
      <c r="M45095" s="172"/>
      <c r="N45095" s="172"/>
      <c r="O45095" s="172"/>
      <c r="U45095" s="173"/>
    </row>
    <row r="45096" spans="13:21" s="104" customFormat="1" ht="15.75">
      <c r="M45096" s="172"/>
      <c r="N45096" s="172"/>
      <c r="O45096" s="172"/>
      <c r="U45096" s="173"/>
    </row>
    <row r="45097" spans="13:21" s="104" customFormat="1" ht="15.75">
      <c r="M45097" s="172"/>
      <c r="N45097" s="172"/>
      <c r="O45097" s="172"/>
      <c r="U45097" s="173"/>
    </row>
    <row r="45098" spans="13:21" s="104" customFormat="1" ht="15.75">
      <c r="M45098" s="172"/>
      <c r="N45098" s="172"/>
      <c r="O45098" s="172"/>
      <c r="U45098" s="173"/>
    </row>
    <row r="45099" spans="13:21" s="104" customFormat="1" ht="15.75">
      <c r="M45099" s="172"/>
      <c r="N45099" s="172"/>
      <c r="O45099" s="172"/>
      <c r="U45099" s="173"/>
    </row>
    <row r="45100" spans="13:21" s="104" customFormat="1" ht="15.75">
      <c r="M45100" s="172"/>
      <c r="N45100" s="172"/>
      <c r="O45100" s="172"/>
      <c r="U45100" s="173"/>
    </row>
    <row r="45101" spans="13:21" s="104" customFormat="1" ht="15.75">
      <c r="M45101" s="172"/>
      <c r="N45101" s="172"/>
      <c r="O45101" s="172"/>
      <c r="U45101" s="173"/>
    </row>
    <row r="45102" spans="13:21" s="104" customFormat="1" ht="15.75">
      <c r="M45102" s="172"/>
      <c r="N45102" s="172"/>
      <c r="O45102" s="172"/>
      <c r="U45102" s="173"/>
    </row>
    <row r="45103" spans="13:21" s="104" customFormat="1" ht="15.75">
      <c r="M45103" s="172"/>
      <c r="N45103" s="172"/>
      <c r="O45103" s="172"/>
      <c r="U45103" s="173"/>
    </row>
    <row r="45104" spans="13:21" s="104" customFormat="1" ht="15.75">
      <c r="M45104" s="172"/>
      <c r="N45104" s="172"/>
      <c r="O45104" s="172"/>
      <c r="U45104" s="173"/>
    </row>
    <row r="45105" spans="13:21" s="104" customFormat="1" ht="15.75">
      <c r="M45105" s="172"/>
      <c r="N45105" s="172"/>
      <c r="O45105" s="172"/>
      <c r="U45105" s="173"/>
    </row>
    <row r="45106" spans="13:21" s="104" customFormat="1" ht="15.75">
      <c r="M45106" s="172"/>
      <c r="N45106" s="172"/>
      <c r="O45106" s="172"/>
      <c r="U45106" s="173"/>
    </row>
    <row r="45107" spans="13:21" s="104" customFormat="1" ht="15.75">
      <c r="M45107" s="172"/>
      <c r="N45107" s="172"/>
      <c r="O45107" s="172"/>
      <c r="U45107" s="173"/>
    </row>
    <row r="45108" spans="13:21" s="104" customFormat="1" ht="15.75">
      <c r="M45108" s="172"/>
      <c r="N45108" s="172"/>
      <c r="O45108" s="172"/>
      <c r="U45108" s="173"/>
    </row>
    <row r="45109" spans="13:21" s="104" customFormat="1" ht="15.75">
      <c r="M45109" s="172"/>
      <c r="N45109" s="172"/>
      <c r="O45109" s="172"/>
      <c r="U45109" s="173"/>
    </row>
    <row r="45110" spans="13:21" s="104" customFormat="1" ht="15.75">
      <c r="M45110" s="172"/>
      <c r="N45110" s="172"/>
      <c r="O45110" s="172"/>
      <c r="U45110" s="173"/>
    </row>
    <row r="45111" spans="13:21" s="104" customFormat="1" ht="15.75">
      <c r="M45111" s="172"/>
      <c r="N45111" s="172"/>
      <c r="O45111" s="172"/>
      <c r="U45111" s="173"/>
    </row>
    <row r="45112" spans="13:21" s="104" customFormat="1" ht="15.75">
      <c r="M45112" s="172"/>
      <c r="N45112" s="172"/>
      <c r="O45112" s="172"/>
      <c r="U45112" s="173"/>
    </row>
    <row r="45113" spans="13:21" s="104" customFormat="1" ht="15.75">
      <c r="M45113" s="172"/>
      <c r="N45113" s="172"/>
      <c r="O45113" s="172"/>
      <c r="U45113" s="173"/>
    </row>
    <row r="45114" spans="13:21" s="104" customFormat="1" ht="15.75">
      <c r="M45114" s="172"/>
      <c r="N45114" s="172"/>
      <c r="O45114" s="172"/>
      <c r="U45114" s="173"/>
    </row>
    <row r="45115" spans="13:21" s="104" customFormat="1" ht="15.75">
      <c r="M45115" s="172"/>
      <c r="N45115" s="172"/>
      <c r="O45115" s="172"/>
      <c r="U45115" s="173"/>
    </row>
    <row r="45116" spans="13:21" s="104" customFormat="1" ht="15.75">
      <c r="M45116" s="172"/>
      <c r="N45116" s="172"/>
      <c r="O45116" s="172"/>
      <c r="U45116" s="173"/>
    </row>
    <row r="45117" spans="13:21" s="104" customFormat="1" ht="15.75">
      <c r="M45117" s="172"/>
      <c r="N45117" s="172"/>
      <c r="O45117" s="172"/>
      <c r="U45117" s="173"/>
    </row>
    <row r="45118" spans="13:21" s="104" customFormat="1" ht="15.75">
      <c r="M45118" s="172"/>
      <c r="N45118" s="172"/>
      <c r="O45118" s="172"/>
      <c r="U45118" s="173"/>
    </row>
    <row r="45119" spans="13:21" s="104" customFormat="1" ht="15.75">
      <c r="M45119" s="172"/>
      <c r="N45119" s="172"/>
      <c r="O45119" s="172"/>
      <c r="U45119" s="173"/>
    </row>
    <row r="45120" spans="13:21" s="104" customFormat="1" ht="15.75">
      <c r="M45120" s="172"/>
      <c r="N45120" s="172"/>
      <c r="O45120" s="172"/>
      <c r="U45120" s="173"/>
    </row>
    <row r="45121" spans="13:21" s="104" customFormat="1" ht="15.75">
      <c r="M45121" s="172"/>
      <c r="N45121" s="172"/>
      <c r="O45121" s="172"/>
      <c r="U45121" s="173"/>
    </row>
    <row r="45122" spans="13:21" s="104" customFormat="1" ht="15.75">
      <c r="M45122" s="172"/>
      <c r="N45122" s="172"/>
      <c r="O45122" s="172"/>
      <c r="U45122" s="173"/>
    </row>
    <row r="45123" spans="13:21" s="104" customFormat="1" ht="15.75">
      <c r="M45123" s="172"/>
      <c r="N45123" s="172"/>
      <c r="O45123" s="172"/>
      <c r="U45123" s="173"/>
    </row>
    <row r="45124" spans="13:21" s="104" customFormat="1" ht="15.75">
      <c r="M45124" s="172"/>
      <c r="N45124" s="172"/>
      <c r="O45124" s="172"/>
      <c r="U45124" s="173"/>
    </row>
    <row r="45125" spans="13:21" s="104" customFormat="1" ht="15.75">
      <c r="M45125" s="172"/>
      <c r="N45125" s="172"/>
      <c r="O45125" s="172"/>
      <c r="U45125" s="173"/>
    </row>
    <row r="45126" spans="13:21" s="104" customFormat="1" ht="15.75">
      <c r="M45126" s="172"/>
      <c r="N45126" s="172"/>
      <c r="O45126" s="172"/>
      <c r="U45126" s="173"/>
    </row>
    <row r="45127" spans="13:21" s="104" customFormat="1" ht="15.75">
      <c r="M45127" s="172"/>
      <c r="N45127" s="172"/>
      <c r="O45127" s="172"/>
      <c r="U45127" s="173"/>
    </row>
    <row r="45128" spans="13:21" s="104" customFormat="1" ht="15.75">
      <c r="M45128" s="172"/>
      <c r="N45128" s="172"/>
      <c r="O45128" s="172"/>
      <c r="U45128" s="173"/>
    </row>
    <row r="45129" spans="13:21" s="104" customFormat="1" ht="15.75">
      <c r="M45129" s="172"/>
      <c r="N45129" s="172"/>
      <c r="O45129" s="172"/>
      <c r="U45129" s="173"/>
    </row>
    <row r="45130" spans="13:21" s="104" customFormat="1" ht="15.75">
      <c r="M45130" s="172"/>
      <c r="N45130" s="172"/>
      <c r="O45130" s="172"/>
      <c r="U45130" s="173"/>
    </row>
    <row r="45131" spans="13:21" s="104" customFormat="1" ht="15.75">
      <c r="M45131" s="172"/>
      <c r="N45131" s="172"/>
      <c r="O45131" s="172"/>
      <c r="U45131" s="173"/>
    </row>
    <row r="45132" spans="13:21" s="104" customFormat="1" ht="15.75">
      <c r="M45132" s="172"/>
      <c r="N45132" s="172"/>
      <c r="O45132" s="172"/>
      <c r="U45132" s="173"/>
    </row>
    <row r="45133" spans="13:21" s="104" customFormat="1" ht="15.75">
      <c r="M45133" s="172"/>
      <c r="N45133" s="172"/>
      <c r="O45133" s="172"/>
      <c r="U45133" s="173"/>
    </row>
    <row r="45134" spans="13:21" s="104" customFormat="1" ht="15.75">
      <c r="M45134" s="172"/>
      <c r="N45134" s="172"/>
      <c r="O45134" s="172"/>
      <c r="U45134" s="173"/>
    </row>
    <row r="45135" spans="13:21" s="104" customFormat="1" ht="15.75">
      <c r="M45135" s="172"/>
      <c r="N45135" s="172"/>
      <c r="O45135" s="172"/>
      <c r="U45135" s="173"/>
    </row>
    <row r="45136" spans="13:21" s="104" customFormat="1" ht="15.75">
      <c r="M45136" s="172"/>
      <c r="N45136" s="172"/>
      <c r="O45136" s="172"/>
      <c r="U45136" s="173"/>
    </row>
    <row r="45137" spans="13:21" s="104" customFormat="1" ht="15.75">
      <c r="M45137" s="172"/>
      <c r="N45137" s="172"/>
      <c r="O45137" s="172"/>
      <c r="U45137" s="173"/>
    </row>
    <row r="45138" spans="13:21" s="104" customFormat="1" ht="15.75">
      <c r="M45138" s="172"/>
      <c r="N45138" s="172"/>
      <c r="O45138" s="172"/>
      <c r="U45138" s="173"/>
    </row>
    <row r="45139" spans="13:21" s="104" customFormat="1" ht="15.75">
      <c r="M45139" s="172"/>
      <c r="N45139" s="172"/>
      <c r="O45139" s="172"/>
      <c r="U45139" s="173"/>
    </row>
    <row r="45140" spans="13:21" s="104" customFormat="1" ht="15.75">
      <c r="M45140" s="172"/>
      <c r="N45140" s="172"/>
      <c r="O45140" s="172"/>
      <c r="U45140" s="173"/>
    </row>
    <row r="45141" spans="13:21" s="104" customFormat="1" ht="15.75">
      <c r="M45141" s="172"/>
      <c r="N45141" s="172"/>
      <c r="O45141" s="172"/>
      <c r="U45141" s="173"/>
    </row>
    <row r="45142" spans="13:21" s="104" customFormat="1" ht="15.75">
      <c r="M45142" s="172"/>
      <c r="N45142" s="172"/>
      <c r="O45142" s="172"/>
      <c r="U45142" s="173"/>
    </row>
    <row r="45143" spans="13:21" s="104" customFormat="1" ht="15.75">
      <c r="M45143" s="172"/>
      <c r="N45143" s="172"/>
      <c r="O45143" s="172"/>
      <c r="U45143" s="173"/>
    </row>
    <row r="45144" spans="13:21" s="104" customFormat="1" ht="15.75">
      <c r="M45144" s="172"/>
      <c r="N45144" s="172"/>
      <c r="O45144" s="172"/>
      <c r="U45144" s="173"/>
    </row>
    <row r="45145" spans="13:21" s="104" customFormat="1" ht="15.75">
      <c r="M45145" s="172"/>
      <c r="N45145" s="172"/>
      <c r="O45145" s="172"/>
      <c r="U45145" s="173"/>
    </row>
    <row r="45146" spans="13:21" s="104" customFormat="1" ht="15.75">
      <c r="M45146" s="172"/>
      <c r="N45146" s="172"/>
      <c r="O45146" s="172"/>
      <c r="U45146" s="173"/>
    </row>
    <row r="45147" spans="13:21" s="104" customFormat="1" ht="15.75">
      <c r="M45147" s="172"/>
      <c r="N45147" s="172"/>
      <c r="O45147" s="172"/>
      <c r="U45147" s="173"/>
    </row>
    <row r="45148" spans="13:21" s="104" customFormat="1" ht="15.75">
      <c r="M45148" s="172"/>
      <c r="N45148" s="172"/>
      <c r="O45148" s="172"/>
      <c r="U45148" s="173"/>
    </row>
    <row r="45149" spans="13:21" s="104" customFormat="1" ht="15.75">
      <c r="M45149" s="172"/>
      <c r="N45149" s="172"/>
      <c r="O45149" s="172"/>
      <c r="U45149" s="173"/>
    </row>
    <row r="45150" spans="13:21" s="104" customFormat="1" ht="15.75">
      <c r="M45150" s="172"/>
      <c r="N45150" s="172"/>
      <c r="O45150" s="172"/>
      <c r="U45150" s="173"/>
    </row>
    <row r="45151" spans="13:21" s="104" customFormat="1" ht="15.75">
      <c r="M45151" s="172"/>
      <c r="N45151" s="172"/>
      <c r="O45151" s="172"/>
      <c r="U45151" s="173"/>
    </row>
    <row r="45152" spans="13:21" s="104" customFormat="1" ht="15.75">
      <c r="M45152" s="172"/>
      <c r="N45152" s="172"/>
      <c r="O45152" s="172"/>
      <c r="U45152" s="173"/>
    </row>
    <row r="45153" spans="13:21" s="104" customFormat="1" ht="15.75">
      <c r="M45153" s="172"/>
      <c r="N45153" s="172"/>
      <c r="O45153" s="172"/>
      <c r="U45153" s="173"/>
    </row>
    <row r="45154" spans="13:21" s="104" customFormat="1" ht="15.75">
      <c r="M45154" s="172"/>
      <c r="N45154" s="172"/>
      <c r="O45154" s="172"/>
      <c r="U45154" s="173"/>
    </row>
    <row r="45155" spans="13:21" s="104" customFormat="1" ht="15.75">
      <c r="M45155" s="172"/>
      <c r="N45155" s="172"/>
      <c r="O45155" s="172"/>
      <c r="U45155" s="173"/>
    </row>
    <row r="45156" spans="13:21" s="104" customFormat="1" ht="15.75">
      <c r="M45156" s="172"/>
      <c r="N45156" s="172"/>
      <c r="O45156" s="172"/>
      <c r="U45156" s="173"/>
    </row>
    <row r="45157" spans="13:21" s="104" customFormat="1" ht="15.75">
      <c r="M45157" s="172"/>
      <c r="N45157" s="172"/>
      <c r="O45157" s="172"/>
      <c r="U45157" s="173"/>
    </row>
    <row r="45158" spans="13:21" s="104" customFormat="1" ht="15.75">
      <c r="M45158" s="172"/>
      <c r="N45158" s="172"/>
      <c r="O45158" s="172"/>
      <c r="U45158" s="173"/>
    </row>
    <row r="45159" spans="13:21" s="104" customFormat="1" ht="15.75">
      <c r="M45159" s="172"/>
      <c r="N45159" s="172"/>
      <c r="O45159" s="172"/>
      <c r="U45159" s="173"/>
    </row>
    <row r="45160" spans="13:21" s="104" customFormat="1" ht="15.75">
      <c r="M45160" s="172"/>
      <c r="N45160" s="172"/>
      <c r="O45160" s="172"/>
      <c r="U45160" s="173"/>
    </row>
    <row r="45161" spans="13:21" s="104" customFormat="1" ht="15.75">
      <c r="M45161" s="172"/>
      <c r="N45161" s="172"/>
      <c r="O45161" s="172"/>
      <c r="U45161" s="173"/>
    </row>
    <row r="45162" spans="13:21" s="104" customFormat="1" ht="15.75">
      <c r="M45162" s="172"/>
      <c r="N45162" s="172"/>
      <c r="O45162" s="172"/>
      <c r="U45162" s="173"/>
    </row>
    <row r="45163" spans="13:21" s="104" customFormat="1" ht="15.75">
      <c r="M45163" s="172"/>
      <c r="N45163" s="172"/>
      <c r="O45163" s="172"/>
      <c r="U45163" s="173"/>
    </row>
    <row r="45164" spans="13:21" s="104" customFormat="1" ht="15.75">
      <c r="M45164" s="172"/>
      <c r="N45164" s="172"/>
      <c r="O45164" s="172"/>
      <c r="U45164" s="173"/>
    </row>
    <row r="45165" spans="13:21" s="104" customFormat="1" ht="15.75">
      <c r="M45165" s="172"/>
      <c r="N45165" s="172"/>
      <c r="O45165" s="172"/>
      <c r="U45165" s="173"/>
    </row>
    <row r="45166" spans="13:21" s="104" customFormat="1" ht="15.75">
      <c r="M45166" s="172"/>
      <c r="N45166" s="172"/>
      <c r="O45166" s="172"/>
      <c r="U45166" s="173"/>
    </row>
    <row r="45167" spans="13:21" s="104" customFormat="1" ht="15.75">
      <c r="M45167" s="172"/>
      <c r="N45167" s="172"/>
      <c r="O45167" s="172"/>
      <c r="U45167" s="173"/>
    </row>
    <row r="45168" spans="13:21" s="104" customFormat="1" ht="15.75">
      <c r="M45168" s="172"/>
      <c r="N45168" s="172"/>
      <c r="O45168" s="172"/>
      <c r="U45168" s="173"/>
    </row>
    <row r="45169" spans="13:21" s="104" customFormat="1" ht="15.75">
      <c r="M45169" s="172"/>
      <c r="N45169" s="172"/>
      <c r="O45169" s="172"/>
      <c r="U45169" s="173"/>
    </row>
    <row r="45170" spans="13:21" s="104" customFormat="1" ht="15.75">
      <c r="M45170" s="172"/>
      <c r="N45170" s="172"/>
      <c r="O45170" s="172"/>
      <c r="U45170" s="173"/>
    </row>
    <row r="45171" spans="13:21" s="104" customFormat="1" ht="15.75">
      <c r="M45171" s="172"/>
      <c r="N45171" s="172"/>
      <c r="O45171" s="172"/>
      <c r="U45171" s="173"/>
    </row>
    <row r="45172" spans="13:21" s="104" customFormat="1" ht="15.75">
      <c r="M45172" s="172"/>
      <c r="N45172" s="172"/>
      <c r="O45172" s="172"/>
      <c r="U45172" s="173"/>
    </row>
    <row r="45173" spans="13:21" s="104" customFormat="1" ht="15.75">
      <c r="M45173" s="172"/>
      <c r="N45173" s="172"/>
      <c r="O45173" s="172"/>
      <c r="U45173" s="173"/>
    </row>
    <row r="45174" spans="13:21" s="104" customFormat="1" ht="15.75">
      <c r="M45174" s="172"/>
      <c r="N45174" s="172"/>
      <c r="O45174" s="172"/>
      <c r="U45174" s="173"/>
    </row>
    <row r="45175" spans="13:21" s="104" customFormat="1" ht="15.75">
      <c r="M45175" s="172"/>
      <c r="N45175" s="172"/>
      <c r="O45175" s="172"/>
      <c r="U45175" s="173"/>
    </row>
    <row r="45176" spans="13:21" s="104" customFormat="1" ht="15.75">
      <c r="M45176" s="172"/>
      <c r="N45176" s="172"/>
      <c r="O45176" s="172"/>
      <c r="U45176" s="173"/>
    </row>
    <row r="45177" spans="13:21" s="104" customFormat="1" ht="15.75">
      <c r="M45177" s="172"/>
      <c r="N45177" s="172"/>
      <c r="O45177" s="172"/>
      <c r="U45177" s="173"/>
    </row>
    <row r="45178" spans="13:21" s="104" customFormat="1" ht="15.75">
      <c r="M45178" s="172"/>
      <c r="N45178" s="172"/>
      <c r="O45178" s="172"/>
      <c r="U45178" s="173"/>
    </row>
    <row r="45179" spans="13:21" s="104" customFormat="1" ht="15.75">
      <c r="M45179" s="172"/>
      <c r="N45179" s="172"/>
      <c r="O45179" s="172"/>
      <c r="U45179" s="173"/>
    </row>
    <row r="45180" spans="13:21" s="104" customFormat="1" ht="15.75">
      <c r="M45180" s="172"/>
      <c r="N45180" s="172"/>
      <c r="O45180" s="172"/>
      <c r="U45180" s="173"/>
    </row>
    <row r="45181" spans="13:21" s="104" customFormat="1" ht="15.75">
      <c r="M45181" s="172"/>
      <c r="N45181" s="172"/>
      <c r="O45181" s="172"/>
      <c r="U45181" s="173"/>
    </row>
    <row r="45182" spans="13:21" s="104" customFormat="1" ht="15.75">
      <c r="M45182" s="172"/>
      <c r="N45182" s="172"/>
      <c r="O45182" s="172"/>
      <c r="U45182" s="173"/>
    </row>
    <row r="45183" spans="13:21" s="104" customFormat="1" ht="15.75">
      <c r="M45183" s="172"/>
      <c r="N45183" s="172"/>
      <c r="O45183" s="172"/>
      <c r="U45183" s="173"/>
    </row>
    <row r="45184" spans="13:21" s="104" customFormat="1" ht="15.75">
      <c r="M45184" s="172"/>
      <c r="N45184" s="172"/>
      <c r="O45184" s="172"/>
      <c r="U45184" s="173"/>
    </row>
    <row r="45185" spans="13:21" s="104" customFormat="1" ht="15.75">
      <c r="M45185" s="172"/>
      <c r="N45185" s="172"/>
      <c r="O45185" s="172"/>
      <c r="U45185" s="173"/>
    </row>
    <row r="45186" spans="13:21" s="104" customFormat="1" ht="15.75">
      <c r="M45186" s="172"/>
      <c r="N45186" s="172"/>
      <c r="O45186" s="172"/>
      <c r="U45186" s="173"/>
    </row>
    <row r="45187" spans="13:21" s="104" customFormat="1" ht="15.75">
      <c r="M45187" s="172"/>
      <c r="N45187" s="172"/>
      <c r="O45187" s="172"/>
      <c r="U45187" s="173"/>
    </row>
    <row r="45188" spans="13:21" s="104" customFormat="1" ht="15.75">
      <c r="M45188" s="172"/>
      <c r="N45188" s="172"/>
      <c r="O45188" s="172"/>
      <c r="U45188" s="173"/>
    </row>
    <row r="45189" spans="13:21" s="104" customFormat="1" ht="15.75">
      <c r="M45189" s="172"/>
      <c r="N45189" s="172"/>
      <c r="O45189" s="172"/>
      <c r="U45189" s="173"/>
    </row>
    <row r="45190" spans="13:21" s="104" customFormat="1" ht="15.75">
      <c r="M45190" s="172"/>
      <c r="N45190" s="172"/>
      <c r="O45190" s="172"/>
      <c r="U45190" s="173"/>
    </row>
    <row r="45191" spans="13:21" s="104" customFormat="1" ht="15.75">
      <c r="M45191" s="172"/>
      <c r="N45191" s="172"/>
      <c r="O45191" s="172"/>
      <c r="U45191" s="173"/>
    </row>
    <row r="45192" spans="13:21" s="104" customFormat="1" ht="15.75">
      <c r="M45192" s="172"/>
      <c r="N45192" s="172"/>
      <c r="O45192" s="172"/>
      <c r="U45192" s="173"/>
    </row>
    <row r="45193" spans="13:21" s="104" customFormat="1" ht="15.75">
      <c r="M45193" s="172"/>
      <c r="N45193" s="172"/>
      <c r="O45193" s="172"/>
      <c r="U45193" s="173"/>
    </row>
    <row r="45194" spans="13:21" s="104" customFormat="1" ht="15.75">
      <c r="M45194" s="172"/>
      <c r="N45194" s="172"/>
      <c r="O45194" s="172"/>
      <c r="U45194" s="173"/>
    </row>
    <row r="45195" spans="13:21" s="104" customFormat="1" ht="15.75">
      <c r="M45195" s="172"/>
      <c r="N45195" s="172"/>
      <c r="O45195" s="172"/>
      <c r="U45195" s="173"/>
    </row>
    <row r="45196" spans="13:21" s="104" customFormat="1" ht="15.75">
      <c r="M45196" s="172"/>
      <c r="N45196" s="172"/>
      <c r="O45196" s="172"/>
      <c r="U45196" s="173"/>
    </row>
    <row r="45197" spans="13:21" s="104" customFormat="1" ht="15.75">
      <c r="M45197" s="172"/>
      <c r="N45197" s="172"/>
      <c r="O45197" s="172"/>
      <c r="U45197" s="173"/>
    </row>
    <row r="45198" spans="13:21" s="104" customFormat="1" ht="15.75">
      <c r="M45198" s="172"/>
      <c r="N45198" s="172"/>
      <c r="O45198" s="172"/>
      <c r="U45198" s="173"/>
    </row>
    <row r="45199" spans="13:21" s="104" customFormat="1" ht="15.75">
      <c r="M45199" s="172"/>
      <c r="N45199" s="172"/>
      <c r="O45199" s="172"/>
      <c r="U45199" s="173"/>
    </row>
    <row r="45200" spans="13:21" s="104" customFormat="1" ht="15.75">
      <c r="M45200" s="172"/>
      <c r="N45200" s="172"/>
      <c r="O45200" s="172"/>
      <c r="U45200" s="173"/>
    </row>
    <row r="45201" spans="13:21" s="104" customFormat="1" ht="15.75">
      <c r="M45201" s="172"/>
      <c r="N45201" s="172"/>
      <c r="O45201" s="172"/>
      <c r="U45201" s="173"/>
    </row>
    <row r="45202" spans="13:21" s="104" customFormat="1" ht="15.75">
      <c r="M45202" s="172"/>
      <c r="N45202" s="172"/>
      <c r="O45202" s="172"/>
      <c r="U45202" s="173"/>
    </row>
    <row r="45203" spans="13:21" s="104" customFormat="1" ht="15.75">
      <c r="M45203" s="172"/>
      <c r="N45203" s="172"/>
      <c r="O45203" s="172"/>
      <c r="U45203" s="173"/>
    </row>
    <row r="45204" spans="13:21" s="104" customFormat="1" ht="15.75">
      <c r="M45204" s="172"/>
      <c r="N45204" s="172"/>
      <c r="O45204" s="172"/>
      <c r="U45204" s="173"/>
    </row>
    <row r="45205" spans="13:21" s="104" customFormat="1" ht="15.75">
      <c r="M45205" s="172"/>
      <c r="N45205" s="172"/>
      <c r="O45205" s="172"/>
      <c r="U45205" s="173"/>
    </row>
    <row r="45206" spans="13:21" s="104" customFormat="1" ht="15.75">
      <c r="M45206" s="172"/>
      <c r="N45206" s="172"/>
      <c r="O45206" s="172"/>
      <c r="U45206" s="173"/>
    </row>
    <row r="45207" spans="13:21" s="104" customFormat="1" ht="15.75">
      <c r="M45207" s="172"/>
      <c r="N45207" s="172"/>
      <c r="O45207" s="172"/>
      <c r="U45207" s="173"/>
    </row>
    <row r="45208" spans="13:21" s="104" customFormat="1" ht="15.75">
      <c r="M45208" s="172"/>
      <c r="N45208" s="172"/>
      <c r="O45208" s="172"/>
      <c r="U45208" s="173"/>
    </row>
    <row r="45209" spans="13:21" s="104" customFormat="1" ht="15.75">
      <c r="M45209" s="172"/>
      <c r="N45209" s="172"/>
      <c r="O45209" s="172"/>
      <c r="U45209" s="173"/>
    </row>
    <row r="45210" spans="13:21" s="104" customFormat="1" ht="15.75">
      <c r="M45210" s="172"/>
      <c r="N45210" s="172"/>
      <c r="O45210" s="172"/>
      <c r="U45210" s="173"/>
    </row>
    <row r="45211" spans="13:21" s="104" customFormat="1" ht="15.75">
      <c r="M45211" s="172"/>
      <c r="N45211" s="172"/>
      <c r="O45211" s="172"/>
      <c r="U45211" s="173"/>
    </row>
    <row r="45212" spans="13:21" s="104" customFormat="1" ht="15.75">
      <c r="M45212" s="172"/>
      <c r="N45212" s="172"/>
      <c r="O45212" s="172"/>
      <c r="U45212" s="173"/>
    </row>
    <row r="45213" spans="13:21" s="104" customFormat="1" ht="15.75">
      <c r="M45213" s="172"/>
      <c r="N45213" s="172"/>
      <c r="O45213" s="172"/>
      <c r="U45213" s="173"/>
    </row>
    <row r="45214" spans="13:21" s="104" customFormat="1" ht="15.75">
      <c r="M45214" s="172"/>
      <c r="N45214" s="172"/>
      <c r="O45214" s="172"/>
      <c r="U45214" s="173"/>
    </row>
    <row r="45215" spans="13:21" s="104" customFormat="1" ht="15.75">
      <c r="M45215" s="172"/>
      <c r="N45215" s="172"/>
      <c r="O45215" s="172"/>
      <c r="U45215" s="173"/>
    </row>
    <row r="45216" spans="13:21" s="104" customFormat="1" ht="15.75">
      <c r="M45216" s="172"/>
      <c r="N45216" s="172"/>
      <c r="O45216" s="172"/>
      <c r="U45216" s="173"/>
    </row>
    <row r="45217" spans="13:21" s="104" customFormat="1" ht="15.75">
      <c r="M45217" s="172"/>
      <c r="N45217" s="172"/>
      <c r="O45217" s="172"/>
      <c r="U45217" s="173"/>
    </row>
    <row r="45218" spans="13:21" s="104" customFormat="1" ht="15.75">
      <c r="M45218" s="172"/>
      <c r="N45218" s="172"/>
      <c r="O45218" s="172"/>
      <c r="U45218" s="173"/>
    </row>
    <row r="45219" spans="13:21" s="104" customFormat="1" ht="15.75">
      <c r="M45219" s="172"/>
      <c r="N45219" s="172"/>
      <c r="O45219" s="172"/>
      <c r="U45219" s="173"/>
    </row>
    <row r="45220" spans="13:21" s="104" customFormat="1" ht="15.75">
      <c r="M45220" s="172"/>
      <c r="N45220" s="172"/>
      <c r="O45220" s="172"/>
      <c r="U45220" s="173"/>
    </row>
    <row r="45221" spans="13:21" s="104" customFormat="1" ht="15.75">
      <c r="M45221" s="172"/>
      <c r="N45221" s="172"/>
      <c r="O45221" s="172"/>
      <c r="U45221" s="173"/>
    </row>
    <row r="45222" spans="13:21" s="104" customFormat="1" ht="15.75">
      <c r="M45222" s="172"/>
      <c r="N45222" s="172"/>
      <c r="O45222" s="172"/>
      <c r="U45222" s="173"/>
    </row>
    <row r="45223" spans="13:21" s="104" customFormat="1" ht="15.75">
      <c r="M45223" s="172"/>
      <c r="N45223" s="172"/>
      <c r="O45223" s="172"/>
      <c r="U45223" s="173"/>
    </row>
    <row r="45224" spans="13:21" s="104" customFormat="1" ht="15.75">
      <c r="M45224" s="172"/>
      <c r="N45224" s="172"/>
      <c r="O45224" s="172"/>
      <c r="U45224" s="173"/>
    </row>
    <row r="45225" spans="13:21" s="104" customFormat="1" ht="15.75">
      <c r="M45225" s="172"/>
      <c r="N45225" s="172"/>
      <c r="O45225" s="172"/>
      <c r="U45225" s="173"/>
    </row>
    <row r="45226" spans="13:21" s="104" customFormat="1" ht="15.75">
      <c r="M45226" s="172"/>
      <c r="N45226" s="172"/>
      <c r="O45226" s="172"/>
      <c r="U45226" s="173"/>
    </row>
    <row r="45227" spans="13:21" s="104" customFormat="1" ht="15.75">
      <c r="M45227" s="172"/>
      <c r="N45227" s="172"/>
      <c r="O45227" s="172"/>
      <c r="U45227" s="173"/>
    </row>
    <row r="45228" spans="13:21" s="104" customFormat="1" ht="15.75">
      <c r="M45228" s="172"/>
      <c r="N45228" s="172"/>
      <c r="O45228" s="172"/>
      <c r="U45228" s="173"/>
    </row>
    <row r="45229" spans="13:21" s="104" customFormat="1" ht="15.75">
      <c r="M45229" s="172"/>
      <c r="N45229" s="172"/>
      <c r="O45229" s="172"/>
      <c r="U45229" s="173"/>
    </row>
    <row r="45230" spans="13:21" s="104" customFormat="1" ht="15.75">
      <c r="M45230" s="172"/>
      <c r="N45230" s="172"/>
      <c r="O45230" s="172"/>
      <c r="U45230" s="173"/>
    </row>
    <row r="45231" spans="13:21" s="104" customFormat="1" ht="15.75">
      <c r="M45231" s="172"/>
      <c r="N45231" s="172"/>
      <c r="O45231" s="172"/>
      <c r="U45231" s="173"/>
    </row>
    <row r="45232" spans="13:21" s="104" customFormat="1" ht="15.75">
      <c r="M45232" s="172"/>
      <c r="N45232" s="172"/>
      <c r="O45232" s="172"/>
      <c r="U45232" s="173"/>
    </row>
    <row r="45233" spans="13:21" s="104" customFormat="1" ht="15.75">
      <c r="M45233" s="172"/>
      <c r="N45233" s="172"/>
      <c r="O45233" s="172"/>
      <c r="U45233" s="173"/>
    </row>
    <row r="45234" spans="13:21" s="104" customFormat="1" ht="15.75">
      <c r="M45234" s="172"/>
      <c r="N45234" s="172"/>
      <c r="O45234" s="172"/>
      <c r="U45234" s="173"/>
    </row>
    <row r="45235" spans="13:21" s="104" customFormat="1" ht="15.75">
      <c r="M45235" s="172"/>
      <c r="N45235" s="172"/>
      <c r="O45235" s="172"/>
      <c r="U45235" s="173"/>
    </row>
    <row r="45236" spans="13:21" s="104" customFormat="1" ht="15.75">
      <c r="M45236" s="172"/>
      <c r="N45236" s="172"/>
      <c r="O45236" s="172"/>
      <c r="U45236" s="173"/>
    </row>
    <row r="45237" spans="13:21" s="104" customFormat="1" ht="15.75">
      <c r="M45237" s="172"/>
      <c r="N45237" s="172"/>
      <c r="O45237" s="172"/>
      <c r="U45237" s="173"/>
    </row>
    <row r="45238" spans="13:21" s="104" customFormat="1" ht="15.75">
      <c r="M45238" s="172"/>
      <c r="N45238" s="172"/>
      <c r="O45238" s="172"/>
      <c r="U45238" s="173"/>
    </row>
    <row r="45239" spans="13:21" s="104" customFormat="1" ht="15.75">
      <c r="M45239" s="172"/>
      <c r="N45239" s="172"/>
      <c r="O45239" s="172"/>
      <c r="U45239" s="173"/>
    </row>
    <row r="45240" spans="13:21" s="104" customFormat="1" ht="15.75">
      <c r="M45240" s="172"/>
      <c r="N45240" s="172"/>
      <c r="O45240" s="172"/>
      <c r="U45240" s="173"/>
    </row>
    <row r="45241" spans="13:21" s="104" customFormat="1" ht="15.75">
      <c r="M45241" s="172"/>
      <c r="N45241" s="172"/>
      <c r="O45241" s="172"/>
      <c r="U45241" s="173"/>
    </row>
    <row r="45242" spans="13:21" s="104" customFormat="1" ht="15.75">
      <c r="M45242" s="172"/>
      <c r="N45242" s="172"/>
      <c r="O45242" s="172"/>
      <c r="U45242" s="173"/>
    </row>
    <row r="45243" spans="13:21" s="104" customFormat="1" ht="15.75">
      <c r="M45243" s="172"/>
      <c r="N45243" s="172"/>
      <c r="O45243" s="172"/>
      <c r="U45243" s="173"/>
    </row>
    <row r="45244" spans="13:21" s="104" customFormat="1" ht="15.75">
      <c r="M45244" s="172"/>
      <c r="N45244" s="172"/>
      <c r="O45244" s="172"/>
      <c r="U45244" s="173"/>
    </row>
    <row r="45245" spans="13:21" s="104" customFormat="1" ht="15.75">
      <c r="M45245" s="172"/>
      <c r="N45245" s="172"/>
      <c r="O45245" s="172"/>
      <c r="U45245" s="173"/>
    </row>
    <row r="45246" spans="13:21" s="104" customFormat="1" ht="15.75">
      <c r="M45246" s="172"/>
      <c r="N45246" s="172"/>
      <c r="O45246" s="172"/>
      <c r="U45246" s="173"/>
    </row>
    <row r="45247" spans="13:21" s="104" customFormat="1" ht="15.75">
      <c r="M45247" s="172"/>
      <c r="N45247" s="172"/>
      <c r="O45247" s="172"/>
      <c r="U45247" s="173"/>
    </row>
    <row r="45248" spans="13:21" s="104" customFormat="1" ht="15.75">
      <c r="M45248" s="172"/>
      <c r="N45248" s="172"/>
      <c r="O45248" s="172"/>
      <c r="U45248" s="173"/>
    </row>
    <row r="45249" spans="13:21" s="104" customFormat="1" ht="15.75">
      <c r="M45249" s="172"/>
      <c r="N45249" s="172"/>
      <c r="O45249" s="172"/>
      <c r="U45249" s="173"/>
    </row>
    <row r="45250" spans="13:21" s="104" customFormat="1" ht="15.75">
      <c r="M45250" s="172"/>
      <c r="N45250" s="172"/>
      <c r="O45250" s="172"/>
      <c r="U45250" s="173"/>
    </row>
    <row r="45251" spans="13:21" s="104" customFormat="1" ht="15.75">
      <c r="M45251" s="172"/>
      <c r="N45251" s="172"/>
      <c r="O45251" s="172"/>
      <c r="U45251" s="173"/>
    </row>
    <row r="45252" spans="13:21" s="104" customFormat="1" ht="15.75">
      <c r="M45252" s="172"/>
      <c r="N45252" s="172"/>
      <c r="O45252" s="172"/>
      <c r="U45252" s="173"/>
    </row>
    <row r="45253" spans="13:21" s="104" customFormat="1" ht="15.75">
      <c r="M45253" s="172"/>
      <c r="N45253" s="172"/>
      <c r="O45253" s="172"/>
      <c r="U45253" s="173"/>
    </row>
    <row r="45254" spans="13:21" s="104" customFormat="1" ht="15.75">
      <c r="M45254" s="172"/>
      <c r="N45254" s="172"/>
      <c r="O45254" s="172"/>
      <c r="U45254" s="173"/>
    </row>
    <row r="45255" spans="13:21" s="104" customFormat="1" ht="15.75">
      <c r="M45255" s="172"/>
      <c r="N45255" s="172"/>
      <c r="O45255" s="172"/>
      <c r="U45255" s="173"/>
    </row>
    <row r="45256" spans="13:21" s="104" customFormat="1" ht="15.75">
      <c r="M45256" s="172"/>
      <c r="N45256" s="172"/>
      <c r="O45256" s="172"/>
      <c r="U45256" s="173"/>
    </row>
    <row r="45257" spans="13:21" s="104" customFormat="1" ht="15.75">
      <c r="M45257" s="172"/>
      <c r="N45257" s="172"/>
      <c r="O45257" s="172"/>
      <c r="U45257" s="173"/>
    </row>
    <row r="45258" spans="13:21" s="104" customFormat="1" ht="15.75">
      <c r="M45258" s="172"/>
      <c r="N45258" s="172"/>
      <c r="O45258" s="172"/>
      <c r="U45258" s="173"/>
    </row>
    <row r="45259" spans="13:21" s="104" customFormat="1" ht="15.75">
      <c r="M45259" s="172"/>
      <c r="N45259" s="172"/>
      <c r="O45259" s="172"/>
      <c r="U45259" s="173"/>
    </row>
    <row r="45260" spans="13:21" s="104" customFormat="1" ht="15.75">
      <c r="M45260" s="172"/>
      <c r="N45260" s="172"/>
      <c r="O45260" s="172"/>
      <c r="U45260" s="173"/>
    </row>
    <row r="45261" spans="13:21" s="104" customFormat="1" ht="15.75">
      <c r="M45261" s="172"/>
      <c r="N45261" s="172"/>
      <c r="O45261" s="172"/>
      <c r="U45261" s="173"/>
    </row>
    <row r="45262" spans="13:21" s="104" customFormat="1" ht="15.75">
      <c r="M45262" s="172"/>
      <c r="N45262" s="172"/>
      <c r="O45262" s="172"/>
      <c r="U45262" s="173"/>
    </row>
    <row r="45263" spans="13:21" s="104" customFormat="1" ht="15.75">
      <c r="M45263" s="172"/>
      <c r="N45263" s="172"/>
      <c r="O45263" s="172"/>
      <c r="U45263" s="173"/>
    </row>
    <row r="45264" spans="13:21" s="104" customFormat="1" ht="15.75">
      <c r="M45264" s="172"/>
      <c r="N45264" s="172"/>
      <c r="O45264" s="172"/>
      <c r="U45264" s="173"/>
    </row>
    <row r="45265" spans="13:21" s="104" customFormat="1" ht="15.75">
      <c r="M45265" s="172"/>
      <c r="N45265" s="172"/>
      <c r="O45265" s="172"/>
      <c r="U45265" s="173"/>
    </row>
    <row r="45266" spans="13:21" s="104" customFormat="1" ht="15.75">
      <c r="M45266" s="172"/>
      <c r="N45266" s="172"/>
      <c r="O45266" s="172"/>
      <c r="U45266" s="173"/>
    </row>
    <row r="45267" spans="13:21" s="104" customFormat="1" ht="15.75">
      <c r="M45267" s="172"/>
      <c r="N45267" s="172"/>
      <c r="O45267" s="172"/>
      <c r="U45267" s="173"/>
    </row>
    <row r="45268" spans="13:21" s="104" customFormat="1" ht="15.75">
      <c r="M45268" s="172"/>
      <c r="N45268" s="172"/>
      <c r="O45268" s="172"/>
      <c r="U45268" s="173"/>
    </row>
    <row r="45269" spans="13:21" s="104" customFormat="1" ht="15.75">
      <c r="M45269" s="172"/>
      <c r="N45269" s="172"/>
      <c r="O45269" s="172"/>
      <c r="U45269" s="173"/>
    </row>
    <row r="45270" spans="13:21" s="104" customFormat="1" ht="15.75">
      <c r="M45270" s="172"/>
      <c r="N45270" s="172"/>
      <c r="O45270" s="172"/>
      <c r="U45270" s="173"/>
    </row>
    <row r="45271" spans="13:21" s="104" customFormat="1" ht="15.75">
      <c r="M45271" s="172"/>
      <c r="N45271" s="172"/>
      <c r="O45271" s="172"/>
      <c r="U45271" s="173"/>
    </row>
    <row r="45272" spans="13:21" s="104" customFormat="1" ht="15.75">
      <c r="M45272" s="172"/>
      <c r="N45272" s="172"/>
      <c r="O45272" s="172"/>
      <c r="U45272" s="173"/>
    </row>
    <row r="45273" spans="13:21" s="104" customFormat="1" ht="15.75">
      <c r="M45273" s="172"/>
      <c r="N45273" s="172"/>
      <c r="O45273" s="172"/>
      <c r="U45273" s="173"/>
    </row>
    <row r="45274" spans="13:21" s="104" customFormat="1" ht="15.75">
      <c r="M45274" s="172"/>
      <c r="N45274" s="172"/>
      <c r="O45274" s="172"/>
      <c r="U45274" s="173"/>
    </row>
    <row r="45275" spans="13:21" s="104" customFormat="1" ht="15.75">
      <c r="M45275" s="172"/>
      <c r="N45275" s="172"/>
      <c r="O45275" s="172"/>
      <c r="U45275" s="173"/>
    </row>
    <row r="45276" spans="13:21" s="104" customFormat="1" ht="15.75">
      <c r="M45276" s="172"/>
      <c r="N45276" s="172"/>
      <c r="O45276" s="172"/>
      <c r="U45276" s="173"/>
    </row>
    <row r="45277" spans="13:21" s="104" customFormat="1" ht="15.75">
      <c r="M45277" s="172"/>
      <c r="N45277" s="172"/>
      <c r="O45277" s="172"/>
      <c r="U45277" s="173"/>
    </row>
    <row r="45278" spans="13:21" s="104" customFormat="1" ht="15.75">
      <c r="M45278" s="172"/>
      <c r="N45278" s="172"/>
      <c r="O45278" s="172"/>
      <c r="U45278" s="173"/>
    </row>
    <row r="45279" spans="13:21" s="104" customFormat="1" ht="15.75">
      <c r="M45279" s="172"/>
      <c r="N45279" s="172"/>
      <c r="O45279" s="172"/>
      <c r="U45279" s="173"/>
    </row>
    <row r="45280" spans="13:21" s="104" customFormat="1" ht="15.75">
      <c r="M45280" s="172"/>
      <c r="N45280" s="172"/>
      <c r="O45280" s="172"/>
      <c r="U45280" s="173"/>
    </row>
    <row r="45281" spans="13:21" s="104" customFormat="1" ht="15.75">
      <c r="M45281" s="172"/>
      <c r="N45281" s="172"/>
      <c r="O45281" s="172"/>
      <c r="U45281" s="173"/>
    </row>
    <row r="45282" spans="13:21" s="104" customFormat="1" ht="15.75">
      <c r="M45282" s="172"/>
      <c r="N45282" s="172"/>
      <c r="O45282" s="172"/>
      <c r="U45282" s="173"/>
    </row>
    <row r="45283" spans="13:21" s="104" customFormat="1" ht="15.75">
      <c r="M45283" s="172"/>
      <c r="N45283" s="172"/>
      <c r="O45283" s="172"/>
      <c r="U45283" s="173"/>
    </row>
    <row r="45284" spans="13:21" s="104" customFormat="1" ht="15.75">
      <c r="M45284" s="172"/>
      <c r="N45284" s="172"/>
      <c r="O45284" s="172"/>
      <c r="U45284" s="173"/>
    </row>
    <row r="45285" spans="13:21" s="104" customFormat="1" ht="15.75">
      <c r="M45285" s="172"/>
      <c r="N45285" s="172"/>
      <c r="O45285" s="172"/>
      <c r="U45285" s="173"/>
    </row>
    <row r="45286" spans="13:21" s="104" customFormat="1" ht="15.75">
      <c r="M45286" s="172"/>
      <c r="N45286" s="172"/>
      <c r="O45286" s="172"/>
      <c r="U45286" s="173"/>
    </row>
    <row r="45287" spans="13:21" s="104" customFormat="1" ht="15.75">
      <c r="M45287" s="172"/>
      <c r="N45287" s="172"/>
      <c r="O45287" s="172"/>
      <c r="U45287" s="173"/>
    </row>
    <row r="45288" spans="13:21" s="104" customFormat="1" ht="15.75">
      <c r="M45288" s="172"/>
      <c r="N45288" s="172"/>
      <c r="O45288" s="172"/>
      <c r="U45288" s="173"/>
    </row>
    <row r="45289" spans="13:21" s="104" customFormat="1" ht="15.75">
      <c r="M45289" s="172"/>
      <c r="N45289" s="172"/>
      <c r="O45289" s="172"/>
      <c r="U45289" s="173"/>
    </row>
    <row r="45290" spans="13:21" s="104" customFormat="1" ht="15.75">
      <c r="M45290" s="172"/>
      <c r="N45290" s="172"/>
      <c r="O45290" s="172"/>
      <c r="U45290" s="173"/>
    </row>
    <row r="45291" spans="13:21" s="104" customFormat="1" ht="15.75">
      <c r="M45291" s="172"/>
      <c r="N45291" s="172"/>
      <c r="O45291" s="172"/>
      <c r="U45291" s="173"/>
    </row>
    <row r="45292" spans="13:21" s="104" customFormat="1" ht="15.75">
      <c r="M45292" s="172"/>
      <c r="N45292" s="172"/>
      <c r="O45292" s="172"/>
      <c r="U45292" s="173"/>
    </row>
    <row r="45293" spans="13:21" s="104" customFormat="1" ht="15.75">
      <c r="M45293" s="172"/>
      <c r="N45293" s="172"/>
      <c r="O45293" s="172"/>
      <c r="U45293" s="173"/>
    </row>
    <row r="45294" spans="13:21" s="104" customFormat="1" ht="15.75">
      <c r="M45294" s="172"/>
      <c r="N45294" s="172"/>
      <c r="O45294" s="172"/>
      <c r="U45294" s="173"/>
    </row>
    <row r="45295" spans="13:21" s="104" customFormat="1" ht="15.75">
      <c r="M45295" s="172"/>
      <c r="N45295" s="172"/>
      <c r="O45295" s="172"/>
      <c r="U45295" s="173"/>
    </row>
    <row r="45296" spans="13:21" s="104" customFormat="1" ht="15.75">
      <c r="M45296" s="172"/>
      <c r="N45296" s="172"/>
      <c r="O45296" s="172"/>
      <c r="U45296" s="173"/>
    </row>
    <row r="45297" spans="13:21" s="104" customFormat="1" ht="15.75">
      <c r="M45297" s="172"/>
      <c r="N45297" s="172"/>
      <c r="O45297" s="172"/>
      <c r="U45297" s="173"/>
    </row>
    <row r="45298" spans="13:21" s="104" customFormat="1" ht="15.75">
      <c r="M45298" s="172"/>
      <c r="N45298" s="172"/>
      <c r="O45298" s="172"/>
      <c r="U45298" s="173"/>
    </row>
    <row r="45299" spans="13:21" s="104" customFormat="1" ht="15.75">
      <c r="M45299" s="172"/>
      <c r="N45299" s="172"/>
      <c r="O45299" s="172"/>
      <c r="U45299" s="173"/>
    </row>
    <row r="45300" spans="13:21" s="104" customFormat="1" ht="15.75">
      <c r="M45300" s="172"/>
      <c r="N45300" s="172"/>
      <c r="O45300" s="172"/>
      <c r="U45300" s="173"/>
    </row>
    <row r="45301" spans="13:21" s="104" customFormat="1" ht="15.75">
      <c r="M45301" s="172"/>
      <c r="N45301" s="172"/>
      <c r="O45301" s="172"/>
      <c r="U45301" s="173"/>
    </row>
    <row r="45302" spans="13:21" s="104" customFormat="1" ht="15.75">
      <c r="M45302" s="172"/>
      <c r="N45302" s="172"/>
      <c r="O45302" s="172"/>
      <c r="U45302" s="173"/>
    </row>
    <row r="45303" spans="13:21" s="104" customFormat="1" ht="15.75">
      <c r="M45303" s="172"/>
      <c r="N45303" s="172"/>
      <c r="O45303" s="172"/>
      <c r="U45303" s="173"/>
    </row>
    <row r="45304" spans="13:21" s="104" customFormat="1" ht="15.75">
      <c r="M45304" s="172"/>
      <c r="N45304" s="172"/>
      <c r="O45304" s="172"/>
      <c r="U45304" s="173"/>
    </row>
    <row r="45305" spans="13:21" s="104" customFormat="1" ht="15.75">
      <c r="M45305" s="172"/>
      <c r="N45305" s="172"/>
      <c r="O45305" s="172"/>
      <c r="U45305" s="173"/>
    </row>
    <row r="45306" spans="13:21" s="104" customFormat="1" ht="15.75">
      <c r="M45306" s="172"/>
      <c r="N45306" s="172"/>
      <c r="O45306" s="172"/>
      <c r="U45306" s="173"/>
    </row>
    <row r="45307" spans="13:21" s="104" customFormat="1" ht="15.75">
      <c r="M45307" s="172"/>
      <c r="N45307" s="172"/>
      <c r="O45307" s="172"/>
      <c r="U45307" s="173"/>
    </row>
    <row r="45308" spans="13:21" s="104" customFormat="1" ht="15.75">
      <c r="M45308" s="172"/>
      <c r="N45308" s="172"/>
      <c r="O45308" s="172"/>
      <c r="U45308" s="173"/>
    </row>
    <row r="45309" spans="13:21" s="104" customFormat="1" ht="15.75">
      <c r="M45309" s="172"/>
      <c r="N45309" s="172"/>
      <c r="O45309" s="172"/>
      <c r="U45309" s="173"/>
    </row>
    <row r="45310" spans="13:21" s="104" customFormat="1" ht="15.75">
      <c r="M45310" s="172"/>
      <c r="N45310" s="172"/>
      <c r="O45310" s="172"/>
      <c r="U45310" s="173"/>
    </row>
    <row r="45311" spans="13:21" s="104" customFormat="1" ht="15.75">
      <c r="M45311" s="172"/>
      <c r="N45311" s="172"/>
      <c r="O45311" s="172"/>
      <c r="U45311" s="173"/>
    </row>
    <row r="45312" spans="13:21" s="104" customFormat="1" ht="15.75">
      <c r="M45312" s="172"/>
      <c r="N45312" s="172"/>
      <c r="O45312" s="172"/>
      <c r="U45312" s="173"/>
    </row>
    <row r="45313" spans="13:21" s="104" customFormat="1" ht="15.75">
      <c r="M45313" s="172"/>
      <c r="N45313" s="172"/>
      <c r="O45313" s="172"/>
      <c r="U45313" s="173"/>
    </row>
    <row r="45314" spans="13:21" s="104" customFormat="1" ht="15.75">
      <c r="M45314" s="172"/>
      <c r="N45314" s="172"/>
      <c r="O45314" s="172"/>
      <c r="U45314" s="173"/>
    </row>
    <row r="45315" spans="13:21" s="104" customFormat="1" ht="15.75">
      <c r="M45315" s="172"/>
      <c r="N45315" s="172"/>
      <c r="O45315" s="172"/>
      <c r="U45315" s="173"/>
    </row>
    <row r="45316" spans="13:21" s="104" customFormat="1" ht="15.75">
      <c r="M45316" s="172"/>
      <c r="N45316" s="172"/>
      <c r="O45316" s="172"/>
      <c r="U45316" s="173"/>
    </row>
    <row r="45317" spans="13:21" s="104" customFormat="1" ht="15.75">
      <c r="M45317" s="172"/>
      <c r="N45317" s="172"/>
      <c r="O45317" s="172"/>
      <c r="U45317" s="173"/>
    </row>
    <row r="45318" spans="13:21" s="104" customFormat="1" ht="15.75">
      <c r="M45318" s="172"/>
      <c r="N45318" s="172"/>
      <c r="O45318" s="172"/>
      <c r="U45318" s="173"/>
    </row>
    <row r="45319" spans="13:21" s="104" customFormat="1" ht="15.75">
      <c r="M45319" s="172"/>
      <c r="N45319" s="172"/>
      <c r="O45319" s="172"/>
      <c r="U45319" s="173"/>
    </row>
    <row r="45320" spans="13:21" s="104" customFormat="1" ht="15.75">
      <c r="M45320" s="172"/>
      <c r="N45320" s="172"/>
      <c r="O45320" s="172"/>
      <c r="U45320" s="173"/>
    </row>
    <row r="45321" spans="13:21" s="104" customFormat="1" ht="15.75">
      <c r="M45321" s="172"/>
      <c r="N45321" s="172"/>
      <c r="O45321" s="172"/>
      <c r="U45321" s="173"/>
    </row>
    <row r="45322" spans="13:21" s="104" customFormat="1" ht="15.75">
      <c r="M45322" s="172"/>
      <c r="N45322" s="172"/>
      <c r="O45322" s="172"/>
      <c r="U45322" s="173"/>
    </row>
    <row r="45323" spans="13:21" s="104" customFormat="1" ht="15.75">
      <c r="M45323" s="172"/>
      <c r="N45323" s="172"/>
      <c r="O45323" s="172"/>
      <c r="U45323" s="173"/>
    </row>
    <row r="45324" spans="13:21" s="104" customFormat="1" ht="15.75">
      <c r="M45324" s="172"/>
      <c r="N45324" s="172"/>
      <c r="O45324" s="172"/>
      <c r="U45324" s="173"/>
    </row>
    <row r="45325" spans="13:21" s="104" customFormat="1" ht="15.75">
      <c r="M45325" s="172"/>
      <c r="N45325" s="172"/>
      <c r="O45325" s="172"/>
      <c r="U45325" s="173"/>
    </row>
    <row r="45326" spans="13:21" s="104" customFormat="1" ht="15.75">
      <c r="M45326" s="172"/>
      <c r="N45326" s="172"/>
      <c r="O45326" s="172"/>
      <c r="U45326" s="173"/>
    </row>
    <row r="45327" spans="13:21" s="104" customFormat="1" ht="15.75">
      <c r="M45327" s="172"/>
      <c r="N45327" s="172"/>
      <c r="O45327" s="172"/>
      <c r="U45327" s="173"/>
    </row>
    <row r="45328" spans="13:21" s="104" customFormat="1" ht="15.75">
      <c r="M45328" s="172"/>
      <c r="N45328" s="172"/>
      <c r="O45328" s="172"/>
      <c r="U45328" s="173"/>
    </row>
    <row r="45329" spans="13:21" s="104" customFormat="1" ht="15.75">
      <c r="M45329" s="172"/>
      <c r="N45329" s="172"/>
      <c r="O45329" s="172"/>
      <c r="U45329" s="173"/>
    </row>
    <row r="45330" spans="13:21" s="104" customFormat="1" ht="15.75">
      <c r="M45330" s="172"/>
      <c r="N45330" s="172"/>
      <c r="O45330" s="172"/>
      <c r="U45330" s="173"/>
    </row>
    <row r="45331" spans="13:21" s="104" customFormat="1" ht="15.75">
      <c r="M45331" s="172"/>
      <c r="N45331" s="172"/>
      <c r="O45331" s="172"/>
      <c r="U45331" s="173"/>
    </row>
    <row r="45332" spans="13:21" s="104" customFormat="1" ht="15.75">
      <c r="M45332" s="172"/>
      <c r="N45332" s="172"/>
      <c r="O45332" s="172"/>
      <c r="U45332" s="173"/>
    </row>
    <row r="45333" spans="13:21" s="104" customFormat="1" ht="15.75">
      <c r="M45333" s="172"/>
      <c r="N45333" s="172"/>
      <c r="O45333" s="172"/>
      <c r="U45333" s="173"/>
    </row>
    <row r="45334" spans="13:21" s="104" customFormat="1" ht="15.75">
      <c r="M45334" s="172"/>
      <c r="N45334" s="172"/>
      <c r="O45334" s="172"/>
      <c r="U45334" s="173"/>
    </row>
    <row r="45335" spans="13:21" s="104" customFormat="1" ht="15.75">
      <c r="M45335" s="172"/>
      <c r="N45335" s="172"/>
      <c r="O45335" s="172"/>
      <c r="U45335" s="173"/>
    </row>
    <row r="45336" spans="13:21" s="104" customFormat="1" ht="15.75">
      <c r="M45336" s="172"/>
      <c r="N45336" s="172"/>
      <c r="O45336" s="172"/>
      <c r="U45336" s="173"/>
    </row>
    <row r="45337" spans="13:21" s="104" customFormat="1" ht="15.75">
      <c r="M45337" s="172"/>
      <c r="N45337" s="172"/>
      <c r="O45337" s="172"/>
      <c r="U45337" s="173"/>
    </row>
    <row r="45338" spans="13:21" s="104" customFormat="1" ht="15.75">
      <c r="M45338" s="172"/>
      <c r="N45338" s="172"/>
      <c r="O45338" s="172"/>
      <c r="U45338" s="173"/>
    </row>
    <row r="45339" spans="13:21" s="104" customFormat="1" ht="15.75">
      <c r="M45339" s="172"/>
      <c r="N45339" s="172"/>
      <c r="O45339" s="172"/>
      <c r="U45339" s="173"/>
    </row>
    <row r="45340" spans="13:21" s="104" customFormat="1" ht="15.75">
      <c r="M45340" s="172"/>
      <c r="N45340" s="172"/>
      <c r="O45340" s="172"/>
      <c r="U45340" s="173"/>
    </row>
    <row r="45341" spans="13:21" s="104" customFormat="1" ht="15.75">
      <c r="M45341" s="172"/>
      <c r="N45341" s="172"/>
      <c r="O45341" s="172"/>
      <c r="U45341" s="173"/>
    </row>
    <row r="45342" spans="13:21" s="104" customFormat="1" ht="15.75">
      <c r="M45342" s="172"/>
      <c r="N45342" s="172"/>
      <c r="O45342" s="172"/>
      <c r="U45342" s="173"/>
    </row>
    <row r="45343" spans="13:21" s="104" customFormat="1" ht="15.75">
      <c r="M45343" s="172"/>
      <c r="N45343" s="172"/>
      <c r="O45343" s="172"/>
      <c r="U45343" s="173"/>
    </row>
    <row r="45344" spans="13:21" s="104" customFormat="1" ht="15.75">
      <c r="M45344" s="172"/>
      <c r="N45344" s="172"/>
      <c r="O45344" s="172"/>
      <c r="U45344" s="173"/>
    </row>
    <row r="45345" spans="13:21" s="104" customFormat="1" ht="15.75">
      <c r="M45345" s="172"/>
      <c r="N45345" s="172"/>
      <c r="O45345" s="172"/>
      <c r="U45345" s="173"/>
    </row>
    <row r="45346" spans="13:21" s="104" customFormat="1" ht="15.75">
      <c r="M45346" s="172"/>
      <c r="N45346" s="172"/>
      <c r="O45346" s="172"/>
      <c r="U45346" s="173"/>
    </row>
    <row r="45347" spans="13:21" s="104" customFormat="1" ht="15.75">
      <c r="M45347" s="172"/>
      <c r="N45347" s="172"/>
      <c r="O45347" s="172"/>
      <c r="U45347" s="173"/>
    </row>
    <row r="45348" spans="13:21" s="104" customFormat="1" ht="15.75">
      <c r="M45348" s="172"/>
      <c r="N45348" s="172"/>
      <c r="O45348" s="172"/>
      <c r="U45348" s="173"/>
    </row>
    <row r="45349" spans="13:21" s="104" customFormat="1" ht="15.75">
      <c r="M45349" s="172"/>
      <c r="N45349" s="172"/>
      <c r="O45349" s="172"/>
      <c r="U45349" s="173"/>
    </row>
    <row r="45350" spans="13:21" s="104" customFormat="1" ht="15.75">
      <c r="M45350" s="172"/>
      <c r="N45350" s="172"/>
      <c r="O45350" s="172"/>
      <c r="U45350" s="173"/>
    </row>
    <row r="45351" spans="13:21" s="104" customFormat="1" ht="15.75">
      <c r="M45351" s="172"/>
      <c r="N45351" s="172"/>
      <c r="O45351" s="172"/>
      <c r="U45351" s="173"/>
    </row>
    <row r="45352" spans="13:21" s="104" customFormat="1" ht="15.75">
      <c r="M45352" s="172"/>
      <c r="N45352" s="172"/>
      <c r="O45352" s="172"/>
      <c r="U45352" s="173"/>
    </row>
    <row r="45353" spans="13:21" s="104" customFormat="1" ht="15.75">
      <c r="M45353" s="172"/>
      <c r="N45353" s="172"/>
      <c r="O45353" s="172"/>
      <c r="U45353" s="173"/>
    </row>
    <row r="45354" spans="13:21" s="104" customFormat="1" ht="15.75">
      <c r="M45354" s="172"/>
      <c r="N45354" s="172"/>
      <c r="O45354" s="172"/>
      <c r="U45354" s="173"/>
    </row>
    <row r="45355" spans="13:21" s="104" customFormat="1" ht="15.75">
      <c r="M45355" s="172"/>
      <c r="N45355" s="172"/>
      <c r="O45355" s="172"/>
      <c r="U45355" s="173"/>
    </row>
    <row r="45356" spans="13:21" s="104" customFormat="1" ht="15.75">
      <c r="M45356" s="172"/>
      <c r="N45356" s="172"/>
      <c r="O45356" s="172"/>
      <c r="U45356" s="173"/>
    </row>
    <row r="45357" spans="13:21" s="104" customFormat="1" ht="15.75">
      <c r="M45357" s="172"/>
      <c r="N45357" s="172"/>
      <c r="O45357" s="172"/>
      <c r="U45357" s="173"/>
    </row>
    <row r="45358" spans="13:21" s="104" customFormat="1" ht="15.75">
      <c r="M45358" s="172"/>
      <c r="N45358" s="172"/>
      <c r="O45358" s="172"/>
      <c r="U45358" s="173"/>
    </row>
    <row r="45359" spans="13:21" s="104" customFormat="1" ht="15.75">
      <c r="M45359" s="172"/>
      <c r="N45359" s="172"/>
      <c r="O45359" s="172"/>
      <c r="U45359" s="173"/>
    </row>
    <row r="45360" spans="13:21" s="104" customFormat="1" ht="15.75">
      <c r="M45360" s="172"/>
      <c r="N45360" s="172"/>
      <c r="O45360" s="172"/>
      <c r="U45360" s="173"/>
    </row>
    <row r="45361" spans="13:21" s="104" customFormat="1" ht="15.75">
      <c r="M45361" s="172"/>
      <c r="N45361" s="172"/>
      <c r="O45361" s="172"/>
      <c r="U45361" s="173"/>
    </row>
    <row r="45362" spans="13:21" s="104" customFormat="1" ht="15.75">
      <c r="M45362" s="172"/>
      <c r="N45362" s="172"/>
      <c r="O45362" s="172"/>
      <c r="U45362" s="173"/>
    </row>
    <row r="45363" spans="13:21" s="104" customFormat="1" ht="15.75">
      <c r="M45363" s="172"/>
      <c r="N45363" s="172"/>
      <c r="O45363" s="172"/>
      <c r="U45363" s="173"/>
    </row>
    <row r="45364" spans="13:21" s="104" customFormat="1" ht="15.75">
      <c r="M45364" s="172"/>
      <c r="N45364" s="172"/>
      <c r="O45364" s="172"/>
      <c r="U45364" s="173"/>
    </row>
    <row r="45365" spans="13:21" s="104" customFormat="1" ht="15.75">
      <c r="M45365" s="172"/>
      <c r="N45365" s="172"/>
      <c r="O45365" s="172"/>
      <c r="U45365" s="173"/>
    </row>
    <row r="45366" spans="13:21" s="104" customFormat="1" ht="15.75">
      <c r="M45366" s="172"/>
      <c r="N45366" s="172"/>
      <c r="O45366" s="172"/>
      <c r="U45366" s="173"/>
    </row>
    <row r="45367" spans="13:21" s="104" customFormat="1" ht="15.75">
      <c r="M45367" s="172"/>
      <c r="N45367" s="172"/>
      <c r="O45367" s="172"/>
      <c r="U45367" s="173"/>
    </row>
    <row r="45368" spans="13:21" s="104" customFormat="1" ht="15.75">
      <c r="M45368" s="172"/>
      <c r="N45368" s="172"/>
      <c r="O45368" s="172"/>
      <c r="U45368" s="173"/>
    </row>
    <row r="45369" spans="13:21" s="104" customFormat="1" ht="15.75">
      <c r="M45369" s="172"/>
      <c r="N45369" s="172"/>
      <c r="O45369" s="172"/>
      <c r="U45369" s="173"/>
    </row>
    <row r="45370" spans="13:21" s="104" customFormat="1" ht="15.75">
      <c r="M45370" s="172"/>
      <c r="N45370" s="172"/>
      <c r="O45370" s="172"/>
      <c r="U45370" s="173"/>
    </row>
    <row r="45371" spans="13:21" s="104" customFormat="1" ht="15.75">
      <c r="M45371" s="172"/>
      <c r="N45371" s="172"/>
      <c r="O45371" s="172"/>
      <c r="U45371" s="173"/>
    </row>
    <row r="45372" spans="13:21" s="104" customFormat="1" ht="15.75">
      <c r="M45372" s="172"/>
      <c r="N45372" s="172"/>
      <c r="O45372" s="172"/>
      <c r="U45372" s="173"/>
    </row>
    <row r="45373" spans="13:21" s="104" customFormat="1" ht="15.75">
      <c r="M45373" s="172"/>
      <c r="N45373" s="172"/>
      <c r="O45373" s="172"/>
      <c r="U45373" s="173"/>
    </row>
    <row r="45374" spans="13:21" s="104" customFormat="1" ht="15.75">
      <c r="M45374" s="172"/>
      <c r="N45374" s="172"/>
      <c r="O45374" s="172"/>
      <c r="U45374" s="173"/>
    </row>
    <row r="45375" spans="13:21" s="104" customFormat="1" ht="15.75">
      <c r="M45375" s="172"/>
      <c r="N45375" s="172"/>
      <c r="O45375" s="172"/>
      <c r="U45375" s="173"/>
    </row>
    <row r="45376" spans="13:21" s="104" customFormat="1" ht="15.75">
      <c r="M45376" s="172"/>
      <c r="N45376" s="172"/>
      <c r="O45376" s="172"/>
      <c r="U45376" s="173"/>
    </row>
    <row r="45377" spans="13:21" s="104" customFormat="1" ht="15.75">
      <c r="M45377" s="172"/>
      <c r="N45377" s="172"/>
      <c r="O45377" s="172"/>
      <c r="U45377" s="173"/>
    </row>
    <row r="45378" spans="13:21" s="104" customFormat="1" ht="15.75">
      <c r="M45378" s="172"/>
      <c r="N45378" s="172"/>
      <c r="O45378" s="172"/>
      <c r="U45378" s="173"/>
    </row>
    <row r="45379" spans="13:21" s="104" customFormat="1" ht="15.75">
      <c r="M45379" s="172"/>
      <c r="N45379" s="172"/>
      <c r="O45379" s="172"/>
      <c r="U45379" s="173"/>
    </row>
    <row r="45380" spans="13:21" s="104" customFormat="1" ht="15.75">
      <c r="M45380" s="172"/>
      <c r="N45380" s="172"/>
      <c r="O45380" s="172"/>
      <c r="U45380" s="173"/>
    </row>
    <row r="45381" spans="13:21" s="104" customFormat="1" ht="15.75">
      <c r="M45381" s="172"/>
      <c r="N45381" s="172"/>
      <c r="O45381" s="172"/>
      <c r="U45381" s="173"/>
    </row>
    <row r="45382" spans="13:21" s="104" customFormat="1" ht="15.75">
      <c r="M45382" s="172"/>
      <c r="N45382" s="172"/>
      <c r="O45382" s="172"/>
      <c r="U45382" s="173"/>
    </row>
    <row r="45383" spans="13:21" s="104" customFormat="1" ht="15.75">
      <c r="M45383" s="172"/>
      <c r="N45383" s="172"/>
      <c r="O45383" s="172"/>
      <c r="U45383" s="173"/>
    </row>
    <row r="45384" spans="13:21" s="104" customFormat="1" ht="15.75">
      <c r="M45384" s="172"/>
      <c r="N45384" s="172"/>
      <c r="O45384" s="172"/>
      <c r="U45384" s="173"/>
    </row>
    <row r="45385" spans="13:21" s="104" customFormat="1" ht="15.75">
      <c r="M45385" s="172"/>
      <c r="N45385" s="172"/>
      <c r="O45385" s="172"/>
      <c r="U45385" s="173"/>
    </row>
    <row r="45386" spans="13:21" s="104" customFormat="1" ht="15.75">
      <c r="M45386" s="172"/>
      <c r="N45386" s="172"/>
      <c r="O45386" s="172"/>
      <c r="U45386" s="173"/>
    </row>
    <row r="45387" spans="13:21" s="104" customFormat="1" ht="15.75">
      <c r="M45387" s="172"/>
      <c r="N45387" s="172"/>
      <c r="O45387" s="172"/>
      <c r="U45387" s="173"/>
    </row>
    <row r="45388" spans="13:21" s="104" customFormat="1" ht="15.75">
      <c r="M45388" s="172"/>
      <c r="N45388" s="172"/>
      <c r="O45388" s="172"/>
      <c r="U45388" s="173"/>
    </row>
    <row r="45389" spans="13:21" s="104" customFormat="1" ht="15.75">
      <c r="M45389" s="172"/>
      <c r="N45389" s="172"/>
      <c r="O45389" s="172"/>
      <c r="U45389" s="173"/>
    </row>
    <row r="45390" spans="13:21" s="104" customFormat="1" ht="15.75">
      <c r="M45390" s="172"/>
      <c r="N45390" s="172"/>
      <c r="O45390" s="172"/>
      <c r="U45390" s="173"/>
    </row>
    <row r="45391" spans="13:21" s="104" customFormat="1" ht="15.75">
      <c r="M45391" s="172"/>
      <c r="N45391" s="172"/>
      <c r="O45391" s="172"/>
      <c r="U45391" s="173"/>
    </row>
    <row r="45392" spans="13:21" s="104" customFormat="1" ht="15.75">
      <c r="M45392" s="172"/>
      <c r="N45392" s="172"/>
      <c r="O45392" s="172"/>
      <c r="U45392" s="173"/>
    </row>
    <row r="45393" spans="13:21" s="104" customFormat="1" ht="15.75">
      <c r="M45393" s="172"/>
      <c r="N45393" s="172"/>
      <c r="O45393" s="172"/>
      <c r="U45393" s="173"/>
    </row>
    <row r="45394" spans="13:21" s="104" customFormat="1" ht="15.75">
      <c r="M45394" s="172"/>
      <c r="N45394" s="172"/>
      <c r="O45394" s="172"/>
      <c r="U45394" s="173"/>
    </row>
    <row r="45395" spans="13:21" s="104" customFormat="1" ht="15.75">
      <c r="M45395" s="172"/>
      <c r="N45395" s="172"/>
      <c r="O45395" s="172"/>
      <c r="U45395" s="173"/>
    </row>
    <row r="45396" spans="13:21" s="104" customFormat="1" ht="15.75">
      <c r="M45396" s="172"/>
      <c r="N45396" s="172"/>
      <c r="O45396" s="172"/>
      <c r="U45396" s="173"/>
    </row>
    <row r="45397" spans="13:21" s="104" customFormat="1" ht="15.75">
      <c r="M45397" s="172"/>
      <c r="N45397" s="172"/>
      <c r="O45397" s="172"/>
      <c r="U45397" s="173"/>
    </row>
    <row r="45398" spans="13:21" s="104" customFormat="1" ht="15.75">
      <c r="M45398" s="172"/>
      <c r="N45398" s="172"/>
      <c r="O45398" s="172"/>
      <c r="U45398" s="173"/>
    </row>
    <row r="45399" spans="13:21" s="104" customFormat="1" ht="15.75">
      <c r="M45399" s="172"/>
      <c r="N45399" s="172"/>
      <c r="O45399" s="172"/>
      <c r="U45399" s="173"/>
    </row>
    <row r="45400" spans="13:21" s="104" customFormat="1" ht="15.75">
      <c r="M45400" s="172"/>
      <c r="N45400" s="172"/>
      <c r="O45400" s="172"/>
      <c r="U45400" s="173"/>
    </row>
    <row r="45401" spans="13:21" s="104" customFormat="1" ht="15.75">
      <c r="M45401" s="172"/>
      <c r="N45401" s="172"/>
      <c r="O45401" s="172"/>
      <c r="U45401" s="173"/>
    </row>
    <row r="45402" spans="13:21" s="104" customFormat="1" ht="15.75">
      <c r="M45402" s="172"/>
      <c r="N45402" s="172"/>
      <c r="O45402" s="172"/>
      <c r="U45402" s="173"/>
    </row>
    <row r="45403" spans="13:21" s="104" customFormat="1" ht="15.75">
      <c r="M45403" s="172"/>
      <c r="N45403" s="172"/>
      <c r="O45403" s="172"/>
      <c r="U45403" s="173"/>
    </row>
    <row r="45404" spans="13:21" s="104" customFormat="1" ht="15.75">
      <c r="M45404" s="172"/>
      <c r="N45404" s="172"/>
      <c r="O45404" s="172"/>
      <c r="U45404" s="173"/>
    </row>
    <row r="45405" spans="13:21" s="104" customFormat="1" ht="15.75">
      <c r="M45405" s="172"/>
      <c r="N45405" s="172"/>
      <c r="O45405" s="172"/>
      <c r="U45405" s="173"/>
    </row>
    <row r="45406" spans="13:21" s="104" customFormat="1" ht="15.75">
      <c r="M45406" s="172"/>
      <c r="N45406" s="172"/>
      <c r="O45406" s="172"/>
      <c r="U45406" s="173"/>
    </row>
    <row r="45407" spans="13:21" s="104" customFormat="1" ht="15.75">
      <c r="M45407" s="172"/>
      <c r="N45407" s="172"/>
      <c r="O45407" s="172"/>
      <c r="U45407" s="173"/>
    </row>
    <row r="45408" spans="13:21" s="104" customFormat="1" ht="15.75">
      <c r="M45408" s="172"/>
      <c r="N45408" s="172"/>
      <c r="O45408" s="172"/>
      <c r="U45408" s="173"/>
    </row>
    <row r="45409" spans="13:21" s="104" customFormat="1" ht="15.75">
      <c r="M45409" s="172"/>
      <c r="N45409" s="172"/>
      <c r="O45409" s="172"/>
      <c r="U45409" s="173"/>
    </row>
    <row r="45410" spans="13:21" s="104" customFormat="1" ht="15.75">
      <c r="M45410" s="172"/>
      <c r="N45410" s="172"/>
      <c r="O45410" s="172"/>
      <c r="U45410" s="173"/>
    </row>
    <row r="45411" spans="13:21" s="104" customFormat="1" ht="15.75">
      <c r="M45411" s="172"/>
      <c r="N45411" s="172"/>
      <c r="O45411" s="172"/>
      <c r="U45411" s="173"/>
    </row>
    <row r="45412" spans="13:21" s="104" customFormat="1" ht="15.75">
      <c r="M45412" s="172"/>
      <c r="N45412" s="172"/>
      <c r="O45412" s="172"/>
      <c r="U45412" s="173"/>
    </row>
    <row r="45413" spans="13:21" s="104" customFormat="1" ht="15.75">
      <c r="M45413" s="172"/>
      <c r="N45413" s="172"/>
      <c r="O45413" s="172"/>
      <c r="U45413" s="173"/>
    </row>
    <row r="45414" spans="13:21" s="104" customFormat="1" ht="15.75">
      <c r="M45414" s="172"/>
      <c r="N45414" s="172"/>
      <c r="O45414" s="172"/>
      <c r="U45414" s="173"/>
    </row>
    <row r="45415" spans="13:21" s="104" customFormat="1" ht="15.75">
      <c r="M45415" s="172"/>
      <c r="N45415" s="172"/>
      <c r="O45415" s="172"/>
      <c r="U45415" s="173"/>
    </row>
    <row r="45416" spans="13:21" s="104" customFormat="1" ht="15.75">
      <c r="M45416" s="172"/>
      <c r="N45416" s="172"/>
      <c r="O45416" s="172"/>
      <c r="U45416" s="173"/>
    </row>
    <row r="45417" spans="13:21" s="104" customFormat="1" ht="15.75">
      <c r="M45417" s="172"/>
      <c r="N45417" s="172"/>
      <c r="O45417" s="172"/>
      <c r="U45417" s="173"/>
    </row>
    <row r="45418" spans="13:21" s="104" customFormat="1" ht="15.75">
      <c r="M45418" s="172"/>
      <c r="N45418" s="172"/>
      <c r="O45418" s="172"/>
      <c r="U45418" s="173"/>
    </row>
    <row r="45419" spans="13:21" s="104" customFormat="1" ht="15.75">
      <c r="M45419" s="172"/>
      <c r="N45419" s="172"/>
      <c r="O45419" s="172"/>
      <c r="U45419" s="173"/>
    </row>
    <row r="45420" spans="13:21" s="104" customFormat="1" ht="15.75">
      <c r="M45420" s="172"/>
      <c r="N45420" s="172"/>
      <c r="O45420" s="172"/>
      <c r="U45420" s="173"/>
    </row>
    <row r="45421" spans="13:21" s="104" customFormat="1" ht="15.75">
      <c r="M45421" s="172"/>
      <c r="N45421" s="172"/>
      <c r="O45421" s="172"/>
      <c r="U45421" s="173"/>
    </row>
    <row r="45422" spans="13:21" s="104" customFormat="1" ht="15.75">
      <c r="M45422" s="172"/>
      <c r="N45422" s="172"/>
      <c r="O45422" s="172"/>
      <c r="U45422" s="173"/>
    </row>
    <row r="45423" spans="13:21" s="104" customFormat="1" ht="15.75">
      <c r="M45423" s="172"/>
      <c r="N45423" s="172"/>
      <c r="O45423" s="172"/>
      <c r="U45423" s="173"/>
    </row>
    <row r="45424" spans="13:21" s="104" customFormat="1" ht="15.75">
      <c r="M45424" s="172"/>
      <c r="N45424" s="172"/>
      <c r="O45424" s="172"/>
      <c r="U45424" s="173"/>
    </row>
    <row r="45425" spans="13:21" s="104" customFormat="1" ht="15.75">
      <c r="M45425" s="172"/>
      <c r="N45425" s="172"/>
      <c r="O45425" s="172"/>
      <c r="U45425" s="173"/>
    </row>
    <row r="45426" spans="13:21" s="104" customFormat="1" ht="15.75">
      <c r="M45426" s="172"/>
      <c r="N45426" s="172"/>
      <c r="O45426" s="172"/>
      <c r="U45426" s="173"/>
    </row>
    <row r="45427" spans="13:21" s="104" customFormat="1" ht="15.75">
      <c r="M45427" s="172"/>
      <c r="N45427" s="172"/>
      <c r="O45427" s="172"/>
      <c r="U45427" s="173"/>
    </row>
    <row r="45428" spans="13:21" s="104" customFormat="1" ht="15.75">
      <c r="M45428" s="172"/>
      <c r="N45428" s="172"/>
      <c r="O45428" s="172"/>
      <c r="U45428" s="173"/>
    </row>
    <row r="45429" spans="13:21" s="104" customFormat="1" ht="15.75">
      <c r="M45429" s="172"/>
      <c r="N45429" s="172"/>
      <c r="O45429" s="172"/>
      <c r="U45429" s="173"/>
    </row>
    <row r="45430" spans="13:21" s="104" customFormat="1" ht="15.75">
      <c r="M45430" s="172"/>
      <c r="N45430" s="172"/>
      <c r="O45430" s="172"/>
      <c r="U45430" s="173"/>
    </row>
    <row r="45431" spans="13:21" s="104" customFormat="1" ht="15.75">
      <c r="M45431" s="172"/>
      <c r="N45431" s="172"/>
      <c r="O45431" s="172"/>
      <c r="U45431" s="173"/>
    </row>
    <row r="45432" spans="13:21" s="104" customFormat="1" ht="15.75">
      <c r="M45432" s="172"/>
      <c r="N45432" s="172"/>
      <c r="O45432" s="172"/>
      <c r="U45432" s="173"/>
    </row>
    <row r="45433" spans="13:21" s="104" customFormat="1" ht="15.75">
      <c r="M45433" s="172"/>
      <c r="N45433" s="172"/>
      <c r="O45433" s="172"/>
      <c r="U45433" s="173"/>
    </row>
    <row r="45434" spans="13:21" s="104" customFormat="1" ht="15.75">
      <c r="M45434" s="172"/>
      <c r="N45434" s="172"/>
      <c r="O45434" s="172"/>
      <c r="U45434" s="173"/>
    </row>
    <row r="45435" spans="13:21" s="104" customFormat="1" ht="15.75">
      <c r="M45435" s="172"/>
      <c r="N45435" s="172"/>
      <c r="O45435" s="172"/>
      <c r="U45435" s="173"/>
    </row>
    <row r="45436" spans="13:21" s="104" customFormat="1" ht="15.75">
      <c r="M45436" s="172"/>
      <c r="N45436" s="172"/>
      <c r="O45436" s="172"/>
      <c r="U45436" s="173"/>
    </row>
    <row r="45437" spans="13:21" s="104" customFormat="1" ht="15.75">
      <c r="M45437" s="172"/>
      <c r="N45437" s="172"/>
      <c r="O45437" s="172"/>
      <c r="U45437" s="173"/>
    </row>
    <row r="45438" spans="13:21" s="104" customFormat="1" ht="15.75">
      <c r="M45438" s="172"/>
      <c r="N45438" s="172"/>
      <c r="O45438" s="172"/>
      <c r="U45438" s="173"/>
    </row>
    <row r="45439" spans="13:21" s="104" customFormat="1" ht="15.75">
      <c r="M45439" s="172"/>
      <c r="N45439" s="172"/>
      <c r="O45439" s="172"/>
      <c r="U45439" s="173"/>
    </row>
    <row r="45440" spans="13:21" s="104" customFormat="1" ht="15.75">
      <c r="M45440" s="172"/>
      <c r="N45440" s="172"/>
      <c r="O45440" s="172"/>
      <c r="U45440" s="173"/>
    </row>
    <row r="45441" spans="13:21" s="104" customFormat="1" ht="15.75">
      <c r="M45441" s="172"/>
      <c r="N45441" s="172"/>
      <c r="O45441" s="172"/>
      <c r="U45441" s="173"/>
    </row>
    <row r="45442" spans="13:21" s="104" customFormat="1" ht="15.75">
      <c r="M45442" s="172"/>
      <c r="N45442" s="172"/>
      <c r="O45442" s="172"/>
      <c r="U45442" s="173"/>
    </row>
    <row r="45443" spans="13:21" s="104" customFormat="1" ht="15.75">
      <c r="M45443" s="172"/>
      <c r="N45443" s="172"/>
      <c r="O45443" s="172"/>
      <c r="U45443" s="173"/>
    </row>
    <row r="45444" spans="13:21" s="104" customFormat="1" ht="15.75">
      <c r="M45444" s="172"/>
      <c r="N45444" s="172"/>
      <c r="O45444" s="172"/>
      <c r="U45444" s="173"/>
    </row>
    <row r="45445" spans="13:21" s="104" customFormat="1" ht="15.75">
      <c r="M45445" s="172"/>
      <c r="N45445" s="172"/>
      <c r="O45445" s="172"/>
      <c r="U45445" s="173"/>
    </row>
    <row r="45446" spans="13:21" s="104" customFormat="1" ht="15.75">
      <c r="M45446" s="172"/>
      <c r="N45446" s="172"/>
      <c r="O45446" s="172"/>
      <c r="U45446" s="173"/>
    </row>
    <row r="45447" spans="13:21" s="104" customFormat="1" ht="15.75">
      <c r="M45447" s="172"/>
      <c r="N45447" s="172"/>
      <c r="O45447" s="172"/>
      <c r="U45447" s="173"/>
    </row>
    <row r="45448" spans="13:21" s="104" customFormat="1" ht="15.75">
      <c r="M45448" s="172"/>
      <c r="N45448" s="172"/>
      <c r="O45448" s="172"/>
      <c r="U45448" s="173"/>
    </row>
    <row r="45449" spans="13:21" s="104" customFormat="1" ht="15.75">
      <c r="M45449" s="172"/>
      <c r="N45449" s="172"/>
      <c r="O45449" s="172"/>
      <c r="U45449" s="173"/>
    </row>
    <row r="45450" spans="13:21" s="104" customFormat="1" ht="15.75">
      <c r="M45450" s="172"/>
      <c r="N45450" s="172"/>
      <c r="O45450" s="172"/>
      <c r="U45450" s="173"/>
    </row>
    <row r="45451" spans="13:21" s="104" customFormat="1" ht="15.75">
      <c r="M45451" s="172"/>
      <c r="N45451" s="172"/>
      <c r="O45451" s="172"/>
      <c r="U45451" s="173"/>
    </row>
    <row r="45452" spans="13:21" s="104" customFormat="1" ht="15.75">
      <c r="M45452" s="172"/>
      <c r="N45452" s="172"/>
      <c r="O45452" s="172"/>
      <c r="U45452" s="173"/>
    </row>
    <row r="45453" spans="13:21" s="104" customFormat="1" ht="15.75">
      <c r="M45453" s="172"/>
      <c r="N45453" s="172"/>
      <c r="O45453" s="172"/>
      <c r="U45453" s="173"/>
    </row>
    <row r="45454" spans="13:21" s="104" customFormat="1" ht="15.75">
      <c r="M45454" s="172"/>
      <c r="N45454" s="172"/>
      <c r="O45454" s="172"/>
      <c r="U45454" s="173"/>
    </row>
    <row r="45455" spans="13:21" s="104" customFormat="1" ht="15.75">
      <c r="M45455" s="172"/>
      <c r="N45455" s="172"/>
      <c r="O45455" s="172"/>
      <c r="U45455" s="173"/>
    </row>
    <row r="45456" spans="13:21" s="104" customFormat="1" ht="15.75">
      <c r="M45456" s="172"/>
      <c r="N45456" s="172"/>
      <c r="O45456" s="172"/>
      <c r="U45456" s="173"/>
    </row>
    <row r="45457" spans="13:21" s="104" customFormat="1" ht="15.75">
      <c r="M45457" s="172"/>
      <c r="N45457" s="172"/>
      <c r="O45457" s="172"/>
      <c r="U45457" s="173"/>
    </row>
    <row r="45458" spans="13:21" s="104" customFormat="1" ht="15.75">
      <c r="M45458" s="172"/>
      <c r="N45458" s="172"/>
      <c r="O45458" s="172"/>
      <c r="U45458" s="173"/>
    </row>
    <row r="45459" spans="13:21" s="104" customFormat="1" ht="15.75">
      <c r="M45459" s="172"/>
      <c r="N45459" s="172"/>
      <c r="O45459" s="172"/>
      <c r="U45459" s="173"/>
    </row>
    <row r="45460" spans="13:21" s="104" customFormat="1" ht="15.75">
      <c r="M45460" s="172"/>
      <c r="N45460" s="172"/>
      <c r="O45460" s="172"/>
      <c r="U45460" s="173"/>
    </row>
    <row r="45461" spans="13:21" s="104" customFormat="1" ht="15.75">
      <c r="M45461" s="172"/>
      <c r="N45461" s="172"/>
      <c r="O45461" s="172"/>
      <c r="U45461" s="173"/>
    </row>
    <row r="45462" spans="13:21" s="104" customFormat="1" ht="15.75">
      <c r="M45462" s="172"/>
      <c r="N45462" s="172"/>
      <c r="O45462" s="172"/>
      <c r="U45462" s="173"/>
    </row>
    <row r="45463" spans="13:21" s="104" customFormat="1" ht="15.75">
      <c r="M45463" s="172"/>
      <c r="N45463" s="172"/>
      <c r="O45463" s="172"/>
      <c r="U45463" s="173"/>
    </row>
    <row r="45464" spans="13:21" s="104" customFormat="1" ht="15.75">
      <c r="M45464" s="172"/>
      <c r="N45464" s="172"/>
      <c r="O45464" s="172"/>
      <c r="U45464" s="173"/>
    </row>
    <row r="45465" spans="13:21" s="104" customFormat="1" ht="15.75">
      <c r="M45465" s="172"/>
      <c r="N45465" s="172"/>
      <c r="O45465" s="172"/>
      <c r="U45465" s="173"/>
    </row>
    <row r="45466" spans="13:21" s="104" customFormat="1" ht="15.75">
      <c r="M45466" s="172"/>
      <c r="N45466" s="172"/>
      <c r="O45466" s="172"/>
      <c r="U45466" s="173"/>
    </row>
    <row r="45467" spans="13:21" s="104" customFormat="1" ht="15.75">
      <c r="M45467" s="172"/>
      <c r="N45467" s="172"/>
      <c r="O45467" s="172"/>
      <c r="U45467" s="173"/>
    </row>
    <row r="45468" spans="13:21" s="104" customFormat="1" ht="15.75">
      <c r="M45468" s="172"/>
      <c r="N45468" s="172"/>
      <c r="O45468" s="172"/>
      <c r="U45468" s="173"/>
    </row>
    <row r="45469" spans="13:21" s="104" customFormat="1" ht="15.75">
      <c r="M45469" s="172"/>
      <c r="N45469" s="172"/>
      <c r="O45469" s="172"/>
      <c r="U45469" s="173"/>
    </row>
    <row r="45470" spans="13:21" s="104" customFormat="1" ht="15.75">
      <c r="M45470" s="172"/>
      <c r="N45470" s="172"/>
      <c r="O45470" s="172"/>
      <c r="U45470" s="173"/>
    </row>
    <row r="45471" spans="13:21" s="104" customFormat="1" ht="15.75">
      <c r="M45471" s="172"/>
      <c r="N45471" s="172"/>
      <c r="O45471" s="172"/>
      <c r="U45471" s="173"/>
    </row>
    <row r="45472" spans="13:21" s="104" customFormat="1" ht="15.75">
      <c r="M45472" s="172"/>
      <c r="N45472" s="172"/>
      <c r="O45472" s="172"/>
      <c r="U45472" s="173"/>
    </row>
    <row r="45473" spans="13:21" s="104" customFormat="1" ht="15.75">
      <c r="M45473" s="172"/>
      <c r="N45473" s="172"/>
      <c r="O45473" s="172"/>
      <c r="U45473" s="173"/>
    </row>
    <row r="45474" spans="13:21" s="104" customFormat="1" ht="15.75">
      <c r="M45474" s="172"/>
      <c r="N45474" s="172"/>
      <c r="O45474" s="172"/>
      <c r="U45474" s="173"/>
    </row>
    <row r="45475" spans="13:21" s="104" customFormat="1" ht="15.75">
      <c r="M45475" s="172"/>
      <c r="N45475" s="172"/>
      <c r="O45475" s="172"/>
      <c r="U45475" s="173"/>
    </row>
    <row r="45476" spans="13:21" s="104" customFormat="1" ht="15.75">
      <c r="M45476" s="172"/>
      <c r="N45476" s="172"/>
      <c r="O45476" s="172"/>
      <c r="U45476" s="173"/>
    </row>
    <row r="45477" spans="13:21" s="104" customFormat="1" ht="15.75">
      <c r="M45477" s="172"/>
      <c r="N45477" s="172"/>
      <c r="O45477" s="172"/>
      <c r="U45477" s="173"/>
    </row>
    <row r="45478" spans="13:21" s="104" customFormat="1" ht="15.75">
      <c r="M45478" s="172"/>
      <c r="N45478" s="172"/>
      <c r="O45478" s="172"/>
      <c r="U45478" s="173"/>
    </row>
    <row r="45479" spans="13:21" s="104" customFormat="1" ht="15.75">
      <c r="M45479" s="172"/>
      <c r="N45479" s="172"/>
      <c r="O45479" s="172"/>
      <c r="U45479" s="173"/>
    </row>
    <row r="45480" spans="13:21" s="104" customFormat="1" ht="15.75">
      <c r="M45480" s="172"/>
      <c r="N45480" s="172"/>
      <c r="O45480" s="172"/>
      <c r="U45480" s="173"/>
    </row>
    <row r="45481" spans="13:21" s="104" customFormat="1" ht="15.75">
      <c r="M45481" s="172"/>
      <c r="N45481" s="172"/>
      <c r="O45481" s="172"/>
      <c r="U45481" s="173"/>
    </row>
    <row r="45482" spans="13:21" s="104" customFormat="1" ht="15.75">
      <c r="M45482" s="172"/>
      <c r="N45482" s="172"/>
      <c r="O45482" s="172"/>
      <c r="U45482" s="173"/>
    </row>
    <row r="45483" spans="13:21" s="104" customFormat="1" ht="15.75">
      <c r="M45483" s="172"/>
      <c r="N45483" s="172"/>
      <c r="O45483" s="172"/>
      <c r="U45483" s="173"/>
    </row>
    <row r="45484" spans="13:21" s="104" customFormat="1" ht="15.75">
      <c r="M45484" s="172"/>
      <c r="N45484" s="172"/>
      <c r="O45484" s="172"/>
      <c r="U45484" s="173"/>
    </row>
    <row r="45485" spans="13:21" s="104" customFormat="1" ht="15.75">
      <c r="M45485" s="172"/>
      <c r="N45485" s="172"/>
      <c r="O45485" s="172"/>
      <c r="U45485" s="173"/>
    </row>
    <row r="45486" spans="13:21" s="104" customFormat="1" ht="15.75">
      <c r="M45486" s="172"/>
      <c r="N45486" s="172"/>
      <c r="O45486" s="172"/>
      <c r="U45486" s="173"/>
    </row>
    <row r="45487" spans="13:21" s="104" customFormat="1" ht="15.75">
      <c r="M45487" s="172"/>
      <c r="N45487" s="172"/>
      <c r="O45487" s="172"/>
      <c r="U45487" s="173"/>
    </row>
    <row r="45488" spans="13:21" s="104" customFormat="1" ht="15.75">
      <c r="M45488" s="172"/>
      <c r="N45488" s="172"/>
      <c r="O45488" s="172"/>
      <c r="U45488" s="173"/>
    </row>
    <row r="45489" spans="13:21" s="104" customFormat="1" ht="15.75">
      <c r="M45489" s="172"/>
      <c r="N45489" s="172"/>
      <c r="O45489" s="172"/>
      <c r="U45489" s="173"/>
    </row>
    <row r="45490" spans="13:21" s="104" customFormat="1" ht="15.75">
      <c r="M45490" s="172"/>
      <c r="N45490" s="172"/>
      <c r="O45490" s="172"/>
      <c r="U45490" s="173"/>
    </row>
    <row r="45491" spans="13:21" s="104" customFormat="1" ht="15.75">
      <c r="M45491" s="172"/>
      <c r="N45491" s="172"/>
      <c r="O45491" s="172"/>
      <c r="U45491" s="173"/>
    </row>
    <row r="45492" spans="13:21" s="104" customFormat="1" ht="15.75">
      <c r="M45492" s="172"/>
      <c r="N45492" s="172"/>
      <c r="O45492" s="172"/>
      <c r="U45492" s="173"/>
    </row>
    <row r="45493" spans="13:21" s="104" customFormat="1" ht="15.75">
      <c r="M45493" s="172"/>
      <c r="N45493" s="172"/>
      <c r="O45493" s="172"/>
      <c r="U45493" s="173"/>
    </row>
    <row r="45494" spans="13:21" s="104" customFormat="1" ht="15.75">
      <c r="M45494" s="172"/>
      <c r="N45494" s="172"/>
      <c r="O45494" s="172"/>
      <c r="U45494" s="173"/>
    </row>
    <row r="45495" spans="13:21" s="104" customFormat="1" ht="15.75">
      <c r="M45495" s="172"/>
      <c r="N45495" s="172"/>
      <c r="O45495" s="172"/>
      <c r="U45495" s="173"/>
    </row>
    <row r="45496" spans="13:21" s="104" customFormat="1" ht="15.75">
      <c r="M45496" s="172"/>
      <c r="N45496" s="172"/>
      <c r="O45496" s="172"/>
      <c r="U45496" s="173"/>
    </row>
    <row r="45497" spans="13:21" s="104" customFormat="1" ht="15.75">
      <c r="M45497" s="172"/>
      <c r="N45497" s="172"/>
      <c r="O45497" s="172"/>
      <c r="U45497" s="173"/>
    </row>
    <row r="45498" spans="13:21" s="104" customFormat="1" ht="15.75">
      <c r="M45498" s="172"/>
      <c r="N45498" s="172"/>
      <c r="O45498" s="172"/>
      <c r="U45498" s="173"/>
    </row>
    <row r="45499" spans="13:21" s="104" customFormat="1" ht="15.75">
      <c r="M45499" s="172"/>
      <c r="N45499" s="172"/>
      <c r="O45499" s="172"/>
      <c r="U45499" s="173"/>
    </row>
    <row r="45500" spans="13:21" s="104" customFormat="1" ht="15.75">
      <c r="M45500" s="172"/>
      <c r="N45500" s="172"/>
      <c r="O45500" s="172"/>
      <c r="U45500" s="173"/>
    </row>
    <row r="45501" spans="13:21" s="104" customFormat="1" ht="15.75">
      <c r="M45501" s="172"/>
      <c r="N45501" s="172"/>
      <c r="O45501" s="172"/>
      <c r="U45501" s="173"/>
    </row>
    <row r="45502" spans="13:21" s="104" customFormat="1" ht="15.75">
      <c r="M45502" s="172"/>
      <c r="N45502" s="172"/>
      <c r="O45502" s="172"/>
      <c r="U45502" s="173"/>
    </row>
    <row r="45503" spans="13:21" s="104" customFormat="1" ht="15.75">
      <c r="M45503" s="172"/>
      <c r="N45503" s="172"/>
      <c r="O45503" s="172"/>
      <c r="U45503" s="173"/>
    </row>
    <row r="45504" spans="13:21" s="104" customFormat="1" ht="15.75">
      <c r="M45504" s="172"/>
      <c r="N45504" s="172"/>
      <c r="O45504" s="172"/>
      <c r="U45504" s="173"/>
    </row>
    <row r="45505" spans="13:21" s="104" customFormat="1" ht="15.75">
      <c r="M45505" s="172"/>
      <c r="N45505" s="172"/>
      <c r="O45505" s="172"/>
      <c r="U45505" s="173"/>
    </row>
    <row r="45506" spans="13:21" s="104" customFormat="1" ht="15.75">
      <c r="M45506" s="172"/>
      <c r="N45506" s="172"/>
      <c r="O45506" s="172"/>
      <c r="U45506" s="173"/>
    </row>
    <row r="45507" spans="13:21" s="104" customFormat="1" ht="15.75">
      <c r="M45507" s="172"/>
      <c r="N45507" s="172"/>
      <c r="O45507" s="172"/>
      <c r="U45507" s="173"/>
    </row>
    <row r="45508" spans="13:21" s="104" customFormat="1" ht="15.75">
      <c r="M45508" s="172"/>
      <c r="N45508" s="172"/>
      <c r="O45508" s="172"/>
      <c r="U45508" s="173"/>
    </row>
    <row r="45509" spans="13:21" s="104" customFormat="1" ht="15.75">
      <c r="M45509" s="172"/>
      <c r="N45509" s="172"/>
      <c r="O45509" s="172"/>
      <c r="U45509" s="173"/>
    </row>
    <row r="45510" spans="13:21" s="104" customFormat="1" ht="15.75">
      <c r="M45510" s="172"/>
      <c r="N45510" s="172"/>
      <c r="O45510" s="172"/>
      <c r="U45510" s="173"/>
    </row>
    <row r="45511" spans="13:21" s="104" customFormat="1" ht="15.75">
      <c r="M45511" s="172"/>
      <c r="N45511" s="172"/>
      <c r="O45511" s="172"/>
      <c r="U45511" s="173"/>
    </row>
    <row r="45512" spans="13:21" s="104" customFormat="1" ht="15.75">
      <c r="M45512" s="172"/>
      <c r="N45512" s="172"/>
      <c r="O45512" s="172"/>
      <c r="U45512" s="173"/>
    </row>
    <row r="45513" spans="13:21" s="104" customFormat="1" ht="15.75">
      <c r="M45513" s="172"/>
      <c r="N45513" s="172"/>
      <c r="O45513" s="172"/>
      <c r="U45513" s="173"/>
    </row>
    <row r="45514" spans="13:21" s="104" customFormat="1" ht="15.75">
      <c r="M45514" s="172"/>
      <c r="N45514" s="172"/>
      <c r="O45514" s="172"/>
      <c r="U45514" s="173"/>
    </row>
    <row r="45515" spans="13:21" s="104" customFormat="1" ht="15.75">
      <c r="M45515" s="172"/>
      <c r="N45515" s="172"/>
      <c r="O45515" s="172"/>
      <c r="U45515" s="173"/>
    </row>
    <row r="45516" spans="13:21" s="104" customFormat="1" ht="15.75">
      <c r="M45516" s="172"/>
      <c r="N45516" s="172"/>
      <c r="O45516" s="172"/>
      <c r="U45516" s="173"/>
    </row>
    <row r="45517" spans="13:21" s="104" customFormat="1" ht="15.75">
      <c r="M45517" s="172"/>
      <c r="N45517" s="172"/>
      <c r="O45517" s="172"/>
      <c r="U45517" s="173"/>
    </row>
    <row r="45518" spans="13:21" s="104" customFormat="1" ht="15.75">
      <c r="M45518" s="172"/>
      <c r="N45518" s="172"/>
      <c r="O45518" s="172"/>
      <c r="U45518" s="173"/>
    </row>
    <row r="45519" spans="13:21" s="104" customFormat="1" ht="15.75">
      <c r="M45519" s="172"/>
      <c r="N45519" s="172"/>
      <c r="O45519" s="172"/>
      <c r="U45519" s="173"/>
    </row>
    <row r="45520" spans="13:21" s="104" customFormat="1" ht="15.75">
      <c r="M45520" s="172"/>
      <c r="N45520" s="172"/>
      <c r="O45520" s="172"/>
      <c r="U45520" s="173"/>
    </row>
    <row r="45521" spans="13:21" s="104" customFormat="1" ht="15.75">
      <c r="M45521" s="172"/>
      <c r="N45521" s="172"/>
      <c r="O45521" s="172"/>
      <c r="U45521" s="173"/>
    </row>
    <row r="45522" spans="13:21" s="104" customFormat="1" ht="15.75">
      <c r="M45522" s="172"/>
      <c r="N45522" s="172"/>
      <c r="O45522" s="172"/>
      <c r="U45522" s="173"/>
    </row>
    <row r="45523" spans="13:21" s="104" customFormat="1" ht="15.75">
      <c r="M45523" s="172"/>
      <c r="N45523" s="172"/>
      <c r="O45523" s="172"/>
      <c r="U45523" s="173"/>
    </row>
    <row r="45524" spans="13:21" s="104" customFormat="1" ht="15.75">
      <c r="M45524" s="172"/>
      <c r="N45524" s="172"/>
      <c r="O45524" s="172"/>
      <c r="U45524" s="173"/>
    </row>
    <row r="45525" spans="13:21" s="104" customFormat="1" ht="15.75">
      <c r="M45525" s="172"/>
      <c r="N45525" s="172"/>
      <c r="O45525" s="172"/>
      <c r="U45525" s="173"/>
    </row>
    <row r="45526" spans="13:21" s="104" customFormat="1" ht="15.75">
      <c r="M45526" s="172"/>
      <c r="N45526" s="172"/>
      <c r="O45526" s="172"/>
      <c r="U45526" s="173"/>
    </row>
    <row r="45527" spans="13:21" s="104" customFormat="1" ht="15.75">
      <c r="M45527" s="172"/>
      <c r="N45527" s="172"/>
      <c r="O45527" s="172"/>
      <c r="U45527" s="173"/>
    </row>
    <row r="45528" spans="13:21" s="104" customFormat="1" ht="15.75">
      <c r="M45528" s="172"/>
      <c r="N45528" s="172"/>
      <c r="O45528" s="172"/>
      <c r="U45528" s="173"/>
    </row>
    <row r="45529" spans="13:21" s="104" customFormat="1" ht="15.75">
      <c r="M45529" s="172"/>
      <c r="N45529" s="172"/>
      <c r="O45529" s="172"/>
      <c r="U45529" s="173"/>
    </row>
    <row r="45530" spans="13:21" s="104" customFormat="1" ht="15.75">
      <c r="M45530" s="172"/>
      <c r="N45530" s="172"/>
      <c r="O45530" s="172"/>
      <c r="U45530" s="173"/>
    </row>
    <row r="45531" spans="13:21" s="104" customFormat="1" ht="15.75">
      <c r="M45531" s="172"/>
      <c r="N45531" s="172"/>
      <c r="O45531" s="172"/>
      <c r="U45531" s="173"/>
    </row>
    <row r="45532" spans="13:21" s="104" customFormat="1" ht="15.75">
      <c r="M45532" s="172"/>
      <c r="N45532" s="172"/>
      <c r="O45532" s="172"/>
      <c r="U45532" s="173"/>
    </row>
    <row r="45533" spans="13:21" s="104" customFormat="1" ht="15.75">
      <c r="M45533" s="172"/>
      <c r="N45533" s="172"/>
      <c r="O45533" s="172"/>
      <c r="U45533" s="173"/>
    </row>
    <row r="45534" spans="13:21" s="104" customFormat="1" ht="15.75">
      <c r="M45534" s="172"/>
      <c r="N45534" s="172"/>
      <c r="O45534" s="172"/>
      <c r="U45534" s="173"/>
    </row>
    <row r="45535" spans="13:21" s="104" customFormat="1" ht="15.75">
      <c r="M45535" s="172"/>
      <c r="N45535" s="172"/>
      <c r="O45535" s="172"/>
      <c r="U45535" s="173"/>
    </row>
    <row r="45536" spans="13:21" s="104" customFormat="1" ht="15.75">
      <c r="M45536" s="172"/>
      <c r="N45536" s="172"/>
      <c r="O45536" s="172"/>
      <c r="U45536" s="173"/>
    </row>
    <row r="45537" spans="13:21" s="104" customFormat="1" ht="15.75">
      <c r="M45537" s="172"/>
      <c r="N45537" s="172"/>
      <c r="O45537" s="172"/>
      <c r="U45537" s="173"/>
    </row>
    <row r="45538" spans="13:21" s="104" customFormat="1" ht="15.75">
      <c r="M45538" s="172"/>
      <c r="N45538" s="172"/>
      <c r="O45538" s="172"/>
      <c r="U45538" s="173"/>
    </row>
    <row r="45539" spans="13:21" s="104" customFormat="1" ht="15.75">
      <c r="M45539" s="172"/>
      <c r="N45539" s="172"/>
      <c r="O45539" s="172"/>
      <c r="U45539" s="173"/>
    </row>
    <row r="45540" spans="13:21" s="104" customFormat="1" ht="15.75">
      <c r="M45540" s="172"/>
      <c r="N45540" s="172"/>
      <c r="O45540" s="172"/>
      <c r="U45540" s="173"/>
    </row>
    <row r="45541" spans="13:21" s="104" customFormat="1" ht="15.75">
      <c r="M45541" s="172"/>
      <c r="N45541" s="172"/>
      <c r="O45541" s="172"/>
      <c r="U45541" s="173"/>
    </row>
    <row r="45542" spans="13:21" s="104" customFormat="1" ht="15.75">
      <c r="M45542" s="172"/>
      <c r="N45542" s="172"/>
      <c r="O45542" s="172"/>
      <c r="U45542" s="173"/>
    </row>
    <row r="45543" spans="13:21" s="104" customFormat="1" ht="15.75">
      <c r="M45543" s="172"/>
      <c r="N45543" s="172"/>
      <c r="O45543" s="172"/>
      <c r="U45543" s="173"/>
    </row>
    <row r="45544" spans="13:21" s="104" customFormat="1" ht="15.75">
      <c r="M45544" s="172"/>
      <c r="N45544" s="172"/>
      <c r="O45544" s="172"/>
      <c r="U45544" s="173"/>
    </row>
    <row r="45545" spans="13:21" s="104" customFormat="1" ht="15.75">
      <c r="M45545" s="172"/>
      <c r="N45545" s="172"/>
      <c r="O45545" s="172"/>
      <c r="U45545" s="173"/>
    </row>
    <row r="45546" spans="13:21" s="104" customFormat="1" ht="15.75">
      <c r="M45546" s="172"/>
      <c r="N45546" s="172"/>
      <c r="O45546" s="172"/>
      <c r="U45546" s="173"/>
    </row>
    <row r="45547" spans="13:21" s="104" customFormat="1" ht="15.75">
      <c r="M45547" s="172"/>
      <c r="N45547" s="172"/>
      <c r="O45547" s="172"/>
      <c r="U45547" s="173"/>
    </row>
    <row r="45548" spans="13:21" s="104" customFormat="1" ht="15.75">
      <c r="M45548" s="172"/>
      <c r="N45548" s="172"/>
      <c r="O45548" s="172"/>
      <c r="U45548" s="173"/>
    </row>
    <row r="45549" spans="13:21" s="104" customFormat="1" ht="15.75">
      <c r="M45549" s="172"/>
      <c r="N45549" s="172"/>
      <c r="O45549" s="172"/>
      <c r="U45549" s="173"/>
    </row>
    <row r="45550" spans="13:21" s="104" customFormat="1" ht="15.75">
      <c r="M45550" s="172"/>
      <c r="N45550" s="172"/>
      <c r="O45550" s="172"/>
      <c r="U45550" s="173"/>
    </row>
    <row r="45551" spans="13:21" s="104" customFormat="1" ht="15.75">
      <c r="M45551" s="172"/>
      <c r="N45551" s="172"/>
      <c r="O45551" s="172"/>
      <c r="U45551" s="173"/>
    </row>
    <row r="45552" spans="13:21" s="104" customFormat="1" ht="15.75">
      <c r="M45552" s="172"/>
      <c r="N45552" s="172"/>
      <c r="O45552" s="172"/>
      <c r="U45552" s="173"/>
    </row>
    <row r="45553" spans="13:21" s="104" customFormat="1" ht="15.75">
      <c r="M45553" s="172"/>
      <c r="N45553" s="172"/>
      <c r="O45553" s="172"/>
      <c r="U45553" s="173"/>
    </row>
    <row r="45554" spans="13:21" s="104" customFormat="1" ht="15.75">
      <c r="M45554" s="172"/>
      <c r="N45554" s="172"/>
      <c r="O45554" s="172"/>
      <c r="U45554" s="173"/>
    </row>
    <row r="45555" spans="13:21" s="104" customFormat="1" ht="15.75">
      <c r="M45555" s="172"/>
      <c r="N45555" s="172"/>
      <c r="O45555" s="172"/>
      <c r="U45555" s="173"/>
    </row>
    <row r="45556" spans="13:21" s="104" customFormat="1" ht="15.75">
      <c r="M45556" s="172"/>
      <c r="N45556" s="172"/>
      <c r="O45556" s="172"/>
      <c r="U45556" s="173"/>
    </row>
    <row r="45557" spans="13:21" s="104" customFormat="1" ht="15.75">
      <c r="M45557" s="172"/>
      <c r="N45557" s="172"/>
      <c r="O45557" s="172"/>
      <c r="U45557" s="173"/>
    </row>
    <row r="45558" spans="13:21" s="104" customFormat="1" ht="15.75">
      <c r="M45558" s="172"/>
      <c r="N45558" s="172"/>
      <c r="O45558" s="172"/>
      <c r="U45558" s="173"/>
    </row>
    <row r="45559" spans="13:21" s="104" customFormat="1" ht="15.75">
      <c r="M45559" s="172"/>
      <c r="N45559" s="172"/>
      <c r="O45559" s="172"/>
      <c r="U45559" s="173"/>
    </row>
    <row r="45560" spans="13:21" s="104" customFormat="1" ht="15.75">
      <c r="M45560" s="172"/>
      <c r="N45560" s="172"/>
      <c r="O45560" s="172"/>
      <c r="U45560" s="173"/>
    </row>
    <row r="45561" spans="13:21" s="104" customFormat="1" ht="15.75">
      <c r="M45561" s="172"/>
      <c r="N45561" s="172"/>
      <c r="O45561" s="172"/>
      <c r="U45561" s="173"/>
    </row>
    <row r="45562" spans="13:21" s="104" customFormat="1" ht="15.75">
      <c r="M45562" s="172"/>
      <c r="N45562" s="172"/>
      <c r="O45562" s="172"/>
      <c r="U45562" s="173"/>
    </row>
    <row r="45563" spans="13:21" s="104" customFormat="1" ht="15.75">
      <c r="M45563" s="172"/>
      <c r="N45563" s="172"/>
      <c r="O45563" s="172"/>
      <c r="U45563" s="173"/>
    </row>
    <row r="45564" spans="13:21" s="104" customFormat="1" ht="15.75">
      <c r="M45564" s="172"/>
      <c r="N45564" s="172"/>
      <c r="O45564" s="172"/>
      <c r="U45564" s="173"/>
    </row>
    <row r="45565" spans="13:21" s="104" customFormat="1" ht="15.75">
      <c r="M45565" s="172"/>
      <c r="N45565" s="172"/>
      <c r="O45565" s="172"/>
      <c r="U45565" s="173"/>
    </row>
    <row r="45566" spans="13:21" s="104" customFormat="1" ht="15.75">
      <c r="M45566" s="172"/>
      <c r="N45566" s="172"/>
      <c r="O45566" s="172"/>
      <c r="U45566" s="173"/>
    </row>
    <row r="45567" spans="13:21" s="104" customFormat="1" ht="15.75">
      <c r="M45567" s="172"/>
      <c r="N45567" s="172"/>
      <c r="O45567" s="172"/>
      <c r="U45567" s="173"/>
    </row>
    <row r="45568" spans="13:21" s="104" customFormat="1" ht="15.75">
      <c r="M45568" s="172"/>
      <c r="N45568" s="172"/>
      <c r="O45568" s="172"/>
      <c r="U45568" s="173"/>
    </row>
    <row r="45569" spans="13:21" s="104" customFormat="1" ht="15.75">
      <c r="M45569" s="172"/>
      <c r="N45569" s="172"/>
      <c r="O45569" s="172"/>
      <c r="U45569" s="173"/>
    </row>
    <row r="45570" spans="13:21" s="104" customFormat="1" ht="15.75">
      <c r="M45570" s="172"/>
      <c r="N45570" s="172"/>
      <c r="O45570" s="172"/>
      <c r="U45570" s="173"/>
    </row>
    <row r="45571" spans="13:21" s="104" customFormat="1" ht="15.75">
      <c r="M45571" s="172"/>
      <c r="N45571" s="172"/>
      <c r="O45571" s="172"/>
      <c r="U45571" s="173"/>
    </row>
    <row r="45572" spans="13:21" s="104" customFormat="1" ht="15.75">
      <c r="M45572" s="172"/>
      <c r="N45572" s="172"/>
      <c r="O45572" s="172"/>
      <c r="U45572" s="173"/>
    </row>
    <row r="45573" spans="13:21" s="104" customFormat="1" ht="15.75">
      <c r="M45573" s="172"/>
      <c r="N45573" s="172"/>
      <c r="O45573" s="172"/>
      <c r="U45573" s="173"/>
    </row>
    <row r="45574" spans="13:21" s="104" customFormat="1" ht="15.75">
      <c r="M45574" s="172"/>
      <c r="N45574" s="172"/>
      <c r="O45574" s="172"/>
      <c r="U45574" s="173"/>
    </row>
    <row r="45575" spans="13:21" s="104" customFormat="1" ht="15.75">
      <c r="M45575" s="172"/>
      <c r="N45575" s="172"/>
      <c r="O45575" s="172"/>
      <c r="U45575" s="173"/>
    </row>
    <row r="45576" spans="13:21" s="104" customFormat="1" ht="15.75">
      <c r="M45576" s="172"/>
      <c r="N45576" s="172"/>
      <c r="O45576" s="172"/>
      <c r="U45576" s="173"/>
    </row>
    <row r="45577" spans="13:21" s="104" customFormat="1" ht="15.75">
      <c r="M45577" s="172"/>
      <c r="N45577" s="172"/>
      <c r="O45577" s="172"/>
      <c r="U45577" s="173"/>
    </row>
    <row r="45578" spans="13:21" s="104" customFormat="1" ht="15.75">
      <c r="M45578" s="172"/>
      <c r="N45578" s="172"/>
      <c r="O45578" s="172"/>
      <c r="U45578" s="173"/>
    </row>
    <row r="45579" spans="13:21" s="104" customFormat="1" ht="15.75">
      <c r="M45579" s="172"/>
      <c r="N45579" s="172"/>
      <c r="O45579" s="172"/>
      <c r="U45579" s="173"/>
    </row>
    <row r="45580" spans="13:21" s="104" customFormat="1" ht="15.75">
      <c r="M45580" s="172"/>
      <c r="N45580" s="172"/>
      <c r="O45580" s="172"/>
      <c r="U45580" s="173"/>
    </row>
    <row r="45581" spans="13:21" s="104" customFormat="1" ht="15.75">
      <c r="M45581" s="172"/>
      <c r="N45581" s="172"/>
      <c r="O45581" s="172"/>
      <c r="U45581" s="173"/>
    </row>
    <row r="45582" spans="13:21" s="104" customFormat="1" ht="15.75">
      <c r="M45582" s="172"/>
      <c r="N45582" s="172"/>
      <c r="O45582" s="172"/>
      <c r="U45582" s="173"/>
    </row>
    <row r="45583" spans="13:21" s="104" customFormat="1" ht="15.75">
      <c r="M45583" s="172"/>
      <c r="N45583" s="172"/>
      <c r="O45583" s="172"/>
      <c r="U45583" s="173"/>
    </row>
    <row r="45584" spans="13:21" s="104" customFormat="1" ht="15.75">
      <c r="M45584" s="172"/>
      <c r="N45584" s="172"/>
      <c r="O45584" s="172"/>
      <c r="U45584" s="173"/>
    </row>
    <row r="45585" spans="13:21" s="104" customFormat="1" ht="15.75">
      <c r="M45585" s="172"/>
      <c r="N45585" s="172"/>
      <c r="O45585" s="172"/>
      <c r="U45585" s="173"/>
    </row>
    <row r="45586" spans="13:21" s="104" customFormat="1" ht="15.75">
      <c r="M45586" s="172"/>
      <c r="N45586" s="172"/>
      <c r="O45586" s="172"/>
      <c r="U45586" s="173"/>
    </row>
    <row r="45587" spans="13:21" s="104" customFormat="1" ht="15.75">
      <c r="M45587" s="172"/>
      <c r="N45587" s="172"/>
      <c r="O45587" s="172"/>
      <c r="U45587" s="173"/>
    </row>
    <row r="45588" spans="13:21" s="104" customFormat="1" ht="15.75">
      <c r="M45588" s="172"/>
      <c r="N45588" s="172"/>
      <c r="O45588" s="172"/>
      <c r="U45588" s="173"/>
    </row>
    <row r="45589" spans="13:21" s="104" customFormat="1" ht="15.75">
      <c r="M45589" s="172"/>
      <c r="N45589" s="172"/>
      <c r="O45589" s="172"/>
      <c r="U45589" s="173"/>
    </row>
    <row r="45590" spans="13:21" s="104" customFormat="1" ht="15.75">
      <c r="M45590" s="172"/>
      <c r="N45590" s="172"/>
      <c r="O45590" s="172"/>
      <c r="U45590" s="173"/>
    </row>
    <row r="45591" spans="13:21" s="104" customFormat="1" ht="15.75">
      <c r="M45591" s="172"/>
      <c r="N45591" s="172"/>
      <c r="O45591" s="172"/>
      <c r="U45591" s="173"/>
    </row>
    <row r="45592" spans="13:21" s="104" customFormat="1" ht="15.75">
      <c r="M45592" s="172"/>
      <c r="N45592" s="172"/>
      <c r="O45592" s="172"/>
      <c r="U45592" s="173"/>
    </row>
    <row r="45593" spans="13:21" s="104" customFormat="1" ht="15.75">
      <c r="M45593" s="172"/>
      <c r="N45593" s="172"/>
      <c r="O45593" s="172"/>
      <c r="U45593" s="173"/>
    </row>
    <row r="45594" spans="13:21" s="104" customFormat="1" ht="15.75">
      <c r="M45594" s="172"/>
      <c r="N45594" s="172"/>
      <c r="O45594" s="172"/>
      <c r="U45594" s="173"/>
    </row>
    <row r="45595" spans="13:21" s="104" customFormat="1" ht="15.75">
      <c r="M45595" s="172"/>
      <c r="N45595" s="172"/>
      <c r="O45595" s="172"/>
      <c r="U45595" s="173"/>
    </row>
    <row r="45596" spans="13:21" s="104" customFormat="1" ht="15.75">
      <c r="M45596" s="172"/>
      <c r="N45596" s="172"/>
      <c r="O45596" s="172"/>
      <c r="U45596" s="173"/>
    </row>
    <row r="45597" spans="13:21" s="104" customFormat="1" ht="15.75">
      <c r="M45597" s="172"/>
      <c r="N45597" s="172"/>
      <c r="O45597" s="172"/>
      <c r="U45597" s="173"/>
    </row>
    <row r="45598" spans="13:21" s="104" customFormat="1" ht="15.75">
      <c r="M45598" s="172"/>
      <c r="N45598" s="172"/>
      <c r="O45598" s="172"/>
      <c r="U45598" s="173"/>
    </row>
    <row r="45599" spans="13:21" s="104" customFormat="1" ht="15.75">
      <c r="M45599" s="172"/>
      <c r="N45599" s="172"/>
      <c r="O45599" s="172"/>
      <c r="U45599" s="173"/>
    </row>
    <row r="45600" spans="13:21" s="104" customFormat="1" ht="15.75">
      <c r="M45600" s="172"/>
      <c r="N45600" s="172"/>
      <c r="O45600" s="172"/>
      <c r="U45600" s="173"/>
    </row>
    <row r="45601" spans="13:21" s="104" customFormat="1" ht="15.75">
      <c r="M45601" s="172"/>
      <c r="N45601" s="172"/>
      <c r="O45601" s="172"/>
      <c r="U45601" s="173"/>
    </row>
    <row r="45602" spans="13:21" s="104" customFormat="1" ht="15.75">
      <c r="M45602" s="172"/>
      <c r="N45602" s="172"/>
      <c r="O45602" s="172"/>
      <c r="U45602" s="173"/>
    </row>
    <row r="45603" spans="13:21" s="104" customFormat="1" ht="15.75">
      <c r="M45603" s="172"/>
      <c r="N45603" s="172"/>
      <c r="O45603" s="172"/>
      <c r="U45603" s="173"/>
    </row>
    <row r="45604" spans="13:21" s="104" customFormat="1" ht="15.75">
      <c r="M45604" s="172"/>
      <c r="N45604" s="172"/>
      <c r="O45604" s="172"/>
      <c r="U45604" s="173"/>
    </row>
    <row r="45605" spans="13:21" s="104" customFormat="1" ht="15.75">
      <c r="M45605" s="172"/>
      <c r="N45605" s="172"/>
      <c r="O45605" s="172"/>
      <c r="U45605" s="173"/>
    </row>
    <row r="45606" spans="13:21" s="104" customFormat="1" ht="15.75">
      <c r="M45606" s="172"/>
      <c r="N45606" s="172"/>
      <c r="O45606" s="172"/>
      <c r="U45606" s="173"/>
    </row>
    <row r="45607" spans="13:21" s="104" customFormat="1" ht="15.75">
      <c r="M45607" s="172"/>
      <c r="N45607" s="172"/>
      <c r="O45607" s="172"/>
      <c r="U45607" s="173"/>
    </row>
    <row r="45608" spans="13:21" s="104" customFormat="1" ht="15.75">
      <c r="M45608" s="172"/>
      <c r="N45608" s="172"/>
      <c r="O45608" s="172"/>
      <c r="U45608" s="173"/>
    </row>
    <row r="45609" spans="13:21" s="104" customFormat="1" ht="15.75">
      <c r="M45609" s="172"/>
      <c r="N45609" s="172"/>
      <c r="O45609" s="172"/>
      <c r="U45609" s="173"/>
    </row>
    <row r="45610" spans="13:21" s="104" customFormat="1" ht="15.75">
      <c r="M45610" s="172"/>
      <c r="N45610" s="172"/>
      <c r="O45610" s="172"/>
      <c r="U45610" s="173"/>
    </row>
    <row r="45611" spans="13:21" s="104" customFormat="1" ht="15.75">
      <c r="M45611" s="172"/>
      <c r="N45611" s="172"/>
      <c r="O45611" s="172"/>
      <c r="U45611" s="173"/>
    </row>
    <row r="45612" spans="13:21" s="104" customFormat="1" ht="15.75">
      <c r="M45612" s="172"/>
      <c r="N45612" s="172"/>
      <c r="O45612" s="172"/>
      <c r="U45612" s="173"/>
    </row>
    <row r="45613" spans="13:21" s="104" customFormat="1" ht="15.75">
      <c r="M45613" s="172"/>
      <c r="N45613" s="172"/>
      <c r="O45613" s="172"/>
      <c r="U45613" s="173"/>
    </row>
    <row r="45614" spans="13:21" s="104" customFormat="1" ht="15.75">
      <c r="M45614" s="172"/>
      <c r="N45614" s="172"/>
      <c r="O45614" s="172"/>
      <c r="U45614" s="173"/>
    </row>
    <row r="45615" spans="13:21" s="104" customFormat="1" ht="15.75">
      <c r="M45615" s="172"/>
      <c r="N45615" s="172"/>
      <c r="O45615" s="172"/>
      <c r="U45615" s="173"/>
    </row>
    <row r="45616" spans="13:21" s="104" customFormat="1" ht="15.75">
      <c r="M45616" s="172"/>
      <c r="N45616" s="172"/>
      <c r="O45616" s="172"/>
      <c r="U45616" s="173"/>
    </row>
    <row r="45617" spans="13:21" s="104" customFormat="1" ht="15.75">
      <c r="M45617" s="172"/>
      <c r="N45617" s="172"/>
      <c r="O45617" s="172"/>
      <c r="U45617" s="173"/>
    </row>
    <row r="45618" spans="13:21" s="104" customFormat="1" ht="15.75">
      <c r="M45618" s="172"/>
      <c r="N45618" s="172"/>
      <c r="O45618" s="172"/>
      <c r="U45618" s="173"/>
    </row>
    <row r="45619" spans="13:21" s="104" customFormat="1" ht="15.75">
      <c r="M45619" s="172"/>
      <c r="N45619" s="172"/>
      <c r="O45619" s="172"/>
      <c r="U45619" s="173"/>
    </row>
    <row r="45620" spans="13:21" s="104" customFormat="1" ht="15.75">
      <c r="M45620" s="172"/>
      <c r="N45620" s="172"/>
      <c r="O45620" s="172"/>
      <c r="U45620" s="173"/>
    </row>
    <row r="45621" spans="13:21" s="104" customFormat="1" ht="15.75">
      <c r="M45621" s="172"/>
      <c r="N45621" s="172"/>
      <c r="O45621" s="172"/>
      <c r="U45621" s="173"/>
    </row>
    <row r="45622" spans="13:21" s="104" customFormat="1" ht="15.75">
      <c r="M45622" s="172"/>
      <c r="N45622" s="172"/>
      <c r="O45622" s="172"/>
      <c r="U45622" s="173"/>
    </row>
    <row r="45623" spans="13:21" s="104" customFormat="1" ht="15.75">
      <c r="M45623" s="172"/>
      <c r="N45623" s="172"/>
      <c r="O45623" s="172"/>
      <c r="U45623" s="173"/>
    </row>
    <row r="45624" spans="13:21" s="104" customFormat="1" ht="15.75">
      <c r="M45624" s="172"/>
      <c r="N45624" s="172"/>
      <c r="O45624" s="172"/>
      <c r="U45624" s="173"/>
    </row>
    <row r="45625" spans="13:21" s="104" customFormat="1" ht="15.75">
      <c r="M45625" s="172"/>
      <c r="N45625" s="172"/>
      <c r="O45625" s="172"/>
      <c r="U45625" s="173"/>
    </row>
    <row r="45626" spans="13:21" s="104" customFormat="1" ht="15.75">
      <c r="M45626" s="172"/>
      <c r="N45626" s="172"/>
      <c r="O45626" s="172"/>
      <c r="U45626" s="173"/>
    </row>
    <row r="45627" spans="13:21" s="104" customFormat="1" ht="15.75">
      <c r="M45627" s="172"/>
      <c r="N45627" s="172"/>
      <c r="O45627" s="172"/>
      <c r="U45627" s="173"/>
    </row>
    <row r="45628" spans="13:21" s="104" customFormat="1" ht="15.75">
      <c r="M45628" s="172"/>
      <c r="N45628" s="172"/>
      <c r="O45628" s="172"/>
      <c r="U45628" s="173"/>
    </row>
    <row r="45629" spans="13:21" s="104" customFormat="1" ht="15.75">
      <c r="M45629" s="172"/>
      <c r="N45629" s="172"/>
      <c r="O45629" s="172"/>
      <c r="U45629" s="173"/>
    </row>
    <row r="45630" spans="13:21" s="104" customFormat="1" ht="15.75">
      <c r="M45630" s="172"/>
      <c r="N45630" s="172"/>
      <c r="O45630" s="172"/>
      <c r="U45630" s="173"/>
    </row>
    <row r="45631" spans="13:21" s="104" customFormat="1" ht="15.75">
      <c r="M45631" s="172"/>
      <c r="N45631" s="172"/>
      <c r="O45631" s="172"/>
      <c r="U45631" s="173"/>
    </row>
    <row r="45632" spans="13:21" s="104" customFormat="1" ht="15.75">
      <c r="M45632" s="172"/>
      <c r="N45632" s="172"/>
      <c r="O45632" s="172"/>
      <c r="U45632" s="173"/>
    </row>
    <row r="45633" spans="13:21" s="104" customFormat="1" ht="15.75">
      <c r="M45633" s="172"/>
      <c r="N45633" s="172"/>
      <c r="O45633" s="172"/>
      <c r="U45633" s="173"/>
    </row>
    <row r="45634" spans="13:21" s="104" customFormat="1" ht="15.75">
      <c r="M45634" s="172"/>
      <c r="N45634" s="172"/>
      <c r="O45634" s="172"/>
      <c r="U45634" s="173"/>
    </row>
    <row r="45635" spans="13:21" s="104" customFormat="1" ht="15.75">
      <c r="M45635" s="172"/>
      <c r="N45635" s="172"/>
      <c r="O45635" s="172"/>
      <c r="U45635" s="173"/>
    </row>
    <row r="45636" spans="13:21" s="104" customFormat="1" ht="15.75">
      <c r="M45636" s="172"/>
      <c r="N45636" s="172"/>
      <c r="O45636" s="172"/>
      <c r="U45636" s="173"/>
    </row>
    <row r="45637" spans="13:21" s="104" customFormat="1" ht="15.75">
      <c r="M45637" s="172"/>
      <c r="N45637" s="172"/>
      <c r="O45637" s="172"/>
      <c r="U45637" s="173"/>
    </row>
    <row r="45638" spans="13:21" s="104" customFormat="1" ht="15.75">
      <c r="M45638" s="172"/>
      <c r="N45638" s="172"/>
      <c r="O45638" s="172"/>
      <c r="U45638" s="173"/>
    </row>
    <row r="45639" spans="13:21" s="104" customFormat="1" ht="15.75">
      <c r="M45639" s="172"/>
      <c r="N45639" s="172"/>
      <c r="O45639" s="172"/>
      <c r="U45639" s="173"/>
    </row>
    <row r="45640" spans="13:21" s="104" customFormat="1" ht="15.75">
      <c r="M45640" s="172"/>
      <c r="N45640" s="172"/>
      <c r="O45640" s="172"/>
      <c r="U45640" s="173"/>
    </row>
    <row r="45641" spans="13:21" s="104" customFormat="1" ht="15.75">
      <c r="M45641" s="172"/>
      <c r="N45641" s="172"/>
      <c r="O45641" s="172"/>
      <c r="U45641" s="173"/>
    </row>
    <row r="45642" spans="13:21" s="104" customFormat="1" ht="15.75">
      <c r="M45642" s="172"/>
      <c r="N45642" s="172"/>
      <c r="O45642" s="172"/>
      <c r="U45642" s="173"/>
    </row>
    <row r="45643" spans="13:21" s="104" customFormat="1" ht="15.75">
      <c r="M45643" s="172"/>
      <c r="N45643" s="172"/>
      <c r="O45643" s="172"/>
      <c r="U45643" s="173"/>
    </row>
    <row r="45644" spans="13:21" s="104" customFormat="1" ht="15.75">
      <c r="M45644" s="172"/>
      <c r="N45644" s="172"/>
      <c r="O45644" s="172"/>
      <c r="U45644" s="173"/>
    </row>
    <row r="45645" spans="13:21" s="104" customFormat="1" ht="15.75">
      <c r="M45645" s="172"/>
      <c r="N45645" s="172"/>
      <c r="O45645" s="172"/>
      <c r="U45645" s="173"/>
    </row>
    <row r="45646" spans="13:21" s="104" customFormat="1" ht="15.75">
      <c r="M45646" s="172"/>
      <c r="N45646" s="172"/>
      <c r="O45646" s="172"/>
      <c r="U45646" s="173"/>
    </row>
    <row r="45647" spans="13:21" s="104" customFormat="1" ht="15.75">
      <c r="M45647" s="172"/>
      <c r="N45647" s="172"/>
      <c r="O45647" s="172"/>
      <c r="U45647" s="173"/>
    </row>
    <row r="45648" spans="13:21" s="104" customFormat="1" ht="15.75">
      <c r="M45648" s="172"/>
      <c r="N45648" s="172"/>
      <c r="O45648" s="172"/>
      <c r="U45648" s="173"/>
    </row>
    <row r="45649" spans="13:21" s="104" customFormat="1" ht="15.75">
      <c r="M45649" s="172"/>
      <c r="N45649" s="172"/>
      <c r="O45649" s="172"/>
      <c r="U45649" s="173"/>
    </row>
    <row r="45650" spans="13:21" s="104" customFormat="1" ht="15.75">
      <c r="M45650" s="172"/>
      <c r="N45650" s="172"/>
      <c r="O45650" s="172"/>
      <c r="U45650" s="173"/>
    </row>
    <row r="45651" spans="13:21" s="104" customFormat="1" ht="15.75">
      <c r="M45651" s="172"/>
      <c r="N45651" s="172"/>
      <c r="O45651" s="172"/>
      <c r="U45651" s="173"/>
    </row>
    <row r="45652" spans="13:21" s="104" customFormat="1" ht="15.75">
      <c r="M45652" s="172"/>
      <c r="N45652" s="172"/>
      <c r="O45652" s="172"/>
      <c r="U45652" s="173"/>
    </row>
    <row r="45653" spans="13:21" s="104" customFormat="1" ht="15.75">
      <c r="M45653" s="172"/>
      <c r="N45653" s="172"/>
      <c r="O45653" s="172"/>
      <c r="U45653" s="173"/>
    </row>
    <row r="45654" spans="13:21" s="104" customFormat="1" ht="15.75">
      <c r="M45654" s="172"/>
      <c r="N45654" s="172"/>
      <c r="O45654" s="172"/>
      <c r="U45654" s="173"/>
    </row>
    <row r="45655" spans="13:21" s="104" customFormat="1" ht="15.75">
      <c r="M45655" s="172"/>
      <c r="N45655" s="172"/>
      <c r="O45655" s="172"/>
      <c r="U45655" s="173"/>
    </row>
    <row r="45656" spans="13:21" s="104" customFormat="1" ht="15.75">
      <c r="M45656" s="172"/>
      <c r="N45656" s="172"/>
      <c r="O45656" s="172"/>
      <c r="U45656" s="173"/>
    </row>
    <row r="45657" spans="13:21" s="104" customFormat="1" ht="15.75">
      <c r="M45657" s="172"/>
      <c r="N45657" s="172"/>
      <c r="O45657" s="172"/>
      <c r="U45657" s="173"/>
    </row>
    <row r="45658" spans="13:21" s="104" customFormat="1" ht="15.75">
      <c r="M45658" s="172"/>
      <c r="N45658" s="172"/>
      <c r="O45658" s="172"/>
      <c r="U45658" s="173"/>
    </row>
    <row r="45659" spans="13:21" s="104" customFormat="1" ht="15.75">
      <c r="M45659" s="172"/>
      <c r="N45659" s="172"/>
      <c r="O45659" s="172"/>
      <c r="U45659" s="173"/>
    </row>
    <row r="45660" spans="13:21" s="104" customFormat="1" ht="15.75">
      <c r="M45660" s="172"/>
      <c r="N45660" s="172"/>
      <c r="O45660" s="172"/>
      <c r="U45660" s="173"/>
    </row>
    <row r="45661" spans="13:21" s="104" customFormat="1" ht="15.75">
      <c r="M45661" s="172"/>
      <c r="N45661" s="172"/>
      <c r="O45661" s="172"/>
      <c r="U45661" s="173"/>
    </row>
    <row r="45662" spans="13:21" s="104" customFormat="1" ht="15.75">
      <c r="M45662" s="172"/>
      <c r="N45662" s="172"/>
      <c r="O45662" s="172"/>
      <c r="U45662" s="173"/>
    </row>
    <row r="45663" spans="13:21" s="104" customFormat="1" ht="15.75">
      <c r="M45663" s="172"/>
      <c r="N45663" s="172"/>
      <c r="O45663" s="172"/>
      <c r="U45663" s="173"/>
    </row>
    <row r="45664" spans="13:21" s="104" customFormat="1" ht="15.75">
      <c r="M45664" s="172"/>
      <c r="N45664" s="172"/>
      <c r="O45664" s="172"/>
      <c r="U45664" s="173"/>
    </row>
    <row r="45665" spans="13:21" s="104" customFormat="1" ht="15.75">
      <c r="M45665" s="172"/>
      <c r="N45665" s="172"/>
      <c r="O45665" s="172"/>
      <c r="U45665" s="173"/>
    </row>
    <row r="45666" spans="13:21" s="104" customFormat="1" ht="15.75">
      <c r="M45666" s="172"/>
      <c r="N45666" s="172"/>
      <c r="O45666" s="172"/>
      <c r="U45666" s="173"/>
    </row>
    <row r="45667" spans="13:21" s="104" customFormat="1" ht="15.75">
      <c r="M45667" s="172"/>
      <c r="N45667" s="172"/>
      <c r="O45667" s="172"/>
      <c r="U45667" s="173"/>
    </row>
    <row r="45668" spans="13:21" s="104" customFormat="1" ht="15.75">
      <c r="M45668" s="172"/>
      <c r="N45668" s="172"/>
      <c r="O45668" s="172"/>
      <c r="U45668" s="173"/>
    </row>
    <row r="45669" spans="13:21" s="104" customFormat="1" ht="15.75">
      <c r="M45669" s="172"/>
      <c r="N45669" s="172"/>
      <c r="O45669" s="172"/>
      <c r="U45669" s="173"/>
    </row>
    <row r="45670" spans="13:21" s="104" customFormat="1" ht="15.75">
      <c r="M45670" s="172"/>
      <c r="N45670" s="172"/>
      <c r="O45670" s="172"/>
      <c r="U45670" s="173"/>
    </row>
    <row r="45671" spans="13:21" s="104" customFormat="1" ht="15.75">
      <c r="M45671" s="172"/>
      <c r="N45671" s="172"/>
      <c r="O45671" s="172"/>
      <c r="U45671" s="173"/>
    </row>
    <row r="45672" spans="13:21" s="104" customFormat="1" ht="15.75">
      <c r="M45672" s="172"/>
      <c r="N45672" s="172"/>
      <c r="O45672" s="172"/>
      <c r="U45672" s="173"/>
    </row>
    <row r="45673" spans="13:21" s="104" customFormat="1" ht="15.75">
      <c r="M45673" s="172"/>
      <c r="N45673" s="172"/>
      <c r="O45673" s="172"/>
      <c r="U45673" s="173"/>
    </row>
    <row r="45674" spans="13:21" s="104" customFormat="1" ht="15.75">
      <c r="M45674" s="172"/>
      <c r="N45674" s="172"/>
      <c r="O45674" s="172"/>
      <c r="U45674" s="173"/>
    </row>
    <row r="45675" spans="13:21" s="104" customFormat="1" ht="15.75">
      <c r="M45675" s="172"/>
      <c r="N45675" s="172"/>
      <c r="O45675" s="172"/>
      <c r="U45675" s="173"/>
    </row>
    <row r="45676" spans="13:21" s="104" customFormat="1" ht="15.75">
      <c r="M45676" s="172"/>
      <c r="N45676" s="172"/>
      <c r="O45676" s="172"/>
      <c r="U45676" s="173"/>
    </row>
    <row r="45677" spans="13:21" s="104" customFormat="1" ht="15.75">
      <c r="M45677" s="172"/>
      <c r="N45677" s="172"/>
      <c r="O45677" s="172"/>
      <c r="U45677" s="173"/>
    </row>
    <row r="45678" spans="13:21" s="104" customFormat="1" ht="15.75">
      <c r="M45678" s="172"/>
      <c r="N45678" s="172"/>
      <c r="O45678" s="172"/>
      <c r="U45678" s="173"/>
    </row>
    <row r="45679" spans="13:21" s="104" customFormat="1" ht="15.75">
      <c r="M45679" s="172"/>
      <c r="N45679" s="172"/>
      <c r="O45679" s="172"/>
      <c r="U45679" s="173"/>
    </row>
    <row r="45680" spans="13:21" s="104" customFormat="1" ht="15.75">
      <c r="M45680" s="172"/>
      <c r="N45680" s="172"/>
      <c r="O45680" s="172"/>
      <c r="U45680" s="173"/>
    </row>
    <row r="45681" spans="13:21" s="104" customFormat="1" ht="15.75">
      <c r="M45681" s="172"/>
      <c r="N45681" s="172"/>
      <c r="O45681" s="172"/>
      <c r="U45681" s="173"/>
    </row>
    <row r="45682" spans="13:21" s="104" customFormat="1" ht="15.75">
      <c r="M45682" s="172"/>
      <c r="N45682" s="172"/>
      <c r="O45682" s="172"/>
      <c r="U45682" s="173"/>
    </row>
    <row r="45683" spans="13:21" s="104" customFormat="1" ht="15.75">
      <c r="M45683" s="172"/>
      <c r="N45683" s="172"/>
      <c r="O45683" s="172"/>
      <c r="U45683" s="173"/>
    </row>
    <row r="45684" spans="13:21" s="104" customFormat="1" ht="15.75">
      <c r="M45684" s="172"/>
      <c r="N45684" s="172"/>
      <c r="O45684" s="172"/>
      <c r="U45684" s="173"/>
    </row>
    <row r="45685" spans="13:21" s="104" customFormat="1" ht="15.75">
      <c r="M45685" s="172"/>
      <c r="N45685" s="172"/>
      <c r="O45685" s="172"/>
      <c r="U45685" s="173"/>
    </row>
    <row r="45686" spans="13:21" s="104" customFormat="1" ht="15.75">
      <c r="M45686" s="172"/>
      <c r="N45686" s="172"/>
      <c r="O45686" s="172"/>
      <c r="U45686" s="173"/>
    </row>
    <row r="45687" spans="13:21" s="104" customFormat="1" ht="15.75">
      <c r="M45687" s="172"/>
      <c r="N45687" s="172"/>
      <c r="O45687" s="172"/>
      <c r="U45687" s="173"/>
    </row>
    <row r="45688" spans="13:21" s="104" customFormat="1" ht="15.75">
      <c r="M45688" s="172"/>
      <c r="N45688" s="172"/>
      <c r="O45688" s="172"/>
      <c r="U45688" s="173"/>
    </row>
    <row r="45689" spans="13:21" s="104" customFormat="1" ht="15.75">
      <c r="M45689" s="172"/>
      <c r="N45689" s="172"/>
      <c r="O45689" s="172"/>
      <c r="U45689" s="173"/>
    </row>
    <row r="45690" spans="13:21" s="104" customFormat="1" ht="15.75">
      <c r="M45690" s="172"/>
      <c r="N45690" s="172"/>
      <c r="O45690" s="172"/>
      <c r="U45690" s="173"/>
    </row>
    <row r="45691" spans="13:21" s="104" customFormat="1" ht="15.75">
      <c r="M45691" s="172"/>
      <c r="N45691" s="172"/>
      <c r="O45691" s="172"/>
      <c r="U45691" s="173"/>
    </row>
    <row r="45692" spans="13:21" s="104" customFormat="1" ht="15.75">
      <c r="M45692" s="172"/>
      <c r="N45692" s="172"/>
      <c r="O45692" s="172"/>
      <c r="U45692" s="173"/>
    </row>
    <row r="45693" spans="13:21" s="104" customFormat="1" ht="15.75">
      <c r="M45693" s="172"/>
      <c r="N45693" s="172"/>
      <c r="O45693" s="172"/>
      <c r="U45693" s="173"/>
    </row>
    <row r="45694" spans="13:21" s="104" customFormat="1" ht="15.75">
      <c r="M45694" s="172"/>
      <c r="N45694" s="172"/>
      <c r="O45694" s="172"/>
      <c r="U45694" s="173"/>
    </row>
    <row r="45695" spans="13:21" s="104" customFormat="1" ht="15.75">
      <c r="M45695" s="172"/>
      <c r="N45695" s="172"/>
      <c r="O45695" s="172"/>
      <c r="U45695" s="173"/>
    </row>
    <row r="45696" spans="13:21" s="104" customFormat="1" ht="15.75">
      <c r="M45696" s="172"/>
      <c r="N45696" s="172"/>
      <c r="O45696" s="172"/>
      <c r="U45696" s="173"/>
    </row>
    <row r="45697" spans="13:21" s="104" customFormat="1" ht="15.75">
      <c r="M45697" s="172"/>
      <c r="N45697" s="172"/>
      <c r="O45697" s="172"/>
      <c r="U45697" s="173"/>
    </row>
    <row r="45698" spans="13:21" s="104" customFormat="1" ht="15.75">
      <c r="M45698" s="172"/>
      <c r="N45698" s="172"/>
      <c r="O45698" s="172"/>
      <c r="U45698" s="173"/>
    </row>
    <row r="45699" spans="13:21" s="104" customFormat="1" ht="15.75">
      <c r="M45699" s="172"/>
      <c r="N45699" s="172"/>
      <c r="O45699" s="172"/>
      <c r="U45699" s="173"/>
    </row>
    <row r="45700" spans="13:21" s="104" customFormat="1" ht="15.75">
      <c r="M45700" s="172"/>
      <c r="N45700" s="172"/>
      <c r="O45700" s="172"/>
      <c r="U45700" s="173"/>
    </row>
    <row r="45701" spans="13:21" s="104" customFormat="1" ht="15.75">
      <c r="M45701" s="172"/>
      <c r="N45701" s="172"/>
      <c r="O45701" s="172"/>
      <c r="U45701" s="173"/>
    </row>
    <row r="45702" spans="13:21" s="104" customFormat="1" ht="15.75">
      <c r="M45702" s="172"/>
      <c r="N45702" s="172"/>
      <c r="O45702" s="172"/>
      <c r="U45702" s="173"/>
    </row>
    <row r="45703" spans="13:21" s="104" customFormat="1" ht="15.75">
      <c r="M45703" s="172"/>
      <c r="N45703" s="172"/>
      <c r="O45703" s="172"/>
      <c r="U45703" s="173"/>
    </row>
    <row r="45704" spans="13:21" s="104" customFormat="1" ht="15.75">
      <c r="M45704" s="172"/>
      <c r="N45704" s="172"/>
      <c r="O45704" s="172"/>
      <c r="U45704" s="173"/>
    </row>
    <row r="45705" spans="13:21" s="104" customFormat="1" ht="15.75">
      <c r="M45705" s="172"/>
      <c r="N45705" s="172"/>
      <c r="O45705" s="172"/>
      <c r="U45705" s="173"/>
    </row>
    <row r="45706" spans="13:21" s="104" customFormat="1" ht="15.75">
      <c r="M45706" s="172"/>
      <c r="N45706" s="172"/>
      <c r="O45706" s="172"/>
      <c r="U45706" s="173"/>
    </row>
    <row r="45707" spans="13:21" s="104" customFormat="1" ht="15.75">
      <c r="M45707" s="172"/>
      <c r="N45707" s="172"/>
      <c r="O45707" s="172"/>
      <c r="U45707" s="173"/>
    </row>
    <row r="45708" spans="13:21" s="104" customFormat="1" ht="15.75">
      <c r="M45708" s="172"/>
      <c r="N45708" s="172"/>
      <c r="O45708" s="172"/>
      <c r="U45708" s="173"/>
    </row>
    <row r="45709" spans="13:21" s="104" customFormat="1" ht="15.75">
      <c r="M45709" s="172"/>
      <c r="N45709" s="172"/>
      <c r="O45709" s="172"/>
      <c r="U45709" s="173"/>
    </row>
    <row r="45710" spans="13:21" s="104" customFormat="1" ht="15.75">
      <c r="M45710" s="172"/>
      <c r="N45710" s="172"/>
      <c r="O45710" s="172"/>
      <c r="U45710" s="173"/>
    </row>
    <row r="45711" spans="13:21" s="104" customFormat="1" ht="15.75">
      <c r="M45711" s="172"/>
      <c r="N45711" s="172"/>
      <c r="O45711" s="172"/>
      <c r="U45711" s="173"/>
    </row>
    <row r="45712" spans="13:21" s="104" customFormat="1" ht="15.75">
      <c r="M45712" s="172"/>
      <c r="N45712" s="172"/>
      <c r="O45712" s="172"/>
      <c r="U45712" s="173"/>
    </row>
    <row r="45713" spans="13:21" s="104" customFormat="1" ht="15.75">
      <c r="M45713" s="172"/>
      <c r="N45713" s="172"/>
      <c r="O45713" s="172"/>
      <c r="U45713" s="173"/>
    </row>
    <row r="45714" spans="13:21" s="104" customFormat="1" ht="15.75">
      <c r="M45714" s="172"/>
      <c r="N45714" s="172"/>
      <c r="O45714" s="172"/>
      <c r="U45714" s="173"/>
    </row>
    <row r="45715" spans="13:21" s="104" customFormat="1" ht="15.75">
      <c r="M45715" s="172"/>
      <c r="N45715" s="172"/>
      <c r="O45715" s="172"/>
      <c r="U45715" s="173"/>
    </row>
    <row r="45716" spans="13:21" s="104" customFormat="1" ht="15.75">
      <c r="M45716" s="172"/>
      <c r="N45716" s="172"/>
      <c r="O45716" s="172"/>
      <c r="U45716" s="173"/>
    </row>
    <row r="45717" spans="13:21" s="104" customFormat="1" ht="15.75">
      <c r="M45717" s="172"/>
      <c r="N45717" s="172"/>
      <c r="O45717" s="172"/>
      <c r="U45717" s="173"/>
    </row>
    <row r="45718" spans="13:21" s="104" customFormat="1" ht="15.75">
      <c r="M45718" s="172"/>
      <c r="N45718" s="172"/>
      <c r="O45718" s="172"/>
      <c r="U45718" s="173"/>
    </row>
    <row r="45719" spans="13:21" s="104" customFormat="1" ht="15.75">
      <c r="M45719" s="172"/>
      <c r="N45719" s="172"/>
      <c r="O45719" s="172"/>
      <c r="U45719" s="173"/>
    </row>
    <row r="45720" spans="13:21" s="104" customFormat="1" ht="15.75">
      <c r="M45720" s="172"/>
      <c r="N45720" s="172"/>
      <c r="O45720" s="172"/>
      <c r="U45720" s="173"/>
    </row>
    <row r="45721" spans="13:21" s="104" customFormat="1" ht="15.75">
      <c r="M45721" s="172"/>
      <c r="N45721" s="172"/>
      <c r="O45721" s="172"/>
      <c r="U45721" s="173"/>
    </row>
    <row r="45722" spans="13:21" s="104" customFormat="1" ht="15.75">
      <c r="M45722" s="172"/>
      <c r="N45722" s="172"/>
      <c r="O45722" s="172"/>
      <c r="U45722" s="173"/>
    </row>
    <row r="45723" spans="13:21" s="104" customFormat="1" ht="15.75">
      <c r="M45723" s="172"/>
      <c r="N45723" s="172"/>
      <c r="O45723" s="172"/>
      <c r="U45723" s="173"/>
    </row>
    <row r="45724" spans="13:21" s="104" customFormat="1" ht="15.75">
      <c r="M45724" s="172"/>
      <c r="N45724" s="172"/>
      <c r="O45724" s="172"/>
      <c r="U45724" s="173"/>
    </row>
    <row r="45725" spans="13:21" s="104" customFormat="1" ht="15.75">
      <c r="M45725" s="172"/>
      <c r="N45725" s="172"/>
      <c r="O45725" s="172"/>
      <c r="U45725" s="173"/>
    </row>
    <row r="45726" spans="13:21" s="104" customFormat="1" ht="15.75">
      <c r="M45726" s="172"/>
      <c r="N45726" s="172"/>
      <c r="O45726" s="172"/>
      <c r="U45726" s="173"/>
    </row>
    <row r="45727" spans="13:21" s="104" customFormat="1" ht="15.75">
      <c r="M45727" s="172"/>
      <c r="N45727" s="172"/>
      <c r="O45727" s="172"/>
      <c r="U45727" s="173"/>
    </row>
    <row r="45728" spans="13:21" s="104" customFormat="1" ht="15.75">
      <c r="M45728" s="172"/>
      <c r="N45728" s="172"/>
      <c r="O45728" s="172"/>
      <c r="U45728" s="173"/>
    </row>
    <row r="45729" spans="13:21" s="104" customFormat="1" ht="15.75">
      <c r="M45729" s="172"/>
      <c r="N45729" s="172"/>
      <c r="O45729" s="172"/>
      <c r="U45729" s="173"/>
    </row>
    <row r="45730" spans="13:21" s="104" customFormat="1" ht="15.75">
      <c r="M45730" s="172"/>
      <c r="N45730" s="172"/>
      <c r="O45730" s="172"/>
      <c r="U45730" s="173"/>
    </row>
    <row r="45731" spans="13:21" s="104" customFormat="1" ht="15.75">
      <c r="M45731" s="172"/>
      <c r="N45731" s="172"/>
      <c r="O45731" s="172"/>
      <c r="U45731" s="173"/>
    </row>
    <row r="45732" spans="13:21" s="104" customFormat="1" ht="15.75">
      <c r="M45732" s="172"/>
      <c r="N45732" s="172"/>
      <c r="O45732" s="172"/>
      <c r="U45732" s="173"/>
    </row>
    <row r="45733" spans="13:21" s="104" customFormat="1" ht="15.75">
      <c r="M45733" s="172"/>
      <c r="N45733" s="172"/>
      <c r="O45733" s="172"/>
      <c r="U45733" s="173"/>
    </row>
    <row r="45734" spans="13:21" s="104" customFormat="1" ht="15.75">
      <c r="M45734" s="172"/>
      <c r="N45734" s="172"/>
      <c r="O45734" s="172"/>
      <c r="U45734" s="173"/>
    </row>
    <row r="45735" spans="13:21" s="104" customFormat="1" ht="15.75">
      <c r="M45735" s="172"/>
      <c r="N45735" s="172"/>
      <c r="O45735" s="172"/>
      <c r="U45735" s="173"/>
    </row>
    <row r="45736" spans="13:21" s="104" customFormat="1" ht="15.75">
      <c r="M45736" s="172"/>
      <c r="N45736" s="172"/>
      <c r="O45736" s="172"/>
      <c r="U45736" s="173"/>
    </row>
    <row r="45737" spans="13:21" s="104" customFormat="1" ht="15.75">
      <c r="M45737" s="172"/>
      <c r="N45737" s="172"/>
      <c r="O45737" s="172"/>
      <c r="U45737" s="173"/>
    </row>
    <row r="45738" spans="13:21" s="104" customFormat="1" ht="15.75">
      <c r="M45738" s="172"/>
      <c r="N45738" s="172"/>
      <c r="O45738" s="172"/>
      <c r="U45738" s="173"/>
    </row>
    <row r="45739" spans="13:21" s="104" customFormat="1" ht="15.75">
      <c r="M45739" s="172"/>
      <c r="N45739" s="172"/>
      <c r="O45739" s="172"/>
      <c r="U45739" s="173"/>
    </row>
    <row r="45740" spans="13:21" s="104" customFormat="1" ht="15.75">
      <c r="M45740" s="172"/>
      <c r="N45740" s="172"/>
      <c r="O45740" s="172"/>
      <c r="U45740" s="173"/>
    </row>
    <row r="45741" spans="13:21" s="104" customFormat="1" ht="15.75">
      <c r="M45741" s="172"/>
      <c r="N45741" s="172"/>
      <c r="O45741" s="172"/>
      <c r="U45741" s="173"/>
    </row>
    <row r="45742" spans="13:21" s="104" customFormat="1" ht="15.75">
      <c r="M45742" s="172"/>
      <c r="N45742" s="172"/>
      <c r="O45742" s="172"/>
      <c r="U45742" s="173"/>
    </row>
    <row r="45743" spans="13:21" s="104" customFormat="1" ht="15.75">
      <c r="M45743" s="172"/>
      <c r="N45743" s="172"/>
      <c r="O45743" s="172"/>
      <c r="U45743" s="173"/>
    </row>
    <row r="45744" spans="13:21" s="104" customFormat="1" ht="15.75">
      <c r="M45744" s="172"/>
      <c r="N45744" s="172"/>
      <c r="O45744" s="172"/>
      <c r="U45744" s="173"/>
    </row>
    <row r="45745" spans="13:21" s="104" customFormat="1" ht="15.75">
      <c r="M45745" s="172"/>
      <c r="N45745" s="172"/>
      <c r="O45745" s="172"/>
      <c r="U45745" s="173"/>
    </row>
    <row r="45746" spans="13:21" s="104" customFormat="1" ht="15.75">
      <c r="M45746" s="172"/>
      <c r="N45746" s="172"/>
      <c r="O45746" s="172"/>
      <c r="U45746" s="173"/>
    </row>
    <row r="45747" spans="13:21" s="104" customFormat="1" ht="15.75">
      <c r="M45747" s="172"/>
      <c r="N45747" s="172"/>
      <c r="O45747" s="172"/>
      <c r="U45747" s="173"/>
    </row>
    <row r="45748" spans="13:21" s="104" customFormat="1" ht="15.75">
      <c r="M45748" s="172"/>
      <c r="N45748" s="172"/>
      <c r="O45748" s="172"/>
      <c r="U45748" s="173"/>
    </row>
    <row r="45749" spans="13:21" s="104" customFormat="1" ht="15.75">
      <c r="M45749" s="172"/>
      <c r="N45749" s="172"/>
      <c r="O45749" s="172"/>
      <c r="U45749" s="173"/>
    </row>
    <row r="45750" spans="13:21" s="104" customFormat="1" ht="15.75">
      <c r="M45750" s="172"/>
      <c r="N45750" s="172"/>
      <c r="O45750" s="172"/>
      <c r="U45750" s="173"/>
    </row>
    <row r="45751" spans="13:21" s="104" customFormat="1" ht="15.75">
      <c r="M45751" s="172"/>
      <c r="N45751" s="172"/>
      <c r="O45751" s="172"/>
      <c r="U45751" s="173"/>
    </row>
    <row r="45752" spans="13:21" s="104" customFormat="1" ht="15.75">
      <c r="M45752" s="172"/>
      <c r="N45752" s="172"/>
      <c r="O45752" s="172"/>
      <c r="U45752" s="173"/>
    </row>
    <row r="45753" spans="13:21" s="104" customFormat="1" ht="15.75">
      <c r="M45753" s="172"/>
      <c r="N45753" s="172"/>
      <c r="O45753" s="172"/>
      <c r="U45753" s="173"/>
    </row>
    <row r="45754" spans="13:21" s="104" customFormat="1" ht="15.75">
      <c r="M45754" s="172"/>
      <c r="N45754" s="172"/>
      <c r="O45754" s="172"/>
      <c r="U45754" s="173"/>
    </row>
    <row r="45755" spans="13:21" s="104" customFormat="1" ht="15.75">
      <c r="M45755" s="172"/>
      <c r="N45755" s="172"/>
      <c r="O45755" s="172"/>
      <c r="U45755" s="173"/>
    </row>
    <row r="45756" spans="13:21" s="104" customFormat="1" ht="15.75">
      <c r="M45756" s="172"/>
      <c r="N45756" s="172"/>
      <c r="O45756" s="172"/>
      <c r="U45756" s="173"/>
    </row>
    <row r="45757" spans="13:21" s="104" customFormat="1" ht="15.75">
      <c r="M45757" s="172"/>
      <c r="N45757" s="172"/>
      <c r="O45757" s="172"/>
      <c r="U45757" s="173"/>
    </row>
    <row r="45758" spans="13:21" s="104" customFormat="1" ht="15.75">
      <c r="M45758" s="172"/>
      <c r="N45758" s="172"/>
      <c r="O45758" s="172"/>
      <c r="U45758" s="173"/>
    </row>
    <row r="45759" spans="13:21" s="104" customFormat="1" ht="15.75">
      <c r="M45759" s="172"/>
      <c r="N45759" s="172"/>
      <c r="O45759" s="172"/>
      <c r="U45759" s="173"/>
    </row>
    <row r="45760" spans="13:21" s="104" customFormat="1" ht="15.75">
      <c r="M45760" s="172"/>
      <c r="N45760" s="172"/>
      <c r="O45760" s="172"/>
      <c r="U45760" s="173"/>
    </row>
    <row r="45761" spans="13:21" s="104" customFormat="1" ht="15.75">
      <c r="M45761" s="172"/>
      <c r="N45761" s="172"/>
      <c r="O45761" s="172"/>
      <c r="U45761" s="173"/>
    </row>
    <row r="45762" spans="13:21" s="104" customFormat="1" ht="15.75">
      <c r="M45762" s="172"/>
      <c r="N45762" s="172"/>
      <c r="O45762" s="172"/>
      <c r="U45762" s="173"/>
    </row>
    <row r="45763" spans="13:21" s="104" customFormat="1" ht="15.75">
      <c r="M45763" s="172"/>
      <c r="N45763" s="172"/>
      <c r="O45763" s="172"/>
      <c r="U45763" s="173"/>
    </row>
    <row r="45764" spans="13:21" s="104" customFormat="1" ht="15.75">
      <c r="M45764" s="172"/>
      <c r="N45764" s="172"/>
      <c r="O45764" s="172"/>
      <c r="U45764" s="173"/>
    </row>
    <row r="45765" spans="13:21" s="104" customFormat="1" ht="15.75">
      <c r="M45765" s="172"/>
      <c r="N45765" s="172"/>
      <c r="O45765" s="172"/>
      <c r="U45765" s="173"/>
    </row>
    <row r="45766" spans="13:21" s="104" customFormat="1" ht="15.75">
      <c r="M45766" s="172"/>
      <c r="N45766" s="172"/>
      <c r="O45766" s="172"/>
      <c r="U45766" s="173"/>
    </row>
    <row r="45767" spans="13:21" s="104" customFormat="1" ht="15.75">
      <c r="M45767" s="172"/>
      <c r="N45767" s="172"/>
      <c r="O45767" s="172"/>
      <c r="U45767" s="173"/>
    </row>
    <row r="45768" spans="13:21" s="104" customFormat="1" ht="15.75">
      <c r="M45768" s="172"/>
      <c r="N45768" s="172"/>
      <c r="O45768" s="172"/>
      <c r="U45768" s="173"/>
    </row>
    <row r="45769" spans="13:21" s="104" customFormat="1" ht="15.75">
      <c r="M45769" s="172"/>
      <c r="N45769" s="172"/>
      <c r="O45769" s="172"/>
      <c r="U45769" s="173"/>
    </row>
    <row r="45770" spans="13:21" s="104" customFormat="1" ht="15.75">
      <c r="M45770" s="172"/>
      <c r="N45770" s="172"/>
      <c r="O45770" s="172"/>
      <c r="U45770" s="173"/>
    </row>
    <row r="45771" spans="13:21" s="104" customFormat="1" ht="15.75">
      <c r="M45771" s="172"/>
      <c r="N45771" s="172"/>
      <c r="O45771" s="172"/>
      <c r="U45771" s="173"/>
    </row>
    <row r="45772" spans="13:21" s="104" customFormat="1" ht="15.75">
      <c r="M45772" s="172"/>
      <c r="N45772" s="172"/>
      <c r="O45772" s="172"/>
      <c r="U45772" s="173"/>
    </row>
    <row r="45773" spans="13:21" s="104" customFormat="1" ht="15.75">
      <c r="M45773" s="172"/>
      <c r="N45773" s="172"/>
      <c r="O45773" s="172"/>
      <c r="U45773" s="173"/>
    </row>
    <row r="45774" spans="13:21" s="104" customFormat="1" ht="15.75">
      <c r="M45774" s="172"/>
      <c r="N45774" s="172"/>
      <c r="O45774" s="172"/>
      <c r="U45774" s="173"/>
    </row>
    <row r="45775" spans="13:21" s="104" customFormat="1" ht="15.75">
      <c r="M45775" s="172"/>
      <c r="N45775" s="172"/>
      <c r="O45775" s="172"/>
      <c r="U45775" s="173"/>
    </row>
    <row r="45776" spans="13:21" s="104" customFormat="1" ht="15.75">
      <c r="M45776" s="172"/>
      <c r="N45776" s="172"/>
      <c r="O45776" s="172"/>
      <c r="U45776" s="173"/>
    </row>
    <row r="45777" spans="13:21" s="104" customFormat="1" ht="15.75">
      <c r="M45777" s="172"/>
      <c r="N45777" s="172"/>
      <c r="O45777" s="172"/>
      <c r="U45777" s="173"/>
    </row>
    <row r="45778" spans="13:21" s="104" customFormat="1" ht="15.75">
      <c r="M45778" s="172"/>
      <c r="N45778" s="172"/>
      <c r="O45778" s="172"/>
      <c r="U45778" s="173"/>
    </row>
    <row r="45779" spans="13:21" s="104" customFormat="1" ht="15.75">
      <c r="M45779" s="172"/>
      <c r="N45779" s="172"/>
      <c r="O45779" s="172"/>
      <c r="U45779" s="173"/>
    </row>
    <row r="45780" spans="13:21" s="104" customFormat="1" ht="15.75">
      <c r="M45780" s="172"/>
      <c r="N45780" s="172"/>
      <c r="O45780" s="172"/>
      <c r="U45780" s="173"/>
    </row>
    <row r="45781" spans="13:21" s="104" customFormat="1" ht="15.75">
      <c r="M45781" s="172"/>
      <c r="N45781" s="172"/>
      <c r="O45781" s="172"/>
      <c r="U45781" s="173"/>
    </row>
    <row r="45782" spans="13:21" s="104" customFormat="1" ht="15.75">
      <c r="M45782" s="172"/>
      <c r="N45782" s="172"/>
      <c r="O45782" s="172"/>
      <c r="U45782" s="173"/>
    </row>
    <row r="45783" spans="13:21" s="104" customFormat="1" ht="15.75">
      <c r="M45783" s="172"/>
      <c r="N45783" s="172"/>
      <c r="O45783" s="172"/>
      <c r="U45783" s="173"/>
    </row>
    <row r="45784" spans="13:21" s="104" customFormat="1" ht="15.75">
      <c r="M45784" s="172"/>
      <c r="N45784" s="172"/>
      <c r="O45784" s="172"/>
      <c r="U45784" s="173"/>
    </row>
    <row r="45785" spans="13:21" s="104" customFormat="1" ht="15.75">
      <c r="M45785" s="172"/>
      <c r="N45785" s="172"/>
      <c r="O45785" s="172"/>
      <c r="U45785" s="173"/>
    </row>
    <row r="45786" spans="13:21" s="104" customFormat="1" ht="15.75">
      <c r="M45786" s="172"/>
      <c r="N45786" s="172"/>
      <c r="O45786" s="172"/>
      <c r="U45786" s="173"/>
    </row>
    <row r="45787" spans="13:21" s="104" customFormat="1" ht="15.75">
      <c r="M45787" s="172"/>
      <c r="N45787" s="172"/>
      <c r="O45787" s="172"/>
      <c r="U45787" s="173"/>
    </row>
    <row r="45788" spans="13:21" s="104" customFormat="1" ht="15.75">
      <c r="M45788" s="172"/>
      <c r="N45788" s="172"/>
      <c r="O45788" s="172"/>
      <c r="U45788" s="173"/>
    </row>
    <row r="45789" spans="13:21" s="104" customFormat="1" ht="15.75">
      <c r="M45789" s="172"/>
      <c r="N45789" s="172"/>
      <c r="O45789" s="172"/>
      <c r="U45789" s="173"/>
    </row>
    <row r="45790" spans="13:21" s="104" customFormat="1" ht="15.75">
      <c r="M45790" s="172"/>
      <c r="N45790" s="172"/>
      <c r="O45790" s="172"/>
      <c r="U45790" s="173"/>
    </row>
    <row r="45791" spans="13:21" s="104" customFormat="1" ht="15.75">
      <c r="M45791" s="172"/>
      <c r="N45791" s="172"/>
      <c r="O45791" s="172"/>
      <c r="U45791" s="173"/>
    </row>
    <row r="45792" spans="13:21" s="104" customFormat="1" ht="15.75">
      <c r="M45792" s="172"/>
      <c r="N45792" s="172"/>
      <c r="O45792" s="172"/>
      <c r="U45792" s="173"/>
    </row>
    <row r="45793" spans="13:21" s="104" customFormat="1" ht="15.75">
      <c r="M45793" s="172"/>
      <c r="N45793" s="172"/>
      <c r="O45793" s="172"/>
      <c r="U45793" s="173"/>
    </row>
    <row r="45794" spans="13:21" s="104" customFormat="1" ht="15.75">
      <c r="M45794" s="172"/>
      <c r="N45794" s="172"/>
      <c r="O45794" s="172"/>
      <c r="U45794" s="173"/>
    </row>
    <row r="45795" spans="13:21" s="104" customFormat="1" ht="15.75">
      <c r="M45795" s="172"/>
      <c r="N45795" s="172"/>
      <c r="O45795" s="172"/>
      <c r="U45795" s="173"/>
    </row>
    <row r="45796" spans="13:21" s="104" customFormat="1" ht="15.75">
      <c r="M45796" s="172"/>
      <c r="N45796" s="172"/>
      <c r="O45796" s="172"/>
      <c r="U45796" s="173"/>
    </row>
    <row r="45797" spans="13:21" s="104" customFormat="1" ht="15.75">
      <c r="M45797" s="172"/>
      <c r="N45797" s="172"/>
      <c r="O45797" s="172"/>
      <c r="U45797" s="173"/>
    </row>
    <row r="45798" spans="13:21" s="104" customFormat="1" ht="15.75">
      <c r="M45798" s="172"/>
      <c r="N45798" s="172"/>
      <c r="O45798" s="172"/>
      <c r="U45798" s="173"/>
    </row>
    <row r="45799" spans="13:21" s="104" customFormat="1" ht="15.75">
      <c r="M45799" s="172"/>
      <c r="N45799" s="172"/>
      <c r="O45799" s="172"/>
      <c r="U45799" s="173"/>
    </row>
    <row r="45800" spans="13:21" s="104" customFormat="1" ht="15.75">
      <c r="M45800" s="172"/>
      <c r="N45800" s="172"/>
      <c r="O45800" s="172"/>
      <c r="U45800" s="173"/>
    </row>
    <row r="45801" spans="13:21" s="104" customFormat="1" ht="15.75">
      <c r="M45801" s="172"/>
      <c r="N45801" s="172"/>
      <c r="O45801" s="172"/>
      <c r="U45801" s="173"/>
    </row>
    <row r="45802" spans="13:21" s="104" customFormat="1" ht="15.75">
      <c r="M45802" s="172"/>
      <c r="N45802" s="172"/>
      <c r="O45802" s="172"/>
      <c r="U45802" s="173"/>
    </row>
    <row r="45803" spans="13:21" s="104" customFormat="1" ht="15.75">
      <c r="M45803" s="172"/>
      <c r="N45803" s="172"/>
      <c r="O45803" s="172"/>
      <c r="U45803" s="173"/>
    </row>
    <row r="45804" spans="13:21" s="104" customFormat="1" ht="15.75">
      <c r="M45804" s="172"/>
      <c r="N45804" s="172"/>
      <c r="O45804" s="172"/>
      <c r="U45804" s="173"/>
    </row>
    <row r="45805" spans="13:21" s="104" customFormat="1" ht="15.75">
      <c r="M45805" s="172"/>
      <c r="N45805" s="172"/>
      <c r="O45805" s="172"/>
      <c r="U45805" s="173"/>
    </row>
    <row r="45806" spans="13:21" s="104" customFormat="1" ht="15.75">
      <c r="M45806" s="172"/>
      <c r="N45806" s="172"/>
      <c r="O45806" s="172"/>
      <c r="U45806" s="173"/>
    </row>
    <row r="45807" spans="13:21" s="104" customFormat="1" ht="15.75">
      <c r="M45807" s="172"/>
      <c r="N45807" s="172"/>
      <c r="O45807" s="172"/>
      <c r="U45807" s="173"/>
    </row>
    <row r="45808" spans="13:21" s="104" customFormat="1" ht="15.75">
      <c r="M45808" s="172"/>
      <c r="N45808" s="172"/>
      <c r="O45808" s="172"/>
      <c r="U45808" s="173"/>
    </row>
    <row r="45809" spans="13:21" s="104" customFormat="1" ht="15.75">
      <c r="M45809" s="172"/>
      <c r="N45809" s="172"/>
      <c r="O45809" s="172"/>
      <c r="U45809" s="173"/>
    </row>
    <row r="45810" spans="13:21" s="104" customFormat="1" ht="15.75">
      <c r="M45810" s="172"/>
      <c r="N45810" s="172"/>
      <c r="O45810" s="172"/>
      <c r="U45810" s="173"/>
    </row>
    <row r="45811" spans="13:21" s="104" customFormat="1" ht="15.75">
      <c r="M45811" s="172"/>
      <c r="N45811" s="172"/>
      <c r="O45811" s="172"/>
      <c r="U45811" s="173"/>
    </row>
    <row r="45812" spans="13:21" s="104" customFormat="1" ht="15.75">
      <c r="M45812" s="172"/>
      <c r="N45812" s="172"/>
      <c r="O45812" s="172"/>
      <c r="U45812" s="173"/>
    </row>
    <row r="45813" spans="13:21" s="104" customFormat="1" ht="15.75">
      <c r="M45813" s="172"/>
      <c r="N45813" s="172"/>
      <c r="O45813" s="172"/>
      <c r="U45813" s="173"/>
    </row>
    <row r="45814" spans="13:21" s="104" customFormat="1" ht="15.75">
      <c r="M45814" s="172"/>
      <c r="N45814" s="172"/>
      <c r="O45814" s="172"/>
      <c r="U45814" s="173"/>
    </row>
    <row r="45815" spans="13:21" s="104" customFormat="1" ht="15.75">
      <c r="M45815" s="172"/>
      <c r="N45815" s="172"/>
      <c r="O45815" s="172"/>
      <c r="U45815" s="173"/>
    </row>
    <row r="45816" spans="13:21" s="104" customFormat="1" ht="15.75">
      <c r="M45816" s="172"/>
      <c r="N45816" s="172"/>
      <c r="O45816" s="172"/>
      <c r="U45816" s="173"/>
    </row>
    <row r="45817" spans="13:21" s="104" customFormat="1" ht="15.75">
      <c r="M45817" s="172"/>
      <c r="N45817" s="172"/>
      <c r="O45817" s="172"/>
      <c r="U45817" s="173"/>
    </row>
    <row r="45818" spans="13:21" s="104" customFormat="1" ht="15.75">
      <c r="M45818" s="172"/>
      <c r="N45818" s="172"/>
      <c r="O45818" s="172"/>
      <c r="U45818" s="173"/>
    </row>
    <row r="45819" spans="13:21" s="104" customFormat="1" ht="15.75">
      <c r="M45819" s="172"/>
      <c r="N45819" s="172"/>
      <c r="O45819" s="172"/>
      <c r="U45819" s="173"/>
    </row>
    <row r="45820" spans="13:21" s="104" customFormat="1" ht="15.75">
      <c r="M45820" s="172"/>
      <c r="N45820" s="172"/>
      <c r="O45820" s="172"/>
      <c r="U45820" s="173"/>
    </row>
    <row r="45821" spans="13:21" s="104" customFormat="1" ht="15.75">
      <c r="M45821" s="172"/>
      <c r="N45821" s="172"/>
      <c r="O45821" s="172"/>
      <c r="U45821" s="173"/>
    </row>
    <row r="45822" spans="13:21" s="104" customFormat="1" ht="15.75">
      <c r="M45822" s="172"/>
      <c r="N45822" s="172"/>
      <c r="O45822" s="172"/>
      <c r="U45822" s="173"/>
    </row>
    <row r="45823" spans="13:21" s="104" customFormat="1" ht="15.75">
      <c r="M45823" s="172"/>
      <c r="N45823" s="172"/>
      <c r="O45823" s="172"/>
      <c r="U45823" s="173"/>
    </row>
    <row r="45824" spans="13:21" s="104" customFormat="1" ht="15.75">
      <c r="M45824" s="172"/>
      <c r="N45824" s="172"/>
      <c r="O45824" s="172"/>
      <c r="U45824" s="173"/>
    </row>
    <row r="45825" spans="13:21" s="104" customFormat="1" ht="15.75">
      <c r="M45825" s="172"/>
      <c r="N45825" s="172"/>
      <c r="O45825" s="172"/>
      <c r="U45825" s="173"/>
    </row>
    <row r="45826" spans="13:21" s="104" customFormat="1" ht="15.75">
      <c r="M45826" s="172"/>
      <c r="N45826" s="172"/>
      <c r="O45826" s="172"/>
      <c r="U45826" s="173"/>
    </row>
    <row r="45827" spans="13:21" s="104" customFormat="1" ht="15.75">
      <c r="M45827" s="172"/>
      <c r="N45827" s="172"/>
      <c r="O45827" s="172"/>
      <c r="U45827" s="173"/>
    </row>
    <row r="45828" spans="13:21" s="104" customFormat="1" ht="15.75">
      <c r="M45828" s="172"/>
      <c r="N45828" s="172"/>
      <c r="O45828" s="172"/>
      <c r="U45828" s="173"/>
    </row>
    <row r="45829" spans="13:21" s="104" customFormat="1" ht="15.75">
      <c r="M45829" s="172"/>
      <c r="N45829" s="172"/>
      <c r="O45829" s="172"/>
      <c r="U45829" s="173"/>
    </row>
    <row r="45830" spans="13:21" s="104" customFormat="1" ht="15.75">
      <c r="M45830" s="172"/>
      <c r="N45830" s="172"/>
      <c r="O45830" s="172"/>
      <c r="U45830" s="173"/>
    </row>
    <row r="45831" spans="13:21" s="104" customFormat="1" ht="15.75">
      <c r="M45831" s="172"/>
      <c r="N45831" s="172"/>
      <c r="O45831" s="172"/>
      <c r="U45831" s="173"/>
    </row>
    <row r="45832" spans="13:21" s="104" customFormat="1" ht="15.75">
      <c r="M45832" s="172"/>
      <c r="N45832" s="172"/>
      <c r="O45832" s="172"/>
      <c r="U45832" s="173"/>
    </row>
    <row r="45833" spans="13:21" s="104" customFormat="1" ht="15.75">
      <c r="M45833" s="172"/>
      <c r="N45833" s="172"/>
      <c r="O45833" s="172"/>
      <c r="U45833" s="173"/>
    </row>
    <row r="45834" spans="13:21" s="104" customFormat="1" ht="15.75">
      <c r="M45834" s="172"/>
      <c r="N45834" s="172"/>
      <c r="O45834" s="172"/>
      <c r="U45834" s="173"/>
    </row>
    <row r="45835" spans="13:21" s="104" customFormat="1" ht="15.75">
      <c r="M45835" s="172"/>
      <c r="N45835" s="172"/>
      <c r="O45835" s="172"/>
      <c r="U45835" s="173"/>
    </row>
    <row r="45836" spans="13:21" s="104" customFormat="1" ht="15.75">
      <c r="M45836" s="172"/>
      <c r="N45836" s="172"/>
      <c r="O45836" s="172"/>
      <c r="U45836" s="173"/>
    </row>
    <row r="45837" spans="13:21" s="104" customFormat="1" ht="15.75">
      <c r="M45837" s="172"/>
      <c r="N45837" s="172"/>
      <c r="O45837" s="172"/>
      <c r="U45837" s="173"/>
    </row>
    <row r="45838" spans="13:21" s="104" customFormat="1" ht="15.75">
      <c r="M45838" s="172"/>
      <c r="N45838" s="172"/>
      <c r="O45838" s="172"/>
      <c r="U45838" s="173"/>
    </row>
    <row r="45839" spans="13:21" s="104" customFormat="1" ht="15.75">
      <c r="M45839" s="172"/>
      <c r="N45839" s="172"/>
      <c r="O45839" s="172"/>
      <c r="U45839" s="173"/>
    </row>
    <row r="45840" spans="13:21" s="104" customFormat="1" ht="15.75">
      <c r="M45840" s="172"/>
      <c r="N45840" s="172"/>
      <c r="O45840" s="172"/>
      <c r="U45840" s="173"/>
    </row>
    <row r="45841" spans="13:21" s="104" customFormat="1" ht="15.75">
      <c r="M45841" s="172"/>
      <c r="N45841" s="172"/>
      <c r="O45841" s="172"/>
      <c r="U45841" s="173"/>
    </row>
    <row r="45842" spans="13:21" s="104" customFormat="1" ht="15.75">
      <c r="M45842" s="172"/>
      <c r="N45842" s="172"/>
      <c r="O45842" s="172"/>
      <c r="U45842" s="173"/>
    </row>
    <row r="45843" spans="13:21" s="104" customFormat="1" ht="15.75">
      <c r="M45843" s="172"/>
      <c r="N45843" s="172"/>
      <c r="O45843" s="172"/>
      <c r="U45843" s="173"/>
    </row>
    <row r="45844" spans="13:21" s="104" customFormat="1" ht="15.75">
      <c r="M45844" s="172"/>
      <c r="N45844" s="172"/>
      <c r="O45844" s="172"/>
      <c r="U45844" s="173"/>
    </row>
    <row r="45845" spans="13:21" s="104" customFormat="1" ht="15.75">
      <c r="M45845" s="172"/>
      <c r="N45845" s="172"/>
      <c r="O45845" s="172"/>
      <c r="U45845" s="173"/>
    </row>
    <row r="45846" spans="13:21" s="104" customFormat="1" ht="15.75">
      <c r="M45846" s="172"/>
      <c r="N45846" s="172"/>
      <c r="O45846" s="172"/>
      <c r="U45846" s="173"/>
    </row>
    <row r="45847" spans="13:21" s="104" customFormat="1" ht="15.75">
      <c r="M45847" s="172"/>
      <c r="N45847" s="172"/>
      <c r="O45847" s="172"/>
      <c r="U45847" s="173"/>
    </row>
    <row r="45848" spans="13:21" s="104" customFormat="1" ht="15.75">
      <c r="M45848" s="172"/>
      <c r="N45848" s="172"/>
      <c r="O45848" s="172"/>
      <c r="U45848" s="173"/>
    </row>
    <row r="45849" spans="13:21" s="104" customFormat="1" ht="15.75">
      <c r="M45849" s="172"/>
      <c r="N45849" s="172"/>
      <c r="O45849" s="172"/>
      <c r="U45849" s="173"/>
    </row>
    <row r="45850" spans="13:21" s="104" customFormat="1" ht="15.75">
      <c r="M45850" s="172"/>
      <c r="N45850" s="172"/>
      <c r="O45850" s="172"/>
      <c r="U45850" s="173"/>
    </row>
    <row r="45851" spans="13:21" s="104" customFormat="1" ht="15.75">
      <c r="M45851" s="172"/>
      <c r="N45851" s="172"/>
      <c r="O45851" s="172"/>
      <c r="U45851" s="173"/>
    </row>
    <row r="45852" spans="13:21" s="104" customFormat="1" ht="15.75">
      <c r="M45852" s="172"/>
      <c r="N45852" s="172"/>
      <c r="O45852" s="172"/>
      <c r="U45852" s="173"/>
    </row>
    <row r="45853" spans="13:21" s="104" customFormat="1" ht="15.75">
      <c r="M45853" s="172"/>
      <c r="N45853" s="172"/>
      <c r="O45853" s="172"/>
      <c r="U45853" s="173"/>
    </row>
    <row r="45854" spans="13:21" s="104" customFormat="1" ht="15.75">
      <c r="M45854" s="172"/>
      <c r="N45854" s="172"/>
      <c r="O45854" s="172"/>
      <c r="U45854" s="173"/>
    </row>
    <row r="45855" spans="13:21" s="104" customFormat="1" ht="15.75">
      <c r="M45855" s="172"/>
      <c r="N45855" s="172"/>
      <c r="O45855" s="172"/>
      <c r="U45855" s="173"/>
    </row>
    <row r="45856" spans="13:21" s="104" customFormat="1" ht="15.75">
      <c r="M45856" s="172"/>
      <c r="N45856" s="172"/>
      <c r="O45856" s="172"/>
      <c r="U45856" s="173"/>
    </row>
    <row r="45857" spans="13:21" s="104" customFormat="1" ht="15.75">
      <c r="M45857" s="172"/>
      <c r="N45857" s="172"/>
      <c r="O45857" s="172"/>
      <c r="U45857" s="173"/>
    </row>
    <row r="45858" spans="13:21" s="104" customFormat="1" ht="15.75">
      <c r="M45858" s="172"/>
      <c r="N45858" s="172"/>
      <c r="O45858" s="172"/>
      <c r="U45858" s="173"/>
    </row>
    <row r="45859" spans="13:21" s="104" customFormat="1" ht="15.75">
      <c r="M45859" s="172"/>
      <c r="N45859" s="172"/>
      <c r="O45859" s="172"/>
      <c r="U45859" s="173"/>
    </row>
    <row r="45860" spans="13:21" s="104" customFormat="1" ht="15.75">
      <c r="M45860" s="172"/>
      <c r="N45860" s="172"/>
      <c r="O45860" s="172"/>
      <c r="U45860" s="173"/>
    </row>
    <row r="45861" spans="13:21" s="104" customFormat="1" ht="15.75">
      <c r="M45861" s="172"/>
      <c r="N45861" s="172"/>
      <c r="O45861" s="172"/>
      <c r="U45861" s="173"/>
    </row>
    <row r="45862" spans="13:21" s="104" customFormat="1" ht="15.75">
      <c r="M45862" s="172"/>
      <c r="N45862" s="172"/>
      <c r="O45862" s="172"/>
      <c r="U45862" s="173"/>
    </row>
    <row r="45863" spans="13:21" s="104" customFormat="1" ht="15.75">
      <c r="M45863" s="172"/>
      <c r="N45863" s="172"/>
      <c r="O45863" s="172"/>
      <c r="U45863" s="173"/>
    </row>
    <row r="45864" spans="13:21" s="104" customFormat="1" ht="15.75">
      <c r="M45864" s="172"/>
      <c r="N45864" s="172"/>
      <c r="O45864" s="172"/>
      <c r="U45864" s="173"/>
    </row>
    <row r="45865" spans="13:21" s="104" customFormat="1" ht="15.75">
      <c r="M45865" s="172"/>
      <c r="N45865" s="172"/>
      <c r="O45865" s="172"/>
      <c r="U45865" s="173"/>
    </row>
    <row r="45866" spans="13:21" s="104" customFormat="1" ht="15.75">
      <c r="M45866" s="172"/>
      <c r="N45866" s="172"/>
      <c r="O45866" s="172"/>
      <c r="U45866" s="173"/>
    </row>
    <row r="45867" spans="13:21" s="104" customFormat="1" ht="15.75">
      <c r="M45867" s="172"/>
      <c r="N45867" s="172"/>
      <c r="O45867" s="172"/>
      <c r="U45867" s="173"/>
    </row>
    <row r="45868" spans="13:21" s="104" customFormat="1" ht="15.75">
      <c r="M45868" s="172"/>
      <c r="N45868" s="172"/>
      <c r="O45868" s="172"/>
      <c r="U45868" s="173"/>
    </row>
    <row r="45869" spans="13:21" s="104" customFormat="1" ht="15.75">
      <c r="M45869" s="172"/>
      <c r="N45869" s="172"/>
      <c r="O45869" s="172"/>
      <c r="U45869" s="173"/>
    </row>
    <row r="45870" spans="13:21" s="104" customFormat="1" ht="15.75">
      <c r="M45870" s="172"/>
      <c r="N45870" s="172"/>
      <c r="O45870" s="172"/>
      <c r="U45870" s="173"/>
    </row>
    <row r="45871" spans="13:21" s="104" customFormat="1" ht="15.75">
      <c r="M45871" s="172"/>
      <c r="N45871" s="172"/>
      <c r="O45871" s="172"/>
      <c r="U45871" s="173"/>
    </row>
    <row r="45872" spans="13:21" s="104" customFormat="1" ht="15.75">
      <c r="M45872" s="172"/>
      <c r="N45872" s="172"/>
      <c r="O45872" s="172"/>
      <c r="U45872" s="173"/>
    </row>
    <row r="45873" spans="13:21" s="104" customFormat="1" ht="15.75">
      <c r="M45873" s="172"/>
      <c r="N45873" s="172"/>
      <c r="O45873" s="172"/>
      <c r="U45873" s="173"/>
    </row>
    <row r="45874" spans="13:21" s="104" customFormat="1" ht="15.75">
      <c r="M45874" s="172"/>
      <c r="N45874" s="172"/>
      <c r="O45874" s="172"/>
      <c r="U45874" s="173"/>
    </row>
    <row r="45875" spans="13:21" s="104" customFormat="1" ht="15.75">
      <c r="M45875" s="172"/>
      <c r="N45875" s="172"/>
      <c r="O45875" s="172"/>
      <c r="U45875" s="173"/>
    </row>
    <row r="45876" spans="13:21" s="104" customFormat="1" ht="15.75">
      <c r="M45876" s="172"/>
      <c r="N45876" s="172"/>
      <c r="O45876" s="172"/>
      <c r="U45876" s="173"/>
    </row>
    <row r="45877" spans="13:21" s="104" customFormat="1" ht="15.75">
      <c r="M45877" s="172"/>
      <c r="N45877" s="172"/>
      <c r="O45877" s="172"/>
      <c r="U45877" s="173"/>
    </row>
    <row r="45878" spans="13:21" s="104" customFormat="1" ht="15.75">
      <c r="M45878" s="172"/>
      <c r="N45878" s="172"/>
      <c r="O45878" s="172"/>
      <c r="U45878" s="173"/>
    </row>
    <row r="45879" spans="13:21" s="104" customFormat="1" ht="15.75">
      <c r="M45879" s="172"/>
      <c r="N45879" s="172"/>
      <c r="O45879" s="172"/>
      <c r="U45879" s="173"/>
    </row>
    <row r="45880" spans="13:21" s="104" customFormat="1" ht="15.75">
      <c r="M45880" s="172"/>
      <c r="N45880" s="172"/>
      <c r="O45880" s="172"/>
      <c r="U45880" s="173"/>
    </row>
    <row r="45881" spans="13:21" s="104" customFormat="1" ht="15.75">
      <c r="M45881" s="172"/>
      <c r="N45881" s="172"/>
      <c r="O45881" s="172"/>
      <c r="U45881" s="173"/>
    </row>
    <row r="45882" spans="13:21" s="104" customFormat="1" ht="15.75">
      <c r="M45882" s="172"/>
      <c r="N45882" s="172"/>
      <c r="O45882" s="172"/>
      <c r="U45882" s="173"/>
    </row>
    <row r="45883" spans="13:21" s="104" customFormat="1" ht="15.75">
      <c r="M45883" s="172"/>
      <c r="N45883" s="172"/>
      <c r="O45883" s="172"/>
      <c r="U45883" s="173"/>
    </row>
    <row r="45884" spans="13:21" s="104" customFormat="1" ht="15.75">
      <c r="M45884" s="172"/>
      <c r="N45884" s="172"/>
      <c r="O45884" s="172"/>
      <c r="U45884" s="173"/>
    </row>
    <row r="45885" spans="13:21" s="104" customFormat="1" ht="15.75">
      <c r="M45885" s="172"/>
      <c r="N45885" s="172"/>
      <c r="O45885" s="172"/>
      <c r="U45885" s="173"/>
    </row>
    <row r="45886" spans="13:21" s="104" customFormat="1" ht="15.75">
      <c r="M45886" s="172"/>
      <c r="N45886" s="172"/>
      <c r="O45886" s="172"/>
      <c r="U45886" s="173"/>
    </row>
    <row r="45887" spans="13:21" s="104" customFormat="1" ht="15.75">
      <c r="M45887" s="172"/>
      <c r="N45887" s="172"/>
      <c r="O45887" s="172"/>
      <c r="U45887" s="173"/>
    </row>
    <row r="45888" spans="13:21" s="104" customFormat="1" ht="15.75">
      <c r="M45888" s="172"/>
      <c r="N45888" s="172"/>
      <c r="O45888" s="172"/>
      <c r="U45888" s="173"/>
    </row>
    <row r="45889" spans="13:21" s="104" customFormat="1" ht="15.75">
      <c r="M45889" s="172"/>
      <c r="N45889" s="172"/>
      <c r="O45889" s="172"/>
      <c r="U45889" s="173"/>
    </row>
    <row r="45890" spans="13:21" s="104" customFormat="1" ht="15.75">
      <c r="M45890" s="172"/>
      <c r="N45890" s="172"/>
      <c r="O45890" s="172"/>
      <c r="U45890" s="173"/>
    </row>
    <row r="45891" spans="13:21" s="104" customFormat="1" ht="15.75">
      <c r="M45891" s="172"/>
      <c r="N45891" s="172"/>
      <c r="O45891" s="172"/>
      <c r="U45891" s="173"/>
    </row>
    <row r="45892" spans="13:21" s="104" customFormat="1" ht="15.75">
      <c r="M45892" s="172"/>
      <c r="N45892" s="172"/>
      <c r="O45892" s="172"/>
      <c r="U45892" s="173"/>
    </row>
    <row r="45893" spans="13:21" s="104" customFormat="1" ht="15.75">
      <c r="M45893" s="172"/>
      <c r="N45893" s="172"/>
      <c r="O45893" s="172"/>
      <c r="U45893" s="173"/>
    </row>
    <row r="45894" spans="13:21" s="104" customFormat="1" ht="15.75">
      <c r="M45894" s="172"/>
      <c r="N45894" s="172"/>
      <c r="O45894" s="172"/>
      <c r="U45894" s="173"/>
    </row>
    <row r="45895" spans="13:21" s="104" customFormat="1" ht="15.75">
      <c r="M45895" s="172"/>
      <c r="N45895" s="172"/>
      <c r="O45895" s="172"/>
      <c r="U45895" s="173"/>
    </row>
    <row r="45896" spans="13:21" s="104" customFormat="1" ht="15.75">
      <c r="M45896" s="172"/>
      <c r="N45896" s="172"/>
      <c r="O45896" s="172"/>
      <c r="U45896" s="173"/>
    </row>
    <row r="45897" spans="13:21" s="104" customFormat="1" ht="15.75">
      <c r="M45897" s="172"/>
      <c r="N45897" s="172"/>
      <c r="O45897" s="172"/>
      <c r="U45897" s="173"/>
    </row>
    <row r="45898" spans="13:21" s="104" customFormat="1" ht="15.75">
      <c r="M45898" s="172"/>
      <c r="N45898" s="172"/>
      <c r="O45898" s="172"/>
      <c r="U45898" s="173"/>
    </row>
    <row r="45899" spans="13:21" s="104" customFormat="1" ht="15.75">
      <c r="M45899" s="172"/>
      <c r="N45899" s="172"/>
      <c r="O45899" s="172"/>
      <c r="U45899" s="173"/>
    </row>
    <row r="45900" spans="13:21" s="104" customFormat="1" ht="15.75">
      <c r="M45900" s="172"/>
      <c r="N45900" s="172"/>
      <c r="O45900" s="172"/>
      <c r="U45900" s="173"/>
    </row>
    <row r="45901" spans="13:21" s="104" customFormat="1" ht="15.75">
      <c r="M45901" s="172"/>
      <c r="N45901" s="172"/>
      <c r="O45901" s="172"/>
      <c r="U45901" s="173"/>
    </row>
    <row r="45902" spans="13:21" s="104" customFormat="1" ht="15.75">
      <c r="M45902" s="172"/>
      <c r="N45902" s="172"/>
      <c r="O45902" s="172"/>
      <c r="U45902" s="173"/>
    </row>
    <row r="45903" spans="13:21" s="104" customFormat="1" ht="15.75">
      <c r="M45903" s="172"/>
      <c r="N45903" s="172"/>
      <c r="O45903" s="172"/>
      <c r="U45903" s="173"/>
    </row>
    <row r="45904" spans="13:21" s="104" customFormat="1" ht="15.75">
      <c r="M45904" s="172"/>
      <c r="N45904" s="172"/>
      <c r="O45904" s="172"/>
      <c r="U45904" s="173"/>
    </row>
    <row r="45905" spans="13:21" s="104" customFormat="1" ht="15.75">
      <c r="M45905" s="172"/>
      <c r="N45905" s="172"/>
      <c r="O45905" s="172"/>
      <c r="U45905" s="173"/>
    </row>
    <row r="45906" spans="13:21" s="104" customFormat="1" ht="15.75">
      <c r="M45906" s="172"/>
      <c r="N45906" s="172"/>
      <c r="O45906" s="172"/>
      <c r="U45906" s="173"/>
    </row>
    <row r="45907" spans="13:21" s="104" customFormat="1" ht="15.75">
      <c r="M45907" s="172"/>
      <c r="N45907" s="172"/>
      <c r="O45907" s="172"/>
      <c r="U45907" s="173"/>
    </row>
    <row r="45908" spans="13:21" s="104" customFormat="1" ht="15.75">
      <c r="M45908" s="172"/>
      <c r="N45908" s="172"/>
      <c r="O45908" s="172"/>
      <c r="U45908" s="173"/>
    </row>
    <row r="45909" spans="13:21" s="104" customFormat="1" ht="15.75">
      <c r="M45909" s="172"/>
      <c r="N45909" s="172"/>
      <c r="O45909" s="172"/>
      <c r="U45909" s="173"/>
    </row>
    <row r="45910" spans="13:21" s="104" customFormat="1" ht="15.75">
      <c r="M45910" s="172"/>
      <c r="N45910" s="172"/>
      <c r="O45910" s="172"/>
      <c r="U45910" s="173"/>
    </row>
    <row r="45911" spans="13:21" s="104" customFormat="1" ht="15.75">
      <c r="M45911" s="172"/>
      <c r="N45911" s="172"/>
      <c r="O45911" s="172"/>
      <c r="U45911" s="173"/>
    </row>
    <row r="45912" spans="13:21" s="104" customFormat="1" ht="15.75">
      <c r="M45912" s="172"/>
      <c r="N45912" s="172"/>
      <c r="O45912" s="172"/>
      <c r="U45912" s="173"/>
    </row>
    <row r="45913" spans="13:21" s="104" customFormat="1" ht="15.75">
      <c r="M45913" s="172"/>
      <c r="N45913" s="172"/>
      <c r="O45913" s="172"/>
      <c r="U45913" s="173"/>
    </row>
    <row r="45914" spans="13:21" s="104" customFormat="1" ht="15.75">
      <c r="M45914" s="172"/>
      <c r="N45914" s="172"/>
      <c r="O45914" s="172"/>
      <c r="U45914" s="173"/>
    </row>
    <row r="45915" spans="13:21" s="104" customFormat="1" ht="15.75">
      <c r="M45915" s="172"/>
      <c r="N45915" s="172"/>
      <c r="O45915" s="172"/>
      <c r="U45915" s="173"/>
    </row>
    <row r="45916" spans="13:21" s="104" customFormat="1" ht="15.75">
      <c r="M45916" s="172"/>
      <c r="N45916" s="172"/>
      <c r="O45916" s="172"/>
      <c r="U45916" s="173"/>
    </row>
    <row r="45917" spans="13:21" s="104" customFormat="1" ht="15.75">
      <c r="M45917" s="172"/>
      <c r="N45917" s="172"/>
      <c r="O45917" s="172"/>
      <c r="U45917" s="173"/>
    </row>
    <row r="45918" spans="13:21" s="104" customFormat="1" ht="15.75">
      <c r="M45918" s="172"/>
      <c r="N45918" s="172"/>
      <c r="O45918" s="172"/>
      <c r="U45918" s="173"/>
    </row>
    <row r="45919" spans="13:21" s="104" customFormat="1" ht="15.75">
      <c r="M45919" s="172"/>
      <c r="N45919" s="172"/>
      <c r="O45919" s="172"/>
      <c r="U45919" s="173"/>
    </row>
    <row r="45920" spans="13:21" s="104" customFormat="1" ht="15.75">
      <c r="M45920" s="172"/>
      <c r="N45920" s="172"/>
      <c r="O45920" s="172"/>
      <c r="U45920" s="173"/>
    </row>
    <row r="45921" spans="13:21" s="104" customFormat="1" ht="15.75">
      <c r="M45921" s="172"/>
      <c r="N45921" s="172"/>
      <c r="O45921" s="172"/>
      <c r="U45921" s="173"/>
    </row>
    <row r="45922" spans="13:21" s="104" customFormat="1" ht="15.75">
      <c r="M45922" s="172"/>
      <c r="N45922" s="172"/>
      <c r="O45922" s="172"/>
      <c r="U45922" s="173"/>
    </row>
    <row r="45923" spans="13:21" s="104" customFormat="1" ht="15.75">
      <c r="M45923" s="172"/>
      <c r="N45923" s="172"/>
      <c r="O45923" s="172"/>
      <c r="U45923" s="173"/>
    </row>
    <row r="45924" spans="13:21" s="104" customFormat="1" ht="15.75">
      <c r="M45924" s="172"/>
      <c r="N45924" s="172"/>
      <c r="O45924" s="172"/>
      <c r="U45924" s="173"/>
    </row>
    <row r="45925" spans="13:21" s="104" customFormat="1" ht="15.75">
      <c r="M45925" s="172"/>
      <c r="N45925" s="172"/>
      <c r="O45925" s="172"/>
      <c r="U45925" s="173"/>
    </row>
    <row r="45926" spans="13:21" s="104" customFormat="1" ht="15.75">
      <c r="M45926" s="172"/>
      <c r="N45926" s="172"/>
      <c r="O45926" s="172"/>
      <c r="U45926" s="173"/>
    </row>
    <row r="45927" spans="13:21" s="104" customFormat="1" ht="15.75">
      <c r="M45927" s="172"/>
      <c r="N45927" s="172"/>
      <c r="O45927" s="172"/>
      <c r="U45927" s="173"/>
    </row>
    <row r="45928" spans="13:21" s="104" customFormat="1" ht="15.75">
      <c r="M45928" s="172"/>
      <c r="N45928" s="172"/>
      <c r="O45928" s="172"/>
      <c r="U45928" s="173"/>
    </row>
    <row r="45929" spans="13:21" s="104" customFormat="1" ht="15.75">
      <c r="M45929" s="172"/>
      <c r="N45929" s="172"/>
      <c r="O45929" s="172"/>
      <c r="U45929" s="173"/>
    </row>
    <row r="45930" spans="13:21" s="104" customFormat="1" ht="15.75">
      <c r="M45930" s="172"/>
      <c r="N45930" s="172"/>
      <c r="O45930" s="172"/>
      <c r="U45930" s="173"/>
    </row>
    <row r="45931" spans="13:21" s="104" customFormat="1" ht="15.75">
      <c r="M45931" s="172"/>
      <c r="N45931" s="172"/>
      <c r="O45931" s="172"/>
      <c r="U45931" s="173"/>
    </row>
    <row r="45932" spans="13:21" s="104" customFormat="1" ht="15.75">
      <c r="M45932" s="172"/>
      <c r="N45932" s="172"/>
      <c r="O45932" s="172"/>
      <c r="U45932" s="173"/>
    </row>
    <row r="45933" spans="13:21" s="104" customFormat="1" ht="15.75">
      <c r="M45933" s="172"/>
      <c r="N45933" s="172"/>
      <c r="O45933" s="172"/>
      <c r="U45933" s="173"/>
    </row>
    <row r="45934" spans="13:21" s="104" customFormat="1" ht="15.75">
      <c r="M45934" s="172"/>
      <c r="N45934" s="172"/>
      <c r="O45934" s="172"/>
      <c r="U45934" s="173"/>
    </row>
    <row r="45935" spans="13:21" s="104" customFormat="1" ht="15.75">
      <c r="M45935" s="172"/>
      <c r="N45935" s="172"/>
      <c r="O45935" s="172"/>
      <c r="U45935" s="173"/>
    </row>
    <row r="45936" spans="13:21" s="104" customFormat="1" ht="15.75">
      <c r="M45936" s="172"/>
      <c r="N45936" s="172"/>
      <c r="O45936" s="172"/>
      <c r="U45936" s="173"/>
    </row>
    <row r="45937" spans="13:21" s="104" customFormat="1" ht="15.75">
      <c r="M45937" s="172"/>
      <c r="N45937" s="172"/>
      <c r="O45937" s="172"/>
      <c r="U45937" s="173"/>
    </row>
    <row r="45938" spans="13:21" s="104" customFormat="1" ht="15.75">
      <c r="M45938" s="172"/>
      <c r="N45938" s="172"/>
      <c r="O45938" s="172"/>
      <c r="U45938" s="173"/>
    </row>
    <row r="45939" spans="13:21" s="104" customFormat="1" ht="15.75">
      <c r="M45939" s="172"/>
      <c r="N45939" s="172"/>
      <c r="O45939" s="172"/>
      <c r="U45939" s="173"/>
    </row>
    <row r="45940" spans="13:21" s="104" customFormat="1" ht="15.75">
      <c r="M45940" s="172"/>
      <c r="N45940" s="172"/>
      <c r="O45940" s="172"/>
      <c r="U45940" s="173"/>
    </row>
    <row r="45941" spans="13:21" s="104" customFormat="1" ht="15.75">
      <c r="M45941" s="172"/>
      <c r="N45941" s="172"/>
      <c r="O45941" s="172"/>
      <c r="U45941" s="173"/>
    </row>
    <row r="45942" spans="13:21" s="104" customFormat="1" ht="15.75">
      <c r="M45942" s="172"/>
      <c r="N45942" s="172"/>
      <c r="O45942" s="172"/>
      <c r="U45942" s="173"/>
    </row>
    <row r="45943" spans="13:21" s="104" customFormat="1" ht="15.75">
      <c r="M45943" s="172"/>
      <c r="N45943" s="172"/>
      <c r="O45943" s="172"/>
      <c r="U45943" s="173"/>
    </row>
    <row r="45944" spans="13:21" s="104" customFormat="1" ht="15.75">
      <c r="M45944" s="172"/>
      <c r="N45944" s="172"/>
      <c r="O45944" s="172"/>
      <c r="U45944" s="173"/>
    </row>
    <row r="45945" spans="13:21" s="104" customFormat="1" ht="15.75">
      <c r="M45945" s="172"/>
      <c r="N45945" s="172"/>
      <c r="O45945" s="172"/>
      <c r="U45945" s="173"/>
    </row>
    <row r="45946" spans="13:21" s="104" customFormat="1" ht="15.75">
      <c r="M45946" s="172"/>
      <c r="N45946" s="172"/>
      <c r="O45946" s="172"/>
      <c r="U45946" s="173"/>
    </row>
    <row r="45947" spans="13:21" s="104" customFormat="1" ht="15.75">
      <c r="M45947" s="172"/>
      <c r="N45947" s="172"/>
      <c r="O45947" s="172"/>
      <c r="U45947" s="173"/>
    </row>
    <row r="45948" spans="13:21" s="104" customFormat="1" ht="15.75">
      <c r="M45948" s="172"/>
      <c r="N45948" s="172"/>
      <c r="O45948" s="172"/>
      <c r="U45948" s="173"/>
    </row>
    <row r="45949" spans="13:21" s="104" customFormat="1" ht="15.75">
      <c r="M45949" s="172"/>
      <c r="N45949" s="172"/>
      <c r="O45949" s="172"/>
      <c r="U45949" s="173"/>
    </row>
    <row r="45950" spans="13:21" s="104" customFormat="1" ht="15.75">
      <c r="M45950" s="172"/>
      <c r="N45950" s="172"/>
      <c r="O45950" s="172"/>
      <c r="U45950" s="173"/>
    </row>
    <row r="45951" spans="13:21" s="104" customFormat="1" ht="15.75">
      <c r="M45951" s="172"/>
      <c r="N45951" s="172"/>
      <c r="O45951" s="172"/>
      <c r="U45951" s="173"/>
    </row>
    <row r="45952" spans="13:21" s="104" customFormat="1" ht="15.75">
      <c r="M45952" s="172"/>
      <c r="N45952" s="172"/>
      <c r="O45952" s="172"/>
      <c r="U45952" s="173"/>
    </row>
    <row r="45953" spans="13:21" s="104" customFormat="1" ht="15.75">
      <c r="M45953" s="172"/>
      <c r="N45953" s="172"/>
      <c r="O45953" s="172"/>
      <c r="U45953" s="173"/>
    </row>
    <row r="45954" spans="13:21" s="104" customFormat="1" ht="15.75">
      <c r="M45954" s="172"/>
      <c r="N45954" s="172"/>
      <c r="O45954" s="172"/>
      <c r="U45954" s="173"/>
    </row>
    <row r="45955" spans="13:21" s="104" customFormat="1" ht="15.75">
      <c r="M45955" s="172"/>
      <c r="N45955" s="172"/>
      <c r="O45955" s="172"/>
      <c r="U45955" s="173"/>
    </row>
    <row r="45956" spans="13:21" s="104" customFormat="1" ht="15.75">
      <c r="M45956" s="172"/>
      <c r="N45956" s="172"/>
      <c r="O45956" s="172"/>
      <c r="U45956" s="173"/>
    </row>
    <row r="45957" spans="13:21" s="104" customFormat="1" ht="15.75">
      <c r="M45957" s="172"/>
      <c r="N45957" s="172"/>
      <c r="O45957" s="172"/>
      <c r="U45957" s="173"/>
    </row>
    <row r="45958" spans="13:21" s="104" customFormat="1" ht="15.75">
      <c r="M45958" s="172"/>
      <c r="N45958" s="172"/>
      <c r="O45958" s="172"/>
      <c r="U45958" s="173"/>
    </row>
    <row r="45959" spans="13:21" s="104" customFormat="1" ht="15.75">
      <c r="M45959" s="172"/>
      <c r="N45959" s="172"/>
      <c r="O45959" s="172"/>
      <c r="U45959" s="173"/>
    </row>
    <row r="45960" spans="13:21" s="104" customFormat="1" ht="15.75">
      <c r="M45960" s="172"/>
      <c r="N45960" s="172"/>
      <c r="O45960" s="172"/>
      <c r="U45960" s="173"/>
    </row>
    <row r="45961" spans="13:21" s="104" customFormat="1" ht="15.75">
      <c r="M45961" s="172"/>
      <c r="N45961" s="172"/>
      <c r="O45961" s="172"/>
      <c r="U45961" s="173"/>
    </row>
    <row r="45962" spans="13:21" s="104" customFormat="1" ht="15.75">
      <c r="M45962" s="172"/>
      <c r="N45962" s="172"/>
      <c r="O45962" s="172"/>
      <c r="U45962" s="173"/>
    </row>
    <row r="45963" spans="13:21" s="104" customFormat="1" ht="15.75">
      <c r="M45963" s="172"/>
      <c r="N45963" s="172"/>
      <c r="O45963" s="172"/>
      <c r="U45963" s="173"/>
    </row>
    <row r="45964" spans="13:21" s="104" customFormat="1" ht="15.75">
      <c r="M45964" s="172"/>
      <c r="N45964" s="172"/>
      <c r="O45964" s="172"/>
      <c r="U45964" s="173"/>
    </row>
    <row r="45965" spans="13:21" s="104" customFormat="1" ht="15.75">
      <c r="M45965" s="172"/>
      <c r="N45965" s="172"/>
      <c r="O45965" s="172"/>
      <c r="U45965" s="173"/>
    </row>
    <row r="45966" spans="13:21" s="104" customFormat="1" ht="15.75">
      <c r="M45966" s="172"/>
      <c r="N45966" s="172"/>
      <c r="O45966" s="172"/>
      <c r="U45966" s="173"/>
    </row>
    <row r="45967" spans="13:21" s="104" customFormat="1" ht="15.75">
      <c r="M45967" s="172"/>
      <c r="N45967" s="172"/>
      <c r="O45967" s="172"/>
      <c r="U45967" s="173"/>
    </row>
    <row r="45968" spans="13:21" s="104" customFormat="1" ht="15.75">
      <c r="M45968" s="172"/>
      <c r="N45968" s="172"/>
      <c r="O45968" s="172"/>
      <c r="U45968" s="173"/>
    </row>
    <row r="45969" spans="13:21" s="104" customFormat="1" ht="15.75">
      <c r="M45969" s="172"/>
      <c r="N45969" s="172"/>
      <c r="O45969" s="172"/>
      <c r="U45969" s="173"/>
    </row>
    <row r="45970" spans="13:21" s="104" customFormat="1" ht="15.75">
      <c r="M45970" s="172"/>
      <c r="N45970" s="172"/>
      <c r="O45970" s="172"/>
      <c r="U45970" s="173"/>
    </row>
    <row r="45971" spans="13:21" s="104" customFormat="1" ht="15.75">
      <c r="M45971" s="172"/>
      <c r="N45971" s="172"/>
      <c r="O45971" s="172"/>
      <c r="U45971" s="173"/>
    </row>
    <row r="45972" spans="13:21" s="104" customFormat="1" ht="15.75">
      <c r="M45972" s="172"/>
      <c r="N45972" s="172"/>
      <c r="O45972" s="172"/>
      <c r="U45972" s="173"/>
    </row>
    <row r="45973" spans="13:21" s="104" customFormat="1" ht="15.75">
      <c r="M45973" s="172"/>
      <c r="N45973" s="172"/>
      <c r="O45973" s="172"/>
      <c r="U45973" s="173"/>
    </row>
    <row r="45974" spans="13:21" s="104" customFormat="1" ht="15.75">
      <c r="M45974" s="172"/>
      <c r="N45974" s="172"/>
      <c r="O45974" s="172"/>
      <c r="U45974" s="173"/>
    </row>
    <row r="45975" spans="13:21" s="104" customFormat="1" ht="15.75">
      <c r="M45975" s="172"/>
      <c r="N45975" s="172"/>
      <c r="O45975" s="172"/>
      <c r="U45975" s="173"/>
    </row>
    <row r="45976" spans="13:21" s="104" customFormat="1" ht="15.75">
      <c r="M45976" s="172"/>
      <c r="N45976" s="172"/>
      <c r="O45976" s="172"/>
      <c r="U45976" s="173"/>
    </row>
    <row r="45977" spans="13:21" s="104" customFormat="1" ht="15.75">
      <c r="M45977" s="172"/>
      <c r="N45977" s="172"/>
      <c r="O45977" s="172"/>
      <c r="U45977" s="173"/>
    </row>
    <row r="45978" spans="13:21" s="104" customFormat="1" ht="15.75">
      <c r="M45978" s="172"/>
      <c r="N45978" s="172"/>
      <c r="O45978" s="172"/>
      <c r="U45978" s="173"/>
    </row>
    <row r="45979" spans="13:21" s="104" customFormat="1" ht="15.75">
      <c r="M45979" s="172"/>
      <c r="N45979" s="172"/>
      <c r="O45979" s="172"/>
      <c r="U45979" s="173"/>
    </row>
    <row r="45980" spans="13:21" s="104" customFormat="1" ht="15.75">
      <c r="M45980" s="172"/>
      <c r="N45980" s="172"/>
      <c r="O45980" s="172"/>
      <c r="U45980" s="173"/>
    </row>
    <row r="45981" spans="13:21" s="104" customFormat="1" ht="15.75">
      <c r="M45981" s="172"/>
      <c r="N45981" s="172"/>
      <c r="O45981" s="172"/>
      <c r="U45981" s="173"/>
    </row>
    <row r="45982" spans="13:21" s="104" customFormat="1" ht="15.75">
      <c r="M45982" s="172"/>
      <c r="N45982" s="172"/>
      <c r="O45982" s="172"/>
      <c r="U45982" s="173"/>
    </row>
    <row r="45983" spans="13:21" s="104" customFormat="1" ht="15.75">
      <c r="M45983" s="172"/>
      <c r="N45983" s="172"/>
      <c r="O45983" s="172"/>
      <c r="U45983" s="173"/>
    </row>
    <row r="45984" spans="13:21" s="104" customFormat="1" ht="15.75">
      <c r="M45984" s="172"/>
      <c r="N45984" s="172"/>
      <c r="O45984" s="172"/>
      <c r="U45984" s="173"/>
    </row>
    <row r="45985" spans="13:21" s="104" customFormat="1" ht="15.75">
      <c r="M45985" s="172"/>
      <c r="N45985" s="172"/>
      <c r="O45985" s="172"/>
      <c r="U45985" s="173"/>
    </row>
    <row r="45986" spans="13:21" s="104" customFormat="1" ht="15.75">
      <c r="M45986" s="172"/>
      <c r="N45986" s="172"/>
      <c r="O45986" s="172"/>
      <c r="U45986" s="173"/>
    </row>
    <row r="45987" spans="13:21" s="104" customFormat="1" ht="15.75">
      <c r="M45987" s="172"/>
      <c r="N45987" s="172"/>
      <c r="O45987" s="172"/>
      <c r="U45987" s="173"/>
    </row>
    <row r="45988" spans="13:21" s="104" customFormat="1" ht="15.75">
      <c r="M45988" s="172"/>
      <c r="N45988" s="172"/>
      <c r="O45988" s="172"/>
      <c r="U45988" s="173"/>
    </row>
    <row r="45989" spans="13:21" s="104" customFormat="1" ht="15.75">
      <c r="M45989" s="172"/>
      <c r="N45989" s="172"/>
      <c r="O45989" s="172"/>
      <c r="U45989" s="173"/>
    </row>
    <row r="45990" spans="13:21" s="104" customFormat="1" ht="15.75">
      <c r="M45990" s="172"/>
      <c r="N45990" s="172"/>
      <c r="O45990" s="172"/>
      <c r="U45990" s="173"/>
    </row>
    <row r="45991" spans="13:21" s="104" customFormat="1" ht="15.75">
      <c r="M45991" s="172"/>
      <c r="N45991" s="172"/>
      <c r="O45991" s="172"/>
      <c r="U45991" s="173"/>
    </row>
    <row r="45992" spans="13:21" s="104" customFormat="1" ht="15.75">
      <c r="M45992" s="172"/>
      <c r="N45992" s="172"/>
      <c r="O45992" s="172"/>
      <c r="U45992" s="173"/>
    </row>
    <row r="45993" spans="13:21" s="104" customFormat="1" ht="15.75">
      <c r="M45993" s="172"/>
      <c r="N45993" s="172"/>
      <c r="O45993" s="172"/>
      <c r="U45993" s="173"/>
    </row>
    <row r="45994" spans="13:21" s="104" customFormat="1" ht="15.75">
      <c r="M45994" s="172"/>
      <c r="N45994" s="172"/>
      <c r="O45994" s="172"/>
      <c r="U45994" s="173"/>
    </row>
    <row r="45995" spans="13:21" s="104" customFormat="1" ht="15.75">
      <c r="M45995" s="172"/>
      <c r="N45995" s="172"/>
      <c r="O45995" s="172"/>
      <c r="U45995" s="173"/>
    </row>
    <row r="45996" spans="13:21" s="104" customFormat="1" ht="15.75">
      <c r="M45996" s="172"/>
      <c r="N45996" s="172"/>
      <c r="O45996" s="172"/>
      <c r="U45996" s="173"/>
    </row>
    <row r="45997" spans="13:21" s="104" customFormat="1" ht="15.75">
      <c r="M45997" s="172"/>
      <c r="N45997" s="172"/>
      <c r="O45997" s="172"/>
      <c r="U45997" s="173"/>
    </row>
    <row r="45998" spans="13:21" s="104" customFormat="1" ht="15.75">
      <c r="M45998" s="172"/>
      <c r="N45998" s="172"/>
      <c r="O45998" s="172"/>
      <c r="U45998" s="173"/>
    </row>
    <row r="45999" spans="13:21" s="104" customFormat="1" ht="15.75">
      <c r="M45999" s="172"/>
      <c r="N45999" s="172"/>
      <c r="O45999" s="172"/>
      <c r="U45999" s="173"/>
    </row>
    <row r="46000" spans="13:21" s="104" customFormat="1" ht="15.75">
      <c r="M46000" s="172"/>
      <c r="N46000" s="172"/>
      <c r="O46000" s="172"/>
      <c r="U46000" s="173"/>
    </row>
    <row r="46001" spans="13:21" s="104" customFormat="1" ht="15.75">
      <c r="M46001" s="172"/>
      <c r="N46001" s="172"/>
      <c r="O46001" s="172"/>
      <c r="U46001" s="173"/>
    </row>
    <row r="46002" spans="13:21" s="104" customFormat="1" ht="15.75">
      <c r="M46002" s="172"/>
      <c r="N46002" s="172"/>
      <c r="O46002" s="172"/>
      <c r="U46002" s="173"/>
    </row>
    <row r="46003" spans="13:21" s="104" customFormat="1" ht="15.75">
      <c r="M46003" s="172"/>
      <c r="N46003" s="172"/>
      <c r="O46003" s="172"/>
      <c r="U46003" s="173"/>
    </row>
    <row r="46004" spans="13:21" s="104" customFormat="1" ht="15.75">
      <c r="M46004" s="172"/>
      <c r="N46004" s="172"/>
      <c r="O46004" s="172"/>
      <c r="U46004" s="173"/>
    </row>
    <row r="46005" spans="13:21" s="104" customFormat="1" ht="15.75">
      <c r="M46005" s="172"/>
      <c r="N46005" s="172"/>
      <c r="O46005" s="172"/>
      <c r="U46005" s="173"/>
    </row>
    <row r="46006" spans="13:21" s="104" customFormat="1" ht="15.75">
      <c r="M46006" s="172"/>
      <c r="N46006" s="172"/>
      <c r="O46006" s="172"/>
      <c r="U46006" s="173"/>
    </row>
    <row r="46007" spans="13:21" s="104" customFormat="1" ht="15.75">
      <c r="M46007" s="172"/>
      <c r="N46007" s="172"/>
      <c r="O46007" s="172"/>
      <c r="U46007" s="173"/>
    </row>
    <row r="46008" spans="13:21" s="104" customFormat="1" ht="15.75">
      <c r="M46008" s="172"/>
      <c r="N46008" s="172"/>
      <c r="O46008" s="172"/>
      <c r="U46008" s="173"/>
    </row>
    <row r="46009" spans="13:21" s="104" customFormat="1" ht="15.75">
      <c r="M46009" s="172"/>
      <c r="N46009" s="172"/>
      <c r="O46009" s="172"/>
      <c r="U46009" s="173"/>
    </row>
    <row r="46010" spans="13:21" s="104" customFormat="1" ht="15.75">
      <c r="M46010" s="172"/>
      <c r="N46010" s="172"/>
      <c r="O46010" s="172"/>
      <c r="U46010" s="173"/>
    </row>
    <row r="46011" spans="13:21" s="104" customFormat="1" ht="15.75">
      <c r="M46011" s="172"/>
      <c r="N46011" s="172"/>
      <c r="O46011" s="172"/>
      <c r="U46011" s="173"/>
    </row>
    <row r="46012" spans="13:21" s="104" customFormat="1" ht="15.75">
      <c r="M46012" s="172"/>
      <c r="N46012" s="172"/>
      <c r="O46012" s="172"/>
      <c r="U46012" s="173"/>
    </row>
    <row r="46013" spans="13:21" s="104" customFormat="1" ht="15.75">
      <c r="M46013" s="172"/>
      <c r="N46013" s="172"/>
      <c r="O46013" s="172"/>
      <c r="U46013" s="173"/>
    </row>
    <row r="46014" spans="13:21" s="104" customFormat="1" ht="15.75">
      <c r="M46014" s="172"/>
      <c r="N46014" s="172"/>
      <c r="O46014" s="172"/>
      <c r="U46014" s="173"/>
    </row>
    <row r="46015" spans="13:21" s="104" customFormat="1" ht="15.75">
      <c r="M46015" s="172"/>
      <c r="N46015" s="172"/>
      <c r="O46015" s="172"/>
      <c r="U46015" s="173"/>
    </row>
    <row r="46016" spans="13:21" s="104" customFormat="1" ht="15.75">
      <c r="M46016" s="172"/>
      <c r="N46016" s="172"/>
      <c r="O46016" s="172"/>
      <c r="U46016" s="173"/>
    </row>
    <row r="46017" spans="13:21" s="104" customFormat="1" ht="15.75">
      <c r="M46017" s="172"/>
      <c r="N46017" s="172"/>
      <c r="O46017" s="172"/>
      <c r="U46017" s="173"/>
    </row>
    <row r="46018" spans="13:21" s="104" customFormat="1" ht="15.75">
      <c r="M46018" s="172"/>
      <c r="N46018" s="172"/>
      <c r="O46018" s="172"/>
      <c r="U46018" s="173"/>
    </row>
    <row r="46019" spans="13:21" s="104" customFormat="1" ht="15.75">
      <c r="M46019" s="172"/>
      <c r="N46019" s="172"/>
      <c r="O46019" s="172"/>
      <c r="U46019" s="173"/>
    </row>
    <row r="46020" spans="13:21" s="104" customFormat="1" ht="15.75">
      <c r="M46020" s="172"/>
      <c r="N46020" s="172"/>
      <c r="O46020" s="172"/>
      <c r="U46020" s="173"/>
    </row>
    <row r="46021" spans="13:21" s="104" customFormat="1" ht="15.75">
      <c r="M46021" s="172"/>
      <c r="N46021" s="172"/>
      <c r="O46021" s="172"/>
      <c r="U46021" s="173"/>
    </row>
    <row r="46022" spans="13:21" s="104" customFormat="1" ht="15.75">
      <c r="M46022" s="172"/>
      <c r="N46022" s="172"/>
      <c r="O46022" s="172"/>
      <c r="U46022" s="173"/>
    </row>
    <row r="46023" spans="13:21" s="104" customFormat="1" ht="15.75">
      <c r="M46023" s="172"/>
      <c r="N46023" s="172"/>
      <c r="O46023" s="172"/>
      <c r="U46023" s="173"/>
    </row>
    <row r="46024" spans="13:21" s="104" customFormat="1" ht="15.75">
      <c r="M46024" s="172"/>
      <c r="N46024" s="172"/>
      <c r="O46024" s="172"/>
      <c r="U46024" s="173"/>
    </row>
    <row r="46025" spans="13:21" s="104" customFormat="1" ht="15.75">
      <c r="M46025" s="172"/>
      <c r="N46025" s="172"/>
      <c r="O46025" s="172"/>
      <c r="U46025" s="173"/>
    </row>
    <row r="46026" spans="13:21" s="104" customFormat="1" ht="15.75">
      <c r="M46026" s="172"/>
      <c r="N46026" s="172"/>
      <c r="O46026" s="172"/>
      <c r="U46026" s="173"/>
    </row>
    <row r="46027" spans="13:21" s="104" customFormat="1" ht="15.75">
      <c r="M46027" s="172"/>
      <c r="N46027" s="172"/>
      <c r="O46027" s="172"/>
      <c r="U46027" s="173"/>
    </row>
    <row r="46028" spans="13:21" s="104" customFormat="1" ht="15.75">
      <c r="M46028" s="172"/>
      <c r="N46028" s="172"/>
      <c r="O46028" s="172"/>
      <c r="U46028" s="173"/>
    </row>
    <row r="46029" spans="13:21" s="104" customFormat="1" ht="15.75">
      <c r="M46029" s="172"/>
      <c r="N46029" s="172"/>
      <c r="O46029" s="172"/>
      <c r="U46029" s="173"/>
    </row>
    <row r="46030" spans="13:21" s="104" customFormat="1" ht="15.75">
      <c r="M46030" s="172"/>
      <c r="N46030" s="172"/>
      <c r="O46030" s="172"/>
      <c r="U46030" s="173"/>
    </row>
    <row r="46031" spans="13:21" s="104" customFormat="1" ht="15.75">
      <c r="M46031" s="172"/>
      <c r="N46031" s="172"/>
      <c r="O46031" s="172"/>
      <c r="U46031" s="173"/>
    </row>
    <row r="46032" spans="13:21" s="104" customFormat="1" ht="15.75">
      <c r="M46032" s="172"/>
      <c r="N46032" s="172"/>
      <c r="O46032" s="172"/>
      <c r="U46032" s="173"/>
    </row>
    <row r="46033" spans="13:21" s="104" customFormat="1" ht="15.75">
      <c r="M46033" s="172"/>
      <c r="N46033" s="172"/>
      <c r="O46033" s="172"/>
      <c r="U46033" s="173"/>
    </row>
    <row r="46034" spans="13:21" s="104" customFormat="1" ht="15.75">
      <c r="M46034" s="172"/>
      <c r="N46034" s="172"/>
      <c r="O46034" s="172"/>
      <c r="U46034" s="173"/>
    </row>
    <row r="46035" spans="13:21" s="104" customFormat="1" ht="15.75">
      <c r="M46035" s="172"/>
      <c r="N46035" s="172"/>
      <c r="O46035" s="172"/>
      <c r="U46035" s="173"/>
    </row>
    <row r="46036" spans="13:21" s="104" customFormat="1" ht="15.75">
      <c r="M46036" s="172"/>
      <c r="N46036" s="172"/>
      <c r="O46036" s="172"/>
      <c r="U46036" s="173"/>
    </row>
    <row r="46037" spans="13:21" s="104" customFormat="1" ht="15.75">
      <c r="M46037" s="172"/>
      <c r="N46037" s="172"/>
      <c r="O46037" s="172"/>
      <c r="U46037" s="173"/>
    </row>
    <row r="46038" spans="13:21" s="104" customFormat="1" ht="15.75">
      <c r="M46038" s="172"/>
      <c r="N46038" s="172"/>
      <c r="O46038" s="172"/>
      <c r="U46038" s="173"/>
    </row>
    <row r="46039" spans="13:21" s="104" customFormat="1" ht="15.75">
      <c r="M46039" s="172"/>
      <c r="N46039" s="172"/>
      <c r="O46039" s="172"/>
      <c r="U46039" s="173"/>
    </row>
    <row r="46040" spans="13:21" s="104" customFormat="1" ht="15.75">
      <c r="M46040" s="172"/>
      <c r="N46040" s="172"/>
      <c r="O46040" s="172"/>
      <c r="U46040" s="173"/>
    </row>
    <row r="46041" spans="13:21" s="104" customFormat="1" ht="15.75">
      <c r="M46041" s="172"/>
      <c r="N46041" s="172"/>
      <c r="O46041" s="172"/>
      <c r="U46041" s="173"/>
    </row>
    <row r="46042" spans="13:21" s="104" customFormat="1" ht="15.75">
      <c r="M46042" s="172"/>
      <c r="N46042" s="172"/>
      <c r="O46042" s="172"/>
      <c r="U46042" s="173"/>
    </row>
    <row r="46043" spans="13:21" s="104" customFormat="1" ht="15.75">
      <c r="M46043" s="172"/>
      <c r="N46043" s="172"/>
      <c r="O46043" s="172"/>
      <c r="U46043" s="173"/>
    </row>
    <row r="46044" spans="13:21" s="104" customFormat="1" ht="15.75">
      <c r="M46044" s="172"/>
      <c r="N46044" s="172"/>
      <c r="O46044" s="172"/>
      <c r="U46044" s="173"/>
    </row>
    <row r="46045" spans="13:21" s="104" customFormat="1" ht="15.75">
      <c r="M46045" s="172"/>
      <c r="N46045" s="172"/>
      <c r="O46045" s="172"/>
      <c r="U46045" s="173"/>
    </row>
    <row r="46046" spans="13:21" s="104" customFormat="1" ht="15.75">
      <c r="M46046" s="172"/>
      <c r="N46046" s="172"/>
      <c r="O46046" s="172"/>
      <c r="U46046" s="173"/>
    </row>
    <row r="46047" spans="13:21" s="104" customFormat="1" ht="15.75">
      <c r="M46047" s="172"/>
      <c r="N46047" s="172"/>
      <c r="O46047" s="172"/>
      <c r="U46047" s="173"/>
    </row>
    <row r="46048" spans="13:21" s="104" customFormat="1" ht="15.75">
      <c r="M46048" s="172"/>
      <c r="N46048" s="172"/>
      <c r="O46048" s="172"/>
      <c r="U46048" s="173"/>
    </row>
    <row r="46049" spans="13:21" s="104" customFormat="1" ht="15.75">
      <c r="M46049" s="172"/>
      <c r="N46049" s="172"/>
      <c r="O46049" s="172"/>
      <c r="U46049" s="173"/>
    </row>
    <row r="46050" spans="13:21" s="104" customFormat="1" ht="15.75">
      <c r="M46050" s="172"/>
      <c r="N46050" s="172"/>
      <c r="O46050" s="172"/>
      <c r="U46050" s="173"/>
    </row>
    <row r="46051" spans="13:21" s="104" customFormat="1" ht="15.75">
      <c r="M46051" s="172"/>
      <c r="N46051" s="172"/>
      <c r="O46051" s="172"/>
      <c r="U46051" s="173"/>
    </row>
    <row r="46052" spans="13:21" s="104" customFormat="1" ht="15.75">
      <c r="M46052" s="172"/>
      <c r="N46052" s="172"/>
      <c r="O46052" s="172"/>
      <c r="U46052" s="173"/>
    </row>
    <row r="46053" spans="13:21" s="104" customFormat="1" ht="15.75">
      <c r="M46053" s="172"/>
      <c r="N46053" s="172"/>
      <c r="O46053" s="172"/>
      <c r="U46053" s="173"/>
    </row>
    <row r="46054" spans="13:21" s="104" customFormat="1" ht="15.75">
      <c r="M46054" s="172"/>
      <c r="N46054" s="172"/>
      <c r="O46054" s="172"/>
      <c r="U46054" s="173"/>
    </row>
    <row r="46055" spans="13:21" s="104" customFormat="1" ht="15.75">
      <c r="M46055" s="172"/>
      <c r="N46055" s="172"/>
      <c r="O46055" s="172"/>
      <c r="U46055" s="173"/>
    </row>
    <row r="46056" spans="13:21" s="104" customFormat="1" ht="15.75">
      <c r="M46056" s="172"/>
      <c r="N46056" s="172"/>
      <c r="O46056" s="172"/>
      <c r="U46056" s="173"/>
    </row>
    <row r="46057" spans="13:21" s="104" customFormat="1" ht="15.75">
      <c r="M46057" s="172"/>
      <c r="N46057" s="172"/>
      <c r="O46057" s="172"/>
      <c r="U46057" s="173"/>
    </row>
    <row r="46058" spans="13:21" s="104" customFormat="1" ht="15.75">
      <c r="M46058" s="172"/>
      <c r="N46058" s="172"/>
      <c r="O46058" s="172"/>
      <c r="U46058" s="173"/>
    </row>
    <row r="46059" spans="13:21" s="104" customFormat="1" ht="15.75">
      <c r="M46059" s="172"/>
      <c r="N46059" s="172"/>
      <c r="O46059" s="172"/>
      <c r="U46059" s="173"/>
    </row>
    <row r="46060" spans="13:21" s="104" customFormat="1" ht="15.75">
      <c r="M46060" s="172"/>
      <c r="N46060" s="172"/>
      <c r="O46060" s="172"/>
      <c r="U46060" s="173"/>
    </row>
    <row r="46061" spans="13:21" s="104" customFormat="1" ht="15.75">
      <c r="M46061" s="172"/>
      <c r="N46061" s="172"/>
      <c r="O46061" s="172"/>
      <c r="U46061" s="173"/>
    </row>
    <row r="46062" spans="13:21" s="104" customFormat="1" ht="15.75">
      <c r="M46062" s="172"/>
      <c r="N46062" s="172"/>
      <c r="O46062" s="172"/>
      <c r="U46062" s="173"/>
    </row>
    <row r="46063" spans="13:21" s="104" customFormat="1" ht="15.75">
      <c r="M46063" s="172"/>
      <c r="N46063" s="172"/>
      <c r="O46063" s="172"/>
      <c r="U46063" s="173"/>
    </row>
    <row r="46064" spans="13:21" s="104" customFormat="1" ht="15.75">
      <c r="M46064" s="172"/>
      <c r="N46064" s="172"/>
      <c r="O46064" s="172"/>
      <c r="U46064" s="173"/>
    </row>
    <row r="46065" spans="13:21" s="104" customFormat="1" ht="15.75">
      <c r="M46065" s="172"/>
      <c r="N46065" s="172"/>
      <c r="O46065" s="172"/>
      <c r="U46065" s="173"/>
    </row>
    <row r="46066" spans="13:21" s="104" customFormat="1" ht="15.75">
      <c r="M46066" s="172"/>
      <c r="N46066" s="172"/>
      <c r="O46066" s="172"/>
      <c r="U46066" s="173"/>
    </row>
    <row r="46067" spans="13:21" s="104" customFormat="1" ht="15.75">
      <c r="M46067" s="172"/>
      <c r="N46067" s="172"/>
      <c r="O46067" s="172"/>
      <c r="U46067" s="173"/>
    </row>
    <row r="46068" spans="13:21" s="104" customFormat="1" ht="15.75">
      <c r="M46068" s="172"/>
      <c r="N46068" s="172"/>
      <c r="O46068" s="172"/>
      <c r="U46068" s="173"/>
    </row>
    <row r="46069" spans="13:21" s="104" customFormat="1" ht="15.75">
      <c r="M46069" s="172"/>
      <c r="N46069" s="172"/>
      <c r="O46069" s="172"/>
      <c r="U46069" s="173"/>
    </row>
    <row r="46070" spans="13:21" s="104" customFormat="1" ht="15.75">
      <c r="M46070" s="172"/>
      <c r="N46070" s="172"/>
      <c r="O46070" s="172"/>
      <c r="U46070" s="173"/>
    </row>
    <row r="46071" spans="13:21" s="104" customFormat="1" ht="15.75">
      <c r="M46071" s="172"/>
      <c r="N46071" s="172"/>
      <c r="O46071" s="172"/>
      <c r="U46071" s="173"/>
    </row>
    <row r="46072" spans="13:21" s="104" customFormat="1" ht="15.75">
      <c r="M46072" s="172"/>
      <c r="N46072" s="172"/>
      <c r="O46072" s="172"/>
      <c r="U46072" s="173"/>
    </row>
    <row r="46073" spans="13:21" s="104" customFormat="1" ht="15.75">
      <c r="M46073" s="172"/>
      <c r="N46073" s="172"/>
      <c r="O46073" s="172"/>
      <c r="U46073" s="173"/>
    </row>
    <row r="46074" spans="13:21" s="104" customFormat="1" ht="15.75">
      <c r="M46074" s="172"/>
      <c r="N46074" s="172"/>
      <c r="O46074" s="172"/>
      <c r="U46074" s="173"/>
    </row>
    <row r="46075" spans="13:21" s="104" customFormat="1" ht="15.75">
      <c r="M46075" s="172"/>
      <c r="N46075" s="172"/>
      <c r="O46075" s="172"/>
      <c r="U46075" s="173"/>
    </row>
    <row r="46076" spans="13:21" s="104" customFormat="1" ht="15.75">
      <c r="M46076" s="172"/>
      <c r="N46076" s="172"/>
      <c r="O46076" s="172"/>
      <c r="U46076" s="173"/>
    </row>
    <row r="46077" spans="13:21" s="104" customFormat="1" ht="15.75">
      <c r="M46077" s="172"/>
      <c r="N46077" s="172"/>
      <c r="O46077" s="172"/>
      <c r="U46077" s="173"/>
    </row>
    <row r="46078" spans="13:21" s="104" customFormat="1" ht="15.75">
      <c r="M46078" s="172"/>
      <c r="N46078" s="172"/>
      <c r="O46078" s="172"/>
      <c r="U46078" s="173"/>
    </row>
    <row r="46079" spans="13:21" s="104" customFormat="1" ht="15.75">
      <c r="M46079" s="172"/>
      <c r="N46079" s="172"/>
      <c r="O46079" s="172"/>
      <c r="U46079" s="173"/>
    </row>
    <row r="46080" spans="13:21" s="104" customFormat="1" ht="15.75">
      <c r="M46080" s="172"/>
      <c r="N46080" s="172"/>
      <c r="O46080" s="172"/>
      <c r="U46080" s="173"/>
    </row>
    <row r="46081" spans="13:21" s="104" customFormat="1" ht="15.75">
      <c r="M46081" s="172"/>
      <c r="N46081" s="172"/>
      <c r="O46081" s="172"/>
      <c r="U46081" s="173"/>
    </row>
    <row r="46082" spans="13:21" s="104" customFormat="1" ht="15.75">
      <c r="M46082" s="172"/>
      <c r="N46082" s="172"/>
      <c r="O46082" s="172"/>
      <c r="U46082" s="173"/>
    </row>
    <row r="46083" spans="13:21" s="104" customFormat="1" ht="15.75">
      <c r="M46083" s="172"/>
      <c r="N46083" s="172"/>
      <c r="O46083" s="172"/>
      <c r="U46083" s="173"/>
    </row>
    <row r="46084" spans="13:21" s="104" customFormat="1" ht="15.75">
      <c r="M46084" s="172"/>
      <c r="N46084" s="172"/>
      <c r="O46084" s="172"/>
      <c r="U46084" s="173"/>
    </row>
    <row r="46085" spans="13:21" s="104" customFormat="1" ht="15.75">
      <c r="M46085" s="172"/>
      <c r="N46085" s="172"/>
      <c r="O46085" s="172"/>
      <c r="U46085" s="173"/>
    </row>
    <row r="46086" spans="13:21" s="104" customFormat="1" ht="15.75">
      <c r="M46086" s="172"/>
      <c r="N46086" s="172"/>
      <c r="O46086" s="172"/>
      <c r="U46086" s="173"/>
    </row>
    <row r="46087" spans="13:21" s="104" customFormat="1" ht="15.75">
      <c r="M46087" s="172"/>
      <c r="N46087" s="172"/>
      <c r="O46087" s="172"/>
      <c r="U46087" s="173"/>
    </row>
    <row r="46088" spans="13:21" s="104" customFormat="1" ht="15.75">
      <c r="M46088" s="172"/>
      <c r="N46088" s="172"/>
      <c r="O46088" s="172"/>
      <c r="U46088" s="173"/>
    </row>
    <row r="46089" spans="13:21" s="104" customFormat="1" ht="15.75">
      <c r="M46089" s="172"/>
      <c r="N46089" s="172"/>
      <c r="O46089" s="172"/>
      <c r="U46089" s="173"/>
    </row>
    <row r="46090" spans="13:21" s="104" customFormat="1" ht="15.75">
      <c r="M46090" s="172"/>
      <c r="N46090" s="172"/>
      <c r="O46090" s="172"/>
      <c r="U46090" s="173"/>
    </row>
    <row r="46091" spans="13:21" s="104" customFormat="1" ht="15.75">
      <c r="M46091" s="172"/>
      <c r="N46091" s="172"/>
      <c r="O46091" s="172"/>
      <c r="U46091" s="173"/>
    </row>
    <row r="46092" spans="13:21" s="104" customFormat="1" ht="15.75">
      <c r="M46092" s="172"/>
      <c r="N46092" s="172"/>
      <c r="O46092" s="172"/>
      <c r="U46092" s="173"/>
    </row>
    <row r="46093" spans="13:21" s="104" customFormat="1" ht="15.75">
      <c r="M46093" s="172"/>
      <c r="N46093" s="172"/>
      <c r="O46093" s="172"/>
      <c r="U46093" s="173"/>
    </row>
    <row r="46094" spans="13:21" s="104" customFormat="1" ht="15.75">
      <c r="M46094" s="172"/>
      <c r="N46094" s="172"/>
      <c r="O46094" s="172"/>
      <c r="U46094" s="173"/>
    </row>
    <row r="46095" spans="13:21" s="104" customFormat="1" ht="15.75">
      <c r="M46095" s="172"/>
      <c r="N46095" s="172"/>
      <c r="O46095" s="172"/>
      <c r="U46095" s="173"/>
    </row>
    <row r="46096" spans="13:21" s="104" customFormat="1" ht="15.75">
      <c r="M46096" s="172"/>
      <c r="N46096" s="172"/>
      <c r="O46096" s="172"/>
      <c r="U46096" s="173"/>
    </row>
    <row r="46097" spans="13:21" s="104" customFormat="1" ht="15.75">
      <c r="M46097" s="172"/>
      <c r="N46097" s="172"/>
      <c r="O46097" s="172"/>
      <c r="U46097" s="173"/>
    </row>
    <row r="46098" spans="13:21" s="104" customFormat="1" ht="15.75">
      <c r="M46098" s="172"/>
      <c r="N46098" s="172"/>
      <c r="O46098" s="172"/>
      <c r="U46098" s="173"/>
    </row>
    <row r="46099" spans="13:21" s="104" customFormat="1" ht="15.75">
      <c r="M46099" s="172"/>
      <c r="N46099" s="172"/>
      <c r="O46099" s="172"/>
      <c r="U46099" s="173"/>
    </row>
    <row r="46100" spans="13:21" s="104" customFormat="1" ht="15.75">
      <c r="M46100" s="172"/>
      <c r="N46100" s="172"/>
      <c r="O46100" s="172"/>
      <c r="U46100" s="173"/>
    </row>
    <row r="46101" spans="13:21" s="104" customFormat="1" ht="15.75">
      <c r="M46101" s="172"/>
      <c r="N46101" s="172"/>
      <c r="O46101" s="172"/>
      <c r="U46101" s="173"/>
    </row>
    <row r="46102" spans="13:21" s="104" customFormat="1" ht="15.75">
      <c r="M46102" s="172"/>
      <c r="N46102" s="172"/>
      <c r="O46102" s="172"/>
      <c r="U46102" s="173"/>
    </row>
    <row r="46103" spans="13:21" s="104" customFormat="1" ht="15.75">
      <c r="M46103" s="172"/>
      <c r="N46103" s="172"/>
      <c r="O46103" s="172"/>
      <c r="U46103" s="173"/>
    </row>
    <row r="46104" spans="13:21" s="104" customFormat="1" ht="15.75">
      <c r="M46104" s="172"/>
      <c r="N46104" s="172"/>
      <c r="O46104" s="172"/>
      <c r="U46104" s="173"/>
    </row>
    <row r="46105" spans="13:21" s="104" customFormat="1" ht="15.75">
      <c r="M46105" s="172"/>
      <c r="N46105" s="172"/>
      <c r="O46105" s="172"/>
      <c r="U46105" s="173"/>
    </row>
    <row r="46106" spans="13:21" s="104" customFormat="1" ht="15.75">
      <c r="M46106" s="172"/>
      <c r="N46106" s="172"/>
      <c r="O46106" s="172"/>
      <c r="U46106" s="173"/>
    </row>
    <row r="46107" spans="13:21" s="104" customFormat="1" ht="15.75">
      <c r="M46107" s="172"/>
      <c r="N46107" s="172"/>
      <c r="O46107" s="172"/>
      <c r="U46107" s="173"/>
    </row>
    <row r="46108" spans="13:21" s="104" customFormat="1" ht="15.75">
      <c r="M46108" s="172"/>
      <c r="N46108" s="172"/>
      <c r="O46108" s="172"/>
      <c r="U46108" s="173"/>
    </row>
    <row r="46109" spans="13:21" s="104" customFormat="1" ht="15.75">
      <c r="M46109" s="172"/>
      <c r="N46109" s="172"/>
      <c r="O46109" s="172"/>
      <c r="U46109" s="173"/>
    </row>
    <row r="46110" spans="13:21" s="104" customFormat="1" ht="15.75">
      <c r="M46110" s="172"/>
      <c r="N46110" s="172"/>
      <c r="O46110" s="172"/>
      <c r="U46110" s="173"/>
    </row>
    <row r="46111" spans="13:21" s="104" customFormat="1" ht="15.75">
      <c r="M46111" s="172"/>
      <c r="N46111" s="172"/>
      <c r="O46111" s="172"/>
      <c r="U46111" s="173"/>
    </row>
    <row r="46112" spans="13:21" s="104" customFormat="1" ht="15.75">
      <c r="M46112" s="172"/>
      <c r="N46112" s="172"/>
      <c r="O46112" s="172"/>
      <c r="U46112" s="173"/>
    </row>
    <row r="46113" spans="13:21" s="104" customFormat="1" ht="15.75">
      <c r="M46113" s="172"/>
      <c r="N46113" s="172"/>
      <c r="O46113" s="172"/>
      <c r="U46113" s="173"/>
    </row>
    <row r="46114" spans="13:21" s="104" customFormat="1" ht="15.75">
      <c r="M46114" s="172"/>
      <c r="N46114" s="172"/>
      <c r="O46114" s="172"/>
      <c r="U46114" s="173"/>
    </row>
    <row r="46115" spans="13:21" s="104" customFormat="1" ht="15.75">
      <c r="M46115" s="172"/>
      <c r="N46115" s="172"/>
      <c r="O46115" s="172"/>
      <c r="U46115" s="173"/>
    </row>
    <row r="46116" spans="13:21" s="104" customFormat="1" ht="15.75">
      <c r="M46116" s="172"/>
      <c r="N46116" s="172"/>
      <c r="O46116" s="172"/>
      <c r="U46116" s="173"/>
    </row>
    <row r="46117" spans="13:21" s="104" customFormat="1" ht="15.75">
      <c r="M46117" s="172"/>
      <c r="N46117" s="172"/>
      <c r="O46117" s="172"/>
      <c r="U46117" s="173"/>
    </row>
    <row r="46118" spans="13:21" s="104" customFormat="1" ht="15.75">
      <c r="M46118" s="172"/>
      <c r="N46118" s="172"/>
      <c r="O46118" s="172"/>
      <c r="U46118" s="173"/>
    </row>
    <row r="46119" spans="13:21" s="104" customFormat="1" ht="15.75">
      <c r="M46119" s="172"/>
      <c r="N46119" s="172"/>
      <c r="O46119" s="172"/>
      <c r="U46119" s="173"/>
    </row>
    <row r="46120" spans="13:21" s="104" customFormat="1" ht="15.75">
      <c r="M46120" s="172"/>
      <c r="N46120" s="172"/>
      <c r="O46120" s="172"/>
      <c r="U46120" s="173"/>
    </row>
    <row r="46121" spans="13:21" s="104" customFormat="1" ht="15.75">
      <c r="M46121" s="172"/>
      <c r="N46121" s="172"/>
      <c r="O46121" s="172"/>
      <c r="U46121" s="173"/>
    </row>
    <row r="46122" spans="13:21" s="104" customFormat="1" ht="15.75">
      <c r="M46122" s="172"/>
      <c r="N46122" s="172"/>
      <c r="O46122" s="172"/>
      <c r="U46122" s="173"/>
    </row>
    <row r="46123" spans="13:21" s="104" customFormat="1" ht="15.75">
      <c r="M46123" s="172"/>
      <c r="N46123" s="172"/>
      <c r="O46123" s="172"/>
      <c r="U46123" s="173"/>
    </row>
    <row r="46124" spans="13:21" s="104" customFormat="1" ht="15.75">
      <c r="M46124" s="172"/>
      <c r="N46124" s="172"/>
      <c r="O46124" s="172"/>
      <c r="U46124" s="173"/>
    </row>
    <row r="46125" spans="13:21" s="104" customFormat="1" ht="15.75">
      <c r="M46125" s="172"/>
      <c r="N46125" s="172"/>
      <c r="O46125" s="172"/>
      <c r="U46125" s="173"/>
    </row>
    <row r="46126" spans="13:21" s="104" customFormat="1" ht="15.75">
      <c r="M46126" s="172"/>
      <c r="N46126" s="172"/>
      <c r="O46126" s="172"/>
      <c r="U46126" s="173"/>
    </row>
    <row r="46127" spans="13:21" s="104" customFormat="1" ht="15.75">
      <c r="M46127" s="172"/>
      <c r="N46127" s="172"/>
      <c r="O46127" s="172"/>
      <c r="U46127" s="173"/>
    </row>
    <row r="46128" spans="13:21" s="104" customFormat="1" ht="15.75">
      <c r="M46128" s="172"/>
      <c r="N46128" s="172"/>
      <c r="O46128" s="172"/>
      <c r="U46128" s="173"/>
    </row>
    <row r="46129" spans="13:21" s="104" customFormat="1" ht="15.75">
      <c r="M46129" s="172"/>
      <c r="N46129" s="172"/>
      <c r="O46129" s="172"/>
      <c r="U46129" s="173"/>
    </row>
    <row r="46130" spans="13:21" s="104" customFormat="1" ht="15.75">
      <c r="M46130" s="172"/>
      <c r="N46130" s="172"/>
      <c r="O46130" s="172"/>
      <c r="U46130" s="173"/>
    </row>
    <row r="46131" spans="13:21" s="104" customFormat="1" ht="15.75">
      <c r="M46131" s="172"/>
      <c r="N46131" s="172"/>
      <c r="O46131" s="172"/>
      <c r="U46131" s="173"/>
    </row>
    <row r="46132" spans="13:21" s="104" customFormat="1" ht="15.75">
      <c r="M46132" s="172"/>
      <c r="N46132" s="172"/>
      <c r="O46132" s="172"/>
      <c r="U46132" s="173"/>
    </row>
    <row r="46133" spans="13:21" s="104" customFormat="1" ht="15.75">
      <c r="M46133" s="172"/>
      <c r="N46133" s="172"/>
      <c r="O46133" s="172"/>
      <c r="U46133" s="173"/>
    </row>
    <row r="46134" spans="13:21" s="104" customFormat="1" ht="15.75">
      <c r="M46134" s="172"/>
      <c r="N46134" s="172"/>
      <c r="O46134" s="172"/>
      <c r="U46134" s="173"/>
    </row>
    <row r="46135" spans="13:21" s="104" customFormat="1" ht="15.75">
      <c r="M46135" s="172"/>
      <c r="N46135" s="172"/>
      <c r="O46135" s="172"/>
      <c r="U46135" s="173"/>
    </row>
    <row r="46136" spans="13:21" s="104" customFormat="1" ht="15.75">
      <c r="M46136" s="172"/>
      <c r="N46136" s="172"/>
      <c r="O46136" s="172"/>
      <c r="U46136" s="173"/>
    </row>
    <row r="46137" spans="13:21" s="104" customFormat="1" ht="15.75">
      <c r="M46137" s="172"/>
      <c r="N46137" s="172"/>
      <c r="O46137" s="172"/>
      <c r="U46137" s="173"/>
    </row>
    <row r="46138" spans="13:21" s="104" customFormat="1" ht="15.75">
      <c r="M46138" s="172"/>
      <c r="N46138" s="172"/>
      <c r="O46138" s="172"/>
      <c r="U46138" s="173"/>
    </row>
    <row r="46139" spans="13:21" s="104" customFormat="1" ht="15.75">
      <c r="M46139" s="172"/>
      <c r="N46139" s="172"/>
      <c r="O46139" s="172"/>
      <c r="U46139" s="173"/>
    </row>
    <row r="46140" spans="13:21" s="104" customFormat="1" ht="15.75">
      <c r="M46140" s="172"/>
      <c r="N46140" s="172"/>
      <c r="O46140" s="172"/>
      <c r="U46140" s="173"/>
    </row>
    <row r="46141" spans="13:21" s="104" customFormat="1" ht="15.75">
      <c r="M46141" s="172"/>
      <c r="N46141" s="172"/>
      <c r="O46141" s="172"/>
      <c r="U46141" s="173"/>
    </row>
    <row r="46142" spans="13:21" s="104" customFormat="1" ht="15.75">
      <c r="M46142" s="172"/>
      <c r="N46142" s="172"/>
      <c r="O46142" s="172"/>
      <c r="U46142" s="173"/>
    </row>
    <row r="46143" spans="13:21" s="104" customFormat="1" ht="15.75">
      <c r="M46143" s="172"/>
      <c r="N46143" s="172"/>
      <c r="O46143" s="172"/>
      <c r="U46143" s="173"/>
    </row>
    <row r="46144" spans="13:21" s="104" customFormat="1" ht="15.75">
      <c r="M46144" s="172"/>
      <c r="N46144" s="172"/>
      <c r="O46144" s="172"/>
      <c r="U46144" s="173"/>
    </row>
    <row r="46145" spans="13:21" s="104" customFormat="1" ht="15.75">
      <c r="M46145" s="172"/>
      <c r="N46145" s="172"/>
      <c r="O46145" s="172"/>
      <c r="U46145" s="173"/>
    </row>
    <row r="46146" spans="13:21" s="104" customFormat="1" ht="15.75">
      <c r="M46146" s="172"/>
      <c r="N46146" s="172"/>
      <c r="O46146" s="172"/>
      <c r="U46146" s="173"/>
    </row>
    <row r="46147" spans="13:21" s="104" customFormat="1" ht="15.75">
      <c r="M46147" s="172"/>
      <c r="N46147" s="172"/>
      <c r="O46147" s="172"/>
      <c r="U46147" s="173"/>
    </row>
    <row r="46148" spans="13:21" s="104" customFormat="1" ht="15.75">
      <c r="M46148" s="172"/>
      <c r="N46148" s="172"/>
      <c r="O46148" s="172"/>
      <c r="U46148" s="173"/>
    </row>
    <row r="46149" spans="13:21" s="104" customFormat="1" ht="15.75">
      <c r="M46149" s="172"/>
      <c r="N46149" s="172"/>
      <c r="O46149" s="172"/>
      <c r="U46149" s="173"/>
    </row>
    <row r="46150" spans="13:21" s="104" customFormat="1" ht="15.75">
      <c r="M46150" s="172"/>
      <c r="N46150" s="172"/>
      <c r="O46150" s="172"/>
      <c r="U46150" s="173"/>
    </row>
    <row r="46151" spans="13:21" s="104" customFormat="1" ht="15.75">
      <c r="M46151" s="172"/>
      <c r="N46151" s="172"/>
      <c r="O46151" s="172"/>
      <c r="U46151" s="173"/>
    </row>
    <row r="46152" spans="13:21" s="104" customFormat="1" ht="15.75">
      <c r="M46152" s="172"/>
      <c r="N46152" s="172"/>
      <c r="O46152" s="172"/>
      <c r="U46152" s="173"/>
    </row>
    <row r="46153" spans="13:21" s="104" customFormat="1" ht="15.75">
      <c r="M46153" s="172"/>
      <c r="N46153" s="172"/>
      <c r="O46153" s="172"/>
      <c r="U46153" s="173"/>
    </row>
    <row r="46154" spans="13:21" s="104" customFormat="1" ht="15.75">
      <c r="M46154" s="172"/>
      <c r="N46154" s="172"/>
      <c r="O46154" s="172"/>
      <c r="U46154" s="173"/>
    </row>
    <row r="46155" spans="13:21" s="104" customFormat="1" ht="15.75">
      <c r="M46155" s="172"/>
      <c r="N46155" s="172"/>
      <c r="O46155" s="172"/>
      <c r="U46155" s="173"/>
    </row>
    <row r="46156" spans="13:21" s="104" customFormat="1" ht="15.75">
      <c r="M46156" s="172"/>
      <c r="N46156" s="172"/>
      <c r="O46156" s="172"/>
      <c r="U46156" s="173"/>
    </row>
    <row r="46157" spans="13:21" s="104" customFormat="1" ht="15.75">
      <c r="M46157" s="172"/>
      <c r="N46157" s="172"/>
      <c r="O46157" s="172"/>
      <c r="U46157" s="173"/>
    </row>
    <row r="46158" spans="13:21" s="104" customFormat="1" ht="15.75">
      <c r="M46158" s="172"/>
      <c r="N46158" s="172"/>
      <c r="O46158" s="172"/>
      <c r="U46158" s="173"/>
    </row>
    <row r="46159" spans="13:21" s="104" customFormat="1" ht="15.75">
      <c r="M46159" s="172"/>
      <c r="N46159" s="172"/>
      <c r="O46159" s="172"/>
      <c r="U46159" s="173"/>
    </row>
    <row r="46160" spans="13:21" s="104" customFormat="1" ht="15.75">
      <c r="M46160" s="172"/>
      <c r="N46160" s="172"/>
      <c r="O46160" s="172"/>
      <c r="U46160" s="173"/>
    </row>
    <row r="46161" spans="13:21" s="104" customFormat="1" ht="15.75">
      <c r="M46161" s="172"/>
      <c r="N46161" s="172"/>
      <c r="O46161" s="172"/>
      <c r="U46161" s="173"/>
    </row>
    <row r="46162" spans="13:21" s="104" customFormat="1" ht="15.75">
      <c r="M46162" s="172"/>
      <c r="N46162" s="172"/>
      <c r="O46162" s="172"/>
      <c r="U46162" s="173"/>
    </row>
    <row r="46163" spans="13:21" s="104" customFormat="1" ht="15.75">
      <c r="M46163" s="172"/>
      <c r="N46163" s="172"/>
      <c r="O46163" s="172"/>
      <c r="U46163" s="173"/>
    </row>
    <row r="46164" spans="13:21" s="104" customFormat="1" ht="15.75">
      <c r="M46164" s="172"/>
      <c r="N46164" s="172"/>
      <c r="O46164" s="172"/>
      <c r="U46164" s="173"/>
    </row>
    <row r="46165" spans="13:21" s="104" customFormat="1" ht="15.75">
      <c r="M46165" s="172"/>
      <c r="N46165" s="172"/>
      <c r="O46165" s="172"/>
      <c r="U46165" s="173"/>
    </row>
    <row r="46166" spans="13:21" s="104" customFormat="1" ht="15.75">
      <c r="M46166" s="172"/>
      <c r="N46166" s="172"/>
      <c r="O46166" s="172"/>
      <c r="U46166" s="173"/>
    </row>
    <row r="46167" spans="13:21" s="104" customFormat="1" ht="15.75">
      <c r="M46167" s="172"/>
      <c r="N46167" s="172"/>
      <c r="O46167" s="172"/>
      <c r="U46167" s="173"/>
    </row>
    <row r="46168" spans="13:21" s="104" customFormat="1" ht="15.75">
      <c r="M46168" s="172"/>
      <c r="N46168" s="172"/>
      <c r="O46168" s="172"/>
      <c r="U46168" s="173"/>
    </row>
    <row r="46169" spans="13:21" s="104" customFormat="1" ht="15.75">
      <c r="M46169" s="172"/>
      <c r="N46169" s="172"/>
      <c r="O46169" s="172"/>
      <c r="U46169" s="173"/>
    </row>
    <row r="46170" spans="13:21" s="104" customFormat="1" ht="15.75">
      <c r="M46170" s="172"/>
      <c r="N46170" s="172"/>
      <c r="O46170" s="172"/>
      <c r="U46170" s="173"/>
    </row>
    <row r="46171" spans="13:21" s="104" customFormat="1" ht="15.75">
      <c r="M46171" s="172"/>
      <c r="N46171" s="172"/>
      <c r="O46171" s="172"/>
      <c r="U46171" s="173"/>
    </row>
    <row r="46172" spans="13:21" s="104" customFormat="1" ht="15.75">
      <c r="M46172" s="172"/>
      <c r="N46172" s="172"/>
      <c r="O46172" s="172"/>
      <c r="U46172" s="173"/>
    </row>
    <row r="46173" spans="13:21" s="104" customFormat="1" ht="15.75">
      <c r="M46173" s="172"/>
      <c r="N46173" s="172"/>
      <c r="O46173" s="172"/>
      <c r="U46173" s="173"/>
    </row>
    <row r="46174" spans="13:21" s="104" customFormat="1" ht="15.75">
      <c r="M46174" s="172"/>
      <c r="N46174" s="172"/>
      <c r="O46174" s="172"/>
      <c r="U46174" s="173"/>
    </row>
    <row r="46175" spans="13:21" s="104" customFormat="1" ht="15.75">
      <c r="M46175" s="172"/>
      <c r="N46175" s="172"/>
      <c r="O46175" s="172"/>
      <c r="U46175" s="173"/>
    </row>
    <row r="46176" spans="13:21" s="104" customFormat="1" ht="15.75">
      <c r="M46176" s="172"/>
      <c r="N46176" s="172"/>
      <c r="O46176" s="172"/>
      <c r="U46176" s="173"/>
    </row>
    <row r="46177" spans="13:21" s="104" customFormat="1" ht="15.75">
      <c r="M46177" s="172"/>
      <c r="N46177" s="172"/>
      <c r="O46177" s="172"/>
      <c r="U46177" s="173"/>
    </row>
    <row r="46178" spans="13:21" s="104" customFormat="1" ht="15.75">
      <c r="M46178" s="172"/>
      <c r="N46178" s="172"/>
      <c r="O46178" s="172"/>
      <c r="U46178" s="173"/>
    </row>
    <row r="46179" spans="13:21" s="104" customFormat="1" ht="15.75">
      <c r="M46179" s="172"/>
      <c r="N46179" s="172"/>
      <c r="O46179" s="172"/>
      <c r="U46179" s="173"/>
    </row>
    <row r="46180" spans="13:21" s="104" customFormat="1" ht="15.75">
      <c r="M46180" s="172"/>
      <c r="N46180" s="172"/>
      <c r="O46180" s="172"/>
      <c r="U46180" s="173"/>
    </row>
    <row r="46181" spans="13:21" s="104" customFormat="1" ht="15.75">
      <c r="M46181" s="172"/>
      <c r="N46181" s="172"/>
      <c r="O46181" s="172"/>
      <c r="U46181" s="173"/>
    </row>
    <row r="46182" spans="13:21" s="104" customFormat="1" ht="15.75">
      <c r="M46182" s="172"/>
      <c r="N46182" s="172"/>
      <c r="O46182" s="172"/>
      <c r="U46182" s="173"/>
    </row>
    <row r="46183" spans="13:21" s="104" customFormat="1" ht="15.75">
      <c r="M46183" s="172"/>
      <c r="N46183" s="172"/>
      <c r="O46183" s="172"/>
      <c r="U46183" s="173"/>
    </row>
    <row r="46184" spans="13:21" s="104" customFormat="1" ht="15.75">
      <c r="M46184" s="172"/>
      <c r="N46184" s="172"/>
      <c r="O46184" s="172"/>
      <c r="U46184" s="173"/>
    </row>
    <row r="46185" spans="13:21" s="104" customFormat="1" ht="15.75">
      <c r="M46185" s="172"/>
      <c r="N46185" s="172"/>
      <c r="O46185" s="172"/>
      <c r="U46185" s="173"/>
    </row>
    <row r="46186" spans="13:21" s="104" customFormat="1" ht="15.75">
      <c r="M46186" s="172"/>
      <c r="N46186" s="172"/>
      <c r="O46186" s="172"/>
      <c r="U46186" s="173"/>
    </row>
    <row r="46187" spans="13:21" s="104" customFormat="1" ht="15.75">
      <c r="M46187" s="172"/>
      <c r="N46187" s="172"/>
      <c r="O46187" s="172"/>
      <c r="U46187" s="173"/>
    </row>
    <row r="46188" spans="13:21" s="104" customFormat="1" ht="15.75">
      <c r="M46188" s="172"/>
      <c r="N46188" s="172"/>
      <c r="O46188" s="172"/>
      <c r="U46188" s="173"/>
    </row>
    <row r="46189" spans="13:21" s="104" customFormat="1" ht="15.75">
      <c r="M46189" s="172"/>
      <c r="N46189" s="172"/>
      <c r="O46189" s="172"/>
      <c r="U46189" s="173"/>
    </row>
    <row r="46190" spans="13:21" s="104" customFormat="1" ht="15.75">
      <c r="M46190" s="172"/>
      <c r="N46190" s="172"/>
      <c r="O46190" s="172"/>
      <c r="U46190" s="173"/>
    </row>
    <row r="46191" spans="13:21" s="104" customFormat="1" ht="15.75">
      <c r="M46191" s="172"/>
      <c r="N46191" s="172"/>
      <c r="O46191" s="172"/>
      <c r="U46191" s="173"/>
    </row>
    <row r="46192" spans="13:21" s="104" customFormat="1" ht="15.75">
      <c r="M46192" s="172"/>
      <c r="N46192" s="172"/>
      <c r="O46192" s="172"/>
      <c r="U46192" s="173"/>
    </row>
    <row r="46193" spans="13:21" s="104" customFormat="1" ht="15.75">
      <c r="M46193" s="172"/>
      <c r="N46193" s="172"/>
      <c r="O46193" s="172"/>
      <c r="U46193" s="173"/>
    </row>
    <row r="46194" spans="13:21" s="104" customFormat="1" ht="15.75">
      <c r="M46194" s="172"/>
      <c r="N46194" s="172"/>
      <c r="O46194" s="172"/>
      <c r="U46194" s="173"/>
    </row>
    <row r="46195" spans="13:21" s="104" customFormat="1" ht="15.75">
      <c r="M46195" s="172"/>
      <c r="N46195" s="172"/>
      <c r="O46195" s="172"/>
      <c r="U46195" s="173"/>
    </row>
    <row r="46196" spans="13:21" s="104" customFormat="1" ht="15.75">
      <c r="M46196" s="172"/>
      <c r="N46196" s="172"/>
      <c r="O46196" s="172"/>
      <c r="U46196" s="173"/>
    </row>
    <row r="46197" spans="13:21" s="104" customFormat="1" ht="15.75">
      <c r="M46197" s="172"/>
      <c r="N46197" s="172"/>
      <c r="O46197" s="172"/>
      <c r="U46197" s="173"/>
    </row>
    <row r="46198" spans="13:21" s="104" customFormat="1" ht="15.75">
      <c r="M46198" s="172"/>
      <c r="N46198" s="172"/>
      <c r="O46198" s="172"/>
      <c r="U46198" s="173"/>
    </row>
    <row r="46199" spans="13:21" s="104" customFormat="1" ht="15.75">
      <c r="M46199" s="172"/>
      <c r="N46199" s="172"/>
      <c r="O46199" s="172"/>
      <c r="U46199" s="173"/>
    </row>
    <row r="46200" spans="13:21" s="104" customFormat="1" ht="15.75">
      <c r="M46200" s="172"/>
      <c r="N46200" s="172"/>
      <c r="O46200" s="172"/>
      <c r="U46200" s="173"/>
    </row>
    <row r="46201" spans="13:21" s="104" customFormat="1" ht="15.75">
      <c r="M46201" s="172"/>
      <c r="N46201" s="172"/>
      <c r="O46201" s="172"/>
      <c r="U46201" s="173"/>
    </row>
    <row r="46202" spans="13:21" s="104" customFormat="1" ht="15.75">
      <c r="M46202" s="172"/>
      <c r="N46202" s="172"/>
      <c r="O46202" s="172"/>
      <c r="U46202" s="173"/>
    </row>
    <row r="46203" spans="13:21" s="104" customFormat="1" ht="15.75">
      <c r="M46203" s="172"/>
      <c r="N46203" s="172"/>
      <c r="O46203" s="172"/>
      <c r="U46203" s="173"/>
    </row>
    <row r="46204" spans="13:21" s="104" customFormat="1" ht="15.75">
      <c r="M46204" s="172"/>
      <c r="N46204" s="172"/>
      <c r="O46204" s="172"/>
      <c r="U46204" s="173"/>
    </row>
    <row r="46205" spans="13:21" s="104" customFormat="1" ht="15.75">
      <c r="M46205" s="172"/>
      <c r="N46205" s="172"/>
      <c r="O46205" s="172"/>
      <c r="U46205" s="173"/>
    </row>
    <row r="46206" spans="13:21" s="104" customFormat="1" ht="15.75">
      <c r="M46206" s="172"/>
      <c r="N46206" s="172"/>
      <c r="O46206" s="172"/>
      <c r="U46206" s="173"/>
    </row>
    <row r="46207" spans="13:21" s="104" customFormat="1" ht="15.75">
      <c r="M46207" s="172"/>
      <c r="N46207" s="172"/>
      <c r="O46207" s="172"/>
      <c r="U46207" s="173"/>
    </row>
    <row r="46208" spans="13:21" s="104" customFormat="1" ht="15.75">
      <c r="M46208" s="172"/>
      <c r="N46208" s="172"/>
      <c r="O46208" s="172"/>
      <c r="U46208" s="173"/>
    </row>
    <row r="46209" spans="13:21" s="104" customFormat="1" ht="15.75">
      <c r="M46209" s="172"/>
      <c r="N46209" s="172"/>
      <c r="O46209" s="172"/>
      <c r="U46209" s="173"/>
    </row>
    <row r="46210" spans="13:21" s="104" customFormat="1" ht="15.75">
      <c r="M46210" s="172"/>
      <c r="N46210" s="172"/>
      <c r="O46210" s="172"/>
      <c r="U46210" s="173"/>
    </row>
    <row r="46211" spans="13:21" s="104" customFormat="1" ht="15.75">
      <c r="M46211" s="172"/>
      <c r="N46211" s="172"/>
      <c r="O46211" s="172"/>
      <c r="U46211" s="173"/>
    </row>
    <row r="46212" spans="13:21" s="104" customFormat="1" ht="15.75">
      <c r="M46212" s="172"/>
      <c r="N46212" s="172"/>
      <c r="O46212" s="172"/>
      <c r="U46212" s="173"/>
    </row>
    <row r="46213" spans="13:21" s="104" customFormat="1" ht="15.75">
      <c r="M46213" s="172"/>
      <c r="N46213" s="172"/>
      <c r="O46213" s="172"/>
      <c r="U46213" s="173"/>
    </row>
    <row r="46214" spans="13:21" s="104" customFormat="1" ht="15.75">
      <c r="M46214" s="172"/>
      <c r="N46214" s="172"/>
      <c r="O46214" s="172"/>
      <c r="U46214" s="173"/>
    </row>
    <row r="46215" spans="13:21" s="104" customFormat="1" ht="15.75">
      <c r="M46215" s="172"/>
      <c r="N46215" s="172"/>
      <c r="O46215" s="172"/>
      <c r="U46215" s="173"/>
    </row>
    <row r="46216" spans="13:21" s="104" customFormat="1" ht="15.75">
      <c r="M46216" s="172"/>
      <c r="N46216" s="172"/>
      <c r="O46216" s="172"/>
      <c r="U46216" s="173"/>
    </row>
    <row r="46217" spans="13:21" s="104" customFormat="1" ht="15.75">
      <c r="M46217" s="172"/>
      <c r="N46217" s="172"/>
      <c r="O46217" s="172"/>
      <c r="U46217" s="173"/>
    </row>
    <row r="46218" spans="13:21" s="104" customFormat="1" ht="15.75">
      <c r="M46218" s="172"/>
      <c r="N46218" s="172"/>
      <c r="O46218" s="172"/>
      <c r="U46218" s="173"/>
    </row>
    <row r="46219" spans="13:21" s="104" customFormat="1" ht="15.75">
      <c r="M46219" s="172"/>
      <c r="N46219" s="172"/>
      <c r="O46219" s="172"/>
      <c r="U46219" s="173"/>
    </row>
    <row r="46220" spans="13:21" s="104" customFormat="1" ht="15.75">
      <c r="M46220" s="172"/>
      <c r="N46220" s="172"/>
      <c r="O46220" s="172"/>
      <c r="U46220" s="173"/>
    </row>
    <row r="46221" spans="13:21" s="104" customFormat="1" ht="15.75">
      <c r="M46221" s="172"/>
      <c r="N46221" s="172"/>
      <c r="O46221" s="172"/>
      <c r="U46221" s="173"/>
    </row>
    <row r="46222" spans="13:21" s="104" customFormat="1" ht="15.75">
      <c r="M46222" s="172"/>
      <c r="N46222" s="172"/>
      <c r="O46222" s="172"/>
      <c r="U46222" s="173"/>
    </row>
    <row r="46223" spans="13:21" s="104" customFormat="1" ht="15.75">
      <c r="M46223" s="172"/>
      <c r="N46223" s="172"/>
      <c r="O46223" s="172"/>
      <c r="U46223" s="173"/>
    </row>
    <row r="46224" spans="13:21" s="104" customFormat="1" ht="15.75">
      <c r="M46224" s="172"/>
      <c r="N46224" s="172"/>
      <c r="O46224" s="172"/>
      <c r="U46224" s="173"/>
    </row>
    <row r="46225" spans="13:21" s="104" customFormat="1" ht="15.75">
      <c r="M46225" s="172"/>
      <c r="N46225" s="172"/>
      <c r="O46225" s="172"/>
      <c r="U46225" s="173"/>
    </row>
    <row r="46226" spans="13:21" s="104" customFormat="1" ht="15.75">
      <c r="M46226" s="172"/>
      <c r="N46226" s="172"/>
      <c r="O46226" s="172"/>
      <c r="U46226" s="173"/>
    </row>
    <row r="46227" spans="13:21" s="104" customFormat="1" ht="15.75">
      <c r="M46227" s="172"/>
      <c r="N46227" s="172"/>
      <c r="O46227" s="172"/>
      <c r="U46227" s="173"/>
    </row>
    <row r="46228" spans="13:21" s="104" customFormat="1" ht="15.75">
      <c r="M46228" s="172"/>
      <c r="N46228" s="172"/>
      <c r="O46228" s="172"/>
      <c r="U46228" s="173"/>
    </row>
    <row r="46229" spans="13:21" s="104" customFormat="1" ht="15.75">
      <c r="M46229" s="172"/>
      <c r="N46229" s="172"/>
      <c r="O46229" s="172"/>
      <c r="U46229" s="173"/>
    </row>
    <row r="46230" spans="13:21" s="104" customFormat="1" ht="15.75">
      <c r="M46230" s="172"/>
      <c r="N46230" s="172"/>
      <c r="O46230" s="172"/>
      <c r="U46230" s="173"/>
    </row>
    <row r="46231" spans="13:21" s="104" customFormat="1" ht="15.75">
      <c r="M46231" s="172"/>
      <c r="N46231" s="172"/>
      <c r="O46231" s="172"/>
      <c r="U46231" s="173"/>
    </row>
    <row r="46232" spans="13:21" s="104" customFormat="1" ht="15.75">
      <c r="M46232" s="172"/>
      <c r="N46232" s="172"/>
      <c r="O46232" s="172"/>
      <c r="U46232" s="173"/>
    </row>
    <row r="46233" spans="13:21" s="104" customFormat="1" ht="15.75">
      <c r="M46233" s="172"/>
      <c r="N46233" s="172"/>
      <c r="O46233" s="172"/>
      <c r="U46233" s="173"/>
    </row>
    <row r="46234" spans="13:21" s="104" customFormat="1" ht="15.75">
      <c r="M46234" s="172"/>
      <c r="N46234" s="172"/>
      <c r="O46234" s="172"/>
      <c r="U46234" s="173"/>
    </row>
    <row r="46235" spans="13:21" s="104" customFormat="1" ht="15.75">
      <c r="M46235" s="172"/>
      <c r="N46235" s="172"/>
      <c r="O46235" s="172"/>
      <c r="U46235" s="173"/>
    </row>
    <row r="46236" spans="13:21" s="104" customFormat="1" ht="15.75">
      <c r="M46236" s="172"/>
      <c r="N46236" s="172"/>
      <c r="O46236" s="172"/>
      <c r="U46236" s="173"/>
    </row>
    <row r="46237" spans="13:21" s="104" customFormat="1" ht="15.75">
      <c r="M46237" s="172"/>
      <c r="N46237" s="172"/>
      <c r="O46237" s="172"/>
      <c r="U46237" s="173"/>
    </row>
    <row r="46238" spans="13:21" s="104" customFormat="1" ht="15.75">
      <c r="M46238" s="172"/>
      <c r="N46238" s="172"/>
      <c r="O46238" s="172"/>
      <c r="U46238" s="173"/>
    </row>
    <row r="46239" spans="13:21" s="104" customFormat="1" ht="15.75">
      <c r="M46239" s="172"/>
      <c r="N46239" s="172"/>
      <c r="O46239" s="172"/>
      <c r="U46239" s="173"/>
    </row>
    <row r="46240" spans="13:21" s="104" customFormat="1" ht="15.75">
      <c r="M46240" s="172"/>
      <c r="N46240" s="172"/>
      <c r="O46240" s="172"/>
      <c r="U46240" s="173"/>
    </row>
    <row r="46241" spans="13:21" s="104" customFormat="1" ht="15.75">
      <c r="M46241" s="172"/>
      <c r="N46241" s="172"/>
      <c r="O46241" s="172"/>
      <c r="U46241" s="173"/>
    </row>
    <row r="46242" spans="13:21" s="104" customFormat="1" ht="15.75">
      <c r="M46242" s="172"/>
      <c r="N46242" s="172"/>
      <c r="O46242" s="172"/>
      <c r="U46242" s="173"/>
    </row>
    <row r="46243" spans="13:21" s="104" customFormat="1" ht="15.75">
      <c r="M46243" s="172"/>
      <c r="N46243" s="172"/>
      <c r="O46243" s="172"/>
      <c r="U46243" s="173"/>
    </row>
    <row r="46244" spans="13:21" s="104" customFormat="1" ht="15.75">
      <c r="M46244" s="172"/>
      <c r="N46244" s="172"/>
      <c r="O46244" s="172"/>
      <c r="U46244" s="173"/>
    </row>
    <row r="46245" spans="13:21" s="104" customFormat="1" ht="15.75">
      <c r="M46245" s="172"/>
      <c r="N46245" s="172"/>
      <c r="O46245" s="172"/>
      <c r="U46245" s="173"/>
    </row>
    <row r="46246" spans="13:21" s="104" customFormat="1" ht="15.75">
      <c r="M46246" s="172"/>
      <c r="N46246" s="172"/>
      <c r="O46246" s="172"/>
      <c r="U46246" s="173"/>
    </row>
    <row r="46247" spans="13:21" s="104" customFormat="1" ht="15.75">
      <c r="M46247" s="172"/>
      <c r="N46247" s="172"/>
      <c r="O46247" s="172"/>
      <c r="U46247" s="173"/>
    </row>
    <row r="46248" spans="13:21" s="104" customFormat="1" ht="15.75">
      <c r="M46248" s="172"/>
      <c r="N46248" s="172"/>
      <c r="O46248" s="172"/>
      <c r="U46248" s="173"/>
    </row>
    <row r="46249" spans="13:21" s="104" customFormat="1" ht="15.75">
      <c r="M46249" s="172"/>
      <c r="N46249" s="172"/>
      <c r="O46249" s="172"/>
      <c r="U46249" s="173"/>
    </row>
    <row r="46250" spans="13:21" s="104" customFormat="1" ht="15.75">
      <c r="M46250" s="172"/>
      <c r="N46250" s="172"/>
      <c r="O46250" s="172"/>
      <c r="U46250" s="173"/>
    </row>
    <row r="46251" spans="13:21" s="104" customFormat="1" ht="15.75">
      <c r="M46251" s="172"/>
      <c r="N46251" s="172"/>
      <c r="O46251" s="172"/>
      <c r="U46251" s="173"/>
    </row>
    <row r="46252" spans="13:21" s="104" customFormat="1" ht="15.75">
      <c r="M46252" s="172"/>
      <c r="N46252" s="172"/>
      <c r="O46252" s="172"/>
      <c r="U46252" s="173"/>
    </row>
    <row r="46253" spans="13:21" s="104" customFormat="1" ht="15.75">
      <c r="M46253" s="172"/>
      <c r="N46253" s="172"/>
      <c r="O46253" s="172"/>
      <c r="U46253" s="173"/>
    </row>
    <row r="46254" spans="13:21" s="104" customFormat="1" ht="15.75">
      <c r="M46254" s="172"/>
      <c r="N46254" s="172"/>
      <c r="O46254" s="172"/>
      <c r="U46254" s="173"/>
    </row>
    <row r="46255" spans="13:21" s="104" customFormat="1" ht="15.75">
      <c r="M46255" s="172"/>
      <c r="N46255" s="172"/>
      <c r="O46255" s="172"/>
      <c r="U46255" s="173"/>
    </row>
    <row r="46256" spans="13:21" s="104" customFormat="1" ht="15.75">
      <c r="M46256" s="172"/>
      <c r="N46256" s="172"/>
      <c r="O46256" s="172"/>
      <c r="U46256" s="173"/>
    </row>
    <row r="46257" spans="13:21" s="104" customFormat="1" ht="15.75">
      <c r="M46257" s="172"/>
      <c r="N46257" s="172"/>
      <c r="O46257" s="172"/>
      <c r="U46257" s="173"/>
    </row>
    <row r="46258" spans="13:21" s="104" customFormat="1" ht="15.75">
      <c r="M46258" s="172"/>
      <c r="N46258" s="172"/>
      <c r="O46258" s="172"/>
      <c r="U46258" s="173"/>
    </row>
    <row r="46259" spans="13:21" s="104" customFormat="1" ht="15.75">
      <c r="M46259" s="172"/>
      <c r="N46259" s="172"/>
      <c r="O46259" s="172"/>
      <c r="U46259" s="173"/>
    </row>
    <row r="46260" spans="13:21" s="104" customFormat="1" ht="15.75">
      <c r="M46260" s="172"/>
      <c r="N46260" s="172"/>
      <c r="O46260" s="172"/>
      <c r="U46260" s="173"/>
    </row>
    <row r="46261" spans="13:21" s="104" customFormat="1" ht="15.75">
      <c r="M46261" s="172"/>
      <c r="N46261" s="172"/>
      <c r="O46261" s="172"/>
      <c r="U46261" s="173"/>
    </row>
    <row r="46262" spans="13:21" s="104" customFormat="1" ht="15.75">
      <c r="M46262" s="172"/>
      <c r="N46262" s="172"/>
      <c r="O46262" s="172"/>
      <c r="U46262" s="173"/>
    </row>
    <row r="46263" spans="13:21" s="104" customFormat="1" ht="15.75">
      <c r="M46263" s="172"/>
      <c r="N46263" s="172"/>
      <c r="O46263" s="172"/>
      <c r="U46263" s="173"/>
    </row>
    <row r="46264" spans="13:21" s="104" customFormat="1" ht="15.75">
      <c r="M46264" s="172"/>
      <c r="N46264" s="172"/>
      <c r="O46264" s="172"/>
      <c r="U46264" s="173"/>
    </row>
    <row r="46265" spans="13:21" s="104" customFormat="1" ht="15.75">
      <c r="M46265" s="172"/>
      <c r="N46265" s="172"/>
      <c r="O46265" s="172"/>
      <c r="U46265" s="173"/>
    </row>
    <row r="46266" spans="13:21" s="104" customFormat="1" ht="15.75">
      <c r="M46266" s="172"/>
      <c r="N46266" s="172"/>
      <c r="O46266" s="172"/>
      <c r="U46266" s="173"/>
    </row>
    <row r="46267" spans="13:21" s="104" customFormat="1" ht="15.75">
      <c r="M46267" s="172"/>
      <c r="N46267" s="172"/>
      <c r="O46267" s="172"/>
      <c r="U46267" s="173"/>
    </row>
    <row r="46268" spans="13:21" s="104" customFormat="1" ht="15.75">
      <c r="M46268" s="172"/>
      <c r="N46268" s="172"/>
      <c r="O46268" s="172"/>
      <c r="U46268" s="173"/>
    </row>
    <row r="46269" spans="13:21" s="104" customFormat="1" ht="15.75">
      <c r="M46269" s="172"/>
      <c r="N46269" s="172"/>
      <c r="O46269" s="172"/>
      <c r="U46269" s="173"/>
    </row>
    <row r="46270" spans="13:21" s="104" customFormat="1" ht="15.75">
      <c r="M46270" s="172"/>
      <c r="N46270" s="172"/>
      <c r="O46270" s="172"/>
      <c r="U46270" s="173"/>
    </row>
    <row r="46271" spans="13:21" s="104" customFormat="1" ht="15.75">
      <c r="M46271" s="172"/>
      <c r="N46271" s="172"/>
      <c r="O46271" s="172"/>
      <c r="U46271" s="173"/>
    </row>
    <row r="46272" spans="13:21" s="104" customFormat="1" ht="15.75">
      <c r="M46272" s="172"/>
      <c r="N46272" s="172"/>
      <c r="O46272" s="172"/>
      <c r="U46272" s="173"/>
    </row>
    <row r="46273" spans="13:21" s="104" customFormat="1" ht="15.75">
      <c r="M46273" s="172"/>
      <c r="N46273" s="172"/>
      <c r="O46273" s="172"/>
      <c r="U46273" s="173"/>
    </row>
    <row r="46274" spans="13:21" s="104" customFormat="1" ht="15.75">
      <c r="M46274" s="172"/>
      <c r="N46274" s="172"/>
      <c r="O46274" s="172"/>
      <c r="U46274" s="173"/>
    </row>
    <row r="46275" spans="13:21" s="104" customFormat="1" ht="15.75">
      <c r="M46275" s="172"/>
      <c r="N46275" s="172"/>
      <c r="O46275" s="172"/>
      <c r="U46275" s="173"/>
    </row>
    <row r="46276" spans="13:21" s="104" customFormat="1" ht="15.75">
      <c r="M46276" s="172"/>
      <c r="N46276" s="172"/>
      <c r="O46276" s="172"/>
      <c r="U46276" s="173"/>
    </row>
    <row r="46277" spans="13:21" s="104" customFormat="1" ht="15.75">
      <c r="M46277" s="172"/>
      <c r="N46277" s="172"/>
      <c r="O46277" s="172"/>
      <c r="U46277" s="173"/>
    </row>
    <row r="46278" spans="13:21" s="104" customFormat="1" ht="15.75">
      <c r="M46278" s="172"/>
      <c r="N46278" s="172"/>
      <c r="O46278" s="172"/>
      <c r="U46278" s="173"/>
    </row>
    <row r="46279" spans="13:21" s="104" customFormat="1" ht="15.75">
      <c r="M46279" s="172"/>
      <c r="N46279" s="172"/>
      <c r="O46279" s="172"/>
      <c r="U46279" s="173"/>
    </row>
    <row r="46280" spans="13:21" s="104" customFormat="1" ht="15.75">
      <c r="M46280" s="172"/>
      <c r="N46280" s="172"/>
      <c r="O46280" s="172"/>
      <c r="U46280" s="173"/>
    </row>
    <row r="46281" spans="13:21" s="104" customFormat="1" ht="15.75">
      <c r="M46281" s="172"/>
      <c r="N46281" s="172"/>
      <c r="O46281" s="172"/>
      <c r="U46281" s="173"/>
    </row>
    <row r="46282" spans="13:21" s="104" customFormat="1" ht="15.75">
      <c r="M46282" s="172"/>
      <c r="N46282" s="172"/>
      <c r="O46282" s="172"/>
      <c r="U46282" s="173"/>
    </row>
    <row r="46283" spans="13:21" s="104" customFormat="1" ht="15.75">
      <c r="M46283" s="172"/>
      <c r="N46283" s="172"/>
      <c r="O46283" s="172"/>
      <c r="U46283" s="173"/>
    </row>
    <row r="46284" spans="13:21" s="104" customFormat="1" ht="15.75">
      <c r="M46284" s="172"/>
      <c r="N46284" s="172"/>
      <c r="O46284" s="172"/>
      <c r="U46284" s="173"/>
    </row>
    <row r="46285" spans="13:21" s="104" customFormat="1" ht="15.75">
      <c r="M46285" s="172"/>
      <c r="N46285" s="172"/>
      <c r="O46285" s="172"/>
      <c r="U46285" s="173"/>
    </row>
    <row r="46286" spans="13:21" s="104" customFormat="1" ht="15.75">
      <c r="M46286" s="172"/>
      <c r="N46286" s="172"/>
      <c r="O46286" s="172"/>
      <c r="U46286" s="173"/>
    </row>
    <row r="46287" spans="13:21" s="104" customFormat="1" ht="15.75">
      <c r="M46287" s="172"/>
      <c r="N46287" s="172"/>
      <c r="O46287" s="172"/>
      <c r="U46287" s="173"/>
    </row>
    <row r="46288" spans="13:21" s="104" customFormat="1" ht="15.75">
      <c r="M46288" s="172"/>
      <c r="N46288" s="172"/>
      <c r="O46288" s="172"/>
      <c r="U46288" s="173"/>
    </row>
    <row r="46289" spans="13:21" s="104" customFormat="1" ht="15.75">
      <c r="M46289" s="172"/>
      <c r="N46289" s="172"/>
      <c r="O46289" s="172"/>
      <c r="U46289" s="173"/>
    </row>
    <row r="46290" spans="13:21" s="104" customFormat="1" ht="15.75">
      <c r="M46290" s="172"/>
      <c r="N46290" s="172"/>
      <c r="O46290" s="172"/>
      <c r="U46290" s="173"/>
    </row>
    <row r="46291" spans="13:21" s="104" customFormat="1" ht="15.75">
      <c r="M46291" s="172"/>
      <c r="N46291" s="172"/>
      <c r="O46291" s="172"/>
      <c r="U46291" s="173"/>
    </row>
    <row r="46292" spans="13:21" s="104" customFormat="1" ht="15.75">
      <c r="M46292" s="172"/>
      <c r="N46292" s="172"/>
      <c r="O46292" s="172"/>
      <c r="U46292" s="173"/>
    </row>
    <row r="46293" spans="13:21" s="104" customFormat="1" ht="15.75">
      <c r="M46293" s="172"/>
      <c r="N46293" s="172"/>
      <c r="O46293" s="172"/>
      <c r="U46293" s="173"/>
    </row>
    <row r="46294" spans="13:21" s="104" customFormat="1" ht="15.75">
      <c r="M46294" s="172"/>
      <c r="N46294" s="172"/>
      <c r="O46294" s="172"/>
      <c r="U46294" s="173"/>
    </row>
    <row r="46295" spans="13:21" s="104" customFormat="1" ht="15.75">
      <c r="M46295" s="172"/>
      <c r="N46295" s="172"/>
      <c r="O46295" s="172"/>
      <c r="U46295" s="173"/>
    </row>
    <row r="46296" spans="13:21" s="104" customFormat="1" ht="15.75">
      <c r="M46296" s="172"/>
      <c r="N46296" s="172"/>
      <c r="O46296" s="172"/>
      <c r="U46296" s="173"/>
    </row>
    <row r="46297" spans="13:21" s="104" customFormat="1" ht="15.75">
      <c r="M46297" s="172"/>
      <c r="N46297" s="172"/>
      <c r="O46297" s="172"/>
      <c r="U46297" s="173"/>
    </row>
    <row r="46298" spans="13:21" s="104" customFormat="1" ht="15.75">
      <c r="M46298" s="172"/>
      <c r="N46298" s="172"/>
      <c r="O46298" s="172"/>
      <c r="U46298" s="173"/>
    </row>
    <row r="46299" spans="13:21" s="104" customFormat="1" ht="15.75">
      <c r="M46299" s="172"/>
      <c r="N46299" s="172"/>
      <c r="O46299" s="172"/>
      <c r="U46299" s="173"/>
    </row>
    <row r="46300" spans="13:21" s="104" customFormat="1" ht="15.75">
      <c r="M46300" s="172"/>
      <c r="N46300" s="172"/>
      <c r="O46300" s="172"/>
      <c r="U46300" s="173"/>
    </row>
    <row r="46301" spans="13:21" s="104" customFormat="1" ht="15.75">
      <c r="M46301" s="172"/>
      <c r="N46301" s="172"/>
      <c r="O46301" s="172"/>
      <c r="U46301" s="173"/>
    </row>
    <row r="46302" spans="13:21" s="104" customFormat="1" ht="15.75">
      <c r="M46302" s="172"/>
      <c r="N46302" s="172"/>
      <c r="O46302" s="172"/>
      <c r="U46302" s="173"/>
    </row>
    <row r="46303" spans="13:21" s="104" customFormat="1" ht="15.75">
      <c r="M46303" s="172"/>
      <c r="N46303" s="172"/>
      <c r="O46303" s="172"/>
      <c r="U46303" s="173"/>
    </row>
    <row r="46304" spans="13:21" s="104" customFormat="1" ht="15.75">
      <c r="M46304" s="172"/>
      <c r="N46304" s="172"/>
      <c r="O46304" s="172"/>
      <c r="U46304" s="173"/>
    </row>
    <row r="46305" spans="13:21" s="104" customFormat="1" ht="15.75">
      <c r="M46305" s="172"/>
      <c r="N46305" s="172"/>
      <c r="O46305" s="172"/>
      <c r="U46305" s="173"/>
    </row>
    <row r="46306" spans="13:21" s="104" customFormat="1" ht="15.75">
      <c r="M46306" s="172"/>
      <c r="N46306" s="172"/>
      <c r="O46306" s="172"/>
      <c r="U46306" s="173"/>
    </row>
    <row r="46307" spans="13:21" s="104" customFormat="1" ht="15.75">
      <c r="M46307" s="172"/>
      <c r="N46307" s="172"/>
      <c r="O46307" s="172"/>
      <c r="U46307" s="173"/>
    </row>
    <row r="46308" spans="13:21" s="104" customFormat="1" ht="15.75">
      <c r="M46308" s="172"/>
      <c r="N46308" s="172"/>
      <c r="O46308" s="172"/>
      <c r="U46308" s="173"/>
    </row>
    <row r="46309" spans="13:21" s="104" customFormat="1" ht="15.75">
      <c r="M46309" s="172"/>
      <c r="N46309" s="172"/>
      <c r="O46309" s="172"/>
      <c r="U46309" s="173"/>
    </row>
    <row r="46310" spans="13:21" s="104" customFormat="1" ht="15.75">
      <c r="M46310" s="172"/>
      <c r="N46310" s="172"/>
      <c r="O46310" s="172"/>
      <c r="U46310" s="173"/>
    </row>
    <row r="46311" spans="13:21" s="104" customFormat="1" ht="15.75">
      <c r="M46311" s="172"/>
      <c r="N46311" s="172"/>
      <c r="O46311" s="172"/>
      <c r="U46311" s="173"/>
    </row>
    <row r="46312" spans="13:21" s="104" customFormat="1" ht="15.75">
      <c r="M46312" s="172"/>
      <c r="N46312" s="172"/>
      <c r="O46312" s="172"/>
      <c r="U46312" s="173"/>
    </row>
    <row r="46313" spans="13:21" s="104" customFormat="1" ht="15.75">
      <c r="M46313" s="172"/>
      <c r="N46313" s="172"/>
      <c r="O46313" s="172"/>
      <c r="U46313" s="173"/>
    </row>
    <row r="46314" spans="13:21" s="104" customFormat="1" ht="15.75">
      <c r="M46314" s="172"/>
      <c r="N46314" s="172"/>
      <c r="O46314" s="172"/>
      <c r="U46314" s="173"/>
    </row>
    <row r="46315" spans="13:21" s="104" customFormat="1" ht="15.75">
      <c r="M46315" s="172"/>
      <c r="N46315" s="172"/>
      <c r="O46315" s="172"/>
      <c r="U46315" s="173"/>
    </row>
    <row r="46316" spans="13:21" s="104" customFormat="1" ht="15.75">
      <c r="M46316" s="172"/>
      <c r="N46316" s="172"/>
      <c r="O46316" s="172"/>
      <c r="U46316" s="173"/>
    </row>
    <row r="46317" spans="13:21" s="104" customFormat="1" ht="15.75">
      <c r="M46317" s="172"/>
      <c r="N46317" s="172"/>
      <c r="O46317" s="172"/>
      <c r="U46317" s="173"/>
    </row>
    <row r="46318" spans="13:21" s="104" customFormat="1" ht="15.75">
      <c r="M46318" s="172"/>
      <c r="N46318" s="172"/>
      <c r="O46318" s="172"/>
      <c r="U46318" s="173"/>
    </row>
    <row r="46319" spans="13:21" s="104" customFormat="1" ht="15.75">
      <c r="M46319" s="172"/>
      <c r="N46319" s="172"/>
      <c r="O46319" s="172"/>
      <c r="U46319" s="173"/>
    </row>
    <row r="46320" spans="13:21" s="104" customFormat="1" ht="15.75">
      <c r="M46320" s="172"/>
      <c r="N46320" s="172"/>
      <c r="O46320" s="172"/>
      <c r="U46320" s="173"/>
    </row>
    <row r="46321" spans="13:21" s="104" customFormat="1" ht="15.75">
      <c r="M46321" s="172"/>
      <c r="N46321" s="172"/>
      <c r="O46321" s="172"/>
      <c r="U46321" s="173"/>
    </row>
    <row r="46322" spans="13:21" s="104" customFormat="1" ht="15.75">
      <c r="M46322" s="172"/>
      <c r="N46322" s="172"/>
      <c r="O46322" s="172"/>
      <c r="U46322" s="173"/>
    </row>
    <row r="46323" spans="13:21" s="104" customFormat="1" ht="15.75">
      <c r="M46323" s="172"/>
      <c r="N46323" s="172"/>
      <c r="O46323" s="172"/>
      <c r="U46323" s="173"/>
    </row>
    <row r="46324" spans="13:21" s="104" customFormat="1" ht="15.75">
      <c r="M46324" s="172"/>
      <c r="N46324" s="172"/>
      <c r="O46324" s="172"/>
      <c r="U46324" s="173"/>
    </row>
    <row r="46325" spans="13:21" s="104" customFormat="1" ht="15.75">
      <c r="M46325" s="172"/>
      <c r="N46325" s="172"/>
      <c r="O46325" s="172"/>
      <c r="U46325" s="173"/>
    </row>
    <row r="46326" spans="13:21" s="104" customFormat="1" ht="15.75">
      <c r="M46326" s="172"/>
      <c r="N46326" s="172"/>
      <c r="O46326" s="172"/>
      <c r="U46326" s="173"/>
    </row>
    <row r="46327" spans="13:21" s="104" customFormat="1" ht="15.75">
      <c r="M46327" s="172"/>
      <c r="N46327" s="172"/>
      <c r="O46327" s="172"/>
      <c r="U46327" s="173"/>
    </row>
    <row r="46328" spans="13:21" s="104" customFormat="1" ht="15.75">
      <c r="M46328" s="172"/>
      <c r="N46328" s="172"/>
      <c r="O46328" s="172"/>
      <c r="U46328" s="173"/>
    </row>
    <row r="46329" spans="13:21" s="104" customFormat="1" ht="15.75">
      <c r="M46329" s="172"/>
      <c r="N46329" s="172"/>
      <c r="O46329" s="172"/>
      <c r="U46329" s="173"/>
    </row>
    <row r="46330" spans="13:21" s="104" customFormat="1" ht="15.75">
      <c r="M46330" s="172"/>
      <c r="N46330" s="172"/>
      <c r="O46330" s="172"/>
      <c r="U46330" s="173"/>
    </row>
    <row r="46331" spans="13:21" s="104" customFormat="1" ht="15.75">
      <c r="M46331" s="172"/>
      <c r="N46331" s="172"/>
      <c r="O46331" s="172"/>
      <c r="U46331" s="173"/>
    </row>
    <row r="46332" spans="13:21" s="104" customFormat="1" ht="15.75">
      <c r="M46332" s="172"/>
      <c r="N46332" s="172"/>
      <c r="O46332" s="172"/>
      <c r="U46332" s="173"/>
    </row>
    <row r="46333" spans="13:21" s="104" customFormat="1" ht="15.75">
      <c r="M46333" s="172"/>
      <c r="N46333" s="172"/>
      <c r="O46333" s="172"/>
      <c r="U46333" s="173"/>
    </row>
    <row r="46334" spans="13:21" s="104" customFormat="1" ht="15.75">
      <c r="M46334" s="172"/>
      <c r="N46334" s="172"/>
      <c r="O46334" s="172"/>
      <c r="U46334" s="173"/>
    </row>
    <row r="46335" spans="13:21" s="104" customFormat="1" ht="15.75">
      <c r="M46335" s="172"/>
      <c r="N46335" s="172"/>
      <c r="O46335" s="172"/>
      <c r="U46335" s="173"/>
    </row>
    <row r="46336" spans="13:21" s="104" customFormat="1" ht="15.75">
      <c r="M46336" s="172"/>
      <c r="N46336" s="172"/>
      <c r="O46336" s="172"/>
      <c r="U46336" s="173"/>
    </row>
    <row r="46337" spans="13:21" s="104" customFormat="1" ht="15.75">
      <c r="M46337" s="172"/>
      <c r="N46337" s="172"/>
      <c r="O46337" s="172"/>
      <c r="U46337" s="173"/>
    </row>
    <row r="46338" spans="13:21" s="104" customFormat="1" ht="15.75">
      <c r="M46338" s="172"/>
      <c r="N46338" s="172"/>
      <c r="O46338" s="172"/>
      <c r="U46338" s="173"/>
    </row>
    <row r="46339" spans="13:21" s="104" customFormat="1" ht="15.75">
      <c r="M46339" s="172"/>
      <c r="N46339" s="172"/>
      <c r="O46339" s="172"/>
      <c r="U46339" s="173"/>
    </row>
    <row r="46340" spans="13:21" s="104" customFormat="1" ht="15.75">
      <c r="M46340" s="172"/>
      <c r="N46340" s="172"/>
      <c r="O46340" s="172"/>
      <c r="U46340" s="173"/>
    </row>
    <row r="46341" spans="13:21" s="104" customFormat="1" ht="15.75">
      <c r="M46341" s="172"/>
      <c r="N46341" s="172"/>
      <c r="O46341" s="172"/>
      <c r="U46341" s="173"/>
    </row>
    <row r="46342" spans="13:21" s="104" customFormat="1" ht="15.75">
      <c r="M46342" s="172"/>
      <c r="N46342" s="172"/>
      <c r="O46342" s="172"/>
      <c r="U46342" s="173"/>
    </row>
    <row r="46343" spans="13:21" s="104" customFormat="1" ht="15.75">
      <c r="M46343" s="172"/>
      <c r="N46343" s="172"/>
      <c r="O46343" s="172"/>
      <c r="U46343" s="173"/>
    </row>
    <row r="46344" spans="13:21" s="104" customFormat="1" ht="15.75">
      <c r="M46344" s="172"/>
      <c r="N46344" s="172"/>
      <c r="O46344" s="172"/>
      <c r="U46344" s="173"/>
    </row>
    <row r="46345" spans="13:21" s="104" customFormat="1" ht="15.75">
      <c r="M46345" s="172"/>
      <c r="N46345" s="172"/>
      <c r="O46345" s="172"/>
      <c r="U46345" s="173"/>
    </row>
    <row r="46346" spans="13:21" s="104" customFormat="1" ht="15.75">
      <c r="M46346" s="172"/>
      <c r="N46346" s="172"/>
      <c r="O46346" s="172"/>
      <c r="U46346" s="173"/>
    </row>
    <row r="46347" spans="13:21" s="104" customFormat="1" ht="15.75">
      <c r="M46347" s="172"/>
      <c r="N46347" s="172"/>
      <c r="O46347" s="172"/>
      <c r="U46347" s="173"/>
    </row>
    <row r="46348" spans="13:21" s="104" customFormat="1" ht="15.75">
      <c r="M46348" s="172"/>
      <c r="N46348" s="172"/>
      <c r="O46348" s="172"/>
      <c r="U46348" s="173"/>
    </row>
    <row r="46349" spans="13:21" s="104" customFormat="1" ht="15.75">
      <c r="M46349" s="172"/>
      <c r="N46349" s="172"/>
      <c r="O46349" s="172"/>
      <c r="U46349" s="173"/>
    </row>
    <row r="46350" spans="13:21" s="104" customFormat="1" ht="15.75">
      <c r="M46350" s="172"/>
      <c r="N46350" s="172"/>
      <c r="O46350" s="172"/>
      <c r="U46350" s="173"/>
    </row>
    <row r="46351" spans="13:21" s="104" customFormat="1" ht="15.75">
      <c r="M46351" s="172"/>
      <c r="N46351" s="172"/>
      <c r="O46351" s="172"/>
      <c r="U46351" s="173"/>
    </row>
    <row r="46352" spans="13:21" s="104" customFormat="1" ht="15.75">
      <c r="M46352" s="172"/>
      <c r="N46352" s="172"/>
      <c r="O46352" s="172"/>
      <c r="U46352" s="173"/>
    </row>
    <row r="46353" spans="13:21" s="104" customFormat="1" ht="15.75">
      <c r="M46353" s="172"/>
      <c r="N46353" s="172"/>
      <c r="O46353" s="172"/>
      <c r="U46353" s="173"/>
    </row>
    <row r="46354" spans="13:21" s="104" customFormat="1" ht="15.75">
      <c r="M46354" s="172"/>
      <c r="N46354" s="172"/>
      <c r="O46354" s="172"/>
      <c r="U46354" s="173"/>
    </row>
    <row r="46355" spans="13:21" s="104" customFormat="1" ht="15.75">
      <c r="M46355" s="172"/>
      <c r="N46355" s="172"/>
      <c r="O46355" s="172"/>
      <c r="U46355" s="173"/>
    </row>
    <row r="46356" spans="13:21" s="104" customFormat="1" ht="15.75">
      <c r="M46356" s="172"/>
      <c r="N46356" s="172"/>
      <c r="O46356" s="172"/>
      <c r="U46356" s="173"/>
    </row>
    <row r="46357" spans="13:21" s="104" customFormat="1" ht="15.75">
      <c r="M46357" s="172"/>
      <c r="N46357" s="172"/>
      <c r="O46357" s="172"/>
      <c r="U46357" s="173"/>
    </row>
    <row r="46358" spans="13:21" s="104" customFormat="1" ht="15.75">
      <c r="M46358" s="172"/>
      <c r="N46358" s="172"/>
      <c r="O46358" s="172"/>
      <c r="U46358" s="173"/>
    </row>
    <row r="46359" spans="13:21" s="104" customFormat="1" ht="15.75">
      <c r="M46359" s="172"/>
      <c r="N46359" s="172"/>
      <c r="O46359" s="172"/>
      <c r="U46359" s="173"/>
    </row>
    <row r="46360" spans="13:21" s="104" customFormat="1" ht="15.75">
      <c r="M46360" s="172"/>
      <c r="N46360" s="172"/>
      <c r="O46360" s="172"/>
      <c r="U46360" s="173"/>
    </row>
    <row r="46361" spans="13:21" s="104" customFormat="1" ht="15.75">
      <c r="M46361" s="172"/>
      <c r="N46361" s="172"/>
      <c r="O46361" s="172"/>
      <c r="U46361" s="173"/>
    </row>
    <row r="46362" spans="13:21" s="104" customFormat="1" ht="15.75">
      <c r="M46362" s="172"/>
      <c r="N46362" s="172"/>
      <c r="O46362" s="172"/>
      <c r="U46362" s="173"/>
    </row>
    <row r="46363" spans="13:21" s="104" customFormat="1" ht="15.75">
      <c r="M46363" s="172"/>
      <c r="N46363" s="172"/>
      <c r="O46363" s="172"/>
      <c r="U46363" s="173"/>
    </row>
    <row r="46364" spans="13:21" s="104" customFormat="1" ht="15.75">
      <c r="M46364" s="172"/>
      <c r="N46364" s="172"/>
      <c r="O46364" s="172"/>
      <c r="U46364" s="173"/>
    </row>
    <row r="46365" spans="13:21" s="104" customFormat="1" ht="15.75">
      <c r="M46365" s="172"/>
      <c r="N46365" s="172"/>
      <c r="O46365" s="172"/>
      <c r="U46365" s="173"/>
    </row>
    <row r="46366" spans="13:21" s="104" customFormat="1" ht="15.75">
      <c r="M46366" s="172"/>
      <c r="N46366" s="172"/>
      <c r="O46366" s="172"/>
      <c r="U46366" s="173"/>
    </row>
    <row r="46367" spans="13:21" s="104" customFormat="1" ht="15.75">
      <c r="M46367" s="172"/>
      <c r="N46367" s="172"/>
      <c r="O46367" s="172"/>
      <c r="U46367" s="173"/>
    </row>
    <row r="46368" spans="13:21" s="104" customFormat="1" ht="15.75">
      <c r="M46368" s="172"/>
      <c r="N46368" s="172"/>
      <c r="O46368" s="172"/>
      <c r="U46368" s="173"/>
    </row>
    <row r="46369" spans="13:21" s="104" customFormat="1" ht="15.75">
      <c r="M46369" s="172"/>
      <c r="N46369" s="172"/>
      <c r="O46369" s="172"/>
      <c r="U46369" s="173"/>
    </row>
    <row r="46370" spans="13:21" s="104" customFormat="1" ht="15.75">
      <c r="M46370" s="172"/>
      <c r="N46370" s="172"/>
      <c r="O46370" s="172"/>
      <c r="U46370" s="173"/>
    </row>
    <row r="46371" spans="13:21" s="104" customFormat="1" ht="15.75">
      <c r="M46371" s="172"/>
      <c r="N46371" s="172"/>
      <c r="O46371" s="172"/>
      <c r="U46371" s="173"/>
    </row>
    <row r="46372" spans="13:21" s="104" customFormat="1" ht="15.75">
      <c r="M46372" s="172"/>
      <c r="N46372" s="172"/>
      <c r="O46372" s="172"/>
      <c r="U46372" s="173"/>
    </row>
    <row r="46373" spans="13:21" s="104" customFormat="1" ht="15.75">
      <c r="M46373" s="172"/>
      <c r="N46373" s="172"/>
      <c r="O46373" s="172"/>
      <c r="U46373" s="173"/>
    </row>
    <row r="46374" spans="13:21" s="104" customFormat="1" ht="15.75">
      <c r="M46374" s="172"/>
      <c r="N46374" s="172"/>
      <c r="O46374" s="172"/>
      <c r="U46374" s="173"/>
    </row>
    <row r="46375" spans="13:21" s="104" customFormat="1" ht="15.75">
      <c r="M46375" s="172"/>
      <c r="N46375" s="172"/>
      <c r="O46375" s="172"/>
      <c r="U46375" s="173"/>
    </row>
    <row r="46376" spans="13:21" s="104" customFormat="1" ht="15.75">
      <c r="M46376" s="172"/>
      <c r="N46376" s="172"/>
      <c r="O46376" s="172"/>
      <c r="U46376" s="173"/>
    </row>
    <row r="46377" spans="13:21" s="104" customFormat="1" ht="15.75">
      <c r="M46377" s="172"/>
      <c r="N46377" s="172"/>
      <c r="O46377" s="172"/>
      <c r="U46377" s="173"/>
    </row>
    <row r="46378" spans="13:21" s="104" customFormat="1" ht="15.75">
      <c r="M46378" s="172"/>
      <c r="N46378" s="172"/>
      <c r="O46378" s="172"/>
      <c r="U46378" s="173"/>
    </row>
    <row r="46379" spans="13:21" s="104" customFormat="1" ht="15.75">
      <c r="M46379" s="172"/>
      <c r="N46379" s="172"/>
      <c r="O46379" s="172"/>
      <c r="U46379" s="173"/>
    </row>
    <row r="46380" spans="13:21" s="104" customFormat="1" ht="15.75">
      <c r="M46380" s="172"/>
      <c r="N46380" s="172"/>
      <c r="O46380" s="172"/>
      <c r="U46380" s="173"/>
    </row>
    <row r="46381" spans="13:21" s="104" customFormat="1" ht="15.75">
      <c r="M46381" s="172"/>
      <c r="N46381" s="172"/>
      <c r="O46381" s="172"/>
      <c r="U46381" s="173"/>
    </row>
    <row r="46382" spans="13:21" s="104" customFormat="1" ht="15.75">
      <c r="M46382" s="172"/>
      <c r="N46382" s="172"/>
      <c r="O46382" s="172"/>
      <c r="U46382" s="173"/>
    </row>
    <row r="46383" spans="13:21" s="104" customFormat="1" ht="15.75">
      <c r="M46383" s="172"/>
      <c r="N46383" s="172"/>
      <c r="O46383" s="172"/>
      <c r="U46383" s="173"/>
    </row>
    <row r="46384" spans="13:21" s="104" customFormat="1" ht="15.75">
      <c r="M46384" s="172"/>
      <c r="N46384" s="172"/>
      <c r="O46384" s="172"/>
      <c r="U46384" s="173"/>
    </row>
    <row r="46385" spans="13:21" s="104" customFormat="1" ht="15.75">
      <c r="M46385" s="172"/>
      <c r="N46385" s="172"/>
      <c r="O46385" s="172"/>
      <c r="U46385" s="173"/>
    </row>
    <row r="46386" spans="13:21" s="104" customFormat="1" ht="15.75">
      <c r="M46386" s="172"/>
      <c r="N46386" s="172"/>
      <c r="O46386" s="172"/>
      <c r="U46386" s="173"/>
    </row>
    <row r="46387" spans="13:21" s="104" customFormat="1" ht="15.75">
      <c r="M46387" s="172"/>
      <c r="N46387" s="172"/>
      <c r="O46387" s="172"/>
      <c r="U46387" s="173"/>
    </row>
    <row r="46388" spans="13:21" s="104" customFormat="1" ht="15.75">
      <c r="M46388" s="172"/>
      <c r="N46388" s="172"/>
      <c r="O46388" s="172"/>
      <c r="U46388" s="173"/>
    </row>
    <row r="46389" spans="13:21" s="104" customFormat="1" ht="15.75">
      <c r="M46389" s="172"/>
      <c r="N46389" s="172"/>
      <c r="O46389" s="172"/>
      <c r="U46389" s="173"/>
    </row>
    <row r="46390" spans="13:21" s="104" customFormat="1" ht="15.75">
      <c r="M46390" s="172"/>
      <c r="N46390" s="172"/>
      <c r="O46390" s="172"/>
      <c r="U46390" s="173"/>
    </row>
    <row r="46391" spans="13:21" s="104" customFormat="1" ht="15.75">
      <c r="M46391" s="172"/>
      <c r="N46391" s="172"/>
      <c r="O46391" s="172"/>
      <c r="U46391" s="173"/>
    </row>
    <row r="46392" spans="13:21" s="104" customFormat="1" ht="15.75">
      <c r="M46392" s="172"/>
      <c r="N46392" s="172"/>
      <c r="O46392" s="172"/>
      <c r="U46392" s="173"/>
    </row>
    <row r="46393" spans="13:21" s="104" customFormat="1" ht="15.75">
      <c r="M46393" s="172"/>
      <c r="N46393" s="172"/>
      <c r="O46393" s="172"/>
      <c r="U46393" s="173"/>
    </row>
    <row r="46394" spans="13:21" s="104" customFormat="1" ht="15.75">
      <c r="M46394" s="172"/>
      <c r="N46394" s="172"/>
      <c r="O46394" s="172"/>
      <c r="U46394" s="173"/>
    </row>
    <row r="46395" spans="13:21" s="104" customFormat="1" ht="15.75">
      <c r="M46395" s="172"/>
      <c r="N46395" s="172"/>
      <c r="O46395" s="172"/>
      <c r="U46395" s="173"/>
    </row>
    <row r="46396" spans="13:21" s="104" customFormat="1" ht="15.75">
      <c r="M46396" s="172"/>
      <c r="N46396" s="172"/>
      <c r="O46396" s="172"/>
      <c r="U46396" s="173"/>
    </row>
    <row r="46397" spans="13:21" s="104" customFormat="1" ht="15.75">
      <c r="M46397" s="172"/>
      <c r="N46397" s="172"/>
      <c r="O46397" s="172"/>
      <c r="U46397" s="173"/>
    </row>
    <row r="46398" spans="13:21" s="104" customFormat="1" ht="15.75">
      <c r="M46398" s="172"/>
      <c r="N46398" s="172"/>
      <c r="O46398" s="172"/>
      <c r="U46398" s="173"/>
    </row>
    <row r="46399" spans="13:21" s="104" customFormat="1" ht="15.75">
      <c r="M46399" s="172"/>
      <c r="N46399" s="172"/>
      <c r="O46399" s="172"/>
      <c r="U46399" s="173"/>
    </row>
    <row r="46400" spans="13:21" s="104" customFormat="1" ht="15.75">
      <c r="M46400" s="172"/>
      <c r="N46400" s="172"/>
      <c r="O46400" s="172"/>
      <c r="U46400" s="173"/>
    </row>
    <row r="46401" spans="13:21" s="104" customFormat="1" ht="15.75">
      <c r="M46401" s="172"/>
      <c r="N46401" s="172"/>
      <c r="O46401" s="172"/>
      <c r="U46401" s="173"/>
    </row>
    <row r="46402" spans="13:21" s="104" customFormat="1" ht="15.75">
      <c r="M46402" s="172"/>
      <c r="N46402" s="172"/>
      <c r="O46402" s="172"/>
      <c r="U46402" s="173"/>
    </row>
    <row r="46403" spans="13:21" s="104" customFormat="1" ht="15.75">
      <c r="M46403" s="172"/>
      <c r="N46403" s="172"/>
      <c r="O46403" s="172"/>
      <c r="U46403" s="173"/>
    </row>
    <row r="46404" spans="13:21" s="104" customFormat="1" ht="15.75">
      <c r="M46404" s="172"/>
      <c r="N46404" s="172"/>
      <c r="O46404" s="172"/>
      <c r="U46404" s="173"/>
    </row>
    <row r="46405" spans="13:21" s="104" customFormat="1" ht="15.75">
      <c r="M46405" s="172"/>
      <c r="N46405" s="172"/>
      <c r="O46405" s="172"/>
      <c r="U46405" s="173"/>
    </row>
    <row r="46406" spans="13:21" s="104" customFormat="1" ht="15.75">
      <c r="M46406" s="172"/>
      <c r="N46406" s="172"/>
      <c r="O46406" s="172"/>
      <c r="U46406" s="173"/>
    </row>
    <row r="46407" spans="13:21" s="104" customFormat="1" ht="15.75">
      <c r="M46407" s="172"/>
      <c r="N46407" s="172"/>
      <c r="O46407" s="172"/>
      <c r="U46407" s="173"/>
    </row>
    <row r="46408" spans="13:21" s="104" customFormat="1" ht="15.75">
      <c r="M46408" s="172"/>
      <c r="N46408" s="172"/>
      <c r="O46408" s="172"/>
      <c r="U46408" s="173"/>
    </row>
    <row r="46409" spans="13:21" s="104" customFormat="1" ht="15.75">
      <c r="M46409" s="172"/>
      <c r="N46409" s="172"/>
      <c r="O46409" s="172"/>
      <c r="U46409" s="173"/>
    </row>
    <row r="46410" spans="13:21" s="104" customFormat="1" ht="15.75">
      <c r="M46410" s="172"/>
      <c r="N46410" s="172"/>
      <c r="O46410" s="172"/>
      <c r="U46410" s="173"/>
    </row>
    <row r="46411" spans="13:21" s="104" customFormat="1" ht="15.75">
      <c r="M46411" s="172"/>
      <c r="N46411" s="172"/>
      <c r="O46411" s="172"/>
      <c r="U46411" s="173"/>
    </row>
    <row r="46412" spans="13:21" s="104" customFormat="1" ht="15.75">
      <c r="M46412" s="172"/>
      <c r="N46412" s="172"/>
      <c r="O46412" s="172"/>
      <c r="U46412" s="173"/>
    </row>
    <row r="46413" spans="13:21" s="104" customFormat="1" ht="15.75">
      <c r="M46413" s="172"/>
      <c r="N46413" s="172"/>
      <c r="O46413" s="172"/>
      <c r="U46413" s="173"/>
    </row>
    <row r="46414" spans="13:21" s="104" customFormat="1" ht="15.75">
      <c r="M46414" s="172"/>
      <c r="N46414" s="172"/>
      <c r="O46414" s="172"/>
      <c r="U46414" s="173"/>
    </row>
    <row r="46415" spans="13:21" s="104" customFormat="1" ht="15.75">
      <c r="M46415" s="172"/>
      <c r="N46415" s="172"/>
      <c r="O46415" s="172"/>
      <c r="U46415" s="173"/>
    </row>
    <row r="46416" spans="13:21" s="104" customFormat="1" ht="15.75">
      <c r="M46416" s="172"/>
      <c r="N46416" s="172"/>
      <c r="O46416" s="172"/>
      <c r="U46416" s="173"/>
    </row>
    <row r="46417" spans="13:21" s="104" customFormat="1" ht="15.75">
      <c r="M46417" s="172"/>
      <c r="N46417" s="172"/>
      <c r="O46417" s="172"/>
      <c r="U46417" s="173"/>
    </row>
    <row r="46418" spans="13:21" s="104" customFormat="1" ht="15.75">
      <c r="M46418" s="172"/>
      <c r="N46418" s="172"/>
      <c r="O46418" s="172"/>
      <c r="U46418" s="173"/>
    </row>
    <row r="46419" spans="13:21" s="104" customFormat="1" ht="15.75">
      <c r="M46419" s="172"/>
      <c r="N46419" s="172"/>
      <c r="O46419" s="172"/>
      <c r="U46419" s="173"/>
    </row>
    <row r="46420" spans="13:21" s="104" customFormat="1" ht="15.75">
      <c r="M46420" s="172"/>
      <c r="N46420" s="172"/>
      <c r="O46420" s="172"/>
      <c r="U46420" s="173"/>
    </row>
    <row r="46421" spans="13:21" s="104" customFormat="1" ht="15.75">
      <c r="M46421" s="172"/>
      <c r="N46421" s="172"/>
      <c r="O46421" s="172"/>
      <c r="U46421" s="173"/>
    </row>
    <row r="46422" spans="13:21" s="104" customFormat="1" ht="15.75">
      <c r="M46422" s="172"/>
      <c r="N46422" s="172"/>
      <c r="O46422" s="172"/>
      <c r="U46422" s="173"/>
    </row>
    <row r="46423" spans="13:21" s="104" customFormat="1" ht="15.75">
      <c r="M46423" s="172"/>
      <c r="N46423" s="172"/>
      <c r="O46423" s="172"/>
      <c r="U46423" s="173"/>
    </row>
    <row r="46424" spans="13:21" s="104" customFormat="1" ht="15.75">
      <c r="M46424" s="172"/>
      <c r="N46424" s="172"/>
      <c r="O46424" s="172"/>
      <c r="U46424" s="173"/>
    </row>
    <row r="46425" spans="13:21" s="104" customFormat="1" ht="15.75">
      <c r="M46425" s="172"/>
      <c r="N46425" s="172"/>
      <c r="O46425" s="172"/>
      <c r="U46425" s="173"/>
    </row>
    <row r="46426" spans="13:21" s="104" customFormat="1" ht="15.75">
      <c r="M46426" s="172"/>
      <c r="N46426" s="172"/>
      <c r="O46426" s="172"/>
      <c r="U46426" s="173"/>
    </row>
    <row r="46427" spans="13:21" s="104" customFormat="1" ht="15.75">
      <c r="M46427" s="172"/>
      <c r="N46427" s="172"/>
      <c r="O46427" s="172"/>
      <c r="U46427" s="173"/>
    </row>
    <row r="46428" spans="13:21" s="104" customFormat="1" ht="15.75">
      <c r="M46428" s="172"/>
      <c r="N46428" s="172"/>
      <c r="O46428" s="172"/>
      <c r="U46428" s="173"/>
    </row>
    <row r="46429" spans="13:21" s="104" customFormat="1" ht="15.75">
      <c r="M46429" s="172"/>
      <c r="N46429" s="172"/>
      <c r="O46429" s="172"/>
      <c r="U46429" s="173"/>
    </row>
    <row r="46430" spans="13:21" s="104" customFormat="1" ht="15.75">
      <c r="M46430" s="172"/>
      <c r="N46430" s="172"/>
      <c r="O46430" s="172"/>
      <c r="U46430" s="173"/>
    </row>
    <row r="46431" spans="13:21" s="104" customFormat="1" ht="15.75">
      <c r="M46431" s="172"/>
      <c r="N46431" s="172"/>
      <c r="O46431" s="172"/>
      <c r="U46431" s="173"/>
    </row>
    <row r="46432" spans="13:21" s="104" customFormat="1" ht="15.75">
      <c r="M46432" s="172"/>
      <c r="N46432" s="172"/>
      <c r="O46432" s="172"/>
      <c r="U46432" s="173"/>
    </row>
    <row r="46433" spans="13:21" s="104" customFormat="1" ht="15.75">
      <c r="M46433" s="172"/>
      <c r="N46433" s="172"/>
      <c r="O46433" s="172"/>
      <c r="U46433" s="173"/>
    </row>
    <row r="46434" spans="13:21" s="104" customFormat="1" ht="15.75">
      <c r="M46434" s="172"/>
      <c r="N46434" s="172"/>
      <c r="O46434" s="172"/>
      <c r="U46434" s="173"/>
    </row>
    <row r="46435" spans="13:21" s="104" customFormat="1" ht="15.75">
      <c r="M46435" s="172"/>
      <c r="N46435" s="172"/>
      <c r="O46435" s="172"/>
      <c r="U46435" s="173"/>
    </row>
    <row r="46436" spans="13:21" s="104" customFormat="1" ht="15.75">
      <c r="M46436" s="172"/>
      <c r="N46436" s="172"/>
      <c r="O46436" s="172"/>
      <c r="U46436" s="173"/>
    </row>
    <row r="46437" spans="13:21" s="104" customFormat="1" ht="15.75">
      <c r="M46437" s="172"/>
      <c r="N46437" s="172"/>
      <c r="O46437" s="172"/>
      <c r="U46437" s="173"/>
    </row>
    <row r="46438" spans="13:21" s="104" customFormat="1" ht="15.75">
      <c r="M46438" s="172"/>
      <c r="N46438" s="172"/>
      <c r="O46438" s="172"/>
      <c r="U46438" s="173"/>
    </row>
    <row r="46439" spans="13:21" s="104" customFormat="1" ht="15.75">
      <c r="M46439" s="172"/>
      <c r="N46439" s="172"/>
      <c r="O46439" s="172"/>
      <c r="U46439" s="173"/>
    </row>
    <row r="46440" spans="13:21" s="104" customFormat="1" ht="15.75">
      <c r="M46440" s="172"/>
      <c r="N46440" s="172"/>
      <c r="O46440" s="172"/>
      <c r="U46440" s="173"/>
    </row>
    <row r="46441" spans="13:21" s="104" customFormat="1" ht="15.75">
      <c r="M46441" s="172"/>
      <c r="N46441" s="172"/>
      <c r="O46441" s="172"/>
      <c r="U46441" s="173"/>
    </row>
    <row r="46442" spans="13:21" s="104" customFormat="1" ht="15.75">
      <c r="M46442" s="172"/>
      <c r="N46442" s="172"/>
      <c r="O46442" s="172"/>
      <c r="U46442" s="173"/>
    </row>
    <row r="46443" spans="13:21" s="104" customFormat="1" ht="15.75">
      <c r="M46443" s="172"/>
      <c r="N46443" s="172"/>
      <c r="O46443" s="172"/>
      <c r="U46443" s="173"/>
    </row>
    <row r="46444" spans="13:21" s="104" customFormat="1" ht="15.75">
      <c r="M46444" s="172"/>
      <c r="N46444" s="172"/>
      <c r="O46444" s="172"/>
      <c r="U46444" s="173"/>
    </row>
    <row r="46445" spans="13:21" s="104" customFormat="1" ht="15.75">
      <c r="M46445" s="172"/>
      <c r="N46445" s="172"/>
      <c r="O46445" s="172"/>
      <c r="U46445" s="173"/>
    </row>
    <row r="46446" spans="13:21" s="104" customFormat="1" ht="15.75">
      <c r="M46446" s="172"/>
      <c r="N46446" s="172"/>
      <c r="O46446" s="172"/>
      <c r="U46446" s="173"/>
    </row>
    <row r="46447" spans="13:21" s="104" customFormat="1" ht="15.75">
      <c r="M46447" s="172"/>
      <c r="N46447" s="172"/>
      <c r="O46447" s="172"/>
      <c r="U46447" s="173"/>
    </row>
    <row r="46448" spans="13:21" s="104" customFormat="1" ht="15.75">
      <c r="M46448" s="172"/>
      <c r="N46448" s="172"/>
      <c r="O46448" s="172"/>
      <c r="U46448" s="173"/>
    </row>
    <row r="46449" spans="13:21" s="104" customFormat="1" ht="15.75">
      <c r="M46449" s="172"/>
      <c r="N46449" s="172"/>
      <c r="O46449" s="172"/>
      <c r="U46449" s="173"/>
    </row>
    <row r="46450" spans="13:21" s="104" customFormat="1" ht="15.75">
      <c r="M46450" s="172"/>
      <c r="N46450" s="172"/>
      <c r="O46450" s="172"/>
      <c r="U46450" s="173"/>
    </row>
    <row r="46451" spans="13:21" s="104" customFormat="1" ht="15.75">
      <c r="M46451" s="172"/>
      <c r="N46451" s="172"/>
      <c r="O46451" s="172"/>
      <c r="U46451" s="173"/>
    </row>
    <row r="46452" spans="13:21" s="104" customFormat="1" ht="15.75">
      <c r="M46452" s="172"/>
      <c r="N46452" s="172"/>
      <c r="O46452" s="172"/>
      <c r="U46452" s="173"/>
    </row>
    <row r="46453" spans="13:21" s="104" customFormat="1" ht="15.75">
      <c r="M46453" s="172"/>
      <c r="N46453" s="172"/>
      <c r="O46453" s="172"/>
      <c r="U46453" s="173"/>
    </row>
    <row r="46454" spans="13:21" s="104" customFormat="1" ht="15.75">
      <c r="M46454" s="172"/>
      <c r="N46454" s="172"/>
      <c r="O46454" s="172"/>
      <c r="U46454" s="173"/>
    </row>
    <row r="46455" spans="13:21" s="104" customFormat="1" ht="15.75">
      <c r="M46455" s="172"/>
      <c r="N46455" s="172"/>
      <c r="O46455" s="172"/>
      <c r="U46455" s="173"/>
    </row>
    <row r="46456" spans="13:21" s="104" customFormat="1" ht="15.75">
      <c r="M46456" s="172"/>
      <c r="N46456" s="172"/>
      <c r="O46456" s="172"/>
      <c r="U46456" s="173"/>
    </row>
    <row r="46457" spans="13:21" s="104" customFormat="1" ht="15.75">
      <c r="M46457" s="172"/>
      <c r="N46457" s="172"/>
      <c r="O46457" s="172"/>
      <c r="U46457" s="173"/>
    </row>
    <row r="46458" spans="13:21" s="104" customFormat="1" ht="15.75">
      <c r="M46458" s="172"/>
      <c r="N46458" s="172"/>
      <c r="O46458" s="172"/>
      <c r="U46458" s="173"/>
    </row>
    <row r="46459" spans="13:21" s="104" customFormat="1" ht="15.75">
      <c r="M46459" s="172"/>
      <c r="N46459" s="172"/>
      <c r="O46459" s="172"/>
      <c r="U46459" s="173"/>
    </row>
    <row r="46460" spans="13:21" s="104" customFormat="1" ht="15.75">
      <c r="M46460" s="172"/>
      <c r="N46460" s="172"/>
      <c r="O46460" s="172"/>
      <c r="U46460" s="173"/>
    </row>
    <row r="46461" spans="13:21" s="104" customFormat="1" ht="15.75">
      <c r="M46461" s="172"/>
      <c r="N46461" s="172"/>
      <c r="O46461" s="172"/>
      <c r="U46461" s="173"/>
    </row>
    <row r="46462" spans="13:21" s="104" customFormat="1" ht="15.75">
      <c r="M46462" s="172"/>
      <c r="N46462" s="172"/>
      <c r="O46462" s="172"/>
      <c r="U46462" s="173"/>
    </row>
    <row r="46463" spans="13:21" s="104" customFormat="1" ht="15.75">
      <c r="M46463" s="172"/>
      <c r="N46463" s="172"/>
      <c r="O46463" s="172"/>
      <c r="U46463" s="173"/>
    </row>
    <row r="46464" spans="13:21" s="104" customFormat="1" ht="15.75">
      <c r="M46464" s="172"/>
      <c r="N46464" s="172"/>
      <c r="O46464" s="172"/>
      <c r="U46464" s="173"/>
    </row>
    <row r="46465" spans="13:21" s="104" customFormat="1" ht="15.75">
      <c r="M46465" s="172"/>
      <c r="N46465" s="172"/>
      <c r="O46465" s="172"/>
      <c r="U46465" s="173"/>
    </row>
    <row r="46466" spans="13:21" s="104" customFormat="1" ht="15.75">
      <c r="M46466" s="172"/>
      <c r="N46466" s="172"/>
      <c r="O46466" s="172"/>
      <c r="U46466" s="173"/>
    </row>
    <row r="46467" spans="13:21" s="104" customFormat="1" ht="15.75">
      <c r="M46467" s="172"/>
      <c r="N46467" s="172"/>
      <c r="O46467" s="172"/>
      <c r="U46467" s="173"/>
    </row>
    <row r="46468" spans="13:21" s="104" customFormat="1" ht="15.75">
      <c r="M46468" s="172"/>
      <c r="N46468" s="172"/>
      <c r="O46468" s="172"/>
      <c r="U46468" s="173"/>
    </row>
    <row r="46469" spans="13:21" s="104" customFormat="1" ht="15.75">
      <c r="M46469" s="172"/>
      <c r="N46469" s="172"/>
      <c r="O46469" s="172"/>
      <c r="U46469" s="173"/>
    </row>
    <row r="46470" spans="13:21" s="104" customFormat="1" ht="15.75">
      <c r="M46470" s="172"/>
      <c r="N46470" s="172"/>
      <c r="O46470" s="172"/>
      <c r="U46470" s="173"/>
    </row>
    <row r="46471" spans="13:21" s="104" customFormat="1" ht="15.75">
      <c r="M46471" s="172"/>
      <c r="N46471" s="172"/>
      <c r="O46471" s="172"/>
      <c r="U46471" s="173"/>
    </row>
    <row r="46472" spans="13:21" s="104" customFormat="1" ht="15.75">
      <c r="M46472" s="172"/>
      <c r="N46472" s="172"/>
      <c r="O46472" s="172"/>
      <c r="U46472" s="173"/>
    </row>
    <row r="46473" spans="13:21" s="104" customFormat="1" ht="15.75">
      <c r="M46473" s="172"/>
      <c r="N46473" s="172"/>
      <c r="O46473" s="172"/>
      <c r="U46473" s="173"/>
    </row>
    <row r="46474" spans="13:21" s="104" customFormat="1" ht="15.75">
      <c r="M46474" s="172"/>
      <c r="N46474" s="172"/>
      <c r="O46474" s="172"/>
      <c r="U46474" s="173"/>
    </row>
    <row r="46475" spans="13:21" s="104" customFormat="1" ht="15.75">
      <c r="M46475" s="172"/>
      <c r="N46475" s="172"/>
      <c r="O46475" s="172"/>
      <c r="U46475" s="173"/>
    </row>
    <row r="46476" spans="13:21" s="104" customFormat="1" ht="15.75">
      <c r="M46476" s="172"/>
      <c r="N46476" s="172"/>
      <c r="O46476" s="172"/>
      <c r="U46476" s="173"/>
    </row>
    <row r="46477" spans="13:21" s="104" customFormat="1" ht="15.75">
      <c r="M46477" s="172"/>
      <c r="N46477" s="172"/>
      <c r="O46477" s="172"/>
      <c r="U46477" s="173"/>
    </row>
    <row r="46478" spans="13:21" s="104" customFormat="1" ht="15.75">
      <c r="M46478" s="172"/>
      <c r="N46478" s="172"/>
      <c r="O46478" s="172"/>
      <c r="U46478" s="173"/>
    </row>
    <row r="46479" spans="13:21" s="104" customFormat="1" ht="15.75">
      <c r="M46479" s="172"/>
      <c r="N46479" s="172"/>
      <c r="O46479" s="172"/>
      <c r="U46479" s="173"/>
    </row>
    <row r="46480" spans="13:21" s="104" customFormat="1" ht="15.75">
      <c r="M46480" s="172"/>
      <c r="N46480" s="172"/>
      <c r="O46480" s="172"/>
      <c r="U46480" s="173"/>
    </row>
    <row r="46481" spans="13:21" s="104" customFormat="1" ht="15.75">
      <c r="M46481" s="172"/>
      <c r="N46481" s="172"/>
      <c r="O46481" s="172"/>
      <c r="U46481" s="173"/>
    </row>
    <row r="46482" spans="13:21" s="104" customFormat="1" ht="15.75">
      <c r="M46482" s="172"/>
      <c r="N46482" s="172"/>
      <c r="O46482" s="172"/>
      <c r="U46482" s="173"/>
    </row>
    <row r="46483" spans="13:21" s="104" customFormat="1" ht="15.75">
      <c r="M46483" s="172"/>
      <c r="N46483" s="172"/>
      <c r="O46483" s="172"/>
      <c r="U46483" s="173"/>
    </row>
    <row r="46484" spans="13:21" s="104" customFormat="1" ht="15.75">
      <c r="M46484" s="172"/>
      <c r="N46484" s="172"/>
      <c r="O46484" s="172"/>
      <c r="U46484" s="173"/>
    </row>
    <row r="46485" spans="13:21" s="104" customFormat="1" ht="15.75">
      <c r="M46485" s="172"/>
      <c r="N46485" s="172"/>
      <c r="O46485" s="172"/>
      <c r="U46485" s="173"/>
    </row>
    <row r="46486" spans="13:21" s="104" customFormat="1" ht="15.75">
      <c r="M46486" s="172"/>
      <c r="N46486" s="172"/>
      <c r="O46486" s="172"/>
      <c r="U46486" s="173"/>
    </row>
    <row r="46487" spans="13:21" s="104" customFormat="1" ht="15.75">
      <c r="M46487" s="172"/>
      <c r="N46487" s="172"/>
      <c r="O46487" s="172"/>
      <c r="U46487" s="173"/>
    </row>
    <row r="46488" spans="13:21" s="104" customFormat="1" ht="15.75">
      <c r="M46488" s="172"/>
      <c r="N46488" s="172"/>
      <c r="O46488" s="172"/>
      <c r="U46488" s="173"/>
    </row>
    <row r="46489" spans="13:21" s="104" customFormat="1" ht="15.75">
      <c r="M46489" s="172"/>
      <c r="N46489" s="172"/>
      <c r="O46489" s="172"/>
      <c r="U46489" s="173"/>
    </row>
    <row r="46490" spans="13:21" s="104" customFormat="1" ht="15.75">
      <c r="M46490" s="172"/>
      <c r="N46490" s="172"/>
      <c r="O46490" s="172"/>
      <c r="U46490" s="173"/>
    </row>
    <row r="46491" spans="13:21" s="104" customFormat="1" ht="15.75">
      <c r="M46491" s="172"/>
      <c r="N46491" s="172"/>
      <c r="O46491" s="172"/>
      <c r="U46491" s="173"/>
    </row>
    <row r="46492" spans="13:21" s="104" customFormat="1" ht="15.75">
      <c r="M46492" s="172"/>
      <c r="N46492" s="172"/>
      <c r="O46492" s="172"/>
      <c r="U46492" s="173"/>
    </row>
    <row r="46493" spans="13:21" s="104" customFormat="1" ht="15.75">
      <c r="M46493" s="172"/>
      <c r="N46493" s="172"/>
      <c r="O46493" s="172"/>
      <c r="U46493" s="173"/>
    </row>
    <row r="46494" spans="13:21" s="104" customFormat="1" ht="15.75">
      <c r="M46494" s="172"/>
      <c r="N46494" s="172"/>
      <c r="O46494" s="172"/>
      <c r="U46494" s="173"/>
    </row>
    <row r="46495" spans="13:21" s="104" customFormat="1" ht="15.75">
      <c r="M46495" s="172"/>
      <c r="N46495" s="172"/>
      <c r="O46495" s="172"/>
      <c r="U46495" s="173"/>
    </row>
    <row r="46496" spans="13:21" s="104" customFormat="1" ht="15.75">
      <c r="M46496" s="172"/>
      <c r="N46496" s="172"/>
      <c r="O46496" s="172"/>
      <c r="U46496" s="173"/>
    </row>
    <row r="46497" spans="13:21" s="104" customFormat="1" ht="15.75">
      <c r="M46497" s="172"/>
      <c r="N46497" s="172"/>
      <c r="O46497" s="172"/>
      <c r="U46497" s="173"/>
    </row>
    <row r="46498" spans="13:21" s="104" customFormat="1" ht="15.75">
      <c r="M46498" s="172"/>
      <c r="N46498" s="172"/>
      <c r="O46498" s="172"/>
      <c r="U46498" s="173"/>
    </row>
    <row r="46499" spans="13:21" s="104" customFormat="1" ht="15.75">
      <c r="M46499" s="172"/>
      <c r="N46499" s="172"/>
      <c r="O46499" s="172"/>
      <c r="U46499" s="173"/>
    </row>
    <row r="46500" spans="13:21" s="104" customFormat="1" ht="15.75">
      <c r="M46500" s="172"/>
      <c r="N46500" s="172"/>
      <c r="O46500" s="172"/>
      <c r="U46500" s="173"/>
    </row>
    <row r="46501" spans="13:21" s="104" customFormat="1" ht="15.75">
      <c r="M46501" s="172"/>
      <c r="N46501" s="172"/>
      <c r="O46501" s="172"/>
      <c r="U46501" s="173"/>
    </row>
    <row r="46502" spans="13:21" s="104" customFormat="1" ht="15.75">
      <c r="M46502" s="172"/>
      <c r="N46502" s="172"/>
      <c r="O46502" s="172"/>
      <c r="U46502" s="173"/>
    </row>
    <row r="46503" spans="13:21" s="104" customFormat="1" ht="15.75">
      <c r="M46503" s="172"/>
      <c r="N46503" s="172"/>
      <c r="O46503" s="172"/>
      <c r="U46503" s="173"/>
    </row>
    <row r="46504" spans="13:21" s="104" customFormat="1" ht="15.75">
      <c r="M46504" s="172"/>
      <c r="N46504" s="172"/>
      <c r="O46504" s="172"/>
      <c r="U46504" s="173"/>
    </row>
    <row r="46505" spans="13:21" s="104" customFormat="1" ht="15.75">
      <c r="M46505" s="172"/>
      <c r="N46505" s="172"/>
      <c r="O46505" s="172"/>
      <c r="U46505" s="173"/>
    </row>
    <row r="46506" spans="13:21" s="104" customFormat="1" ht="15.75">
      <c r="M46506" s="172"/>
      <c r="N46506" s="172"/>
      <c r="O46506" s="172"/>
      <c r="U46506" s="173"/>
    </row>
    <row r="46507" spans="13:21" s="104" customFormat="1" ht="15.75">
      <c r="M46507" s="172"/>
      <c r="N46507" s="172"/>
      <c r="O46507" s="172"/>
      <c r="U46507" s="173"/>
    </row>
    <row r="46508" spans="13:21" s="104" customFormat="1" ht="15.75">
      <c r="M46508" s="172"/>
      <c r="N46508" s="172"/>
      <c r="O46508" s="172"/>
      <c r="U46508" s="173"/>
    </row>
    <row r="46509" spans="13:21" s="104" customFormat="1" ht="15.75">
      <c r="M46509" s="172"/>
      <c r="N46509" s="172"/>
      <c r="O46509" s="172"/>
      <c r="U46509" s="173"/>
    </row>
    <row r="46510" spans="13:21" s="104" customFormat="1" ht="15.75">
      <c r="M46510" s="172"/>
      <c r="N46510" s="172"/>
      <c r="O46510" s="172"/>
      <c r="U46510" s="173"/>
    </row>
    <row r="46511" spans="13:21" s="104" customFormat="1" ht="15.75">
      <c r="M46511" s="172"/>
      <c r="N46511" s="172"/>
      <c r="O46511" s="172"/>
      <c r="U46511" s="173"/>
    </row>
    <row r="46512" spans="13:21" s="104" customFormat="1" ht="15.75">
      <c r="M46512" s="172"/>
      <c r="N46512" s="172"/>
      <c r="O46512" s="172"/>
      <c r="U46512" s="173"/>
    </row>
    <row r="46513" spans="13:21" s="104" customFormat="1" ht="15.75">
      <c r="M46513" s="172"/>
      <c r="N46513" s="172"/>
      <c r="O46513" s="172"/>
      <c r="U46513" s="173"/>
    </row>
    <row r="46514" spans="13:21" s="104" customFormat="1" ht="15.75">
      <c r="M46514" s="172"/>
      <c r="N46514" s="172"/>
      <c r="O46514" s="172"/>
      <c r="U46514" s="173"/>
    </row>
    <row r="46515" spans="13:21" s="104" customFormat="1" ht="15.75">
      <c r="M46515" s="172"/>
      <c r="N46515" s="172"/>
      <c r="O46515" s="172"/>
      <c r="U46515" s="173"/>
    </row>
    <row r="46516" spans="13:21" s="104" customFormat="1" ht="15.75">
      <c r="M46516" s="172"/>
      <c r="N46516" s="172"/>
      <c r="O46516" s="172"/>
      <c r="U46516" s="173"/>
    </row>
    <row r="46517" spans="13:21" s="104" customFormat="1" ht="15.75">
      <c r="M46517" s="172"/>
      <c r="N46517" s="172"/>
      <c r="O46517" s="172"/>
      <c r="U46517" s="173"/>
    </row>
    <row r="46518" spans="13:21" s="104" customFormat="1" ht="15.75">
      <c r="M46518" s="172"/>
      <c r="N46518" s="172"/>
      <c r="O46518" s="172"/>
      <c r="U46518" s="173"/>
    </row>
    <row r="46519" spans="13:21" s="104" customFormat="1" ht="15.75">
      <c r="M46519" s="172"/>
      <c r="N46519" s="172"/>
      <c r="O46519" s="172"/>
      <c r="U46519" s="173"/>
    </row>
    <row r="46520" spans="13:21" s="104" customFormat="1" ht="15.75">
      <c r="M46520" s="172"/>
      <c r="N46520" s="172"/>
      <c r="O46520" s="172"/>
      <c r="U46520" s="173"/>
    </row>
    <row r="46521" spans="13:21" s="104" customFormat="1" ht="15.75">
      <c r="M46521" s="172"/>
      <c r="N46521" s="172"/>
      <c r="O46521" s="172"/>
      <c r="U46521" s="173"/>
    </row>
    <row r="46522" spans="13:21" s="104" customFormat="1" ht="15.75">
      <c r="M46522" s="172"/>
      <c r="N46522" s="172"/>
      <c r="O46522" s="172"/>
      <c r="U46522" s="173"/>
    </row>
    <row r="46523" spans="13:21" s="104" customFormat="1" ht="15.75">
      <c r="M46523" s="172"/>
      <c r="N46523" s="172"/>
      <c r="O46523" s="172"/>
      <c r="U46523" s="173"/>
    </row>
    <row r="46524" spans="13:21" s="104" customFormat="1" ht="15.75">
      <c r="M46524" s="172"/>
      <c r="N46524" s="172"/>
      <c r="O46524" s="172"/>
      <c r="U46524" s="173"/>
    </row>
    <row r="46525" spans="13:21" s="104" customFormat="1" ht="15.75">
      <c r="M46525" s="172"/>
      <c r="N46525" s="172"/>
      <c r="O46525" s="172"/>
      <c r="U46525" s="173"/>
    </row>
    <row r="46526" spans="13:21" s="104" customFormat="1" ht="15.75">
      <c r="M46526" s="172"/>
      <c r="N46526" s="172"/>
      <c r="O46526" s="172"/>
      <c r="U46526" s="173"/>
    </row>
    <row r="46527" spans="13:21" s="104" customFormat="1" ht="15.75">
      <c r="M46527" s="172"/>
      <c r="N46527" s="172"/>
      <c r="O46527" s="172"/>
      <c r="U46527" s="173"/>
    </row>
    <row r="46528" spans="13:21" s="104" customFormat="1" ht="15.75">
      <c r="M46528" s="172"/>
      <c r="N46528" s="172"/>
      <c r="O46528" s="172"/>
      <c r="U46528" s="173"/>
    </row>
    <row r="46529" spans="13:21" s="104" customFormat="1" ht="15.75">
      <c r="M46529" s="172"/>
      <c r="N46529" s="172"/>
      <c r="O46529" s="172"/>
      <c r="U46529" s="173"/>
    </row>
    <row r="46530" spans="13:21" s="104" customFormat="1" ht="15.75">
      <c r="M46530" s="172"/>
      <c r="N46530" s="172"/>
      <c r="O46530" s="172"/>
      <c r="U46530" s="173"/>
    </row>
    <row r="46531" spans="13:21" s="104" customFormat="1" ht="15.75">
      <c r="M46531" s="172"/>
      <c r="N46531" s="172"/>
      <c r="O46531" s="172"/>
      <c r="U46531" s="173"/>
    </row>
    <row r="46532" spans="13:21" s="104" customFormat="1" ht="15.75">
      <c r="M46532" s="172"/>
      <c r="N46532" s="172"/>
      <c r="O46532" s="172"/>
      <c r="U46532" s="173"/>
    </row>
    <row r="46533" spans="13:21" s="104" customFormat="1" ht="15.75">
      <c r="M46533" s="172"/>
      <c r="N46533" s="172"/>
      <c r="O46533" s="172"/>
      <c r="U46533" s="173"/>
    </row>
    <row r="46534" spans="13:21" s="104" customFormat="1" ht="15.75">
      <c r="M46534" s="172"/>
      <c r="N46534" s="172"/>
      <c r="O46534" s="172"/>
      <c r="U46534" s="173"/>
    </row>
    <row r="46535" spans="13:21" s="104" customFormat="1" ht="15.75">
      <c r="M46535" s="172"/>
      <c r="N46535" s="172"/>
      <c r="O46535" s="172"/>
      <c r="U46535" s="173"/>
    </row>
    <row r="46536" spans="13:21" s="104" customFormat="1" ht="15.75">
      <c r="M46536" s="172"/>
      <c r="N46536" s="172"/>
      <c r="O46536" s="172"/>
      <c r="U46536" s="173"/>
    </row>
    <row r="46537" spans="13:21" s="104" customFormat="1" ht="15.75">
      <c r="M46537" s="172"/>
      <c r="N46537" s="172"/>
      <c r="O46537" s="172"/>
      <c r="U46537" s="173"/>
    </row>
    <row r="46538" spans="13:21" s="104" customFormat="1" ht="15.75">
      <c r="M46538" s="172"/>
      <c r="N46538" s="172"/>
      <c r="O46538" s="172"/>
      <c r="U46538" s="173"/>
    </row>
    <row r="46539" spans="13:21" s="104" customFormat="1" ht="15.75">
      <c r="M46539" s="172"/>
      <c r="N46539" s="172"/>
      <c r="O46539" s="172"/>
      <c r="U46539" s="173"/>
    </row>
    <row r="46540" spans="13:21" s="104" customFormat="1" ht="15.75">
      <c r="M46540" s="172"/>
      <c r="N46540" s="172"/>
      <c r="O46540" s="172"/>
      <c r="U46540" s="173"/>
    </row>
    <row r="46541" spans="13:21" s="104" customFormat="1" ht="15.75">
      <c r="M46541" s="172"/>
      <c r="N46541" s="172"/>
      <c r="O46541" s="172"/>
      <c r="U46541" s="173"/>
    </row>
    <row r="46542" spans="13:21" s="104" customFormat="1" ht="15.75">
      <c r="M46542" s="172"/>
      <c r="N46542" s="172"/>
      <c r="O46542" s="172"/>
      <c r="U46542" s="173"/>
    </row>
    <row r="46543" spans="13:21" s="104" customFormat="1" ht="15.75">
      <c r="M46543" s="172"/>
      <c r="N46543" s="172"/>
      <c r="O46543" s="172"/>
      <c r="U46543" s="173"/>
    </row>
    <row r="46544" spans="13:21" s="104" customFormat="1" ht="15.75">
      <c r="M46544" s="172"/>
      <c r="N46544" s="172"/>
      <c r="O46544" s="172"/>
      <c r="U46544" s="173"/>
    </row>
    <row r="46545" spans="13:21" s="104" customFormat="1" ht="15.75">
      <c r="M46545" s="172"/>
      <c r="N46545" s="172"/>
      <c r="O46545" s="172"/>
      <c r="U46545" s="173"/>
    </row>
    <row r="46546" spans="13:21" s="104" customFormat="1" ht="15.75">
      <c r="M46546" s="172"/>
      <c r="N46546" s="172"/>
      <c r="O46546" s="172"/>
      <c r="U46546" s="173"/>
    </row>
    <row r="46547" spans="13:21" s="104" customFormat="1" ht="15.75">
      <c r="M46547" s="172"/>
      <c r="N46547" s="172"/>
      <c r="O46547" s="172"/>
      <c r="U46547" s="173"/>
    </row>
    <row r="46548" spans="13:21" s="104" customFormat="1" ht="15.75">
      <c r="M46548" s="172"/>
      <c r="N46548" s="172"/>
      <c r="O46548" s="172"/>
      <c r="U46548" s="173"/>
    </row>
    <row r="46549" spans="13:21" s="104" customFormat="1" ht="15.75">
      <c r="M46549" s="172"/>
      <c r="N46549" s="172"/>
      <c r="O46549" s="172"/>
      <c r="U46549" s="173"/>
    </row>
    <row r="46550" spans="13:21" s="104" customFormat="1" ht="15.75">
      <c r="M46550" s="172"/>
      <c r="N46550" s="172"/>
      <c r="O46550" s="172"/>
      <c r="U46550" s="173"/>
    </row>
    <row r="46551" spans="13:21" s="104" customFormat="1" ht="15.75">
      <c r="M46551" s="172"/>
      <c r="N46551" s="172"/>
      <c r="O46551" s="172"/>
      <c r="U46551" s="173"/>
    </row>
    <row r="46552" spans="13:21" s="104" customFormat="1" ht="15.75">
      <c r="M46552" s="172"/>
      <c r="N46552" s="172"/>
      <c r="O46552" s="172"/>
      <c r="U46552" s="173"/>
    </row>
    <row r="46553" spans="13:21" s="104" customFormat="1" ht="15.75">
      <c r="M46553" s="172"/>
      <c r="N46553" s="172"/>
      <c r="O46553" s="172"/>
      <c r="U46553" s="173"/>
    </row>
    <row r="46554" spans="13:21" s="104" customFormat="1" ht="15.75">
      <c r="M46554" s="172"/>
      <c r="N46554" s="172"/>
      <c r="O46554" s="172"/>
      <c r="U46554" s="173"/>
    </row>
    <row r="46555" spans="13:21" s="104" customFormat="1" ht="15.75">
      <c r="M46555" s="172"/>
      <c r="N46555" s="172"/>
      <c r="O46555" s="172"/>
      <c r="U46555" s="173"/>
    </row>
    <row r="46556" spans="13:21" s="104" customFormat="1" ht="15.75">
      <c r="M46556" s="172"/>
      <c r="N46556" s="172"/>
      <c r="O46556" s="172"/>
      <c r="U46556" s="173"/>
    </row>
    <row r="46557" spans="13:21" s="104" customFormat="1" ht="15.75">
      <c r="M46557" s="172"/>
      <c r="N46557" s="172"/>
      <c r="O46557" s="172"/>
      <c r="U46557" s="173"/>
    </row>
    <row r="46558" spans="13:21" s="104" customFormat="1" ht="15.75">
      <c r="M46558" s="172"/>
      <c r="N46558" s="172"/>
      <c r="O46558" s="172"/>
      <c r="U46558" s="173"/>
    </row>
    <row r="46559" spans="13:21" s="104" customFormat="1" ht="15.75">
      <c r="M46559" s="172"/>
      <c r="N46559" s="172"/>
      <c r="O46559" s="172"/>
      <c r="U46559" s="173"/>
    </row>
    <row r="46560" spans="13:21" s="104" customFormat="1" ht="15.75">
      <c r="M46560" s="172"/>
      <c r="N46560" s="172"/>
      <c r="O46560" s="172"/>
      <c r="U46560" s="173"/>
    </row>
    <row r="46561" spans="13:21" s="104" customFormat="1" ht="15.75">
      <c r="M46561" s="172"/>
      <c r="N46561" s="172"/>
      <c r="O46561" s="172"/>
      <c r="U46561" s="173"/>
    </row>
    <row r="46562" spans="13:21" s="104" customFormat="1" ht="15.75">
      <c r="M46562" s="172"/>
      <c r="N46562" s="172"/>
      <c r="O46562" s="172"/>
      <c r="U46562" s="173"/>
    </row>
    <row r="46563" spans="13:21" s="104" customFormat="1" ht="15.75">
      <c r="M46563" s="172"/>
      <c r="N46563" s="172"/>
      <c r="O46563" s="172"/>
      <c r="U46563" s="173"/>
    </row>
    <row r="46564" spans="13:21" s="104" customFormat="1" ht="15.75">
      <c r="M46564" s="172"/>
      <c r="N46564" s="172"/>
      <c r="O46564" s="172"/>
      <c r="U46564" s="173"/>
    </row>
    <row r="46565" spans="13:21" s="104" customFormat="1" ht="15.75">
      <c r="M46565" s="172"/>
      <c r="N46565" s="172"/>
      <c r="O46565" s="172"/>
      <c r="U46565" s="173"/>
    </row>
    <row r="46566" spans="13:21" s="104" customFormat="1" ht="15.75">
      <c r="M46566" s="172"/>
      <c r="N46566" s="172"/>
      <c r="O46566" s="172"/>
      <c r="U46566" s="173"/>
    </row>
    <row r="46567" spans="13:21" s="104" customFormat="1" ht="15.75">
      <c r="M46567" s="172"/>
      <c r="N46567" s="172"/>
      <c r="O46567" s="172"/>
      <c r="U46567" s="173"/>
    </row>
    <row r="46568" spans="13:21" s="104" customFormat="1" ht="15.75">
      <c r="M46568" s="172"/>
      <c r="N46568" s="172"/>
      <c r="O46568" s="172"/>
      <c r="U46568" s="173"/>
    </row>
    <row r="46569" spans="13:21" s="104" customFormat="1" ht="15.75">
      <c r="M46569" s="172"/>
      <c r="N46569" s="172"/>
      <c r="O46569" s="172"/>
      <c r="U46569" s="173"/>
    </row>
    <row r="46570" spans="13:21" s="104" customFormat="1" ht="15.75">
      <c r="M46570" s="172"/>
      <c r="N46570" s="172"/>
      <c r="O46570" s="172"/>
      <c r="U46570" s="173"/>
    </row>
    <row r="46571" spans="13:21" s="104" customFormat="1" ht="15.75">
      <c r="M46571" s="172"/>
      <c r="N46571" s="172"/>
      <c r="O46571" s="172"/>
      <c r="U46571" s="173"/>
    </row>
    <row r="46572" spans="13:21" s="104" customFormat="1" ht="15.75">
      <c r="M46572" s="172"/>
      <c r="N46572" s="172"/>
      <c r="O46572" s="172"/>
      <c r="U46572" s="173"/>
    </row>
    <row r="46573" spans="13:21" s="104" customFormat="1" ht="15.75">
      <c r="M46573" s="172"/>
      <c r="N46573" s="172"/>
      <c r="O46573" s="172"/>
      <c r="U46573" s="173"/>
    </row>
    <row r="46574" spans="13:21" s="104" customFormat="1" ht="15.75">
      <c r="M46574" s="172"/>
      <c r="N46574" s="172"/>
      <c r="O46574" s="172"/>
      <c r="U46574" s="173"/>
    </row>
    <row r="46575" spans="13:21" s="104" customFormat="1" ht="15.75">
      <c r="M46575" s="172"/>
      <c r="N46575" s="172"/>
      <c r="O46575" s="172"/>
      <c r="U46575" s="173"/>
    </row>
    <row r="46576" spans="13:21" s="104" customFormat="1" ht="15.75">
      <c r="M46576" s="172"/>
      <c r="N46576" s="172"/>
      <c r="O46576" s="172"/>
      <c r="U46576" s="173"/>
    </row>
    <row r="46577" spans="13:21" s="104" customFormat="1" ht="15.75">
      <c r="M46577" s="172"/>
      <c r="N46577" s="172"/>
      <c r="O46577" s="172"/>
      <c r="U46577" s="173"/>
    </row>
    <row r="46578" spans="13:21" s="104" customFormat="1" ht="15.75">
      <c r="M46578" s="172"/>
      <c r="N46578" s="172"/>
      <c r="O46578" s="172"/>
      <c r="U46578" s="173"/>
    </row>
    <row r="46579" spans="13:21" s="104" customFormat="1" ht="15.75">
      <c r="M46579" s="172"/>
      <c r="N46579" s="172"/>
      <c r="O46579" s="172"/>
      <c r="U46579" s="173"/>
    </row>
    <row r="46580" spans="13:21" s="104" customFormat="1" ht="15.75">
      <c r="M46580" s="172"/>
      <c r="N46580" s="172"/>
      <c r="O46580" s="172"/>
      <c r="U46580" s="173"/>
    </row>
    <row r="46581" spans="13:21" s="104" customFormat="1" ht="15.75">
      <c r="M46581" s="172"/>
      <c r="N46581" s="172"/>
      <c r="O46581" s="172"/>
      <c r="U46581" s="173"/>
    </row>
    <row r="46582" spans="13:21" s="104" customFormat="1" ht="15.75">
      <c r="M46582" s="172"/>
      <c r="N46582" s="172"/>
      <c r="O46582" s="172"/>
      <c r="U46582" s="173"/>
    </row>
    <row r="46583" spans="13:21" s="104" customFormat="1" ht="15.75">
      <c r="M46583" s="172"/>
      <c r="N46583" s="172"/>
      <c r="O46583" s="172"/>
      <c r="U46583" s="173"/>
    </row>
    <row r="46584" spans="13:21" s="104" customFormat="1" ht="15.75">
      <c r="M46584" s="172"/>
      <c r="N46584" s="172"/>
      <c r="O46584" s="172"/>
      <c r="U46584" s="173"/>
    </row>
    <row r="46585" spans="13:21" s="104" customFormat="1" ht="15.75">
      <c r="M46585" s="172"/>
      <c r="N46585" s="172"/>
      <c r="O46585" s="172"/>
      <c r="U46585" s="173"/>
    </row>
    <row r="46586" spans="13:21" s="104" customFormat="1" ht="15.75">
      <c r="M46586" s="172"/>
      <c r="N46586" s="172"/>
      <c r="O46586" s="172"/>
      <c r="U46586" s="173"/>
    </row>
    <row r="46587" spans="13:21" s="104" customFormat="1" ht="15.75">
      <c r="M46587" s="172"/>
      <c r="N46587" s="172"/>
      <c r="O46587" s="172"/>
      <c r="U46587" s="173"/>
    </row>
    <row r="46588" spans="13:21" s="104" customFormat="1" ht="15.75">
      <c r="M46588" s="172"/>
      <c r="N46588" s="172"/>
      <c r="O46588" s="172"/>
      <c r="U46588" s="173"/>
    </row>
    <row r="46589" spans="13:21" s="104" customFormat="1" ht="15.75">
      <c r="M46589" s="172"/>
      <c r="N46589" s="172"/>
      <c r="O46589" s="172"/>
      <c r="U46589" s="173"/>
    </row>
    <row r="46590" spans="13:21" s="104" customFormat="1" ht="15.75">
      <c r="M46590" s="172"/>
      <c r="N46590" s="172"/>
      <c r="O46590" s="172"/>
      <c r="U46590" s="173"/>
    </row>
    <row r="46591" spans="13:21" s="104" customFormat="1" ht="15.75">
      <c r="M46591" s="172"/>
      <c r="N46591" s="172"/>
      <c r="O46591" s="172"/>
      <c r="U46591" s="173"/>
    </row>
    <row r="46592" spans="13:21" s="104" customFormat="1" ht="15.75">
      <c r="M46592" s="172"/>
      <c r="N46592" s="172"/>
      <c r="O46592" s="172"/>
      <c r="U46592" s="173"/>
    </row>
    <row r="46593" spans="13:21" s="104" customFormat="1" ht="15.75">
      <c r="M46593" s="172"/>
      <c r="N46593" s="172"/>
      <c r="O46593" s="172"/>
      <c r="U46593" s="173"/>
    </row>
    <row r="46594" spans="13:21" s="104" customFormat="1" ht="15.75">
      <c r="M46594" s="172"/>
      <c r="N46594" s="172"/>
      <c r="O46594" s="172"/>
      <c r="U46594" s="173"/>
    </row>
    <row r="46595" spans="13:21" s="104" customFormat="1" ht="15.75">
      <c r="M46595" s="172"/>
      <c r="N46595" s="172"/>
      <c r="O46595" s="172"/>
      <c r="U46595" s="173"/>
    </row>
    <row r="46596" spans="13:21" s="104" customFormat="1" ht="15.75">
      <c r="M46596" s="172"/>
      <c r="N46596" s="172"/>
      <c r="O46596" s="172"/>
      <c r="U46596" s="173"/>
    </row>
    <row r="46597" spans="13:21" s="104" customFormat="1" ht="15.75">
      <c r="M46597" s="172"/>
      <c r="N46597" s="172"/>
      <c r="O46597" s="172"/>
      <c r="U46597" s="173"/>
    </row>
    <row r="46598" spans="13:21" s="104" customFormat="1" ht="15.75">
      <c r="M46598" s="172"/>
      <c r="N46598" s="172"/>
      <c r="O46598" s="172"/>
      <c r="U46598" s="173"/>
    </row>
    <row r="46599" spans="13:21" s="104" customFormat="1" ht="15.75">
      <c r="M46599" s="172"/>
      <c r="N46599" s="172"/>
      <c r="O46599" s="172"/>
      <c r="U46599" s="173"/>
    </row>
    <row r="46600" spans="13:21" s="104" customFormat="1" ht="15.75">
      <c r="M46600" s="172"/>
      <c r="N46600" s="172"/>
      <c r="O46600" s="172"/>
      <c r="U46600" s="173"/>
    </row>
    <row r="46601" spans="13:21" s="104" customFormat="1" ht="15.75">
      <c r="M46601" s="172"/>
      <c r="N46601" s="172"/>
      <c r="O46601" s="172"/>
      <c r="U46601" s="173"/>
    </row>
    <row r="46602" spans="13:21" s="104" customFormat="1" ht="15.75">
      <c r="M46602" s="172"/>
      <c r="N46602" s="172"/>
      <c r="O46602" s="172"/>
      <c r="U46602" s="173"/>
    </row>
    <row r="46603" spans="13:21" s="104" customFormat="1" ht="15.75">
      <c r="M46603" s="172"/>
      <c r="N46603" s="172"/>
      <c r="O46603" s="172"/>
      <c r="U46603" s="173"/>
    </row>
    <row r="46604" spans="13:21" s="104" customFormat="1" ht="15.75">
      <c r="M46604" s="172"/>
      <c r="N46604" s="172"/>
      <c r="O46604" s="172"/>
      <c r="U46604" s="173"/>
    </row>
    <row r="46605" spans="13:21" s="104" customFormat="1" ht="15.75">
      <c r="M46605" s="172"/>
      <c r="N46605" s="172"/>
      <c r="O46605" s="172"/>
      <c r="U46605" s="173"/>
    </row>
    <row r="46606" spans="13:21" s="104" customFormat="1" ht="15.75">
      <c r="M46606" s="172"/>
      <c r="N46606" s="172"/>
      <c r="O46606" s="172"/>
      <c r="U46606" s="173"/>
    </row>
    <row r="46607" spans="13:21" s="104" customFormat="1" ht="15.75">
      <c r="M46607" s="172"/>
      <c r="N46607" s="172"/>
      <c r="O46607" s="172"/>
      <c r="U46607" s="173"/>
    </row>
    <row r="46608" spans="13:21" s="104" customFormat="1" ht="15.75">
      <c r="M46608" s="172"/>
      <c r="N46608" s="172"/>
      <c r="O46608" s="172"/>
      <c r="U46608" s="173"/>
    </row>
    <row r="46609" spans="13:21" s="104" customFormat="1" ht="15.75">
      <c r="M46609" s="172"/>
      <c r="N46609" s="172"/>
      <c r="O46609" s="172"/>
      <c r="U46609" s="173"/>
    </row>
    <row r="46610" spans="13:21" s="104" customFormat="1" ht="15.75">
      <c r="M46610" s="172"/>
      <c r="N46610" s="172"/>
      <c r="O46610" s="172"/>
      <c r="U46610" s="173"/>
    </row>
    <row r="46611" spans="13:21" s="104" customFormat="1" ht="15.75">
      <c r="M46611" s="172"/>
      <c r="N46611" s="172"/>
      <c r="O46611" s="172"/>
      <c r="U46611" s="173"/>
    </row>
    <row r="46612" spans="13:21" s="104" customFormat="1" ht="15.75">
      <c r="M46612" s="172"/>
      <c r="N46612" s="172"/>
      <c r="O46612" s="172"/>
      <c r="U46612" s="173"/>
    </row>
    <row r="46613" spans="13:21" s="104" customFormat="1" ht="15.75">
      <c r="M46613" s="172"/>
      <c r="N46613" s="172"/>
      <c r="O46613" s="172"/>
      <c r="U46613" s="173"/>
    </row>
    <row r="46614" spans="13:21" s="104" customFormat="1" ht="15.75">
      <c r="M46614" s="172"/>
      <c r="N46614" s="172"/>
      <c r="O46614" s="172"/>
      <c r="U46614" s="173"/>
    </row>
    <row r="46615" spans="13:21" s="104" customFormat="1" ht="15.75">
      <c r="M46615" s="172"/>
      <c r="N46615" s="172"/>
      <c r="O46615" s="172"/>
      <c r="U46615" s="173"/>
    </row>
    <row r="46616" spans="13:21" s="104" customFormat="1" ht="15.75">
      <c r="M46616" s="172"/>
      <c r="N46616" s="172"/>
      <c r="O46616" s="172"/>
      <c r="U46616" s="173"/>
    </row>
    <row r="46617" spans="13:21" s="104" customFormat="1" ht="15.75">
      <c r="M46617" s="172"/>
      <c r="N46617" s="172"/>
      <c r="O46617" s="172"/>
      <c r="U46617" s="173"/>
    </row>
    <row r="46618" spans="13:21" s="104" customFormat="1" ht="15.75">
      <c r="M46618" s="172"/>
      <c r="N46618" s="172"/>
      <c r="O46618" s="172"/>
      <c r="U46618" s="173"/>
    </row>
    <row r="46619" spans="13:21" s="104" customFormat="1" ht="15.75">
      <c r="M46619" s="172"/>
      <c r="N46619" s="172"/>
      <c r="O46619" s="172"/>
      <c r="U46619" s="173"/>
    </row>
    <row r="46620" spans="13:21" s="104" customFormat="1" ht="15.75">
      <c r="M46620" s="172"/>
      <c r="N46620" s="172"/>
      <c r="O46620" s="172"/>
      <c r="U46620" s="173"/>
    </row>
    <row r="46621" spans="13:21" s="104" customFormat="1" ht="15.75">
      <c r="M46621" s="172"/>
      <c r="N46621" s="172"/>
      <c r="O46621" s="172"/>
      <c r="U46621" s="173"/>
    </row>
    <row r="46622" spans="13:21" s="104" customFormat="1" ht="15.75">
      <c r="M46622" s="172"/>
      <c r="N46622" s="172"/>
      <c r="O46622" s="172"/>
      <c r="U46622" s="173"/>
    </row>
    <row r="46623" spans="13:21" s="104" customFormat="1" ht="15.75">
      <c r="M46623" s="172"/>
      <c r="N46623" s="172"/>
      <c r="O46623" s="172"/>
      <c r="U46623" s="173"/>
    </row>
    <row r="46624" spans="13:21" s="104" customFormat="1" ht="15.75">
      <c r="M46624" s="172"/>
      <c r="N46624" s="172"/>
      <c r="O46624" s="172"/>
      <c r="U46624" s="173"/>
    </row>
    <row r="46625" spans="13:21" s="104" customFormat="1" ht="15.75">
      <c r="M46625" s="172"/>
      <c r="N46625" s="172"/>
      <c r="O46625" s="172"/>
      <c r="U46625" s="173"/>
    </row>
    <row r="46626" spans="13:21" s="104" customFormat="1" ht="15.75">
      <c r="M46626" s="172"/>
      <c r="N46626" s="172"/>
      <c r="O46626" s="172"/>
      <c r="U46626" s="173"/>
    </row>
    <row r="46627" spans="13:21" s="104" customFormat="1" ht="15.75">
      <c r="M46627" s="172"/>
      <c r="N46627" s="172"/>
      <c r="O46627" s="172"/>
      <c r="U46627" s="173"/>
    </row>
    <row r="46628" spans="13:21" s="104" customFormat="1" ht="15.75">
      <c r="M46628" s="172"/>
      <c r="N46628" s="172"/>
      <c r="O46628" s="172"/>
      <c r="U46628" s="173"/>
    </row>
    <row r="46629" spans="13:21" s="104" customFormat="1" ht="15.75">
      <c r="M46629" s="172"/>
      <c r="N46629" s="172"/>
      <c r="O46629" s="172"/>
      <c r="U46629" s="173"/>
    </row>
    <row r="46630" spans="13:21" s="104" customFormat="1" ht="15.75">
      <c r="M46630" s="172"/>
      <c r="N46630" s="172"/>
      <c r="O46630" s="172"/>
      <c r="U46630" s="173"/>
    </row>
    <row r="46631" spans="13:21" s="104" customFormat="1" ht="15.75">
      <c r="M46631" s="172"/>
      <c r="N46631" s="172"/>
      <c r="O46631" s="172"/>
      <c r="U46631" s="173"/>
    </row>
    <row r="46632" spans="13:21" s="104" customFormat="1" ht="15.75">
      <c r="M46632" s="172"/>
      <c r="N46632" s="172"/>
      <c r="O46632" s="172"/>
      <c r="U46632" s="173"/>
    </row>
    <row r="46633" spans="13:21" s="104" customFormat="1" ht="15.75">
      <c r="M46633" s="172"/>
      <c r="N46633" s="172"/>
      <c r="O46633" s="172"/>
      <c r="U46633" s="173"/>
    </row>
    <row r="46634" spans="13:21" s="104" customFormat="1" ht="15.75">
      <c r="M46634" s="172"/>
      <c r="N46634" s="172"/>
      <c r="O46634" s="172"/>
      <c r="U46634" s="173"/>
    </row>
    <row r="46635" spans="13:21" s="104" customFormat="1" ht="15.75">
      <c r="M46635" s="172"/>
      <c r="N46635" s="172"/>
      <c r="O46635" s="172"/>
      <c r="U46635" s="173"/>
    </row>
    <row r="46636" spans="13:21" s="104" customFormat="1" ht="15.75">
      <c r="M46636" s="172"/>
      <c r="N46636" s="172"/>
      <c r="O46636" s="172"/>
      <c r="U46636" s="173"/>
    </row>
    <row r="46637" spans="13:21" s="104" customFormat="1" ht="15.75">
      <c r="M46637" s="172"/>
      <c r="N46637" s="172"/>
      <c r="O46637" s="172"/>
      <c r="U46637" s="173"/>
    </row>
    <row r="46638" spans="13:21" s="104" customFormat="1" ht="15.75">
      <c r="M46638" s="172"/>
      <c r="N46638" s="172"/>
      <c r="O46638" s="172"/>
      <c r="U46638" s="173"/>
    </row>
    <row r="46639" spans="13:21" s="104" customFormat="1" ht="15.75">
      <c r="M46639" s="172"/>
      <c r="N46639" s="172"/>
      <c r="O46639" s="172"/>
      <c r="U46639" s="173"/>
    </row>
    <row r="46640" spans="13:21" s="104" customFormat="1" ht="15.75">
      <c r="M46640" s="172"/>
      <c r="N46640" s="172"/>
      <c r="O46640" s="172"/>
      <c r="U46640" s="173"/>
    </row>
    <row r="46641" spans="13:21" s="104" customFormat="1" ht="15.75">
      <c r="M46641" s="172"/>
      <c r="N46641" s="172"/>
      <c r="O46641" s="172"/>
      <c r="U46641" s="173"/>
    </row>
    <row r="46642" spans="13:21" s="104" customFormat="1" ht="15.75">
      <c r="M46642" s="172"/>
      <c r="N46642" s="172"/>
      <c r="O46642" s="172"/>
      <c r="U46642" s="173"/>
    </row>
    <row r="46643" spans="13:21" s="104" customFormat="1" ht="15.75">
      <c r="M46643" s="172"/>
      <c r="N46643" s="172"/>
      <c r="O46643" s="172"/>
      <c r="U46643" s="173"/>
    </row>
    <row r="46644" spans="13:21" s="104" customFormat="1" ht="15.75">
      <c r="M46644" s="172"/>
      <c r="N46644" s="172"/>
      <c r="O46644" s="172"/>
      <c r="U46644" s="173"/>
    </row>
    <row r="46645" spans="13:21" s="104" customFormat="1" ht="15.75">
      <c r="M46645" s="172"/>
      <c r="N46645" s="172"/>
      <c r="O46645" s="172"/>
      <c r="U46645" s="173"/>
    </row>
    <row r="46646" spans="13:21" s="104" customFormat="1" ht="15.75">
      <c r="M46646" s="172"/>
      <c r="N46646" s="172"/>
      <c r="O46646" s="172"/>
      <c r="U46646" s="173"/>
    </row>
    <row r="46647" spans="13:21" s="104" customFormat="1" ht="15.75">
      <c r="M46647" s="172"/>
      <c r="N46647" s="172"/>
      <c r="O46647" s="172"/>
      <c r="U46647" s="173"/>
    </row>
    <row r="46648" spans="13:21" s="104" customFormat="1" ht="15.75">
      <c r="M46648" s="172"/>
      <c r="N46648" s="172"/>
      <c r="O46648" s="172"/>
      <c r="U46648" s="173"/>
    </row>
    <row r="46649" spans="13:21" s="104" customFormat="1" ht="15.75">
      <c r="M46649" s="172"/>
      <c r="N46649" s="172"/>
      <c r="O46649" s="172"/>
      <c r="U46649" s="173"/>
    </row>
    <row r="46650" spans="13:21" s="104" customFormat="1" ht="15.75">
      <c r="M46650" s="172"/>
      <c r="N46650" s="172"/>
      <c r="O46650" s="172"/>
      <c r="U46650" s="173"/>
    </row>
    <row r="46651" spans="13:21" s="104" customFormat="1" ht="15.75">
      <c r="M46651" s="172"/>
      <c r="N46651" s="172"/>
      <c r="O46651" s="172"/>
      <c r="U46651" s="173"/>
    </row>
    <row r="46652" spans="13:21" s="104" customFormat="1" ht="15.75">
      <c r="M46652" s="172"/>
      <c r="N46652" s="172"/>
      <c r="O46652" s="172"/>
      <c r="U46652" s="173"/>
    </row>
    <row r="46653" spans="13:21" s="104" customFormat="1" ht="15.75">
      <c r="M46653" s="172"/>
      <c r="N46653" s="172"/>
      <c r="O46653" s="172"/>
      <c r="U46653" s="173"/>
    </row>
    <row r="46654" spans="13:21" s="104" customFormat="1" ht="15.75">
      <c r="M46654" s="172"/>
      <c r="N46654" s="172"/>
      <c r="O46654" s="172"/>
      <c r="U46654" s="173"/>
    </row>
    <row r="46655" spans="13:21" s="104" customFormat="1" ht="15.75">
      <c r="M46655" s="172"/>
      <c r="N46655" s="172"/>
      <c r="O46655" s="172"/>
      <c r="U46655" s="173"/>
    </row>
    <row r="46656" spans="13:21" s="104" customFormat="1" ht="15.75">
      <c r="M46656" s="172"/>
      <c r="N46656" s="172"/>
      <c r="O46656" s="172"/>
      <c r="U46656" s="173"/>
    </row>
    <row r="46657" spans="13:21" s="104" customFormat="1" ht="15.75">
      <c r="M46657" s="172"/>
      <c r="N46657" s="172"/>
      <c r="O46657" s="172"/>
      <c r="U46657" s="173"/>
    </row>
    <row r="46658" spans="13:21" s="104" customFormat="1" ht="15.75">
      <c r="M46658" s="172"/>
      <c r="N46658" s="172"/>
      <c r="O46658" s="172"/>
      <c r="U46658" s="173"/>
    </row>
    <row r="46659" spans="13:21" s="104" customFormat="1" ht="15.75">
      <c r="M46659" s="172"/>
      <c r="N46659" s="172"/>
      <c r="O46659" s="172"/>
      <c r="U46659" s="173"/>
    </row>
    <row r="46660" spans="13:21" s="104" customFormat="1" ht="15.75">
      <c r="M46660" s="172"/>
      <c r="N46660" s="172"/>
      <c r="O46660" s="172"/>
      <c r="U46660" s="173"/>
    </row>
    <row r="46661" spans="13:21" s="104" customFormat="1" ht="15.75">
      <c r="M46661" s="172"/>
      <c r="N46661" s="172"/>
      <c r="O46661" s="172"/>
      <c r="U46661" s="173"/>
    </row>
    <row r="46662" spans="13:21" s="104" customFormat="1" ht="15.75">
      <c r="M46662" s="172"/>
      <c r="N46662" s="172"/>
      <c r="O46662" s="172"/>
      <c r="U46662" s="173"/>
    </row>
    <row r="46663" spans="13:21" s="104" customFormat="1" ht="15.75">
      <c r="M46663" s="172"/>
      <c r="N46663" s="172"/>
      <c r="O46663" s="172"/>
      <c r="U46663" s="173"/>
    </row>
    <row r="46664" spans="13:21" s="104" customFormat="1" ht="15.75">
      <c r="M46664" s="172"/>
      <c r="N46664" s="172"/>
      <c r="O46664" s="172"/>
      <c r="U46664" s="173"/>
    </row>
    <row r="46665" spans="13:21" s="104" customFormat="1" ht="15.75">
      <c r="M46665" s="172"/>
      <c r="N46665" s="172"/>
      <c r="O46665" s="172"/>
      <c r="U46665" s="173"/>
    </row>
    <row r="46666" spans="13:21" s="104" customFormat="1" ht="15.75">
      <c r="M46666" s="172"/>
      <c r="N46666" s="172"/>
      <c r="O46666" s="172"/>
      <c r="U46666" s="173"/>
    </row>
    <row r="46667" spans="13:21" s="104" customFormat="1" ht="15.75">
      <c r="M46667" s="172"/>
      <c r="N46667" s="172"/>
      <c r="O46667" s="172"/>
      <c r="U46667" s="173"/>
    </row>
    <row r="46668" spans="13:21" s="104" customFormat="1" ht="15.75">
      <c r="M46668" s="172"/>
      <c r="N46668" s="172"/>
      <c r="O46668" s="172"/>
      <c r="U46668" s="173"/>
    </row>
    <row r="46669" spans="13:21" s="104" customFormat="1" ht="15.75">
      <c r="M46669" s="172"/>
      <c r="N46669" s="172"/>
      <c r="O46669" s="172"/>
      <c r="U46669" s="173"/>
    </row>
    <row r="46670" spans="13:21" s="104" customFormat="1" ht="15.75">
      <c r="M46670" s="172"/>
      <c r="N46670" s="172"/>
      <c r="O46670" s="172"/>
      <c r="U46670" s="173"/>
    </row>
    <row r="46671" spans="13:21" s="104" customFormat="1" ht="15.75">
      <c r="M46671" s="172"/>
      <c r="N46671" s="172"/>
      <c r="O46671" s="172"/>
      <c r="U46671" s="173"/>
    </row>
    <row r="46672" spans="13:21" s="104" customFormat="1" ht="15.75">
      <c r="M46672" s="172"/>
      <c r="N46672" s="172"/>
      <c r="O46672" s="172"/>
      <c r="U46672" s="173"/>
    </row>
    <row r="46673" spans="13:21" s="104" customFormat="1" ht="15.75">
      <c r="M46673" s="172"/>
      <c r="N46673" s="172"/>
      <c r="O46673" s="172"/>
      <c r="U46673" s="173"/>
    </row>
    <row r="46674" spans="13:21" s="104" customFormat="1" ht="15.75">
      <c r="M46674" s="172"/>
      <c r="N46674" s="172"/>
      <c r="O46674" s="172"/>
      <c r="U46674" s="173"/>
    </row>
    <row r="46675" spans="13:21" s="104" customFormat="1" ht="15.75">
      <c r="M46675" s="172"/>
      <c r="N46675" s="172"/>
      <c r="O46675" s="172"/>
      <c r="U46675" s="173"/>
    </row>
    <row r="46676" spans="13:21" s="104" customFormat="1" ht="15.75">
      <c r="M46676" s="172"/>
      <c r="N46676" s="172"/>
      <c r="O46676" s="172"/>
      <c r="U46676" s="173"/>
    </row>
    <row r="46677" spans="13:21" s="104" customFormat="1" ht="15.75">
      <c r="M46677" s="172"/>
      <c r="N46677" s="172"/>
      <c r="O46677" s="172"/>
      <c r="U46677" s="173"/>
    </row>
    <row r="46678" spans="13:21" s="104" customFormat="1" ht="15.75">
      <c r="M46678" s="172"/>
      <c r="N46678" s="172"/>
      <c r="O46678" s="172"/>
      <c r="U46678" s="173"/>
    </row>
    <row r="46679" spans="13:21" s="104" customFormat="1" ht="15.75">
      <c r="M46679" s="172"/>
      <c r="N46679" s="172"/>
      <c r="O46679" s="172"/>
      <c r="U46679" s="173"/>
    </row>
    <row r="46680" spans="13:21" s="104" customFormat="1" ht="15.75">
      <c r="M46680" s="172"/>
      <c r="N46680" s="172"/>
      <c r="O46680" s="172"/>
      <c r="U46680" s="173"/>
    </row>
    <row r="46681" spans="13:21" s="104" customFormat="1" ht="15.75">
      <c r="M46681" s="172"/>
      <c r="N46681" s="172"/>
      <c r="O46681" s="172"/>
      <c r="U46681" s="173"/>
    </row>
    <row r="46682" spans="13:21" s="104" customFormat="1" ht="15.75">
      <c r="M46682" s="172"/>
      <c r="N46682" s="172"/>
      <c r="O46682" s="172"/>
      <c r="U46682" s="173"/>
    </row>
    <row r="46683" spans="13:21" s="104" customFormat="1" ht="15.75">
      <c r="M46683" s="172"/>
      <c r="N46683" s="172"/>
      <c r="O46683" s="172"/>
      <c r="U46683" s="173"/>
    </row>
    <row r="46684" spans="13:21" s="104" customFormat="1" ht="15.75">
      <c r="M46684" s="172"/>
      <c r="N46684" s="172"/>
      <c r="O46684" s="172"/>
      <c r="U46684" s="173"/>
    </row>
    <row r="46685" spans="13:21" s="104" customFormat="1" ht="15.75">
      <c r="M46685" s="172"/>
      <c r="N46685" s="172"/>
      <c r="O46685" s="172"/>
      <c r="U46685" s="173"/>
    </row>
    <row r="46686" spans="13:21" s="104" customFormat="1" ht="15.75">
      <c r="M46686" s="172"/>
      <c r="N46686" s="172"/>
      <c r="O46686" s="172"/>
      <c r="U46686" s="173"/>
    </row>
    <row r="46687" spans="13:21" s="104" customFormat="1" ht="15.75">
      <c r="M46687" s="172"/>
      <c r="N46687" s="172"/>
      <c r="O46687" s="172"/>
      <c r="U46687" s="173"/>
    </row>
    <row r="46688" spans="13:21" s="104" customFormat="1" ht="15.75">
      <c r="M46688" s="172"/>
      <c r="N46688" s="172"/>
      <c r="O46688" s="172"/>
      <c r="U46688" s="173"/>
    </row>
    <row r="46689" spans="13:21" s="104" customFormat="1" ht="15.75">
      <c r="M46689" s="172"/>
      <c r="N46689" s="172"/>
      <c r="O46689" s="172"/>
      <c r="U46689" s="173"/>
    </row>
    <row r="46690" spans="13:21" s="104" customFormat="1" ht="15.75">
      <c r="M46690" s="172"/>
      <c r="N46690" s="172"/>
      <c r="O46690" s="172"/>
      <c r="U46690" s="173"/>
    </row>
    <row r="46691" spans="13:21" s="104" customFormat="1" ht="15.75">
      <c r="M46691" s="172"/>
      <c r="N46691" s="172"/>
      <c r="O46691" s="172"/>
      <c r="U46691" s="173"/>
    </row>
    <row r="46692" spans="13:21" s="104" customFormat="1" ht="15.75">
      <c r="M46692" s="172"/>
      <c r="N46692" s="172"/>
      <c r="O46692" s="172"/>
      <c r="U46692" s="173"/>
    </row>
    <row r="46693" spans="13:21" s="104" customFormat="1" ht="15.75">
      <c r="M46693" s="172"/>
      <c r="N46693" s="172"/>
      <c r="O46693" s="172"/>
      <c r="U46693" s="173"/>
    </row>
    <row r="46694" spans="13:21" s="104" customFormat="1" ht="15.75">
      <c r="M46694" s="172"/>
      <c r="N46694" s="172"/>
      <c r="O46694" s="172"/>
      <c r="U46694" s="173"/>
    </row>
    <row r="46695" spans="13:21" s="104" customFormat="1" ht="15.75">
      <c r="M46695" s="172"/>
      <c r="N46695" s="172"/>
      <c r="O46695" s="172"/>
      <c r="U46695" s="173"/>
    </row>
    <row r="46696" spans="13:21" s="104" customFormat="1" ht="15.75">
      <c r="M46696" s="172"/>
      <c r="N46696" s="172"/>
      <c r="O46696" s="172"/>
      <c r="U46696" s="173"/>
    </row>
    <row r="46697" spans="13:21" s="104" customFormat="1" ht="15.75">
      <c r="M46697" s="172"/>
      <c r="N46697" s="172"/>
      <c r="O46697" s="172"/>
      <c r="U46697" s="173"/>
    </row>
    <row r="46698" spans="13:21" s="104" customFormat="1" ht="15.75">
      <c r="M46698" s="172"/>
      <c r="N46698" s="172"/>
      <c r="O46698" s="172"/>
      <c r="U46698" s="173"/>
    </row>
    <row r="46699" spans="13:21" s="104" customFormat="1" ht="15.75">
      <c r="M46699" s="172"/>
      <c r="N46699" s="172"/>
      <c r="O46699" s="172"/>
      <c r="U46699" s="173"/>
    </row>
    <row r="46700" spans="13:21" s="104" customFormat="1" ht="15.75">
      <c r="M46700" s="172"/>
      <c r="N46700" s="172"/>
      <c r="O46700" s="172"/>
      <c r="U46700" s="173"/>
    </row>
    <row r="46701" spans="13:21" s="104" customFormat="1" ht="15.75">
      <c r="M46701" s="172"/>
      <c r="N46701" s="172"/>
      <c r="O46701" s="172"/>
      <c r="U46701" s="173"/>
    </row>
    <row r="46702" spans="13:21" s="104" customFormat="1" ht="15.75">
      <c r="M46702" s="172"/>
      <c r="N46702" s="172"/>
      <c r="O46702" s="172"/>
      <c r="U46702" s="173"/>
    </row>
    <row r="46703" spans="13:21" s="104" customFormat="1" ht="15.75">
      <c r="M46703" s="172"/>
      <c r="N46703" s="172"/>
      <c r="O46703" s="172"/>
      <c r="U46703" s="173"/>
    </row>
    <row r="46704" spans="13:21" s="104" customFormat="1" ht="15.75">
      <c r="M46704" s="172"/>
      <c r="N46704" s="172"/>
      <c r="O46704" s="172"/>
      <c r="U46704" s="173"/>
    </row>
    <row r="46705" spans="13:21" s="104" customFormat="1" ht="15.75">
      <c r="M46705" s="172"/>
      <c r="N46705" s="172"/>
      <c r="O46705" s="172"/>
      <c r="U46705" s="173"/>
    </row>
    <row r="46706" spans="13:21" s="104" customFormat="1" ht="15.75">
      <c r="M46706" s="172"/>
      <c r="N46706" s="172"/>
      <c r="O46706" s="172"/>
      <c r="U46706" s="173"/>
    </row>
    <row r="46707" spans="13:21" s="104" customFormat="1" ht="15.75">
      <c r="M46707" s="172"/>
      <c r="N46707" s="172"/>
      <c r="O46707" s="172"/>
      <c r="U46707" s="173"/>
    </row>
    <row r="46708" spans="13:21" s="104" customFormat="1" ht="15.75">
      <c r="M46708" s="172"/>
      <c r="N46708" s="172"/>
      <c r="O46708" s="172"/>
      <c r="U46708" s="173"/>
    </row>
    <row r="46709" spans="13:21" s="104" customFormat="1" ht="15.75">
      <c r="M46709" s="172"/>
      <c r="N46709" s="172"/>
      <c r="O46709" s="172"/>
      <c r="U46709" s="173"/>
    </row>
    <row r="46710" spans="13:21" s="104" customFormat="1" ht="15.75">
      <c r="M46710" s="172"/>
      <c r="N46710" s="172"/>
      <c r="O46710" s="172"/>
      <c r="U46710" s="173"/>
    </row>
    <row r="46711" spans="13:21" s="104" customFormat="1" ht="15.75">
      <c r="M46711" s="172"/>
      <c r="N46711" s="172"/>
      <c r="O46711" s="172"/>
      <c r="U46711" s="173"/>
    </row>
    <row r="46712" spans="13:21" s="104" customFormat="1" ht="15.75">
      <c r="M46712" s="172"/>
      <c r="N46712" s="172"/>
      <c r="O46712" s="172"/>
      <c r="U46712" s="173"/>
    </row>
    <row r="46713" spans="13:21" s="104" customFormat="1" ht="15.75">
      <c r="M46713" s="172"/>
      <c r="N46713" s="172"/>
      <c r="O46713" s="172"/>
      <c r="U46713" s="173"/>
    </row>
    <row r="46714" spans="13:21" s="104" customFormat="1" ht="15.75">
      <c r="M46714" s="172"/>
      <c r="N46714" s="172"/>
      <c r="O46714" s="172"/>
      <c r="U46714" s="173"/>
    </row>
    <row r="46715" spans="13:21" s="104" customFormat="1" ht="15.75">
      <c r="M46715" s="172"/>
      <c r="N46715" s="172"/>
      <c r="O46715" s="172"/>
      <c r="U46715" s="173"/>
    </row>
    <row r="46716" spans="13:21" s="104" customFormat="1" ht="15.75">
      <c r="M46716" s="172"/>
      <c r="N46716" s="172"/>
      <c r="O46716" s="172"/>
      <c r="U46716" s="173"/>
    </row>
    <row r="46717" spans="13:21" s="104" customFormat="1" ht="15.75">
      <c r="M46717" s="172"/>
      <c r="N46717" s="172"/>
      <c r="O46717" s="172"/>
      <c r="U46717" s="173"/>
    </row>
    <row r="46718" spans="13:21" s="104" customFormat="1" ht="15.75">
      <c r="M46718" s="172"/>
      <c r="N46718" s="172"/>
      <c r="O46718" s="172"/>
      <c r="U46718" s="173"/>
    </row>
    <row r="46719" spans="13:21" s="104" customFormat="1" ht="15.75">
      <c r="M46719" s="172"/>
      <c r="N46719" s="172"/>
      <c r="O46719" s="172"/>
      <c r="U46719" s="173"/>
    </row>
    <row r="46720" spans="13:21" s="104" customFormat="1" ht="15.75">
      <c r="M46720" s="172"/>
      <c r="N46720" s="172"/>
      <c r="O46720" s="172"/>
      <c r="U46720" s="173"/>
    </row>
    <row r="46721" spans="13:21" s="104" customFormat="1" ht="15.75">
      <c r="M46721" s="172"/>
      <c r="N46721" s="172"/>
      <c r="O46721" s="172"/>
      <c r="U46721" s="173"/>
    </row>
    <row r="46722" spans="13:21" s="104" customFormat="1" ht="15.75">
      <c r="M46722" s="172"/>
      <c r="N46722" s="172"/>
      <c r="O46722" s="172"/>
      <c r="U46722" s="173"/>
    </row>
    <row r="46723" spans="13:21" s="104" customFormat="1" ht="15.75">
      <c r="M46723" s="172"/>
      <c r="N46723" s="172"/>
      <c r="O46723" s="172"/>
      <c r="U46723" s="173"/>
    </row>
    <row r="46724" spans="13:21" s="104" customFormat="1" ht="15.75">
      <c r="M46724" s="172"/>
      <c r="N46724" s="172"/>
      <c r="O46724" s="172"/>
      <c r="U46724" s="173"/>
    </row>
    <row r="46725" spans="13:21" s="104" customFormat="1" ht="15.75">
      <c r="M46725" s="172"/>
      <c r="N46725" s="172"/>
      <c r="O46725" s="172"/>
      <c r="U46725" s="173"/>
    </row>
    <row r="46726" spans="13:21" s="104" customFormat="1" ht="15.75">
      <c r="M46726" s="172"/>
      <c r="N46726" s="172"/>
      <c r="O46726" s="172"/>
      <c r="U46726" s="173"/>
    </row>
    <row r="46727" spans="13:21" s="104" customFormat="1" ht="15.75">
      <c r="M46727" s="172"/>
      <c r="N46727" s="172"/>
      <c r="O46727" s="172"/>
      <c r="U46727" s="173"/>
    </row>
    <row r="46728" spans="13:21" s="104" customFormat="1" ht="15.75">
      <c r="M46728" s="172"/>
      <c r="N46728" s="172"/>
      <c r="O46728" s="172"/>
      <c r="U46728" s="173"/>
    </row>
    <row r="46729" spans="13:21" s="104" customFormat="1" ht="15.75">
      <c r="M46729" s="172"/>
      <c r="N46729" s="172"/>
      <c r="O46729" s="172"/>
      <c r="U46729" s="173"/>
    </row>
    <row r="46730" spans="13:21" s="104" customFormat="1" ht="15.75">
      <c r="M46730" s="172"/>
      <c r="N46730" s="172"/>
      <c r="O46730" s="172"/>
      <c r="U46730" s="173"/>
    </row>
    <row r="46731" spans="13:21" s="104" customFormat="1" ht="15.75">
      <c r="M46731" s="172"/>
      <c r="N46731" s="172"/>
      <c r="O46731" s="172"/>
      <c r="U46731" s="173"/>
    </row>
    <row r="46732" spans="13:21" s="104" customFormat="1" ht="15.75">
      <c r="M46732" s="172"/>
      <c r="N46732" s="172"/>
      <c r="O46732" s="172"/>
      <c r="U46732" s="173"/>
    </row>
    <row r="46733" spans="13:21" s="104" customFormat="1" ht="15.75">
      <c r="M46733" s="172"/>
      <c r="N46733" s="172"/>
      <c r="O46733" s="172"/>
      <c r="U46733" s="173"/>
    </row>
    <row r="46734" spans="13:21" s="104" customFormat="1" ht="15.75">
      <c r="M46734" s="172"/>
      <c r="N46734" s="172"/>
      <c r="O46734" s="172"/>
      <c r="U46734" s="173"/>
    </row>
    <row r="46735" spans="13:21" s="104" customFormat="1" ht="15.75">
      <c r="M46735" s="172"/>
      <c r="N46735" s="172"/>
      <c r="O46735" s="172"/>
      <c r="U46735" s="173"/>
    </row>
    <row r="46736" spans="13:21" s="104" customFormat="1" ht="15.75">
      <c r="M46736" s="172"/>
      <c r="N46736" s="172"/>
      <c r="O46736" s="172"/>
      <c r="U46736" s="173"/>
    </row>
    <row r="46737" spans="13:21" s="104" customFormat="1" ht="15.75">
      <c r="M46737" s="172"/>
      <c r="N46737" s="172"/>
      <c r="O46737" s="172"/>
      <c r="U46737" s="173"/>
    </row>
    <row r="46738" spans="13:21" s="104" customFormat="1" ht="15.75">
      <c r="M46738" s="172"/>
      <c r="N46738" s="172"/>
      <c r="O46738" s="172"/>
      <c r="U46738" s="173"/>
    </row>
    <row r="46739" spans="13:21" s="104" customFormat="1" ht="15.75">
      <c r="M46739" s="172"/>
      <c r="N46739" s="172"/>
      <c r="O46739" s="172"/>
      <c r="U46739" s="173"/>
    </row>
    <row r="46740" spans="13:21" s="104" customFormat="1" ht="15.75">
      <c r="M46740" s="172"/>
      <c r="N46740" s="172"/>
      <c r="O46740" s="172"/>
      <c r="U46740" s="173"/>
    </row>
    <row r="46741" spans="13:21" s="104" customFormat="1" ht="15.75">
      <c r="M46741" s="172"/>
      <c r="N46741" s="172"/>
      <c r="O46741" s="172"/>
      <c r="U46741" s="173"/>
    </row>
    <row r="46742" spans="13:21" s="104" customFormat="1" ht="15.75">
      <c r="M46742" s="172"/>
      <c r="N46742" s="172"/>
      <c r="O46742" s="172"/>
      <c r="U46742" s="173"/>
    </row>
    <row r="46743" spans="13:21" s="104" customFormat="1" ht="15.75">
      <c r="M46743" s="172"/>
      <c r="N46743" s="172"/>
      <c r="O46743" s="172"/>
      <c r="U46743" s="173"/>
    </row>
    <row r="46744" spans="13:21" s="104" customFormat="1" ht="15.75">
      <c r="M46744" s="172"/>
      <c r="N46744" s="172"/>
      <c r="O46744" s="172"/>
      <c r="U46744" s="173"/>
    </row>
    <row r="46745" spans="13:21" s="104" customFormat="1" ht="15.75">
      <c r="M46745" s="172"/>
      <c r="N46745" s="172"/>
      <c r="O46745" s="172"/>
      <c r="U46745" s="173"/>
    </row>
    <row r="46746" spans="13:21" s="104" customFormat="1" ht="15.75">
      <c r="M46746" s="172"/>
      <c r="N46746" s="172"/>
      <c r="O46746" s="172"/>
      <c r="U46746" s="173"/>
    </row>
    <row r="46747" spans="13:21" s="104" customFormat="1" ht="15.75">
      <c r="M46747" s="172"/>
      <c r="N46747" s="172"/>
      <c r="O46747" s="172"/>
      <c r="U46747" s="173"/>
    </row>
    <row r="46748" spans="13:21" s="104" customFormat="1" ht="15.75">
      <c r="M46748" s="172"/>
      <c r="N46748" s="172"/>
      <c r="O46748" s="172"/>
      <c r="U46748" s="173"/>
    </row>
    <row r="46749" spans="13:21" s="104" customFormat="1" ht="15.75">
      <c r="M46749" s="172"/>
      <c r="N46749" s="172"/>
      <c r="O46749" s="172"/>
      <c r="U46749" s="173"/>
    </row>
    <row r="46750" spans="13:21" s="104" customFormat="1" ht="15.75">
      <c r="M46750" s="172"/>
      <c r="N46750" s="172"/>
      <c r="O46750" s="172"/>
      <c r="U46750" s="173"/>
    </row>
    <row r="46751" spans="13:21" s="104" customFormat="1" ht="15.75">
      <c r="M46751" s="172"/>
      <c r="N46751" s="172"/>
      <c r="O46751" s="172"/>
      <c r="U46751" s="173"/>
    </row>
    <row r="46752" spans="13:21" s="104" customFormat="1" ht="15.75">
      <c r="M46752" s="172"/>
      <c r="N46752" s="172"/>
      <c r="O46752" s="172"/>
      <c r="U46752" s="173"/>
    </row>
    <row r="46753" spans="13:21" s="104" customFormat="1" ht="15.75">
      <c r="M46753" s="172"/>
      <c r="N46753" s="172"/>
      <c r="O46753" s="172"/>
      <c r="U46753" s="173"/>
    </row>
    <row r="46754" spans="13:21" s="104" customFormat="1" ht="15.75">
      <c r="M46754" s="172"/>
      <c r="N46754" s="172"/>
      <c r="O46754" s="172"/>
      <c r="U46754" s="173"/>
    </row>
    <row r="46755" spans="13:21" s="104" customFormat="1" ht="15.75">
      <c r="M46755" s="172"/>
      <c r="N46755" s="172"/>
      <c r="O46755" s="172"/>
      <c r="U46755" s="173"/>
    </row>
    <row r="46756" spans="13:21" s="104" customFormat="1" ht="15.75">
      <c r="M46756" s="172"/>
      <c r="N46756" s="172"/>
      <c r="O46756" s="172"/>
      <c r="U46756" s="173"/>
    </row>
    <row r="46757" spans="13:21" s="104" customFormat="1" ht="15.75">
      <c r="M46757" s="172"/>
      <c r="N46757" s="172"/>
      <c r="O46757" s="172"/>
      <c r="U46757" s="173"/>
    </row>
    <row r="46758" spans="13:21" s="104" customFormat="1" ht="15.75">
      <c r="M46758" s="172"/>
      <c r="N46758" s="172"/>
      <c r="O46758" s="172"/>
      <c r="U46758" s="173"/>
    </row>
    <row r="46759" spans="13:21" s="104" customFormat="1" ht="15.75">
      <c r="M46759" s="172"/>
      <c r="N46759" s="172"/>
      <c r="O46759" s="172"/>
      <c r="U46759" s="173"/>
    </row>
    <row r="46760" spans="13:21" s="104" customFormat="1" ht="15.75">
      <c r="M46760" s="172"/>
      <c r="N46760" s="172"/>
      <c r="O46760" s="172"/>
      <c r="U46760" s="173"/>
    </row>
    <row r="46761" spans="13:21" s="104" customFormat="1" ht="15.75">
      <c r="M46761" s="172"/>
      <c r="N46761" s="172"/>
      <c r="O46761" s="172"/>
      <c r="U46761" s="173"/>
    </row>
    <row r="46762" spans="13:21" s="104" customFormat="1" ht="15.75">
      <c r="M46762" s="172"/>
      <c r="N46762" s="172"/>
      <c r="O46762" s="172"/>
      <c r="U46762" s="173"/>
    </row>
    <row r="46763" spans="13:21" s="104" customFormat="1" ht="15.75">
      <c r="M46763" s="172"/>
      <c r="N46763" s="172"/>
      <c r="O46763" s="172"/>
      <c r="U46763" s="173"/>
    </row>
    <row r="46764" spans="13:21" s="104" customFormat="1" ht="15.75">
      <c r="M46764" s="172"/>
      <c r="N46764" s="172"/>
      <c r="O46764" s="172"/>
      <c r="U46764" s="173"/>
    </row>
    <row r="46765" spans="13:21" s="104" customFormat="1" ht="15.75">
      <c r="M46765" s="172"/>
      <c r="N46765" s="172"/>
      <c r="O46765" s="172"/>
      <c r="U46765" s="173"/>
    </row>
    <row r="46766" spans="13:21" s="104" customFormat="1" ht="15.75">
      <c r="M46766" s="172"/>
      <c r="N46766" s="172"/>
      <c r="O46766" s="172"/>
      <c r="U46766" s="173"/>
    </row>
    <row r="46767" spans="13:21" s="104" customFormat="1" ht="15.75">
      <c r="M46767" s="172"/>
      <c r="N46767" s="172"/>
      <c r="O46767" s="172"/>
      <c r="U46767" s="173"/>
    </row>
    <row r="46768" spans="13:21" s="104" customFormat="1" ht="15.75">
      <c r="M46768" s="172"/>
      <c r="N46768" s="172"/>
      <c r="O46768" s="172"/>
      <c r="U46768" s="173"/>
    </row>
    <row r="46769" spans="13:21" s="104" customFormat="1" ht="15.75">
      <c r="M46769" s="172"/>
      <c r="N46769" s="172"/>
      <c r="O46769" s="172"/>
      <c r="U46769" s="173"/>
    </row>
    <row r="46770" spans="13:21" s="104" customFormat="1" ht="15.75">
      <c r="M46770" s="172"/>
      <c r="N46770" s="172"/>
      <c r="O46770" s="172"/>
      <c r="U46770" s="173"/>
    </row>
    <row r="46771" spans="13:21" s="104" customFormat="1" ht="15.75">
      <c r="M46771" s="172"/>
      <c r="N46771" s="172"/>
      <c r="O46771" s="172"/>
      <c r="U46771" s="173"/>
    </row>
    <row r="46772" spans="13:21" s="104" customFormat="1" ht="15.75">
      <c r="M46772" s="172"/>
      <c r="N46772" s="172"/>
      <c r="O46772" s="172"/>
      <c r="U46772" s="173"/>
    </row>
    <row r="46773" spans="13:21" s="104" customFormat="1" ht="15.75">
      <c r="M46773" s="172"/>
      <c r="N46773" s="172"/>
      <c r="O46773" s="172"/>
      <c r="U46773" s="173"/>
    </row>
    <row r="46774" spans="13:21" s="104" customFormat="1" ht="15.75">
      <c r="M46774" s="172"/>
      <c r="N46774" s="172"/>
      <c r="O46774" s="172"/>
      <c r="U46774" s="173"/>
    </row>
    <row r="46775" spans="13:21" s="104" customFormat="1" ht="15.75">
      <c r="M46775" s="172"/>
      <c r="N46775" s="172"/>
      <c r="O46775" s="172"/>
      <c r="U46775" s="173"/>
    </row>
    <row r="46776" spans="13:21" s="104" customFormat="1" ht="15.75">
      <c r="M46776" s="172"/>
      <c r="N46776" s="172"/>
      <c r="O46776" s="172"/>
      <c r="U46776" s="173"/>
    </row>
    <row r="46777" spans="13:21" s="104" customFormat="1" ht="15.75">
      <c r="M46777" s="172"/>
      <c r="N46777" s="172"/>
      <c r="O46777" s="172"/>
      <c r="U46777" s="173"/>
    </row>
    <row r="46778" spans="13:21" s="104" customFormat="1" ht="15.75">
      <c r="M46778" s="172"/>
      <c r="N46778" s="172"/>
      <c r="O46778" s="172"/>
      <c r="U46778" s="173"/>
    </row>
    <row r="46779" spans="13:21" s="104" customFormat="1" ht="15.75">
      <c r="M46779" s="172"/>
      <c r="N46779" s="172"/>
      <c r="O46779" s="172"/>
      <c r="U46779" s="173"/>
    </row>
    <row r="46780" spans="13:21" s="104" customFormat="1" ht="15.75">
      <c r="M46780" s="172"/>
      <c r="N46780" s="172"/>
      <c r="O46780" s="172"/>
      <c r="U46780" s="173"/>
    </row>
    <row r="46781" spans="13:21" s="104" customFormat="1" ht="15.75">
      <c r="M46781" s="172"/>
      <c r="N46781" s="172"/>
      <c r="O46781" s="172"/>
      <c r="U46781" s="173"/>
    </row>
    <row r="46782" spans="13:21" s="104" customFormat="1" ht="15.75">
      <c r="M46782" s="172"/>
      <c r="N46782" s="172"/>
      <c r="O46782" s="172"/>
      <c r="U46782" s="173"/>
    </row>
    <row r="46783" spans="13:21" s="104" customFormat="1" ht="15.75">
      <c r="M46783" s="172"/>
      <c r="N46783" s="172"/>
      <c r="O46783" s="172"/>
      <c r="U46783" s="173"/>
    </row>
    <row r="46784" spans="13:21" s="104" customFormat="1" ht="15.75">
      <c r="M46784" s="172"/>
      <c r="N46784" s="172"/>
      <c r="O46784" s="172"/>
      <c r="U46784" s="173"/>
    </row>
    <row r="46785" spans="13:21" s="104" customFormat="1" ht="15.75">
      <c r="M46785" s="172"/>
      <c r="N46785" s="172"/>
      <c r="O46785" s="172"/>
      <c r="U46785" s="173"/>
    </row>
    <row r="46786" spans="13:21" s="104" customFormat="1" ht="15.75">
      <c r="M46786" s="172"/>
      <c r="N46786" s="172"/>
      <c r="O46786" s="172"/>
      <c r="U46786" s="173"/>
    </row>
    <row r="46787" spans="13:21" s="104" customFormat="1" ht="15.75">
      <c r="M46787" s="172"/>
      <c r="N46787" s="172"/>
      <c r="O46787" s="172"/>
      <c r="U46787" s="173"/>
    </row>
    <row r="46788" spans="13:21" s="104" customFormat="1" ht="15.75">
      <c r="M46788" s="172"/>
      <c r="N46788" s="172"/>
      <c r="O46788" s="172"/>
      <c r="U46788" s="173"/>
    </row>
    <row r="46789" spans="13:21" s="104" customFormat="1" ht="15.75">
      <c r="M46789" s="172"/>
      <c r="N46789" s="172"/>
      <c r="O46789" s="172"/>
      <c r="U46789" s="173"/>
    </row>
    <row r="46790" spans="13:21" s="104" customFormat="1" ht="15.75">
      <c r="M46790" s="172"/>
      <c r="N46790" s="172"/>
      <c r="O46790" s="172"/>
      <c r="U46790" s="173"/>
    </row>
    <row r="46791" spans="13:21" s="104" customFormat="1" ht="15.75">
      <c r="M46791" s="172"/>
      <c r="N46791" s="172"/>
      <c r="O46791" s="172"/>
      <c r="U46791" s="173"/>
    </row>
    <row r="46792" spans="13:21" s="104" customFormat="1" ht="15.75">
      <c r="M46792" s="172"/>
      <c r="N46792" s="172"/>
      <c r="O46792" s="172"/>
      <c r="U46792" s="173"/>
    </row>
    <row r="46793" spans="13:21" s="104" customFormat="1" ht="15.75">
      <c r="M46793" s="172"/>
      <c r="N46793" s="172"/>
      <c r="O46793" s="172"/>
      <c r="U46793" s="173"/>
    </row>
    <row r="46794" spans="13:21" s="104" customFormat="1" ht="15.75">
      <c r="M46794" s="172"/>
      <c r="N46794" s="172"/>
      <c r="O46794" s="172"/>
      <c r="U46794" s="173"/>
    </row>
    <row r="46795" spans="13:21" s="104" customFormat="1" ht="15.75">
      <c r="M46795" s="172"/>
      <c r="N46795" s="172"/>
      <c r="O46795" s="172"/>
      <c r="U46795" s="173"/>
    </row>
    <row r="46796" spans="13:21" s="104" customFormat="1" ht="15.75">
      <c r="M46796" s="172"/>
      <c r="N46796" s="172"/>
      <c r="O46796" s="172"/>
      <c r="U46796" s="173"/>
    </row>
    <row r="46797" spans="13:21" s="104" customFormat="1" ht="15.75">
      <c r="M46797" s="172"/>
      <c r="N46797" s="172"/>
      <c r="O46797" s="172"/>
      <c r="U46797" s="173"/>
    </row>
    <row r="46798" spans="13:21" s="104" customFormat="1" ht="15.75">
      <c r="M46798" s="172"/>
      <c r="N46798" s="172"/>
      <c r="O46798" s="172"/>
      <c r="U46798" s="173"/>
    </row>
    <row r="46799" spans="13:21" s="104" customFormat="1" ht="15.75">
      <c r="M46799" s="172"/>
      <c r="N46799" s="172"/>
      <c r="O46799" s="172"/>
      <c r="U46799" s="173"/>
    </row>
    <row r="46800" spans="13:21" s="104" customFormat="1" ht="15.75">
      <c r="M46800" s="172"/>
      <c r="N46800" s="172"/>
      <c r="O46800" s="172"/>
      <c r="U46800" s="173"/>
    </row>
    <row r="46801" spans="13:21" s="104" customFormat="1" ht="15.75">
      <c r="M46801" s="172"/>
      <c r="N46801" s="172"/>
      <c r="O46801" s="172"/>
      <c r="U46801" s="173"/>
    </row>
    <row r="46802" spans="13:21" s="104" customFormat="1" ht="15.75">
      <c r="M46802" s="172"/>
      <c r="N46802" s="172"/>
      <c r="O46802" s="172"/>
      <c r="U46802" s="173"/>
    </row>
    <row r="46803" spans="13:21" s="104" customFormat="1" ht="15.75">
      <c r="M46803" s="172"/>
      <c r="N46803" s="172"/>
      <c r="O46803" s="172"/>
      <c r="U46803" s="173"/>
    </row>
    <row r="46804" spans="13:21" s="104" customFormat="1" ht="15.75">
      <c r="M46804" s="172"/>
      <c r="N46804" s="172"/>
      <c r="O46804" s="172"/>
      <c r="U46804" s="173"/>
    </row>
    <row r="46805" spans="13:21" s="104" customFormat="1" ht="15.75">
      <c r="M46805" s="172"/>
      <c r="N46805" s="172"/>
      <c r="O46805" s="172"/>
      <c r="U46805" s="173"/>
    </row>
    <row r="46806" spans="13:21" s="104" customFormat="1" ht="15.75">
      <c r="M46806" s="172"/>
      <c r="N46806" s="172"/>
      <c r="O46806" s="172"/>
      <c r="U46806" s="173"/>
    </row>
    <row r="46807" spans="13:21" s="104" customFormat="1" ht="15.75">
      <c r="M46807" s="172"/>
      <c r="N46807" s="172"/>
      <c r="O46807" s="172"/>
      <c r="U46807" s="173"/>
    </row>
    <row r="46808" spans="13:21" s="104" customFormat="1" ht="15.75">
      <c r="M46808" s="172"/>
      <c r="N46808" s="172"/>
      <c r="O46808" s="172"/>
      <c r="U46808" s="173"/>
    </row>
    <row r="46809" spans="13:21" s="104" customFormat="1" ht="15.75">
      <c r="M46809" s="172"/>
      <c r="N46809" s="172"/>
      <c r="O46809" s="172"/>
      <c r="U46809" s="173"/>
    </row>
    <row r="46810" spans="13:21" s="104" customFormat="1" ht="15.75">
      <c r="M46810" s="172"/>
      <c r="N46810" s="172"/>
      <c r="O46810" s="172"/>
      <c r="U46810" s="173"/>
    </row>
    <row r="46811" spans="13:21" s="104" customFormat="1" ht="15.75">
      <c r="M46811" s="172"/>
      <c r="N46811" s="172"/>
      <c r="O46811" s="172"/>
      <c r="U46811" s="173"/>
    </row>
    <row r="46812" spans="13:21" s="104" customFormat="1" ht="15.75">
      <c r="M46812" s="172"/>
      <c r="N46812" s="172"/>
      <c r="O46812" s="172"/>
      <c r="U46812" s="173"/>
    </row>
    <row r="46813" spans="13:21" s="104" customFormat="1" ht="15.75">
      <c r="M46813" s="172"/>
      <c r="N46813" s="172"/>
      <c r="O46813" s="172"/>
      <c r="U46813" s="173"/>
    </row>
    <row r="46814" spans="13:21" s="104" customFormat="1" ht="15.75">
      <c r="M46814" s="172"/>
      <c r="N46814" s="172"/>
      <c r="O46814" s="172"/>
      <c r="U46814" s="173"/>
    </row>
    <row r="46815" spans="13:21" s="104" customFormat="1" ht="15.75">
      <c r="M46815" s="172"/>
      <c r="N46815" s="172"/>
      <c r="O46815" s="172"/>
      <c r="U46815" s="173"/>
    </row>
    <row r="46816" spans="13:21" s="104" customFormat="1" ht="15.75">
      <c r="M46816" s="172"/>
      <c r="N46816" s="172"/>
      <c r="O46816" s="172"/>
      <c r="U46816" s="173"/>
    </row>
    <row r="46817" spans="13:21" s="104" customFormat="1" ht="15.75">
      <c r="M46817" s="172"/>
      <c r="N46817" s="172"/>
      <c r="O46817" s="172"/>
      <c r="U46817" s="173"/>
    </row>
    <row r="46818" spans="13:21" s="104" customFormat="1" ht="15.75">
      <c r="M46818" s="172"/>
      <c r="N46818" s="172"/>
      <c r="O46818" s="172"/>
      <c r="U46818" s="173"/>
    </row>
    <row r="46819" spans="13:21" s="104" customFormat="1" ht="15.75">
      <c r="M46819" s="172"/>
      <c r="N46819" s="172"/>
      <c r="O46819" s="172"/>
      <c r="U46819" s="173"/>
    </row>
    <row r="46820" spans="13:21" s="104" customFormat="1" ht="15.75">
      <c r="M46820" s="172"/>
      <c r="N46820" s="172"/>
      <c r="O46820" s="172"/>
      <c r="U46820" s="173"/>
    </row>
    <row r="46821" spans="13:21" s="104" customFormat="1" ht="15.75">
      <c r="M46821" s="172"/>
      <c r="N46821" s="172"/>
      <c r="O46821" s="172"/>
      <c r="U46821" s="173"/>
    </row>
    <row r="46822" spans="13:21" s="104" customFormat="1" ht="15.75">
      <c r="M46822" s="172"/>
      <c r="N46822" s="172"/>
      <c r="O46822" s="172"/>
      <c r="U46822" s="173"/>
    </row>
    <row r="46823" spans="13:21" s="104" customFormat="1" ht="15.75">
      <c r="M46823" s="172"/>
      <c r="N46823" s="172"/>
      <c r="O46823" s="172"/>
      <c r="U46823" s="173"/>
    </row>
    <row r="46824" spans="13:21" s="104" customFormat="1" ht="15.75">
      <c r="M46824" s="172"/>
      <c r="N46824" s="172"/>
      <c r="O46824" s="172"/>
      <c r="U46824" s="173"/>
    </row>
    <row r="46825" spans="13:21" s="104" customFormat="1" ht="15.75">
      <c r="M46825" s="172"/>
      <c r="N46825" s="172"/>
      <c r="O46825" s="172"/>
      <c r="U46825" s="173"/>
    </row>
    <row r="46826" spans="13:21" s="104" customFormat="1" ht="15.75">
      <c r="M46826" s="172"/>
      <c r="N46826" s="172"/>
      <c r="O46826" s="172"/>
      <c r="U46826" s="173"/>
    </row>
    <row r="46827" spans="13:21" s="104" customFormat="1" ht="15.75">
      <c r="M46827" s="172"/>
      <c r="N46827" s="172"/>
      <c r="O46827" s="172"/>
      <c r="U46827" s="173"/>
    </row>
    <row r="46828" spans="13:21" s="104" customFormat="1" ht="15.75">
      <c r="M46828" s="172"/>
      <c r="N46828" s="172"/>
      <c r="O46828" s="172"/>
      <c r="U46828" s="173"/>
    </row>
    <row r="46829" spans="13:21" s="104" customFormat="1" ht="15.75">
      <c r="M46829" s="172"/>
      <c r="N46829" s="172"/>
      <c r="O46829" s="172"/>
      <c r="U46829" s="173"/>
    </row>
    <row r="46830" spans="13:21" s="104" customFormat="1" ht="15.75">
      <c r="M46830" s="172"/>
      <c r="N46830" s="172"/>
      <c r="O46830" s="172"/>
      <c r="U46830" s="173"/>
    </row>
    <row r="46831" spans="13:21" s="104" customFormat="1" ht="15.75">
      <c r="M46831" s="172"/>
      <c r="N46831" s="172"/>
      <c r="O46831" s="172"/>
      <c r="U46831" s="173"/>
    </row>
    <row r="46832" spans="13:21" s="104" customFormat="1" ht="15.75">
      <c r="M46832" s="172"/>
      <c r="N46832" s="172"/>
      <c r="O46832" s="172"/>
      <c r="U46832" s="173"/>
    </row>
    <row r="46833" spans="13:21" s="104" customFormat="1" ht="15.75">
      <c r="M46833" s="172"/>
      <c r="N46833" s="172"/>
      <c r="O46833" s="172"/>
      <c r="U46833" s="173"/>
    </row>
    <row r="46834" spans="13:21" s="104" customFormat="1" ht="15.75">
      <c r="M46834" s="172"/>
      <c r="N46834" s="172"/>
      <c r="O46834" s="172"/>
      <c r="U46834" s="173"/>
    </row>
    <row r="46835" spans="13:21" s="104" customFormat="1" ht="15.75">
      <c r="M46835" s="172"/>
      <c r="N46835" s="172"/>
      <c r="O46835" s="172"/>
      <c r="U46835" s="173"/>
    </row>
    <row r="46836" spans="13:21" s="104" customFormat="1" ht="15.75">
      <c r="M46836" s="172"/>
      <c r="N46836" s="172"/>
      <c r="O46836" s="172"/>
      <c r="U46836" s="173"/>
    </row>
    <row r="46837" spans="13:21" s="104" customFormat="1" ht="15.75">
      <c r="M46837" s="172"/>
      <c r="N46837" s="172"/>
      <c r="O46837" s="172"/>
      <c r="U46837" s="173"/>
    </row>
    <row r="46838" spans="13:21" s="104" customFormat="1" ht="15.75">
      <c r="M46838" s="172"/>
      <c r="N46838" s="172"/>
      <c r="O46838" s="172"/>
      <c r="U46838" s="173"/>
    </row>
    <row r="46839" spans="13:21" s="104" customFormat="1" ht="15.75">
      <c r="M46839" s="172"/>
      <c r="N46839" s="172"/>
      <c r="O46839" s="172"/>
      <c r="U46839" s="173"/>
    </row>
    <row r="46840" spans="13:21" s="104" customFormat="1" ht="15.75">
      <c r="M46840" s="172"/>
      <c r="N46840" s="172"/>
      <c r="O46840" s="172"/>
      <c r="U46840" s="173"/>
    </row>
    <row r="46841" spans="13:21" s="104" customFormat="1" ht="15.75">
      <c r="M46841" s="172"/>
      <c r="N46841" s="172"/>
      <c r="O46841" s="172"/>
      <c r="U46841" s="173"/>
    </row>
    <row r="46842" spans="13:21" s="104" customFormat="1" ht="15.75">
      <c r="M46842" s="172"/>
      <c r="N46842" s="172"/>
      <c r="O46842" s="172"/>
      <c r="U46842" s="173"/>
    </row>
    <row r="46843" spans="13:21" s="104" customFormat="1" ht="15.75">
      <c r="M46843" s="172"/>
      <c r="N46843" s="172"/>
      <c r="O46843" s="172"/>
      <c r="U46843" s="173"/>
    </row>
    <row r="46844" spans="13:21" s="104" customFormat="1" ht="15.75">
      <c r="M46844" s="172"/>
      <c r="N46844" s="172"/>
      <c r="O46844" s="172"/>
      <c r="U46844" s="173"/>
    </row>
    <row r="46845" spans="13:21" s="104" customFormat="1" ht="15.75">
      <c r="M46845" s="172"/>
      <c r="N46845" s="172"/>
      <c r="O46845" s="172"/>
      <c r="U46845" s="173"/>
    </row>
    <row r="46846" spans="13:21" s="104" customFormat="1" ht="15.75">
      <c r="M46846" s="172"/>
      <c r="N46846" s="172"/>
      <c r="O46846" s="172"/>
      <c r="U46846" s="173"/>
    </row>
    <row r="46847" spans="13:21" s="104" customFormat="1" ht="15.75">
      <c r="M46847" s="172"/>
      <c r="N46847" s="172"/>
      <c r="O46847" s="172"/>
      <c r="U46847" s="173"/>
    </row>
    <row r="46848" spans="13:21" s="104" customFormat="1" ht="15.75">
      <c r="M46848" s="172"/>
      <c r="N46848" s="172"/>
      <c r="O46848" s="172"/>
      <c r="U46848" s="173"/>
    </row>
    <row r="46849" spans="13:21" s="104" customFormat="1" ht="15.75">
      <c r="M46849" s="172"/>
      <c r="N46849" s="172"/>
      <c r="O46849" s="172"/>
      <c r="U46849" s="173"/>
    </row>
    <row r="46850" spans="13:21" s="104" customFormat="1" ht="15.75">
      <c r="M46850" s="172"/>
      <c r="N46850" s="172"/>
      <c r="O46850" s="172"/>
      <c r="U46850" s="173"/>
    </row>
    <row r="46851" spans="13:21" s="104" customFormat="1" ht="15.75">
      <c r="M46851" s="172"/>
      <c r="N46851" s="172"/>
      <c r="O46851" s="172"/>
      <c r="U46851" s="173"/>
    </row>
    <row r="46852" spans="13:21" s="104" customFormat="1" ht="15.75">
      <c r="M46852" s="172"/>
      <c r="N46852" s="172"/>
      <c r="O46852" s="172"/>
      <c r="U46852" s="173"/>
    </row>
    <row r="46853" spans="13:21" s="104" customFormat="1" ht="15.75">
      <c r="M46853" s="172"/>
      <c r="N46853" s="172"/>
      <c r="O46853" s="172"/>
      <c r="U46853" s="173"/>
    </row>
    <row r="46854" spans="13:21" s="104" customFormat="1" ht="15.75">
      <c r="M46854" s="172"/>
      <c r="N46854" s="172"/>
      <c r="O46854" s="172"/>
      <c r="U46854" s="173"/>
    </row>
    <row r="46855" spans="13:21" s="104" customFormat="1" ht="15.75">
      <c r="M46855" s="172"/>
      <c r="N46855" s="172"/>
      <c r="O46855" s="172"/>
      <c r="U46855" s="173"/>
    </row>
    <row r="46856" spans="13:21" s="104" customFormat="1" ht="15.75">
      <c r="M46856" s="172"/>
      <c r="N46856" s="172"/>
      <c r="O46856" s="172"/>
      <c r="U46856" s="173"/>
    </row>
    <row r="46857" spans="13:21" s="104" customFormat="1" ht="15.75">
      <c r="M46857" s="172"/>
      <c r="N46857" s="172"/>
      <c r="O46857" s="172"/>
      <c r="U46857" s="173"/>
    </row>
    <row r="46858" spans="13:21" s="104" customFormat="1" ht="15.75">
      <c r="M46858" s="172"/>
      <c r="N46858" s="172"/>
      <c r="O46858" s="172"/>
      <c r="U46858" s="173"/>
    </row>
    <row r="46859" spans="13:21" s="104" customFormat="1" ht="15.75">
      <c r="M46859" s="172"/>
      <c r="N46859" s="172"/>
      <c r="O46859" s="172"/>
      <c r="U46859" s="173"/>
    </row>
    <row r="46860" spans="13:21" s="104" customFormat="1" ht="15.75">
      <c r="M46860" s="172"/>
      <c r="N46860" s="172"/>
      <c r="O46860" s="172"/>
      <c r="U46860" s="173"/>
    </row>
    <row r="46861" spans="13:21" s="104" customFormat="1" ht="15.75">
      <c r="M46861" s="172"/>
      <c r="N46861" s="172"/>
      <c r="O46861" s="172"/>
      <c r="U46861" s="173"/>
    </row>
    <row r="46862" spans="13:21" s="104" customFormat="1" ht="15.75">
      <c r="M46862" s="172"/>
      <c r="N46862" s="172"/>
      <c r="O46862" s="172"/>
      <c r="U46862" s="173"/>
    </row>
    <row r="46863" spans="13:21" s="104" customFormat="1" ht="15.75">
      <c r="M46863" s="172"/>
      <c r="N46863" s="172"/>
      <c r="O46863" s="172"/>
      <c r="U46863" s="173"/>
    </row>
    <row r="46864" spans="13:21" s="104" customFormat="1" ht="15.75">
      <c r="M46864" s="172"/>
      <c r="N46864" s="172"/>
      <c r="O46864" s="172"/>
      <c r="U46864" s="173"/>
    </row>
    <row r="46865" spans="13:21" s="104" customFormat="1" ht="15.75">
      <c r="M46865" s="172"/>
      <c r="N46865" s="172"/>
      <c r="O46865" s="172"/>
      <c r="U46865" s="173"/>
    </row>
    <row r="46866" spans="13:21" s="104" customFormat="1" ht="15.75">
      <c r="M46866" s="172"/>
      <c r="N46866" s="172"/>
      <c r="O46866" s="172"/>
      <c r="U46866" s="173"/>
    </row>
    <row r="46867" spans="13:21" s="104" customFormat="1" ht="15.75">
      <c r="M46867" s="172"/>
      <c r="N46867" s="172"/>
      <c r="O46867" s="172"/>
      <c r="U46867" s="173"/>
    </row>
    <row r="46868" spans="13:21" s="104" customFormat="1" ht="15.75">
      <c r="M46868" s="172"/>
      <c r="N46868" s="172"/>
      <c r="O46868" s="172"/>
      <c r="U46868" s="173"/>
    </row>
    <row r="46869" spans="13:21" s="104" customFormat="1" ht="15.75">
      <c r="M46869" s="172"/>
      <c r="N46869" s="172"/>
      <c r="O46869" s="172"/>
      <c r="U46869" s="173"/>
    </row>
    <row r="46870" spans="13:21" s="104" customFormat="1" ht="15.75">
      <c r="M46870" s="172"/>
      <c r="N46870" s="172"/>
      <c r="O46870" s="172"/>
      <c r="U46870" s="173"/>
    </row>
    <row r="46871" spans="13:21" s="104" customFormat="1" ht="15.75">
      <c r="M46871" s="172"/>
      <c r="N46871" s="172"/>
      <c r="O46871" s="172"/>
      <c r="U46871" s="173"/>
    </row>
    <row r="46872" spans="13:21" s="104" customFormat="1" ht="15.75">
      <c r="M46872" s="172"/>
      <c r="N46872" s="172"/>
      <c r="O46872" s="172"/>
      <c r="U46872" s="173"/>
    </row>
    <row r="46873" spans="13:21" s="104" customFormat="1" ht="15.75">
      <c r="M46873" s="172"/>
      <c r="N46873" s="172"/>
      <c r="O46873" s="172"/>
      <c r="U46873" s="173"/>
    </row>
    <row r="46874" spans="13:21" s="104" customFormat="1" ht="15.75">
      <c r="M46874" s="172"/>
      <c r="N46874" s="172"/>
      <c r="O46874" s="172"/>
      <c r="U46874" s="173"/>
    </row>
    <row r="46875" spans="13:21" s="104" customFormat="1" ht="15.75">
      <c r="M46875" s="172"/>
      <c r="N46875" s="172"/>
      <c r="O46875" s="172"/>
      <c r="U46875" s="173"/>
    </row>
    <row r="46876" spans="13:21" s="104" customFormat="1" ht="15.75">
      <c r="M46876" s="172"/>
      <c r="N46876" s="172"/>
      <c r="O46876" s="172"/>
      <c r="U46876" s="173"/>
    </row>
    <row r="46877" spans="13:21" s="104" customFormat="1" ht="15.75">
      <c r="M46877" s="172"/>
      <c r="N46877" s="172"/>
      <c r="O46877" s="172"/>
      <c r="U46877" s="173"/>
    </row>
    <row r="46878" spans="13:21" s="104" customFormat="1" ht="15.75">
      <c r="M46878" s="172"/>
      <c r="N46878" s="172"/>
      <c r="O46878" s="172"/>
      <c r="U46878" s="173"/>
    </row>
    <row r="46879" spans="13:21" s="104" customFormat="1" ht="15.75">
      <c r="M46879" s="172"/>
      <c r="N46879" s="172"/>
      <c r="O46879" s="172"/>
      <c r="U46879" s="173"/>
    </row>
    <row r="46880" spans="13:21" s="104" customFormat="1" ht="15.75">
      <c r="M46880" s="172"/>
      <c r="N46880" s="172"/>
      <c r="O46880" s="172"/>
      <c r="U46880" s="173"/>
    </row>
    <row r="46881" spans="13:21" s="104" customFormat="1" ht="15.75">
      <c r="M46881" s="172"/>
      <c r="N46881" s="172"/>
      <c r="O46881" s="172"/>
      <c r="U46881" s="173"/>
    </row>
    <row r="46882" spans="13:21" s="104" customFormat="1" ht="15.75">
      <c r="M46882" s="172"/>
      <c r="N46882" s="172"/>
      <c r="O46882" s="172"/>
      <c r="U46882" s="173"/>
    </row>
    <row r="46883" spans="13:21" s="104" customFormat="1" ht="15.75">
      <c r="M46883" s="172"/>
      <c r="N46883" s="172"/>
      <c r="O46883" s="172"/>
      <c r="U46883" s="173"/>
    </row>
    <row r="46884" spans="13:21" s="104" customFormat="1" ht="15.75">
      <c r="M46884" s="172"/>
      <c r="N46884" s="172"/>
      <c r="O46884" s="172"/>
      <c r="U46884" s="173"/>
    </row>
    <row r="46885" spans="13:21" s="104" customFormat="1" ht="15.75">
      <c r="M46885" s="172"/>
      <c r="N46885" s="172"/>
      <c r="O46885" s="172"/>
      <c r="U46885" s="173"/>
    </row>
    <row r="46886" spans="13:21" s="104" customFormat="1" ht="15.75">
      <c r="M46886" s="172"/>
      <c r="N46886" s="172"/>
      <c r="O46886" s="172"/>
      <c r="U46886" s="173"/>
    </row>
    <row r="46887" spans="13:21" s="104" customFormat="1" ht="15.75">
      <c r="M46887" s="172"/>
      <c r="N46887" s="172"/>
      <c r="O46887" s="172"/>
      <c r="U46887" s="173"/>
    </row>
    <row r="46888" spans="13:21" s="104" customFormat="1" ht="15.75">
      <c r="M46888" s="172"/>
      <c r="N46888" s="172"/>
      <c r="O46888" s="172"/>
      <c r="U46888" s="173"/>
    </row>
    <row r="46889" spans="13:21" s="104" customFormat="1" ht="15.75">
      <c r="M46889" s="172"/>
      <c r="N46889" s="172"/>
      <c r="O46889" s="172"/>
      <c r="U46889" s="173"/>
    </row>
    <row r="46890" spans="13:21" s="104" customFormat="1" ht="15.75">
      <c r="M46890" s="172"/>
      <c r="N46890" s="172"/>
      <c r="O46890" s="172"/>
      <c r="U46890" s="173"/>
    </row>
    <row r="46891" spans="13:21" s="104" customFormat="1" ht="15.75">
      <c r="M46891" s="172"/>
      <c r="N46891" s="172"/>
      <c r="O46891" s="172"/>
      <c r="U46891" s="173"/>
    </row>
    <row r="46892" spans="13:21" s="104" customFormat="1" ht="15.75">
      <c r="M46892" s="172"/>
      <c r="N46892" s="172"/>
      <c r="O46892" s="172"/>
      <c r="U46892" s="173"/>
    </row>
    <row r="46893" spans="13:21" s="104" customFormat="1" ht="15.75">
      <c r="M46893" s="172"/>
      <c r="N46893" s="172"/>
      <c r="O46893" s="172"/>
      <c r="U46893" s="173"/>
    </row>
    <row r="46894" spans="13:21" s="104" customFormat="1" ht="15.75">
      <c r="M46894" s="172"/>
      <c r="N46894" s="172"/>
      <c r="O46894" s="172"/>
      <c r="U46894" s="173"/>
    </row>
    <row r="46895" spans="13:21" s="104" customFormat="1" ht="15.75">
      <c r="M46895" s="172"/>
      <c r="N46895" s="172"/>
      <c r="O46895" s="172"/>
      <c r="U46895" s="173"/>
    </row>
    <row r="46896" spans="13:21" s="104" customFormat="1" ht="15.75">
      <c r="M46896" s="172"/>
      <c r="N46896" s="172"/>
      <c r="O46896" s="172"/>
      <c r="U46896" s="173"/>
    </row>
    <row r="46897" spans="13:21" s="104" customFormat="1" ht="15.75">
      <c r="M46897" s="172"/>
      <c r="N46897" s="172"/>
      <c r="O46897" s="172"/>
      <c r="U46897" s="173"/>
    </row>
    <row r="46898" spans="13:21" s="104" customFormat="1" ht="15.75">
      <c r="M46898" s="172"/>
      <c r="N46898" s="172"/>
      <c r="O46898" s="172"/>
      <c r="U46898" s="173"/>
    </row>
    <row r="46899" spans="13:21" s="104" customFormat="1" ht="15.75">
      <c r="M46899" s="172"/>
      <c r="N46899" s="172"/>
      <c r="O46899" s="172"/>
      <c r="U46899" s="173"/>
    </row>
    <row r="46900" spans="13:21" s="104" customFormat="1" ht="15.75">
      <c r="M46900" s="172"/>
      <c r="N46900" s="172"/>
      <c r="O46900" s="172"/>
      <c r="U46900" s="173"/>
    </row>
    <row r="46901" spans="13:21" s="104" customFormat="1" ht="15.75">
      <c r="M46901" s="172"/>
      <c r="N46901" s="172"/>
      <c r="O46901" s="172"/>
      <c r="U46901" s="173"/>
    </row>
    <row r="46902" spans="13:21" s="104" customFormat="1" ht="15.75">
      <c r="M46902" s="172"/>
      <c r="N46902" s="172"/>
      <c r="O46902" s="172"/>
      <c r="U46902" s="173"/>
    </row>
    <row r="46903" spans="13:21" s="104" customFormat="1" ht="15.75">
      <c r="M46903" s="172"/>
      <c r="N46903" s="172"/>
      <c r="O46903" s="172"/>
      <c r="U46903" s="173"/>
    </row>
    <row r="46904" spans="13:21" s="104" customFormat="1" ht="15.75">
      <c r="M46904" s="172"/>
      <c r="N46904" s="172"/>
      <c r="O46904" s="172"/>
      <c r="U46904" s="173"/>
    </row>
    <row r="46905" spans="13:21" s="104" customFormat="1" ht="15.75">
      <c r="M46905" s="172"/>
      <c r="N46905" s="172"/>
      <c r="O46905" s="172"/>
      <c r="U46905" s="173"/>
    </row>
    <row r="46906" spans="13:21" s="104" customFormat="1" ht="15.75">
      <c r="M46906" s="172"/>
      <c r="N46906" s="172"/>
      <c r="O46906" s="172"/>
      <c r="U46906" s="173"/>
    </row>
    <row r="46907" spans="13:21" s="104" customFormat="1" ht="15.75">
      <c r="M46907" s="172"/>
      <c r="N46907" s="172"/>
      <c r="O46907" s="172"/>
      <c r="U46907" s="173"/>
    </row>
    <row r="46908" spans="13:21" s="104" customFormat="1" ht="15.75">
      <c r="M46908" s="172"/>
      <c r="N46908" s="172"/>
      <c r="O46908" s="172"/>
      <c r="U46908" s="173"/>
    </row>
    <row r="46909" spans="13:21" s="104" customFormat="1" ht="15.75">
      <c r="M46909" s="172"/>
      <c r="N46909" s="172"/>
      <c r="O46909" s="172"/>
      <c r="U46909" s="173"/>
    </row>
    <row r="46910" spans="13:21" s="104" customFormat="1" ht="15.75">
      <c r="M46910" s="172"/>
      <c r="N46910" s="172"/>
      <c r="O46910" s="172"/>
      <c r="U46910" s="173"/>
    </row>
    <row r="46911" spans="13:21" s="104" customFormat="1" ht="15.75">
      <c r="M46911" s="172"/>
      <c r="N46911" s="172"/>
      <c r="O46911" s="172"/>
      <c r="U46911" s="173"/>
    </row>
    <row r="46912" spans="13:21" s="104" customFormat="1" ht="15.75">
      <c r="M46912" s="172"/>
      <c r="N46912" s="172"/>
      <c r="O46912" s="172"/>
      <c r="U46912" s="173"/>
    </row>
    <row r="46913" spans="13:21" s="104" customFormat="1" ht="15.75">
      <c r="M46913" s="172"/>
      <c r="N46913" s="172"/>
      <c r="O46913" s="172"/>
      <c r="U46913" s="173"/>
    </row>
    <row r="46914" spans="13:21" s="104" customFormat="1" ht="15.75">
      <c r="M46914" s="172"/>
      <c r="N46914" s="172"/>
      <c r="O46914" s="172"/>
      <c r="U46914" s="173"/>
    </row>
    <row r="46915" spans="13:21" s="104" customFormat="1" ht="15.75">
      <c r="M46915" s="172"/>
      <c r="N46915" s="172"/>
      <c r="O46915" s="172"/>
      <c r="U46915" s="173"/>
    </row>
    <row r="46916" spans="13:21" s="104" customFormat="1" ht="15.75">
      <c r="M46916" s="172"/>
      <c r="N46916" s="172"/>
      <c r="O46916" s="172"/>
      <c r="U46916" s="173"/>
    </row>
    <row r="46917" spans="13:21" s="104" customFormat="1" ht="15.75">
      <c r="M46917" s="172"/>
      <c r="N46917" s="172"/>
      <c r="O46917" s="172"/>
      <c r="U46917" s="173"/>
    </row>
    <row r="46918" spans="13:21" s="104" customFormat="1" ht="15.75">
      <c r="M46918" s="172"/>
      <c r="N46918" s="172"/>
      <c r="O46918" s="172"/>
      <c r="U46918" s="173"/>
    </row>
    <row r="46919" spans="13:21" s="104" customFormat="1" ht="15.75">
      <c r="M46919" s="172"/>
      <c r="N46919" s="172"/>
      <c r="O46919" s="172"/>
      <c r="U46919" s="173"/>
    </row>
    <row r="46920" spans="13:21" s="104" customFormat="1" ht="15.75">
      <c r="M46920" s="172"/>
      <c r="N46920" s="172"/>
      <c r="O46920" s="172"/>
      <c r="U46920" s="173"/>
    </row>
    <row r="46921" spans="13:21" s="104" customFormat="1" ht="15.75">
      <c r="M46921" s="172"/>
      <c r="N46921" s="172"/>
      <c r="O46921" s="172"/>
      <c r="U46921" s="173"/>
    </row>
    <row r="46922" spans="13:21" s="104" customFormat="1" ht="15.75">
      <c r="M46922" s="172"/>
      <c r="N46922" s="172"/>
      <c r="O46922" s="172"/>
      <c r="U46922" s="173"/>
    </row>
    <row r="46923" spans="13:21" s="104" customFormat="1" ht="15.75">
      <c r="M46923" s="172"/>
      <c r="N46923" s="172"/>
      <c r="O46923" s="172"/>
      <c r="U46923" s="173"/>
    </row>
    <row r="46924" spans="13:21" s="104" customFormat="1" ht="15.75">
      <c r="M46924" s="172"/>
      <c r="N46924" s="172"/>
      <c r="O46924" s="172"/>
      <c r="U46924" s="173"/>
    </row>
    <row r="46925" spans="13:21" s="104" customFormat="1" ht="15.75">
      <c r="M46925" s="172"/>
      <c r="N46925" s="172"/>
      <c r="O46925" s="172"/>
      <c r="U46925" s="173"/>
    </row>
    <row r="46926" spans="13:21" s="104" customFormat="1" ht="15.75">
      <c r="M46926" s="172"/>
      <c r="N46926" s="172"/>
      <c r="O46926" s="172"/>
      <c r="U46926" s="173"/>
    </row>
    <row r="46927" spans="13:21" s="104" customFormat="1" ht="15.75">
      <c r="M46927" s="172"/>
      <c r="N46927" s="172"/>
      <c r="O46927" s="172"/>
      <c r="U46927" s="173"/>
    </row>
    <row r="46928" spans="13:21" s="104" customFormat="1" ht="15.75">
      <c r="M46928" s="172"/>
      <c r="N46928" s="172"/>
      <c r="O46928" s="172"/>
      <c r="U46928" s="173"/>
    </row>
    <row r="46929" spans="13:21" s="104" customFormat="1" ht="15.75">
      <c r="M46929" s="172"/>
      <c r="N46929" s="172"/>
      <c r="O46929" s="172"/>
      <c r="U46929" s="173"/>
    </row>
    <row r="46930" spans="13:21" s="104" customFormat="1" ht="15.75">
      <c r="M46930" s="172"/>
      <c r="N46930" s="172"/>
      <c r="O46930" s="172"/>
      <c r="U46930" s="173"/>
    </row>
    <row r="46931" spans="13:21" s="104" customFormat="1" ht="15.75">
      <c r="M46931" s="172"/>
      <c r="N46931" s="172"/>
      <c r="O46931" s="172"/>
      <c r="U46931" s="173"/>
    </row>
    <row r="46932" spans="13:21" s="104" customFormat="1" ht="15.75">
      <c r="M46932" s="172"/>
      <c r="N46932" s="172"/>
      <c r="O46932" s="172"/>
      <c r="U46932" s="173"/>
    </row>
    <row r="46933" spans="13:21" s="104" customFormat="1" ht="15.75">
      <c r="M46933" s="172"/>
      <c r="N46933" s="172"/>
      <c r="O46933" s="172"/>
      <c r="U46933" s="173"/>
    </row>
    <row r="46934" spans="13:21" s="104" customFormat="1" ht="15.75">
      <c r="M46934" s="172"/>
      <c r="N46934" s="172"/>
      <c r="O46934" s="172"/>
      <c r="U46934" s="173"/>
    </row>
    <row r="46935" spans="13:21" s="104" customFormat="1" ht="15.75">
      <c r="M46935" s="172"/>
      <c r="N46935" s="172"/>
      <c r="O46935" s="172"/>
      <c r="U46935" s="173"/>
    </row>
    <row r="46936" spans="13:21" s="104" customFormat="1" ht="15.75">
      <c r="M46936" s="172"/>
      <c r="N46936" s="172"/>
      <c r="O46936" s="172"/>
      <c r="U46936" s="173"/>
    </row>
    <row r="46937" spans="13:21" s="104" customFormat="1" ht="15.75">
      <c r="M46937" s="172"/>
      <c r="N46937" s="172"/>
      <c r="O46937" s="172"/>
      <c r="U46937" s="173"/>
    </row>
    <row r="46938" spans="13:21" s="104" customFormat="1" ht="15.75">
      <c r="M46938" s="172"/>
      <c r="N46938" s="172"/>
      <c r="O46938" s="172"/>
      <c r="U46938" s="173"/>
    </row>
    <row r="46939" spans="13:21" s="104" customFormat="1" ht="15.75">
      <c r="M46939" s="172"/>
      <c r="N46939" s="172"/>
      <c r="O46939" s="172"/>
      <c r="U46939" s="173"/>
    </row>
    <row r="46940" spans="13:21" s="104" customFormat="1" ht="15.75">
      <c r="M46940" s="172"/>
      <c r="N46940" s="172"/>
      <c r="O46940" s="172"/>
      <c r="U46940" s="173"/>
    </row>
    <row r="46941" spans="13:21" s="104" customFormat="1" ht="15.75">
      <c r="M46941" s="172"/>
      <c r="N46941" s="172"/>
      <c r="O46941" s="172"/>
      <c r="U46941" s="173"/>
    </row>
    <row r="46942" spans="13:21" s="104" customFormat="1" ht="15.75">
      <c r="M46942" s="172"/>
      <c r="N46942" s="172"/>
      <c r="O46942" s="172"/>
      <c r="U46942" s="173"/>
    </row>
    <row r="46943" spans="13:21" s="104" customFormat="1" ht="15.75">
      <c r="M46943" s="172"/>
      <c r="N46943" s="172"/>
      <c r="O46943" s="172"/>
      <c r="U46943" s="173"/>
    </row>
    <row r="46944" spans="13:21" s="104" customFormat="1" ht="15.75">
      <c r="M46944" s="172"/>
      <c r="N46944" s="172"/>
      <c r="O46944" s="172"/>
      <c r="U46944" s="173"/>
    </row>
    <row r="46945" spans="13:21" s="104" customFormat="1" ht="15.75">
      <c r="M46945" s="172"/>
      <c r="N46945" s="172"/>
      <c r="O46945" s="172"/>
      <c r="U46945" s="173"/>
    </row>
    <row r="46946" spans="13:21" s="104" customFormat="1" ht="15.75">
      <c r="M46946" s="172"/>
      <c r="N46946" s="172"/>
      <c r="O46946" s="172"/>
      <c r="U46946" s="173"/>
    </row>
    <row r="46947" spans="13:21" s="104" customFormat="1" ht="15.75">
      <c r="M46947" s="172"/>
      <c r="N46947" s="172"/>
      <c r="O46947" s="172"/>
      <c r="U46947" s="173"/>
    </row>
    <row r="46948" spans="13:21" s="104" customFormat="1" ht="15.75">
      <c r="M46948" s="172"/>
      <c r="N46948" s="172"/>
      <c r="O46948" s="172"/>
      <c r="U46948" s="173"/>
    </row>
    <row r="46949" spans="13:21" s="104" customFormat="1" ht="15.75">
      <c r="M46949" s="172"/>
      <c r="N46949" s="172"/>
      <c r="O46949" s="172"/>
      <c r="U46949" s="173"/>
    </row>
    <row r="46950" spans="13:21" s="104" customFormat="1" ht="15.75">
      <c r="M46950" s="172"/>
      <c r="N46950" s="172"/>
      <c r="O46950" s="172"/>
      <c r="U46950" s="173"/>
    </row>
    <row r="46951" spans="13:21" s="104" customFormat="1" ht="15.75">
      <c r="M46951" s="172"/>
      <c r="N46951" s="172"/>
      <c r="O46951" s="172"/>
      <c r="U46951" s="173"/>
    </row>
    <row r="46952" spans="13:21" s="104" customFormat="1" ht="15.75">
      <c r="M46952" s="172"/>
      <c r="N46952" s="172"/>
      <c r="O46952" s="172"/>
      <c r="U46952" s="173"/>
    </row>
    <row r="46953" spans="13:21" s="104" customFormat="1" ht="15.75">
      <c r="M46953" s="172"/>
      <c r="N46953" s="172"/>
      <c r="O46953" s="172"/>
      <c r="U46953" s="173"/>
    </row>
    <row r="46954" spans="13:21" s="104" customFormat="1" ht="15.75">
      <c r="M46954" s="172"/>
      <c r="N46954" s="172"/>
      <c r="O46954" s="172"/>
      <c r="U46954" s="173"/>
    </row>
    <row r="46955" spans="13:21" s="104" customFormat="1" ht="15.75">
      <c r="M46955" s="172"/>
      <c r="N46955" s="172"/>
      <c r="O46955" s="172"/>
      <c r="U46955" s="173"/>
    </row>
    <row r="46956" spans="13:21" s="104" customFormat="1" ht="15.75">
      <c r="M46956" s="172"/>
      <c r="N46956" s="172"/>
      <c r="O46956" s="172"/>
      <c r="U46956" s="173"/>
    </row>
    <row r="46957" spans="13:21" s="104" customFormat="1" ht="15.75">
      <c r="M46957" s="172"/>
      <c r="N46957" s="172"/>
      <c r="O46957" s="172"/>
      <c r="U46957" s="173"/>
    </row>
    <row r="46958" spans="13:21" s="104" customFormat="1" ht="15.75">
      <c r="M46958" s="172"/>
      <c r="N46958" s="172"/>
      <c r="O46958" s="172"/>
      <c r="U46958" s="173"/>
    </row>
    <row r="46959" spans="13:21" s="104" customFormat="1" ht="15.75">
      <c r="M46959" s="172"/>
      <c r="N46959" s="172"/>
      <c r="O46959" s="172"/>
      <c r="U46959" s="173"/>
    </row>
    <row r="46960" spans="13:21" s="104" customFormat="1" ht="15.75">
      <c r="M46960" s="172"/>
      <c r="N46960" s="172"/>
      <c r="O46960" s="172"/>
      <c r="U46960" s="173"/>
    </row>
    <row r="46961" spans="13:21" s="104" customFormat="1" ht="15.75">
      <c r="M46961" s="172"/>
      <c r="N46961" s="172"/>
      <c r="O46961" s="172"/>
      <c r="U46961" s="173"/>
    </row>
    <row r="46962" spans="13:21" s="104" customFormat="1" ht="15.75">
      <c r="M46962" s="172"/>
      <c r="N46962" s="172"/>
      <c r="O46962" s="172"/>
      <c r="U46962" s="173"/>
    </row>
    <row r="46963" spans="13:21" s="104" customFormat="1" ht="15.75">
      <c r="M46963" s="172"/>
      <c r="N46963" s="172"/>
      <c r="O46963" s="172"/>
      <c r="U46963" s="173"/>
    </row>
    <row r="46964" spans="13:21" s="104" customFormat="1" ht="15.75">
      <c r="M46964" s="172"/>
      <c r="N46964" s="172"/>
      <c r="O46964" s="172"/>
      <c r="U46964" s="173"/>
    </row>
    <row r="46965" spans="13:21" s="104" customFormat="1" ht="15.75">
      <c r="M46965" s="172"/>
      <c r="N46965" s="172"/>
      <c r="O46965" s="172"/>
      <c r="U46965" s="173"/>
    </row>
    <row r="46966" spans="13:21" s="104" customFormat="1" ht="15.75">
      <c r="M46966" s="172"/>
      <c r="N46966" s="172"/>
      <c r="O46966" s="172"/>
      <c r="U46966" s="173"/>
    </row>
    <row r="46967" spans="13:21" s="104" customFormat="1" ht="15.75">
      <c r="M46967" s="172"/>
      <c r="N46967" s="172"/>
      <c r="O46967" s="172"/>
      <c r="U46967" s="173"/>
    </row>
    <row r="46968" spans="13:21" s="104" customFormat="1" ht="15.75">
      <c r="M46968" s="172"/>
      <c r="N46968" s="172"/>
      <c r="O46968" s="172"/>
      <c r="U46968" s="173"/>
    </row>
    <row r="46969" spans="13:21" s="104" customFormat="1" ht="15.75">
      <c r="M46969" s="172"/>
      <c r="N46969" s="172"/>
      <c r="O46969" s="172"/>
      <c r="U46969" s="173"/>
    </row>
    <row r="46970" spans="13:21" s="104" customFormat="1" ht="15.75">
      <c r="M46970" s="172"/>
      <c r="N46970" s="172"/>
      <c r="O46970" s="172"/>
      <c r="U46970" s="173"/>
    </row>
    <row r="46971" spans="13:21" s="104" customFormat="1" ht="15.75">
      <c r="M46971" s="172"/>
      <c r="N46971" s="172"/>
      <c r="O46971" s="172"/>
      <c r="U46971" s="173"/>
    </row>
    <row r="46972" spans="13:21" s="104" customFormat="1" ht="15.75">
      <c r="M46972" s="172"/>
      <c r="N46972" s="172"/>
      <c r="O46972" s="172"/>
      <c r="U46972" s="173"/>
    </row>
    <row r="46973" spans="13:21" s="104" customFormat="1" ht="15.75">
      <c r="M46973" s="172"/>
      <c r="N46973" s="172"/>
      <c r="O46973" s="172"/>
      <c r="U46973" s="173"/>
    </row>
    <row r="46974" spans="13:21" s="104" customFormat="1" ht="15.75">
      <c r="M46974" s="172"/>
      <c r="N46974" s="172"/>
      <c r="O46974" s="172"/>
      <c r="U46974" s="173"/>
    </row>
    <row r="46975" spans="13:21" s="104" customFormat="1" ht="15.75">
      <c r="M46975" s="172"/>
      <c r="N46975" s="172"/>
      <c r="O46975" s="172"/>
      <c r="U46975" s="173"/>
    </row>
    <row r="46976" spans="13:21" s="104" customFormat="1" ht="15.75">
      <c r="M46976" s="172"/>
      <c r="N46976" s="172"/>
      <c r="O46976" s="172"/>
      <c r="U46976" s="173"/>
    </row>
    <row r="46977" spans="13:21" s="104" customFormat="1" ht="15.75">
      <c r="M46977" s="172"/>
      <c r="N46977" s="172"/>
      <c r="O46977" s="172"/>
      <c r="U46977" s="173"/>
    </row>
    <row r="46978" spans="13:21" s="104" customFormat="1" ht="15.75">
      <c r="M46978" s="172"/>
      <c r="N46978" s="172"/>
      <c r="O46978" s="172"/>
      <c r="U46978" s="173"/>
    </row>
    <row r="46979" spans="13:21" s="104" customFormat="1" ht="15.75">
      <c r="M46979" s="172"/>
      <c r="N46979" s="172"/>
      <c r="O46979" s="172"/>
      <c r="U46979" s="173"/>
    </row>
    <row r="46980" spans="13:21" s="104" customFormat="1" ht="15.75">
      <c r="M46980" s="172"/>
      <c r="N46980" s="172"/>
      <c r="O46980" s="172"/>
      <c r="U46980" s="173"/>
    </row>
    <row r="46981" spans="13:21" s="104" customFormat="1" ht="15.75">
      <c r="M46981" s="172"/>
      <c r="N46981" s="172"/>
      <c r="O46981" s="172"/>
      <c r="U46981" s="173"/>
    </row>
    <row r="46982" spans="13:21" s="104" customFormat="1" ht="15.75">
      <c r="M46982" s="172"/>
      <c r="N46982" s="172"/>
      <c r="O46982" s="172"/>
      <c r="U46982" s="173"/>
    </row>
    <row r="46983" spans="13:21" s="104" customFormat="1" ht="15.75">
      <c r="M46983" s="172"/>
      <c r="N46983" s="172"/>
      <c r="O46983" s="172"/>
      <c r="U46983" s="173"/>
    </row>
    <row r="46984" spans="13:21" s="104" customFormat="1" ht="15.75">
      <c r="M46984" s="172"/>
      <c r="N46984" s="172"/>
      <c r="O46984" s="172"/>
      <c r="U46984" s="173"/>
    </row>
    <row r="46985" spans="13:21" s="104" customFormat="1" ht="15.75">
      <c r="M46985" s="172"/>
      <c r="N46985" s="172"/>
      <c r="O46985" s="172"/>
      <c r="U46985" s="173"/>
    </row>
    <row r="46986" spans="13:21" s="104" customFormat="1" ht="15.75">
      <c r="M46986" s="172"/>
      <c r="N46986" s="172"/>
      <c r="O46986" s="172"/>
      <c r="U46986" s="173"/>
    </row>
    <row r="46987" spans="13:21" s="104" customFormat="1" ht="15.75">
      <c r="M46987" s="172"/>
      <c r="N46987" s="172"/>
      <c r="O46987" s="172"/>
      <c r="U46987" s="173"/>
    </row>
    <row r="46988" spans="13:21" s="104" customFormat="1" ht="15.75">
      <c r="M46988" s="172"/>
      <c r="N46988" s="172"/>
      <c r="O46988" s="172"/>
      <c r="U46988" s="173"/>
    </row>
    <row r="46989" spans="13:21" s="104" customFormat="1" ht="15.75">
      <c r="M46989" s="172"/>
      <c r="N46989" s="172"/>
      <c r="O46989" s="172"/>
      <c r="U46989" s="173"/>
    </row>
    <row r="46990" spans="13:21" s="104" customFormat="1" ht="15.75">
      <c r="M46990" s="172"/>
      <c r="N46990" s="172"/>
      <c r="O46990" s="172"/>
      <c r="U46990" s="173"/>
    </row>
    <row r="46991" spans="13:21" s="104" customFormat="1" ht="15.75">
      <c r="M46991" s="172"/>
      <c r="N46991" s="172"/>
      <c r="O46991" s="172"/>
      <c r="U46991" s="173"/>
    </row>
    <row r="46992" spans="13:21" s="104" customFormat="1" ht="15.75">
      <c r="M46992" s="172"/>
      <c r="N46992" s="172"/>
      <c r="O46992" s="172"/>
      <c r="U46992" s="173"/>
    </row>
    <row r="46993" spans="13:21" s="104" customFormat="1" ht="15.75">
      <c r="M46993" s="172"/>
      <c r="N46993" s="172"/>
      <c r="O46993" s="172"/>
      <c r="U46993" s="173"/>
    </row>
    <row r="46994" spans="13:21" s="104" customFormat="1" ht="15.75">
      <c r="M46994" s="172"/>
      <c r="N46994" s="172"/>
      <c r="O46994" s="172"/>
      <c r="U46994" s="173"/>
    </row>
    <row r="46995" spans="13:21" s="104" customFormat="1" ht="15.75">
      <c r="M46995" s="172"/>
      <c r="N46995" s="172"/>
      <c r="O46995" s="172"/>
      <c r="U46995" s="173"/>
    </row>
    <row r="46996" spans="13:21" s="104" customFormat="1" ht="15.75">
      <c r="M46996" s="172"/>
      <c r="N46996" s="172"/>
      <c r="O46996" s="172"/>
      <c r="U46996" s="173"/>
    </row>
    <row r="46997" spans="13:21" s="104" customFormat="1" ht="15.75">
      <c r="M46997" s="172"/>
      <c r="N46997" s="172"/>
      <c r="O46997" s="172"/>
      <c r="U46997" s="173"/>
    </row>
    <row r="46998" spans="13:21" s="104" customFormat="1" ht="15.75">
      <c r="M46998" s="172"/>
      <c r="N46998" s="172"/>
      <c r="O46998" s="172"/>
      <c r="U46998" s="173"/>
    </row>
    <row r="46999" spans="13:21" s="104" customFormat="1" ht="15.75">
      <c r="M46999" s="172"/>
      <c r="N46999" s="172"/>
      <c r="O46999" s="172"/>
      <c r="U46999" s="173"/>
    </row>
    <row r="47000" spans="13:21" s="104" customFormat="1" ht="15.75">
      <c r="M47000" s="172"/>
      <c r="N47000" s="172"/>
      <c r="O47000" s="172"/>
      <c r="U47000" s="173"/>
    </row>
    <row r="47001" spans="13:21" s="104" customFormat="1" ht="15.75">
      <c r="M47001" s="172"/>
      <c r="N47001" s="172"/>
      <c r="O47001" s="172"/>
      <c r="U47001" s="173"/>
    </row>
    <row r="47002" spans="13:21" s="104" customFormat="1" ht="15.75">
      <c r="M47002" s="172"/>
      <c r="N47002" s="172"/>
      <c r="O47002" s="172"/>
      <c r="U47002" s="173"/>
    </row>
    <row r="47003" spans="13:21" s="104" customFormat="1" ht="15.75">
      <c r="M47003" s="172"/>
      <c r="N47003" s="172"/>
      <c r="O47003" s="172"/>
      <c r="U47003" s="173"/>
    </row>
    <row r="47004" spans="13:21" s="104" customFormat="1" ht="15.75">
      <c r="M47004" s="172"/>
      <c r="N47004" s="172"/>
      <c r="O47004" s="172"/>
      <c r="U47004" s="173"/>
    </row>
    <row r="47005" spans="13:21" s="104" customFormat="1" ht="15.75">
      <c r="M47005" s="172"/>
      <c r="N47005" s="172"/>
      <c r="O47005" s="172"/>
      <c r="U47005" s="173"/>
    </row>
    <row r="47006" spans="13:21" s="104" customFormat="1" ht="15.75">
      <c r="M47006" s="172"/>
      <c r="N47006" s="172"/>
      <c r="O47006" s="172"/>
      <c r="U47006" s="173"/>
    </row>
    <row r="47007" spans="13:21" s="104" customFormat="1" ht="15.75">
      <c r="M47007" s="172"/>
      <c r="N47007" s="172"/>
      <c r="O47007" s="172"/>
      <c r="U47007" s="173"/>
    </row>
    <row r="47008" spans="13:21" s="104" customFormat="1" ht="15.75">
      <c r="M47008" s="172"/>
      <c r="N47008" s="172"/>
      <c r="O47008" s="172"/>
      <c r="U47008" s="173"/>
    </row>
    <row r="47009" spans="13:21" s="104" customFormat="1" ht="15.75">
      <c r="M47009" s="172"/>
      <c r="N47009" s="172"/>
      <c r="O47009" s="172"/>
      <c r="U47009" s="173"/>
    </row>
    <row r="47010" spans="13:21" s="104" customFormat="1" ht="15.75">
      <c r="M47010" s="172"/>
      <c r="N47010" s="172"/>
      <c r="O47010" s="172"/>
      <c r="U47010" s="173"/>
    </row>
    <row r="47011" spans="13:21" s="104" customFormat="1" ht="15.75">
      <c r="M47011" s="172"/>
      <c r="N47011" s="172"/>
      <c r="O47011" s="172"/>
      <c r="U47011" s="173"/>
    </row>
    <row r="47012" spans="13:21" s="104" customFormat="1" ht="15.75">
      <c r="M47012" s="172"/>
      <c r="N47012" s="172"/>
      <c r="O47012" s="172"/>
      <c r="U47012" s="173"/>
    </row>
    <row r="47013" spans="13:21" s="104" customFormat="1" ht="15.75">
      <c r="M47013" s="172"/>
      <c r="N47013" s="172"/>
      <c r="O47013" s="172"/>
      <c r="U47013" s="173"/>
    </row>
    <row r="47014" spans="13:21" s="104" customFormat="1" ht="15.75">
      <c r="M47014" s="172"/>
      <c r="N47014" s="172"/>
      <c r="O47014" s="172"/>
      <c r="U47014" s="173"/>
    </row>
    <row r="47015" spans="13:21" s="104" customFormat="1" ht="15.75">
      <c r="M47015" s="172"/>
      <c r="N47015" s="172"/>
      <c r="O47015" s="172"/>
      <c r="U47015" s="173"/>
    </row>
    <row r="47016" spans="13:21" s="104" customFormat="1" ht="15.75">
      <c r="M47016" s="172"/>
      <c r="N47016" s="172"/>
      <c r="O47016" s="172"/>
      <c r="U47016" s="173"/>
    </row>
    <row r="47017" spans="13:21" s="104" customFormat="1" ht="15.75">
      <c r="M47017" s="172"/>
      <c r="N47017" s="172"/>
      <c r="O47017" s="172"/>
      <c r="U47017" s="173"/>
    </row>
    <row r="47018" spans="13:21" s="104" customFormat="1" ht="15.75">
      <c r="M47018" s="172"/>
      <c r="N47018" s="172"/>
      <c r="O47018" s="172"/>
      <c r="U47018" s="173"/>
    </row>
    <row r="47019" spans="13:21" s="104" customFormat="1" ht="15.75">
      <c r="M47019" s="172"/>
      <c r="N47019" s="172"/>
      <c r="O47019" s="172"/>
      <c r="U47019" s="173"/>
    </row>
    <row r="47020" spans="13:21" s="104" customFormat="1" ht="15.75">
      <c r="M47020" s="172"/>
      <c r="N47020" s="172"/>
      <c r="O47020" s="172"/>
      <c r="U47020" s="173"/>
    </row>
    <row r="47021" spans="13:21" s="104" customFormat="1" ht="15.75">
      <c r="M47021" s="172"/>
      <c r="N47021" s="172"/>
      <c r="O47021" s="172"/>
      <c r="U47021" s="173"/>
    </row>
    <row r="47022" spans="13:21" s="104" customFormat="1" ht="15.75">
      <c r="M47022" s="172"/>
      <c r="N47022" s="172"/>
      <c r="O47022" s="172"/>
      <c r="U47022" s="173"/>
    </row>
    <row r="47023" spans="13:21" s="104" customFormat="1" ht="15.75">
      <c r="M47023" s="172"/>
      <c r="N47023" s="172"/>
      <c r="O47023" s="172"/>
      <c r="U47023" s="173"/>
    </row>
    <row r="47024" spans="13:21" s="104" customFormat="1" ht="15.75">
      <c r="M47024" s="172"/>
      <c r="N47024" s="172"/>
      <c r="O47024" s="172"/>
      <c r="U47024" s="173"/>
    </row>
    <row r="47025" spans="13:21" s="104" customFormat="1" ht="15.75">
      <c r="M47025" s="172"/>
      <c r="N47025" s="172"/>
      <c r="O47025" s="172"/>
      <c r="U47025" s="173"/>
    </row>
    <row r="47026" spans="13:21" s="104" customFormat="1" ht="15.75">
      <c r="M47026" s="172"/>
      <c r="N47026" s="172"/>
      <c r="O47026" s="172"/>
      <c r="U47026" s="173"/>
    </row>
    <row r="47027" spans="13:21" s="104" customFormat="1" ht="15.75">
      <c r="M47027" s="172"/>
      <c r="N47027" s="172"/>
      <c r="O47027" s="172"/>
      <c r="U47027" s="173"/>
    </row>
    <row r="47028" spans="13:21" s="104" customFormat="1" ht="15.75">
      <c r="M47028" s="172"/>
      <c r="N47028" s="172"/>
      <c r="O47028" s="172"/>
      <c r="U47028" s="173"/>
    </row>
    <row r="47029" spans="13:21" s="104" customFormat="1" ht="15.75">
      <c r="M47029" s="172"/>
      <c r="N47029" s="172"/>
      <c r="O47029" s="172"/>
      <c r="U47029" s="173"/>
    </row>
    <row r="47030" spans="13:21" s="104" customFormat="1" ht="15.75">
      <c r="M47030" s="172"/>
      <c r="N47030" s="172"/>
      <c r="O47030" s="172"/>
      <c r="U47030" s="173"/>
    </row>
    <row r="47031" spans="13:21" s="104" customFormat="1" ht="15.75">
      <c r="M47031" s="172"/>
      <c r="N47031" s="172"/>
      <c r="O47031" s="172"/>
      <c r="U47031" s="173"/>
    </row>
    <row r="47032" spans="13:21" s="104" customFormat="1" ht="15.75">
      <c r="M47032" s="172"/>
      <c r="N47032" s="172"/>
      <c r="O47032" s="172"/>
      <c r="U47032" s="173"/>
    </row>
    <row r="47033" spans="13:21" s="104" customFormat="1" ht="15.75">
      <c r="M47033" s="172"/>
      <c r="N47033" s="172"/>
      <c r="O47033" s="172"/>
      <c r="U47033" s="173"/>
    </row>
    <row r="47034" spans="13:21" s="104" customFormat="1" ht="15.75">
      <c r="M47034" s="172"/>
      <c r="N47034" s="172"/>
      <c r="O47034" s="172"/>
      <c r="U47034" s="173"/>
    </row>
    <row r="47035" spans="13:21" s="104" customFormat="1" ht="15.75">
      <c r="M47035" s="172"/>
      <c r="N47035" s="172"/>
      <c r="O47035" s="172"/>
      <c r="U47035" s="173"/>
    </row>
    <row r="47036" spans="13:21" s="104" customFormat="1" ht="15.75">
      <c r="M47036" s="172"/>
      <c r="N47036" s="172"/>
      <c r="O47036" s="172"/>
      <c r="U47036" s="173"/>
    </row>
    <row r="47037" spans="13:21" s="104" customFormat="1" ht="15.75">
      <c r="M47037" s="172"/>
      <c r="N47037" s="172"/>
      <c r="O47037" s="172"/>
      <c r="U47037" s="173"/>
    </row>
    <row r="47038" spans="13:21" s="104" customFormat="1" ht="15.75">
      <c r="M47038" s="172"/>
      <c r="N47038" s="172"/>
      <c r="O47038" s="172"/>
      <c r="U47038" s="173"/>
    </row>
    <row r="47039" spans="13:21" s="104" customFormat="1" ht="15.75">
      <c r="M47039" s="172"/>
      <c r="N47039" s="172"/>
      <c r="O47039" s="172"/>
      <c r="U47039" s="173"/>
    </row>
    <row r="47040" spans="13:21" s="104" customFormat="1" ht="15.75">
      <c r="M47040" s="172"/>
      <c r="N47040" s="172"/>
      <c r="O47040" s="172"/>
      <c r="U47040" s="173"/>
    </row>
    <row r="47041" spans="13:21" s="104" customFormat="1" ht="15.75">
      <c r="M47041" s="172"/>
      <c r="N47041" s="172"/>
      <c r="O47041" s="172"/>
      <c r="U47041" s="173"/>
    </row>
    <row r="47042" spans="13:21" s="104" customFormat="1" ht="15.75">
      <c r="M47042" s="172"/>
      <c r="N47042" s="172"/>
      <c r="O47042" s="172"/>
      <c r="U47042" s="173"/>
    </row>
    <row r="47043" spans="13:21" s="104" customFormat="1" ht="15.75">
      <c r="M47043" s="172"/>
      <c r="N47043" s="172"/>
      <c r="O47043" s="172"/>
      <c r="U47043" s="173"/>
    </row>
    <row r="47044" spans="13:21" s="104" customFormat="1" ht="15.75">
      <c r="M47044" s="172"/>
      <c r="N47044" s="172"/>
      <c r="O47044" s="172"/>
      <c r="U47044" s="173"/>
    </row>
    <row r="47045" spans="13:21" s="104" customFormat="1" ht="15.75">
      <c r="M47045" s="172"/>
      <c r="N47045" s="172"/>
      <c r="O47045" s="172"/>
      <c r="U47045" s="173"/>
    </row>
    <row r="47046" spans="13:21" s="104" customFormat="1" ht="15.75">
      <c r="M47046" s="172"/>
      <c r="N47046" s="172"/>
      <c r="O47046" s="172"/>
      <c r="U47046" s="173"/>
    </row>
    <row r="47047" spans="13:21" s="104" customFormat="1" ht="15.75">
      <c r="M47047" s="172"/>
      <c r="N47047" s="172"/>
      <c r="O47047" s="172"/>
      <c r="U47047" s="173"/>
    </row>
    <row r="47048" spans="13:21" s="104" customFormat="1" ht="15.75">
      <c r="M47048" s="172"/>
      <c r="N47048" s="172"/>
      <c r="O47048" s="172"/>
      <c r="U47048" s="173"/>
    </row>
    <row r="47049" spans="13:21" s="104" customFormat="1" ht="15.75">
      <c r="M47049" s="172"/>
      <c r="N47049" s="172"/>
      <c r="O47049" s="172"/>
      <c r="U47049" s="173"/>
    </row>
    <row r="47050" spans="13:21" s="104" customFormat="1" ht="15.75">
      <c r="M47050" s="172"/>
      <c r="N47050" s="172"/>
      <c r="O47050" s="172"/>
      <c r="U47050" s="173"/>
    </row>
    <row r="47051" spans="13:21" s="104" customFormat="1" ht="15.75">
      <c r="M47051" s="172"/>
      <c r="N47051" s="172"/>
      <c r="O47051" s="172"/>
      <c r="U47051" s="173"/>
    </row>
    <row r="47052" spans="13:21" s="104" customFormat="1" ht="15.75">
      <c r="M47052" s="172"/>
      <c r="N47052" s="172"/>
      <c r="O47052" s="172"/>
      <c r="U47052" s="173"/>
    </row>
    <row r="47053" spans="13:21" s="104" customFormat="1" ht="15.75">
      <c r="M47053" s="172"/>
      <c r="N47053" s="172"/>
      <c r="O47053" s="172"/>
      <c r="U47053" s="173"/>
    </row>
    <row r="47054" spans="13:21" s="104" customFormat="1" ht="15.75">
      <c r="M47054" s="172"/>
      <c r="N47054" s="172"/>
      <c r="O47054" s="172"/>
      <c r="U47054" s="173"/>
    </row>
    <row r="47055" spans="13:21" s="104" customFormat="1" ht="15.75">
      <c r="M47055" s="172"/>
      <c r="N47055" s="172"/>
      <c r="O47055" s="172"/>
      <c r="U47055" s="173"/>
    </row>
    <row r="47056" spans="13:21" s="104" customFormat="1" ht="15.75">
      <c r="M47056" s="172"/>
      <c r="N47056" s="172"/>
      <c r="O47056" s="172"/>
      <c r="U47056" s="173"/>
    </row>
    <row r="47057" spans="13:21" s="104" customFormat="1" ht="15.75">
      <c r="M47057" s="172"/>
      <c r="N47057" s="172"/>
      <c r="O47057" s="172"/>
      <c r="U47057" s="173"/>
    </row>
    <row r="47058" spans="13:21" s="104" customFormat="1" ht="15.75">
      <c r="M47058" s="172"/>
      <c r="N47058" s="172"/>
      <c r="O47058" s="172"/>
      <c r="U47058" s="173"/>
    </row>
    <row r="47059" spans="13:21" s="104" customFormat="1" ht="15.75">
      <c r="M47059" s="172"/>
      <c r="N47059" s="172"/>
      <c r="O47059" s="172"/>
      <c r="U47059" s="173"/>
    </row>
    <row r="47060" spans="13:21" s="104" customFormat="1" ht="15.75">
      <c r="M47060" s="172"/>
      <c r="N47060" s="172"/>
      <c r="O47060" s="172"/>
      <c r="U47060" s="173"/>
    </row>
    <row r="47061" spans="13:21" s="104" customFormat="1" ht="15.75">
      <c r="M47061" s="172"/>
      <c r="N47061" s="172"/>
      <c r="O47061" s="172"/>
      <c r="U47061" s="173"/>
    </row>
    <row r="47062" spans="13:21" s="104" customFormat="1" ht="15.75">
      <c r="M47062" s="172"/>
      <c r="N47062" s="172"/>
      <c r="O47062" s="172"/>
      <c r="U47062" s="173"/>
    </row>
    <row r="47063" spans="13:21" s="104" customFormat="1" ht="15.75">
      <c r="M47063" s="172"/>
      <c r="N47063" s="172"/>
      <c r="O47063" s="172"/>
      <c r="U47063" s="173"/>
    </row>
    <row r="47064" spans="13:21" s="104" customFormat="1" ht="15.75">
      <c r="M47064" s="172"/>
      <c r="N47064" s="172"/>
      <c r="O47064" s="172"/>
      <c r="U47064" s="173"/>
    </row>
    <row r="47065" spans="13:21" s="104" customFormat="1" ht="15.75">
      <c r="M47065" s="172"/>
      <c r="N47065" s="172"/>
      <c r="O47065" s="172"/>
      <c r="U47065" s="173"/>
    </row>
    <row r="47066" spans="13:21" s="104" customFormat="1" ht="15.75">
      <c r="M47066" s="172"/>
      <c r="N47066" s="172"/>
      <c r="O47066" s="172"/>
      <c r="U47066" s="173"/>
    </row>
    <row r="47067" spans="13:21" s="104" customFormat="1" ht="15.75">
      <c r="M47067" s="172"/>
      <c r="N47067" s="172"/>
      <c r="O47067" s="172"/>
      <c r="U47067" s="173"/>
    </row>
    <row r="47068" spans="13:21" s="104" customFormat="1" ht="15.75">
      <c r="M47068" s="172"/>
      <c r="N47068" s="172"/>
      <c r="O47068" s="172"/>
      <c r="U47068" s="173"/>
    </row>
    <row r="47069" spans="13:21" s="104" customFormat="1" ht="15.75">
      <c r="M47069" s="172"/>
      <c r="N47069" s="172"/>
      <c r="O47069" s="172"/>
      <c r="U47069" s="173"/>
    </row>
    <row r="47070" spans="13:21" s="104" customFormat="1" ht="15.75">
      <c r="M47070" s="172"/>
      <c r="N47070" s="172"/>
      <c r="O47070" s="172"/>
      <c r="U47070" s="173"/>
    </row>
    <row r="47071" spans="13:21" s="104" customFormat="1" ht="15.75">
      <c r="M47071" s="172"/>
      <c r="N47071" s="172"/>
      <c r="O47071" s="172"/>
      <c r="U47071" s="173"/>
    </row>
    <row r="47072" spans="13:21" s="104" customFormat="1" ht="15.75">
      <c r="M47072" s="172"/>
      <c r="N47072" s="172"/>
      <c r="O47072" s="172"/>
      <c r="U47072" s="173"/>
    </row>
    <row r="47073" spans="13:21" s="104" customFormat="1" ht="15.75">
      <c r="M47073" s="172"/>
      <c r="N47073" s="172"/>
      <c r="O47073" s="172"/>
      <c r="U47073" s="173"/>
    </row>
    <row r="47074" spans="13:21" s="104" customFormat="1" ht="15.75">
      <c r="M47074" s="172"/>
      <c r="N47074" s="172"/>
      <c r="O47074" s="172"/>
      <c r="U47074" s="173"/>
    </row>
    <row r="47075" spans="13:21" s="104" customFormat="1" ht="15.75">
      <c r="M47075" s="172"/>
      <c r="N47075" s="172"/>
      <c r="O47075" s="172"/>
      <c r="U47075" s="173"/>
    </row>
    <row r="47076" spans="13:21" s="104" customFormat="1" ht="15.75">
      <c r="M47076" s="172"/>
      <c r="N47076" s="172"/>
      <c r="O47076" s="172"/>
      <c r="U47076" s="173"/>
    </row>
    <row r="47077" spans="13:21" s="104" customFormat="1" ht="15.75">
      <c r="M47077" s="172"/>
      <c r="N47077" s="172"/>
      <c r="O47077" s="172"/>
      <c r="U47077" s="173"/>
    </row>
    <row r="47078" spans="13:21" s="104" customFormat="1" ht="15.75">
      <c r="M47078" s="172"/>
      <c r="N47078" s="172"/>
      <c r="O47078" s="172"/>
      <c r="U47078" s="173"/>
    </row>
    <row r="47079" spans="13:21" s="104" customFormat="1" ht="15.75">
      <c r="M47079" s="172"/>
      <c r="N47079" s="172"/>
      <c r="O47079" s="172"/>
      <c r="U47079" s="173"/>
    </row>
    <row r="47080" spans="13:21" s="104" customFormat="1" ht="15.75">
      <c r="M47080" s="172"/>
      <c r="N47080" s="172"/>
      <c r="O47080" s="172"/>
      <c r="U47080" s="173"/>
    </row>
    <row r="47081" spans="13:21" s="104" customFormat="1" ht="15.75">
      <c r="M47081" s="172"/>
      <c r="N47081" s="172"/>
      <c r="O47081" s="172"/>
      <c r="U47081" s="173"/>
    </row>
    <row r="47082" spans="13:21" s="104" customFormat="1" ht="15.75">
      <c r="M47082" s="172"/>
      <c r="N47082" s="172"/>
      <c r="O47082" s="172"/>
      <c r="U47082" s="173"/>
    </row>
    <row r="47083" spans="13:21" s="104" customFormat="1" ht="15.75">
      <c r="M47083" s="172"/>
      <c r="N47083" s="172"/>
      <c r="O47083" s="172"/>
      <c r="U47083" s="173"/>
    </row>
    <row r="47084" spans="13:21" s="104" customFormat="1" ht="15.75">
      <c r="M47084" s="172"/>
      <c r="N47084" s="172"/>
      <c r="O47084" s="172"/>
      <c r="U47084" s="173"/>
    </row>
    <row r="47085" spans="13:21" s="104" customFormat="1" ht="15.75">
      <c r="M47085" s="172"/>
      <c r="N47085" s="172"/>
      <c r="O47085" s="172"/>
      <c r="U47085" s="173"/>
    </row>
    <row r="47086" spans="13:21" s="104" customFormat="1" ht="15.75">
      <c r="M47086" s="172"/>
      <c r="N47086" s="172"/>
      <c r="O47086" s="172"/>
      <c r="U47086" s="173"/>
    </row>
    <row r="47087" spans="13:21" s="104" customFormat="1" ht="15.75">
      <c r="M47087" s="172"/>
      <c r="N47087" s="172"/>
      <c r="O47087" s="172"/>
      <c r="U47087" s="173"/>
    </row>
    <row r="47088" spans="13:21" s="104" customFormat="1" ht="15.75">
      <c r="M47088" s="172"/>
      <c r="N47088" s="172"/>
      <c r="O47088" s="172"/>
      <c r="U47088" s="173"/>
    </row>
    <row r="47089" spans="13:21" s="104" customFormat="1" ht="15.75">
      <c r="M47089" s="172"/>
      <c r="N47089" s="172"/>
      <c r="O47089" s="172"/>
      <c r="U47089" s="173"/>
    </row>
    <row r="47090" spans="13:21" s="104" customFormat="1" ht="15.75">
      <c r="M47090" s="172"/>
      <c r="N47090" s="172"/>
      <c r="O47090" s="172"/>
      <c r="U47090" s="173"/>
    </row>
    <row r="47091" spans="13:21" s="104" customFormat="1" ht="15.75">
      <c r="M47091" s="172"/>
      <c r="N47091" s="172"/>
      <c r="O47091" s="172"/>
      <c r="U47091" s="173"/>
    </row>
    <row r="47092" spans="13:21" s="104" customFormat="1" ht="15.75">
      <c r="M47092" s="172"/>
      <c r="N47092" s="172"/>
      <c r="O47092" s="172"/>
      <c r="U47092" s="173"/>
    </row>
    <row r="47093" spans="13:21" s="104" customFormat="1" ht="15.75">
      <c r="M47093" s="172"/>
      <c r="N47093" s="172"/>
      <c r="O47093" s="172"/>
      <c r="U47093" s="173"/>
    </row>
    <row r="47094" spans="13:21" s="104" customFormat="1" ht="15.75">
      <c r="M47094" s="172"/>
      <c r="N47094" s="172"/>
      <c r="O47094" s="172"/>
      <c r="U47094" s="173"/>
    </row>
    <row r="47095" spans="13:21" s="104" customFormat="1" ht="15.75">
      <c r="M47095" s="172"/>
      <c r="N47095" s="172"/>
      <c r="O47095" s="172"/>
      <c r="U47095" s="173"/>
    </row>
    <row r="47096" spans="13:21" s="104" customFormat="1" ht="15.75">
      <c r="M47096" s="172"/>
      <c r="N47096" s="172"/>
      <c r="O47096" s="172"/>
      <c r="U47096" s="173"/>
    </row>
    <row r="47097" spans="13:21" s="104" customFormat="1" ht="15.75">
      <c r="M47097" s="172"/>
      <c r="N47097" s="172"/>
      <c r="O47097" s="172"/>
      <c r="U47097" s="173"/>
    </row>
    <row r="47098" spans="13:21" s="104" customFormat="1" ht="15.75">
      <c r="M47098" s="172"/>
      <c r="N47098" s="172"/>
      <c r="O47098" s="172"/>
      <c r="U47098" s="173"/>
    </row>
    <row r="47099" spans="13:21" s="104" customFormat="1" ht="15.75">
      <c r="M47099" s="172"/>
      <c r="N47099" s="172"/>
      <c r="O47099" s="172"/>
      <c r="U47099" s="173"/>
    </row>
    <row r="47100" spans="13:21" s="104" customFormat="1" ht="15.75">
      <c r="M47100" s="172"/>
      <c r="N47100" s="172"/>
      <c r="O47100" s="172"/>
      <c r="U47100" s="173"/>
    </row>
    <row r="47101" spans="13:21" s="104" customFormat="1" ht="15.75">
      <c r="M47101" s="172"/>
      <c r="N47101" s="172"/>
      <c r="O47101" s="172"/>
      <c r="U47101" s="173"/>
    </row>
    <row r="47102" spans="13:21" s="104" customFormat="1" ht="15.75">
      <c r="M47102" s="172"/>
      <c r="N47102" s="172"/>
      <c r="O47102" s="172"/>
      <c r="U47102" s="173"/>
    </row>
    <row r="47103" spans="13:21" s="104" customFormat="1" ht="15.75">
      <c r="M47103" s="172"/>
      <c r="N47103" s="172"/>
      <c r="O47103" s="172"/>
      <c r="U47103" s="173"/>
    </row>
    <row r="47104" spans="13:21" s="104" customFormat="1" ht="15.75">
      <c r="M47104" s="172"/>
      <c r="N47104" s="172"/>
      <c r="O47104" s="172"/>
      <c r="U47104" s="173"/>
    </row>
    <row r="47105" spans="13:21" s="104" customFormat="1" ht="15.75">
      <c r="M47105" s="172"/>
      <c r="N47105" s="172"/>
      <c r="O47105" s="172"/>
      <c r="U47105" s="173"/>
    </row>
    <row r="47106" spans="13:21" s="104" customFormat="1" ht="15.75">
      <c r="M47106" s="172"/>
      <c r="N47106" s="172"/>
      <c r="O47106" s="172"/>
      <c r="U47106" s="173"/>
    </row>
    <row r="47107" spans="13:21" s="104" customFormat="1" ht="15.75">
      <c r="M47107" s="172"/>
      <c r="N47107" s="172"/>
      <c r="O47107" s="172"/>
      <c r="U47107" s="173"/>
    </row>
    <row r="47108" spans="13:21" s="104" customFormat="1" ht="15.75">
      <c r="M47108" s="172"/>
      <c r="N47108" s="172"/>
      <c r="O47108" s="172"/>
      <c r="U47108" s="173"/>
    </row>
    <row r="47109" spans="13:21" s="104" customFormat="1" ht="15.75">
      <c r="M47109" s="172"/>
      <c r="N47109" s="172"/>
      <c r="O47109" s="172"/>
      <c r="U47109" s="173"/>
    </row>
    <row r="47110" spans="13:21" s="104" customFormat="1" ht="15.75">
      <c r="M47110" s="172"/>
      <c r="N47110" s="172"/>
      <c r="O47110" s="172"/>
      <c r="U47110" s="173"/>
    </row>
    <row r="47111" spans="13:21" s="104" customFormat="1" ht="15.75">
      <c r="M47111" s="172"/>
      <c r="N47111" s="172"/>
      <c r="O47111" s="172"/>
      <c r="U47111" s="173"/>
    </row>
    <row r="47112" spans="13:21" s="104" customFormat="1" ht="15.75">
      <c r="M47112" s="172"/>
      <c r="N47112" s="172"/>
      <c r="O47112" s="172"/>
      <c r="U47112" s="173"/>
    </row>
    <row r="47113" spans="13:21" s="104" customFormat="1" ht="15.75">
      <c r="M47113" s="172"/>
      <c r="N47113" s="172"/>
      <c r="O47113" s="172"/>
      <c r="U47113" s="173"/>
    </row>
    <row r="47114" spans="13:21" s="104" customFormat="1" ht="15.75">
      <c r="M47114" s="172"/>
      <c r="N47114" s="172"/>
      <c r="O47114" s="172"/>
      <c r="U47114" s="173"/>
    </row>
    <row r="47115" spans="13:21" s="104" customFormat="1" ht="15.75">
      <c r="M47115" s="172"/>
      <c r="N47115" s="172"/>
      <c r="O47115" s="172"/>
      <c r="U47115" s="173"/>
    </row>
    <row r="47116" spans="13:21" s="104" customFormat="1" ht="15.75">
      <c r="M47116" s="172"/>
      <c r="N47116" s="172"/>
      <c r="O47116" s="172"/>
      <c r="U47116" s="173"/>
    </row>
    <row r="47117" spans="13:21" s="104" customFormat="1" ht="15.75">
      <c r="M47117" s="172"/>
      <c r="N47117" s="172"/>
      <c r="O47117" s="172"/>
      <c r="U47117" s="173"/>
    </row>
    <row r="47118" spans="13:21" s="104" customFormat="1" ht="15.75">
      <c r="M47118" s="172"/>
      <c r="N47118" s="172"/>
      <c r="O47118" s="172"/>
      <c r="U47118" s="173"/>
    </row>
    <row r="47119" spans="13:21" s="104" customFormat="1" ht="15.75">
      <c r="M47119" s="172"/>
      <c r="N47119" s="172"/>
      <c r="O47119" s="172"/>
      <c r="U47119" s="173"/>
    </row>
    <row r="47120" spans="13:21" s="104" customFormat="1" ht="15.75">
      <c r="M47120" s="172"/>
      <c r="N47120" s="172"/>
      <c r="O47120" s="172"/>
      <c r="U47120" s="173"/>
    </row>
    <row r="47121" spans="13:21" s="104" customFormat="1" ht="15.75">
      <c r="M47121" s="172"/>
      <c r="N47121" s="172"/>
      <c r="O47121" s="172"/>
      <c r="U47121" s="173"/>
    </row>
    <row r="47122" spans="13:21" s="104" customFormat="1" ht="15.75">
      <c r="M47122" s="172"/>
      <c r="N47122" s="172"/>
      <c r="O47122" s="172"/>
      <c r="U47122" s="173"/>
    </row>
    <row r="47123" spans="13:21" s="104" customFormat="1" ht="15.75">
      <c r="M47123" s="172"/>
      <c r="N47123" s="172"/>
      <c r="O47123" s="172"/>
      <c r="U47123" s="173"/>
    </row>
    <row r="47124" spans="13:21" s="104" customFormat="1" ht="15.75">
      <c r="M47124" s="172"/>
      <c r="N47124" s="172"/>
      <c r="O47124" s="172"/>
      <c r="U47124" s="173"/>
    </row>
    <row r="47125" spans="13:21" s="104" customFormat="1" ht="15.75">
      <c r="M47125" s="172"/>
      <c r="N47125" s="172"/>
      <c r="O47125" s="172"/>
      <c r="U47125" s="173"/>
    </row>
    <row r="47126" spans="13:21" s="104" customFormat="1" ht="15.75">
      <c r="M47126" s="172"/>
      <c r="N47126" s="172"/>
      <c r="O47126" s="172"/>
      <c r="U47126" s="173"/>
    </row>
    <row r="47127" spans="13:21" s="104" customFormat="1" ht="15.75">
      <c r="M47127" s="172"/>
      <c r="N47127" s="172"/>
      <c r="O47127" s="172"/>
      <c r="U47127" s="173"/>
    </row>
    <row r="47128" spans="13:21" s="104" customFormat="1" ht="15.75">
      <c r="M47128" s="172"/>
      <c r="N47128" s="172"/>
      <c r="O47128" s="172"/>
      <c r="U47128" s="173"/>
    </row>
    <row r="47129" spans="13:21" s="104" customFormat="1" ht="15.75">
      <c r="M47129" s="172"/>
      <c r="N47129" s="172"/>
      <c r="O47129" s="172"/>
      <c r="U47129" s="173"/>
    </row>
    <row r="47130" spans="13:21" s="104" customFormat="1" ht="15.75">
      <c r="M47130" s="172"/>
      <c r="N47130" s="172"/>
      <c r="O47130" s="172"/>
      <c r="U47130" s="173"/>
    </row>
    <row r="47131" spans="13:21" s="104" customFormat="1" ht="15.75">
      <c r="M47131" s="172"/>
      <c r="N47131" s="172"/>
      <c r="O47131" s="172"/>
      <c r="U47131" s="173"/>
    </row>
    <row r="47132" spans="13:21" s="104" customFormat="1" ht="15.75">
      <c r="M47132" s="172"/>
      <c r="N47132" s="172"/>
      <c r="O47132" s="172"/>
      <c r="U47132" s="173"/>
    </row>
    <row r="47133" spans="13:21" s="104" customFormat="1" ht="15.75">
      <c r="M47133" s="172"/>
      <c r="N47133" s="172"/>
      <c r="O47133" s="172"/>
      <c r="U47133" s="173"/>
    </row>
    <row r="47134" spans="13:21" s="104" customFormat="1" ht="15.75">
      <c r="M47134" s="172"/>
      <c r="N47134" s="172"/>
      <c r="O47134" s="172"/>
      <c r="U47134" s="173"/>
    </row>
    <row r="47135" spans="13:21" s="104" customFormat="1" ht="15.75">
      <c r="M47135" s="172"/>
      <c r="N47135" s="172"/>
      <c r="O47135" s="172"/>
      <c r="U47135" s="173"/>
    </row>
    <row r="47136" spans="13:21" s="104" customFormat="1" ht="15.75">
      <c r="M47136" s="172"/>
      <c r="N47136" s="172"/>
      <c r="O47136" s="172"/>
      <c r="U47136" s="173"/>
    </row>
    <row r="47137" spans="13:21" s="104" customFormat="1" ht="15.75">
      <c r="M47137" s="172"/>
      <c r="N47137" s="172"/>
      <c r="O47137" s="172"/>
      <c r="U47137" s="173"/>
    </row>
    <row r="47138" spans="13:21" s="104" customFormat="1" ht="15.75">
      <c r="M47138" s="172"/>
      <c r="N47138" s="172"/>
      <c r="O47138" s="172"/>
      <c r="U47138" s="173"/>
    </row>
    <row r="47139" spans="13:21" s="104" customFormat="1" ht="15.75">
      <c r="M47139" s="172"/>
      <c r="N47139" s="172"/>
      <c r="O47139" s="172"/>
      <c r="U47139" s="173"/>
    </row>
    <row r="47140" spans="13:21" s="104" customFormat="1" ht="15.75">
      <c r="M47140" s="172"/>
      <c r="N47140" s="172"/>
      <c r="O47140" s="172"/>
      <c r="U47140" s="173"/>
    </row>
    <row r="47141" spans="13:21" s="104" customFormat="1" ht="15.75">
      <c r="M47141" s="172"/>
      <c r="N47141" s="172"/>
      <c r="O47141" s="172"/>
      <c r="U47141" s="173"/>
    </row>
    <row r="47142" spans="13:21" s="104" customFormat="1" ht="15.75">
      <c r="M47142" s="172"/>
      <c r="N47142" s="172"/>
      <c r="O47142" s="172"/>
      <c r="U47142" s="173"/>
    </row>
    <row r="47143" spans="13:21" s="104" customFormat="1" ht="15.75">
      <c r="M47143" s="172"/>
      <c r="N47143" s="172"/>
      <c r="O47143" s="172"/>
      <c r="U47143" s="173"/>
    </row>
    <row r="47144" spans="13:21" s="104" customFormat="1" ht="15.75">
      <c r="M47144" s="172"/>
      <c r="N47144" s="172"/>
      <c r="O47144" s="172"/>
      <c r="U47144" s="173"/>
    </row>
    <row r="47145" spans="13:21" s="104" customFormat="1" ht="15.75">
      <c r="M47145" s="172"/>
      <c r="N47145" s="172"/>
      <c r="O47145" s="172"/>
      <c r="U47145" s="173"/>
    </row>
    <row r="47146" spans="13:21" s="104" customFormat="1" ht="15.75">
      <c r="M47146" s="172"/>
      <c r="N47146" s="172"/>
      <c r="O47146" s="172"/>
      <c r="U47146" s="173"/>
    </row>
    <row r="47147" spans="13:21" s="104" customFormat="1" ht="15.75">
      <c r="M47147" s="172"/>
      <c r="N47147" s="172"/>
      <c r="O47147" s="172"/>
      <c r="U47147" s="173"/>
    </row>
    <row r="47148" spans="13:21" s="104" customFormat="1" ht="15.75">
      <c r="M47148" s="172"/>
      <c r="N47148" s="172"/>
      <c r="O47148" s="172"/>
      <c r="U47148" s="173"/>
    </row>
    <row r="47149" spans="13:21" s="104" customFormat="1" ht="15.75">
      <c r="M47149" s="172"/>
      <c r="N47149" s="172"/>
      <c r="O47149" s="172"/>
      <c r="U47149" s="173"/>
    </row>
    <row r="47150" spans="13:21" s="104" customFormat="1" ht="15.75">
      <c r="M47150" s="172"/>
      <c r="N47150" s="172"/>
      <c r="O47150" s="172"/>
      <c r="U47150" s="173"/>
    </row>
    <row r="47151" spans="13:21" s="104" customFormat="1" ht="15.75">
      <c r="M47151" s="172"/>
      <c r="N47151" s="172"/>
      <c r="O47151" s="172"/>
      <c r="U47151" s="173"/>
    </row>
    <row r="47152" spans="13:21" s="104" customFormat="1" ht="15.75">
      <c r="M47152" s="172"/>
      <c r="N47152" s="172"/>
      <c r="O47152" s="172"/>
      <c r="U47152" s="173"/>
    </row>
    <row r="47153" spans="13:21" s="104" customFormat="1" ht="15.75">
      <c r="M47153" s="172"/>
      <c r="N47153" s="172"/>
      <c r="O47153" s="172"/>
      <c r="U47153" s="173"/>
    </row>
    <row r="47154" spans="13:21" s="104" customFormat="1" ht="15.75">
      <c r="M47154" s="172"/>
      <c r="N47154" s="172"/>
      <c r="O47154" s="172"/>
      <c r="U47154" s="173"/>
    </row>
    <row r="47155" spans="13:21" s="104" customFormat="1" ht="15.75">
      <c r="M47155" s="172"/>
      <c r="N47155" s="172"/>
      <c r="O47155" s="172"/>
      <c r="U47155" s="173"/>
    </row>
    <row r="47156" spans="13:21" s="104" customFormat="1" ht="15.75">
      <c r="M47156" s="172"/>
      <c r="N47156" s="172"/>
      <c r="O47156" s="172"/>
      <c r="U47156" s="173"/>
    </row>
    <row r="47157" spans="13:21" s="104" customFormat="1" ht="15.75">
      <c r="M47157" s="172"/>
      <c r="N47157" s="172"/>
      <c r="O47157" s="172"/>
      <c r="U47157" s="173"/>
    </row>
    <row r="47158" spans="13:21" s="104" customFormat="1" ht="15.75">
      <c r="M47158" s="172"/>
      <c r="N47158" s="172"/>
      <c r="O47158" s="172"/>
      <c r="U47158" s="173"/>
    </row>
    <row r="47159" spans="13:21" s="104" customFormat="1" ht="15.75">
      <c r="M47159" s="172"/>
      <c r="N47159" s="172"/>
      <c r="O47159" s="172"/>
      <c r="U47159" s="173"/>
    </row>
    <row r="47160" spans="13:21" s="104" customFormat="1" ht="15.75">
      <c r="M47160" s="172"/>
      <c r="N47160" s="172"/>
      <c r="O47160" s="172"/>
      <c r="U47160" s="173"/>
    </row>
    <row r="47161" spans="13:21" s="104" customFormat="1" ht="15.75">
      <c r="M47161" s="172"/>
      <c r="N47161" s="172"/>
      <c r="O47161" s="172"/>
      <c r="U47161" s="173"/>
    </row>
    <row r="47162" spans="13:21" s="104" customFormat="1" ht="15.75">
      <c r="M47162" s="172"/>
      <c r="N47162" s="172"/>
      <c r="O47162" s="172"/>
      <c r="U47162" s="173"/>
    </row>
    <row r="47163" spans="13:21" s="104" customFormat="1" ht="15.75">
      <c r="M47163" s="172"/>
      <c r="N47163" s="172"/>
      <c r="O47163" s="172"/>
      <c r="U47163" s="173"/>
    </row>
    <row r="47164" spans="13:21" s="104" customFormat="1" ht="15.75">
      <c r="M47164" s="172"/>
      <c r="N47164" s="172"/>
      <c r="O47164" s="172"/>
      <c r="U47164" s="173"/>
    </row>
    <row r="47165" spans="13:21" s="104" customFormat="1" ht="15.75">
      <c r="M47165" s="172"/>
      <c r="N47165" s="172"/>
      <c r="O47165" s="172"/>
      <c r="U47165" s="173"/>
    </row>
    <row r="47166" spans="13:21" s="104" customFormat="1" ht="15.75">
      <c r="M47166" s="172"/>
      <c r="N47166" s="172"/>
      <c r="O47166" s="172"/>
      <c r="U47166" s="173"/>
    </row>
    <row r="47167" spans="13:21" s="104" customFormat="1" ht="15.75">
      <c r="M47167" s="172"/>
      <c r="N47167" s="172"/>
      <c r="O47167" s="172"/>
      <c r="U47167" s="173"/>
    </row>
    <row r="47168" spans="13:21" s="104" customFormat="1" ht="15.75">
      <c r="M47168" s="172"/>
      <c r="N47168" s="172"/>
      <c r="O47168" s="172"/>
      <c r="U47168" s="173"/>
    </row>
    <row r="47169" spans="13:21" s="104" customFormat="1" ht="15.75">
      <c r="M47169" s="172"/>
      <c r="N47169" s="172"/>
      <c r="O47169" s="172"/>
      <c r="U47169" s="173"/>
    </row>
    <row r="47170" spans="13:21" s="104" customFormat="1" ht="15.75">
      <c r="M47170" s="172"/>
      <c r="N47170" s="172"/>
      <c r="O47170" s="172"/>
      <c r="U47170" s="173"/>
    </row>
    <row r="47171" spans="13:21" s="104" customFormat="1" ht="15.75">
      <c r="M47171" s="172"/>
      <c r="N47171" s="172"/>
      <c r="O47171" s="172"/>
      <c r="U47171" s="173"/>
    </row>
    <row r="47172" spans="13:21" s="104" customFormat="1" ht="15.75">
      <c r="M47172" s="172"/>
      <c r="N47172" s="172"/>
      <c r="O47172" s="172"/>
      <c r="U47172" s="173"/>
    </row>
    <row r="47173" spans="13:21" s="104" customFormat="1" ht="15.75">
      <c r="M47173" s="172"/>
      <c r="N47173" s="172"/>
      <c r="O47173" s="172"/>
      <c r="U47173" s="173"/>
    </row>
    <row r="47174" spans="13:21" s="104" customFormat="1" ht="15.75">
      <c r="M47174" s="172"/>
      <c r="N47174" s="172"/>
      <c r="O47174" s="172"/>
      <c r="U47174" s="173"/>
    </row>
    <row r="47175" spans="13:21" s="104" customFormat="1" ht="15.75">
      <c r="M47175" s="172"/>
      <c r="N47175" s="172"/>
      <c r="O47175" s="172"/>
      <c r="U47175" s="173"/>
    </row>
    <row r="47176" spans="13:21" s="104" customFormat="1" ht="15.75">
      <c r="M47176" s="172"/>
      <c r="N47176" s="172"/>
      <c r="O47176" s="172"/>
      <c r="U47176" s="173"/>
    </row>
    <row r="47177" spans="13:21" s="104" customFormat="1" ht="15.75">
      <c r="M47177" s="172"/>
      <c r="N47177" s="172"/>
      <c r="O47177" s="172"/>
      <c r="U47177" s="173"/>
    </row>
    <row r="47178" spans="13:21" s="104" customFormat="1" ht="15.75">
      <c r="M47178" s="172"/>
      <c r="N47178" s="172"/>
      <c r="O47178" s="172"/>
      <c r="U47178" s="173"/>
    </row>
    <row r="47179" spans="13:21" s="104" customFormat="1" ht="15.75">
      <c r="M47179" s="172"/>
      <c r="N47179" s="172"/>
      <c r="O47179" s="172"/>
      <c r="U47179" s="173"/>
    </row>
    <row r="47180" spans="13:21" s="104" customFormat="1" ht="15.75">
      <c r="M47180" s="172"/>
      <c r="N47180" s="172"/>
      <c r="O47180" s="172"/>
      <c r="U47180" s="173"/>
    </row>
    <row r="47181" spans="13:21" s="104" customFormat="1" ht="15.75">
      <c r="M47181" s="172"/>
      <c r="N47181" s="172"/>
      <c r="O47181" s="172"/>
      <c r="U47181" s="173"/>
    </row>
    <row r="47182" spans="13:21" s="104" customFormat="1" ht="15.75">
      <c r="M47182" s="172"/>
      <c r="N47182" s="172"/>
      <c r="O47182" s="172"/>
      <c r="U47182" s="173"/>
    </row>
    <row r="47183" spans="13:21" s="104" customFormat="1" ht="15.75">
      <c r="M47183" s="172"/>
      <c r="N47183" s="172"/>
      <c r="O47183" s="172"/>
      <c r="U47183" s="173"/>
    </row>
    <row r="47184" spans="13:21" s="104" customFormat="1" ht="15.75">
      <c r="M47184" s="172"/>
      <c r="N47184" s="172"/>
      <c r="O47184" s="172"/>
      <c r="U47184" s="173"/>
    </row>
    <row r="47185" spans="13:21" s="104" customFormat="1" ht="15.75">
      <c r="M47185" s="172"/>
      <c r="N47185" s="172"/>
      <c r="O47185" s="172"/>
      <c r="U47185" s="173"/>
    </row>
    <row r="47186" spans="13:21" s="104" customFormat="1" ht="15.75">
      <c r="M47186" s="172"/>
      <c r="N47186" s="172"/>
      <c r="O47186" s="172"/>
      <c r="U47186" s="173"/>
    </row>
    <row r="47187" spans="13:21" s="104" customFormat="1" ht="15.75">
      <c r="M47187" s="172"/>
      <c r="N47187" s="172"/>
      <c r="O47187" s="172"/>
      <c r="U47187" s="173"/>
    </row>
    <row r="47188" spans="13:21" s="104" customFormat="1" ht="15.75">
      <c r="M47188" s="172"/>
      <c r="N47188" s="172"/>
      <c r="O47188" s="172"/>
      <c r="U47188" s="173"/>
    </row>
    <row r="47189" spans="13:21" s="104" customFormat="1" ht="15.75">
      <c r="M47189" s="172"/>
      <c r="N47189" s="172"/>
      <c r="O47189" s="172"/>
      <c r="U47189" s="173"/>
    </row>
    <row r="47190" spans="13:21" s="104" customFormat="1" ht="15.75">
      <c r="M47190" s="172"/>
      <c r="N47190" s="172"/>
      <c r="O47190" s="172"/>
      <c r="U47190" s="173"/>
    </row>
    <row r="47191" spans="13:21" s="104" customFormat="1" ht="15.75">
      <c r="M47191" s="172"/>
      <c r="N47191" s="172"/>
      <c r="O47191" s="172"/>
      <c r="U47191" s="173"/>
    </row>
    <row r="47192" spans="13:21" s="104" customFormat="1" ht="15.75">
      <c r="M47192" s="172"/>
      <c r="N47192" s="172"/>
      <c r="O47192" s="172"/>
      <c r="U47192" s="173"/>
    </row>
    <row r="47193" spans="13:21" s="104" customFormat="1" ht="15.75">
      <c r="M47193" s="172"/>
      <c r="N47193" s="172"/>
      <c r="O47193" s="172"/>
      <c r="U47193" s="173"/>
    </row>
    <row r="47194" spans="13:21" s="104" customFormat="1" ht="15.75">
      <c r="M47194" s="172"/>
      <c r="N47194" s="172"/>
      <c r="O47194" s="172"/>
      <c r="U47194" s="173"/>
    </row>
    <row r="47195" spans="13:21" s="104" customFormat="1" ht="15.75">
      <c r="M47195" s="172"/>
      <c r="N47195" s="172"/>
      <c r="O47195" s="172"/>
      <c r="U47195" s="173"/>
    </row>
    <row r="47196" spans="13:21" s="104" customFormat="1" ht="15.75">
      <c r="M47196" s="172"/>
      <c r="N47196" s="172"/>
      <c r="O47196" s="172"/>
      <c r="U47196" s="173"/>
    </row>
    <row r="47197" spans="13:21" s="104" customFormat="1" ht="15.75">
      <c r="M47197" s="172"/>
      <c r="N47197" s="172"/>
      <c r="O47197" s="172"/>
      <c r="U47197" s="173"/>
    </row>
    <row r="47198" spans="13:21" s="104" customFormat="1" ht="15.75">
      <c r="M47198" s="172"/>
      <c r="N47198" s="172"/>
      <c r="O47198" s="172"/>
      <c r="U47198" s="173"/>
    </row>
    <row r="47199" spans="13:21" s="104" customFormat="1" ht="15.75">
      <c r="M47199" s="172"/>
      <c r="N47199" s="172"/>
      <c r="O47199" s="172"/>
      <c r="U47199" s="173"/>
    </row>
    <row r="47200" spans="13:21" s="104" customFormat="1" ht="15.75">
      <c r="M47200" s="172"/>
      <c r="N47200" s="172"/>
      <c r="O47200" s="172"/>
      <c r="U47200" s="173"/>
    </row>
    <row r="47201" spans="13:21" s="104" customFormat="1" ht="15.75">
      <c r="M47201" s="172"/>
      <c r="N47201" s="172"/>
      <c r="O47201" s="172"/>
      <c r="U47201" s="173"/>
    </row>
    <row r="47202" spans="13:21" s="104" customFormat="1" ht="15.75">
      <c r="M47202" s="172"/>
      <c r="N47202" s="172"/>
      <c r="O47202" s="172"/>
      <c r="U47202" s="173"/>
    </row>
    <row r="47203" spans="13:21" s="104" customFormat="1" ht="15.75">
      <c r="M47203" s="172"/>
      <c r="N47203" s="172"/>
      <c r="O47203" s="172"/>
      <c r="U47203" s="173"/>
    </row>
    <row r="47204" spans="13:21" s="104" customFormat="1" ht="15.75">
      <c r="M47204" s="172"/>
      <c r="N47204" s="172"/>
      <c r="O47204" s="172"/>
      <c r="U47204" s="173"/>
    </row>
    <row r="47205" spans="13:21" s="104" customFormat="1" ht="15.75">
      <c r="M47205" s="172"/>
      <c r="N47205" s="172"/>
      <c r="O47205" s="172"/>
      <c r="U47205" s="173"/>
    </row>
    <row r="47206" spans="13:21" s="104" customFormat="1" ht="15.75">
      <c r="M47206" s="172"/>
      <c r="N47206" s="172"/>
      <c r="O47206" s="172"/>
      <c r="U47206" s="173"/>
    </row>
    <row r="47207" spans="13:21" s="104" customFormat="1" ht="15.75">
      <c r="M47207" s="172"/>
      <c r="N47207" s="172"/>
      <c r="O47207" s="172"/>
      <c r="U47207" s="173"/>
    </row>
    <row r="47208" spans="13:21" s="104" customFormat="1" ht="15.75">
      <c r="M47208" s="172"/>
      <c r="N47208" s="172"/>
      <c r="O47208" s="172"/>
      <c r="U47208" s="173"/>
    </row>
    <row r="47209" spans="13:21" s="104" customFormat="1" ht="15.75">
      <c r="M47209" s="172"/>
      <c r="N47209" s="172"/>
      <c r="O47209" s="172"/>
      <c r="U47209" s="173"/>
    </row>
    <row r="47210" spans="13:21" s="104" customFormat="1" ht="15.75">
      <c r="M47210" s="172"/>
      <c r="N47210" s="172"/>
      <c r="O47210" s="172"/>
      <c r="U47210" s="173"/>
    </row>
    <row r="47211" spans="13:21" s="104" customFormat="1" ht="15.75">
      <c r="M47211" s="172"/>
      <c r="N47211" s="172"/>
      <c r="O47211" s="172"/>
      <c r="U47211" s="173"/>
    </row>
    <row r="47212" spans="13:21" s="104" customFormat="1" ht="15.75">
      <c r="M47212" s="172"/>
      <c r="N47212" s="172"/>
      <c r="O47212" s="172"/>
      <c r="U47212" s="173"/>
    </row>
    <row r="47213" spans="13:21" s="104" customFormat="1" ht="15.75">
      <c r="M47213" s="172"/>
      <c r="N47213" s="172"/>
      <c r="O47213" s="172"/>
      <c r="U47213" s="173"/>
    </row>
    <row r="47214" spans="13:21" s="104" customFormat="1" ht="15.75">
      <c r="M47214" s="172"/>
      <c r="N47214" s="172"/>
      <c r="O47214" s="172"/>
      <c r="U47214" s="173"/>
    </row>
    <row r="47215" spans="13:21" s="104" customFormat="1" ht="15.75">
      <c r="M47215" s="172"/>
      <c r="N47215" s="172"/>
      <c r="O47215" s="172"/>
      <c r="U47215" s="173"/>
    </row>
    <row r="47216" spans="13:21" s="104" customFormat="1" ht="15.75">
      <c r="M47216" s="172"/>
      <c r="N47216" s="172"/>
      <c r="O47216" s="172"/>
      <c r="U47216" s="173"/>
    </row>
    <row r="47217" spans="13:21" s="104" customFormat="1" ht="15.75">
      <c r="M47217" s="172"/>
      <c r="N47217" s="172"/>
      <c r="O47217" s="172"/>
      <c r="U47217" s="173"/>
    </row>
    <row r="47218" spans="13:21" s="104" customFormat="1" ht="15.75">
      <c r="M47218" s="172"/>
      <c r="N47218" s="172"/>
      <c r="O47218" s="172"/>
      <c r="U47218" s="173"/>
    </row>
    <row r="47219" spans="13:21" s="104" customFormat="1" ht="15.75">
      <c r="M47219" s="172"/>
      <c r="N47219" s="172"/>
      <c r="O47219" s="172"/>
      <c r="U47219" s="173"/>
    </row>
    <row r="47220" spans="13:21" s="104" customFormat="1" ht="15.75">
      <c r="M47220" s="172"/>
      <c r="N47220" s="172"/>
      <c r="O47220" s="172"/>
      <c r="U47220" s="173"/>
    </row>
    <row r="47221" spans="13:21" s="104" customFormat="1" ht="15.75">
      <c r="M47221" s="172"/>
      <c r="N47221" s="172"/>
      <c r="O47221" s="172"/>
      <c r="U47221" s="173"/>
    </row>
    <row r="47222" spans="13:21" s="104" customFormat="1" ht="15.75">
      <c r="M47222" s="172"/>
      <c r="N47222" s="172"/>
      <c r="O47222" s="172"/>
      <c r="U47222" s="173"/>
    </row>
    <row r="47223" spans="13:21" s="104" customFormat="1" ht="15.75">
      <c r="M47223" s="172"/>
      <c r="N47223" s="172"/>
      <c r="O47223" s="172"/>
      <c r="U47223" s="173"/>
    </row>
    <row r="47224" spans="13:21" s="104" customFormat="1" ht="15.75">
      <c r="M47224" s="172"/>
      <c r="N47224" s="172"/>
      <c r="O47224" s="172"/>
      <c r="U47224" s="173"/>
    </row>
    <row r="47225" spans="13:21" s="104" customFormat="1" ht="15.75">
      <c r="M47225" s="172"/>
      <c r="N47225" s="172"/>
      <c r="O47225" s="172"/>
      <c r="U47225" s="173"/>
    </row>
    <row r="47226" spans="13:21" s="104" customFormat="1" ht="15.75">
      <c r="M47226" s="172"/>
      <c r="N47226" s="172"/>
      <c r="O47226" s="172"/>
      <c r="U47226" s="173"/>
    </row>
    <row r="47227" spans="13:21" s="104" customFormat="1" ht="15.75">
      <c r="M47227" s="172"/>
      <c r="N47227" s="172"/>
      <c r="O47227" s="172"/>
      <c r="U47227" s="173"/>
    </row>
    <row r="47228" spans="13:21" s="104" customFormat="1" ht="15.75">
      <c r="M47228" s="172"/>
      <c r="N47228" s="172"/>
      <c r="O47228" s="172"/>
      <c r="U47228" s="173"/>
    </row>
    <row r="47229" spans="13:21" s="104" customFormat="1" ht="15.75">
      <c r="M47229" s="172"/>
      <c r="N47229" s="172"/>
      <c r="O47229" s="172"/>
      <c r="U47229" s="173"/>
    </row>
    <row r="47230" spans="13:21" s="104" customFormat="1" ht="15.75">
      <c r="M47230" s="172"/>
      <c r="N47230" s="172"/>
      <c r="O47230" s="172"/>
      <c r="U47230" s="173"/>
    </row>
    <row r="47231" spans="13:21" s="104" customFormat="1" ht="15.75">
      <c r="M47231" s="172"/>
      <c r="N47231" s="172"/>
      <c r="O47231" s="172"/>
      <c r="U47231" s="173"/>
    </row>
    <row r="47232" spans="13:21" s="104" customFormat="1" ht="15.75">
      <c r="M47232" s="172"/>
      <c r="N47232" s="172"/>
      <c r="O47232" s="172"/>
      <c r="U47232" s="173"/>
    </row>
    <row r="47233" spans="13:21" s="104" customFormat="1" ht="15.75">
      <c r="M47233" s="172"/>
      <c r="N47233" s="172"/>
      <c r="O47233" s="172"/>
      <c r="U47233" s="173"/>
    </row>
    <row r="47234" spans="13:21" s="104" customFormat="1" ht="15.75">
      <c r="M47234" s="172"/>
      <c r="N47234" s="172"/>
      <c r="O47234" s="172"/>
      <c r="U47234" s="173"/>
    </row>
    <row r="47235" spans="13:21" s="104" customFormat="1" ht="15.75">
      <c r="M47235" s="172"/>
      <c r="N47235" s="172"/>
      <c r="O47235" s="172"/>
      <c r="U47235" s="173"/>
    </row>
    <row r="47236" spans="13:21" s="104" customFormat="1" ht="15.75">
      <c r="M47236" s="172"/>
      <c r="N47236" s="172"/>
      <c r="O47236" s="172"/>
      <c r="U47236" s="173"/>
    </row>
    <row r="47237" spans="13:21" s="104" customFormat="1" ht="15.75">
      <c r="M47237" s="172"/>
      <c r="N47237" s="172"/>
      <c r="O47237" s="172"/>
      <c r="U47237" s="173"/>
    </row>
    <row r="47238" spans="13:21" s="104" customFormat="1" ht="15.75">
      <c r="M47238" s="172"/>
      <c r="N47238" s="172"/>
      <c r="O47238" s="172"/>
      <c r="U47238" s="173"/>
    </row>
    <row r="47239" spans="13:21" s="104" customFormat="1" ht="15.75">
      <c r="M47239" s="172"/>
      <c r="N47239" s="172"/>
      <c r="O47239" s="172"/>
      <c r="U47239" s="173"/>
    </row>
    <row r="47240" spans="13:21" s="104" customFormat="1" ht="15.75">
      <c r="M47240" s="172"/>
      <c r="N47240" s="172"/>
      <c r="O47240" s="172"/>
      <c r="U47240" s="173"/>
    </row>
    <row r="47241" spans="13:21" s="104" customFormat="1" ht="15.75">
      <c r="M47241" s="172"/>
      <c r="N47241" s="172"/>
      <c r="O47241" s="172"/>
      <c r="U47241" s="173"/>
    </row>
    <row r="47242" spans="13:21" s="104" customFormat="1" ht="15.75">
      <c r="M47242" s="172"/>
      <c r="N47242" s="172"/>
      <c r="O47242" s="172"/>
      <c r="U47242" s="173"/>
    </row>
    <row r="47243" spans="13:21" s="104" customFormat="1" ht="15.75">
      <c r="M47243" s="172"/>
      <c r="N47243" s="172"/>
      <c r="O47243" s="172"/>
      <c r="U47243" s="173"/>
    </row>
    <row r="47244" spans="13:21" s="104" customFormat="1" ht="15.75">
      <c r="M47244" s="172"/>
      <c r="N47244" s="172"/>
      <c r="O47244" s="172"/>
      <c r="U47244" s="173"/>
    </row>
    <row r="47245" spans="13:21" s="104" customFormat="1" ht="15.75">
      <c r="M47245" s="172"/>
      <c r="N47245" s="172"/>
      <c r="O47245" s="172"/>
      <c r="U47245" s="173"/>
    </row>
    <row r="47246" spans="13:21" s="104" customFormat="1" ht="15.75">
      <c r="M47246" s="172"/>
      <c r="N47246" s="172"/>
      <c r="O47246" s="172"/>
      <c r="U47246" s="173"/>
    </row>
    <row r="47247" spans="13:21" s="104" customFormat="1" ht="15.75">
      <c r="M47247" s="172"/>
      <c r="N47247" s="172"/>
      <c r="O47247" s="172"/>
      <c r="U47247" s="173"/>
    </row>
    <row r="47248" spans="13:21" s="104" customFormat="1" ht="15.75">
      <c r="M47248" s="172"/>
      <c r="N47248" s="172"/>
      <c r="O47248" s="172"/>
      <c r="U47248" s="173"/>
    </row>
    <row r="47249" spans="13:21" s="104" customFormat="1" ht="15.75">
      <c r="M47249" s="172"/>
      <c r="N47249" s="172"/>
      <c r="O47249" s="172"/>
      <c r="U47249" s="173"/>
    </row>
    <row r="47250" spans="13:21" s="104" customFormat="1" ht="15.75">
      <c r="M47250" s="172"/>
      <c r="N47250" s="172"/>
      <c r="O47250" s="172"/>
      <c r="U47250" s="173"/>
    </row>
    <row r="47251" spans="13:21" s="104" customFormat="1" ht="15.75">
      <c r="M47251" s="172"/>
      <c r="N47251" s="172"/>
      <c r="O47251" s="172"/>
      <c r="U47251" s="173"/>
    </row>
    <row r="47252" spans="13:21" s="104" customFormat="1" ht="15.75">
      <c r="M47252" s="172"/>
      <c r="N47252" s="172"/>
      <c r="O47252" s="172"/>
      <c r="U47252" s="173"/>
    </row>
    <row r="47253" spans="13:21" s="104" customFormat="1" ht="15.75">
      <c r="M47253" s="172"/>
      <c r="N47253" s="172"/>
      <c r="O47253" s="172"/>
      <c r="U47253" s="173"/>
    </row>
    <row r="47254" spans="13:21" s="104" customFormat="1" ht="15.75">
      <c r="M47254" s="172"/>
      <c r="N47254" s="172"/>
      <c r="O47254" s="172"/>
      <c r="U47254" s="173"/>
    </row>
    <row r="47255" spans="13:21" s="104" customFormat="1" ht="15.75">
      <c r="M47255" s="172"/>
      <c r="N47255" s="172"/>
      <c r="O47255" s="172"/>
      <c r="U47255" s="173"/>
    </row>
    <row r="47256" spans="13:21" s="104" customFormat="1" ht="15.75">
      <c r="M47256" s="172"/>
      <c r="N47256" s="172"/>
      <c r="O47256" s="172"/>
      <c r="U47256" s="173"/>
    </row>
    <row r="47257" spans="13:21" s="104" customFormat="1" ht="15.75">
      <c r="M47257" s="172"/>
      <c r="N47257" s="172"/>
      <c r="O47257" s="172"/>
      <c r="U47257" s="173"/>
    </row>
    <row r="47258" spans="13:21" s="104" customFormat="1" ht="15.75">
      <c r="M47258" s="172"/>
      <c r="N47258" s="172"/>
      <c r="O47258" s="172"/>
      <c r="U47258" s="173"/>
    </row>
    <row r="47259" spans="13:21" s="104" customFormat="1" ht="15.75">
      <c r="M47259" s="172"/>
      <c r="N47259" s="172"/>
      <c r="O47259" s="172"/>
      <c r="U47259" s="173"/>
    </row>
    <row r="47260" spans="13:21" s="104" customFormat="1" ht="15.75">
      <c r="M47260" s="172"/>
      <c r="N47260" s="172"/>
      <c r="O47260" s="172"/>
      <c r="U47260" s="173"/>
    </row>
    <row r="47261" spans="13:21" s="104" customFormat="1" ht="15.75">
      <c r="M47261" s="172"/>
      <c r="N47261" s="172"/>
      <c r="O47261" s="172"/>
      <c r="U47261" s="173"/>
    </row>
    <row r="47262" spans="13:21" s="104" customFormat="1" ht="15.75">
      <c r="M47262" s="172"/>
      <c r="N47262" s="172"/>
      <c r="O47262" s="172"/>
      <c r="U47262" s="173"/>
    </row>
    <row r="47263" spans="13:21" s="104" customFormat="1" ht="15.75">
      <c r="M47263" s="172"/>
      <c r="N47263" s="172"/>
      <c r="O47263" s="172"/>
      <c r="U47263" s="173"/>
    </row>
    <row r="47264" spans="13:21" s="104" customFormat="1" ht="15.75">
      <c r="M47264" s="172"/>
      <c r="N47264" s="172"/>
      <c r="O47264" s="172"/>
      <c r="U47264" s="173"/>
    </row>
    <row r="47265" spans="13:21" s="104" customFormat="1" ht="15.75">
      <c r="M47265" s="172"/>
      <c r="N47265" s="172"/>
      <c r="O47265" s="172"/>
      <c r="U47265" s="173"/>
    </row>
    <row r="47266" spans="13:21" s="104" customFormat="1" ht="15.75">
      <c r="M47266" s="172"/>
      <c r="N47266" s="172"/>
      <c r="O47266" s="172"/>
      <c r="U47266" s="173"/>
    </row>
    <row r="47267" spans="13:21" s="104" customFormat="1" ht="15.75">
      <c r="M47267" s="172"/>
      <c r="N47267" s="172"/>
      <c r="O47267" s="172"/>
      <c r="U47267" s="173"/>
    </row>
    <row r="47268" spans="13:21" s="104" customFormat="1" ht="15.75">
      <c r="M47268" s="172"/>
      <c r="N47268" s="172"/>
      <c r="O47268" s="172"/>
      <c r="U47268" s="173"/>
    </row>
    <row r="47269" spans="13:21" s="104" customFormat="1" ht="15.75">
      <c r="M47269" s="172"/>
      <c r="N47269" s="172"/>
      <c r="O47269" s="172"/>
      <c r="U47269" s="173"/>
    </row>
    <row r="47270" spans="13:21" s="104" customFormat="1" ht="15.75">
      <c r="M47270" s="172"/>
      <c r="N47270" s="172"/>
      <c r="O47270" s="172"/>
      <c r="U47270" s="173"/>
    </row>
    <row r="47271" spans="13:21" s="104" customFormat="1" ht="15.75">
      <c r="M47271" s="172"/>
      <c r="N47271" s="172"/>
      <c r="O47271" s="172"/>
      <c r="U47271" s="173"/>
    </row>
    <row r="47272" spans="13:21" s="104" customFormat="1" ht="15.75">
      <c r="M47272" s="172"/>
      <c r="N47272" s="172"/>
      <c r="O47272" s="172"/>
      <c r="U47272" s="173"/>
    </row>
    <row r="47273" spans="13:21" s="104" customFormat="1" ht="15.75">
      <c r="M47273" s="172"/>
      <c r="N47273" s="172"/>
      <c r="O47273" s="172"/>
      <c r="U47273" s="173"/>
    </row>
    <row r="47274" spans="13:21" s="104" customFormat="1" ht="15.75">
      <c r="M47274" s="172"/>
      <c r="N47274" s="172"/>
      <c r="O47274" s="172"/>
      <c r="U47274" s="173"/>
    </row>
    <row r="47275" spans="13:21" s="104" customFormat="1" ht="15.75">
      <c r="M47275" s="172"/>
      <c r="N47275" s="172"/>
      <c r="O47275" s="172"/>
      <c r="U47275" s="173"/>
    </row>
    <row r="47276" spans="13:21" s="104" customFormat="1" ht="15.75">
      <c r="M47276" s="172"/>
      <c r="N47276" s="172"/>
      <c r="O47276" s="172"/>
      <c r="U47276" s="173"/>
    </row>
    <row r="47277" spans="13:21" s="104" customFormat="1" ht="15.75">
      <c r="M47277" s="172"/>
      <c r="N47277" s="172"/>
      <c r="O47277" s="172"/>
      <c r="U47277" s="173"/>
    </row>
    <row r="47278" spans="13:21" s="104" customFormat="1" ht="15.75">
      <c r="M47278" s="172"/>
      <c r="N47278" s="172"/>
      <c r="O47278" s="172"/>
      <c r="U47278" s="173"/>
    </row>
    <row r="47279" spans="13:21" s="104" customFormat="1" ht="15.75">
      <c r="M47279" s="172"/>
      <c r="N47279" s="172"/>
      <c r="O47279" s="172"/>
      <c r="U47279" s="173"/>
    </row>
    <row r="47280" spans="13:21" s="104" customFormat="1" ht="15.75">
      <c r="M47280" s="172"/>
      <c r="N47280" s="172"/>
      <c r="O47280" s="172"/>
      <c r="U47280" s="173"/>
    </row>
    <row r="47281" spans="13:21" s="104" customFormat="1" ht="15.75">
      <c r="M47281" s="172"/>
      <c r="N47281" s="172"/>
      <c r="O47281" s="172"/>
      <c r="U47281" s="173"/>
    </row>
    <row r="47282" spans="13:21" s="104" customFormat="1" ht="15.75">
      <c r="M47282" s="172"/>
      <c r="N47282" s="172"/>
      <c r="O47282" s="172"/>
      <c r="U47282" s="173"/>
    </row>
    <row r="47283" spans="13:21" s="104" customFormat="1" ht="15.75">
      <c r="M47283" s="172"/>
      <c r="N47283" s="172"/>
      <c r="O47283" s="172"/>
      <c r="U47283" s="173"/>
    </row>
    <row r="47284" spans="13:21" s="104" customFormat="1" ht="15.75">
      <c r="M47284" s="172"/>
      <c r="N47284" s="172"/>
      <c r="O47284" s="172"/>
      <c r="U47284" s="173"/>
    </row>
    <row r="47285" spans="13:21" s="104" customFormat="1" ht="15.75">
      <c r="M47285" s="172"/>
      <c r="N47285" s="172"/>
      <c r="O47285" s="172"/>
      <c r="U47285" s="173"/>
    </row>
    <row r="47286" spans="13:21" s="104" customFormat="1" ht="15.75">
      <c r="M47286" s="172"/>
      <c r="N47286" s="172"/>
      <c r="O47286" s="172"/>
      <c r="U47286" s="173"/>
    </row>
    <row r="47287" spans="13:21" s="104" customFormat="1" ht="15.75">
      <c r="M47287" s="172"/>
      <c r="N47287" s="172"/>
      <c r="O47287" s="172"/>
      <c r="U47287" s="173"/>
    </row>
    <row r="47288" spans="13:21" s="104" customFormat="1" ht="15.75">
      <c r="M47288" s="172"/>
      <c r="N47288" s="172"/>
      <c r="O47288" s="172"/>
      <c r="U47288" s="173"/>
    </row>
    <row r="47289" spans="13:21" s="104" customFormat="1" ht="15.75">
      <c r="M47289" s="172"/>
      <c r="N47289" s="172"/>
      <c r="O47289" s="172"/>
      <c r="U47289" s="173"/>
    </row>
    <row r="47290" spans="13:21" s="104" customFormat="1" ht="15.75">
      <c r="M47290" s="172"/>
      <c r="N47290" s="172"/>
      <c r="O47290" s="172"/>
      <c r="U47290" s="173"/>
    </row>
    <row r="47291" spans="13:21" s="104" customFormat="1" ht="15.75">
      <c r="M47291" s="172"/>
      <c r="N47291" s="172"/>
      <c r="O47291" s="172"/>
      <c r="U47291" s="173"/>
    </row>
    <row r="47292" spans="13:21" s="104" customFormat="1" ht="15.75">
      <c r="M47292" s="172"/>
      <c r="N47292" s="172"/>
      <c r="O47292" s="172"/>
      <c r="U47292" s="173"/>
    </row>
    <row r="47293" spans="13:21" s="104" customFormat="1" ht="15.75">
      <c r="M47293" s="172"/>
      <c r="N47293" s="172"/>
      <c r="O47293" s="172"/>
      <c r="U47293" s="173"/>
    </row>
    <row r="47294" spans="13:21" s="104" customFormat="1" ht="15.75">
      <c r="M47294" s="172"/>
      <c r="N47294" s="172"/>
      <c r="O47294" s="172"/>
      <c r="U47294" s="173"/>
    </row>
    <row r="47295" spans="13:21" s="104" customFormat="1" ht="15.75">
      <c r="M47295" s="172"/>
      <c r="N47295" s="172"/>
      <c r="O47295" s="172"/>
      <c r="U47295" s="173"/>
    </row>
    <row r="47296" spans="13:21" s="104" customFormat="1" ht="15.75">
      <c r="M47296" s="172"/>
      <c r="N47296" s="172"/>
      <c r="O47296" s="172"/>
      <c r="U47296" s="173"/>
    </row>
    <row r="47297" spans="13:21" s="104" customFormat="1" ht="15.75">
      <c r="M47297" s="172"/>
      <c r="N47297" s="172"/>
      <c r="O47297" s="172"/>
      <c r="U47297" s="173"/>
    </row>
    <row r="47298" spans="13:21" s="104" customFormat="1" ht="15.75">
      <c r="M47298" s="172"/>
      <c r="N47298" s="172"/>
      <c r="O47298" s="172"/>
      <c r="U47298" s="173"/>
    </row>
    <row r="47299" spans="13:21" s="104" customFormat="1" ht="15.75">
      <c r="M47299" s="172"/>
      <c r="N47299" s="172"/>
      <c r="O47299" s="172"/>
      <c r="U47299" s="173"/>
    </row>
    <row r="47300" spans="13:21" s="104" customFormat="1" ht="15.75">
      <c r="M47300" s="172"/>
      <c r="N47300" s="172"/>
      <c r="O47300" s="172"/>
      <c r="U47300" s="173"/>
    </row>
    <row r="47301" spans="13:21" s="104" customFormat="1" ht="15.75">
      <c r="M47301" s="172"/>
      <c r="N47301" s="172"/>
      <c r="O47301" s="172"/>
      <c r="U47301" s="173"/>
    </row>
    <row r="47302" spans="13:21" s="104" customFormat="1" ht="15.75">
      <c r="M47302" s="172"/>
      <c r="N47302" s="172"/>
      <c r="O47302" s="172"/>
      <c r="U47302" s="173"/>
    </row>
    <row r="47303" spans="13:21" s="104" customFormat="1" ht="15.75">
      <c r="M47303" s="172"/>
      <c r="N47303" s="172"/>
      <c r="O47303" s="172"/>
      <c r="U47303" s="173"/>
    </row>
    <row r="47304" spans="13:21" s="104" customFormat="1" ht="15.75">
      <c r="M47304" s="172"/>
      <c r="N47304" s="172"/>
      <c r="O47304" s="172"/>
      <c r="U47304" s="173"/>
    </row>
    <row r="47305" spans="13:21" s="104" customFormat="1" ht="15.75">
      <c r="M47305" s="172"/>
      <c r="N47305" s="172"/>
      <c r="O47305" s="172"/>
      <c r="U47305" s="173"/>
    </row>
    <row r="47306" spans="13:21" s="104" customFormat="1" ht="15.75">
      <c r="M47306" s="172"/>
      <c r="N47306" s="172"/>
      <c r="O47306" s="172"/>
      <c r="U47306" s="173"/>
    </row>
    <row r="47307" spans="13:21" s="104" customFormat="1" ht="15.75">
      <c r="M47307" s="172"/>
      <c r="N47307" s="172"/>
      <c r="O47307" s="172"/>
      <c r="U47307" s="173"/>
    </row>
    <row r="47308" spans="13:21" s="104" customFormat="1" ht="15.75">
      <c r="M47308" s="172"/>
      <c r="N47308" s="172"/>
      <c r="O47308" s="172"/>
      <c r="U47308" s="173"/>
    </row>
    <row r="47309" spans="13:21" s="104" customFormat="1" ht="15.75">
      <c r="M47309" s="172"/>
      <c r="N47309" s="172"/>
      <c r="O47309" s="172"/>
      <c r="U47309" s="173"/>
    </row>
    <row r="47310" spans="13:21" s="104" customFormat="1" ht="15.75">
      <c r="M47310" s="172"/>
      <c r="N47310" s="172"/>
      <c r="O47310" s="172"/>
      <c r="U47310" s="173"/>
    </row>
    <row r="47311" spans="13:21" s="104" customFormat="1" ht="15.75">
      <c r="M47311" s="172"/>
      <c r="N47311" s="172"/>
      <c r="O47311" s="172"/>
      <c r="U47311" s="173"/>
    </row>
    <row r="47312" spans="13:21" s="104" customFormat="1" ht="15.75">
      <c r="M47312" s="172"/>
      <c r="N47312" s="172"/>
      <c r="O47312" s="172"/>
      <c r="U47312" s="173"/>
    </row>
    <row r="47313" spans="13:21" s="104" customFormat="1" ht="15.75">
      <c r="M47313" s="172"/>
      <c r="N47313" s="172"/>
      <c r="O47313" s="172"/>
      <c r="U47313" s="173"/>
    </row>
    <row r="47314" spans="13:21" s="104" customFormat="1" ht="15.75">
      <c r="M47314" s="172"/>
      <c r="N47314" s="172"/>
      <c r="O47314" s="172"/>
      <c r="U47314" s="173"/>
    </row>
    <row r="47315" spans="13:21" s="104" customFormat="1" ht="15.75">
      <c r="M47315" s="172"/>
      <c r="N47315" s="172"/>
      <c r="O47315" s="172"/>
      <c r="U47315" s="173"/>
    </row>
    <row r="47316" spans="13:21" s="104" customFormat="1" ht="15.75">
      <c r="M47316" s="172"/>
      <c r="N47316" s="172"/>
      <c r="O47316" s="172"/>
      <c r="U47316" s="173"/>
    </row>
    <row r="47317" spans="13:21" s="104" customFormat="1" ht="15.75">
      <c r="M47317" s="172"/>
      <c r="N47317" s="172"/>
      <c r="O47317" s="172"/>
      <c r="U47317" s="173"/>
    </row>
    <row r="47318" spans="13:21" s="104" customFormat="1" ht="15.75">
      <c r="M47318" s="172"/>
      <c r="N47318" s="172"/>
      <c r="O47318" s="172"/>
      <c r="U47318" s="173"/>
    </row>
    <row r="47319" spans="13:21" s="104" customFormat="1" ht="15.75">
      <c r="M47319" s="172"/>
      <c r="N47319" s="172"/>
      <c r="O47319" s="172"/>
      <c r="U47319" s="173"/>
    </row>
    <row r="47320" spans="13:21" s="104" customFormat="1" ht="15.75">
      <c r="M47320" s="172"/>
      <c r="N47320" s="172"/>
      <c r="O47320" s="172"/>
      <c r="U47320" s="173"/>
    </row>
    <row r="47321" spans="13:21" s="104" customFormat="1" ht="15.75">
      <c r="M47321" s="172"/>
      <c r="N47321" s="172"/>
      <c r="O47321" s="172"/>
      <c r="U47321" s="173"/>
    </row>
    <row r="47322" spans="13:21" s="104" customFormat="1" ht="15.75">
      <c r="M47322" s="172"/>
      <c r="N47322" s="172"/>
      <c r="O47322" s="172"/>
      <c r="U47322" s="173"/>
    </row>
    <row r="47323" spans="13:21" s="104" customFormat="1" ht="15.75">
      <c r="M47323" s="172"/>
      <c r="N47323" s="172"/>
      <c r="O47323" s="172"/>
      <c r="U47323" s="173"/>
    </row>
    <row r="47324" spans="13:21" s="104" customFormat="1" ht="15.75">
      <c r="M47324" s="172"/>
      <c r="N47324" s="172"/>
      <c r="O47324" s="172"/>
      <c r="U47324" s="173"/>
    </row>
    <row r="47325" spans="13:21" s="104" customFormat="1" ht="15.75">
      <c r="M47325" s="172"/>
      <c r="N47325" s="172"/>
      <c r="O47325" s="172"/>
      <c r="U47325" s="173"/>
    </row>
    <row r="47326" spans="13:21" s="104" customFormat="1" ht="15.75">
      <c r="M47326" s="172"/>
      <c r="N47326" s="172"/>
      <c r="O47326" s="172"/>
      <c r="U47326" s="173"/>
    </row>
    <row r="47327" spans="13:21" s="104" customFormat="1" ht="15.75">
      <c r="M47327" s="172"/>
      <c r="N47327" s="172"/>
      <c r="O47327" s="172"/>
      <c r="U47327" s="173"/>
    </row>
    <row r="47328" spans="13:21" s="104" customFormat="1" ht="15.75">
      <c r="M47328" s="172"/>
      <c r="N47328" s="172"/>
      <c r="O47328" s="172"/>
      <c r="U47328" s="173"/>
    </row>
    <row r="47329" spans="13:21" s="104" customFormat="1" ht="15.75">
      <c r="M47329" s="172"/>
      <c r="N47329" s="172"/>
      <c r="O47329" s="172"/>
      <c r="U47329" s="173"/>
    </row>
    <row r="47330" spans="13:21" s="104" customFormat="1" ht="15.75">
      <c r="M47330" s="172"/>
      <c r="N47330" s="172"/>
      <c r="O47330" s="172"/>
      <c r="U47330" s="173"/>
    </row>
    <row r="47331" spans="13:21" s="104" customFormat="1" ht="15.75">
      <c r="M47331" s="172"/>
      <c r="N47331" s="172"/>
      <c r="O47331" s="172"/>
      <c r="U47331" s="173"/>
    </row>
    <row r="47332" spans="13:21" s="104" customFormat="1" ht="15.75">
      <c r="M47332" s="172"/>
      <c r="N47332" s="172"/>
      <c r="O47332" s="172"/>
      <c r="U47332" s="173"/>
    </row>
    <row r="47333" spans="13:21" s="104" customFormat="1" ht="15.75">
      <c r="M47333" s="172"/>
      <c r="N47333" s="172"/>
      <c r="O47333" s="172"/>
      <c r="U47333" s="173"/>
    </row>
    <row r="47334" spans="13:21" s="104" customFormat="1" ht="15.75">
      <c r="M47334" s="172"/>
      <c r="N47334" s="172"/>
      <c r="O47334" s="172"/>
      <c r="U47334" s="173"/>
    </row>
    <row r="47335" spans="13:21" s="104" customFormat="1" ht="15.75">
      <c r="M47335" s="172"/>
      <c r="N47335" s="172"/>
      <c r="O47335" s="172"/>
      <c r="U47335" s="173"/>
    </row>
    <row r="47336" spans="13:21" s="104" customFormat="1" ht="15.75">
      <c r="M47336" s="172"/>
      <c r="N47336" s="172"/>
      <c r="O47336" s="172"/>
      <c r="U47336" s="173"/>
    </row>
    <row r="47337" spans="13:21" s="104" customFormat="1" ht="15.75">
      <c r="M47337" s="172"/>
      <c r="N47337" s="172"/>
      <c r="O47337" s="172"/>
      <c r="U47337" s="173"/>
    </row>
    <row r="47338" spans="13:21" s="104" customFormat="1" ht="15.75">
      <c r="M47338" s="172"/>
      <c r="N47338" s="172"/>
      <c r="O47338" s="172"/>
      <c r="U47338" s="173"/>
    </row>
    <row r="47339" spans="13:21" s="104" customFormat="1" ht="15.75">
      <c r="M47339" s="172"/>
      <c r="N47339" s="172"/>
      <c r="O47339" s="172"/>
      <c r="U47339" s="173"/>
    </row>
    <row r="47340" spans="13:21" s="104" customFormat="1" ht="15.75">
      <c r="M47340" s="172"/>
      <c r="N47340" s="172"/>
      <c r="O47340" s="172"/>
      <c r="U47340" s="173"/>
    </row>
    <row r="47341" spans="13:21" s="104" customFormat="1" ht="15.75">
      <c r="M47341" s="172"/>
      <c r="N47341" s="172"/>
      <c r="O47341" s="172"/>
      <c r="U47341" s="173"/>
    </row>
    <row r="47342" spans="13:21" s="104" customFormat="1" ht="15.75">
      <c r="M47342" s="172"/>
      <c r="N47342" s="172"/>
      <c r="O47342" s="172"/>
      <c r="U47342" s="173"/>
    </row>
    <row r="47343" spans="13:21" s="104" customFormat="1" ht="15.75">
      <c r="M47343" s="172"/>
      <c r="N47343" s="172"/>
      <c r="O47343" s="172"/>
      <c r="U47343" s="173"/>
    </row>
    <row r="47344" spans="13:21" s="104" customFormat="1" ht="15.75">
      <c r="M47344" s="172"/>
      <c r="N47344" s="172"/>
      <c r="O47344" s="172"/>
      <c r="U47344" s="173"/>
    </row>
    <row r="47345" spans="13:21" s="104" customFormat="1" ht="15.75">
      <c r="M47345" s="172"/>
      <c r="N47345" s="172"/>
      <c r="O47345" s="172"/>
      <c r="U47345" s="173"/>
    </row>
    <row r="47346" spans="13:21" s="104" customFormat="1" ht="15.75">
      <c r="M47346" s="172"/>
      <c r="N47346" s="172"/>
      <c r="O47346" s="172"/>
      <c r="U47346" s="173"/>
    </row>
    <row r="47347" spans="13:21" s="104" customFormat="1" ht="15.75">
      <c r="M47347" s="172"/>
      <c r="N47347" s="172"/>
      <c r="O47347" s="172"/>
      <c r="U47347" s="173"/>
    </row>
    <row r="47348" spans="13:21" s="104" customFormat="1" ht="15.75">
      <c r="M47348" s="172"/>
      <c r="N47348" s="172"/>
      <c r="O47348" s="172"/>
      <c r="U47348" s="173"/>
    </row>
    <row r="47349" spans="13:21" s="104" customFormat="1" ht="15.75">
      <c r="M47349" s="172"/>
      <c r="N47349" s="172"/>
      <c r="O47349" s="172"/>
      <c r="U47349" s="173"/>
    </row>
    <row r="47350" spans="13:21" s="104" customFormat="1" ht="15.75">
      <c r="M47350" s="172"/>
      <c r="N47350" s="172"/>
      <c r="O47350" s="172"/>
      <c r="U47350" s="173"/>
    </row>
    <row r="47351" spans="13:21" s="104" customFormat="1" ht="15.75">
      <c r="M47351" s="172"/>
      <c r="N47351" s="172"/>
      <c r="O47351" s="172"/>
      <c r="U47351" s="173"/>
    </row>
    <row r="47352" spans="13:21" s="104" customFormat="1" ht="15.75">
      <c r="M47352" s="172"/>
      <c r="N47352" s="172"/>
      <c r="O47352" s="172"/>
      <c r="U47352" s="173"/>
    </row>
    <row r="47353" spans="13:21" s="104" customFormat="1" ht="15.75">
      <c r="M47353" s="172"/>
      <c r="N47353" s="172"/>
      <c r="O47353" s="172"/>
      <c r="U47353" s="173"/>
    </row>
    <row r="47354" spans="13:21" s="104" customFormat="1" ht="15.75">
      <c r="M47354" s="172"/>
      <c r="N47354" s="172"/>
      <c r="O47354" s="172"/>
      <c r="U47354" s="173"/>
    </row>
    <row r="47355" spans="13:21" s="104" customFormat="1" ht="15.75">
      <c r="M47355" s="172"/>
      <c r="N47355" s="172"/>
      <c r="O47355" s="172"/>
      <c r="U47355" s="173"/>
    </row>
    <row r="47356" spans="13:21" s="104" customFormat="1" ht="15.75">
      <c r="M47356" s="172"/>
      <c r="N47356" s="172"/>
      <c r="O47356" s="172"/>
      <c r="U47356" s="173"/>
    </row>
    <row r="47357" spans="13:21" s="104" customFormat="1" ht="15.75">
      <c r="M47357" s="172"/>
      <c r="N47357" s="172"/>
      <c r="O47357" s="172"/>
      <c r="U47357" s="173"/>
    </row>
    <row r="47358" spans="13:21" s="104" customFormat="1" ht="15.75">
      <c r="M47358" s="172"/>
      <c r="N47358" s="172"/>
      <c r="O47358" s="172"/>
      <c r="U47358" s="173"/>
    </row>
    <row r="47359" spans="13:21" s="104" customFormat="1" ht="15.75">
      <c r="M47359" s="172"/>
      <c r="N47359" s="172"/>
      <c r="O47359" s="172"/>
      <c r="U47359" s="173"/>
    </row>
    <row r="47360" spans="13:21" s="104" customFormat="1" ht="15.75">
      <c r="M47360" s="172"/>
      <c r="N47360" s="172"/>
      <c r="O47360" s="172"/>
      <c r="U47360" s="173"/>
    </row>
    <row r="47361" spans="13:21" s="104" customFormat="1" ht="15.75">
      <c r="M47361" s="172"/>
      <c r="N47361" s="172"/>
      <c r="O47361" s="172"/>
      <c r="U47361" s="173"/>
    </row>
    <row r="47362" spans="13:21" s="104" customFormat="1" ht="15.75">
      <c r="M47362" s="172"/>
      <c r="N47362" s="172"/>
      <c r="O47362" s="172"/>
      <c r="U47362" s="173"/>
    </row>
    <row r="47363" spans="13:21" s="104" customFormat="1" ht="15.75">
      <c r="M47363" s="172"/>
      <c r="N47363" s="172"/>
      <c r="O47363" s="172"/>
      <c r="U47363" s="173"/>
    </row>
    <row r="47364" spans="13:21" s="104" customFormat="1" ht="15.75">
      <c r="M47364" s="172"/>
      <c r="N47364" s="172"/>
      <c r="O47364" s="172"/>
      <c r="U47364" s="173"/>
    </row>
    <row r="47365" spans="13:21" s="104" customFormat="1" ht="15.75">
      <c r="M47365" s="172"/>
      <c r="N47365" s="172"/>
      <c r="O47365" s="172"/>
      <c r="U47365" s="173"/>
    </row>
    <row r="47366" spans="13:21" s="104" customFormat="1" ht="15.75">
      <c r="M47366" s="172"/>
      <c r="N47366" s="172"/>
      <c r="O47366" s="172"/>
      <c r="U47366" s="173"/>
    </row>
    <row r="47367" spans="13:21" s="104" customFormat="1" ht="15.75">
      <c r="M47367" s="172"/>
      <c r="N47367" s="172"/>
      <c r="O47367" s="172"/>
      <c r="U47367" s="173"/>
    </row>
    <row r="47368" spans="13:21" s="104" customFormat="1" ht="15.75">
      <c r="M47368" s="172"/>
      <c r="N47368" s="172"/>
      <c r="O47368" s="172"/>
      <c r="U47368" s="173"/>
    </row>
    <row r="47369" spans="13:21" s="104" customFormat="1" ht="15.75">
      <c r="M47369" s="172"/>
      <c r="N47369" s="172"/>
      <c r="O47369" s="172"/>
      <c r="U47369" s="173"/>
    </row>
    <row r="47370" spans="13:21" s="104" customFormat="1" ht="15.75">
      <c r="M47370" s="172"/>
      <c r="N47370" s="172"/>
      <c r="O47370" s="172"/>
      <c r="U47370" s="173"/>
    </row>
    <row r="47371" spans="13:21" s="104" customFormat="1" ht="15.75">
      <c r="M47371" s="172"/>
      <c r="N47371" s="172"/>
      <c r="O47371" s="172"/>
      <c r="U47371" s="173"/>
    </row>
    <row r="47372" spans="13:21" s="104" customFormat="1" ht="15.75">
      <c r="M47372" s="172"/>
      <c r="N47372" s="172"/>
      <c r="O47372" s="172"/>
      <c r="U47372" s="173"/>
    </row>
    <row r="47373" spans="13:21" s="104" customFormat="1" ht="15.75">
      <c r="M47373" s="172"/>
      <c r="N47373" s="172"/>
      <c r="O47373" s="172"/>
      <c r="U47373" s="173"/>
    </row>
    <row r="47374" spans="13:21" s="104" customFormat="1" ht="15.75">
      <c r="M47374" s="172"/>
      <c r="N47374" s="172"/>
      <c r="O47374" s="172"/>
      <c r="U47374" s="173"/>
    </row>
    <row r="47375" spans="13:21" s="104" customFormat="1" ht="15.75">
      <c r="M47375" s="172"/>
      <c r="N47375" s="172"/>
      <c r="O47375" s="172"/>
      <c r="U47375" s="173"/>
    </row>
    <row r="47376" spans="13:21" s="104" customFormat="1" ht="15.75">
      <c r="M47376" s="172"/>
      <c r="N47376" s="172"/>
      <c r="O47376" s="172"/>
      <c r="U47376" s="173"/>
    </row>
    <row r="47377" spans="13:21" s="104" customFormat="1" ht="15.75">
      <c r="M47377" s="172"/>
      <c r="N47377" s="172"/>
      <c r="O47377" s="172"/>
      <c r="U47377" s="173"/>
    </row>
    <row r="47378" spans="13:21" s="104" customFormat="1" ht="15.75">
      <c r="M47378" s="172"/>
      <c r="N47378" s="172"/>
      <c r="O47378" s="172"/>
      <c r="U47378" s="173"/>
    </row>
    <row r="47379" spans="13:21" s="104" customFormat="1" ht="15.75">
      <c r="M47379" s="172"/>
      <c r="N47379" s="172"/>
      <c r="O47379" s="172"/>
      <c r="U47379" s="173"/>
    </row>
    <row r="47380" spans="13:21" s="104" customFormat="1" ht="15.75">
      <c r="M47380" s="172"/>
      <c r="N47380" s="172"/>
      <c r="O47380" s="172"/>
      <c r="U47380" s="173"/>
    </row>
    <row r="47381" spans="13:21" s="104" customFormat="1" ht="15.75">
      <c r="M47381" s="172"/>
      <c r="N47381" s="172"/>
      <c r="O47381" s="172"/>
      <c r="U47381" s="173"/>
    </row>
    <row r="47382" spans="13:21" s="104" customFormat="1" ht="15.75">
      <c r="M47382" s="172"/>
      <c r="N47382" s="172"/>
      <c r="O47382" s="172"/>
      <c r="U47382" s="173"/>
    </row>
    <row r="47383" spans="13:21" s="104" customFormat="1" ht="15.75">
      <c r="M47383" s="172"/>
      <c r="N47383" s="172"/>
      <c r="O47383" s="172"/>
      <c r="U47383" s="173"/>
    </row>
    <row r="47384" spans="13:21" s="104" customFormat="1" ht="15.75">
      <c r="M47384" s="172"/>
      <c r="N47384" s="172"/>
      <c r="O47384" s="172"/>
      <c r="U47384" s="173"/>
    </row>
    <row r="47385" spans="13:21" s="104" customFormat="1" ht="15.75">
      <c r="M47385" s="172"/>
      <c r="N47385" s="172"/>
      <c r="O47385" s="172"/>
      <c r="U47385" s="173"/>
    </row>
    <row r="47386" spans="13:21" s="104" customFormat="1" ht="15.75">
      <c r="M47386" s="172"/>
      <c r="N47386" s="172"/>
      <c r="O47386" s="172"/>
      <c r="U47386" s="173"/>
    </row>
    <row r="47387" spans="13:21" s="104" customFormat="1" ht="15.75">
      <c r="M47387" s="172"/>
      <c r="N47387" s="172"/>
      <c r="O47387" s="172"/>
      <c r="U47387" s="173"/>
    </row>
    <row r="47388" spans="13:21" s="104" customFormat="1" ht="15.75">
      <c r="M47388" s="172"/>
      <c r="N47388" s="172"/>
      <c r="O47388" s="172"/>
      <c r="U47388" s="173"/>
    </row>
    <row r="47389" spans="13:21" s="104" customFormat="1" ht="15.75">
      <c r="M47389" s="172"/>
      <c r="N47389" s="172"/>
      <c r="O47389" s="172"/>
      <c r="U47389" s="173"/>
    </row>
    <row r="47390" spans="13:21" s="104" customFormat="1" ht="15.75">
      <c r="M47390" s="172"/>
      <c r="N47390" s="172"/>
      <c r="O47390" s="172"/>
      <c r="U47390" s="173"/>
    </row>
    <row r="47391" spans="13:21" s="104" customFormat="1" ht="15.75">
      <c r="M47391" s="172"/>
      <c r="N47391" s="172"/>
      <c r="O47391" s="172"/>
      <c r="U47391" s="173"/>
    </row>
    <row r="47392" spans="13:21" s="104" customFormat="1" ht="15.75">
      <c r="M47392" s="172"/>
      <c r="N47392" s="172"/>
      <c r="O47392" s="172"/>
      <c r="U47392" s="173"/>
    </row>
    <row r="47393" spans="13:21" s="104" customFormat="1" ht="15.75">
      <c r="M47393" s="172"/>
      <c r="N47393" s="172"/>
      <c r="O47393" s="172"/>
      <c r="U47393" s="173"/>
    </row>
    <row r="47394" spans="13:21" s="104" customFormat="1" ht="15.75">
      <c r="M47394" s="172"/>
      <c r="N47394" s="172"/>
      <c r="O47394" s="172"/>
      <c r="U47394" s="173"/>
    </row>
    <row r="47395" spans="13:21" s="104" customFormat="1" ht="15.75">
      <c r="M47395" s="172"/>
      <c r="N47395" s="172"/>
      <c r="O47395" s="172"/>
      <c r="U47395" s="173"/>
    </row>
    <row r="47396" spans="13:21" s="104" customFormat="1" ht="15.75">
      <c r="M47396" s="172"/>
      <c r="N47396" s="172"/>
      <c r="O47396" s="172"/>
      <c r="U47396" s="173"/>
    </row>
    <row r="47397" spans="13:21" s="104" customFormat="1" ht="15.75">
      <c r="M47397" s="172"/>
      <c r="N47397" s="172"/>
      <c r="O47397" s="172"/>
      <c r="U47397" s="173"/>
    </row>
    <row r="47398" spans="13:21" s="104" customFormat="1" ht="15.75">
      <c r="M47398" s="172"/>
      <c r="N47398" s="172"/>
      <c r="O47398" s="172"/>
      <c r="U47398" s="173"/>
    </row>
    <row r="47399" spans="13:21" s="104" customFormat="1" ht="15.75">
      <c r="M47399" s="172"/>
      <c r="N47399" s="172"/>
      <c r="O47399" s="172"/>
      <c r="U47399" s="173"/>
    </row>
    <row r="47400" spans="13:21" s="104" customFormat="1" ht="15.75">
      <c r="M47400" s="172"/>
      <c r="N47400" s="172"/>
      <c r="O47400" s="172"/>
      <c r="U47400" s="173"/>
    </row>
    <row r="47401" spans="13:21" s="104" customFormat="1" ht="15.75">
      <c r="M47401" s="172"/>
      <c r="N47401" s="172"/>
      <c r="O47401" s="172"/>
      <c r="U47401" s="173"/>
    </row>
    <row r="47402" spans="13:21" s="104" customFormat="1" ht="15.75">
      <c r="M47402" s="172"/>
      <c r="N47402" s="172"/>
      <c r="O47402" s="172"/>
      <c r="U47402" s="173"/>
    </row>
    <row r="47403" spans="13:21" s="104" customFormat="1" ht="15.75">
      <c r="M47403" s="172"/>
      <c r="N47403" s="172"/>
      <c r="O47403" s="172"/>
      <c r="U47403" s="173"/>
    </row>
    <row r="47404" spans="13:21" s="104" customFormat="1" ht="15.75">
      <c r="M47404" s="172"/>
      <c r="N47404" s="172"/>
      <c r="O47404" s="172"/>
      <c r="U47404" s="173"/>
    </row>
    <row r="47405" spans="13:21" s="104" customFormat="1" ht="15.75">
      <c r="M47405" s="172"/>
      <c r="N47405" s="172"/>
      <c r="O47405" s="172"/>
      <c r="U47405" s="173"/>
    </row>
    <row r="47406" spans="13:21" s="104" customFormat="1" ht="15.75">
      <c r="M47406" s="172"/>
      <c r="N47406" s="172"/>
      <c r="O47406" s="172"/>
      <c r="U47406" s="173"/>
    </row>
    <row r="47407" spans="13:21" s="104" customFormat="1" ht="15.75">
      <c r="M47407" s="172"/>
      <c r="N47407" s="172"/>
      <c r="O47407" s="172"/>
      <c r="U47407" s="173"/>
    </row>
    <row r="47408" spans="13:21" s="104" customFormat="1" ht="15.75">
      <c r="M47408" s="172"/>
      <c r="N47408" s="172"/>
      <c r="O47408" s="172"/>
      <c r="U47408" s="173"/>
    </row>
    <row r="47409" spans="13:21" s="104" customFormat="1" ht="15.75">
      <c r="M47409" s="172"/>
      <c r="N47409" s="172"/>
      <c r="O47409" s="172"/>
      <c r="U47409" s="173"/>
    </row>
    <row r="47410" spans="13:21" s="104" customFormat="1" ht="15.75">
      <c r="M47410" s="172"/>
      <c r="N47410" s="172"/>
      <c r="O47410" s="172"/>
      <c r="U47410" s="173"/>
    </row>
    <row r="47411" spans="13:21" s="104" customFormat="1" ht="15.75">
      <c r="M47411" s="172"/>
      <c r="N47411" s="172"/>
      <c r="O47411" s="172"/>
      <c r="U47411" s="173"/>
    </row>
    <row r="47412" spans="13:21" s="104" customFormat="1" ht="15.75">
      <c r="M47412" s="172"/>
      <c r="N47412" s="172"/>
      <c r="O47412" s="172"/>
      <c r="U47412" s="173"/>
    </row>
    <row r="47413" spans="13:21" s="104" customFormat="1" ht="15.75">
      <c r="M47413" s="172"/>
      <c r="N47413" s="172"/>
      <c r="O47413" s="172"/>
      <c r="U47413" s="173"/>
    </row>
    <row r="47414" spans="13:21" s="104" customFormat="1" ht="15.75">
      <c r="M47414" s="172"/>
      <c r="N47414" s="172"/>
      <c r="O47414" s="172"/>
      <c r="U47414" s="173"/>
    </row>
    <row r="47415" spans="13:21" s="104" customFormat="1" ht="15.75">
      <c r="M47415" s="172"/>
      <c r="N47415" s="172"/>
      <c r="O47415" s="172"/>
      <c r="U47415" s="173"/>
    </row>
    <row r="47416" spans="13:21" s="104" customFormat="1" ht="15.75">
      <c r="M47416" s="172"/>
      <c r="N47416" s="172"/>
      <c r="O47416" s="172"/>
      <c r="U47416" s="173"/>
    </row>
    <row r="47417" spans="13:21" s="104" customFormat="1" ht="15.75">
      <c r="M47417" s="172"/>
      <c r="N47417" s="172"/>
      <c r="O47417" s="172"/>
      <c r="U47417" s="173"/>
    </row>
    <row r="47418" spans="13:21" s="104" customFormat="1" ht="15.75">
      <c r="M47418" s="172"/>
      <c r="N47418" s="172"/>
      <c r="O47418" s="172"/>
      <c r="U47418" s="173"/>
    </row>
    <row r="47419" spans="13:21" s="104" customFormat="1" ht="15.75">
      <c r="M47419" s="172"/>
      <c r="N47419" s="172"/>
      <c r="O47419" s="172"/>
      <c r="U47419" s="173"/>
    </row>
    <row r="47420" spans="13:21" s="104" customFormat="1" ht="15.75">
      <c r="M47420" s="172"/>
      <c r="N47420" s="172"/>
      <c r="O47420" s="172"/>
      <c r="U47420" s="173"/>
    </row>
    <row r="47421" spans="13:21" s="104" customFormat="1" ht="15.75">
      <c r="M47421" s="172"/>
      <c r="N47421" s="172"/>
      <c r="O47421" s="172"/>
      <c r="U47421" s="173"/>
    </row>
    <row r="47422" spans="13:21" s="104" customFormat="1" ht="15.75">
      <c r="M47422" s="172"/>
      <c r="N47422" s="172"/>
      <c r="O47422" s="172"/>
      <c r="U47422" s="173"/>
    </row>
    <row r="47423" spans="13:21" s="104" customFormat="1" ht="15.75">
      <c r="M47423" s="172"/>
      <c r="N47423" s="172"/>
      <c r="O47423" s="172"/>
      <c r="U47423" s="173"/>
    </row>
    <row r="47424" spans="13:21" s="104" customFormat="1" ht="15.75">
      <c r="M47424" s="172"/>
      <c r="N47424" s="172"/>
      <c r="O47424" s="172"/>
      <c r="U47424" s="173"/>
    </row>
    <row r="47425" spans="13:21" s="104" customFormat="1" ht="15.75">
      <c r="M47425" s="172"/>
      <c r="N47425" s="172"/>
      <c r="O47425" s="172"/>
      <c r="U47425" s="173"/>
    </row>
    <row r="47426" spans="13:21" s="104" customFormat="1" ht="15.75">
      <c r="M47426" s="172"/>
      <c r="N47426" s="172"/>
      <c r="O47426" s="172"/>
      <c r="U47426" s="173"/>
    </row>
    <row r="47427" spans="13:21" s="104" customFormat="1" ht="15.75">
      <c r="M47427" s="172"/>
      <c r="N47427" s="172"/>
      <c r="O47427" s="172"/>
      <c r="U47427" s="173"/>
    </row>
    <row r="47428" spans="13:21" s="104" customFormat="1" ht="15.75">
      <c r="M47428" s="172"/>
      <c r="N47428" s="172"/>
      <c r="O47428" s="172"/>
      <c r="U47428" s="173"/>
    </row>
    <row r="47429" spans="13:21" s="104" customFormat="1" ht="15.75">
      <c r="M47429" s="172"/>
      <c r="N47429" s="172"/>
      <c r="O47429" s="172"/>
      <c r="U47429" s="173"/>
    </row>
    <row r="47430" spans="13:21" s="104" customFormat="1" ht="15.75">
      <c r="M47430" s="172"/>
      <c r="N47430" s="172"/>
      <c r="O47430" s="172"/>
      <c r="U47430" s="173"/>
    </row>
    <row r="47431" spans="13:21" s="104" customFormat="1" ht="15.75">
      <c r="M47431" s="172"/>
      <c r="N47431" s="172"/>
      <c r="O47431" s="172"/>
      <c r="U47431" s="173"/>
    </row>
    <row r="47432" spans="13:21" s="104" customFormat="1" ht="15.75">
      <c r="M47432" s="172"/>
      <c r="N47432" s="172"/>
      <c r="O47432" s="172"/>
      <c r="U47432" s="173"/>
    </row>
    <row r="47433" spans="13:21" s="104" customFormat="1" ht="15.75">
      <c r="M47433" s="172"/>
      <c r="N47433" s="172"/>
      <c r="O47433" s="172"/>
      <c r="U47433" s="173"/>
    </row>
    <row r="47434" spans="13:21" s="104" customFormat="1" ht="15.75">
      <c r="M47434" s="172"/>
      <c r="N47434" s="172"/>
      <c r="O47434" s="172"/>
      <c r="U47434" s="173"/>
    </row>
    <row r="47435" spans="13:21" s="104" customFormat="1" ht="15.75">
      <c r="M47435" s="172"/>
      <c r="N47435" s="172"/>
      <c r="O47435" s="172"/>
      <c r="U47435" s="173"/>
    </row>
    <row r="47436" spans="13:21" s="104" customFormat="1" ht="15.75">
      <c r="M47436" s="172"/>
      <c r="N47436" s="172"/>
      <c r="O47436" s="172"/>
      <c r="U47436" s="173"/>
    </row>
    <row r="47437" spans="13:21" s="104" customFormat="1" ht="15.75">
      <c r="M47437" s="172"/>
      <c r="N47437" s="172"/>
      <c r="O47437" s="172"/>
      <c r="U47437" s="173"/>
    </row>
    <row r="47438" spans="13:21" s="104" customFormat="1" ht="15.75">
      <c r="M47438" s="172"/>
      <c r="N47438" s="172"/>
      <c r="O47438" s="172"/>
      <c r="U47438" s="173"/>
    </row>
    <row r="47439" spans="13:21" s="104" customFormat="1" ht="15.75">
      <c r="M47439" s="172"/>
      <c r="N47439" s="172"/>
      <c r="O47439" s="172"/>
      <c r="U47439" s="173"/>
    </row>
    <row r="47440" spans="13:21" s="104" customFormat="1" ht="15.75">
      <c r="M47440" s="172"/>
      <c r="N47440" s="172"/>
      <c r="O47440" s="172"/>
      <c r="U47440" s="173"/>
    </row>
    <row r="47441" spans="13:21" s="104" customFormat="1" ht="15.75">
      <c r="M47441" s="172"/>
      <c r="N47441" s="172"/>
      <c r="O47441" s="172"/>
      <c r="U47441" s="173"/>
    </row>
    <row r="47442" spans="13:21" s="104" customFormat="1" ht="15.75">
      <c r="M47442" s="172"/>
      <c r="N47442" s="172"/>
      <c r="O47442" s="172"/>
      <c r="U47442" s="173"/>
    </row>
    <row r="47443" spans="13:21" s="104" customFormat="1" ht="15.75">
      <c r="M47443" s="172"/>
      <c r="N47443" s="172"/>
      <c r="O47443" s="172"/>
      <c r="U47443" s="173"/>
    </row>
    <row r="47444" spans="13:21" s="104" customFormat="1" ht="15.75">
      <c r="M47444" s="172"/>
      <c r="N47444" s="172"/>
      <c r="O47444" s="172"/>
      <c r="U47444" s="173"/>
    </row>
    <row r="47445" spans="13:21" s="104" customFormat="1" ht="15.75">
      <c r="M47445" s="172"/>
      <c r="N47445" s="172"/>
      <c r="O47445" s="172"/>
      <c r="U47445" s="173"/>
    </row>
    <row r="47446" spans="13:21" s="104" customFormat="1" ht="15.75">
      <c r="M47446" s="172"/>
      <c r="N47446" s="172"/>
      <c r="O47446" s="172"/>
      <c r="U47446" s="173"/>
    </row>
    <row r="47447" spans="13:21" s="104" customFormat="1" ht="15.75">
      <c r="M47447" s="172"/>
      <c r="N47447" s="172"/>
      <c r="O47447" s="172"/>
      <c r="U47447" s="173"/>
    </row>
    <row r="47448" spans="13:21" s="104" customFormat="1" ht="15.75">
      <c r="M47448" s="172"/>
      <c r="N47448" s="172"/>
      <c r="O47448" s="172"/>
      <c r="U47448" s="173"/>
    </row>
    <row r="47449" spans="13:21" s="104" customFormat="1" ht="15.75">
      <c r="M47449" s="172"/>
      <c r="N47449" s="172"/>
      <c r="O47449" s="172"/>
      <c r="U47449" s="173"/>
    </row>
    <row r="47450" spans="13:21" s="104" customFormat="1" ht="15.75">
      <c r="M47450" s="172"/>
      <c r="N47450" s="172"/>
      <c r="O47450" s="172"/>
      <c r="U47450" s="173"/>
    </row>
    <row r="47451" spans="13:21" s="104" customFormat="1" ht="15.75">
      <c r="M47451" s="172"/>
      <c r="N47451" s="172"/>
      <c r="O47451" s="172"/>
      <c r="U47451" s="173"/>
    </row>
    <row r="47452" spans="13:21" s="104" customFormat="1" ht="15.75">
      <c r="M47452" s="172"/>
      <c r="N47452" s="172"/>
      <c r="O47452" s="172"/>
      <c r="U47452" s="173"/>
    </row>
    <row r="47453" spans="13:21" s="104" customFormat="1" ht="15.75">
      <c r="M47453" s="172"/>
      <c r="N47453" s="172"/>
      <c r="O47453" s="172"/>
      <c r="U47453" s="173"/>
    </row>
    <row r="47454" spans="13:21" s="104" customFormat="1" ht="15.75">
      <c r="M47454" s="172"/>
      <c r="N47454" s="172"/>
      <c r="O47454" s="172"/>
      <c r="U47454" s="173"/>
    </row>
    <row r="47455" spans="13:21" s="104" customFormat="1" ht="15.75">
      <c r="M47455" s="172"/>
      <c r="N47455" s="172"/>
      <c r="O47455" s="172"/>
      <c r="U47455" s="173"/>
    </row>
    <row r="47456" spans="13:21" s="104" customFormat="1" ht="15.75">
      <c r="M47456" s="172"/>
      <c r="N47456" s="172"/>
      <c r="O47456" s="172"/>
      <c r="U47456" s="173"/>
    </row>
    <row r="47457" spans="13:21" s="104" customFormat="1" ht="15.75">
      <c r="M47457" s="172"/>
      <c r="N47457" s="172"/>
      <c r="O47457" s="172"/>
      <c r="U47457" s="173"/>
    </row>
    <row r="47458" spans="13:21" s="104" customFormat="1" ht="15.75">
      <c r="M47458" s="172"/>
      <c r="N47458" s="172"/>
      <c r="O47458" s="172"/>
      <c r="U47458" s="173"/>
    </row>
    <row r="47459" spans="13:21" s="104" customFormat="1" ht="15.75">
      <c r="M47459" s="172"/>
      <c r="N47459" s="172"/>
      <c r="O47459" s="172"/>
      <c r="U47459" s="173"/>
    </row>
    <row r="47460" spans="13:21" s="104" customFormat="1" ht="15.75">
      <c r="M47460" s="172"/>
      <c r="N47460" s="172"/>
      <c r="O47460" s="172"/>
      <c r="U47460" s="173"/>
    </row>
    <row r="47461" spans="13:21" s="104" customFormat="1" ht="15.75">
      <c r="M47461" s="172"/>
      <c r="N47461" s="172"/>
      <c r="O47461" s="172"/>
      <c r="U47461" s="173"/>
    </row>
    <row r="47462" spans="13:21" s="104" customFormat="1" ht="15.75">
      <c r="M47462" s="172"/>
      <c r="N47462" s="172"/>
      <c r="O47462" s="172"/>
      <c r="U47462" s="173"/>
    </row>
    <row r="47463" spans="13:21" s="104" customFormat="1" ht="15.75">
      <c r="M47463" s="172"/>
      <c r="N47463" s="172"/>
      <c r="O47463" s="172"/>
      <c r="U47463" s="173"/>
    </row>
    <row r="47464" spans="13:21" s="104" customFormat="1" ht="15.75">
      <c r="M47464" s="172"/>
      <c r="N47464" s="172"/>
      <c r="O47464" s="172"/>
      <c r="U47464" s="173"/>
    </row>
    <row r="47465" spans="13:21" s="104" customFormat="1" ht="15.75">
      <c r="M47465" s="172"/>
      <c r="N47465" s="172"/>
      <c r="O47465" s="172"/>
      <c r="U47465" s="173"/>
    </row>
    <row r="47466" spans="13:21" s="104" customFormat="1" ht="15.75">
      <c r="M47466" s="172"/>
      <c r="N47466" s="172"/>
      <c r="O47466" s="172"/>
      <c r="U47466" s="173"/>
    </row>
    <row r="47467" spans="13:21" s="104" customFormat="1" ht="15.75">
      <c r="M47467" s="172"/>
      <c r="N47467" s="172"/>
      <c r="O47467" s="172"/>
      <c r="U47467" s="173"/>
    </row>
    <row r="47468" spans="13:21" s="104" customFormat="1" ht="15.75">
      <c r="M47468" s="172"/>
      <c r="N47468" s="172"/>
      <c r="O47468" s="172"/>
      <c r="U47468" s="173"/>
    </row>
    <row r="47469" spans="13:21" s="104" customFormat="1" ht="15.75">
      <c r="M47469" s="172"/>
      <c r="N47469" s="172"/>
      <c r="O47469" s="172"/>
      <c r="U47469" s="173"/>
    </row>
    <row r="47470" spans="13:21" s="104" customFormat="1" ht="15.75">
      <c r="M47470" s="172"/>
      <c r="N47470" s="172"/>
      <c r="O47470" s="172"/>
      <c r="U47470" s="173"/>
    </row>
    <row r="47471" spans="13:21" s="104" customFormat="1" ht="15.75">
      <c r="M47471" s="172"/>
      <c r="N47471" s="172"/>
      <c r="O47471" s="172"/>
      <c r="U47471" s="173"/>
    </row>
    <row r="47472" spans="13:21" s="104" customFormat="1" ht="15.75">
      <c r="M47472" s="172"/>
      <c r="N47472" s="172"/>
      <c r="O47472" s="172"/>
      <c r="U47472" s="173"/>
    </row>
    <row r="47473" spans="13:21" s="104" customFormat="1" ht="15.75">
      <c r="M47473" s="172"/>
      <c r="N47473" s="172"/>
      <c r="O47473" s="172"/>
      <c r="U47473" s="173"/>
    </row>
    <row r="47474" spans="13:21" s="104" customFormat="1" ht="15.75">
      <c r="M47474" s="172"/>
      <c r="N47474" s="172"/>
      <c r="O47474" s="172"/>
      <c r="U47474" s="173"/>
    </row>
    <row r="47475" spans="13:21" s="104" customFormat="1" ht="15.75">
      <c r="M47475" s="172"/>
      <c r="N47475" s="172"/>
      <c r="O47475" s="172"/>
      <c r="U47475" s="173"/>
    </row>
    <row r="47476" spans="13:21" s="104" customFormat="1" ht="15.75">
      <c r="M47476" s="172"/>
      <c r="N47476" s="172"/>
      <c r="O47476" s="172"/>
      <c r="U47476" s="173"/>
    </row>
    <row r="47477" spans="13:21" s="104" customFormat="1" ht="15.75">
      <c r="M47477" s="172"/>
      <c r="N47477" s="172"/>
      <c r="O47477" s="172"/>
      <c r="U47477" s="173"/>
    </row>
    <row r="47478" spans="13:21" s="104" customFormat="1" ht="15.75">
      <c r="M47478" s="172"/>
      <c r="N47478" s="172"/>
      <c r="O47478" s="172"/>
      <c r="U47478" s="173"/>
    </row>
    <row r="47479" spans="13:21" s="104" customFormat="1" ht="15.75">
      <c r="M47479" s="172"/>
      <c r="N47479" s="172"/>
      <c r="O47479" s="172"/>
      <c r="U47479" s="173"/>
    </row>
    <row r="47480" spans="13:21" s="104" customFormat="1" ht="15.75">
      <c r="M47480" s="172"/>
      <c r="N47480" s="172"/>
      <c r="O47480" s="172"/>
      <c r="U47480" s="173"/>
    </row>
    <row r="47481" spans="13:21" s="104" customFormat="1" ht="15.75">
      <c r="M47481" s="172"/>
      <c r="N47481" s="172"/>
      <c r="O47481" s="172"/>
      <c r="U47481" s="173"/>
    </row>
    <row r="47482" spans="13:21" s="104" customFormat="1" ht="15.75">
      <c r="M47482" s="172"/>
      <c r="N47482" s="172"/>
      <c r="O47482" s="172"/>
      <c r="U47482" s="173"/>
    </row>
    <row r="47483" spans="13:21" s="104" customFormat="1" ht="15.75">
      <c r="M47483" s="172"/>
      <c r="N47483" s="172"/>
      <c r="O47483" s="172"/>
      <c r="U47483" s="173"/>
    </row>
    <row r="47484" spans="13:21" s="104" customFormat="1" ht="15.75">
      <c r="M47484" s="172"/>
      <c r="N47484" s="172"/>
      <c r="O47484" s="172"/>
      <c r="U47484" s="173"/>
    </row>
    <row r="47485" spans="13:21" s="104" customFormat="1" ht="15.75">
      <c r="M47485" s="172"/>
      <c r="N47485" s="172"/>
      <c r="O47485" s="172"/>
      <c r="U47485" s="173"/>
    </row>
    <row r="47486" spans="13:21" s="104" customFormat="1" ht="15.75">
      <c r="M47486" s="172"/>
      <c r="N47486" s="172"/>
      <c r="O47486" s="172"/>
      <c r="U47486" s="173"/>
    </row>
    <row r="47487" spans="13:21" s="104" customFormat="1" ht="15.75">
      <c r="M47487" s="172"/>
      <c r="N47487" s="172"/>
      <c r="O47487" s="172"/>
      <c r="U47487" s="173"/>
    </row>
    <row r="47488" spans="13:21" s="104" customFormat="1" ht="15.75">
      <c r="M47488" s="172"/>
      <c r="N47488" s="172"/>
      <c r="O47488" s="172"/>
      <c r="U47488" s="173"/>
    </row>
    <row r="47489" spans="13:21" s="104" customFormat="1" ht="15.75">
      <c r="M47489" s="172"/>
      <c r="N47489" s="172"/>
      <c r="O47489" s="172"/>
      <c r="U47489" s="173"/>
    </row>
    <row r="47490" spans="13:21" s="104" customFormat="1" ht="15.75">
      <c r="M47490" s="172"/>
      <c r="N47490" s="172"/>
      <c r="O47490" s="172"/>
      <c r="U47490" s="173"/>
    </row>
    <row r="47491" spans="13:21" s="104" customFormat="1" ht="15.75">
      <c r="M47491" s="172"/>
      <c r="N47491" s="172"/>
      <c r="O47491" s="172"/>
      <c r="U47491" s="173"/>
    </row>
    <row r="47492" spans="13:21" s="104" customFormat="1" ht="15.75">
      <c r="M47492" s="172"/>
      <c r="N47492" s="172"/>
      <c r="O47492" s="172"/>
      <c r="U47492" s="173"/>
    </row>
    <row r="47493" spans="13:21" s="104" customFormat="1" ht="15.75">
      <c r="M47493" s="172"/>
      <c r="N47493" s="172"/>
      <c r="O47493" s="172"/>
      <c r="U47493" s="173"/>
    </row>
    <row r="47494" spans="13:21" s="104" customFormat="1" ht="15.75">
      <c r="M47494" s="172"/>
      <c r="N47494" s="172"/>
      <c r="O47494" s="172"/>
      <c r="U47494" s="173"/>
    </row>
    <row r="47495" spans="13:21" s="104" customFormat="1" ht="15.75">
      <c r="M47495" s="172"/>
      <c r="N47495" s="172"/>
      <c r="O47495" s="172"/>
      <c r="U47495" s="173"/>
    </row>
    <row r="47496" spans="13:21" s="104" customFormat="1" ht="15.75">
      <c r="M47496" s="172"/>
      <c r="N47496" s="172"/>
      <c r="O47496" s="172"/>
      <c r="U47496" s="173"/>
    </row>
    <row r="47497" spans="13:21" s="104" customFormat="1" ht="15.75">
      <c r="M47497" s="172"/>
      <c r="N47497" s="172"/>
      <c r="O47497" s="172"/>
      <c r="U47497" s="173"/>
    </row>
    <row r="47498" spans="13:21" s="104" customFormat="1" ht="15.75">
      <c r="M47498" s="172"/>
      <c r="N47498" s="172"/>
      <c r="O47498" s="172"/>
      <c r="U47498" s="173"/>
    </row>
    <row r="47499" spans="13:21" s="104" customFormat="1" ht="15.75">
      <c r="M47499" s="172"/>
      <c r="N47499" s="172"/>
      <c r="O47499" s="172"/>
      <c r="U47499" s="173"/>
    </row>
    <row r="47500" spans="13:21" s="104" customFormat="1" ht="15.75">
      <c r="M47500" s="172"/>
      <c r="N47500" s="172"/>
      <c r="O47500" s="172"/>
      <c r="U47500" s="173"/>
    </row>
    <row r="47501" spans="13:21" s="104" customFormat="1" ht="15.75">
      <c r="M47501" s="172"/>
      <c r="N47501" s="172"/>
      <c r="O47501" s="172"/>
      <c r="U47501" s="173"/>
    </row>
    <row r="47502" spans="13:21" s="104" customFormat="1" ht="15.75">
      <c r="M47502" s="172"/>
      <c r="N47502" s="172"/>
      <c r="O47502" s="172"/>
      <c r="U47502" s="173"/>
    </row>
    <row r="47503" spans="13:21" s="104" customFormat="1" ht="15.75">
      <c r="M47503" s="172"/>
      <c r="N47503" s="172"/>
      <c r="O47503" s="172"/>
      <c r="U47503" s="173"/>
    </row>
    <row r="47504" spans="13:21" s="104" customFormat="1" ht="15.75">
      <c r="M47504" s="172"/>
      <c r="N47504" s="172"/>
      <c r="O47504" s="172"/>
      <c r="U47504" s="173"/>
    </row>
    <row r="47505" spans="13:21" s="104" customFormat="1" ht="15.75">
      <c r="M47505" s="172"/>
      <c r="N47505" s="172"/>
      <c r="O47505" s="172"/>
      <c r="U47505" s="173"/>
    </row>
    <row r="47506" spans="13:21" s="104" customFormat="1" ht="15.75">
      <c r="M47506" s="172"/>
      <c r="N47506" s="172"/>
      <c r="O47506" s="172"/>
      <c r="U47506" s="173"/>
    </row>
    <row r="47507" spans="13:21" s="104" customFormat="1" ht="15.75">
      <c r="M47507" s="172"/>
      <c r="N47507" s="172"/>
      <c r="O47507" s="172"/>
      <c r="U47507" s="173"/>
    </row>
    <row r="47508" spans="13:21" s="104" customFormat="1" ht="15.75">
      <c r="M47508" s="172"/>
      <c r="N47508" s="172"/>
      <c r="O47508" s="172"/>
      <c r="U47508" s="173"/>
    </row>
    <row r="47509" spans="13:21" s="104" customFormat="1" ht="15.75">
      <c r="M47509" s="172"/>
      <c r="N47509" s="172"/>
      <c r="O47509" s="172"/>
      <c r="U47509" s="173"/>
    </row>
    <row r="47510" spans="13:21" s="104" customFormat="1" ht="15.75">
      <c r="M47510" s="172"/>
      <c r="N47510" s="172"/>
      <c r="O47510" s="172"/>
      <c r="U47510" s="173"/>
    </row>
    <row r="47511" spans="13:21" s="104" customFormat="1" ht="15.75">
      <c r="M47511" s="172"/>
      <c r="N47511" s="172"/>
      <c r="O47511" s="172"/>
      <c r="U47511" s="173"/>
    </row>
    <row r="47512" spans="13:21" s="104" customFormat="1" ht="15.75">
      <c r="M47512" s="172"/>
      <c r="N47512" s="172"/>
      <c r="O47512" s="172"/>
      <c r="U47512" s="173"/>
    </row>
    <row r="47513" spans="13:21" s="104" customFormat="1" ht="15.75">
      <c r="M47513" s="172"/>
      <c r="N47513" s="172"/>
      <c r="O47513" s="172"/>
      <c r="U47513" s="173"/>
    </row>
    <row r="47514" spans="13:21" s="104" customFormat="1" ht="15.75">
      <c r="M47514" s="172"/>
      <c r="N47514" s="172"/>
      <c r="O47514" s="172"/>
      <c r="U47514" s="173"/>
    </row>
    <row r="47515" spans="13:21" s="104" customFormat="1" ht="15.75">
      <c r="M47515" s="172"/>
      <c r="N47515" s="172"/>
      <c r="O47515" s="172"/>
      <c r="U47515" s="173"/>
    </row>
    <row r="47516" spans="13:21" s="104" customFormat="1" ht="15.75">
      <c r="M47516" s="172"/>
      <c r="N47516" s="172"/>
      <c r="O47516" s="172"/>
      <c r="U47516" s="173"/>
    </row>
    <row r="47517" spans="13:21" s="104" customFormat="1" ht="15.75">
      <c r="M47517" s="172"/>
      <c r="N47517" s="172"/>
      <c r="O47517" s="172"/>
      <c r="U47517" s="173"/>
    </row>
    <row r="47518" spans="13:21" s="104" customFormat="1" ht="15.75">
      <c r="M47518" s="172"/>
      <c r="N47518" s="172"/>
      <c r="O47518" s="172"/>
      <c r="U47518" s="173"/>
    </row>
    <row r="47519" spans="13:21" s="104" customFormat="1" ht="15.75">
      <c r="M47519" s="172"/>
      <c r="N47519" s="172"/>
      <c r="O47519" s="172"/>
      <c r="U47519" s="173"/>
    </row>
    <row r="47520" spans="13:21" s="104" customFormat="1" ht="15.75">
      <c r="M47520" s="172"/>
      <c r="N47520" s="172"/>
      <c r="O47520" s="172"/>
      <c r="U47520" s="173"/>
    </row>
    <row r="47521" spans="13:21" s="104" customFormat="1" ht="15.75">
      <c r="M47521" s="172"/>
      <c r="N47521" s="172"/>
      <c r="O47521" s="172"/>
      <c r="U47521" s="173"/>
    </row>
    <row r="47522" spans="13:21" s="104" customFormat="1" ht="15.75">
      <c r="M47522" s="172"/>
      <c r="N47522" s="172"/>
      <c r="O47522" s="172"/>
      <c r="U47522" s="173"/>
    </row>
    <row r="47523" spans="13:21" s="104" customFormat="1" ht="15.75">
      <c r="M47523" s="172"/>
      <c r="N47523" s="172"/>
      <c r="O47523" s="172"/>
      <c r="U47523" s="173"/>
    </row>
    <row r="47524" spans="13:21" s="104" customFormat="1" ht="15.75">
      <c r="M47524" s="172"/>
      <c r="N47524" s="172"/>
      <c r="O47524" s="172"/>
      <c r="U47524" s="173"/>
    </row>
    <row r="47525" spans="13:21" s="104" customFormat="1" ht="15.75">
      <c r="M47525" s="172"/>
      <c r="N47525" s="172"/>
      <c r="O47525" s="172"/>
      <c r="U47525" s="173"/>
    </row>
    <row r="47526" spans="13:21" s="104" customFormat="1" ht="15.75">
      <c r="M47526" s="172"/>
      <c r="N47526" s="172"/>
      <c r="O47526" s="172"/>
      <c r="U47526" s="173"/>
    </row>
    <row r="47527" spans="13:21" s="104" customFormat="1" ht="15.75">
      <c r="M47527" s="172"/>
      <c r="N47527" s="172"/>
      <c r="O47527" s="172"/>
      <c r="U47527" s="173"/>
    </row>
    <row r="47528" spans="13:21" s="104" customFormat="1" ht="15.75">
      <c r="M47528" s="172"/>
      <c r="N47528" s="172"/>
      <c r="O47528" s="172"/>
      <c r="U47528" s="173"/>
    </row>
    <row r="47529" spans="13:21" s="104" customFormat="1" ht="15.75">
      <c r="M47529" s="172"/>
      <c r="N47529" s="172"/>
      <c r="O47529" s="172"/>
      <c r="U47529" s="173"/>
    </row>
    <row r="47530" spans="13:21" s="104" customFormat="1" ht="15.75">
      <c r="M47530" s="172"/>
      <c r="N47530" s="172"/>
      <c r="O47530" s="172"/>
      <c r="U47530" s="173"/>
    </row>
    <row r="47531" spans="13:21" s="104" customFormat="1" ht="15.75">
      <c r="M47531" s="172"/>
      <c r="N47531" s="172"/>
      <c r="O47531" s="172"/>
      <c r="U47531" s="173"/>
    </row>
    <row r="47532" spans="13:21" s="104" customFormat="1" ht="15.75">
      <c r="M47532" s="172"/>
      <c r="N47532" s="172"/>
      <c r="O47532" s="172"/>
      <c r="U47532" s="173"/>
    </row>
    <row r="47533" spans="13:21" s="104" customFormat="1" ht="15.75">
      <c r="M47533" s="172"/>
      <c r="N47533" s="172"/>
      <c r="O47533" s="172"/>
      <c r="U47533" s="173"/>
    </row>
    <row r="47534" spans="13:21" s="104" customFormat="1" ht="15.75">
      <c r="M47534" s="172"/>
      <c r="N47534" s="172"/>
      <c r="O47534" s="172"/>
      <c r="U47534" s="173"/>
    </row>
    <row r="47535" spans="13:21" s="104" customFormat="1" ht="15.75">
      <c r="M47535" s="172"/>
      <c r="N47535" s="172"/>
      <c r="O47535" s="172"/>
      <c r="U47535" s="173"/>
    </row>
    <row r="47536" spans="13:21" s="104" customFormat="1" ht="15.75">
      <c r="M47536" s="172"/>
      <c r="N47536" s="172"/>
      <c r="O47536" s="172"/>
      <c r="U47536" s="173"/>
    </row>
    <row r="47537" spans="13:21" s="104" customFormat="1" ht="15.75">
      <c r="M47537" s="172"/>
      <c r="N47537" s="172"/>
      <c r="O47537" s="172"/>
      <c r="U47537" s="173"/>
    </row>
    <row r="47538" spans="13:21" s="104" customFormat="1" ht="15.75">
      <c r="M47538" s="172"/>
      <c r="N47538" s="172"/>
      <c r="O47538" s="172"/>
      <c r="U47538" s="173"/>
    </row>
    <row r="47539" spans="13:21" s="104" customFormat="1" ht="15.75">
      <c r="M47539" s="172"/>
      <c r="N47539" s="172"/>
      <c r="O47539" s="172"/>
      <c r="U47539" s="173"/>
    </row>
    <row r="47540" spans="13:21" s="104" customFormat="1" ht="15.75">
      <c r="M47540" s="172"/>
      <c r="N47540" s="172"/>
      <c r="O47540" s="172"/>
      <c r="U47540" s="173"/>
    </row>
    <row r="47541" spans="13:21" s="104" customFormat="1" ht="15.75">
      <c r="M47541" s="172"/>
      <c r="N47541" s="172"/>
      <c r="O47541" s="172"/>
      <c r="U47541" s="173"/>
    </row>
    <row r="47542" spans="13:21" s="104" customFormat="1" ht="15.75">
      <c r="M47542" s="172"/>
      <c r="N47542" s="172"/>
      <c r="O47542" s="172"/>
      <c r="U47542" s="173"/>
    </row>
    <row r="47543" spans="13:21" s="104" customFormat="1" ht="15.75">
      <c r="M47543" s="172"/>
      <c r="N47543" s="172"/>
      <c r="O47543" s="172"/>
      <c r="U47543" s="173"/>
    </row>
    <row r="47544" spans="13:21" s="104" customFormat="1" ht="15.75">
      <c r="M47544" s="172"/>
      <c r="N47544" s="172"/>
      <c r="O47544" s="172"/>
      <c r="U47544" s="173"/>
    </row>
    <row r="47545" spans="13:21" s="104" customFormat="1" ht="15.75">
      <c r="M47545" s="172"/>
      <c r="N47545" s="172"/>
      <c r="O47545" s="172"/>
      <c r="U47545" s="173"/>
    </row>
    <row r="47546" spans="13:21" s="104" customFormat="1" ht="15.75">
      <c r="M47546" s="172"/>
      <c r="N47546" s="172"/>
      <c r="O47546" s="172"/>
      <c r="U47546" s="173"/>
    </row>
    <row r="47547" spans="13:21" s="104" customFormat="1" ht="15.75">
      <c r="M47547" s="172"/>
      <c r="N47547" s="172"/>
      <c r="O47547" s="172"/>
      <c r="U47547" s="173"/>
    </row>
    <row r="47548" spans="13:21" s="104" customFormat="1" ht="15.75">
      <c r="M47548" s="172"/>
      <c r="N47548" s="172"/>
      <c r="O47548" s="172"/>
      <c r="U47548" s="173"/>
    </row>
    <row r="47549" spans="13:21" s="104" customFormat="1" ht="15.75">
      <c r="M47549" s="172"/>
      <c r="N47549" s="172"/>
      <c r="O47549" s="172"/>
      <c r="U47549" s="173"/>
    </row>
    <row r="47550" spans="13:21" s="104" customFormat="1" ht="15.75">
      <c r="M47550" s="172"/>
      <c r="N47550" s="172"/>
      <c r="O47550" s="172"/>
      <c r="U47550" s="173"/>
    </row>
    <row r="47551" spans="13:21" s="104" customFormat="1" ht="15.75">
      <c r="M47551" s="172"/>
      <c r="N47551" s="172"/>
      <c r="O47551" s="172"/>
      <c r="U47551" s="173"/>
    </row>
    <row r="47552" spans="13:21" s="104" customFormat="1" ht="15.75">
      <c r="M47552" s="172"/>
      <c r="N47552" s="172"/>
      <c r="O47552" s="172"/>
      <c r="U47552" s="173"/>
    </row>
    <row r="47553" spans="13:21" s="104" customFormat="1" ht="15.75">
      <c r="M47553" s="172"/>
      <c r="N47553" s="172"/>
      <c r="O47553" s="172"/>
      <c r="U47553" s="173"/>
    </row>
    <row r="47554" spans="13:21" s="104" customFormat="1" ht="15.75">
      <c r="M47554" s="172"/>
      <c r="N47554" s="172"/>
      <c r="O47554" s="172"/>
      <c r="U47554" s="173"/>
    </row>
    <row r="47555" spans="13:21" s="104" customFormat="1" ht="15.75">
      <c r="M47555" s="172"/>
      <c r="N47555" s="172"/>
      <c r="O47555" s="172"/>
      <c r="U47555" s="173"/>
    </row>
    <row r="47556" spans="13:21" s="104" customFormat="1" ht="15.75">
      <c r="M47556" s="172"/>
      <c r="N47556" s="172"/>
      <c r="O47556" s="172"/>
      <c r="U47556" s="173"/>
    </row>
    <row r="47557" spans="13:21" s="104" customFormat="1" ht="15.75">
      <c r="M47557" s="172"/>
      <c r="N47557" s="172"/>
      <c r="O47557" s="172"/>
      <c r="U47557" s="173"/>
    </row>
    <row r="47558" spans="13:21" s="104" customFormat="1" ht="15.75">
      <c r="M47558" s="172"/>
      <c r="N47558" s="172"/>
      <c r="O47558" s="172"/>
      <c r="U47558" s="173"/>
    </row>
    <row r="47559" spans="13:21" s="104" customFormat="1" ht="15.75">
      <c r="M47559" s="172"/>
      <c r="N47559" s="172"/>
      <c r="O47559" s="172"/>
      <c r="U47559" s="173"/>
    </row>
    <row r="47560" spans="13:21" s="104" customFormat="1" ht="15.75">
      <c r="M47560" s="172"/>
      <c r="N47560" s="172"/>
      <c r="O47560" s="172"/>
      <c r="U47560" s="173"/>
    </row>
    <row r="47561" spans="13:21" s="104" customFormat="1" ht="15.75">
      <c r="M47561" s="172"/>
      <c r="N47561" s="172"/>
      <c r="O47561" s="172"/>
      <c r="U47561" s="173"/>
    </row>
    <row r="47562" spans="13:21" s="104" customFormat="1" ht="15.75">
      <c r="M47562" s="172"/>
      <c r="N47562" s="172"/>
      <c r="O47562" s="172"/>
      <c r="U47562" s="173"/>
    </row>
    <row r="47563" spans="13:21" s="104" customFormat="1" ht="15.75">
      <c r="M47563" s="172"/>
      <c r="N47563" s="172"/>
      <c r="O47563" s="172"/>
      <c r="U47563" s="173"/>
    </row>
    <row r="47564" spans="13:21" s="104" customFormat="1" ht="15.75">
      <c r="M47564" s="172"/>
      <c r="N47564" s="172"/>
      <c r="O47564" s="172"/>
      <c r="U47564" s="173"/>
    </row>
    <row r="47565" spans="13:21" s="104" customFormat="1" ht="15.75">
      <c r="M47565" s="172"/>
      <c r="N47565" s="172"/>
      <c r="O47565" s="172"/>
      <c r="U47565" s="173"/>
    </row>
    <row r="47566" spans="13:21" s="104" customFormat="1" ht="15.75">
      <c r="M47566" s="172"/>
      <c r="N47566" s="172"/>
      <c r="O47566" s="172"/>
      <c r="U47566" s="173"/>
    </row>
    <row r="47567" spans="13:21" s="104" customFormat="1" ht="15.75">
      <c r="M47567" s="172"/>
      <c r="N47567" s="172"/>
      <c r="O47567" s="172"/>
      <c r="U47567" s="173"/>
    </row>
    <row r="47568" spans="13:21" s="104" customFormat="1" ht="15.75">
      <c r="M47568" s="172"/>
      <c r="N47568" s="172"/>
      <c r="O47568" s="172"/>
      <c r="U47568" s="173"/>
    </row>
    <row r="47569" spans="13:21" s="104" customFormat="1" ht="15.75">
      <c r="M47569" s="172"/>
      <c r="N47569" s="172"/>
      <c r="O47569" s="172"/>
      <c r="U47569" s="173"/>
    </row>
    <row r="47570" spans="13:21" s="104" customFormat="1" ht="15.75">
      <c r="M47570" s="172"/>
      <c r="N47570" s="172"/>
      <c r="O47570" s="172"/>
      <c r="U47570" s="173"/>
    </row>
    <row r="47571" spans="13:21" s="104" customFormat="1" ht="15.75">
      <c r="M47571" s="172"/>
      <c r="N47571" s="172"/>
      <c r="O47571" s="172"/>
      <c r="U47571" s="173"/>
    </row>
    <row r="47572" spans="13:21" s="104" customFormat="1" ht="15.75">
      <c r="M47572" s="172"/>
      <c r="N47572" s="172"/>
      <c r="O47572" s="172"/>
      <c r="U47572" s="173"/>
    </row>
    <row r="47573" spans="13:21" s="104" customFormat="1" ht="15.75">
      <c r="M47573" s="172"/>
      <c r="N47573" s="172"/>
      <c r="O47573" s="172"/>
      <c r="U47573" s="173"/>
    </row>
    <row r="47574" spans="13:21" s="104" customFormat="1" ht="15.75">
      <c r="M47574" s="172"/>
      <c r="N47574" s="172"/>
      <c r="O47574" s="172"/>
      <c r="U47574" s="173"/>
    </row>
    <row r="47575" spans="13:21" s="104" customFormat="1" ht="15.75">
      <c r="M47575" s="172"/>
      <c r="N47575" s="172"/>
      <c r="O47575" s="172"/>
      <c r="U47575" s="173"/>
    </row>
    <row r="47576" spans="13:21" s="104" customFormat="1" ht="15.75">
      <c r="M47576" s="172"/>
      <c r="N47576" s="172"/>
      <c r="O47576" s="172"/>
      <c r="U47576" s="173"/>
    </row>
    <row r="47577" spans="13:21" s="104" customFormat="1" ht="15.75">
      <c r="M47577" s="172"/>
      <c r="N47577" s="172"/>
      <c r="O47577" s="172"/>
      <c r="U47577" s="173"/>
    </row>
    <row r="47578" spans="13:21" s="104" customFormat="1" ht="15.75">
      <c r="M47578" s="172"/>
      <c r="N47578" s="172"/>
      <c r="O47578" s="172"/>
      <c r="U47578" s="173"/>
    </row>
    <row r="47579" spans="13:21" s="104" customFormat="1" ht="15.75">
      <c r="M47579" s="172"/>
      <c r="N47579" s="172"/>
      <c r="O47579" s="172"/>
      <c r="U47579" s="173"/>
    </row>
    <row r="47580" spans="13:21" s="104" customFormat="1" ht="15.75">
      <c r="M47580" s="172"/>
      <c r="N47580" s="172"/>
      <c r="O47580" s="172"/>
      <c r="U47580" s="173"/>
    </row>
    <row r="47581" spans="13:21" s="104" customFormat="1" ht="15.75">
      <c r="M47581" s="172"/>
      <c r="N47581" s="172"/>
      <c r="O47581" s="172"/>
      <c r="U47581" s="173"/>
    </row>
    <row r="47582" spans="13:21" s="104" customFormat="1" ht="15.75">
      <c r="M47582" s="172"/>
      <c r="N47582" s="172"/>
      <c r="O47582" s="172"/>
      <c r="U47582" s="173"/>
    </row>
    <row r="47583" spans="13:21" s="104" customFormat="1" ht="15.75">
      <c r="M47583" s="172"/>
      <c r="N47583" s="172"/>
      <c r="O47583" s="172"/>
      <c r="U47583" s="173"/>
    </row>
    <row r="47584" spans="13:21" s="104" customFormat="1" ht="15.75">
      <c r="M47584" s="172"/>
      <c r="N47584" s="172"/>
      <c r="O47584" s="172"/>
      <c r="U47584" s="173"/>
    </row>
    <row r="47585" spans="13:21" s="104" customFormat="1" ht="15.75">
      <c r="M47585" s="172"/>
      <c r="N47585" s="172"/>
      <c r="O47585" s="172"/>
      <c r="U47585" s="173"/>
    </row>
    <row r="47586" spans="13:21" s="104" customFormat="1" ht="15.75">
      <c r="M47586" s="172"/>
      <c r="N47586" s="172"/>
      <c r="O47586" s="172"/>
      <c r="U47586" s="173"/>
    </row>
    <row r="47587" spans="13:21" s="104" customFormat="1" ht="15.75">
      <c r="M47587" s="172"/>
      <c r="N47587" s="172"/>
      <c r="O47587" s="172"/>
      <c r="U47587" s="173"/>
    </row>
    <row r="47588" spans="13:21" s="104" customFormat="1" ht="15.75">
      <c r="M47588" s="172"/>
      <c r="N47588" s="172"/>
      <c r="O47588" s="172"/>
      <c r="U47588" s="173"/>
    </row>
    <row r="47589" spans="13:21" s="104" customFormat="1" ht="15.75">
      <c r="M47589" s="172"/>
      <c r="N47589" s="172"/>
      <c r="O47589" s="172"/>
      <c r="U47589" s="173"/>
    </row>
    <row r="47590" spans="13:21" s="104" customFormat="1" ht="15.75">
      <c r="M47590" s="172"/>
      <c r="N47590" s="172"/>
      <c r="O47590" s="172"/>
      <c r="U47590" s="173"/>
    </row>
    <row r="47591" spans="13:21" s="104" customFormat="1" ht="15.75">
      <c r="M47591" s="172"/>
      <c r="N47591" s="172"/>
      <c r="O47591" s="172"/>
      <c r="U47591" s="173"/>
    </row>
    <row r="47592" spans="13:21" s="104" customFormat="1" ht="15.75">
      <c r="M47592" s="172"/>
      <c r="N47592" s="172"/>
      <c r="O47592" s="172"/>
      <c r="U47592" s="173"/>
    </row>
    <row r="47593" spans="13:21" s="104" customFormat="1" ht="15.75">
      <c r="M47593" s="172"/>
      <c r="N47593" s="172"/>
      <c r="O47593" s="172"/>
      <c r="U47593" s="173"/>
    </row>
    <row r="47594" spans="13:21" s="104" customFormat="1" ht="15.75">
      <c r="M47594" s="172"/>
      <c r="N47594" s="172"/>
      <c r="O47594" s="172"/>
      <c r="U47594" s="173"/>
    </row>
    <row r="47595" spans="13:21" s="104" customFormat="1" ht="15.75">
      <c r="M47595" s="172"/>
      <c r="N47595" s="172"/>
      <c r="O47595" s="172"/>
      <c r="U47595" s="173"/>
    </row>
    <row r="47596" spans="13:21" s="104" customFormat="1" ht="15.75">
      <c r="M47596" s="172"/>
      <c r="N47596" s="172"/>
      <c r="O47596" s="172"/>
      <c r="U47596" s="173"/>
    </row>
    <row r="47597" spans="13:21" s="104" customFormat="1" ht="15.75">
      <c r="M47597" s="172"/>
      <c r="N47597" s="172"/>
      <c r="O47597" s="172"/>
      <c r="U47597" s="173"/>
    </row>
    <row r="47598" spans="13:21" s="104" customFormat="1" ht="15.75">
      <c r="M47598" s="172"/>
      <c r="N47598" s="172"/>
      <c r="O47598" s="172"/>
      <c r="U47598" s="173"/>
    </row>
    <row r="47599" spans="13:21" s="104" customFormat="1" ht="15.75">
      <c r="M47599" s="172"/>
      <c r="N47599" s="172"/>
      <c r="O47599" s="172"/>
      <c r="U47599" s="173"/>
    </row>
    <row r="47600" spans="13:21" s="104" customFormat="1" ht="15.75">
      <c r="M47600" s="172"/>
      <c r="N47600" s="172"/>
      <c r="O47600" s="172"/>
      <c r="U47600" s="173"/>
    </row>
    <row r="47601" spans="13:21" s="104" customFormat="1" ht="15.75">
      <c r="M47601" s="172"/>
      <c r="N47601" s="172"/>
      <c r="O47601" s="172"/>
      <c r="U47601" s="173"/>
    </row>
    <row r="47602" spans="13:21" s="104" customFormat="1" ht="15.75">
      <c r="M47602" s="172"/>
      <c r="N47602" s="172"/>
      <c r="O47602" s="172"/>
      <c r="U47602" s="173"/>
    </row>
    <row r="47603" spans="13:21" s="104" customFormat="1" ht="15.75">
      <c r="M47603" s="172"/>
      <c r="N47603" s="172"/>
      <c r="O47603" s="172"/>
      <c r="U47603" s="173"/>
    </row>
    <row r="47604" spans="13:21" s="104" customFormat="1" ht="15.75">
      <c r="M47604" s="172"/>
      <c r="N47604" s="172"/>
      <c r="O47604" s="172"/>
      <c r="U47604" s="173"/>
    </row>
    <row r="47605" spans="13:21" s="104" customFormat="1" ht="15.75">
      <c r="M47605" s="172"/>
      <c r="N47605" s="172"/>
      <c r="O47605" s="172"/>
      <c r="U47605" s="173"/>
    </row>
    <row r="47606" spans="13:21" s="104" customFormat="1" ht="15.75">
      <c r="M47606" s="172"/>
      <c r="N47606" s="172"/>
      <c r="O47606" s="172"/>
      <c r="U47606" s="173"/>
    </row>
    <row r="47607" spans="13:21" s="104" customFormat="1" ht="15.75">
      <c r="M47607" s="172"/>
      <c r="N47607" s="172"/>
      <c r="O47607" s="172"/>
      <c r="U47607" s="173"/>
    </row>
    <row r="47608" spans="13:21" s="104" customFormat="1" ht="15.75">
      <c r="M47608" s="172"/>
      <c r="N47608" s="172"/>
      <c r="O47608" s="172"/>
      <c r="U47608" s="173"/>
    </row>
    <row r="47609" spans="13:21" s="104" customFormat="1" ht="15.75">
      <c r="M47609" s="172"/>
      <c r="N47609" s="172"/>
      <c r="O47609" s="172"/>
      <c r="U47609" s="173"/>
    </row>
    <row r="47610" spans="13:21" s="104" customFormat="1" ht="15.75">
      <c r="M47610" s="172"/>
      <c r="N47610" s="172"/>
      <c r="O47610" s="172"/>
      <c r="U47610" s="173"/>
    </row>
    <row r="47611" spans="13:21" s="104" customFormat="1" ht="15.75">
      <c r="M47611" s="172"/>
      <c r="N47611" s="172"/>
      <c r="O47611" s="172"/>
      <c r="U47611" s="173"/>
    </row>
    <row r="47612" spans="13:21" s="104" customFormat="1" ht="15.75">
      <c r="M47612" s="172"/>
      <c r="N47612" s="172"/>
      <c r="O47612" s="172"/>
      <c r="U47612" s="173"/>
    </row>
    <row r="47613" spans="13:21" s="104" customFormat="1" ht="15.75">
      <c r="M47613" s="172"/>
      <c r="N47613" s="172"/>
      <c r="O47613" s="172"/>
      <c r="U47613" s="173"/>
    </row>
    <row r="47614" spans="13:21" s="104" customFormat="1" ht="15.75">
      <c r="M47614" s="172"/>
      <c r="N47614" s="172"/>
      <c r="O47614" s="172"/>
      <c r="U47614" s="173"/>
    </row>
    <row r="47615" spans="13:21" s="104" customFormat="1" ht="15.75">
      <c r="M47615" s="172"/>
      <c r="N47615" s="172"/>
      <c r="O47615" s="172"/>
      <c r="U47615" s="173"/>
    </row>
    <row r="47616" spans="13:21" s="104" customFormat="1" ht="15.75">
      <c r="M47616" s="172"/>
      <c r="N47616" s="172"/>
      <c r="O47616" s="172"/>
      <c r="U47616" s="173"/>
    </row>
    <row r="47617" spans="13:21" s="104" customFormat="1" ht="15.75">
      <c r="M47617" s="172"/>
      <c r="N47617" s="172"/>
      <c r="O47617" s="172"/>
      <c r="U47617" s="173"/>
    </row>
    <row r="47618" spans="13:21" s="104" customFormat="1" ht="15.75">
      <c r="M47618" s="172"/>
      <c r="N47618" s="172"/>
      <c r="O47618" s="172"/>
      <c r="U47618" s="173"/>
    </row>
    <row r="47619" spans="13:21" s="104" customFormat="1" ht="15.75">
      <c r="M47619" s="172"/>
      <c r="N47619" s="172"/>
      <c r="O47619" s="172"/>
      <c r="U47619" s="173"/>
    </row>
    <row r="47620" spans="13:21" s="104" customFormat="1" ht="15.75">
      <c r="M47620" s="172"/>
      <c r="N47620" s="172"/>
      <c r="O47620" s="172"/>
      <c r="U47620" s="173"/>
    </row>
    <row r="47621" spans="13:21" s="104" customFormat="1" ht="15.75">
      <c r="M47621" s="172"/>
      <c r="N47621" s="172"/>
      <c r="O47621" s="172"/>
      <c r="U47621" s="173"/>
    </row>
    <row r="47622" spans="13:21" s="104" customFormat="1" ht="15.75">
      <c r="M47622" s="172"/>
      <c r="N47622" s="172"/>
      <c r="O47622" s="172"/>
      <c r="U47622" s="173"/>
    </row>
    <row r="47623" spans="13:21" s="104" customFormat="1" ht="15.75">
      <c r="M47623" s="172"/>
      <c r="N47623" s="172"/>
      <c r="O47623" s="172"/>
      <c r="U47623" s="173"/>
    </row>
    <row r="47624" spans="13:21" s="104" customFormat="1" ht="15.75">
      <c r="M47624" s="172"/>
      <c r="N47624" s="172"/>
      <c r="O47624" s="172"/>
      <c r="U47624" s="173"/>
    </row>
    <row r="47625" spans="13:21" s="104" customFormat="1" ht="15.75">
      <c r="M47625" s="172"/>
      <c r="N47625" s="172"/>
      <c r="O47625" s="172"/>
      <c r="U47625" s="173"/>
    </row>
    <row r="47626" spans="13:21" s="104" customFormat="1" ht="15.75">
      <c r="M47626" s="172"/>
      <c r="N47626" s="172"/>
      <c r="O47626" s="172"/>
      <c r="U47626" s="173"/>
    </row>
    <row r="47627" spans="13:21" s="104" customFormat="1" ht="15.75">
      <c r="M47627" s="172"/>
      <c r="N47627" s="172"/>
      <c r="O47627" s="172"/>
      <c r="U47627" s="173"/>
    </row>
    <row r="47628" spans="13:21" s="104" customFormat="1" ht="15.75">
      <c r="M47628" s="172"/>
      <c r="N47628" s="172"/>
      <c r="O47628" s="172"/>
      <c r="U47628" s="173"/>
    </row>
    <row r="47629" spans="13:21" s="104" customFormat="1" ht="15.75">
      <c r="M47629" s="172"/>
      <c r="N47629" s="172"/>
      <c r="O47629" s="172"/>
      <c r="U47629" s="173"/>
    </row>
    <row r="47630" spans="13:21" s="104" customFormat="1" ht="15.75">
      <c r="M47630" s="172"/>
      <c r="N47630" s="172"/>
      <c r="O47630" s="172"/>
      <c r="U47630" s="173"/>
    </row>
    <row r="47631" spans="13:21" s="104" customFormat="1" ht="15.75">
      <c r="M47631" s="172"/>
      <c r="N47631" s="172"/>
      <c r="O47631" s="172"/>
      <c r="U47631" s="173"/>
    </row>
    <row r="47632" spans="13:21" s="104" customFormat="1" ht="15.75">
      <c r="M47632" s="172"/>
      <c r="N47632" s="172"/>
      <c r="O47632" s="172"/>
      <c r="U47632" s="173"/>
    </row>
    <row r="47633" spans="13:21" s="104" customFormat="1" ht="15.75">
      <c r="M47633" s="172"/>
      <c r="N47633" s="172"/>
      <c r="O47633" s="172"/>
      <c r="U47633" s="173"/>
    </row>
    <row r="47634" spans="13:21" s="104" customFormat="1" ht="15.75">
      <c r="M47634" s="172"/>
      <c r="N47634" s="172"/>
      <c r="O47634" s="172"/>
      <c r="U47634" s="173"/>
    </row>
    <row r="47635" spans="13:21" s="104" customFormat="1" ht="15.75">
      <c r="M47635" s="172"/>
      <c r="N47635" s="172"/>
      <c r="O47635" s="172"/>
      <c r="U47635" s="173"/>
    </row>
    <row r="47636" spans="13:21" s="104" customFormat="1" ht="15.75">
      <c r="M47636" s="172"/>
      <c r="N47636" s="172"/>
      <c r="O47636" s="172"/>
      <c r="U47636" s="173"/>
    </row>
    <row r="47637" spans="13:21" s="104" customFormat="1" ht="15.75">
      <c r="M47637" s="172"/>
      <c r="N47637" s="172"/>
      <c r="O47637" s="172"/>
      <c r="U47637" s="173"/>
    </row>
    <row r="47638" spans="13:21" s="104" customFormat="1" ht="15.75">
      <c r="M47638" s="172"/>
      <c r="N47638" s="172"/>
      <c r="O47638" s="172"/>
      <c r="U47638" s="173"/>
    </row>
    <row r="47639" spans="13:21" s="104" customFormat="1" ht="15.75">
      <c r="M47639" s="172"/>
      <c r="N47639" s="172"/>
      <c r="O47639" s="172"/>
      <c r="U47639" s="173"/>
    </row>
    <row r="47640" spans="13:21" s="104" customFormat="1" ht="15.75">
      <c r="M47640" s="172"/>
      <c r="N47640" s="172"/>
      <c r="O47640" s="172"/>
      <c r="U47640" s="173"/>
    </row>
    <row r="47641" spans="13:21" s="104" customFormat="1" ht="15.75">
      <c r="M47641" s="172"/>
      <c r="N47641" s="172"/>
      <c r="O47641" s="172"/>
      <c r="U47641" s="173"/>
    </row>
    <row r="47642" spans="13:21" s="104" customFormat="1" ht="15.75">
      <c r="M47642" s="172"/>
      <c r="N47642" s="172"/>
      <c r="O47642" s="172"/>
      <c r="U47642" s="173"/>
    </row>
    <row r="47643" spans="13:21" s="104" customFormat="1" ht="15.75">
      <c r="M47643" s="172"/>
      <c r="N47643" s="172"/>
      <c r="O47643" s="172"/>
      <c r="U47643" s="173"/>
    </row>
    <row r="47644" spans="13:21" s="104" customFormat="1" ht="15.75">
      <c r="M47644" s="172"/>
      <c r="N47644" s="172"/>
      <c r="O47644" s="172"/>
      <c r="U47644" s="173"/>
    </row>
    <row r="47645" spans="13:21" s="104" customFormat="1" ht="15.75">
      <c r="M47645" s="172"/>
      <c r="N47645" s="172"/>
      <c r="O47645" s="172"/>
      <c r="U47645" s="173"/>
    </row>
    <row r="47646" spans="13:21" s="104" customFormat="1" ht="15.75">
      <c r="M47646" s="172"/>
      <c r="N47646" s="172"/>
      <c r="O47646" s="172"/>
      <c r="U47646" s="173"/>
    </row>
    <row r="47647" spans="13:21" s="104" customFormat="1" ht="15.75">
      <c r="M47647" s="172"/>
      <c r="N47647" s="172"/>
      <c r="O47647" s="172"/>
      <c r="U47647" s="173"/>
    </row>
    <row r="47648" spans="13:21" s="104" customFormat="1" ht="15.75">
      <c r="M47648" s="172"/>
      <c r="N47648" s="172"/>
      <c r="O47648" s="172"/>
      <c r="U47648" s="173"/>
    </row>
    <row r="47649" spans="13:21" s="104" customFormat="1" ht="15.75">
      <c r="M47649" s="172"/>
      <c r="N47649" s="172"/>
      <c r="O47649" s="172"/>
      <c r="U47649" s="173"/>
    </row>
    <row r="47650" spans="13:21" s="104" customFormat="1" ht="15.75">
      <c r="M47650" s="172"/>
      <c r="N47650" s="172"/>
      <c r="O47650" s="172"/>
      <c r="U47650" s="173"/>
    </row>
    <row r="47651" spans="13:21" s="104" customFormat="1" ht="15.75">
      <c r="M47651" s="172"/>
      <c r="N47651" s="172"/>
      <c r="O47651" s="172"/>
      <c r="U47651" s="173"/>
    </row>
    <row r="47652" spans="13:21" s="104" customFormat="1" ht="15.75">
      <c r="M47652" s="172"/>
      <c r="N47652" s="172"/>
      <c r="O47652" s="172"/>
      <c r="U47652" s="173"/>
    </row>
    <row r="47653" spans="13:21" s="104" customFormat="1" ht="15.75">
      <c r="M47653" s="172"/>
      <c r="N47653" s="172"/>
      <c r="O47653" s="172"/>
      <c r="U47653" s="173"/>
    </row>
    <row r="47654" spans="13:21" s="104" customFormat="1" ht="15.75">
      <c r="M47654" s="172"/>
      <c r="N47654" s="172"/>
      <c r="O47654" s="172"/>
      <c r="U47654" s="173"/>
    </row>
    <row r="47655" spans="13:21" s="104" customFormat="1" ht="15.75">
      <c r="M47655" s="172"/>
      <c r="N47655" s="172"/>
      <c r="O47655" s="172"/>
      <c r="U47655" s="173"/>
    </row>
    <row r="47656" spans="13:21" s="104" customFormat="1" ht="15.75">
      <c r="M47656" s="172"/>
      <c r="N47656" s="172"/>
      <c r="O47656" s="172"/>
      <c r="U47656" s="173"/>
    </row>
    <row r="47657" spans="13:21" s="104" customFormat="1" ht="15.75">
      <c r="M47657" s="172"/>
      <c r="N47657" s="172"/>
      <c r="O47657" s="172"/>
      <c r="U47657" s="173"/>
    </row>
    <row r="47658" spans="13:21" s="104" customFormat="1" ht="15.75">
      <c r="M47658" s="172"/>
      <c r="N47658" s="172"/>
      <c r="O47658" s="172"/>
      <c r="U47658" s="173"/>
    </row>
    <row r="47659" spans="13:21" s="104" customFormat="1" ht="15.75">
      <c r="M47659" s="172"/>
      <c r="N47659" s="172"/>
      <c r="O47659" s="172"/>
      <c r="U47659" s="173"/>
    </row>
    <row r="47660" spans="13:21" s="104" customFormat="1" ht="15.75">
      <c r="M47660" s="172"/>
      <c r="N47660" s="172"/>
      <c r="O47660" s="172"/>
      <c r="U47660" s="173"/>
    </row>
    <row r="47661" spans="13:21" s="104" customFormat="1" ht="15.75">
      <c r="M47661" s="172"/>
      <c r="N47661" s="172"/>
      <c r="O47661" s="172"/>
      <c r="U47661" s="173"/>
    </row>
    <row r="47662" spans="13:21" s="104" customFormat="1" ht="15.75">
      <c r="M47662" s="172"/>
      <c r="N47662" s="172"/>
      <c r="O47662" s="172"/>
      <c r="U47662" s="173"/>
    </row>
    <row r="47663" spans="13:21" s="104" customFormat="1" ht="15.75">
      <c r="M47663" s="172"/>
      <c r="N47663" s="172"/>
      <c r="O47663" s="172"/>
      <c r="U47663" s="173"/>
    </row>
    <row r="47664" spans="13:21" s="104" customFormat="1" ht="15.75">
      <c r="M47664" s="172"/>
      <c r="N47664" s="172"/>
      <c r="O47664" s="172"/>
      <c r="U47664" s="173"/>
    </row>
    <row r="47665" spans="13:21" s="104" customFormat="1" ht="15.75">
      <c r="M47665" s="172"/>
      <c r="N47665" s="172"/>
      <c r="O47665" s="172"/>
      <c r="U47665" s="173"/>
    </row>
    <row r="47666" spans="13:21" s="104" customFormat="1" ht="15.75">
      <c r="M47666" s="172"/>
      <c r="N47666" s="172"/>
      <c r="O47666" s="172"/>
      <c r="U47666" s="173"/>
    </row>
    <row r="47667" spans="13:21" s="104" customFormat="1" ht="15.75">
      <c r="M47667" s="172"/>
      <c r="N47667" s="172"/>
      <c r="O47667" s="172"/>
      <c r="U47667" s="173"/>
    </row>
    <row r="47668" spans="13:21" s="104" customFormat="1" ht="15.75">
      <c r="M47668" s="172"/>
      <c r="N47668" s="172"/>
      <c r="O47668" s="172"/>
      <c r="U47668" s="173"/>
    </row>
    <row r="47669" spans="13:21" s="104" customFormat="1" ht="15.75">
      <c r="M47669" s="172"/>
      <c r="N47669" s="172"/>
      <c r="O47669" s="172"/>
      <c r="U47669" s="173"/>
    </row>
    <row r="47670" spans="13:21" s="104" customFormat="1" ht="15.75">
      <c r="M47670" s="172"/>
      <c r="N47670" s="172"/>
      <c r="O47670" s="172"/>
      <c r="U47670" s="173"/>
    </row>
    <row r="47671" spans="13:21" s="104" customFormat="1" ht="15.75">
      <c r="M47671" s="172"/>
      <c r="N47671" s="172"/>
      <c r="O47671" s="172"/>
      <c r="U47671" s="173"/>
    </row>
    <row r="47672" spans="13:21" s="104" customFormat="1" ht="15.75">
      <c r="M47672" s="172"/>
      <c r="N47672" s="172"/>
      <c r="O47672" s="172"/>
      <c r="U47672" s="173"/>
    </row>
    <row r="47673" spans="13:21" s="104" customFormat="1" ht="15.75">
      <c r="M47673" s="172"/>
      <c r="N47673" s="172"/>
      <c r="O47673" s="172"/>
      <c r="U47673" s="173"/>
    </row>
    <row r="47674" spans="13:21" s="104" customFormat="1" ht="15.75">
      <c r="M47674" s="172"/>
      <c r="N47674" s="172"/>
      <c r="O47674" s="172"/>
      <c r="U47674" s="173"/>
    </row>
    <row r="47675" spans="13:21" s="104" customFormat="1" ht="15.75">
      <c r="M47675" s="172"/>
      <c r="N47675" s="172"/>
      <c r="O47675" s="172"/>
      <c r="U47675" s="173"/>
    </row>
    <row r="47676" spans="13:21" s="104" customFormat="1" ht="15.75">
      <c r="M47676" s="172"/>
      <c r="N47676" s="172"/>
      <c r="O47676" s="172"/>
      <c r="U47676" s="173"/>
    </row>
    <row r="47677" spans="13:21" s="104" customFormat="1" ht="15.75">
      <c r="M47677" s="172"/>
      <c r="N47677" s="172"/>
      <c r="O47677" s="172"/>
      <c r="U47677" s="173"/>
    </row>
    <row r="47678" spans="13:21" s="104" customFormat="1" ht="15.75">
      <c r="M47678" s="172"/>
      <c r="N47678" s="172"/>
      <c r="O47678" s="172"/>
      <c r="U47678" s="173"/>
    </row>
    <row r="47679" spans="13:21" s="104" customFormat="1" ht="15.75">
      <c r="M47679" s="172"/>
      <c r="N47679" s="172"/>
      <c r="O47679" s="172"/>
      <c r="U47679" s="173"/>
    </row>
    <row r="47680" spans="13:21" s="104" customFormat="1" ht="15.75">
      <c r="M47680" s="172"/>
      <c r="N47680" s="172"/>
      <c r="O47680" s="172"/>
      <c r="U47680" s="173"/>
    </row>
    <row r="47681" spans="13:21" s="104" customFormat="1" ht="15.75">
      <c r="M47681" s="172"/>
      <c r="N47681" s="172"/>
      <c r="O47681" s="172"/>
      <c r="U47681" s="173"/>
    </row>
    <row r="47682" spans="13:21" s="104" customFormat="1" ht="15.75">
      <c r="M47682" s="172"/>
      <c r="N47682" s="172"/>
      <c r="O47682" s="172"/>
      <c r="U47682" s="173"/>
    </row>
    <row r="47683" spans="13:21" s="104" customFormat="1" ht="15.75">
      <c r="M47683" s="172"/>
      <c r="N47683" s="172"/>
      <c r="O47683" s="172"/>
      <c r="U47683" s="173"/>
    </row>
    <row r="47684" spans="13:21" s="104" customFormat="1" ht="15.75">
      <c r="M47684" s="172"/>
      <c r="N47684" s="172"/>
      <c r="O47684" s="172"/>
      <c r="U47684" s="173"/>
    </row>
    <row r="47685" spans="13:21" s="104" customFormat="1" ht="15.75">
      <c r="M47685" s="172"/>
      <c r="N47685" s="172"/>
      <c r="O47685" s="172"/>
      <c r="U47685" s="173"/>
    </row>
    <row r="47686" spans="13:21" s="104" customFormat="1" ht="15.75">
      <c r="M47686" s="172"/>
      <c r="N47686" s="172"/>
      <c r="O47686" s="172"/>
      <c r="U47686" s="173"/>
    </row>
    <row r="47687" spans="13:21" s="104" customFormat="1" ht="15.75">
      <c r="M47687" s="172"/>
      <c r="N47687" s="172"/>
      <c r="O47687" s="172"/>
      <c r="U47687" s="173"/>
    </row>
    <row r="47688" spans="13:21" s="104" customFormat="1" ht="15.75">
      <c r="M47688" s="172"/>
      <c r="N47688" s="172"/>
      <c r="O47688" s="172"/>
      <c r="U47688" s="173"/>
    </row>
    <row r="47689" spans="13:21" s="104" customFormat="1" ht="15.75">
      <c r="M47689" s="172"/>
      <c r="N47689" s="172"/>
      <c r="O47689" s="172"/>
      <c r="U47689" s="173"/>
    </row>
    <row r="47690" spans="13:21" s="104" customFormat="1" ht="15.75">
      <c r="M47690" s="172"/>
      <c r="N47690" s="172"/>
      <c r="O47690" s="172"/>
      <c r="U47690" s="173"/>
    </row>
    <row r="47691" spans="13:21" s="104" customFormat="1" ht="15.75">
      <c r="M47691" s="172"/>
      <c r="N47691" s="172"/>
      <c r="O47691" s="172"/>
      <c r="U47691" s="173"/>
    </row>
    <row r="47692" spans="13:21" s="104" customFormat="1" ht="15.75">
      <c r="M47692" s="172"/>
      <c r="N47692" s="172"/>
      <c r="O47692" s="172"/>
      <c r="U47692" s="173"/>
    </row>
    <row r="47693" spans="13:21" s="104" customFormat="1" ht="15.75">
      <c r="M47693" s="172"/>
      <c r="N47693" s="172"/>
      <c r="O47693" s="172"/>
      <c r="U47693" s="173"/>
    </row>
    <row r="47694" spans="13:21" s="104" customFormat="1" ht="15.75">
      <c r="M47694" s="172"/>
      <c r="N47694" s="172"/>
      <c r="O47694" s="172"/>
      <c r="U47694" s="173"/>
    </row>
    <row r="47695" spans="13:21" s="104" customFormat="1" ht="15.75">
      <c r="M47695" s="172"/>
      <c r="N47695" s="172"/>
      <c r="O47695" s="172"/>
      <c r="U47695" s="173"/>
    </row>
    <row r="47696" spans="13:21" s="104" customFormat="1" ht="15.75">
      <c r="M47696" s="172"/>
      <c r="N47696" s="172"/>
      <c r="O47696" s="172"/>
      <c r="U47696" s="173"/>
    </row>
    <row r="47697" spans="13:21" s="104" customFormat="1" ht="15.75">
      <c r="M47697" s="172"/>
      <c r="N47697" s="172"/>
      <c r="O47697" s="172"/>
      <c r="U47697" s="173"/>
    </row>
    <row r="47698" spans="13:21" s="104" customFormat="1" ht="15.75">
      <c r="M47698" s="172"/>
      <c r="N47698" s="172"/>
      <c r="O47698" s="172"/>
      <c r="U47698" s="173"/>
    </row>
    <row r="47699" spans="13:21" s="104" customFormat="1" ht="15.75">
      <c r="M47699" s="172"/>
      <c r="N47699" s="172"/>
      <c r="O47699" s="172"/>
      <c r="U47699" s="173"/>
    </row>
    <row r="47700" spans="13:21" s="104" customFormat="1" ht="15.75">
      <c r="M47700" s="172"/>
      <c r="N47700" s="172"/>
      <c r="O47700" s="172"/>
      <c r="U47700" s="173"/>
    </row>
    <row r="47701" spans="13:21" s="104" customFormat="1" ht="15.75">
      <c r="M47701" s="172"/>
      <c r="N47701" s="172"/>
      <c r="O47701" s="172"/>
      <c r="U47701" s="173"/>
    </row>
    <row r="47702" spans="13:21" s="104" customFormat="1" ht="15.75">
      <c r="M47702" s="172"/>
      <c r="N47702" s="172"/>
      <c r="O47702" s="172"/>
      <c r="U47702" s="173"/>
    </row>
    <row r="47703" spans="13:21" s="104" customFormat="1" ht="15.75">
      <c r="M47703" s="172"/>
      <c r="N47703" s="172"/>
      <c r="O47703" s="172"/>
      <c r="U47703" s="173"/>
    </row>
    <row r="47704" spans="13:21" s="104" customFormat="1" ht="15.75">
      <c r="M47704" s="172"/>
      <c r="N47704" s="172"/>
      <c r="O47704" s="172"/>
      <c r="U47704" s="173"/>
    </row>
    <row r="47705" spans="13:21" s="104" customFormat="1" ht="15.75">
      <c r="M47705" s="172"/>
      <c r="N47705" s="172"/>
      <c r="O47705" s="172"/>
      <c r="U47705" s="173"/>
    </row>
    <row r="47706" spans="13:21" s="104" customFormat="1" ht="15.75">
      <c r="M47706" s="172"/>
      <c r="N47706" s="172"/>
      <c r="O47706" s="172"/>
      <c r="U47706" s="173"/>
    </row>
    <row r="47707" spans="13:21" s="104" customFormat="1" ht="15.75">
      <c r="M47707" s="172"/>
      <c r="N47707" s="172"/>
      <c r="O47707" s="172"/>
      <c r="U47707" s="173"/>
    </row>
    <row r="47708" spans="13:21" s="104" customFormat="1" ht="15.75">
      <c r="M47708" s="172"/>
      <c r="N47708" s="172"/>
      <c r="O47708" s="172"/>
      <c r="U47708" s="173"/>
    </row>
    <row r="47709" spans="13:21" s="104" customFormat="1" ht="15.75">
      <c r="M47709" s="172"/>
      <c r="N47709" s="172"/>
      <c r="O47709" s="172"/>
      <c r="U47709" s="173"/>
    </row>
    <row r="47710" spans="13:21" s="104" customFormat="1" ht="15.75">
      <c r="M47710" s="172"/>
      <c r="N47710" s="172"/>
      <c r="O47710" s="172"/>
      <c r="U47710" s="173"/>
    </row>
    <row r="47711" spans="13:21" s="104" customFormat="1" ht="15.75">
      <c r="M47711" s="172"/>
      <c r="N47711" s="172"/>
      <c r="O47711" s="172"/>
      <c r="U47711" s="173"/>
    </row>
    <row r="47712" spans="13:21" s="104" customFormat="1" ht="15.75">
      <c r="M47712" s="172"/>
      <c r="N47712" s="172"/>
      <c r="O47712" s="172"/>
      <c r="U47712" s="173"/>
    </row>
    <row r="47713" spans="13:21" s="104" customFormat="1" ht="15.75">
      <c r="M47713" s="172"/>
      <c r="N47713" s="172"/>
      <c r="O47713" s="172"/>
      <c r="U47713" s="173"/>
    </row>
    <row r="47714" spans="13:21" s="104" customFormat="1" ht="15.75">
      <c r="M47714" s="172"/>
      <c r="N47714" s="172"/>
      <c r="O47714" s="172"/>
      <c r="U47714" s="173"/>
    </row>
    <row r="47715" spans="13:21" s="104" customFormat="1" ht="15.75">
      <c r="M47715" s="172"/>
      <c r="N47715" s="172"/>
      <c r="O47715" s="172"/>
      <c r="U47715" s="173"/>
    </row>
    <row r="47716" spans="13:21" s="104" customFormat="1" ht="15.75">
      <c r="M47716" s="172"/>
      <c r="N47716" s="172"/>
      <c r="O47716" s="172"/>
      <c r="U47716" s="173"/>
    </row>
    <row r="47717" spans="13:21" s="104" customFormat="1" ht="15.75">
      <c r="M47717" s="172"/>
      <c r="N47717" s="172"/>
      <c r="O47717" s="172"/>
      <c r="U47717" s="173"/>
    </row>
    <row r="47718" spans="13:21" s="104" customFormat="1" ht="15.75">
      <c r="M47718" s="172"/>
      <c r="N47718" s="172"/>
      <c r="O47718" s="172"/>
      <c r="U47718" s="173"/>
    </row>
    <row r="47719" spans="13:21" s="104" customFormat="1" ht="15.75">
      <c r="M47719" s="172"/>
      <c r="N47719" s="172"/>
      <c r="O47719" s="172"/>
      <c r="U47719" s="173"/>
    </row>
    <row r="47720" spans="13:21" s="104" customFormat="1" ht="15.75">
      <c r="M47720" s="172"/>
      <c r="N47720" s="172"/>
      <c r="O47720" s="172"/>
      <c r="U47720" s="173"/>
    </row>
    <row r="47721" spans="13:21" s="104" customFormat="1" ht="15.75">
      <c r="M47721" s="172"/>
      <c r="N47721" s="172"/>
      <c r="O47721" s="172"/>
      <c r="U47721" s="173"/>
    </row>
    <row r="47722" spans="13:21" s="104" customFormat="1" ht="15.75">
      <c r="M47722" s="172"/>
      <c r="N47722" s="172"/>
      <c r="O47722" s="172"/>
      <c r="U47722" s="173"/>
    </row>
    <row r="47723" spans="13:21" s="104" customFormat="1" ht="15.75">
      <c r="M47723" s="172"/>
      <c r="N47723" s="172"/>
      <c r="O47723" s="172"/>
      <c r="U47723" s="173"/>
    </row>
    <row r="47724" spans="13:21" s="104" customFormat="1" ht="15.75">
      <c r="M47724" s="172"/>
      <c r="N47724" s="172"/>
      <c r="O47724" s="172"/>
      <c r="U47724" s="173"/>
    </row>
    <row r="47725" spans="13:21" s="104" customFormat="1" ht="15.75">
      <c r="M47725" s="172"/>
      <c r="N47725" s="172"/>
      <c r="O47725" s="172"/>
      <c r="U47725" s="173"/>
    </row>
    <row r="47726" spans="13:21" s="104" customFormat="1" ht="15.75">
      <c r="M47726" s="172"/>
      <c r="N47726" s="172"/>
      <c r="O47726" s="172"/>
      <c r="U47726" s="173"/>
    </row>
    <row r="47727" spans="13:21" s="104" customFormat="1" ht="15.75">
      <c r="M47727" s="172"/>
      <c r="N47727" s="172"/>
      <c r="O47727" s="172"/>
      <c r="U47727" s="173"/>
    </row>
    <row r="47728" spans="13:21" s="104" customFormat="1" ht="15.75">
      <c r="M47728" s="172"/>
      <c r="N47728" s="172"/>
      <c r="O47728" s="172"/>
      <c r="U47728" s="173"/>
    </row>
    <row r="47729" spans="13:21" s="104" customFormat="1" ht="15.75">
      <c r="M47729" s="172"/>
      <c r="N47729" s="172"/>
      <c r="O47729" s="172"/>
      <c r="U47729" s="173"/>
    </row>
    <row r="47730" spans="13:21" s="104" customFormat="1" ht="15.75">
      <c r="M47730" s="172"/>
      <c r="N47730" s="172"/>
      <c r="O47730" s="172"/>
      <c r="U47730" s="173"/>
    </row>
    <row r="47731" spans="13:21" s="104" customFormat="1" ht="15.75">
      <c r="M47731" s="172"/>
      <c r="N47731" s="172"/>
      <c r="O47731" s="172"/>
      <c r="U47731" s="173"/>
    </row>
    <row r="47732" spans="13:21" s="104" customFormat="1" ht="15.75">
      <c r="M47732" s="172"/>
      <c r="N47732" s="172"/>
      <c r="O47732" s="172"/>
      <c r="U47732" s="173"/>
    </row>
    <row r="47733" spans="13:21" s="104" customFormat="1" ht="15.75">
      <c r="M47733" s="172"/>
      <c r="N47733" s="172"/>
      <c r="O47733" s="172"/>
      <c r="U47733" s="173"/>
    </row>
    <row r="47734" spans="13:21" s="104" customFormat="1" ht="15.75">
      <c r="M47734" s="172"/>
      <c r="N47734" s="172"/>
      <c r="O47734" s="172"/>
      <c r="U47734" s="173"/>
    </row>
    <row r="47735" spans="13:21" s="104" customFormat="1" ht="15.75">
      <c r="M47735" s="172"/>
      <c r="N47735" s="172"/>
      <c r="O47735" s="172"/>
      <c r="U47735" s="173"/>
    </row>
    <row r="47736" spans="13:21" s="104" customFormat="1" ht="15.75">
      <c r="M47736" s="172"/>
      <c r="N47736" s="172"/>
      <c r="O47736" s="172"/>
      <c r="U47736" s="173"/>
    </row>
    <row r="47737" spans="13:21" s="104" customFormat="1" ht="15.75">
      <c r="M47737" s="172"/>
      <c r="N47737" s="172"/>
      <c r="O47737" s="172"/>
      <c r="U47737" s="173"/>
    </row>
    <row r="47738" spans="13:21" s="104" customFormat="1" ht="15.75">
      <c r="M47738" s="172"/>
      <c r="N47738" s="172"/>
      <c r="O47738" s="172"/>
      <c r="U47738" s="173"/>
    </row>
    <row r="47739" spans="13:21" s="104" customFormat="1" ht="15.75">
      <c r="M47739" s="172"/>
      <c r="N47739" s="172"/>
      <c r="O47739" s="172"/>
      <c r="U47739" s="173"/>
    </row>
    <row r="47740" spans="13:21" s="104" customFormat="1" ht="15.75">
      <c r="M47740" s="172"/>
      <c r="N47740" s="172"/>
      <c r="O47740" s="172"/>
      <c r="U47740" s="173"/>
    </row>
    <row r="47741" spans="13:21" s="104" customFormat="1" ht="15.75">
      <c r="M47741" s="172"/>
      <c r="N47741" s="172"/>
      <c r="O47741" s="172"/>
      <c r="U47741" s="173"/>
    </row>
    <row r="47742" spans="13:21" s="104" customFormat="1" ht="15.75">
      <c r="M47742" s="172"/>
      <c r="N47742" s="172"/>
      <c r="O47742" s="172"/>
      <c r="U47742" s="173"/>
    </row>
    <row r="47743" spans="13:21" s="104" customFormat="1" ht="15.75">
      <c r="M47743" s="172"/>
      <c r="N47743" s="172"/>
      <c r="O47743" s="172"/>
      <c r="U47743" s="173"/>
    </row>
    <row r="47744" spans="13:21" s="104" customFormat="1" ht="15.75">
      <c r="M47744" s="172"/>
      <c r="N47744" s="172"/>
      <c r="O47744" s="172"/>
      <c r="U47744" s="173"/>
    </row>
    <row r="47745" spans="13:21" s="104" customFormat="1" ht="15.75">
      <c r="M47745" s="172"/>
      <c r="N47745" s="172"/>
      <c r="O47745" s="172"/>
      <c r="U47745" s="173"/>
    </row>
    <row r="47746" spans="13:21" s="104" customFormat="1" ht="15.75">
      <c r="M47746" s="172"/>
      <c r="N47746" s="172"/>
      <c r="O47746" s="172"/>
      <c r="U47746" s="173"/>
    </row>
    <row r="47747" spans="13:21" s="104" customFormat="1" ht="15.75">
      <c r="M47747" s="172"/>
      <c r="N47747" s="172"/>
      <c r="O47747" s="172"/>
      <c r="U47747" s="173"/>
    </row>
    <row r="47748" spans="13:21" s="104" customFormat="1" ht="15.75">
      <c r="M47748" s="172"/>
      <c r="N47748" s="172"/>
      <c r="O47748" s="172"/>
      <c r="U47748" s="173"/>
    </row>
    <row r="47749" spans="13:21" s="104" customFormat="1" ht="15.75">
      <c r="M47749" s="172"/>
      <c r="N47749" s="172"/>
      <c r="O47749" s="172"/>
      <c r="U47749" s="173"/>
    </row>
    <row r="47750" spans="13:21" s="104" customFormat="1" ht="15.75">
      <c r="M47750" s="172"/>
      <c r="N47750" s="172"/>
      <c r="O47750" s="172"/>
      <c r="U47750" s="173"/>
    </row>
    <row r="47751" spans="13:21" s="104" customFormat="1" ht="15.75">
      <c r="M47751" s="172"/>
      <c r="N47751" s="172"/>
      <c r="O47751" s="172"/>
      <c r="U47751" s="173"/>
    </row>
    <row r="47752" spans="13:21" s="104" customFormat="1" ht="15.75">
      <c r="M47752" s="172"/>
      <c r="N47752" s="172"/>
      <c r="O47752" s="172"/>
      <c r="U47752" s="173"/>
    </row>
    <row r="47753" spans="13:21" s="104" customFormat="1" ht="15.75">
      <c r="M47753" s="172"/>
      <c r="N47753" s="172"/>
      <c r="O47753" s="172"/>
      <c r="U47753" s="173"/>
    </row>
    <row r="47754" spans="13:21" s="104" customFormat="1" ht="15.75">
      <c r="M47754" s="172"/>
      <c r="N47754" s="172"/>
      <c r="O47754" s="172"/>
      <c r="U47754" s="173"/>
    </row>
    <row r="47755" spans="13:21" s="104" customFormat="1" ht="15.75">
      <c r="M47755" s="172"/>
      <c r="N47755" s="172"/>
      <c r="O47755" s="172"/>
      <c r="U47755" s="173"/>
    </row>
    <row r="47756" spans="13:21" s="104" customFormat="1" ht="15.75">
      <c r="M47756" s="172"/>
      <c r="N47756" s="172"/>
      <c r="O47756" s="172"/>
      <c r="U47756" s="173"/>
    </row>
    <row r="47757" spans="13:21" s="104" customFormat="1" ht="15.75">
      <c r="M47757" s="172"/>
      <c r="N47757" s="172"/>
      <c r="O47757" s="172"/>
      <c r="U47757" s="173"/>
    </row>
    <row r="47758" spans="13:21" s="104" customFormat="1" ht="15.75">
      <c r="M47758" s="172"/>
      <c r="N47758" s="172"/>
      <c r="O47758" s="172"/>
      <c r="U47758" s="173"/>
    </row>
    <row r="47759" spans="13:21" s="104" customFormat="1" ht="15.75">
      <c r="M47759" s="172"/>
      <c r="N47759" s="172"/>
      <c r="O47759" s="172"/>
      <c r="U47759" s="173"/>
    </row>
    <row r="47760" spans="13:21" s="104" customFormat="1" ht="15.75">
      <c r="M47760" s="172"/>
      <c r="N47760" s="172"/>
      <c r="O47760" s="172"/>
      <c r="U47760" s="173"/>
    </row>
    <row r="47761" spans="13:21" s="104" customFormat="1" ht="15.75">
      <c r="M47761" s="172"/>
      <c r="N47761" s="172"/>
      <c r="O47761" s="172"/>
      <c r="U47761" s="173"/>
    </row>
    <row r="47762" spans="13:21" s="104" customFormat="1" ht="15.75">
      <c r="M47762" s="172"/>
      <c r="N47762" s="172"/>
      <c r="O47762" s="172"/>
      <c r="U47762" s="173"/>
    </row>
    <row r="47763" spans="13:21" s="104" customFormat="1" ht="15.75">
      <c r="M47763" s="172"/>
      <c r="N47763" s="172"/>
      <c r="O47763" s="172"/>
      <c r="U47763" s="173"/>
    </row>
    <row r="47764" spans="13:21" s="104" customFormat="1" ht="15.75">
      <c r="M47764" s="172"/>
      <c r="N47764" s="172"/>
      <c r="O47764" s="172"/>
      <c r="U47764" s="173"/>
    </row>
    <row r="47765" spans="13:21" s="104" customFormat="1" ht="15.75">
      <c r="M47765" s="172"/>
      <c r="N47765" s="172"/>
      <c r="O47765" s="172"/>
      <c r="U47765" s="173"/>
    </row>
    <row r="47766" spans="13:21" s="104" customFormat="1" ht="15.75">
      <c r="M47766" s="172"/>
      <c r="N47766" s="172"/>
      <c r="O47766" s="172"/>
      <c r="U47766" s="173"/>
    </row>
    <row r="47767" spans="13:21" s="104" customFormat="1" ht="15.75">
      <c r="M47767" s="172"/>
      <c r="N47767" s="172"/>
      <c r="O47767" s="172"/>
      <c r="U47767" s="173"/>
    </row>
    <row r="47768" spans="13:21" s="104" customFormat="1" ht="15.75">
      <c r="M47768" s="172"/>
      <c r="N47768" s="172"/>
      <c r="O47768" s="172"/>
      <c r="U47768" s="173"/>
    </row>
    <row r="47769" spans="13:21" s="104" customFormat="1" ht="15.75">
      <c r="M47769" s="172"/>
      <c r="N47769" s="172"/>
      <c r="O47769" s="172"/>
      <c r="U47769" s="173"/>
    </row>
    <row r="47770" spans="13:21" s="104" customFormat="1" ht="15.75">
      <c r="M47770" s="172"/>
      <c r="N47770" s="172"/>
      <c r="O47770" s="172"/>
      <c r="U47770" s="173"/>
    </row>
    <row r="47771" spans="13:21" s="104" customFormat="1" ht="15.75">
      <c r="M47771" s="172"/>
      <c r="N47771" s="172"/>
      <c r="O47771" s="172"/>
      <c r="U47771" s="173"/>
    </row>
    <row r="47772" spans="13:21" s="104" customFormat="1" ht="15.75">
      <c r="M47772" s="172"/>
      <c r="N47772" s="172"/>
      <c r="O47772" s="172"/>
      <c r="U47772" s="173"/>
    </row>
    <row r="47773" spans="13:21" s="104" customFormat="1" ht="15.75">
      <c r="M47773" s="172"/>
      <c r="N47773" s="172"/>
      <c r="O47773" s="172"/>
      <c r="U47773" s="173"/>
    </row>
    <row r="47774" spans="13:21" s="104" customFormat="1" ht="15.75">
      <c r="M47774" s="172"/>
      <c r="N47774" s="172"/>
      <c r="O47774" s="172"/>
      <c r="U47774" s="173"/>
    </row>
    <row r="47775" spans="13:21" s="104" customFormat="1" ht="15.75">
      <c r="M47775" s="172"/>
      <c r="N47775" s="172"/>
      <c r="O47775" s="172"/>
      <c r="U47775" s="173"/>
    </row>
    <row r="47776" spans="13:21" s="104" customFormat="1" ht="15.75">
      <c r="M47776" s="172"/>
      <c r="N47776" s="172"/>
      <c r="O47776" s="172"/>
      <c r="U47776" s="173"/>
    </row>
    <row r="47777" spans="13:21" s="104" customFormat="1" ht="15.75">
      <c r="M47777" s="172"/>
      <c r="N47777" s="172"/>
      <c r="O47777" s="172"/>
      <c r="U47777" s="173"/>
    </row>
    <row r="47778" spans="13:21" s="104" customFormat="1" ht="15.75">
      <c r="M47778" s="172"/>
      <c r="N47778" s="172"/>
      <c r="O47778" s="172"/>
      <c r="U47778" s="173"/>
    </row>
    <row r="47779" spans="13:21" s="104" customFormat="1" ht="15.75">
      <c r="M47779" s="172"/>
      <c r="N47779" s="172"/>
      <c r="O47779" s="172"/>
      <c r="U47779" s="173"/>
    </row>
    <row r="47780" spans="13:21" s="104" customFormat="1" ht="15.75">
      <c r="M47780" s="172"/>
      <c r="N47780" s="172"/>
      <c r="O47780" s="172"/>
      <c r="U47780" s="173"/>
    </row>
    <row r="47781" spans="13:21" s="104" customFormat="1" ht="15.75">
      <c r="M47781" s="172"/>
      <c r="N47781" s="172"/>
      <c r="O47781" s="172"/>
      <c r="U47781" s="173"/>
    </row>
    <row r="47782" spans="13:21" s="104" customFormat="1" ht="15.75">
      <c r="M47782" s="172"/>
      <c r="N47782" s="172"/>
      <c r="O47782" s="172"/>
      <c r="U47782" s="173"/>
    </row>
    <row r="47783" spans="13:21" s="104" customFormat="1" ht="15.75">
      <c r="M47783" s="172"/>
      <c r="N47783" s="172"/>
      <c r="O47783" s="172"/>
      <c r="U47783" s="173"/>
    </row>
    <row r="47784" spans="13:21" s="104" customFormat="1" ht="15.75">
      <c r="M47784" s="172"/>
      <c r="N47784" s="172"/>
      <c r="O47784" s="172"/>
      <c r="U47784" s="173"/>
    </row>
    <row r="47785" spans="13:21" s="104" customFormat="1" ht="15.75">
      <c r="M47785" s="172"/>
      <c r="N47785" s="172"/>
      <c r="O47785" s="172"/>
      <c r="U47785" s="173"/>
    </row>
    <row r="47786" spans="13:21" s="104" customFormat="1" ht="15.75">
      <c r="M47786" s="172"/>
      <c r="N47786" s="172"/>
      <c r="O47786" s="172"/>
      <c r="U47786" s="173"/>
    </row>
    <row r="47787" spans="13:21" s="104" customFormat="1" ht="15.75">
      <c r="M47787" s="172"/>
      <c r="N47787" s="172"/>
      <c r="O47787" s="172"/>
      <c r="U47787" s="173"/>
    </row>
    <row r="47788" spans="13:21" s="104" customFormat="1" ht="15.75">
      <c r="M47788" s="172"/>
      <c r="N47788" s="172"/>
      <c r="O47788" s="172"/>
      <c r="U47788" s="173"/>
    </row>
    <row r="47789" spans="13:21" s="104" customFormat="1" ht="15.75">
      <c r="M47789" s="172"/>
      <c r="N47789" s="172"/>
      <c r="O47789" s="172"/>
      <c r="U47789" s="173"/>
    </row>
    <row r="47790" spans="13:21" s="104" customFormat="1" ht="15.75">
      <c r="M47790" s="172"/>
      <c r="N47790" s="172"/>
      <c r="O47790" s="172"/>
      <c r="U47790" s="173"/>
    </row>
    <row r="47791" spans="13:21" s="104" customFormat="1" ht="15.75">
      <c r="M47791" s="172"/>
      <c r="N47791" s="172"/>
      <c r="O47791" s="172"/>
      <c r="U47791" s="173"/>
    </row>
    <row r="47792" spans="13:21" s="104" customFormat="1" ht="15.75">
      <c r="M47792" s="172"/>
      <c r="N47792" s="172"/>
      <c r="O47792" s="172"/>
      <c r="U47792" s="173"/>
    </row>
    <row r="47793" spans="13:21" s="104" customFormat="1" ht="15.75">
      <c r="M47793" s="172"/>
      <c r="N47793" s="172"/>
      <c r="O47793" s="172"/>
      <c r="U47793" s="173"/>
    </row>
    <row r="47794" spans="13:21" s="104" customFormat="1" ht="15.75">
      <c r="M47794" s="172"/>
      <c r="N47794" s="172"/>
      <c r="O47794" s="172"/>
      <c r="U47794" s="173"/>
    </row>
    <row r="47795" spans="13:21" s="104" customFormat="1" ht="15.75">
      <c r="M47795" s="172"/>
      <c r="N47795" s="172"/>
      <c r="O47795" s="172"/>
      <c r="U47795" s="173"/>
    </row>
    <row r="47796" spans="13:21" s="104" customFormat="1" ht="15.75">
      <c r="M47796" s="172"/>
      <c r="N47796" s="172"/>
      <c r="O47796" s="172"/>
      <c r="U47796" s="173"/>
    </row>
    <row r="47797" spans="13:21" s="104" customFormat="1" ht="15.75">
      <c r="M47797" s="172"/>
      <c r="N47797" s="172"/>
      <c r="O47797" s="172"/>
      <c r="U47797" s="173"/>
    </row>
    <row r="47798" spans="13:21" s="104" customFormat="1" ht="15.75">
      <c r="M47798" s="172"/>
      <c r="N47798" s="172"/>
      <c r="O47798" s="172"/>
      <c r="U47798" s="173"/>
    </row>
    <row r="47799" spans="13:21" s="104" customFormat="1" ht="15.75">
      <c r="M47799" s="172"/>
      <c r="N47799" s="172"/>
      <c r="O47799" s="172"/>
      <c r="U47799" s="173"/>
    </row>
    <row r="47800" spans="13:21" s="104" customFormat="1" ht="15.75">
      <c r="M47800" s="172"/>
      <c r="N47800" s="172"/>
      <c r="O47800" s="172"/>
      <c r="U47800" s="173"/>
    </row>
    <row r="47801" spans="13:21" s="104" customFormat="1" ht="15.75">
      <c r="M47801" s="172"/>
      <c r="N47801" s="172"/>
      <c r="O47801" s="172"/>
      <c r="U47801" s="173"/>
    </row>
    <row r="47802" spans="13:21" s="104" customFormat="1" ht="15.75">
      <c r="M47802" s="172"/>
      <c r="N47802" s="172"/>
      <c r="O47802" s="172"/>
      <c r="U47802" s="173"/>
    </row>
    <row r="47803" spans="13:21" s="104" customFormat="1" ht="15.75">
      <c r="M47803" s="172"/>
      <c r="N47803" s="172"/>
      <c r="O47803" s="172"/>
      <c r="U47803" s="173"/>
    </row>
    <row r="47804" spans="13:21" s="104" customFormat="1" ht="15.75">
      <c r="M47804" s="172"/>
      <c r="N47804" s="172"/>
      <c r="O47804" s="172"/>
      <c r="U47804" s="173"/>
    </row>
    <row r="47805" spans="13:21" s="104" customFormat="1" ht="15.75">
      <c r="M47805" s="172"/>
      <c r="N47805" s="172"/>
      <c r="O47805" s="172"/>
      <c r="U47805" s="173"/>
    </row>
    <row r="47806" spans="13:21" s="104" customFormat="1" ht="15.75">
      <c r="M47806" s="172"/>
      <c r="N47806" s="172"/>
      <c r="O47806" s="172"/>
      <c r="U47806" s="173"/>
    </row>
    <row r="47807" spans="13:21" s="104" customFormat="1" ht="15.75">
      <c r="M47807" s="172"/>
      <c r="N47807" s="172"/>
      <c r="O47807" s="172"/>
      <c r="U47807" s="173"/>
    </row>
    <row r="47808" spans="13:21" s="104" customFormat="1" ht="15.75">
      <c r="M47808" s="172"/>
      <c r="N47808" s="172"/>
      <c r="O47808" s="172"/>
      <c r="U47808" s="173"/>
    </row>
    <row r="47809" spans="13:21" s="104" customFormat="1" ht="15.75">
      <c r="M47809" s="172"/>
      <c r="N47809" s="172"/>
      <c r="O47809" s="172"/>
      <c r="U47809" s="173"/>
    </row>
    <row r="47810" spans="13:21" s="104" customFormat="1" ht="15.75">
      <c r="M47810" s="172"/>
      <c r="N47810" s="172"/>
      <c r="O47810" s="172"/>
      <c r="U47810" s="173"/>
    </row>
    <row r="47811" spans="13:21" s="104" customFormat="1" ht="15.75">
      <c r="M47811" s="172"/>
      <c r="N47811" s="172"/>
      <c r="O47811" s="172"/>
      <c r="U47811" s="173"/>
    </row>
    <row r="47812" spans="13:21" s="104" customFormat="1" ht="15.75">
      <c r="M47812" s="172"/>
      <c r="N47812" s="172"/>
      <c r="O47812" s="172"/>
      <c r="U47812" s="173"/>
    </row>
    <row r="47813" spans="13:21" s="104" customFormat="1" ht="15.75">
      <c r="M47813" s="172"/>
      <c r="N47813" s="172"/>
      <c r="O47813" s="172"/>
      <c r="U47813" s="173"/>
    </row>
    <row r="47814" spans="13:21" s="104" customFormat="1" ht="15.75">
      <c r="M47814" s="172"/>
      <c r="N47814" s="172"/>
      <c r="O47814" s="172"/>
      <c r="U47814" s="173"/>
    </row>
    <row r="47815" spans="13:21" s="104" customFormat="1" ht="15.75">
      <c r="M47815" s="172"/>
      <c r="N47815" s="172"/>
      <c r="O47815" s="172"/>
      <c r="U47815" s="173"/>
    </row>
    <row r="47816" spans="13:21" s="104" customFormat="1" ht="15.75">
      <c r="M47816" s="172"/>
      <c r="N47816" s="172"/>
      <c r="O47816" s="172"/>
      <c r="U47816" s="173"/>
    </row>
    <row r="47817" spans="13:21" s="104" customFormat="1" ht="15.75">
      <c r="M47817" s="172"/>
      <c r="N47817" s="172"/>
      <c r="O47817" s="172"/>
      <c r="U47817" s="173"/>
    </row>
    <row r="47818" spans="13:21" s="104" customFormat="1" ht="15.75">
      <c r="M47818" s="172"/>
      <c r="N47818" s="172"/>
      <c r="O47818" s="172"/>
      <c r="U47818" s="173"/>
    </row>
    <row r="47819" spans="13:21" s="104" customFormat="1" ht="15.75">
      <c r="M47819" s="172"/>
      <c r="N47819" s="172"/>
      <c r="O47819" s="172"/>
      <c r="U47819" s="173"/>
    </row>
    <row r="47820" spans="13:21" s="104" customFormat="1" ht="15.75">
      <c r="M47820" s="172"/>
      <c r="N47820" s="172"/>
      <c r="O47820" s="172"/>
      <c r="U47820" s="173"/>
    </row>
    <row r="47821" spans="13:21" s="104" customFormat="1" ht="15.75">
      <c r="M47821" s="172"/>
      <c r="N47821" s="172"/>
      <c r="O47821" s="172"/>
      <c r="U47821" s="173"/>
    </row>
    <row r="47822" spans="13:21" s="104" customFormat="1" ht="15.75">
      <c r="M47822" s="172"/>
      <c r="N47822" s="172"/>
      <c r="O47822" s="172"/>
      <c r="U47822" s="173"/>
    </row>
    <row r="47823" spans="13:21" s="104" customFormat="1" ht="15.75">
      <c r="M47823" s="172"/>
      <c r="N47823" s="172"/>
      <c r="O47823" s="172"/>
      <c r="U47823" s="173"/>
    </row>
    <row r="47824" spans="13:21" s="104" customFormat="1" ht="15.75">
      <c r="M47824" s="172"/>
      <c r="N47824" s="172"/>
      <c r="O47824" s="172"/>
      <c r="U47824" s="173"/>
    </row>
    <row r="47825" spans="13:21" s="104" customFormat="1" ht="15.75">
      <c r="M47825" s="172"/>
      <c r="N47825" s="172"/>
      <c r="O47825" s="172"/>
      <c r="U47825" s="173"/>
    </row>
    <row r="47826" spans="13:21" s="104" customFormat="1" ht="15.75">
      <c r="M47826" s="172"/>
      <c r="N47826" s="172"/>
      <c r="O47826" s="172"/>
      <c r="U47826" s="173"/>
    </row>
    <row r="47827" spans="13:21" s="104" customFormat="1" ht="15.75">
      <c r="M47827" s="172"/>
      <c r="N47827" s="172"/>
      <c r="O47827" s="172"/>
      <c r="U47827" s="173"/>
    </row>
    <row r="47828" spans="13:21" s="104" customFormat="1" ht="15.75">
      <c r="M47828" s="172"/>
      <c r="N47828" s="172"/>
      <c r="O47828" s="172"/>
      <c r="U47828" s="173"/>
    </row>
    <row r="47829" spans="13:21" s="104" customFormat="1" ht="15.75">
      <c r="M47829" s="172"/>
      <c r="N47829" s="172"/>
      <c r="O47829" s="172"/>
      <c r="U47829" s="173"/>
    </row>
    <row r="47830" spans="13:21" s="104" customFormat="1" ht="15.75">
      <c r="M47830" s="172"/>
      <c r="N47830" s="172"/>
      <c r="O47830" s="172"/>
      <c r="U47830" s="173"/>
    </row>
    <row r="47831" spans="13:21" s="104" customFormat="1" ht="15.75">
      <c r="M47831" s="172"/>
      <c r="N47831" s="172"/>
      <c r="O47831" s="172"/>
      <c r="U47831" s="173"/>
    </row>
    <row r="47832" spans="13:21" s="104" customFormat="1" ht="15.75">
      <c r="M47832" s="172"/>
      <c r="N47832" s="172"/>
      <c r="O47832" s="172"/>
      <c r="U47832" s="173"/>
    </row>
    <row r="47833" spans="13:21" s="104" customFormat="1" ht="15.75">
      <c r="M47833" s="172"/>
      <c r="N47833" s="172"/>
      <c r="O47833" s="172"/>
      <c r="U47833" s="173"/>
    </row>
    <row r="47834" spans="13:21" s="104" customFormat="1" ht="15.75">
      <c r="M47834" s="172"/>
      <c r="N47834" s="172"/>
      <c r="O47834" s="172"/>
      <c r="U47834" s="173"/>
    </row>
    <row r="47835" spans="13:21" s="104" customFormat="1" ht="15.75">
      <c r="M47835" s="172"/>
      <c r="N47835" s="172"/>
      <c r="O47835" s="172"/>
      <c r="U47835" s="173"/>
    </row>
    <row r="47836" spans="13:21" s="104" customFormat="1" ht="15.75">
      <c r="M47836" s="172"/>
      <c r="N47836" s="172"/>
      <c r="O47836" s="172"/>
      <c r="U47836" s="173"/>
    </row>
    <row r="47837" spans="13:21" s="104" customFormat="1" ht="15.75">
      <c r="M47837" s="172"/>
      <c r="N47837" s="172"/>
      <c r="O47837" s="172"/>
      <c r="U47837" s="173"/>
    </row>
    <row r="47838" spans="13:21" s="104" customFormat="1" ht="15.75">
      <c r="M47838" s="172"/>
      <c r="N47838" s="172"/>
      <c r="O47838" s="172"/>
      <c r="U47838" s="173"/>
    </row>
    <row r="47839" spans="13:21" s="104" customFormat="1" ht="15.75">
      <c r="M47839" s="172"/>
      <c r="N47839" s="172"/>
      <c r="O47839" s="172"/>
      <c r="U47839" s="173"/>
    </row>
    <row r="47840" spans="13:21" s="104" customFormat="1" ht="15.75">
      <c r="M47840" s="172"/>
      <c r="N47840" s="172"/>
      <c r="O47840" s="172"/>
      <c r="U47840" s="173"/>
    </row>
    <row r="47841" spans="13:21" s="104" customFormat="1" ht="15.75">
      <c r="M47841" s="172"/>
      <c r="N47841" s="172"/>
      <c r="O47841" s="172"/>
      <c r="U47841" s="173"/>
    </row>
    <row r="47842" spans="13:21" s="104" customFormat="1" ht="15.75">
      <c r="M47842" s="172"/>
      <c r="N47842" s="172"/>
      <c r="O47842" s="172"/>
      <c r="U47842" s="173"/>
    </row>
    <row r="47843" spans="13:21" s="104" customFormat="1" ht="15.75">
      <c r="M47843" s="172"/>
      <c r="N47843" s="172"/>
      <c r="O47843" s="172"/>
      <c r="U47843" s="173"/>
    </row>
    <row r="47844" spans="13:21" s="104" customFormat="1" ht="15.75">
      <c r="M47844" s="172"/>
      <c r="N47844" s="172"/>
      <c r="O47844" s="172"/>
      <c r="U47844" s="173"/>
    </row>
    <row r="47845" spans="13:21" s="104" customFormat="1" ht="15.75">
      <c r="M47845" s="172"/>
      <c r="N47845" s="172"/>
      <c r="O47845" s="172"/>
      <c r="U47845" s="173"/>
    </row>
    <row r="47846" spans="13:21" s="104" customFormat="1" ht="15.75">
      <c r="M47846" s="172"/>
      <c r="N47846" s="172"/>
      <c r="O47846" s="172"/>
      <c r="U47846" s="173"/>
    </row>
    <row r="47847" spans="13:21" s="104" customFormat="1" ht="15.75">
      <c r="M47847" s="172"/>
      <c r="N47847" s="172"/>
      <c r="O47847" s="172"/>
      <c r="U47847" s="173"/>
    </row>
    <row r="47848" spans="13:21" s="104" customFormat="1" ht="15.75">
      <c r="M47848" s="172"/>
      <c r="N47848" s="172"/>
      <c r="O47848" s="172"/>
      <c r="U47848" s="173"/>
    </row>
    <row r="47849" spans="13:21" s="104" customFormat="1" ht="15.75">
      <c r="M47849" s="172"/>
      <c r="N47849" s="172"/>
      <c r="O47849" s="172"/>
      <c r="U47849" s="173"/>
    </row>
    <row r="47850" spans="13:21" s="104" customFormat="1" ht="15.75">
      <c r="M47850" s="172"/>
      <c r="N47850" s="172"/>
      <c r="O47850" s="172"/>
      <c r="U47850" s="173"/>
    </row>
    <row r="47851" spans="13:21" s="104" customFormat="1" ht="15.75">
      <c r="M47851" s="172"/>
      <c r="N47851" s="172"/>
      <c r="O47851" s="172"/>
      <c r="U47851" s="173"/>
    </row>
    <row r="47852" spans="13:21" s="104" customFormat="1" ht="15.75">
      <c r="M47852" s="172"/>
      <c r="N47852" s="172"/>
      <c r="O47852" s="172"/>
      <c r="U47852" s="173"/>
    </row>
    <row r="47853" spans="13:21" s="104" customFormat="1" ht="15.75">
      <c r="M47853" s="172"/>
      <c r="N47853" s="172"/>
      <c r="O47853" s="172"/>
      <c r="U47853" s="173"/>
    </row>
    <row r="47854" spans="13:21" s="104" customFormat="1" ht="15.75">
      <c r="M47854" s="172"/>
      <c r="N47854" s="172"/>
      <c r="O47854" s="172"/>
      <c r="U47854" s="173"/>
    </row>
    <row r="47855" spans="13:21" s="104" customFormat="1" ht="15.75">
      <c r="M47855" s="172"/>
      <c r="N47855" s="172"/>
      <c r="O47855" s="172"/>
      <c r="U47855" s="173"/>
    </row>
    <row r="47856" spans="13:21" s="104" customFormat="1" ht="15.75">
      <c r="M47856" s="172"/>
      <c r="N47856" s="172"/>
      <c r="O47856" s="172"/>
      <c r="U47856" s="173"/>
    </row>
    <row r="47857" spans="13:21" s="104" customFormat="1" ht="15.75">
      <c r="M47857" s="172"/>
      <c r="N47857" s="172"/>
      <c r="O47857" s="172"/>
      <c r="U47857" s="173"/>
    </row>
    <row r="47858" spans="13:21" s="104" customFormat="1" ht="15.75">
      <c r="M47858" s="172"/>
      <c r="N47858" s="172"/>
      <c r="O47858" s="172"/>
      <c r="U47858" s="173"/>
    </row>
    <row r="47859" spans="13:21" s="104" customFormat="1" ht="15.75">
      <c r="M47859" s="172"/>
      <c r="N47859" s="172"/>
      <c r="O47859" s="172"/>
      <c r="U47859" s="173"/>
    </row>
    <row r="47860" spans="13:21" s="104" customFormat="1" ht="15.75">
      <c r="M47860" s="172"/>
      <c r="N47860" s="172"/>
      <c r="O47860" s="172"/>
      <c r="U47860" s="173"/>
    </row>
    <row r="47861" spans="13:21" s="104" customFormat="1" ht="15.75">
      <c r="M47861" s="172"/>
      <c r="N47861" s="172"/>
      <c r="O47861" s="172"/>
      <c r="U47861" s="173"/>
    </row>
    <row r="47862" spans="13:21" s="104" customFormat="1" ht="15.75">
      <c r="M47862" s="172"/>
      <c r="N47862" s="172"/>
      <c r="O47862" s="172"/>
      <c r="U47862" s="173"/>
    </row>
    <row r="47863" spans="13:21" s="104" customFormat="1" ht="15.75">
      <c r="M47863" s="172"/>
      <c r="N47863" s="172"/>
      <c r="O47863" s="172"/>
      <c r="U47863" s="173"/>
    </row>
    <row r="47864" spans="13:21" s="104" customFormat="1" ht="15.75">
      <c r="M47864" s="172"/>
      <c r="N47864" s="172"/>
      <c r="O47864" s="172"/>
      <c r="U47864" s="173"/>
    </row>
    <row r="47865" spans="13:21" s="104" customFormat="1" ht="15.75">
      <c r="M47865" s="172"/>
      <c r="N47865" s="172"/>
      <c r="O47865" s="172"/>
      <c r="U47865" s="173"/>
    </row>
    <row r="47866" spans="13:21" s="104" customFormat="1" ht="15.75">
      <c r="M47866" s="172"/>
      <c r="N47866" s="172"/>
      <c r="O47866" s="172"/>
      <c r="U47866" s="173"/>
    </row>
    <row r="47867" spans="13:21" s="104" customFormat="1" ht="15.75">
      <c r="M47867" s="172"/>
      <c r="N47867" s="172"/>
      <c r="O47867" s="172"/>
      <c r="U47867" s="173"/>
    </row>
    <row r="47868" spans="13:21" s="104" customFormat="1" ht="15.75">
      <c r="M47868" s="172"/>
      <c r="N47868" s="172"/>
      <c r="O47868" s="172"/>
      <c r="U47868" s="173"/>
    </row>
    <row r="47869" spans="13:21" s="104" customFormat="1" ht="15.75">
      <c r="M47869" s="172"/>
      <c r="N47869" s="172"/>
      <c r="O47869" s="172"/>
      <c r="U47869" s="173"/>
    </row>
    <row r="47870" spans="13:21" s="104" customFormat="1" ht="15.75">
      <c r="M47870" s="172"/>
      <c r="N47870" s="172"/>
      <c r="O47870" s="172"/>
      <c r="U47870" s="173"/>
    </row>
    <row r="47871" spans="13:21" s="104" customFormat="1" ht="15.75">
      <c r="M47871" s="172"/>
      <c r="N47871" s="172"/>
      <c r="O47871" s="172"/>
      <c r="U47871" s="173"/>
    </row>
    <row r="47872" spans="13:21" s="104" customFormat="1" ht="15.75">
      <c r="M47872" s="172"/>
      <c r="N47872" s="172"/>
      <c r="O47872" s="172"/>
      <c r="U47872" s="173"/>
    </row>
    <row r="47873" spans="13:21" s="104" customFormat="1" ht="15.75">
      <c r="M47873" s="172"/>
      <c r="N47873" s="172"/>
      <c r="O47873" s="172"/>
      <c r="U47873" s="173"/>
    </row>
    <row r="47874" spans="13:21" s="104" customFormat="1" ht="15.75">
      <c r="M47874" s="172"/>
      <c r="N47874" s="172"/>
      <c r="O47874" s="172"/>
      <c r="U47874" s="173"/>
    </row>
    <row r="47875" spans="13:21" s="104" customFormat="1" ht="15.75">
      <c r="M47875" s="172"/>
      <c r="N47875" s="172"/>
      <c r="O47875" s="172"/>
      <c r="U47875" s="173"/>
    </row>
    <row r="47876" spans="13:21" s="104" customFormat="1" ht="15.75">
      <c r="M47876" s="172"/>
      <c r="N47876" s="172"/>
      <c r="O47876" s="172"/>
      <c r="U47876" s="173"/>
    </row>
    <row r="47877" spans="13:21" s="104" customFormat="1" ht="15.75">
      <c r="M47877" s="172"/>
      <c r="N47877" s="172"/>
      <c r="O47877" s="172"/>
      <c r="U47877" s="173"/>
    </row>
    <row r="47878" spans="13:21" s="104" customFormat="1" ht="15.75">
      <c r="M47878" s="172"/>
      <c r="N47878" s="172"/>
      <c r="O47878" s="172"/>
      <c r="U47878" s="173"/>
    </row>
    <row r="47879" spans="13:21" s="104" customFormat="1" ht="15.75">
      <c r="M47879" s="172"/>
      <c r="N47879" s="172"/>
      <c r="O47879" s="172"/>
      <c r="U47879" s="173"/>
    </row>
    <row r="47880" spans="13:21" s="104" customFormat="1" ht="15.75">
      <c r="M47880" s="172"/>
      <c r="N47880" s="172"/>
      <c r="O47880" s="172"/>
      <c r="U47880" s="173"/>
    </row>
    <row r="47881" spans="13:21" s="104" customFormat="1" ht="15.75">
      <c r="M47881" s="172"/>
      <c r="N47881" s="172"/>
      <c r="O47881" s="172"/>
      <c r="U47881" s="173"/>
    </row>
    <row r="47882" spans="13:21" s="104" customFormat="1" ht="15.75">
      <c r="M47882" s="172"/>
      <c r="N47882" s="172"/>
      <c r="O47882" s="172"/>
      <c r="U47882" s="173"/>
    </row>
    <row r="47883" spans="13:21" s="104" customFormat="1" ht="15.75">
      <c r="M47883" s="172"/>
      <c r="N47883" s="172"/>
      <c r="O47883" s="172"/>
      <c r="U47883" s="173"/>
    </row>
    <row r="47884" spans="13:21" s="104" customFormat="1" ht="15.75">
      <c r="M47884" s="172"/>
      <c r="N47884" s="172"/>
      <c r="O47884" s="172"/>
      <c r="U47884" s="173"/>
    </row>
    <row r="47885" spans="13:21" s="104" customFormat="1" ht="15.75">
      <c r="M47885" s="172"/>
      <c r="N47885" s="172"/>
      <c r="O47885" s="172"/>
      <c r="U47885" s="173"/>
    </row>
    <row r="47886" spans="13:21" s="104" customFormat="1" ht="15.75">
      <c r="M47886" s="172"/>
      <c r="N47886" s="172"/>
      <c r="O47886" s="172"/>
      <c r="U47886" s="173"/>
    </row>
    <row r="47887" spans="13:21" s="104" customFormat="1" ht="15.75">
      <c r="M47887" s="172"/>
      <c r="N47887" s="172"/>
      <c r="O47887" s="172"/>
      <c r="U47887" s="173"/>
    </row>
    <row r="47888" spans="13:21" s="104" customFormat="1" ht="15.75">
      <c r="M47888" s="172"/>
      <c r="N47888" s="172"/>
      <c r="O47888" s="172"/>
      <c r="U47888" s="173"/>
    </row>
    <row r="47889" spans="13:21" s="104" customFormat="1" ht="15.75">
      <c r="M47889" s="172"/>
      <c r="N47889" s="172"/>
      <c r="O47889" s="172"/>
      <c r="U47889" s="173"/>
    </row>
    <row r="47890" spans="13:21" s="104" customFormat="1" ht="15.75">
      <c r="M47890" s="172"/>
      <c r="N47890" s="172"/>
      <c r="O47890" s="172"/>
      <c r="U47890" s="173"/>
    </row>
    <row r="47891" spans="13:21" s="104" customFormat="1" ht="15.75">
      <c r="M47891" s="172"/>
      <c r="N47891" s="172"/>
      <c r="O47891" s="172"/>
      <c r="U47891" s="173"/>
    </row>
    <row r="47892" spans="13:21" s="104" customFormat="1" ht="15.75">
      <c r="M47892" s="172"/>
      <c r="N47892" s="172"/>
      <c r="O47892" s="172"/>
      <c r="U47892" s="173"/>
    </row>
    <row r="47893" spans="13:21" s="104" customFormat="1" ht="15.75">
      <c r="M47893" s="172"/>
      <c r="N47893" s="172"/>
      <c r="O47893" s="172"/>
      <c r="U47893" s="173"/>
    </row>
    <row r="47894" spans="13:21" s="104" customFormat="1" ht="15.75">
      <c r="M47894" s="172"/>
      <c r="N47894" s="172"/>
      <c r="O47894" s="172"/>
      <c r="U47894" s="173"/>
    </row>
    <row r="47895" spans="13:21" s="104" customFormat="1" ht="15.75">
      <c r="M47895" s="172"/>
      <c r="N47895" s="172"/>
      <c r="O47895" s="172"/>
      <c r="U47895" s="173"/>
    </row>
    <row r="47896" spans="13:21" s="104" customFormat="1" ht="15.75">
      <c r="M47896" s="172"/>
      <c r="N47896" s="172"/>
      <c r="O47896" s="172"/>
      <c r="U47896" s="173"/>
    </row>
    <row r="47897" spans="13:21" s="104" customFormat="1" ht="15.75">
      <c r="M47897" s="172"/>
      <c r="N47897" s="172"/>
      <c r="O47897" s="172"/>
      <c r="U47897" s="173"/>
    </row>
    <row r="47898" spans="13:21" s="104" customFormat="1" ht="15.75">
      <c r="M47898" s="172"/>
      <c r="N47898" s="172"/>
      <c r="O47898" s="172"/>
      <c r="U47898" s="173"/>
    </row>
    <row r="47899" spans="13:21" s="104" customFormat="1" ht="15.75">
      <c r="M47899" s="172"/>
      <c r="N47899" s="172"/>
      <c r="O47899" s="172"/>
      <c r="U47899" s="173"/>
    </row>
    <row r="47900" spans="13:21" s="104" customFormat="1" ht="15.75">
      <c r="M47900" s="172"/>
      <c r="N47900" s="172"/>
      <c r="O47900" s="172"/>
      <c r="U47900" s="173"/>
    </row>
    <row r="47901" spans="13:21" s="104" customFormat="1" ht="15.75">
      <c r="M47901" s="172"/>
      <c r="N47901" s="172"/>
      <c r="O47901" s="172"/>
      <c r="U47901" s="173"/>
    </row>
    <row r="47902" spans="13:21" s="104" customFormat="1" ht="15.75">
      <c r="M47902" s="172"/>
      <c r="N47902" s="172"/>
      <c r="O47902" s="172"/>
      <c r="U47902" s="173"/>
    </row>
    <row r="47903" spans="13:21" s="104" customFormat="1" ht="15.75">
      <c r="M47903" s="172"/>
      <c r="N47903" s="172"/>
      <c r="O47903" s="172"/>
      <c r="U47903" s="173"/>
    </row>
    <row r="47904" spans="13:21" s="104" customFormat="1" ht="15.75">
      <c r="M47904" s="172"/>
      <c r="N47904" s="172"/>
      <c r="O47904" s="172"/>
      <c r="U47904" s="173"/>
    </row>
    <row r="47905" spans="13:21" s="104" customFormat="1" ht="15.75">
      <c r="M47905" s="172"/>
      <c r="N47905" s="172"/>
      <c r="O47905" s="172"/>
      <c r="U47905" s="173"/>
    </row>
    <row r="47906" spans="13:21" s="104" customFormat="1" ht="15.75">
      <c r="M47906" s="172"/>
      <c r="N47906" s="172"/>
      <c r="O47906" s="172"/>
      <c r="U47906" s="173"/>
    </row>
    <row r="47907" spans="13:21" s="104" customFormat="1" ht="15.75">
      <c r="M47907" s="172"/>
      <c r="N47907" s="172"/>
      <c r="O47907" s="172"/>
      <c r="U47907" s="173"/>
    </row>
    <row r="47908" spans="13:21" s="104" customFormat="1" ht="15.75">
      <c r="M47908" s="172"/>
      <c r="N47908" s="172"/>
      <c r="O47908" s="172"/>
      <c r="U47908" s="173"/>
    </row>
    <row r="47909" spans="13:21" s="104" customFormat="1" ht="15.75">
      <c r="M47909" s="172"/>
      <c r="N47909" s="172"/>
      <c r="O47909" s="172"/>
      <c r="U47909" s="173"/>
    </row>
    <row r="47910" spans="13:21" s="104" customFormat="1" ht="15.75">
      <c r="M47910" s="172"/>
      <c r="N47910" s="172"/>
      <c r="O47910" s="172"/>
      <c r="U47910" s="173"/>
    </row>
    <row r="47911" spans="13:21" s="104" customFormat="1" ht="15.75">
      <c r="M47911" s="172"/>
      <c r="N47911" s="172"/>
      <c r="O47911" s="172"/>
      <c r="U47911" s="173"/>
    </row>
    <row r="47912" spans="13:21" s="104" customFormat="1" ht="15.75">
      <c r="M47912" s="172"/>
      <c r="N47912" s="172"/>
      <c r="O47912" s="172"/>
      <c r="U47912" s="173"/>
    </row>
    <row r="47913" spans="13:21" s="104" customFormat="1" ht="15.75">
      <c r="M47913" s="172"/>
      <c r="N47913" s="172"/>
      <c r="O47913" s="172"/>
      <c r="U47913" s="173"/>
    </row>
    <row r="47914" spans="13:21" s="104" customFormat="1" ht="15.75">
      <c r="M47914" s="172"/>
      <c r="N47914" s="172"/>
      <c r="O47914" s="172"/>
      <c r="U47914" s="173"/>
    </row>
    <row r="47915" spans="13:21" s="104" customFormat="1" ht="15.75">
      <c r="M47915" s="172"/>
      <c r="N47915" s="172"/>
      <c r="O47915" s="172"/>
      <c r="U47915" s="173"/>
    </row>
    <row r="47916" spans="13:21" s="104" customFormat="1" ht="15.75">
      <c r="M47916" s="172"/>
      <c r="N47916" s="172"/>
      <c r="O47916" s="172"/>
      <c r="U47916" s="173"/>
    </row>
    <row r="47917" spans="13:21" s="104" customFormat="1" ht="15.75">
      <c r="M47917" s="172"/>
      <c r="N47917" s="172"/>
      <c r="O47917" s="172"/>
      <c r="U47917" s="173"/>
    </row>
    <row r="47918" spans="13:21" s="104" customFormat="1" ht="15.75">
      <c r="M47918" s="172"/>
      <c r="N47918" s="172"/>
      <c r="O47918" s="172"/>
      <c r="U47918" s="173"/>
    </row>
    <row r="47919" spans="13:21" s="104" customFormat="1" ht="15.75">
      <c r="M47919" s="172"/>
      <c r="N47919" s="172"/>
      <c r="O47919" s="172"/>
      <c r="U47919" s="173"/>
    </row>
    <row r="47920" spans="13:21" s="104" customFormat="1" ht="15.75">
      <c r="M47920" s="172"/>
      <c r="N47920" s="172"/>
      <c r="O47920" s="172"/>
      <c r="U47920" s="173"/>
    </row>
    <row r="47921" spans="13:21" s="104" customFormat="1" ht="15.75">
      <c r="M47921" s="172"/>
      <c r="N47921" s="172"/>
      <c r="O47921" s="172"/>
      <c r="U47921" s="173"/>
    </row>
    <row r="47922" spans="13:21" s="104" customFormat="1" ht="15.75">
      <c r="M47922" s="172"/>
      <c r="N47922" s="172"/>
      <c r="O47922" s="172"/>
      <c r="U47922" s="173"/>
    </row>
    <row r="47923" spans="13:21" s="104" customFormat="1" ht="15.75">
      <c r="M47923" s="172"/>
      <c r="N47923" s="172"/>
      <c r="O47923" s="172"/>
      <c r="U47923" s="173"/>
    </row>
    <row r="47924" spans="13:21" s="104" customFormat="1" ht="15.75">
      <c r="M47924" s="172"/>
      <c r="N47924" s="172"/>
      <c r="O47924" s="172"/>
      <c r="U47924" s="173"/>
    </row>
    <row r="47925" spans="13:21" s="104" customFormat="1" ht="15.75">
      <c r="M47925" s="172"/>
      <c r="N47925" s="172"/>
      <c r="O47925" s="172"/>
      <c r="U47925" s="173"/>
    </row>
    <row r="47926" spans="13:21" s="104" customFormat="1" ht="15.75">
      <c r="M47926" s="172"/>
      <c r="N47926" s="172"/>
      <c r="O47926" s="172"/>
      <c r="U47926" s="173"/>
    </row>
    <row r="47927" spans="13:21" s="104" customFormat="1" ht="15.75">
      <c r="M47927" s="172"/>
      <c r="N47927" s="172"/>
      <c r="O47927" s="172"/>
      <c r="U47927" s="173"/>
    </row>
    <row r="47928" spans="13:21" s="104" customFormat="1" ht="15.75">
      <c r="M47928" s="172"/>
      <c r="N47928" s="172"/>
      <c r="O47928" s="172"/>
      <c r="U47928" s="173"/>
    </row>
    <row r="47929" spans="13:21" s="104" customFormat="1" ht="15.75">
      <c r="M47929" s="172"/>
      <c r="N47929" s="172"/>
      <c r="O47929" s="172"/>
      <c r="U47929" s="173"/>
    </row>
    <row r="47930" spans="13:21" s="104" customFormat="1" ht="15.75">
      <c r="M47930" s="172"/>
      <c r="N47930" s="172"/>
      <c r="O47930" s="172"/>
      <c r="U47930" s="173"/>
    </row>
    <row r="47931" spans="13:21" s="104" customFormat="1" ht="15.75">
      <c r="M47931" s="172"/>
      <c r="N47931" s="172"/>
      <c r="O47931" s="172"/>
      <c r="U47931" s="173"/>
    </row>
    <row r="47932" spans="13:21" s="104" customFormat="1" ht="15.75">
      <c r="M47932" s="172"/>
      <c r="N47932" s="172"/>
      <c r="O47932" s="172"/>
      <c r="U47932" s="173"/>
    </row>
    <row r="47933" spans="13:21" s="104" customFormat="1" ht="15.75">
      <c r="M47933" s="172"/>
      <c r="N47933" s="172"/>
      <c r="O47933" s="172"/>
      <c r="U47933" s="173"/>
    </row>
    <row r="47934" spans="13:21" s="104" customFormat="1" ht="15.75">
      <c r="M47934" s="172"/>
      <c r="N47934" s="172"/>
      <c r="O47934" s="172"/>
      <c r="U47934" s="173"/>
    </row>
    <row r="47935" spans="13:21" s="104" customFormat="1" ht="15.75">
      <c r="M47935" s="172"/>
      <c r="N47935" s="172"/>
      <c r="O47935" s="172"/>
      <c r="U47935" s="173"/>
    </row>
    <row r="47936" spans="13:21" s="104" customFormat="1" ht="15.75">
      <c r="M47936" s="172"/>
      <c r="N47936" s="172"/>
      <c r="O47936" s="172"/>
      <c r="U47936" s="173"/>
    </row>
    <row r="47937" spans="13:21" s="104" customFormat="1" ht="15.75">
      <c r="M47937" s="172"/>
      <c r="N47937" s="172"/>
      <c r="O47937" s="172"/>
      <c r="U47937" s="173"/>
    </row>
    <row r="47938" spans="13:21" s="104" customFormat="1" ht="15.75">
      <c r="M47938" s="172"/>
      <c r="N47938" s="172"/>
      <c r="O47938" s="172"/>
      <c r="U47938" s="173"/>
    </row>
    <row r="47939" spans="13:21" s="104" customFormat="1" ht="15.75">
      <c r="M47939" s="172"/>
      <c r="N47939" s="172"/>
      <c r="O47939" s="172"/>
      <c r="U47939" s="173"/>
    </row>
    <row r="47940" spans="13:21" s="104" customFormat="1" ht="15.75">
      <c r="M47940" s="172"/>
      <c r="N47940" s="172"/>
      <c r="O47940" s="172"/>
      <c r="U47940" s="173"/>
    </row>
    <row r="47941" spans="13:21" s="104" customFormat="1" ht="15.75">
      <c r="M47941" s="172"/>
      <c r="N47941" s="172"/>
      <c r="O47941" s="172"/>
      <c r="U47941" s="173"/>
    </row>
    <row r="47942" spans="13:21" s="104" customFormat="1" ht="15.75">
      <c r="M47942" s="172"/>
      <c r="N47942" s="172"/>
      <c r="O47942" s="172"/>
      <c r="U47942" s="173"/>
    </row>
    <row r="47943" spans="13:21" s="104" customFormat="1" ht="15.75">
      <c r="M47943" s="172"/>
      <c r="N47943" s="172"/>
      <c r="O47943" s="172"/>
      <c r="U47943" s="173"/>
    </row>
    <row r="47944" spans="13:21" s="104" customFormat="1" ht="15.75">
      <c r="M47944" s="172"/>
      <c r="N47944" s="172"/>
      <c r="O47944" s="172"/>
      <c r="U47944" s="173"/>
    </row>
    <row r="47945" spans="13:21" s="104" customFormat="1" ht="15.75">
      <c r="M47945" s="172"/>
      <c r="N47945" s="172"/>
      <c r="O47945" s="172"/>
      <c r="U47945" s="173"/>
    </row>
    <row r="47946" spans="13:21" s="104" customFormat="1" ht="15.75">
      <c r="M47946" s="172"/>
      <c r="N47946" s="172"/>
      <c r="O47946" s="172"/>
      <c r="U47946" s="173"/>
    </row>
    <row r="47947" spans="13:21" s="104" customFormat="1" ht="15.75">
      <c r="M47947" s="172"/>
      <c r="N47947" s="172"/>
      <c r="O47947" s="172"/>
      <c r="U47947" s="173"/>
    </row>
    <row r="47948" spans="13:21" s="104" customFormat="1" ht="15.75">
      <c r="M47948" s="172"/>
      <c r="N47948" s="172"/>
      <c r="O47948" s="172"/>
      <c r="U47948" s="173"/>
    </row>
    <row r="47949" spans="13:21" s="104" customFormat="1" ht="15.75">
      <c r="M47949" s="172"/>
      <c r="N47949" s="172"/>
      <c r="O47949" s="172"/>
      <c r="U47949" s="173"/>
    </row>
    <row r="47950" spans="13:21" s="104" customFormat="1" ht="15.75">
      <c r="M47950" s="172"/>
      <c r="N47950" s="172"/>
      <c r="O47950" s="172"/>
      <c r="U47950" s="173"/>
    </row>
    <row r="47951" spans="13:21" s="104" customFormat="1" ht="15.75">
      <c r="M47951" s="172"/>
      <c r="N47951" s="172"/>
      <c r="O47951" s="172"/>
      <c r="U47951" s="173"/>
    </row>
    <row r="47952" spans="13:21" s="104" customFormat="1" ht="15.75">
      <c r="M47952" s="172"/>
      <c r="N47952" s="172"/>
      <c r="O47952" s="172"/>
      <c r="U47952" s="173"/>
    </row>
    <row r="47953" spans="13:21" s="104" customFormat="1" ht="15.75">
      <c r="M47953" s="172"/>
      <c r="N47953" s="172"/>
      <c r="O47953" s="172"/>
      <c r="U47953" s="173"/>
    </row>
    <row r="47954" spans="13:21" s="104" customFormat="1" ht="15.75">
      <c r="M47954" s="172"/>
      <c r="N47954" s="172"/>
      <c r="O47954" s="172"/>
      <c r="U47954" s="173"/>
    </row>
    <row r="47955" spans="13:21" s="104" customFormat="1" ht="15.75">
      <c r="M47955" s="172"/>
      <c r="N47955" s="172"/>
      <c r="O47955" s="172"/>
      <c r="U47955" s="173"/>
    </row>
    <row r="47956" spans="13:21" s="104" customFormat="1" ht="15.75">
      <c r="M47956" s="172"/>
      <c r="N47956" s="172"/>
      <c r="O47956" s="172"/>
      <c r="U47956" s="173"/>
    </row>
    <row r="47957" spans="13:21" s="104" customFormat="1" ht="15.75">
      <c r="M47957" s="172"/>
      <c r="N47957" s="172"/>
      <c r="O47957" s="172"/>
      <c r="U47957" s="173"/>
    </row>
    <row r="47958" spans="13:21" s="104" customFormat="1" ht="15.75">
      <c r="M47958" s="172"/>
      <c r="N47958" s="172"/>
      <c r="O47958" s="172"/>
      <c r="U47958" s="173"/>
    </row>
    <row r="47959" spans="13:21" s="104" customFormat="1" ht="15.75">
      <c r="M47959" s="172"/>
      <c r="N47959" s="172"/>
      <c r="O47959" s="172"/>
      <c r="U47959" s="173"/>
    </row>
    <row r="47960" spans="13:21" s="104" customFormat="1" ht="15.75">
      <c r="M47960" s="172"/>
      <c r="N47960" s="172"/>
      <c r="O47960" s="172"/>
      <c r="U47960" s="173"/>
    </row>
    <row r="47961" spans="13:21" s="104" customFormat="1" ht="15.75">
      <c r="M47961" s="172"/>
      <c r="N47961" s="172"/>
      <c r="O47961" s="172"/>
      <c r="U47961" s="173"/>
    </row>
    <row r="47962" spans="13:21" s="104" customFormat="1" ht="15.75">
      <c r="M47962" s="172"/>
      <c r="N47962" s="172"/>
      <c r="O47962" s="172"/>
      <c r="U47962" s="173"/>
    </row>
    <row r="47963" spans="13:21" s="104" customFormat="1" ht="15.75">
      <c r="M47963" s="172"/>
      <c r="N47963" s="172"/>
      <c r="O47963" s="172"/>
      <c r="U47963" s="173"/>
    </row>
    <row r="47964" spans="13:21" s="104" customFormat="1" ht="15.75">
      <c r="M47964" s="172"/>
      <c r="N47964" s="172"/>
      <c r="O47964" s="172"/>
      <c r="U47964" s="173"/>
    </row>
    <row r="47965" spans="13:21" s="104" customFormat="1" ht="15.75">
      <c r="M47965" s="172"/>
      <c r="N47965" s="172"/>
      <c r="O47965" s="172"/>
      <c r="U47965" s="173"/>
    </row>
    <row r="47966" spans="13:21" s="104" customFormat="1" ht="15.75">
      <c r="M47966" s="172"/>
      <c r="N47966" s="172"/>
      <c r="O47966" s="172"/>
      <c r="U47966" s="173"/>
    </row>
    <row r="47967" spans="13:21" s="104" customFormat="1" ht="15.75">
      <c r="M47967" s="172"/>
      <c r="N47967" s="172"/>
      <c r="O47967" s="172"/>
      <c r="U47967" s="173"/>
    </row>
    <row r="47968" spans="13:21" s="104" customFormat="1" ht="15.75">
      <c r="M47968" s="172"/>
      <c r="N47968" s="172"/>
      <c r="O47968" s="172"/>
      <c r="U47968" s="173"/>
    </row>
    <row r="47969" spans="13:21" s="104" customFormat="1" ht="15.75">
      <c r="M47969" s="172"/>
      <c r="N47969" s="172"/>
      <c r="O47969" s="172"/>
      <c r="U47969" s="173"/>
    </row>
    <row r="47970" spans="13:21" s="104" customFormat="1" ht="15.75">
      <c r="M47970" s="172"/>
      <c r="N47970" s="172"/>
      <c r="O47970" s="172"/>
      <c r="U47970" s="173"/>
    </row>
    <row r="47971" spans="13:21" s="104" customFormat="1" ht="15.75">
      <c r="M47971" s="172"/>
      <c r="N47971" s="172"/>
      <c r="O47971" s="172"/>
      <c r="U47971" s="173"/>
    </row>
    <row r="47972" spans="13:21" s="104" customFormat="1" ht="15.75">
      <c r="M47972" s="172"/>
      <c r="N47972" s="172"/>
      <c r="O47972" s="172"/>
      <c r="U47972" s="173"/>
    </row>
    <row r="47973" spans="13:21" s="104" customFormat="1" ht="15.75">
      <c r="M47973" s="172"/>
      <c r="N47973" s="172"/>
      <c r="O47973" s="172"/>
      <c r="U47973" s="173"/>
    </row>
    <row r="47974" spans="13:21" s="104" customFormat="1" ht="15.75">
      <c r="M47974" s="172"/>
      <c r="N47974" s="172"/>
      <c r="O47974" s="172"/>
      <c r="U47974" s="173"/>
    </row>
    <row r="47975" spans="13:21" s="104" customFormat="1" ht="15.75">
      <c r="M47975" s="172"/>
      <c r="N47975" s="172"/>
      <c r="O47975" s="172"/>
      <c r="U47975" s="173"/>
    </row>
    <row r="47976" spans="13:21" s="104" customFormat="1" ht="15.75">
      <c r="M47976" s="172"/>
      <c r="N47976" s="172"/>
      <c r="O47976" s="172"/>
      <c r="U47976" s="173"/>
    </row>
    <row r="47977" spans="13:21" s="104" customFormat="1" ht="15.75">
      <c r="M47977" s="172"/>
      <c r="N47977" s="172"/>
      <c r="O47977" s="172"/>
      <c r="U47977" s="173"/>
    </row>
    <row r="47978" spans="13:21" s="104" customFormat="1" ht="15.75">
      <c r="M47978" s="172"/>
      <c r="N47978" s="172"/>
      <c r="O47978" s="172"/>
      <c r="U47978" s="173"/>
    </row>
    <row r="47979" spans="13:21" s="104" customFormat="1" ht="15.75">
      <c r="M47979" s="172"/>
      <c r="N47979" s="172"/>
      <c r="O47979" s="172"/>
      <c r="U47979" s="173"/>
    </row>
    <row r="47980" spans="13:21" s="104" customFormat="1" ht="15.75">
      <c r="M47980" s="172"/>
      <c r="N47980" s="172"/>
      <c r="O47980" s="172"/>
      <c r="U47980" s="173"/>
    </row>
    <row r="47981" spans="13:21" s="104" customFormat="1" ht="15.75">
      <c r="M47981" s="172"/>
      <c r="N47981" s="172"/>
      <c r="O47981" s="172"/>
      <c r="U47981" s="173"/>
    </row>
    <row r="47982" spans="13:21" s="104" customFormat="1" ht="15.75">
      <c r="M47982" s="172"/>
      <c r="N47982" s="172"/>
      <c r="O47982" s="172"/>
      <c r="U47982" s="173"/>
    </row>
    <row r="47983" spans="13:21" s="104" customFormat="1" ht="15.75">
      <c r="M47983" s="172"/>
      <c r="N47983" s="172"/>
      <c r="O47983" s="172"/>
      <c r="U47983" s="173"/>
    </row>
    <row r="47984" spans="13:21" s="104" customFormat="1" ht="15.75">
      <c r="M47984" s="172"/>
      <c r="N47984" s="172"/>
      <c r="O47984" s="172"/>
      <c r="U47984" s="173"/>
    </row>
    <row r="47985" spans="13:21" s="104" customFormat="1" ht="15.75">
      <c r="M47985" s="172"/>
      <c r="N47985" s="172"/>
      <c r="O47985" s="172"/>
      <c r="U47985" s="173"/>
    </row>
    <row r="47986" spans="13:21" s="104" customFormat="1" ht="15.75">
      <c r="M47986" s="172"/>
      <c r="N47986" s="172"/>
      <c r="O47986" s="172"/>
      <c r="U47986" s="173"/>
    </row>
    <row r="47987" spans="13:21" s="104" customFormat="1" ht="15.75">
      <c r="M47987" s="172"/>
      <c r="N47987" s="172"/>
      <c r="O47987" s="172"/>
      <c r="U47987" s="173"/>
    </row>
    <row r="47988" spans="13:21" s="104" customFormat="1" ht="15.75">
      <c r="M47988" s="172"/>
      <c r="N47988" s="172"/>
      <c r="O47988" s="172"/>
      <c r="U47988" s="173"/>
    </row>
    <row r="47989" spans="13:21" s="104" customFormat="1" ht="15.75">
      <c r="M47989" s="172"/>
      <c r="N47989" s="172"/>
      <c r="O47989" s="172"/>
      <c r="U47989" s="173"/>
    </row>
    <row r="47990" spans="13:21" s="104" customFormat="1" ht="15.75">
      <c r="M47990" s="172"/>
      <c r="N47990" s="172"/>
      <c r="O47990" s="172"/>
      <c r="U47990" s="173"/>
    </row>
    <row r="47991" spans="13:21" s="104" customFormat="1" ht="15.75">
      <c r="M47991" s="172"/>
      <c r="N47991" s="172"/>
      <c r="O47991" s="172"/>
      <c r="U47991" s="173"/>
    </row>
    <row r="47992" spans="13:21" s="104" customFormat="1" ht="15.75">
      <c r="M47992" s="172"/>
      <c r="N47992" s="172"/>
      <c r="O47992" s="172"/>
      <c r="U47992" s="173"/>
    </row>
    <row r="47993" spans="13:21" s="104" customFormat="1" ht="15.75">
      <c r="M47993" s="172"/>
      <c r="N47993" s="172"/>
      <c r="O47993" s="172"/>
      <c r="U47993" s="173"/>
    </row>
    <row r="47994" spans="13:21" s="104" customFormat="1" ht="15.75">
      <c r="M47994" s="172"/>
      <c r="N47994" s="172"/>
      <c r="O47994" s="172"/>
      <c r="U47994" s="173"/>
    </row>
    <row r="47995" spans="13:21" s="104" customFormat="1" ht="15.75">
      <c r="M47995" s="172"/>
      <c r="N47995" s="172"/>
      <c r="O47995" s="172"/>
      <c r="U47995" s="173"/>
    </row>
    <row r="47996" spans="13:21" s="104" customFormat="1" ht="15.75">
      <c r="M47996" s="172"/>
      <c r="N47996" s="172"/>
      <c r="O47996" s="172"/>
      <c r="U47996" s="173"/>
    </row>
    <row r="47997" spans="13:21" s="104" customFormat="1" ht="15.75">
      <c r="M47997" s="172"/>
      <c r="N47997" s="172"/>
      <c r="O47997" s="172"/>
      <c r="U47997" s="173"/>
    </row>
    <row r="47998" spans="13:21" s="104" customFormat="1" ht="15.75">
      <c r="M47998" s="172"/>
      <c r="N47998" s="172"/>
      <c r="O47998" s="172"/>
      <c r="U47998" s="173"/>
    </row>
    <row r="47999" spans="13:21" s="104" customFormat="1" ht="15.75">
      <c r="M47999" s="172"/>
      <c r="N47999" s="172"/>
      <c r="O47999" s="172"/>
      <c r="U47999" s="173"/>
    </row>
    <row r="48000" spans="13:21" s="104" customFormat="1" ht="15.75">
      <c r="M48000" s="172"/>
      <c r="N48000" s="172"/>
      <c r="O48000" s="172"/>
      <c r="U48000" s="173"/>
    </row>
    <row r="48001" spans="13:21" s="104" customFormat="1" ht="15.75">
      <c r="M48001" s="172"/>
      <c r="N48001" s="172"/>
      <c r="O48001" s="172"/>
      <c r="U48001" s="173"/>
    </row>
    <row r="48002" spans="13:21" s="104" customFormat="1" ht="15.75">
      <c r="M48002" s="172"/>
      <c r="N48002" s="172"/>
      <c r="O48002" s="172"/>
      <c r="U48002" s="173"/>
    </row>
    <row r="48003" spans="13:21" s="104" customFormat="1" ht="15.75">
      <c r="M48003" s="172"/>
      <c r="N48003" s="172"/>
      <c r="O48003" s="172"/>
      <c r="U48003" s="173"/>
    </row>
    <row r="48004" spans="13:21" s="104" customFormat="1" ht="15.75">
      <c r="M48004" s="172"/>
      <c r="N48004" s="172"/>
      <c r="O48004" s="172"/>
      <c r="U48004" s="173"/>
    </row>
    <row r="48005" spans="13:21" s="104" customFormat="1" ht="15.75">
      <c r="M48005" s="172"/>
      <c r="N48005" s="172"/>
      <c r="O48005" s="172"/>
      <c r="U48005" s="173"/>
    </row>
    <row r="48006" spans="13:21" s="104" customFormat="1" ht="15.75">
      <c r="M48006" s="172"/>
      <c r="N48006" s="172"/>
      <c r="O48006" s="172"/>
      <c r="U48006" s="173"/>
    </row>
    <row r="48007" spans="13:21" s="104" customFormat="1" ht="15.75">
      <c r="M48007" s="172"/>
      <c r="N48007" s="172"/>
      <c r="O48007" s="172"/>
      <c r="U48007" s="173"/>
    </row>
    <row r="48008" spans="13:21" s="104" customFormat="1" ht="15.75">
      <c r="M48008" s="172"/>
      <c r="N48008" s="172"/>
      <c r="O48008" s="172"/>
      <c r="U48008" s="173"/>
    </row>
    <row r="48009" spans="13:21" s="104" customFormat="1" ht="15.75">
      <c r="M48009" s="172"/>
      <c r="N48009" s="172"/>
      <c r="O48009" s="172"/>
      <c r="U48009" s="173"/>
    </row>
    <row r="48010" spans="13:21" s="104" customFormat="1" ht="15.75">
      <c r="M48010" s="172"/>
      <c r="N48010" s="172"/>
      <c r="O48010" s="172"/>
      <c r="U48010" s="173"/>
    </row>
    <row r="48011" spans="13:21" s="104" customFormat="1" ht="15.75">
      <c r="M48011" s="172"/>
      <c r="N48011" s="172"/>
      <c r="O48011" s="172"/>
      <c r="U48011" s="173"/>
    </row>
    <row r="48012" spans="13:21" s="104" customFormat="1" ht="15.75">
      <c r="M48012" s="172"/>
      <c r="N48012" s="172"/>
      <c r="O48012" s="172"/>
      <c r="U48012" s="173"/>
    </row>
    <row r="48013" spans="13:21" s="104" customFormat="1" ht="15.75">
      <c r="M48013" s="172"/>
      <c r="N48013" s="172"/>
      <c r="O48013" s="172"/>
      <c r="U48013" s="173"/>
    </row>
    <row r="48014" spans="13:21" s="104" customFormat="1" ht="15.75">
      <c r="M48014" s="172"/>
      <c r="N48014" s="172"/>
      <c r="O48014" s="172"/>
      <c r="U48014" s="173"/>
    </row>
    <row r="48015" spans="13:21" s="104" customFormat="1" ht="15.75">
      <c r="M48015" s="172"/>
      <c r="N48015" s="172"/>
      <c r="O48015" s="172"/>
      <c r="U48015" s="173"/>
    </row>
    <row r="48016" spans="13:21" s="104" customFormat="1" ht="15.75">
      <c r="M48016" s="172"/>
      <c r="N48016" s="172"/>
      <c r="O48016" s="172"/>
      <c r="U48016" s="173"/>
    </row>
    <row r="48017" spans="13:21" s="104" customFormat="1" ht="15.75">
      <c r="M48017" s="172"/>
      <c r="N48017" s="172"/>
      <c r="O48017" s="172"/>
      <c r="U48017" s="173"/>
    </row>
    <row r="48018" spans="13:21" s="104" customFormat="1" ht="15.75">
      <c r="M48018" s="172"/>
      <c r="N48018" s="172"/>
      <c r="O48018" s="172"/>
      <c r="U48018" s="173"/>
    </row>
    <row r="48019" spans="13:21" s="104" customFormat="1" ht="15.75">
      <c r="M48019" s="172"/>
      <c r="N48019" s="172"/>
      <c r="O48019" s="172"/>
      <c r="U48019" s="173"/>
    </row>
    <row r="48020" spans="13:21" s="104" customFormat="1" ht="15.75">
      <c r="M48020" s="172"/>
      <c r="N48020" s="172"/>
      <c r="O48020" s="172"/>
      <c r="U48020" s="173"/>
    </row>
    <row r="48021" spans="13:21" s="104" customFormat="1" ht="15.75">
      <c r="M48021" s="172"/>
      <c r="N48021" s="172"/>
      <c r="O48021" s="172"/>
      <c r="U48021" s="173"/>
    </row>
    <row r="48022" spans="13:21" s="104" customFormat="1" ht="15.75">
      <c r="M48022" s="172"/>
      <c r="N48022" s="172"/>
      <c r="O48022" s="172"/>
      <c r="U48022" s="173"/>
    </row>
    <row r="48023" spans="13:21" s="104" customFormat="1" ht="15.75">
      <c r="M48023" s="172"/>
      <c r="N48023" s="172"/>
      <c r="O48023" s="172"/>
      <c r="U48023" s="173"/>
    </row>
    <row r="48024" spans="13:21" s="104" customFormat="1" ht="15.75">
      <c r="M48024" s="172"/>
      <c r="N48024" s="172"/>
      <c r="O48024" s="172"/>
      <c r="U48024" s="173"/>
    </row>
    <row r="48025" spans="13:21" s="104" customFormat="1" ht="15.75">
      <c r="M48025" s="172"/>
      <c r="N48025" s="172"/>
      <c r="O48025" s="172"/>
      <c r="U48025" s="173"/>
    </row>
    <row r="48026" spans="13:21" s="104" customFormat="1" ht="15.75">
      <c r="M48026" s="172"/>
      <c r="N48026" s="172"/>
      <c r="O48026" s="172"/>
      <c r="U48026" s="173"/>
    </row>
    <row r="48027" spans="13:21" s="104" customFormat="1" ht="15.75">
      <c r="M48027" s="172"/>
      <c r="N48027" s="172"/>
      <c r="O48027" s="172"/>
      <c r="U48027" s="173"/>
    </row>
    <row r="48028" spans="13:21" s="104" customFormat="1" ht="15.75">
      <c r="M48028" s="172"/>
      <c r="N48028" s="172"/>
      <c r="O48028" s="172"/>
      <c r="U48028" s="173"/>
    </row>
    <row r="48029" spans="13:21" s="104" customFormat="1" ht="15.75">
      <c r="M48029" s="172"/>
      <c r="N48029" s="172"/>
      <c r="O48029" s="172"/>
      <c r="U48029" s="173"/>
    </row>
    <row r="48030" spans="13:21" s="104" customFormat="1" ht="15.75">
      <c r="M48030" s="172"/>
      <c r="N48030" s="172"/>
      <c r="O48030" s="172"/>
      <c r="U48030" s="173"/>
    </row>
    <row r="48031" spans="13:21" s="104" customFormat="1" ht="15.75">
      <c r="M48031" s="172"/>
      <c r="N48031" s="172"/>
      <c r="O48031" s="172"/>
      <c r="U48031" s="173"/>
    </row>
    <row r="48032" spans="13:21" s="104" customFormat="1" ht="15.75">
      <c r="M48032" s="172"/>
      <c r="N48032" s="172"/>
      <c r="O48032" s="172"/>
      <c r="U48032" s="173"/>
    </row>
    <row r="48033" spans="13:21" s="104" customFormat="1" ht="15.75">
      <c r="M48033" s="172"/>
      <c r="N48033" s="172"/>
      <c r="O48033" s="172"/>
      <c r="U48033" s="173"/>
    </row>
    <row r="48034" spans="13:21" s="104" customFormat="1" ht="15.75">
      <c r="M48034" s="172"/>
      <c r="N48034" s="172"/>
      <c r="O48034" s="172"/>
      <c r="U48034" s="173"/>
    </row>
    <row r="48035" spans="13:21" s="104" customFormat="1" ht="15.75">
      <c r="M48035" s="172"/>
      <c r="N48035" s="172"/>
      <c r="O48035" s="172"/>
      <c r="U48035" s="173"/>
    </row>
    <row r="48036" spans="13:21" s="104" customFormat="1" ht="15.75">
      <c r="M48036" s="172"/>
      <c r="N48036" s="172"/>
      <c r="O48036" s="172"/>
      <c r="U48036" s="173"/>
    </row>
    <row r="48037" spans="13:21" s="104" customFormat="1" ht="15.75">
      <c r="M48037" s="172"/>
      <c r="N48037" s="172"/>
      <c r="O48037" s="172"/>
      <c r="U48037" s="173"/>
    </row>
    <row r="48038" spans="13:21" s="104" customFormat="1" ht="15.75">
      <c r="M48038" s="172"/>
      <c r="N48038" s="172"/>
      <c r="O48038" s="172"/>
      <c r="U48038" s="173"/>
    </row>
    <row r="48039" spans="13:21" s="104" customFormat="1" ht="15.75">
      <c r="M48039" s="172"/>
      <c r="N48039" s="172"/>
      <c r="O48039" s="172"/>
      <c r="U48039" s="173"/>
    </row>
    <row r="48040" spans="13:21" s="104" customFormat="1" ht="15.75">
      <c r="M48040" s="172"/>
      <c r="N48040" s="172"/>
      <c r="O48040" s="172"/>
      <c r="U48040" s="173"/>
    </row>
    <row r="48041" spans="13:21" s="104" customFormat="1" ht="15.75">
      <c r="M48041" s="172"/>
      <c r="N48041" s="172"/>
      <c r="O48041" s="172"/>
      <c r="U48041" s="173"/>
    </row>
    <row r="48042" spans="13:21" s="104" customFormat="1" ht="15.75">
      <c r="M48042" s="172"/>
      <c r="N48042" s="172"/>
      <c r="O48042" s="172"/>
      <c r="U48042" s="173"/>
    </row>
    <row r="48043" spans="13:21" s="104" customFormat="1" ht="15.75">
      <c r="M48043" s="172"/>
      <c r="N48043" s="172"/>
      <c r="O48043" s="172"/>
      <c r="U48043" s="173"/>
    </row>
    <row r="48044" spans="13:21" s="104" customFormat="1" ht="15.75">
      <c r="M48044" s="172"/>
      <c r="N48044" s="172"/>
      <c r="O48044" s="172"/>
      <c r="U48044" s="173"/>
    </row>
    <row r="48045" spans="13:21" s="104" customFormat="1" ht="15.75">
      <c r="M48045" s="172"/>
      <c r="N48045" s="172"/>
      <c r="O48045" s="172"/>
      <c r="U48045" s="173"/>
    </row>
    <row r="48046" spans="13:21" s="104" customFormat="1" ht="15.75">
      <c r="M48046" s="172"/>
      <c r="N48046" s="172"/>
      <c r="O48046" s="172"/>
      <c r="U48046" s="173"/>
    </row>
    <row r="48047" spans="13:21" s="104" customFormat="1" ht="15.75">
      <c r="M48047" s="172"/>
      <c r="N48047" s="172"/>
      <c r="O48047" s="172"/>
      <c r="U48047" s="173"/>
    </row>
    <row r="48048" spans="13:21" s="104" customFormat="1" ht="15.75">
      <c r="M48048" s="172"/>
      <c r="N48048" s="172"/>
      <c r="O48048" s="172"/>
      <c r="U48048" s="173"/>
    </row>
    <row r="48049" spans="13:21" s="104" customFormat="1" ht="15.75">
      <c r="M48049" s="172"/>
      <c r="N48049" s="172"/>
      <c r="O48049" s="172"/>
      <c r="U48049" s="173"/>
    </row>
    <row r="48050" spans="13:21" s="104" customFormat="1" ht="15.75">
      <c r="M48050" s="172"/>
      <c r="N48050" s="172"/>
      <c r="O48050" s="172"/>
      <c r="U48050" s="173"/>
    </row>
    <row r="48051" spans="13:21" s="104" customFormat="1" ht="15.75">
      <c r="M48051" s="172"/>
      <c r="N48051" s="172"/>
      <c r="O48051" s="172"/>
      <c r="U48051" s="173"/>
    </row>
    <row r="48052" spans="13:21" s="104" customFormat="1" ht="15.75">
      <c r="M48052" s="172"/>
      <c r="N48052" s="172"/>
      <c r="O48052" s="172"/>
      <c r="U48052" s="173"/>
    </row>
    <row r="48053" spans="13:21" s="104" customFormat="1" ht="15.75">
      <c r="M48053" s="172"/>
      <c r="N48053" s="172"/>
      <c r="O48053" s="172"/>
      <c r="U48053" s="173"/>
    </row>
    <row r="48054" spans="13:21" s="104" customFormat="1" ht="15.75">
      <c r="M48054" s="172"/>
      <c r="N48054" s="172"/>
      <c r="O48054" s="172"/>
      <c r="U48054" s="173"/>
    </row>
    <row r="48055" spans="13:21" s="104" customFormat="1" ht="15.75">
      <c r="M48055" s="172"/>
      <c r="N48055" s="172"/>
      <c r="O48055" s="172"/>
      <c r="U48055" s="173"/>
    </row>
    <row r="48056" spans="13:21" s="104" customFormat="1" ht="15.75">
      <c r="M48056" s="172"/>
      <c r="N48056" s="172"/>
      <c r="O48056" s="172"/>
      <c r="U48056" s="173"/>
    </row>
    <row r="48057" spans="13:21" s="104" customFormat="1" ht="15.75">
      <c r="M48057" s="172"/>
      <c r="N48057" s="172"/>
      <c r="O48057" s="172"/>
      <c r="U48057" s="173"/>
    </row>
    <row r="48058" spans="13:21" s="104" customFormat="1" ht="15.75">
      <c r="M48058" s="172"/>
      <c r="N48058" s="172"/>
      <c r="O48058" s="172"/>
      <c r="U48058" s="173"/>
    </row>
    <row r="48059" spans="13:21" s="104" customFormat="1" ht="15.75">
      <c r="M48059" s="172"/>
      <c r="N48059" s="172"/>
      <c r="O48059" s="172"/>
      <c r="U48059" s="173"/>
    </row>
    <row r="48060" spans="13:21" s="104" customFormat="1" ht="15.75">
      <c r="M48060" s="172"/>
      <c r="N48060" s="172"/>
      <c r="O48060" s="172"/>
      <c r="U48060" s="173"/>
    </row>
    <row r="48061" spans="13:21" s="104" customFormat="1" ht="15.75">
      <c r="M48061" s="172"/>
      <c r="N48061" s="172"/>
      <c r="O48061" s="172"/>
      <c r="U48061" s="173"/>
    </row>
    <row r="48062" spans="13:21" s="104" customFormat="1" ht="15.75">
      <c r="M48062" s="172"/>
      <c r="N48062" s="172"/>
      <c r="O48062" s="172"/>
      <c r="U48062" s="173"/>
    </row>
    <row r="48063" spans="13:21" s="104" customFormat="1" ht="15.75">
      <c r="M48063" s="172"/>
      <c r="N48063" s="172"/>
      <c r="O48063" s="172"/>
      <c r="U48063" s="173"/>
    </row>
    <row r="48064" spans="13:21" s="104" customFormat="1" ht="15.75">
      <c r="M48064" s="172"/>
      <c r="N48064" s="172"/>
      <c r="O48064" s="172"/>
      <c r="U48064" s="173"/>
    </row>
    <row r="48065" spans="13:21" s="104" customFormat="1" ht="15.75">
      <c r="M48065" s="172"/>
      <c r="N48065" s="172"/>
      <c r="O48065" s="172"/>
      <c r="U48065" s="173"/>
    </row>
    <row r="48066" spans="13:21" s="104" customFormat="1" ht="15.75">
      <c r="M48066" s="172"/>
      <c r="N48066" s="172"/>
      <c r="O48066" s="172"/>
      <c r="U48066" s="173"/>
    </row>
    <row r="48067" spans="13:21" s="104" customFormat="1" ht="15.75">
      <c r="M48067" s="172"/>
      <c r="N48067" s="172"/>
      <c r="O48067" s="172"/>
      <c r="U48067" s="173"/>
    </row>
    <row r="48068" spans="13:21" s="104" customFormat="1" ht="15.75">
      <c r="M48068" s="172"/>
      <c r="N48068" s="172"/>
      <c r="O48068" s="172"/>
      <c r="U48068" s="173"/>
    </row>
    <row r="48069" spans="13:21" s="104" customFormat="1" ht="15.75">
      <c r="M48069" s="172"/>
      <c r="N48069" s="172"/>
      <c r="O48069" s="172"/>
      <c r="U48069" s="173"/>
    </row>
    <row r="48070" spans="13:21" s="104" customFormat="1" ht="15.75">
      <c r="M48070" s="172"/>
      <c r="N48070" s="172"/>
      <c r="O48070" s="172"/>
      <c r="U48070" s="173"/>
    </row>
    <row r="48071" spans="13:21" s="104" customFormat="1" ht="15.75">
      <c r="M48071" s="172"/>
      <c r="N48071" s="172"/>
      <c r="O48071" s="172"/>
      <c r="U48071" s="173"/>
    </row>
    <row r="48072" spans="13:21" s="104" customFormat="1" ht="15.75">
      <c r="M48072" s="172"/>
      <c r="N48072" s="172"/>
      <c r="O48072" s="172"/>
      <c r="U48072" s="173"/>
    </row>
    <row r="48073" spans="13:21" s="104" customFormat="1" ht="15.75">
      <c r="M48073" s="172"/>
      <c r="N48073" s="172"/>
      <c r="O48073" s="172"/>
      <c r="U48073" s="173"/>
    </row>
    <row r="48074" spans="13:21" s="104" customFormat="1" ht="15.75">
      <c r="M48074" s="172"/>
      <c r="N48074" s="172"/>
      <c r="O48074" s="172"/>
      <c r="U48074" s="173"/>
    </row>
    <row r="48075" spans="13:21" s="104" customFormat="1" ht="15.75">
      <c r="M48075" s="172"/>
      <c r="N48075" s="172"/>
      <c r="O48075" s="172"/>
      <c r="U48075" s="173"/>
    </row>
    <row r="48076" spans="13:21" s="104" customFormat="1" ht="15.75">
      <c r="M48076" s="172"/>
      <c r="N48076" s="172"/>
      <c r="O48076" s="172"/>
      <c r="U48076" s="173"/>
    </row>
    <row r="48077" spans="13:21" s="104" customFormat="1" ht="15.75">
      <c r="M48077" s="172"/>
      <c r="N48077" s="172"/>
      <c r="O48077" s="172"/>
      <c r="U48077" s="173"/>
    </row>
    <row r="48078" spans="13:21" s="104" customFormat="1" ht="15.75">
      <c r="M48078" s="172"/>
      <c r="N48078" s="172"/>
      <c r="O48078" s="172"/>
      <c r="U48078" s="173"/>
    </row>
    <row r="48079" spans="13:21" s="104" customFormat="1" ht="15.75">
      <c r="M48079" s="172"/>
      <c r="N48079" s="172"/>
      <c r="O48079" s="172"/>
      <c r="U48079" s="173"/>
    </row>
    <row r="48080" spans="13:21" s="104" customFormat="1" ht="15.75">
      <c r="M48080" s="172"/>
      <c r="N48080" s="172"/>
      <c r="O48080" s="172"/>
      <c r="U48080" s="173"/>
    </row>
    <row r="48081" spans="13:21" s="104" customFormat="1" ht="15.75">
      <c r="M48081" s="172"/>
      <c r="N48081" s="172"/>
      <c r="O48081" s="172"/>
      <c r="U48081" s="173"/>
    </row>
    <row r="48082" spans="13:21" s="104" customFormat="1" ht="15.75">
      <c r="M48082" s="172"/>
      <c r="N48082" s="172"/>
      <c r="O48082" s="172"/>
      <c r="U48082" s="173"/>
    </row>
    <row r="48083" spans="13:21" s="104" customFormat="1" ht="15.75">
      <c r="M48083" s="172"/>
      <c r="N48083" s="172"/>
      <c r="O48083" s="172"/>
      <c r="U48083" s="173"/>
    </row>
    <row r="48084" spans="13:21" s="104" customFormat="1" ht="15.75">
      <c r="M48084" s="172"/>
      <c r="N48084" s="172"/>
      <c r="O48084" s="172"/>
      <c r="U48084" s="173"/>
    </row>
    <row r="48085" spans="13:21" s="104" customFormat="1" ht="15.75">
      <c r="M48085" s="172"/>
      <c r="N48085" s="172"/>
      <c r="O48085" s="172"/>
      <c r="U48085" s="173"/>
    </row>
    <row r="48086" spans="13:21" s="104" customFormat="1" ht="15.75">
      <c r="M48086" s="172"/>
      <c r="N48086" s="172"/>
      <c r="O48086" s="172"/>
      <c r="U48086" s="173"/>
    </row>
    <row r="48087" spans="13:21" s="104" customFormat="1" ht="15.75">
      <c r="M48087" s="172"/>
      <c r="N48087" s="172"/>
      <c r="O48087" s="172"/>
      <c r="U48087" s="173"/>
    </row>
    <row r="48088" spans="13:21" s="104" customFormat="1" ht="15.75">
      <c r="M48088" s="172"/>
      <c r="N48088" s="172"/>
      <c r="O48088" s="172"/>
      <c r="U48088" s="173"/>
    </row>
    <row r="48089" spans="13:21" s="104" customFormat="1" ht="15.75">
      <c r="M48089" s="172"/>
      <c r="N48089" s="172"/>
      <c r="O48089" s="172"/>
      <c r="U48089" s="173"/>
    </row>
    <row r="48090" spans="13:21" s="104" customFormat="1" ht="15.75">
      <c r="M48090" s="172"/>
      <c r="N48090" s="172"/>
      <c r="O48090" s="172"/>
      <c r="U48090" s="173"/>
    </row>
    <row r="48091" spans="13:21" s="104" customFormat="1" ht="15.75">
      <c r="M48091" s="172"/>
      <c r="N48091" s="172"/>
      <c r="O48091" s="172"/>
      <c r="U48091" s="173"/>
    </row>
    <row r="48092" spans="13:21" s="104" customFormat="1" ht="15.75">
      <c r="M48092" s="172"/>
      <c r="N48092" s="172"/>
      <c r="O48092" s="172"/>
      <c r="U48092" s="173"/>
    </row>
    <row r="48093" spans="13:21" s="104" customFormat="1" ht="15.75">
      <c r="M48093" s="172"/>
      <c r="N48093" s="172"/>
      <c r="O48093" s="172"/>
      <c r="U48093" s="173"/>
    </row>
    <row r="48094" spans="13:21" s="104" customFormat="1" ht="15.75">
      <c r="M48094" s="172"/>
      <c r="N48094" s="172"/>
      <c r="O48094" s="172"/>
      <c r="U48094" s="173"/>
    </row>
    <row r="48095" spans="13:21" s="104" customFormat="1" ht="15.75">
      <c r="M48095" s="172"/>
      <c r="N48095" s="172"/>
      <c r="O48095" s="172"/>
      <c r="U48095" s="173"/>
    </row>
    <row r="48096" spans="13:21" s="104" customFormat="1" ht="15.75">
      <c r="M48096" s="172"/>
      <c r="N48096" s="172"/>
      <c r="O48096" s="172"/>
      <c r="U48096" s="173"/>
    </row>
    <row r="48097" spans="13:21" s="104" customFormat="1" ht="15.75">
      <c r="M48097" s="172"/>
      <c r="N48097" s="172"/>
      <c r="O48097" s="172"/>
      <c r="U48097" s="173"/>
    </row>
    <row r="48098" spans="13:21" s="104" customFormat="1" ht="15.75">
      <c r="M48098" s="172"/>
      <c r="N48098" s="172"/>
      <c r="O48098" s="172"/>
      <c r="U48098" s="173"/>
    </row>
    <row r="48099" spans="13:21" s="104" customFormat="1" ht="15.75">
      <c r="M48099" s="172"/>
      <c r="N48099" s="172"/>
      <c r="O48099" s="172"/>
      <c r="U48099" s="173"/>
    </row>
    <row r="48100" spans="13:21" s="104" customFormat="1" ht="15.75">
      <c r="M48100" s="172"/>
      <c r="N48100" s="172"/>
      <c r="O48100" s="172"/>
      <c r="U48100" s="173"/>
    </row>
    <row r="48101" spans="13:21" s="104" customFormat="1" ht="15.75">
      <c r="M48101" s="172"/>
      <c r="N48101" s="172"/>
      <c r="O48101" s="172"/>
      <c r="U48101" s="173"/>
    </row>
    <row r="48102" spans="13:21" s="104" customFormat="1" ht="15.75">
      <c r="M48102" s="172"/>
      <c r="N48102" s="172"/>
      <c r="O48102" s="172"/>
      <c r="U48102" s="173"/>
    </row>
    <row r="48103" spans="13:21" s="104" customFormat="1" ht="15.75">
      <c r="M48103" s="172"/>
      <c r="N48103" s="172"/>
      <c r="O48103" s="172"/>
      <c r="U48103" s="173"/>
    </row>
    <row r="48104" spans="13:21" s="104" customFormat="1" ht="15.75">
      <c r="M48104" s="172"/>
      <c r="N48104" s="172"/>
      <c r="O48104" s="172"/>
      <c r="U48104" s="173"/>
    </row>
    <row r="48105" spans="13:21" s="104" customFormat="1" ht="15.75">
      <c r="M48105" s="172"/>
      <c r="N48105" s="172"/>
      <c r="O48105" s="172"/>
      <c r="U48105" s="173"/>
    </row>
    <row r="48106" spans="13:21" s="104" customFormat="1" ht="15.75">
      <c r="M48106" s="172"/>
      <c r="N48106" s="172"/>
      <c r="O48106" s="172"/>
      <c r="U48106" s="173"/>
    </row>
    <row r="48107" spans="13:21" s="104" customFormat="1" ht="15.75">
      <c r="M48107" s="172"/>
      <c r="N48107" s="172"/>
      <c r="O48107" s="172"/>
      <c r="U48107" s="173"/>
    </row>
    <row r="48108" spans="13:21" s="104" customFormat="1" ht="15.75">
      <c r="M48108" s="172"/>
      <c r="N48108" s="172"/>
      <c r="O48108" s="172"/>
      <c r="U48108" s="173"/>
    </row>
    <row r="48109" spans="13:21" s="104" customFormat="1" ht="15.75">
      <c r="M48109" s="172"/>
      <c r="N48109" s="172"/>
      <c r="O48109" s="172"/>
      <c r="U48109" s="173"/>
    </row>
    <row r="48110" spans="13:21" s="104" customFormat="1" ht="15.75">
      <c r="M48110" s="172"/>
      <c r="N48110" s="172"/>
      <c r="O48110" s="172"/>
      <c r="U48110" s="173"/>
    </row>
    <row r="48111" spans="13:21" s="104" customFormat="1" ht="15.75">
      <c r="M48111" s="172"/>
      <c r="N48111" s="172"/>
      <c r="O48111" s="172"/>
      <c r="U48111" s="173"/>
    </row>
    <row r="48112" spans="13:21" s="104" customFormat="1" ht="15.75">
      <c r="M48112" s="172"/>
      <c r="N48112" s="172"/>
      <c r="O48112" s="172"/>
      <c r="U48112" s="173"/>
    </row>
    <row r="48113" spans="13:21" s="104" customFormat="1" ht="15.75">
      <c r="M48113" s="172"/>
      <c r="N48113" s="172"/>
      <c r="O48113" s="172"/>
      <c r="U48113" s="173"/>
    </row>
    <row r="48114" spans="13:21" s="104" customFormat="1" ht="15.75">
      <c r="M48114" s="172"/>
      <c r="N48114" s="172"/>
      <c r="O48114" s="172"/>
      <c r="U48114" s="173"/>
    </row>
    <row r="48115" spans="13:21" s="104" customFormat="1" ht="15.75">
      <c r="M48115" s="172"/>
      <c r="N48115" s="172"/>
      <c r="O48115" s="172"/>
      <c r="U48115" s="173"/>
    </row>
    <row r="48116" spans="13:21" s="104" customFormat="1" ht="15.75">
      <c r="M48116" s="172"/>
      <c r="N48116" s="172"/>
      <c r="O48116" s="172"/>
      <c r="U48116" s="173"/>
    </row>
    <row r="48117" spans="13:21" s="104" customFormat="1" ht="15.75">
      <c r="M48117" s="172"/>
      <c r="N48117" s="172"/>
      <c r="O48117" s="172"/>
      <c r="U48117" s="173"/>
    </row>
    <row r="48118" spans="13:21" s="104" customFormat="1" ht="15.75">
      <c r="M48118" s="172"/>
      <c r="N48118" s="172"/>
      <c r="O48118" s="172"/>
      <c r="U48118" s="173"/>
    </row>
    <row r="48119" spans="13:21" s="104" customFormat="1" ht="15.75">
      <c r="M48119" s="172"/>
      <c r="N48119" s="172"/>
      <c r="O48119" s="172"/>
      <c r="U48119" s="173"/>
    </row>
    <row r="48120" spans="13:21" s="104" customFormat="1" ht="15.75">
      <c r="M48120" s="172"/>
      <c r="N48120" s="172"/>
      <c r="O48120" s="172"/>
      <c r="U48120" s="173"/>
    </row>
    <row r="48121" spans="13:21" s="104" customFormat="1" ht="15.75">
      <c r="M48121" s="172"/>
      <c r="N48121" s="172"/>
      <c r="O48121" s="172"/>
      <c r="U48121" s="173"/>
    </row>
    <row r="48122" spans="13:21" s="104" customFormat="1" ht="15.75">
      <c r="M48122" s="172"/>
      <c r="N48122" s="172"/>
      <c r="O48122" s="172"/>
      <c r="U48122" s="173"/>
    </row>
    <row r="48123" spans="13:21" s="104" customFormat="1" ht="15.75">
      <c r="M48123" s="172"/>
      <c r="N48123" s="172"/>
      <c r="O48123" s="172"/>
      <c r="U48123" s="173"/>
    </row>
    <row r="48124" spans="13:21" s="104" customFormat="1" ht="15.75">
      <c r="M48124" s="172"/>
      <c r="N48124" s="172"/>
      <c r="O48124" s="172"/>
      <c r="U48124" s="173"/>
    </row>
    <row r="48125" spans="13:21" s="104" customFormat="1" ht="15.75">
      <c r="M48125" s="172"/>
      <c r="N48125" s="172"/>
      <c r="O48125" s="172"/>
      <c r="U48125" s="173"/>
    </row>
    <row r="48126" spans="13:21" s="104" customFormat="1" ht="15.75">
      <c r="M48126" s="172"/>
      <c r="N48126" s="172"/>
      <c r="O48126" s="172"/>
      <c r="U48126" s="173"/>
    </row>
    <row r="48127" spans="13:21" s="104" customFormat="1" ht="15.75">
      <c r="M48127" s="172"/>
      <c r="N48127" s="172"/>
      <c r="O48127" s="172"/>
      <c r="U48127" s="173"/>
    </row>
    <row r="48128" spans="13:21" s="104" customFormat="1" ht="15.75">
      <c r="M48128" s="172"/>
      <c r="N48128" s="172"/>
      <c r="O48128" s="172"/>
      <c r="U48128" s="173"/>
    </row>
    <row r="48129" spans="13:21" s="104" customFormat="1" ht="15.75">
      <c r="M48129" s="172"/>
      <c r="N48129" s="172"/>
      <c r="O48129" s="172"/>
      <c r="U48129" s="173"/>
    </row>
    <row r="48130" spans="13:21" s="104" customFormat="1" ht="15.75">
      <c r="M48130" s="172"/>
      <c r="N48130" s="172"/>
      <c r="O48130" s="172"/>
      <c r="U48130" s="173"/>
    </row>
    <row r="48131" spans="13:21" s="104" customFormat="1" ht="15.75">
      <c r="M48131" s="172"/>
      <c r="N48131" s="172"/>
      <c r="O48131" s="172"/>
      <c r="U48131" s="173"/>
    </row>
    <row r="48132" spans="13:21" s="104" customFormat="1" ht="15.75">
      <c r="M48132" s="172"/>
      <c r="N48132" s="172"/>
      <c r="O48132" s="172"/>
      <c r="U48132" s="173"/>
    </row>
    <row r="48133" spans="13:21" s="104" customFormat="1" ht="15.75">
      <c r="M48133" s="172"/>
      <c r="N48133" s="172"/>
      <c r="O48133" s="172"/>
      <c r="U48133" s="173"/>
    </row>
    <row r="48134" spans="13:21" s="104" customFormat="1" ht="15.75">
      <c r="M48134" s="172"/>
      <c r="N48134" s="172"/>
      <c r="O48134" s="172"/>
      <c r="U48134" s="173"/>
    </row>
    <row r="48135" spans="13:21" s="104" customFormat="1" ht="15.75">
      <c r="M48135" s="172"/>
      <c r="N48135" s="172"/>
      <c r="O48135" s="172"/>
      <c r="U48135" s="173"/>
    </row>
    <row r="48136" spans="13:21" s="104" customFormat="1" ht="15.75">
      <c r="M48136" s="172"/>
      <c r="N48136" s="172"/>
      <c r="O48136" s="172"/>
      <c r="U48136" s="173"/>
    </row>
    <row r="48137" spans="13:21" s="104" customFormat="1" ht="15.75">
      <c r="M48137" s="172"/>
      <c r="N48137" s="172"/>
      <c r="O48137" s="172"/>
      <c r="U48137" s="173"/>
    </row>
    <row r="48138" spans="13:21" s="104" customFormat="1" ht="15.75">
      <c r="M48138" s="172"/>
      <c r="N48138" s="172"/>
      <c r="O48138" s="172"/>
      <c r="U48138" s="173"/>
    </row>
    <row r="48139" spans="13:21" s="104" customFormat="1" ht="15.75">
      <c r="M48139" s="172"/>
      <c r="N48139" s="172"/>
      <c r="O48139" s="172"/>
      <c r="U48139" s="173"/>
    </row>
    <row r="48140" spans="13:21" s="104" customFormat="1" ht="15.75">
      <c r="M48140" s="172"/>
      <c r="N48140" s="172"/>
      <c r="O48140" s="172"/>
      <c r="U48140" s="173"/>
    </row>
    <row r="48141" spans="13:21" s="104" customFormat="1" ht="15.75">
      <c r="M48141" s="172"/>
      <c r="N48141" s="172"/>
      <c r="O48141" s="172"/>
      <c r="U48141" s="173"/>
    </row>
    <row r="48142" spans="13:21" s="104" customFormat="1" ht="15.75">
      <c r="M48142" s="172"/>
      <c r="N48142" s="172"/>
      <c r="O48142" s="172"/>
      <c r="U48142" s="173"/>
    </row>
    <row r="48143" spans="13:21" s="104" customFormat="1" ht="15.75">
      <c r="M48143" s="172"/>
      <c r="N48143" s="172"/>
      <c r="O48143" s="172"/>
      <c r="U48143" s="173"/>
    </row>
    <row r="48144" spans="13:21" s="104" customFormat="1" ht="15.75">
      <c r="M48144" s="172"/>
      <c r="N48144" s="172"/>
      <c r="O48144" s="172"/>
      <c r="U48144" s="173"/>
    </row>
    <row r="48145" spans="13:21" s="104" customFormat="1" ht="15.75">
      <c r="M48145" s="172"/>
      <c r="N48145" s="172"/>
      <c r="O48145" s="172"/>
      <c r="U48145" s="173"/>
    </row>
    <row r="48146" spans="13:21" s="104" customFormat="1" ht="15.75">
      <c r="M48146" s="172"/>
      <c r="N48146" s="172"/>
      <c r="O48146" s="172"/>
      <c r="U48146" s="173"/>
    </row>
    <row r="48147" spans="13:21" s="104" customFormat="1" ht="15.75">
      <c r="M48147" s="172"/>
      <c r="N48147" s="172"/>
      <c r="O48147" s="172"/>
      <c r="U48147" s="173"/>
    </row>
    <row r="48148" spans="13:21" s="104" customFormat="1" ht="15.75">
      <c r="M48148" s="172"/>
      <c r="N48148" s="172"/>
      <c r="O48148" s="172"/>
      <c r="U48148" s="173"/>
    </row>
    <row r="48149" spans="13:21" s="104" customFormat="1" ht="15.75">
      <c r="M48149" s="172"/>
      <c r="N48149" s="172"/>
      <c r="O48149" s="172"/>
      <c r="U48149" s="173"/>
    </row>
    <row r="48150" spans="13:21" s="104" customFormat="1" ht="15.75">
      <c r="M48150" s="172"/>
      <c r="N48150" s="172"/>
      <c r="O48150" s="172"/>
      <c r="U48150" s="173"/>
    </row>
    <row r="48151" spans="13:21" s="104" customFormat="1" ht="15.75">
      <c r="M48151" s="172"/>
      <c r="N48151" s="172"/>
      <c r="O48151" s="172"/>
      <c r="U48151" s="173"/>
    </row>
    <row r="48152" spans="13:21" s="104" customFormat="1" ht="15.75">
      <c r="M48152" s="172"/>
      <c r="N48152" s="172"/>
      <c r="O48152" s="172"/>
      <c r="U48152" s="173"/>
    </row>
    <row r="48153" spans="13:21" s="104" customFormat="1" ht="15.75">
      <c r="M48153" s="172"/>
      <c r="N48153" s="172"/>
      <c r="O48153" s="172"/>
      <c r="U48153" s="173"/>
    </row>
    <row r="48154" spans="13:21" s="104" customFormat="1" ht="15.75">
      <c r="M48154" s="172"/>
      <c r="N48154" s="172"/>
      <c r="O48154" s="172"/>
      <c r="U48154" s="173"/>
    </row>
    <row r="48155" spans="13:21" s="104" customFormat="1" ht="15.75">
      <c r="M48155" s="172"/>
      <c r="N48155" s="172"/>
      <c r="O48155" s="172"/>
      <c r="U48155" s="173"/>
    </row>
    <row r="48156" spans="13:21" s="104" customFormat="1" ht="15.75">
      <c r="M48156" s="172"/>
      <c r="N48156" s="172"/>
      <c r="O48156" s="172"/>
      <c r="U48156" s="173"/>
    </row>
    <row r="48157" spans="13:21" s="104" customFormat="1" ht="15.75">
      <c r="M48157" s="172"/>
      <c r="N48157" s="172"/>
      <c r="O48157" s="172"/>
      <c r="U48157" s="173"/>
    </row>
    <row r="48158" spans="13:21" s="104" customFormat="1" ht="15.75">
      <c r="M48158" s="172"/>
      <c r="N48158" s="172"/>
      <c r="O48158" s="172"/>
      <c r="U48158" s="173"/>
    </row>
    <row r="48159" spans="13:21" s="104" customFormat="1" ht="15.75">
      <c r="M48159" s="172"/>
      <c r="N48159" s="172"/>
      <c r="O48159" s="172"/>
      <c r="U48159" s="173"/>
    </row>
    <row r="48160" spans="13:21" s="104" customFormat="1" ht="15.75">
      <c r="M48160" s="172"/>
      <c r="N48160" s="172"/>
      <c r="O48160" s="172"/>
      <c r="U48160" s="173"/>
    </row>
    <row r="48161" spans="13:21" s="104" customFormat="1" ht="15.75">
      <c r="M48161" s="172"/>
      <c r="N48161" s="172"/>
      <c r="O48161" s="172"/>
      <c r="U48161" s="173"/>
    </row>
    <row r="48162" spans="13:21" s="104" customFormat="1" ht="15.75">
      <c r="M48162" s="172"/>
      <c r="N48162" s="172"/>
      <c r="O48162" s="172"/>
      <c r="U48162" s="173"/>
    </row>
    <row r="48163" spans="13:21" s="104" customFormat="1" ht="15.75">
      <c r="M48163" s="172"/>
      <c r="N48163" s="172"/>
      <c r="O48163" s="172"/>
      <c r="U48163" s="173"/>
    </row>
    <row r="48164" spans="13:21" s="104" customFormat="1" ht="15.75">
      <c r="M48164" s="172"/>
      <c r="N48164" s="172"/>
      <c r="O48164" s="172"/>
      <c r="U48164" s="173"/>
    </row>
    <row r="48165" spans="13:21" s="104" customFormat="1" ht="15.75">
      <c r="M48165" s="172"/>
      <c r="N48165" s="172"/>
      <c r="O48165" s="172"/>
      <c r="U48165" s="173"/>
    </row>
    <row r="48166" spans="13:21" s="104" customFormat="1" ht="15.75">
      <c r="M48166" s="172"/>
      <c r="N48166" s="172"/>
      <c r="O48166" s="172"/>
      <c r="U48166" s="173"/>
    </row>
    <row r="48167" spans="13:21" s="104" customFormat="1" ht="15.75">
      <c r="M48167" s="172"/>
      <c r="N48167" s="172"/>
      <c r="O48167" s="172"/>
      <c r="U48167" s="173"/>
    </row>
    <row r="48168" spans="13:21" s="104" customFormat="1" ht="15.75">
      <c r="M48168" s="172"/>
      <c r="N48168" s="172"/>
      <c r="O48168" s="172"/>
      <c r="U48168" s="173"/>
    </row>
    <row r="48169" spans="13:21" s="104" customFormat="1" ht="15.75">
      <c r="M48169" s="172"/>
      <c r="N48169" s="172"/>
      <c r="O48169" s="172"/>
      <c r="U48169" s="173"/>
    </row>
    <row r="48170" spans="13:21" s="104" customFormat="1" ht="15.75">
      <c r="M48170" s="172"/>
      <c r="N48170" s="172"/>
      <c r="O48170" s="172"/>
      <c r="U48170" s="173"/>
    </row>
    <row r="48171" spans="13:21" s="104" customFormat="1" ht="15.75">
      <c r="M48171" s="172"/>
      <c r="N48171" s="172"/>
      <c r="O48171" s="172"/>
      <c r="U48171" s="173"/>
    </row>
    <row r="48172" spans="13:21" s="104" customFormat="1" ht="15.75">
      <c r="M48172" s="172"/>
      <c r="N48172" s="172"/>
      <c r="O48172" s="172"/>
      <c r="U48172" s="173"/>
    </row>
    <row r="48173" spans="13:21" s="104" customFormat="1" ht="15.75">
      <c r="M48173" s="172"/>
      <c r="N48173" s="172"/>
      <c r="O48173" s="172"/>
      <c r="U48173" s="173"/>
    </row>
    <row r="48174" spans="13:21" s="104" customFormat="1" ht="15.75">
      <c r="M48174" s="172"/>
      <c r="N48174" s="172"/>
      <c r="O48174" s="172"/>
      <c r="U48174" s="173"/>
    </row>
    <row r="48175" spans="13:21" s="104" customFormat="1" ht="15.75">
      <c r="M48175" s="172"/>
      <c r="N48175" s="172"/>
      <c r="O48175" s="172"/>
      <c r="U48175" s="173"/>
    </row>
    <row r="48176" spans="13:21" s="104" customFormat="1" ht="15.75">
      <c r="M48176" s="172"/>
      <c r="N48176" s="172"/>
      <c r="O48176" s="172"/>
      <c r="U48176" s="173"/>
    </row>
    <row r="48177" spans="13:21" s="104" customFormat="1" ht="15.75">
      <c r="M48177" s="172"/>
      <c r="N48177" s="172"/>
      <c r="O48177" s="172"/>
      <c r="U48177" s="173"/>
    </row>
    <row r="48178" spans="13:21" s="104" customFormat="1" ht="15.75">
      <c r="M48178" s="172"/>
      <c r="N48178" s="172"/>
      <c r="O48178" s="172"/>
      <c r="U48178" s="173"/>
    </row>
    <row r="48179" spans="13:21" s="104" customFormat="1" ht="15.75">
      <c r="M48179" s="172"/>
      <c r="N48179" s="172"/>
      <c r="O48179" s="172"/>
      <c r="U48179" s="173"/>
    </row>
    <row r="48180" spans="13:21" s="104" customFormat="1" ht="15.75">
      <c r="M48180" s="172"/>
      <c r="N48180" s="172"/>
      <c r="O48180" s="172"/>
      <c r="U48180" s="173"/>
    </row>
    <row r="48181" spans="13:21" s="104" customFormat="1" ht="15.75">
      <c r="M48181" s="172"/>
      <c r="N48181" s="172"/>
      <c r="O48181" s="172"/>
      <c r="U48181" s="173"/>
    </row>
    <row r="48182" spans="13:21" s="104" customFormat="1" ht="15.75">
      <c r="M48182" s="172"/>
      <c r="N48182" s="172"/>
      <c r="O48182" s="172"/>
      <c r="U48182" s="173"/>
    </row>
    <row r="48183" spans="13:21" s="104" customFormat="1" ht="15.75">
      <c r="M48183" s="172"/>
      <c r="N48183" s="172"/>
      <c r="O48183" s="172"/>
      <c r="U48183" s="173"/>
    </row>
    <row r="48184" spans="13:21" s="104" customFormat="1" ht="15.75">
      <c r="M48184" s="172"/>
      <c r="N48184" s="172"/>
      <c r="O48184" s="172"/>
      <c r="U48184" s="173"/>
    </row>
    <row r="48185" spans="13:21" s="104" customFormat="1" ht="15.75">
      <c r="M48185" s="172"/>
      <c r="N48185" s="172"/>
      <c r="O48185" s="172"/>
      <c r="U48185" s="173"/>
    </row>
    <row r="48186" spans="13:21" s="104" customFormat="1" ht="15.75">
      <c r="M48186" s="172"/>
      <c r="N48186" s="172"/>
      <c r="O48186" s="172"/>
      <c r="U48186" s="173"/>
    </row>
    <row r="48187" spans="13:21" s="104" customFormat="1" ht="15.75">
      <c r="M48187" s="172"/>
      <c r="N48187" s="172"/>
      <c r="O48187" s="172"/>
      <c r="U48187" s="173"/>
    </row>
    <row r="48188" spans="13:21" s="104" customFormat="1" ht="15.75">
      <c r="M48188" s="172"/>
      <c r="N48188" s="172"/>
      <c r="O48188" s="172"/>
      <c r="U48188" s="173"/>
    </row>
    <row r="48189" spans="13:21" s="104" customFormat="1" ht="15.75">
      <c r="M48189" s="172"/>
      <c r="N48189" s="172"/>
      <c r="O48189" s="172"/>
      <c r="U48189" s="173"/>
    </row>
    <row r="48190" spans="13:21" s="104" customFormat="1" ht="15.75">
      <c r="M48190" s="172"/>
      <c r="N48190" s="172"/>
      <c r="O48190" s="172"/>
      <c r="U48190" s="173"/>
    </row>
    <row r="48191" spans="13:21" s="104" customFormat="1" ht="15.75">
      <c r="M48191" s="172"/>
      <c r="N48191" s="172"/>
      <c r="O48191" s="172"/>
      <c r="U48191" s="173"/>
    </row>
    <row r="48192" spans="13:21" s="104" customFormat="1" ht="15.75">
      <c r="M48192" s="172"/>
      <c r="N48192" s="172"/>
      <c r="O48192" s="172"/>
      <c r="U48192" s="173"/>
    </row>
    <row r="48193" spans="13:21" s="104" customFormat="1" ht="15.75">
      <c r="M48193" s="172"/>
      <c r="N48193" s="172"/>
      <c r="O48193" s="172"/>
      <c r="U48193" s="173"/>
    </row>
    <row r="48194" spans="13:21" s="104" customFormat="1" ht="15.75">
      <c r="M48194" s="172"/>
      <c r="N48194" s="172"/>
      <c r="O48194" s="172"/>
      <c r="U48194" s="173"/>
    </row>
    <row r="48195" spans="13:21" s="104" customFormat="1" ht="15.75">
      <c r="M48195" s="172"/>
      <c r="N48195" s="172"/>
      <c r="O48195" s="172"/>
      <c r="U48195" s="173"/>
    </row>
    <row r="48196" spans="13:21" s="104" customFormat="1" ht="15.75">
      <c r="M48196" s="172"/>
      <c r="N48196" s="172"/>
      <c r="O48196" s="172"/>
      <c r="U48196" s="173"/>
    </row>
    <row r="48197" spans="13:21" s="104" customFormat="1" ht="15.75">
      <c r="M48197" s="172"/>
      <c r="N48197" s="172"/>
      <c r="O48197" s="172"/>
      <c r="U48197" s="173"/>
    </row>
    <row r="48198" spans="13:21" s="104" customFormat="1" ht="15.75">
      <c r="M48198" s="172"/>
      <c r="N48198" s="172"/>
      <c r="O48198" s="172"/>
      <c r="U48198" s="173"/>
    </row>
    <row r="48199" spans="13:21" s="104" customFormat="1" ht="15.75">
      <c r="M48199" s="172"/>
      <c r="N48199" s="172"/>
      <c r="O48199" s="172"/>
      <c r="U48199" s="173"/>
    </row>
    <row r="48200" spans="13:21" s="104" customFormat="1" ht="15.75">
      <c r="M48200" s="172"/>
      <c r="N48200" s="172"/>
      <c r="O48200" s="172"/>
      <c r="U48200" s="173"/>
    </row>
    <row r="48201" spans="13:21" s="104" customFormat="1" ht="15.75">
      <c r="M48201" s="172"/>
      <c r="N48201" s="172"/>
      <c r="O48201" s="172"/>
      <c r="U48201" s="173"/>
    </row>
    <row r="48202" spans="13:21" s="104" customFormat="1" ht="15.75">
      <c r="M48202" s="172"/>
      <c r="N48202" s="172"/>
      <c r="O48202" s="172"/>
      <c r="U48202" s="173"/>
    </row>
    <row r="48203" spans="13:21" s="104" customFormat="1" ht="15.75">
      <c r="M48203" s="172"/>
      <c r="N48203" s="172"/>
      <c r="O48203" s="172"/>
      <c r="U48203" s="173"/>
    </row>
    <row r="48204" spans="13:21" s="104" customFormat="1" ht="15.75">
      <c r="M48204" s="172"/>
      <c r="N48204" s="172"/>
      <c r="O48204" s="172"/>
      <c r="U48204" s="173"/>
    </row>
    <row r="48205" spans="13:21" s="104" customFormat="1" ht="15.75">
      <c r="M48205" s="172"/>
      <c r="N48205" s="172"/>
      <c r="O48205" s="172"/>
      <c r="U48205" s="173"/>
    </row>
    <row r="48206" spans="13:21" s="104" customFormat="1" ht="15.75">
      <c r="M48206" s="172"/>
      <c r="N48206" s="172"/>
      <c r="O48206" s="172"/>
      <c r="U48206" s="173"/>
    </row>
    <row r="48207" spans="13:21" s="104" customFormat="1" ht="15.75">
      <c r="M48207" s="172"/>
      <c r="N48207" s="172"/>
      <c r="O48207" s="172"/>
      <c r="U48207" s="173"/>
    </row>
    <row r="48208" spans="13:21" s="104" customFormat="1" ht="15.75">
      <c r="M48208" s="172"/>
      <c r="N48208" s="172"/>
      <c r="O48208" s="172"/>
      <c r="U48208" s="173"/>
    </row>
    <row r="48209" spans="13:21" s="104" customFormat="1" ht="15.75">
      <c r="M48209" s="172"/>
      <c r="N48209" s="172"/>
      <c r="O48209" s="172"/>
      <c r="U48209" s="173"/>
    </row>
    <row r="48210" spans="13:21" s="104" customFormat="1" ht="15.75">
      <c r="M48210" s="172"/>
      <c r="N48210" s="172"/>
      <c r="O48210" s="172"/>
      <c r="U48210" s="173"/>
    </row>
    <row r="48211" spans="13:21" s="104" customFormat="1" ht="15.75">
      <c r="M48211" s="172"/>
      <c r="N48211" s="172"/>
      <c r="O48211" s="172"/>
      <c r="U48211" s="173"/>
    </row>
    <row r="48212" spans="13:21" s="104" customFormat="1" ht="15.75">
      <c r="M48212" s="172"/>
      <c r="N48212" s="172"/>
      <c r="O48212" s="172"/>
      <c r="U48212" s="173"/>
    </row>
    <row r="48213" spans="13:21" s="104" customFormat="1" ht="15.75">
      <c r="M48213" s="172"/>
      <c r="N48213" s="172"/>
      <c r="O48213" s="172"/>
      <c r="U48213" s="173"/>
    </row>
    <row r="48214" spans="13:21" s="104" customFormat="1" ht="15.75">
      <c r="M48214" s="172"/>
      <c r="N48214" s="172"/>
      <c r="O48214" s="172"/>
      <c r="U48214" s="173"/>
    </row>
    <row r="48215" spans="13:21" s="104" customFormat="1" ht="15.75">
      <c r="M48215" s="172"/>
      <c r="N48215" s="172"/>
      <c r="O48215" s="172"/>
      <c r="U48215" s="173"/>
    </row>
    <row r="48216" spans="13:21" s="104" customFormat="1" ht="15.75">
      <c r="M48216" s="172"/>
      <c r="N48216" s="172"/>
      <c r="O48216" s="172"/>
      <c r="U48216" s="173"/>
    </row>
    <row r="48217" spans="13:21" s="104" customFormat="1" ht="15.75">
      <c r="M48217" s="172"/>
      <c r="N48217" s="172"/>
      <c r="O48217" s="172"/>
      <c r="U48217" s="173"/>
    </row>
    <row r="48218" spans="13:21" s="104" customFormat="1" ht="15.75">
      <c r="M48218" s="172"/>
      <c r="N48218" s="172"/>
      <c r="O48218" s="172"/>
      <c r="U48218" s="173"/>
    </row>
    <row r="48219" spans="13:21" s="104" customFormat="1" ht="15.75">
      <c r="M48219" s="172"/>
      <c r="N48219" s="172"/>
      <c r="O48219" s="172"/>
      <c r="U48219" s="173"/>
    </row>
    <row r="48220" spans="13:21" s="104" customFormat="1" ht="15.75">
      <c r="M48220" s="172"/>
      <c r="N48220" s="172"/>
      <c r="O48220" s="172"/>
      <c r="U48220" s="173"/>
    </row>
    <row r="48221" spans="13:21" s="104" customFormat="1" ht="15.75">
      <c r="M48221" s="172"/>
      <c r="N48221" s="172"/>
      <c r="O48221" s="172"/>
      <c r="U48221" s="173"/>
    </row>
    <row r="48222" spans="13:21" s="104" customFormat="1" ht="15.75">
      <c r="M48222" s="172"/>
      <c r="N48222" s="172"/>
      <c r="O48222" s="172"/>
      <c r="U48222" s="173"/>
    </row>
    <row r="48223" spans="13:21" s="104" customFormat="1" ht="15.75">
      <c r="M48223" s="172"/>
      <c r="N48223" s="172"/>
      <c r="O48223" s="172"/>
      <c r="U48223" s="173"/>
    </row>
    <row r="48224" spans="13:21" s="104" customFormat="1" ht="15.75">
      <c r="M48224" s="172"/>
      <c r="N48224" s="172"/>
      <c r="O48224" s="172"/>
      <c r="U48224" s="173"/>
    </row>
    <row r="48225" spans="13:21" s="104" customFormat="1" ht="15.75">
      <c r="M48225" s="172"/>
      <c r="N48225" s="172"/>
      <c r="O48225" s="172"/>
      <c r="U48225" s="173"/>
    </row>
    <row r="48226" spans="13:21" s="104" customFormat="1" ht="15.75">
      <c r="M48226" s="172"/>
      <c r="N48226" s="172"/>
      <c r="O48226" s="172"/>
      <c r="U48226" s="173"/>
    </row>
    <row r="48227" spans="13:21" s="104" customFormat="1" ht="15.75">
      <c r="M48227" s="172"/>
      <c r="N48227" s="172"/>
      <c r="O48227" s="172"/>
      <c r="U48227" s="173"/>
    </row>
    <row r="48228" spans="13:21" s="104" customFormat="1" ht="15.75">
      <c r="M48228" s="172"/>
      <c r="N48228" s="172"/>
      <c r="O48228" s="172"/>
      <c r="U48228" s="173"/>
    </row>
    <row r="48229" spans="13:21" s="104" customFormat="1" ht="15.75">
      <c r="M48229" s="172"/>
      <c r="N48229" s="172"/>
      <c r="O48229" s="172"/>
      <c r="U48229" s="173"/>
    </row>
    <row r="48230" spans="13:21" s="104" customFormat="1" ht="15.75">
      <c r="M48230" s="172"/>
      <c r="N48230" s="172"/>
      <c r="O48230" s="172"/>
      <c r="U48230" s="173"/>
    </row>
    <row r="48231" spans="13:21" s="104" customFormat="1" ht="15.75">
      <c r="M48231" s="172"/>
      <c r="N48231" s="172"/>
      <c r="O48231" s="172"/>
      <c r="U48231" s="173"/>
    </row>
    <row r="48232" spans="13:21" s="104" customFormat="1" ht="15.75">
      <c r="M48232" s="172"/>
      <c r="N48232" s="172"/>
      <c r="O48232" s="172"/>
      <c r="U48232" s="173"/>
    </row>
    <row r="48233" spans="13:21" s="104" customFormat="1" ht="15.75">
      <c r="M48233" s="172"/>
      <c r="N48233" s="172"/>
      <c r="O48233" s="172"/>
      <c r="U48233" s="173"/>
    </row>
    <row r="48234" spans="13:21" s="104" customFormat="1" ht="15.75">
      <c r="M48234" s="172"/>
      <c r="N48234" s="172"/>
      <c r="O48234" s="172"/>
      <c r="U48234" s="173"/>
    </row>
    <row r="48235" spans="13:21" s="104" customFormat="1" ht="15.75">
      <c r="M48235" s="172"/>
      <c r="N48235" s="172"/>
      <c r="O48235" s="172"/>
      <c r="U48235" s="173"/>
    </row>
    <row r="48236" spans="13:21" s="104" customFormat="1" ht="15.75">
      <c r="M48236" s="172"/>
      <c r="N48236" s="172"/>
      <c r="O48236" s="172"/>
      <c r="U48236" s="173"/>
    </row>
    <row r="48237" spans="13:21" s="104" customFormat="1" ht="15.75">
      <c r="M48237" s="172"/>
      <c r="N48237" s="172"/>
      <c r="O48237" s="172"/>
      <c r="U48237" s="173"/>
    </row>
    <row r="48238" spans="13:21" s="104" customFormat="1" ht="15.75">
      <c r="M48238" s="172"/>
      <c r="N48238" s="172"/>
      <c r="O48238" s="172"/>
      <c r="U48238" s="173"/>
    </row>
    <row r="48239" spans="13:21" s="104" customFormat="1" ht="15.75">
      <c r="M48239" s="172"/>
      <c r="N48239" s="172"/>
      <c r="O48239" s="172"/>
      <c r="U48239" s="173"/>
    </row>
    <row r="48240" spans="13:21" s="104" customFormat="1" ht="15.75">
      <c r="M48240" s="172"/>
      <c r="N48240" s="172"/>
      <c r="O48240" s="172"/>
      <c r="U48240" s="173"/>
    </row>
    <row r="48241" spans="13:21" s="104" customFormat="1" ht="15.75">
      <c r="M48241" s="172"/>
      <c r="N48241" s="172"/>
      <c r="O48241" s="172"/>
      <c r="U48241" s="173"/>
    </row>
    <row r="48242" spans="13:21" s="104" customFormat="1" ht="15.75">
      <c r="M48242" s="172"/>
      <c r="N48242" s="172"/>
      <c r="O48242" s="172"/>
      <c r="U48242" s="173"/>
    </row>
    <row r="48243" spans="13:21" s="104" customFormat="1" ht="15.75">
      <c r="M48243" s="172"/>
      <c r="N48243" s="172"/>
      <c r="O48243" s="172"/>
      <c r="U48243" s="173"/>
    </row>
    <row r="48244" spans="13:21" s="104" customFormat="1" ht="15.75">
      <c r="M48244" s="172"/>
      <c r="N48244" s="172"/>
      <c r="O48244" s="172"/>
      <c r="U48244" s="173"/>
    </row>
    <row r="48245" spans="13:21" s="104" customFormat="1" ht="15.75">
      <c r="M48245" s="172"/>
      <c r="N48245" s="172"/>
      <c r="O48245" s="172"/>
      <c r="U48245" s="173"/>
    </row>
    <row r="48246" spans="13:21" s="104" customFormat="1" ht="15.75">
      <c r="M48246" s="172"/>
      <c r="N48246" s="172"/>
      <c r="O48246" s="172"/>
      <c r="U48246" s="173"/>
    </row>
    <row r="48247" spans="13:21" s="104" customFormat="1" ht="15.75">
      <c r="M48247" s="172"/>
      <c r="N48247" s="172"/>
      <c r="O48247" s="172"/>
      <c r="U48247" s="173"/>
    </row>
    <row r="48248" spans="13:21" s="104" customFormat="1" ht="15.75">
      <c r="M48248" s="172"/>
      <c r="N48248" s="172"/>
      <c r="O48248" s="172"/>
      <c r="U48248" s="173"/>
    </row>
    <row r="48249" spans="13:21" s="104" customFormat="1" ht="15.75">
      <c r="M48249" s="172"/>
      <c r="N48249" s="172"/>
      <c r="O48249" s="172"/>
      <c r="U48249" s="173"/>
    </row>
    <row r="48250" spans="13:21" s="104" customFormat="1" ht="15.75">
      <c r="M48250" s="172"/>
      <c r="N48250" s="172"/>
      <c r="O48250" s="172"/>
      <c r="U48250" s="173"/>
    </row>
    <row r="48251" spans="13:21" s="104" customFormat="1" ht="15.75">
      <c r="M48251" s="172"/>
      <c r="N48251" s="172"/>
      <c r="O48251" s="172"/>
      <c r="U48251" s="173"/>
    </row>
    <row r="48252" spans="13:21" s="104" customFormat="1" ht="15.75">
      <c r="M48252" s="172"/>
      <c r="N48252" s="172"/>
      <c r="O48252" s="172"/>
      <c r="U48252" s="173"/>
    </row>
    <row r="48253" spans="13:21" s="104" customFormat="1" ht="15.75">
      <c r="M48253" s="172"/>
      <c r="N48253" s="172"/>
      <c r="O48253" s="172"/>
      <c r="U48253" s="173"/>
    </row>
    <row r="48254" spans="13:21" s="104" customFormat="1" ht="15.75">
      <c r="M48254" s="172"/>
      <c r="N48254" s="172"/>
      <c r="O48254" s="172"/>
      <c r="U48254" s="173"/>
    </row>
    <row r="48255" spans="13:21" s="104" customFormat="1" ht="15.75">
      <c r="M48255" s="172"/>
      <c r="N48255" s="172"/>
      <c r="O48255" s="172"/>
      <c r="U48255" s="173"/>
    </row>
    <row r="48256" spans="13:21" s="104" customFormat="1" ht="15.75">
      <c r="M48256" s="172"/>
      <c r="N48256" s="172"/>
      <c r="O48256" s="172"/>
      <c r="U48256" s="173"/>
    </row>
    <row r="48257" spans="13:21" s="104" customFormat="1" ht="15.75">
      <c r="M48257" s="172"/>
      <c r="N48257" s="172"/>
      <c r="O48257" s="172"/>
      <c r="U48257" s="173"/>
    </row>
    <row r="48258" spans="13:21" s="104" customFormat="1" ht="15.75">
      <c r="M48258" s="172"/>
      <c r="N48258" s="172"/>
      <c r="O48258" s="172"/>
      <c r="U48258" s="173"/>
    </row>
    <row r="48259" spans="13:21" s="104" customFormat="1" ht="15.75">
      <c r="M48259" s="172"/>
      <c r="N48259" s="172"/>
      <c r="O48259" s="172"/>
      <c r="U48259" s="173"/>
    </row>
    <row r="48260" spans="13:21" s="104" customFormat="1" ht="15.75">
      <c r="M48260" s="172"/>
      <c r="N48260" s="172"/>
      <c r="O48260" s="172"/>
      <c r="U48260" s="173"/>
    </row>
    <row r="48261" spans="13:21" s="104" customFormat="1" ht="15.75">
      <c r="M48261" s="172"/>
      <c r="N48261" s="172"/>
      <c r="O48261" s="172"/>
      <c r="U48261" s="173"/>
    </row>
    <row r="48262" spans="13:21" s="104" customFormat="1" ht="15.75">
      <c r="M48262" s="172"/>
      <c r="N48262" s="172"/>
      <c r="O48262" s="172"/>
      <c r="U48262" s="173"/>
    </row>
    <row r="48263" spans="13:21" s="104" customFormat="1" ht="15.75">
      <c r="M48263" s="172"/>
      <c r="N48263" s="172"/>
      <c r="O48263" s="172"/>
      <c r="U48263" s="173"/>
    </row>
    <row r="48264" spans="13:21" s="104" customFormat="1" ht="15.75">
      <c r="M48264" s="172"/>
      <c r="N48264" s="172"/>
      <c r="O48264" s="172"/>
      <c r="U48264" s="173"/>
    </row>
    <row r="48265" spans="13:21" s="104" customFormat="1" ht="15.75">
      <c r="M48265" s="172"/>
      <c r="N48265" s="172"/>
      <c r="O48265" s="172"/>
      <c r="U48265" s="173"/>
    </row>
    <row r="48266" spans="13:21" s="104" customFormat="1" ht="15.75">
      <c r="M48266" s="172"/>
      <c r="N48266" s="172"/>
      <c r="O48266" s="172"/>
      <c r="U48266" s="173"/>
    </row>
    <row r="48267" spans="13:21" s="104" customFormat="1" ht="15.75">
      <c r="M48267" s="172"/>
      <c r="N48267" s="172"/>
      <c r="O48267" s="172"/>
      <c r="U48267" s="173"/>
    </row>
    <row r="48268" spans="13:21" s="104" customFormat="1" ht="15.75">
      <c r="M48268" s="172"/>
      <c r="N48268" s="172"/>
      <c r="O48268" s="172"/>
      <c r="U48268" s="173"/>
    </row>
    <row r="48269" spans="13:21" s="104" customFormat="1" ht="15.75">
      <c r="M48269" s="172"/>
      <c r="N48269" s="172"/>
      <c r="O48269" s="172"/>
      <c r="U48269" s="173"/>
    </row>
    <row r="48270" spans="13:21" s="104" customFormat="1" ht="15.75">
      <c r="M48270" s="172"/>
      <c r="N48270" s="172"/>
      <c r="O48270" s="172"/>
      <c r="U48270" s="173"/>
    </row>
    <row r="48271" spans="13:21" s="104" customFormat="1" ht="15.75">
      <c r="M48271" s="172"/>
      <c r="N48271" s="172"/>
      <c r="O48271" s="172"/>
      <c r="U48271" s="173"/>
    </row>
    <row r="48272" spans="13:21" s="104" customFormat="1" ht="15.75">
      <c r="M48272" s="172"/>
      <c r="N48272" s="172"/>
      <c r="O48272" s="172"/>
      <c r="U48272" s="173"/>
    </row>
    <row r="48273" spans="13:21" s="104" customFormat="1" ht="15.75">
      <c r="M48273" s="172"/>
      <c r="N48273" s="172"/>
      <c r="O48273" s="172"/>
      <c r="U48273" s="173"/>
    </row>
    <row r="48274" spans="13:21" s="104" customFormat="1" ht="15.75">
      <c r="M48274" s="172"/>
      <c r="N48274" s="172"/>
      <c r="O48274" s="172"/>
      <c r="U48274" s="173"/>
    </row>
    <row r="48275" spans="13:21" s="104" customFormat="1" ht="15.75">
      <c r="M48275" s="172"/>
      <c r="N48275" s="172"/>
      <c r="O48275" s="172"/>
      <c r="U48275" s="173"/>
    </row>
    <row r="48276" spans="13:21" s="104" customFormat="1" ht="15.75">
      <c r="M48276" s="172"/>
      <c r="N48276" s="172"/>
      <c r="O48276" s="172"/>
      <c r="U48276" s="173"/>
    </row>
    <row r="48277" spans="13:21" s="104" customFormat="1" ht="15.75">
      <c r="M48277" s="172"/>
      <c r="N48277" s="172"/>
      <c r="O48277" s="172"/>
      <c r="U48277" s="173"/>
    </row>
    <row r="48278" spans="13:21" s="104" customFormat="1" ht="15.75">
      <c r="M48278" s="172"/>
      <c r="N48278" s="172"/>
      <c r="O48278" s="172"/>
      <c r="U48278" s="173"/>
    </row>
    <row r="48279" spans="13:21" s="104" customFormat="1" ht="15.75">
      <c r="M48279" s="172"/>
      <c r="N48279" s="172"/>
      <c r="O48279" s="172"/>
      <c r="U48279" s="173"/>
    </row>
    <row r="48280" spans="13:21" s="104" customFormat="1" ht="15.75">
      <c r="M48280" s="172"/>
      <c r="N48280" s="172"/>
      <c r="O48280" s="172"/>
      <c r="U48280" s="173"/>
    </row>
    <row r="48281" spans="13:21" s="104" customFormat="1" ht="15.75">
      <c r="M48281" s="172"/>
      <c r="N48281" s="172"/>
      <c r="O48281" s="172"/>
      <c r="U48281" s="173"/>
    </row>
    <row r="48282" spans="13:21" s="104" customFormat="1" ht="15.75">
      <c r="M48282" s="172"/>
      <c r="N48282" s="172"/>
      <c r="O48282" s="172"/>
      <c r="U48282" s="173"/>
    </row>
    <row r="48283" spans="13:21" s="104" customFormat="1" ht="15.75">
      <c r="M48283" s="172"/>
      <c r="N48283" s="172"/>
      <c r="O48283" s="172"/>
      <c r="U48283" s="173"/>
    </row>
    <row r="48284" spans="13:21" s="104" customFormat="1" ht="15.75">
      <c r="M48284" s="172"/>
      <c r="N48284" s="172"/>
      <c r="O48284" s="172"/>
      <c r="U48284" s="173"/>
    </row>
    <row r="48285" spans="13:21" s="104" customFormat="1" ht="15.75">
      <c r="M48285" s="172"/>
      <c r="N48285" s="172"/>
      <c r="O48285" s="172"/>
      <c r="U48285" s="173"/>
    </row>
    <row r="48286" spans="13:21" s="104" customFormat="1" ht="15.75">
      <c r="M48286" s="172"/>
      <c r="N48286" s="172"/>
      <c r="O48286" s="172"/>
      <c r="U48286" s="173"/>
    </row>
    <row r="48287" spans="13:21" s="104" customFormat="1" ht="15.75">
      <c r="M48287" s="172"/>
      <c r="N48287" s="172"/>
      <c r="O48287" s="172"/>
      <c r="U48287" s="173"/>
    </row>
    <row r="48288" spans="13:21" s="104" customFormat="1" ht="15.75">
      <c r="M48288" s="172"/>
      <c r="N48288" s="172"/>
      <c r="O48288" s="172"/>
      <c r="U48288" s="173"/>
    </row>
    <row r="48289" spans="13:21" s="104" customFormat="1" ht="15.75">
      <c r="M48289" s="172"/>
      <c r="N48289" s="172"/>
      <c r="O48289" s="172"/>
      <c r="U48289" s="173"/>
    </row>
    <row r="48290" spans="13:21" s="104" customFormat="1" ht="15.75">
      <c r="M48290" s="172"/>
      <c r="N48290" s="172"/>
      <c r="O48290" s="172"/>
      <c r="U48290" s="173"/>
    </row>
    <row r="48291" spans="13:21" s="104" customFormat="1" ht="15.75">
      <c r="M48291" s="172"/>
      <c r="N48291" s="172"/>
      <c r="O48291" s="172"/>
      <c r="U48291" s="173"/>
    </row>
    <row r="48292" spans="13:21" s="104" customFormat="1" ht="15.75">
      <c r="M48292" s="172"/>
      <c r="N48292" s="172"/>
      <c r="O48292" s="172"/>
      <c r="U48292" s="173"/>
    </row>
    <row r="48293" spans="13:21" s="104" customFormat="1" ht="15.75">
      <c r="M48293" s="172"/>
      <c r="N48293" s="172"/>
      <c r="O48293" s="172"/>
      <c r="U48293" s="173"/>
    </row>
    <row r="48294" spans="13:21" s="104" customFormat="1" ht="15.75">
      <c r="M48294" s="172"/>
      <c r="N48294" s="172"/>
      <c r="O48294" s="172"/>
      <c r="U48294" s="173"/>
    </row>
    <row r="48295" spans="13:21" s="104" customFormat="1" ht="15.75">
      <c r="M48295" s="172"/>
      <c r="N48295" s="172"/>
      <c r="O48295" s="172"/>
      <c r="U48295" s="173"/>
    </row>
    <row r="48296" spans="13:21" s="104" customFormat="1" ht="15.75">
      <c r="M48296" s="172"/>
      <c r="N48296" s="172"/>
      <c r="O48296" s="172"/>
      <c r="U48296" s="173"/>
    </row>
    <row r="48297" spans="13:21" s="104" customFormat="1" ht="15.75">
      <c r="M48297" s="172"/>
      <c r="N48297" s="172"/>
      <c r="O48297" s="172"/>
      <c r="U48297" s="173"/>
    </row>
    <row r="48298" spans="13:21" s="104" customFormat="1" ht="15.75">
      <c r="M48298" s="172"/>
      <c r="N48298" s="172"/>
      <c r="O48298" s="172"/>
      <c r="U48298" s="173"/>
    </row>
    <row r="48299" spans="13:21" s="104" customFormat="1" ht="15.75">
      <c r="M48299" s="172"/>
      <c r="N48299" s="172"/>
      <c r="O48299" s="172"/>
      <c r="U48299" s="173"/>
    </row>
    <row r="48300" spans="13:21" s="104" customFormat="1" ht="15.75">
      <c r="M48300" s="172"/>
      <c r="N48300" s="172"/>
      <c r="O48300" s="172"/>
      <c r="U48300" s="173"/>
    </row>
    <row r="48301" spans="13:21" s="104" customFormat="1" ht="15.75">
      <c r="M48301" s="172"/>
      <c r="N48301" s="172"/>
      <c r="O48301" s="172"/>
      <c r="U48301" s="173"/>
    </row>
    <row r="48302" spans="13:21" s="104" customFormat="1" ht="15.75">
      <c r="M48302" s="172"/>
      <c r="N48302" s="172"/>
      <c r="O48302" s="172"/>
      <c r="U48302" s="173"/>
    </row>
    <row r="48303" spans="13:21" s="104" customFormat="1" ht="15.75">
      <c r="M48303" s="172"/>
      <c r="N48303" s="172"/>
      <c r="O48303" s="172"/>
      <c r="U48303" s="173"/>
    </row>
    <row r="48304" spans="13:21" s="104" customFormat="1" ht="15.75">
      <c r="M48304" s="172"/>
      <c r="N48304" s="172"/>
      <c r="O48304" s="172"/>
      <c r="U48304" s="173"/>
    </row>
    <row r="48305" spans="13:21" s="104" customFormat="1" ht="15.75">
      <c r="M48305" s="172"/>
      <c r="N48305" s="172"/>
      <c r="O48305" s="172"/>
      <c r="U48305" s="173"/>
    </row>
    <row r="48306" spans="13:21" s="104" customFormat="1" ht="15.75">
      <c r="M48306" s="172"/>
      <c r="N48306" s="172"/>
      <c r="O48306" s="172"/>
      <c r="U48306" s="173"/>
    </row>
    <row r="48307" spans="13:21" s="104" customFormat="1" ht="15.75">
      <c r="M48307" s="172"/>
      <c r="N48307" s="172"/>
      <c r="O48307" s="172"/>
      <c r="U48307" s="173"/>
    </row>
    <row r="48308" spans="13:21" s="104" customFormat="1" ht="15.75">
      <c r="M48308" s="172"/>
      <c r="N48308" s="172"/>
      <c r="O48308" s="172"/>
      <c r="U48308" s="173"/>
    </row>
    <row r="48309" spans="13:21" s="104" customFormat="1" ht="15.75">
      <c r="M48309" s="172"/>
      <c r="N48309" s="172"/>
      <c r="O48309" s="172"/>
      <c r="U48309" s="173"/>
    </row>
    <row r="48310" spans="13:21" s="104" customFormat="1" ht="15.75">
      <c r="M48310" s="172"/>
      <c r="N48310" s="172"/>
      <c r="O48310" s="172"/>
      <c r="U48310" s="173"/>
    </row>
    <row r="48311" spans="13:21" s="104" customFormat="1" ht="15.75">
      <c r="M48311" s="172"/>
      <c r="N48311" s="172"/>
      <c r="O48311" s="172"/>
      <c r="U48311" s="173"/>
    </row>
    <row r="48312" spans="13:21" s="104" customFormat="1" ht="15.75">
      <c r="M48312" s="172"/>
      <c r="N48312" s="172"/>
      <c r="O48312" s="172"/>
      <c r="U48312" s="173"/>
    </row>
    <row r="48313" spans="13:21" s="104" customFormat="1" ht="15.75">
      <c r="M48313" s="172"/>
      <c r="N48313" s="172"/>
      <c r="O48313" s="172"/>
      <c r="U48313" s="173"/>
    </row>
    <row r="48314" spans="13:21" s="104" customFormat="1" ht="15.75">
      <c r="M48314" s="172"/>
      <c r="N48314" s="172"/>
      <c r="O48314" s="172"/>
      <c r="U48314" s="173"/>
    </row>
    <row r="48315" spans="13:21" s="104" customFormat="1" ht="15.75">
      <c r="M48315" s="172"/>
      <c r="N48315" s="172"/>
      <c r="O48315" s="172"/>
      <c r="U48315" s="173"/>
    </row>
    <row r="48316" spans="13:21" s="104" customFormat="1" ht="15.75">
      <c r="M48316" s="172"/>
      <c r="N48316" s="172"/>
      <c r="O48316" s="172"/>
      <c r="U48316" s="173"/>
    </row>
    <row r="48317" spans="13:21" s="104" customFormat="1" ht="15.75">
      <c r="M48317" s="172"/>
      <c r="N48317" s="172"/>
      <c r="O48317" s="172"/>
      <c r="U48317" s="173"/>
    </row>
    <row r="48318" spans="13:21" s="104" customFormat="1" ht="15.75">
      <c r="M48318" s="172"/>
      <c r="N48318" s="172"/>
      <c r="O48318" s="172"/>
      <c r="U48318" s="173"/>
    </row>
    <row r="48319" spans="13:21" s="104" customFormat="1" ht="15.75">
      <c r="M48319" s="172"/>
      <c r="N48319" s="172"/>
      <c r="O48319" s="172"/>
      <c r="U48319" s="173"/>
    </row>
    <row r="48320" spans="13:21" s="104" customFormat="1" ht="15.75">
      <c r="M48320" s="172"/>
      <c r="N48320" s="172"/>
      <c r="O48320" s="172"/>
      <c r="U48320" s="173"/>
    </row>
    <row r="48321" spans="13:21" s="104" customFormat="1" ht="15.75">
      <c r="M48321" s="172"/>
      <c r="N48321" s="172"/>
      <c r="O48321" s="172"/>
      <c r="U48321" s="173"/>
    </row>
    <row r="48322" spans="13:21" s="104" customFormat="1" ht="15.75">
      <c r="M48322" s="172"/>
      <c r="N48322" s="172"/>
      <c r="O48322" s="172"/>
      <c r="U48322" s="173"/>
    </row>
    <row r="48323" spans="13:21" s="104" customFormat="1" ht="15.75">
      <c r="M48323" s="172"/>
      <c r="N48323" s="172"/>
      <c r="O48323" s="172"/>
      <c r="U48323" s="173"/>
    </row>
    <row r="48324" spans="13:21" s="104" customFormat="1" ht="15.75">
      <c r="M48324" s="172"/>
      <c r="N48324" s="172"/>
      <c r="O48324" s="172"/>
      <c r="U48324" s="173"/>
    </row>
    <row r="48325" spans="13:21" s="104" customFormat="1" ht="15.75">
      <c r="M48325" s="172"/>
      <c r="N48325" s="172"/>
      <c r="O48325" s="172"/>
      <c r="U48325" s="173"/>
    </row>
    <row r="48326" spans="13:21" s="104" customFormat="1" ht="15.75">
      <c r="M48326" s="172"/>
      <c r="N48326" s="172"/>
      <c r="O48326" s="172"/>
      <c r="U48326" s="173"/>
    </row>
    <row r="48327" spans="13:21" s="104" customFormat="1" ht="15.75">
      <c r="M48327" s="172"/>
      <c r="N48327" s="172"/>
      <c r="O48327" s="172"/>
      <c r="U48327" s="173"/>
    </row>
    <row r="48328" spans="13:21" s="104" customFormat="1" ht="15.75">
      <c r="M48328" s="172"/>
      <c r="N48328" s="172"/>
      <c r="O48328" s="172"/>
      <c r="U48328" s="173"/>
    </row>
    <row r="48329" spans="13:21" s="104" customFormat="1" ht="15.75">
      <c r="M48329" s="172"/>
      <c r="N48329" s="172"/>
      <c r="O48329" s="172"/>
      <c r="U48329" s="173"/>
    </row>
    <row r="48330" spans="13:21" s="104" customFormat="1" ht="15.75">
      <c r="M48330" s="172"/>
      <c r="N48330" s="172"/>
      <c r="O48330" s="172"/>
      <c r="U48330" s="173"/>
    </row>
    <row r="48331" spans="13:21" s="104" customFormat="1" ht="15.75">
      <c r="M48331" s="172"/>
      <c r="N48331" s="172"/>
      <c r="O48331" s="172"/>
      <c r="U48331" s="173"/>
    </row>
    <row r="48332" spans="13:21" s="104" customFormat="1" ht="15.75">
      <c r="M48332" s="172"/>
      <c r="N48332" s="172"/>
      <c r="O48332" s="172"/>
      <c r="U48332" s="173"/>
    </row>
    <row r="48333" spans="13:21" s="104" customFormat="1" ht="15.75">
      <c r="M48333" s="172"/>
      <c r="N48333" s="172"/>
      <c r="O48333" s="172"/>
      <c r="U48333" s="173"/>
    </row>
    <row r="48334" spans="13:21" s="104" customFormat="1" ht="15.75">
      <c r="M48334" s="172"/>
      <c r="N48334" s="172"/>
      <c r="O48334" s="172"/>
      <c r="U48334" s="173"/>
    </row>
    <row r="48335" spans="13:21" s="104" customFormat="1" ht="15.75">
      <c r="M48335" s="172"/>
      <c r="N48335" s="172"/>
      <c r="O48335" s="172"/>
      <c r="U48335" s="173"/>
    </row>
    <row r="48336" spans="13:21" s="104" customFormat="1" ht="15.75">
      <c r="M48336" s="172"/>
      <c r="N48336" s="172"/>
      <c r="O48336" s="172"/>
      <c r="U48336" s="173"/>
    </row>
    <row r="48337" spans="13:21" s="104" customFormat="1" ht="15.75">
      <c r="M48337" s="172"/>
      <c r="N48337" s="172"/>
      <c r="O48337" s="172"/>
      <c r="U48337" s="173"/>
    </row>
    <row r="48338" spans="13:21" s="104" customFormat="1" ht="15.75">
      <c r="M48338" s="172"/>
      <c r="N48338" s="172"/>
      <c r="O48338" s="172"/>
      <c r="U48338" s="173"/>
    </row>
    <row r="48339" spans="13:21" s="104" customFormat="1" ht="15.75">
      <c r="M48339" s="172"/>
      <c r="N48339" s="172"/>
      <c r="O48339" s="172"/>
      <c r="U48339" s="173"/>
    </row>
    <row r="48340" spans="13:21" s="104" customFormat="1" ht="15.75">
      <c r="M48340" s="172"/>
      <c r="N48340" s="172"/>
      <c r="O48340" s="172"/>
      <c r="U48340" s="173"/>
    </row>
    <row r="48341" spans="13:21" s="104" customFormat="1" ht="15.75">
      <c r="M48341" s="172"/>
      <c r="N48341" s="172"/>
      <c r="O48341" s="172"/>
      <c r="U48341" s="173"/>
    </row>
    <row r="48342" spans="13:21" s="104" customFormat="1" ht="15.75">
      <c r="M48342" s="172"/>
      <c r="N48342" s="172"/>
      <c r="O48342" s="172"/>
      <c r="U48342" s="173"/>
    </row>
    <row r="48343" spans="13:21" s="104" customFormat="1" ht="15.75">
      <c r="M48343" s="172"/>
      <c r="N48343" s="172"/>
      <c r="O48343" s="172"/>
      <c r="U48343" s="173"/>
    </row>
    <row r="48344" spans="13:21" s="104" customFormat="1" ht="15.75">
      <c r="M48344" s="172"/>
      <c r="N48344" s="172"/>
      <c r="O48344" s="172"/>
      <c r="U48344" s="173"/>
    </row>
    <row r="48345" spans="13:21" s="104" customFormat="1" ht="15.75">
      <c r="M48345" s="172"/>
      <c r="N48345" s="172"/>
      <c r="O48345" s="172"/>
      <c r="U48345" s="173"/>
    </row>
    <row r="48346" spans="13:21" s="104" customFormat="1" ht="15.75">
      <c r="M48346" s="172"/>
      <c r="N48346" s="172"/>
      <c r="O48346" s="172"/>
      <c r="U48346" s="173"/>
    </row>
    <row r="48347" spans="13:21" s="104" customFormat="1" ht="15.75">
      <c r="M48347" s="172"/>
      <c r="N48347" s="172"/>
      <c r="O48347" s="172"/>
      <c r="U48347" s="173"/>
    </row>
    <row r="48348" spans="13:21" s="104" customFormat="1" ht="15.75">
      <c r="M48348" s="172"/>
      <c r="N48348" s="172"/>
      <c r="O48348" s="172"/>
      <c r="U48348" s="173"/>
    </row>
    <row r="48349" spans="13:21" s="104" customFormat="1" ht="15.75">
      <c r="M48349" s="172"/>
      <c r="N48349" s="172"/>
      <c r="O48349" s="172"/>
      <c r="U48349" s="173"/>
    </row>
    <row r="48350" spans="13:21" s="104" customFormat="1" ht="15.75">
      <c r="M48350" s="172"/>
      <c r="N48350" s="172"/>
      <c r="O48350" s="172"/>
      <c r="U48350" s="173"/>
    </row>
    <row r="48351" spans="13:21" s="104" customFormat="1" ht="15.75">
      <c r="M48351" s="172"/>
      <c r="N48351" s="172"/>
      <c r="O48351" s="172"/>
      <c r="U48351" s="173"/>
    </row>
    <row r="48352" spans="13:21" s="104" customFormat="1" ht="15.75">
      <c r="M48352" s="172"/>
      <c r="N48352" s="172"/>
      <c r="O48352" s="172"/>
      <c r="U48352" s="173"/>
    </row>
    <row r="48353" spans="13:21" s="104" customFormat="1" ht="15.75">
      <c r="M48353" s="172"/>
      <c r="N48353" s="172"/>
      <c r="O48353" s="172"/>
      <c r="U48353" s="173"/>
    </row>
    <row r="48354" spans="13:21" s="104" customFormat="1" ht="15.75">
      <c r="M48354" s="172"/>
      <c r="N48354" s="172"/>
      <c r="O48354" s="172"/>
      <c r="U48354" s="173"/>
    </row>
    <row r="48355" spans="13:21" s="104" customFormat="1" ht="15.75">
      <c r="M48355" s="172"/>
      <c r="N48355" s="172"/>
      <c r="O48355" s="172"/>
      <c r="U48355" s="173"/>
    </row>
    <row r="48356" spans="13:21" s="104" customFormat="1" ht="15.75">
      <c r="M48356" s="172"/>
      <c r="N48356" s="172"/>
      <c r="O48356" s="172"/>
      <c r="U48356" s="173"/>
    </row>
    <row r="48357" spans="13:21" s="104" customFormat="1" ht="15.75">
      <c r="M48357" s="172"/>
      <c r="N48357" s="172"/>
      <c r="O48357" s="172"/>
      <c r="U48357" s="173"/>
    </row>
    <row r="48358" spans="13:21" s="104" customFormat="1" ht="15.75">
      <c r="M48358" s="172"/>
      <c r="N48358" s="172"/>
      <c r="O48358" s="172"/>
      <c r="U48358" s="173"/>
    </row>
    <row r="48359" spans="13:21" s="104" customFormat="1" ht="15.75">
      <c r="M48359" s="172"/>
      <c r="N48359" s="172"/>
      <c r="O48359" s="172"/>
      <c r="U48359" s="173"/>
    </row>
    <row r="48360" spans="13:21" s="104" customFormat="1" ht="15.75">
      <c r="M48360" s="172"/>
      <c r="N48360" s="172"/>
      <c r="O48360" s="172"/>
      <c r="U48360" s="173"/>
    </row>
    <row r="48361" spans="13:21" s="104" customFormat="1" ht="15.75">
      <c r="M48361" s="172"/>
      <c r="N48361" s="172"/>
      <c r="O48361" s="172"/>
      <c r="U48361" s="173"/>
    </row>
    <row r="48362" spans="13:21" s="104" customFormat="1" ht="15.75">
      <c r="M48362" s="172"/>
      <c r="N48362" s="172"/>
      <c r="O48362" s="172"/>
      <c r="U48362" s="173"/>
    </row>
    <row r="48363" spans="13:21" s="104" customFormat="1" ht="15.75">
      <c r="M48363" s="172"/>
      <c r="N48363" s="172"/>
      <c r="O48363" s="172"/>
      <c r="U48363" s="173"/>
    </row>
    <row r="48364" spans="13:21" s="104" customFormat="1" ht="15.75">
      <c r="M48364" s="172"/>
      <c r="N48364" s="172"/>
      <c r="O48364" s="172"/>
      <c r="U48364" s="173"/>
    </row>
    <row r="48365" spans="13:21" s="104" customFormat="1" ht="15.75">
      <c r="M48365" s="172"/>
      <c r="N48365" s="172"/>
      <c r="O48365" s="172"/>
      <c r="U48365" s="173"/>
    </row>
    <row r="48366" spans="13:21" s="104" customFormat="1" ht="15.75">
      <c r="M48366" s="172"/>
      <c r="N48366" s="172"/>
      <c r="O48366" s="172"/>
      <c r="U48366" s="173"/>
    </row>
    <row r="48367" spans="13:21" s="104" customFormat="1" ht="15.75">
      <c r="M48367" s="172"/>
      <c r="N48367" s="172"/>
      <c r="O48367" s="172"/>
      <c r="U48367" s="173"/>
    </row>
    <row r="48368" spans="13:21" s="104" customFormat="1" ht="15.75">
      <c r="M48368" s="172"/>
      <c r="N48368" s="172"/>
      <c r="O48368" s="172"/>
      <c r="U48368" s="173"/>
    </row>
    <row r="48369" spans="13:21" s="104" customFormat="1" ht="15.75">
      <c r="M48369" s="172"/>
      <c r="N48369" s="172"/>
      <c r="O48369" s="172"/>
      <c r="U48369" s="173"/>
    </row>
    <row r="48370" spans="13:21" s="104" customFormat="1" ht="15.75">
      <c r="M48370" s="172"/>
      <c r="N48370" s="172"/>
      <c r="O48370" s="172"/>
      <c r="U48370" s="173"/>
    </row>
    <row r="48371" spans="13:21" s="104" customFormat="1" ht="15.75">
      <c r="M48371" s="172"/>
      <c r="N48371" s="172"/>
      <c r="O48371" s="172"/>
      <c r="U48371" s="173"/>
    </row>
    <row r="48372" spans="13:21" s="104" customFormat="1" ht="15.75">
      <c r="M48372" s="172"/>
      <c r="N48372" s="172"/>
      <c r="O48372" s="172"/>
      <c r="U48372" s="173"/>
    </row>
    <row r="48373" spans="13:21" s="104" customFormat="1" ht="15.75">
      <c r="M48373" s="172"/>
      <c r="N48373" s="172"/>
      <c r="O48373" s="172"/>
      <c r="U48373" s="173"/>
    </row>
    <row r="48374" spans="13:21" s="104" customFormat="1" ht="15.75">
      <c r="M48374" s="172"/>
      <c r="N48374" s="172"/>
      <c r="O48374" s="172"/>
      <c r="U48374" s="173"/>
    </row>
    <row r="48375" spans="13:21" s="104" customFormat="1" ht="15.75">
      <c r="M48375" s="172"/>
      <c r="N48375" s="172"/>
      <c r="O48375" s="172"/>
      <c r="U48375" s="173"/>
    </row>
    <row r="48376" spans="13:21" s="104" customFormat="1" ht="15.75">
      <c r="M48376" s="172"/>
      <c r="N48376" s="172"/>
      <c r="O48376" s="172"/>
      <c r="U48376" s="173"/>
    </row>
    <row r="48377" spans="13:21" s="104" customFormat="1" ht="15.75">
      <c r="M48377" s="172"/>
      <c r="N48377" s="172"/>
      <c r="O48377" s="172"/>
      <c r="U48377" s="173"/>
    </row>
    <row r="48378" spans="13:21" s="104" customFormat="1" ht="15.75">
      <c r="M48378" s="172"/>
      <c r="N48378" s="172"/>
      <c r="O48378" s="172"/>
      <c r="U48378" s="173"/>
    </row>
    <row r="48379" spans="13:21" s="104" customFormat="1" ht="15.75">
      <c r="M48379" s="172"/>
      <c r="N48379" s="172"/>
      <c r="O48379" s="172"/>
      <c r="U48379" s="173"/>
    </row>
    <row r="48380" spans="13:21" s="104" customFormat="1" ht="15.75">
      <c r="M48380" s="172"/>
      <c r="N48380" s="172"/>
      <c r="O48380" s="172"/>
      <c r="U48380" s="173"/>
    </row>
    <row r="48381" spans="13:21" s="104" customFormat="1" ht="15.75">
      <c r="M48381" s="172"/>
      <c r="N48381" s="172"/>
      <c r="O48381" s="172"/>
      <c r="U48381" s="173"/>
    </row>
    <row r="48382" spans="13:21" s="104" customFormat="1" ht="15.75">
      <c r="M48382" s="172"/>
      <c r="N48382" s="172"/>
      <c r="O48382" s="172"/>
      <c r="U48382" s="173"/>
    </row>
    <row r="48383" spans="13:21" s="104" customFormat="1" ht="15.75">
      <c r="M48383" s="172"/>
      <c r="N48383" s="172"/>
      <c r="O48383" s="172"/>
      <c r="U48383" s="173"/>
    </row>
    <row r="48384" spans="13:21" s="104" customFormat="1" ht="15.75">
      <c r="M48384" s="172"/>
      <c r="N48384" s="172"/>
      <c r="O48384" s="172"/>
      <c r="U48384" s="173"/>
    </row>
    <row r="48385" spans="13:21" s="104" customFormat="1" ht="15.75">
      <c r="M48385" s="172"/>
      <c r="N48385" s="172"/>
      <c r="O48385" s="172"/>
      <c r="U48385" s="173"/>
    </row>
    <row r="48386" spans="13:21" s="104" customFormat="1" ht="15.75">
      <c r="M48386" s="172"/>
      <c r="N48386" s="172"/>
      <c r="O48386" s="172"/>
      <c r="U48386" s="173"/>
    </row>
    <row r="48387" spans="13:21" s="104" customFormat="1" ht="15.75">
      <c r="M48387" s="172"/>
      <c r="N48387" s="172"/>
      <c r="O48387" s="172"/>
      <c r="U48387" s="173"/>
    </row>
    <row r="48388" spans="13:21" s="104" customFormat="1" ht="15.75">
      <c r="M48388" s="172"/>
      <c r="N48388" s="172"/>
      <c r="O48388" s="172"/>
      <c r="U48388" s="173"/>
    </row>
    <row r="48389" spans="13:21" s="104" customFormat="1" ht="15.75">
      <c r="M48389" s="172"/>
      <c r="N48389" s="172"/>
      <c r="O48389" s="172"/>
      <c r="U48389" s="173"/>
    </row>
    <row r="48390" spans="13:21" s="104" customFormat="1" ht="15.75">
      <c r="M48390" s="172"/>
      <c r="N48390" s="172"/>
      <c r="O48390" s="172"/>
      <c r="U48390" s="173"/>
    </row>
    <row r="48391" spans="13:21" s="104" customFormat="1" ht="15.75">
      <c r="M48391" s="172"/>
      <c r="N48391" s="172"/>
      <c r="O48391" s="172"/>
      <c r="U48391" s="173"/>
    </row>
    <row r="48392" spans="13:21" s="104" customFormat="1" ht="15.75">
      <c r="M48392" s="172"/>
      <c r="N48392" s="172"/>
      <c r="O48392" s="172"/>
      <c r="U48392" s="173"/>
    </row>
    <row r="48393" spans="13:21" s="104" customFormat="1" ht="15.75">
      <c r="M48393" s="172"/>
      <c r="N48393" s="172"/>
      <c r="O48393" s="172"/>
      <c r="U48393" s="173"/>
    </row>
    <row r="48394" spans="13:21" s="104" customFormat="1" ht="15.75">
      <c r="M48394" s="172"/>
      <c r="N48394" s="172"/>
      <c r="O48394" s="172"/>
      <c r="U48394" s="173"/>
    </row>
    <row r="48395" spans="13:21" s="104" customFormat="1" ht="15.75">
      <c r="M48395" s="172"/>
      <c r="N48395" s="172"/>
      <c r="O48395" s="172"/>
      <c r="U48395" s="173"/>
    </row>
    <row r="48396" spans="13:21" s="104" customFormat="1" ht="15.75">
      <c r="M48396" s="172"/>
      <c r="N48396" s="172"/>
      <c r="O48396" s="172"/>
      <c r="U48396" s="173"/>
    </row>
    <row r="48397" spans="13:21" s="104" customFormat="1" ht="15.75">
      <c r="M48397" s="172"/>
      <c r="N48397" s="172"/>
      <c r="O48397" s="172"/>
      <c r="U48397" s="173"/>
    </row>
    <row r="48398" spans="13:21" s="104" customFormat="1" ht="15.75">
      <c r="M48398" s="172"/>
      <c r="N48398" s="172"/>
      <c r="O48398" s="172"/>
      <c r="U48398" s="173"/>
    </row>
    <row r="48399" spans="13:21" s="104" customFormat="1" ht="15.75">
      <c r="M48399" s="172"/>
      <c r="N48399" s="172"/>
      <c r="O48399" s="172"/>
      <c r="U48399" s="173"/>
    </row>
    <row r="48400" spans="13:21" s="104" customFormat="1" ht="15.75">
      <c r="M48400" s="172"/>
      <c r="N48400" s="172"/>
      <c r="O48400" s="172"/>
      <c r="U48400" s="173"/>
    </row>
    <row r="48401" spans="13:21" s="104" customFormat="1" ht="15.75">
      <c r="M48401" s="172"/>
      <c r="N48401" s="172"/>
      <c r="O48401" s="172"/>
      <c r="U48401" s="173"/>
    </row>
    <row r="48402" spans="13:21" s="104" customFormat="1" ht="15.75">
      <c r="M48402" s="172"/>
      <c r="N48402" s="172"/>
      <c r="O48402" s="172"/>
      <c r="U48402" s="173"/>
    </row>
    <row r="48403" spans="13:21" s="104" customFormat="1" ht="15.75">
      <c r="M48403" s="172"/>
      <c r="N48403" s="172"/>
      <c r="O48403" s="172"/>
      <c r="U48403" s="173"/>
    </row>
    <row r="48404" spans="13:21" s="104" customFormat="1" ht="15.75">
      <c r="M48404" s="172"/>
      <c r="N48404" s="172"/>
      <c r="O48404" s="172"/>
      <c r="U48404" s="173"/>
    </row>
    <row r="48405" spans="13:21" s="104" customFormat="1" ht="15.75">
      <c r="M48405" s="172"/>
      <c r="N48405" s="172"/>
      <c r="O48405" s="172"/>
      <c r="U48405" s="173"/>
    </row>
    <row r="48406" spans="13:21" s="104" customFormat="1" ht="15.75">
      <c r="M48406" s="172"/>
      <c r="N48406" s="172"/>
      <c r="O48406" s="172"/>
      <c r="U48406" s="173"/>
    </row>
    <row r="48407" spans="13:21" s="104" customFormat="1" ht="15.75">
      <c r="M48407" s="172"/>
      <c r="N48407" s="172"/>
      <c r="O48407" s="172"/>
      <c r="U48407" s="173"/>
    </row>
    <row r="48408" spans="13:21" s="104" customFormat="1" ht="15.75">
      <c r="M48408" s="172"/>
      <c r="N48408" s="172"/>
      <c r="O48408" s="172"/>
      <c r="U48408" s="173"/>
    </row>
    <row r="48409" spans="13:21" s="104" customFormat="1" ht="15.75">
      <c r="M48409" s="172"/>
      <c r="N48409" s="172"/>
      <c r="O48409" s="172"/>
      <c r="U48409" s="173"/>
    </row>
    <row r="48410" spans="13:21" s="104" customFormat="1" ht="15.75">
      <c r="M48410" s="172"/>
      <c r="N48410" s="172"/>
      <c r="O48410" s="172"/>
      <c r="U48410" s="173"/>
    </row>
    <row r="48411" spans="13:21" s="104" customFormat="1" ht="15.75">
      <c r="M48411" s="172"/>
      <c r="N48411" s="172"/>
      <c r="O48411" s="172"/>
      <c r="U48411" s="173"/>
    </row>
    <row r="48412" spans="13:21" s="104" customFormat="1" ht="15.75">
      <c r="M48412" s="172"/>
      <c r="N48412" s="172"/>
      <c r="O48412" s="172"/>
      <c r="U48412" s="173"/>
    </row>
    <row r="48413" spans="13:21" s="104" customFormat="1" ht="15.75">
      <c r="M48413" s="172"/>
      <c r="N48413" s="172"/>
      <c r="O48413" s="172"/>
      <c r="U48413" s="173"/>
    </row>
    <row r="48414" spans="13:21" s="104" customFormat="1" ht="15.75">
      <c r="M48414" s="172"/>
      <c r="N48414" s="172"/>
      <c r="O48414" s="172"/>
      <c r="U48414" s="173"/>
    </row>
    <row r="48415" spans="13:21" s="104" customFormat="1" ht="15.75">
      <c r="M48415" s="172"/>
      <c r="N48415" s="172"/>
      <c r="O48415" s="172"/>
      <c r="U48415" s="173"/>
    </row>
    <row r="48416" spans="13:21" s="104" customFormat="1" ht="15.75">
      <c r="M48416" s="172"/>
      <c r="N48416" s="172"/>
      <c r="O48416" s="172"/>
      <c r="U48416" s="173"/>
    </row>
    <row r="48417" spans="13:21" s="104" customFormat="1" ht="15.75">
      <c r="M48417" s="172"/>
      <c r="N48417" s="172"/>
      <c r="O48417" s="172"/>
      <c r="U48417" s="173"/>
    </row>
    <row r="48418" spans="13:21" s="104" customFormat="1" ht="15.75">
      <c r="M48418" s="172"/>
      <c r="N48418" s="172"/>
      <c r="O48418" s="172"/>
      <c r="U48418" s="173"/>
    </row>
    <row r="48419" spans="13:21" s="104" customFormat="1" ht="15.75">
      <c r="M48419" s="172"/>
      <c r="N48419" s="172"/>
      <c r="O48419" s="172"/>
      <c r="U48419" s="173"/>
    </row>
    <row r="48420" spans="13:21" s="104" customFormat="1" ht="15.75">
      <c r="M48420" s="172"/>
      <c r="N48420" s="172"/>
      <c r="O48420" s="172"/>
      <c r="U48420" s="173"/>
    </row>
    <row r="48421" spans="13:21" s="104" customFormat="1" ht="15.75">
      <c r="M48421" s="172"/>
      <c r="N48421" s="172"/>
      <c r="O48421" s="172"/>
      <c r="U48421" s="173"/>
    </row>
    <row r="48422" spans="13:21" s="104" customFormat="1" ht="15.75">
      <c r="M48422" s="172"/>
      <c r="N48422" s="172"/>
      <c r="O48422" s="172"/>
      <c r="U48422" s="173"/>
    </row>
    <row r="48423" spans="13:21" s="104" customFormat="1" ht="15.75">
      <c r="M48423" s="172"/>
      <c r="N48423" s="172"/>
      <c r="O48423" s="172"/>
      <c r="U48423" s="173"/>
    </row>
    <row r="48424" spans="13:21" s="104" customFormat="1" ht="15.75">
      <c r="M48424" s="172"/>
      <c r="N48424" s="172"/>
      <c r="O48424" s="172"/>
      <c r="U48424" s="173"/>
    </row>
    <row r="48425" spans="13:21" s="104" customFormat="1" ht="15.75">
      <c r="M48425" s="172"/>
      <c r="N48425" s="172"/>
      <c r="O48425" s="172"/>
      <c r="U48425" s="173"/>
    </row>
    <row r="48426" spans="13:21" s="104" customFormat="1" ht="15.75">
      <c r="M48426" s="172"/>
      <c r="N48426" s="172"/>
      <c r="O48426" s="172"/>
      <c r="U48426" s="173"/>
    </row>
    <row r="48427" spans="13:21" s="104" customFormat="1" ht="15.75">
      <c r="M48427" s="172"/>
      <c r="N48427" s="172"/>
      <c r="O48427" s="172"/>
      <c r="U48427" s="173"/>
    </row>
    <row r="48428" spans="13:21" s="104" customFormat="1" ht="15.75">
      <c r="M48428" s="172"/>
      <c r="N48428" s="172"/>
      <c r="O48428" s="172"/>
      <c r="U48428" s="173"/>
    </row>
    <row r="48429" spans="13:21" s="104" customFormat="1" ht="15.75">
      <c r="M48429" s="172"/>
      <c r="N48429" s="172"/>
      <c r="O48429" s="172"/>
      <c r="U48429" s="173"/>
    </row>
    <row r="48430" spans="13:21" s="104" customFormat="1" ht="15.75">
      <c r="M48430" s="172"/>
      <c r="N48430" s="172"/>
      <c r="O48430" s="172"/>
      <c r="U48430" s="173"/>
    </row>
    <row r="48431" spans="13:21" s="104" customFormat="1" ht="15.75">
      <c r="M48431" s="172"/>
      <c r="N48431" s="172"/>
      <c r="O48431" s="172"/>
      <c r="U48431" s="173"/>
    </row>
    <row r="48432" spans="13:21" s="104" customFormat="1" ht="15.75">
      <c r="M48432" s="172"/>
      <c r="N48432" s="172"/>
      <c r="O48432" s="172"/>
      <c r="U48432" s="173"/>
    </row>
    <row r="48433" spans="13:21" s="104" customFormat="1" ht="15.75">
      <c r="M48433" s="172"/>
      <c r="N48433" s="172"/>
      <c r="O48433" s="172"/>
      <c r="U48433" s="173"/>
    </row>
    <row r="48434" spans="13:21" s="104" customFormat="1" ht="15.75">
      <c r="M48434" s="172"/>
      <c r="N48434" s="172"/>
      <c r="O48434" s="172"/>
      <c r="U48434" s="173"/>
    </row>
    <row r="48435" spans="13:21" s="104" customFormat="1" ht="15.75">
      <c r="M48435" s="172"/>
      <c r="N48435" s="172"/>
      <c r="O48435" s="172"/>
      <c r="U48435" s="173"/>
    </row>
    <row r="48436" spans="13:21" s="104" customFormat="1" ht="15.75">
      <c r="M48436" s="172"/>
      <c r="N48436" s="172"/>
      <c r="O48436" s="172"/>
      <c r="U48436" s="173"/>
    </row>
    <row r="48437" spans="13:21" s="104" customFormat="1" ht="15.75">
      <c r="M48437" s="172"/>
      <c r="N48437" s="172"/>
      <c r="O48437" s="172"/>
      <c r="U48437" s="173"/>
    </row>
    <row r="48438" spans="13:21" s="104" customFormat="1" ht="15.75">
      <c r="M48438" s="172"/>
      <c r="N48438" s="172"/>
      <c r="O48438" s="172"/>
      <c r="U48438" s="173"/>
    </row>
    <row r="48439" spans="13:21" s="104" customFormat="1" ht="15.75">
      <c r="M48439" s="172"/>
      <c r="N48439" s="172"/>
      <c r="O48439" s="172"/>
      <c r="U48439" s="173"/>
    </row>
    <row r="48440" spans="13:21" s="104" customFormat="1" ht="15.75">
      <c r="M48440" s="172"/>
      <c r="N48440" s="172"/>
      <c r="O48440" s="172"/>
      <c r="U48440" s="173"/>
    </row>
    <row r="48441" spans="13:21" s="104" customFormat="1" ht="15.75">
      <c r="M48441" s="172"/>
      <c r="N48441" s="172"/>
      <c r="O48441" s="172"/>
      <c r="U48441" s="173"/>
    </row>
    <row r="48442" spans="13:21" s="104" customFormat="1" ht="15.75">
      <c r="M48442" s="172"/>
      <c r="N48442" s="172"/>
      <c r="O48442" s="172"/>
      <c r="U48442" s="173"/>
    </row>
    <row r="48443" spans="13:21" s="104" customFormat="1" ht="15.75">
      <c r="M48443" s="172"/>
      <c r="N48443" s="172"/>
      <c r="O48443" s="172"/>
      <c r="U48443" s="173"/>
    </row>
    <row r="48444" spans="13:21" s="104" customFormat="1" ht="15.75">
      <c r="M48444" s="172"/>
      <c r="N48444" s="172"/>
      <c r="O48444" s="172"/>
      <c r="U48444" s="173"/>
    </row>
    <row r="48445" spans="13:21" s="104" customFormat="1" ht="15.75">
      <c r="M48445" s="172"/>
      <c r="N48445" s="172"/>
      <c r="O48445" s="172"/>
      <c r="U48445" s="173"/>
    </row>
    <row r="48446" spans="13:21" s="104" customFormat="1" ht="15.75">
      <c r="M48446" s="172"/>
      <c r="N48446" s="172"/>
      <c r="O48446" s="172"/>
      <c r="U48446" s="173"/>
    </row>
    <row r="48447" spans="13:21" s="104" customFormat="1" ht="15.75">
      <c r="M48447" s="172"/>
      <c r="N48447" s="172"/>
      <c r="O48447" s="172"/>
      <c r="U48447" s="173"/>
    </row>
    <row r="48448" spans="13:21" s="104" customFormat="1" ht="15.75">
      <c r="M48448" s="172"/>
      <c r="N48448" s="172"/>
      <c r="O48448" s="172"/>
      <c r="U48448" s="173"/>
    </row>
    <row r="48449" spans="13:21" s="104" customFormat="1" ht="15.75">
      <c r="M48449" s="172"/>
      <c r="N48449" s="172"/>
      <c r="O48449" s="172"/>
      <c r="U48449" s="173"/>
    </row>
    <row r="48450" spans="13:21" s="104" customFormat="1" ht="15.75">
      <c r="M48450" s="172"/>
      <c r="N48450" s="172"/>
      <c r="O48450" s="172"/>
      <c r="U48450" s="173"/>
    </row>
    <row r="48451" spans="13:21" s="104" customFormat="1" ht="15.75">
      <c r="M48451" s="172"/>
      <c r="N48451" s="172"/>
      <c r="O48451" s="172"/>
      <c r="U48451" s="173"/>
    </row>
    <row r="48452" spans="13:21" s="104" customFormat="1" ht="15.75">
      <c r="M48452" s="172"/>
      <c r="N48452" s="172"/>
      <c r="O48452" s="172"/>
      <c r="U48452" s="173"/>
    </row>
    <row r="48453" spans="13:21" s="104" customFormat="1" ht="15.75">
      <c r="M48453" s="172"/>
      <c r="N48453" s="172"/>
      <c r="O48453" s="172"/>
      <c r="U48453" s="173"/>
    </row>
    <row r="48454" spans="13:21" s="104" customFormat="1" ht="15.75">
      <c r="M48454" s="172"/>
      <c r="N48454" s="172"/>
      <c r="O48454" s="172"/>
      <c r="U48454" s="173"/>
    </row>
    <row r="48455" spans="13:21" s="104" customFormat="1" ht="15.75">
      <c r="M48455" s="172"/>
      <c r="N48455" s="172"/>
      <c r="O48455" s="172"/>
      <c r="U48455" s="173"/>
    </row>
    <row r="48456" spans="13:21" s="104" customFormat="1" ht="15.75">
      <c r="M48456" s="172"/>
      <c r="N48456" s="172"/>
      <c r="O48456" s="172"/>
      <c r="U48456" s="173"/>
    </row>
    <row r="48457" spans="13:21" s="104" customFormat="1" ht="15.75">
      <c r="M48457" s="172"/>
      <c r="N48457" s="172"/>
      <c r="O48457" s="172"/>
      <c r="U48457" s="173"/>
    </row>
    <row r="48458" spans="13:21" s="104" customFormat="1" ht="15.75">
      <c r="M48458" s="172"/>
      <c r="N48458" s="172"/>
      <c r="O48458" s="172"/>
      <c r="U48458" s="173"/>
    </row>
    <row r="48459" spans="13:21" s="104" customFormat="1" ht="15.75">
      <c r="M48459" s="172"/>
      <c r="N48459" s="172"/>
      <c r="O48459" s="172"/>
      <c r="U48459" s="173"/>
    </row>
    <row r="48460" spans="13:21" s="104" customFormat="1" ht="15.75">
      <c r="M48460" s="172"/>
      <c r="N48460" s="172"/>
      <c r="O48460" s="172"/>
      <c r="U48460" s="173"/>
    </row>
    <row r="48461" spans="13:21" s="104" customFormat="1" ht="15.75">
      <c r="M48461" s="172"/>
      <c r="N48461" s="172"/>
      <c r="O48461" s="172"/>
      <c r="U48461" s="173"/>
    </row>
    <row r="48462" spans="13:21" s="104" customFormat="1" ht="15.75">
      <c r="M48462" s="172"/>
      <c r="N48462" s="172"/>
      <c r="O48462" s="172"/>
      <c r="U48462" s="173"/>
    </row>
    <row r="48463" spans="13:21" s="104" customFormat="1" ht="15.75">
      <c r="M48463" s="172"/>
      <c r="N48463" s="172"/>
      <c r="O48463" s="172"/>
      <c r="U48463" s="173"/>
    </row>
    <row r="48464" spans="13:21" s="104" customFormat="1" ht="15.75">
      <c r="M48464" s="172"/>
      <c r="N48464" s="172"/>
      <c r="O48464" s="172"/>
      <c r="U48464" s="173"/>
    </row>
    <row r="48465" spans="13:21" s="104" customFormat="1" ht="15.75">
      <c r="M48465" s="172"/>
      <c r="N48465" s="172"/>
      <c r="O48465" s="172"/>
      <c r="U48465" s="173"/>
    </row>
    <row r="48466" spans="13:21" s="104" customFormat="1" ht="15.75">
      <c r="M48466" s="172"/>
      <c r="N48466" s="172"/>
      <c r="O48466" s="172"/>
      <c r="U48466" s="173"/>
    </row>
    <row r="48467" spans="13:21" s="104" customFormat="1" ht="15.75">
      <c r="M48467" s="172"/>
      <c r="N48467" s="172"/>
      <c r="O48467" s="172"/>
      <c r="U48467" s="173"/>
    </row>
    <row r="48468" spans="13:21" s="104" customFormat="1" ht="15.75">
      <c r="M48468" s="172"/>
      <c r="N48468" s="172"/>
      <c r="O48468" s="172"/>
      <c r="U48468" s="173"/>
    </row>
    <row r="48469" spans="13:21" s="104" customFormat="1" ht="15.75">
      <c r="M48469" s="172"/>
      <c r="N48469" s="172"/>
      <c r="O48469" s="172"/>
      <c r="U48469" s="173"/>
    </row>
    <row r="48470" spans="13:21" s="104" customFormat="1" ht="15.75">
      <c r="M48470" s="172"/>
      <c r="N48470" s="172"/>
      <c r="O48470" s="172"/>
      <c r="U48470" s="173"/>
    </row>
    <row r="48471" spans="13:21" s="104" customFormat="1" ht="15.75">
      <c r="M48471" s="172"/>
      <c r="N48471" s="172"/>
      <c r="O48471" s="172"/>
      <c r="U48471" s="173"/>
    </row>
    <row r="48472" spans="13:21" s="104" customFormat="1" ht="15.75">
      <c r="M48472" s="172"/>
      <c r="N48472" s="172"/>
      <c r="O48472" s="172"/>
      <c r="U48472" s="173"/>
    </row>
    <row r="48473" spans="13:21" s="104" customFormat="1" ht="15.75">
      <c r="M48473" s="172"/>
      <c r="N48473" s="172"/>
      <c r="O48473" s="172"/>
      <c r="U48473" s="173"/>
    </row>
    <row r="48474" spans="13:21" s="104" customFormat="1" ht="15.75">
      <c r="M48474" s="172"/>
      <c r="N48474" s="172"/>
      <c r="O48474" s="172"/>
      <c r="U48474" s="173"/>
    </row>
    <row r="48475" spans="13:21" s="104" customFormat="1" ht="15.75">
      <c r="M48475" s="172"/>
      <c r="N48475" s="172"/>
      <c r="O48475" s="172"/>
      <c r="U48475" s="173"/>
    </row>
    <row r="48476" spans="13:21" s="104" customFormat="1" ht="15.75">
      <c r="M48476" s="172"/>
      <c r="N48476" s="172"/>
      <c r="O48476" s="172"/>
      <c r="U48476" s="173"/>
    </row>
    <row r="48477" spans="13:21" s="104" customFormat="1" ht="15.75">
      <c r="M48477" s="172"/>
      <c r="N48477" s="172"/>
      <c r="O48477" s="172"/>
      <c r="U48477" s="173"/>
    </row>
    <row r="48478" spans="13:21" s="104" customFormat="1" ht="15.75">
      <c r="M48478" s="172"/>
      <c r="N48478" s="172"/>
      <c r="O48478" s="172"/>
      <c r="U48478" s="173"/>
    </row>
    <row r="48479" spans="13:21" s="104" customFormat="1" ht="15.75">
      <c r="M48479" s="172"/>
      <c r="N48479" s="172"/>
      <c r="O48479" s="172"/>
      <c r="U48479" s="173"/>
    </row>
    <row r="48480" spans="13:21" s="104" customFormat="1" ht="15.75">
      <c r="M48480" s="172"/>
      <c r="N48480" s="172"/>
      <c r="O48480" s="172"/>
      <c r="U48480" s="173"/>
    </row>
    <row r="48481" spans="13:21" s="104" customFormat="1" ht="15.75">
      <c r="M48481" s="172"/>
      <c r="N48481" s="172"/>
      <c r="O48481" s="172"/>
      <c r="U48481" s="173"/>
    </row>
    <row r="48482" spans="13:21" s="104" customFormat="1" ht="15.75">
      <c r="M48482" s="172"/>
      <c r="N48482" s="172"/>
      <c r="O48482" s="172"/>
      <c r="U48482" s="173"/>
    </row>
    <row r="48483" spans="13:21" s="104" customFormat="1" ht="15.75">
      <c r="M48483" s="172"/>
      <c r="N48483" s="172"/>
      <c r="O48483" s="172"/>
      <c r="U48483" s="173"/>
    </row>
    <row r="48484" spans="13:21" s="104" customFormat="1" ht="15.75">
      <c r="M48484" s="172"/>
      <c r="N48484" s="172"/>
      <c r="O48484" s="172"/>
      <c r="U48484" s="173"/>
    </row>
    <row r="48485" spans="13:21" s="104" customFormat="1" ht="15.75">
      <c r="M48485" s="172"/>
      <c r="N48485" s="172"/>
      <c r="O48485" s="172"/>
      <c r="U48485" s="173"/>
    </row>
    <row r="48486" spans="13:21" s="104" customFormat="1" ht="15.75">
      <c r="M48486" s="172"/>
      <c r="N48486" s="172"/>
      <c r="O48486" s="172"/>
      <c r="U48486" s="173"/>
    </row>
    <row r="48487" spans="13:21" s="104" customFormat="1" ht="15.75">
      <c r="M48487" s="172"/>
      <c r="N48487" s="172"/>
      <c r="O48487" s="172"/>
      <c r="U48487" s="173"/>
    </row>
    <row r="48488" spans="13:21" s="104" customFormat="1" ht="15.75">
      <c r="M48488" s="172"/>
      <c r="N48488" s="172"/>
      <c r="O48488" s="172"/>
      <c r="U48488" s="173"/>
    </row>
    <row r="48489" spans="13:21" s="104" customFormat="1" ht="15.75">
      <c r="M48489" s="172"/>
      <c r="N48489" s="172"/>
      <c r="O48489" s="172"/>
      <c r="U48489" s="173"/>
    </row>
    <row r="48490" spans="13:21" s="104" customFormat="1" ht="15.75">
      <c r="M48490" s="172"/>
      <c r="N48490" s="172"/>
      <c r="O48490" s="172"/>
      <c r="U48490" s="173"/>
    </row>
    <row r="48491" spans="13:21" s="104" customFormat="1" ht="15.75">
      <c r="M48491" s="172"/>
      <c r="N48491" s="172"/>
      <c r="O48491" s="172"/>
      <c r="U48491" s="173"/>
    </row>
    <row r="48492" spans="13:21" s="104" customFormat="1" ht="15.75">
      <c r="M48492" s="172"/>
      <c r="N48492" s="172"/>
      <c r="O48492" s="172"/>
      <c r="U48492" s="173"/>
    </row>
    <row r="48493" spans="13:21" s="104" customFormat="1" ht="15.75">
      <c r="M48493" s="172"/>
      <c r="N48493" s="172"/>
      <c r="O48493" s="172"/>
      <c r="U48493" s="173"/>
    </row>
    <row r="48494" spans="13:21" s="104" customFormat="1" ht="15.75">
      <c r="M48494" s="172"/>
      <c r="N48494" s="172"/>
      <c r="O48494" s="172"/>
      <c r="U48494" s="173"/>
    </row>
    <row r="48495" spans="13:21" s="104" customFormat="1" ht="15.75">
      <c r="M48495" s="172"/>
      <c r="N48495" s="172"/>
      <c r="O48495" s="172"/>
      <c r="U48495" s="173"/>
    </row>
    <row r="48496" spans="13:21" s="104" customFormat="1" ht="15.75">
      <c r="M48496" s="172"/>
      <c r="N48496" s="172"/>
      <c r="O48496" s="172"/>
      <c r="U48496" s="173"/>
    </row>
    <row r="48497" spans="13:21" s="104" customFormat="1" ht="15.75">
      <c r="M48497" s="172"/>
      <c r="N48497" s="172"/>
      <c r="O48497" s="172"/>
      <c r="U48497" s="173"/>
    </row>
    <row r="48498" spans="13:21" s="104" customFormat="1" ht="15.75">
      <c r="M48498" s="172"/>
      <c r="N48498" s="172"/>
      <c r="O48498" s="172"/>
      <c r="U48498" s="173"/>
    </row>
    <row r="48499" spans="13:21" s="104" customFormat="1" ht="15.75">
      <c r="M48499" s="172"/>
      <c r="N48499" s="172"/>
      <c r="O48499" s="172"/>
      <c r="U48499" s="173"/>
    </row>
    <row r="48500" spans="13:21" s="104" customFormat="1" ht="15.75">
      <c r="M48500" s="172"/>
      <c r="N48500" s="172"/>
      <c r="O48500" s="172"/>
      <c r="U48500" s="173"/>
    </row>
    <row r="48501" spans="13:21" s="104" customFormat="1" ht="15.75">
      <c r="M48501" s="172"/>
      <c r="N48501" s="172"/>
      <c r="O48501" s="172"/>
      <c r="U48501" s="173"/>
    </row>
    <row r="48502" spans="13:21" s="104" customFormat="1" ht="15.75">
      <c r="M48502" s="172"/>
      <c r="N48502" s="172"/>
      <c r="O48502" s="172"/>
      <c r="U48502" s="173"/>
    </row>
    <row r="48503" spans="13:21" s="104" customFormat="1" ht="15.75">
      <c r="M48503" s="172"/>
      <c r="N48503" s="172"/>
      <c r="O48503" s="172"/>
      <c r="U48503" s="173"/>
    </row>
    <row r="48504" spans="13:21" s="104" customFormat="1" ht="15.75">
      <c r="M48504" s="172"/>
      <c r="N48504" s="172"/>
      <c r="O48504" s="172"/>
      <c r="U48504" s="173"/>
    </row>
    <row r="48505" spans="13:21" s="104" customFormat="1" ht="15.75">
      <c r="M48505" s="172"/>
      <c r="N48505" s="172"/>
      <c r="O48505" s="172"/>
      <c r="U48505" s="173"/>
    </row>
    <row r="48506" spans="13:21" s="104" customFormat="1" ht="15.75">
      <c r="M48506" s="172"/>
      <c r="N48506" s="172"/>
      <c r="O48506" s="172"/>
      <c r="U48506" s="173"/>
    </row>
    <row r="48507" spans="13:21" s="104" customFormat="1" ht="15.75">
      <c r="M48507" s="172"/>
      <c r="N48507" s="172"/>
      <c r="O48507" s="172"/>
      <c r="U48507" s="173"/>
    </row>
    <row r="48508" spans="13:21" s="104" customFormat="1" ht="15.75">
      <c r="M48508" s="172"/>
      <c r="N48508" s="172"/>
      <c r="O48508" s="172"/>
      <c r="U48508" s="173"/>
    </row>
    <row r="48509" spans="13:21" s="104" customFormat="1" ht="15.75">
      <c r="M48509" s="172"/>
      <c r="N48509" s="172"/>
      <c r="O48509" s="172"/>
      <c r="U48509" s="173"/>
    </row>
    <row r="48510" spans="13:21" s="104" customFormat="1" ht="15.75">
      <c r="M48510" s="172"/>
      <c r="N48510" s="172"/>
      <c r="O48510" s="172"/>
      <c r="U48510" s="173"/>
    </row>
    <row r="48511" spans="13:21" s="104" customFormat="1" ht="15.75">
      <c r="M48511" s="172"/>
      <c r="N48511" s="172"/>
      <c r="O48511" s="172"/>
      <c r="U48511" s="173"/>
    </row>
    <row r="48512" spans="13:21" s="104" customFormat="1" ht="15.75">
      <c r="M48512" s="172"/>
      <c r="N48512" s="172"/>
      <c r="O48512" s="172"/>
      <c r="U48512" s="173"/>
    </row>
    <row r="48513" spans="13:21" s="104" customFormat="1" ht="15.75">
      <c r="M48513" s="172"/>
      <c r="N48513" s="172"/>
      <c r="O48513" s="172"/>
      <c r="U48513" s="173"/>
    </row>
    <row r="48514" spans="13:21" s="104" customFormat="1" ht="15.75">
      <c r="M48514" s="172"/>
      <c r="N48514" s="172"/>
      <c r="O48514" s="172"/>
      <c r="U48514" s="173"/>
    </row>
    <row r="48515" spans="13:21" s="104" customFormat="1" ht="15.75">
      <c r="M48515" s="172"/>
      <c r="N48515" s="172"/>
      <c r="O48515" s="172"/>
      <c r="U48515" s="173"/>
    </row>
    <row r="48516" spans="13:21" s="104" customFormat="1" ht="15.75">
      <c r="M48516" s="172"/>
      <c r="N48516" s="172"/>
      <c r="O48516" s="172"/>
      <c r="U48516" s="173"/>
    </row>
    <row r="48517" spans="13:21" s="104" customFormat="1" ht="15.75">
      <c r="M48517" s="172"/>
      <c r="N48517" s="172"/>
      <c r="O48517" s="172"/>
      <c r="U48517" s="173"/>
    </row>
    <row r="48518" spans="13:21" s="104" customFormat="1" ht="15.75">
      <c r="M48518" s="172"/>
      <c r="N48518" s="172"/>
      <c r="O48518" s="172"/>
      <c r="U48518" s="173"/>
    </row>
    <row r="48519" spans="13:21" s="104" customFormat="1" ht="15.75">
      <c r="M48519" s="172"/>
      <c r="N48519" s="172"/>
      <c r="O48519" s="172"/>
      <c r="U48519" s="173"/>
    </row>
    <row r="48520" spans="13:21" s="104" customFormat="1" ht="15.75">
      <c r="M48520" s="172"/>
      <c r="N48520" s="172"/>
      <c r="O48520" s="172"/>
      <c r="U48520" s="173"/>
    </row>
    <row r="48521" spans="13:21" s="104" customFormat="1" ht="15.75">
      <c r="M48521" s="172"/>
      <c r="N48521" s="172"/>
      <c r="O48521" s="172"/>
      <c r="U48521" s="173"/>
    </row>
    <row r="48522" spans="13:21" s="104" customFormat="1" ht="15.75">
      <c r="M48522" s="172"/>
      <c r="N48522" s="172"/>
      <c r="O48522" s="172"/>
      <c r="U48522" s="173"/>
    </row>
    <row r="48523" spans="13:21" s="104" customFormat="1" ht="15.75">
      <c r="M48523" s="172"/>
      <c r="N48523" s="172"/>
      <c r="O48523" s="172"/>
      <c r="U48523" s="173"/>
    </row>
    <row r="48524" spans="13:21" s="104" customFormat="1" ht="15.75">
      <c r="M48524" s="172"/>
      <c r="N48524" s="172"/>
      <c r="O48524" s="172"/>
      <c r="U48524" s="173"/>
    </row>
    <row r="48525" spans="13:21" s="104" customFormat="1" ht="15.75">
      <c r="M48525" s="172"/>
      <c r="N48525" s="172"/>
      <c r="O48525" s="172"/>
      <c r="U48525" s="173"/>
    </row>
    <row r="48526" spans="13:21" s="104" customFormat="1" ht="15.75">
      <c r="M48526" s="172"/>
      <c r="N48526" s="172"/>
      <c r="O48526" s="172"/>
      <c r="U48526" s="173"/>
    </row>
    <row r="48527" spans="13:21" s="104" customFormat="1" ht="15.75">
      <c r="M48527" s="172"/>
      <c r="N48527" s="172"/>
      <c r="O48527" s="172"/>
      <c r="U48527" s="173"/>
    </row>
    <row r="48528" spans="13:21" s="104" customFormat="1" ht="15.75">
      <c r="M48528" s="172"/>
      <c r="N48528" s="172"/>
      <c r="O48528" s="172"/>
      <c r="U48528" s="173"/>
    </row>
    <row r="48529" spans="13:21" s="104" customFormat="1" ht="15.75">
      <c r="M48529" s="172"/>
      <c r="N48529" s="172"/>
      <c r="O48529" s="172"/>
      <c r="U48529" s="173"/>
    </row>
    <row r="48530" spans="13:21" s="104" customFormat="1" ht="15.75">
      <c r="M48530" s="172"/>
      <c r="N48530" s="172"/>
      <c r="O48530" s="172"/>
      <c r="U48530" s="173"/>
    </row>
    <row r="48531" spans="13:21" s="104" customFormat="1" ht="15.75">
      <c r="M48531" s="172"/>
      <c r="N48531" s="172"/>
      <c r="O48531" s="172"/>
      <c r="U48531" s="173"/>
    </row>
    <row r="48532" spans="13:21" s="104" customFormat="1" ht="15.75">
      <c r="M48532" s="172"/>
      <c r="N48532" s="172"/>
      <c r="O48532" s="172"/>
      <c r="U48532" s="173"/>
    </row>
    <row r="48533" spans="13:21" s="104" customFormat="1" ht="15.75">
      <c r="M48533" s="172"/>
      <c r="N48533" s="172"/>
      <c r="O48533" s="172"/>
      <c r="U48533" s="173"/>
    </row>
    <row r="48534" spans="13:21" s="104" customFormat="1" ht="15.75">
      <c r="M48534" s="172"/>
      <c r="N48534" s="172"/>
      <c r="O48534" s="172"/>
      <c r="U48534" s="173"/>
    </row>
    <row r="48535" spans="13:21" s="104" customFormat="1" ht="15.75">
      <c r="M48535" s="172"/>
      <c r="N48535" s="172"/>
      <c r="O48535" s="172"/>
      <c r="U48535" s="173"/>
    </row>
    <row r="48536" spans="13:21" s="104" customFormat="1" ht="15.75">
      <c r="M48536" s="172"/>
      <c r="N48536" s="172"/>
      <c r="O48536" s="172"/>
      <c r="U48536" s="173"/>
    </row>
    <row r="48537" spans="13:21" s="104" customFormat="1" ht="15.75">
      <c r="M48537" s="172"/>
      <c r="N48537" s="172"/>
      <c r="O48537" s="172"/>
      <c r="U48537" s="173"/>
    </row>
    <row r="48538" spans="13:21" s="104" customFormat="1" ht="15.75">
      <c r="M48538" s="172"/>
      <c r="N48538" s="172"/>
      <c r="O48538" s="172"/>
      <c r="U48538" s="173"/>
    </row>
    <row r="48539" spans="13:21" s="104" customFormat="1" ht="15.75">
      <c r="M48539" s="172"/>
      <c r="N48539" s="172"/>
      <c r="O48539" s="172"/>
      <c r="U48539" s="173"/>
    </row>
    <row r="48540" spans="13:21" s="104" customFormat="1" ht="15.75">
      <c r="M48540" s="172"/>
      <c r="N48540" s="172"/>
      <c r="O48540" s="172"/>
      <c r="U48540" s="173"/>
    </row>
    <row r="48541" spans="13:21" s="104" customFormat="1" ht="15.75">
      <c r="M48541" s="172"/>
      <c r="N48541" s="172"/>
      <c r="O48541" s="172"/>
      <c r="U48541" s="173"/>
    </row>
    <row r="48542" spans="13:21" s="104" customFormat="1" ht="15.75">
      <c r="M48542" s="172"/>
      <c r="N48542" s="172"/>
      <c r="O48542" s="172"/>
      <c r="U48542" s="173"/>
    </row>
    <row r="48543" spans="13:21" s="104" customFormat="1" ht="15.75">
      <c r="M48543" s="172"/>
      <c r="N48543" s="172"/>
      <c r="O48543" s="172"/>
      <c r="U48543" s="173"/>
    </row>
    <row r="48544" spans="13:21" s="104" customFormat="1" ht="15.75">
      <c r="M48544" s="172"/>
      <c r="N48544" s="172"/>
      <c r="O48544" s="172"/>
      <c r="U48544" s="173"/>
    </row>
    <row r="48545" spans="13:21" s="104" customFormat="1" ht="15.75">
      <c r="M48545" s="172"/>
      <c r="N48545" s="172"/>
      <c r="O48545" s="172"/>
      <c r="U48545" s="173"/>
    </row>
    <row r="48546" spans="13:21" s="104" customFormat="1" ht="15.75">
      <c r="M48546" s="172"/>
      <c r="N48546" s="172"/>
      <c r="O48546" s="172"/>
      <c r="U48546" s="173"/>
    </row>
    <row r="48547" spans="13:21" s="104" customFormat="1" ht="15.75">
      <c r="M48547" s="172"/>
      <c r="N48547" s="172"/>
      <c r="O48547" s="172"/>
      <c r="U48547" s="173"/>
    </row>
    <row r="48548" spans="13:21" s="104" customFormat="1" ht="15.75">
      <c r="M48548" s="172"/>
      <c r="N48548" s="172"/>
      <c r="O48548" s="172"/>
      <c r="U48548" s="173"/>
    </row>
    <row r="48549" spans="13:21" s="104" customFormat="1" ht="15.75">
      <c r="M48549" s="172"/>
      <c r="N48549" s="172"/>
      <c r="O48549" s="172"/>
      <c r="U48549" s="173"/>
    </row>
    <row r="48550" spans="13:21" s="104" customFormat="1" ht="15.75">
      <c r="M48550" s="172"/>
      <c r="N48550" s="172"/>
      <c r="O48550" s="172"/>
      <c r="U48550" s="173"/>
    </row>
    <row r="48551" spans="13:21" s="104" customFormat="1" ht="15.75">
      <c r="M48551" s="172"/>
      <c r="N48551" s="172"/>
      <c r="O48551" s="172"/>
      <c r="U48551" s="173"/>
    </row>
    <row r="48552" spans="13:21" s="104" customFormat="1" ht="15.75">
      <c r="M48552" s="172"/>
      <c r="N48552" s="172"/>
      <c r="O48552" s="172"/>
      <c r="U48552" s="173"/>
    </row>
    <row r="48553" spans="13:21" s="104" customFormat="1" ht="15.75">
      <c r="M48553" s="172"/>
      <c r="N48553" s="172"/>
      <c r="O48553" s="172"/>
      <c r="U48553" s="173"/>
    </row>
    <row r="48554" spans="13:21" s="104" customFormat="1" ht="15.75">
      <c r="M48554" s="172"/>
      <c r="N48554" s="172"/>
      <c r="O48554" s="172"/>
      <c r="U48554" s="173"/>
    </row>
    <row r="48555" spans="13:21" s="104" customFormat="1" ht="15.75">
      <c r="M48555" s="172"/>
      <c r="N48555" s="172"/>
      <c r="O48555" s="172"/>
      <c r="U48555" s="173"/>
    </row>
    <row r="48556" spans="13:21" s="104" customFormat="1" ht="15.75">
      <c r="M48556" s="172"/>
      <c r="N48556" s="172"/>
      <c r="O48556" s="172"/>
      <c r="U48556" s="173"/>
    </row>
    <row r="48557" spans="13:21" s="104" customFormat="1" ht="15.75">
      <c r="M48557" s="172"/>
      <c r="N48557" s="172"/>
      <c r="O48557" s="172"/>
      <c r="U48557" s="173"/>
    </row>
    <row r="48558" spans="13:21" s="104" customFormat="1" ht="15.75">
      <c r="M48558" s="172"/>
      <c r="N48558" s="172"/>
      <c r="O48558" s="172"/>
      <c r="U48558" s="173"/>
    </row>
    <row r="48559" spans="13:21" s="104" customFormat="1" ht="15.75">
      <c r="M48559" s="172"/>
      <c r="N48559" s="172"/>
      <c r="O48559" s="172"/>
      <c r="U48559" s="173"/>
    </row>
    <row r="48560" spans="13:21" s="104" customFormat="1" ht="15.75">
      <c r="M48560" s="172"/>
      <c r="N48560" s="172"/>
      <c r="O48560" s="172"/>
      <c r="U48560" s="173"/>
    </row>
    <row r="48561" spans="13:21" s="104" customFormat="1" ht="15.75">
      <c r="M48561" s="172"/>
      <c r="N48561" s="172"/>
      <c r="O48561" s="172"/>
      <c r="U48561" s="173"/>
    </row>
    <row r="48562" spans="13:21" s="104" customFormat="1" ht="15.75">
      <c r="M48562" s="172"/>
      <c r="N48562" s="172"/>
      <c r="O48562" s="172"/>
      <c r="U48562" s="173"/>
    </row>
    <row r="48563" spans="13:21" s="104" customFormat="1" ht="15.75">
      <c r="M48563" s="172"/>
      <c r="N48563" s="172"/>
      <c r="O48563" s="172"/>
      <c r="U48563" s="173"/>
    </row>
    <row r="48564" spans="13:21" s="104" customFormat="1" ht="15.75">
      <c r="M48564" s="172"/>
      <c r="N48564" s="172"/>
      <c r="O48564" s="172"/>
      <c r="U48564" s="173"/>
    </row>
    <row r="48565" spans="13:21" s="104" customFormat="1" ht="15.75">
      <c r="M48565" s="172"/>
      <c r="N48565" s="172"/>
      <c r="O48565" s="172"/>
      <c r="U48565" s="173"/>
    </row>
    <row r="48566" spans="13:21" s="104" customFormat="1" ht="15.75">
      <c r="M48566" s="172"/>
      <c r="N48566" s="172"/>
      <c r="O48566" s="172"/>
      <c r="U48566" s="173"/>
    </row>
    <row r="48567" spans="13:21" s="104" customFormat="1" ht="15.75">
      <c r="M48567" s="172"/>
      <c r="N48567" s="172"/>
      <c r="O48567" s="172"/>
      <c r="U48567" s="173"/>
    </row>
    <row r="48568" spans="13:21" s="104" customFormat="1" ht="15.75">
      <c r="M48568" s="172"/>
      <c r="N48568" s="172"/>
      <c r="O48568" s="172"/>
      <c r="U48568" s="173"/>
    </row>
    <row r="48569" spans="13:21" s="104" customFormat="1" ht="15.75">
      <c r="M48569" s="172"/>
      <c r="N48569" s="172"/>
      <c r="O48569" s="172"/>
      <c r="U48569" s="173"/>
    </row>
    <row r="48570" spans="13:21" s="104" customFormat="1" ht="15.75">
      <c r="M48570" s="172"/>
      <c r="N48570" s="172"/>
      <c r="O48570" s="172"/>
      <c r="U48570" s="173"/>
    </row>
    <row r="48571" spans="13:21" s="104" customFormat="1" ht="15.75">
      <c r="M48571" s="172"/>
      <c r="N48571" s="172"/>
      <c r="O48571" s="172"/>
      <c r="U48571" s="173"/>
    </row>
    <row r="48572" spans="13:21" s="104" customFormat="1" ht="15.75">
      <c r="M48572" s="172"/>
      <c r="N48572" s="172"/>
      <c r="O48572" s="172"/>
      <c r="U48572" s="173"/>
    </row>
    <row r="48573" spans="13:21" s="104" customFormat="1" ht="15.75">
      <c r="M48573" s="172"/>
      <c r="N48573" s="172"/>
      <c r="O48573" s="172"/>
      <c r="U48573" s="173"/>
    </row>
    <row r="48574" spans="13:21" s="104" customFormat="1" ht="15.75">
      <c r="M48574" s="172"/>
      <c r="N48574" s="172"/>
      <c r="O48574" s="172"/>
      <c r="U48574" s="173"/>
    </row>
    <row r="48575" spans="13:21" s="104" customFormat="1" ht="15.75">
      <c r="M48575" s="172"/>
      <c r="N48575" s="172"/>
      <c r="O48575" s="172"/>
      <c r="U48575" s="173"/>
    </row>
    <row r="48576" spans="13:21" s="104" customFormat="1" ht="15.75">
      <c r="M48576" s="172"/>
      <c r="N48576" s="172"/>
      <c r="O48576" s="172"/>
      <c r="U48576" s="173"/>
    </row>
    <row r="48577" spans="13:21" s="104" customFormat="1" ht="15.75">
      <c r="M48577" s="172"/>
      <c r="N48577" s="172"/>
      <c r="O48577" s="172"/>
      <c r="U48577" s="173"/>
    </row>
    <row r="48578" spans="13:21" s="104" customFormat="1" ht="15.75">
      <c r="M48578" s="172"/>
      <c r="N48578" s="172"/>
      <c r="O48578" s="172"/>
      <c r="U48578" s="173"/>
    </row>
    <row r="48579" spans="13:21" s="104" customFormat="1" ht="15.75">
      <c r="M48579" s="172"/>
      <c r="N48579" s="172"/>
      <c r="O48579" s="172"/>
      <c r="U48579" s="173"/>
    </row>
    <row r="48580" spans="13:21" s="104" customFormat="1" ht="15.75">
      <c r="M48580" s="172"/>
      <c r="N48580" s="172"/>
      <c r="O48580" s="172"/>
      <c r="U48580" s="173"/>
    </row>
    <row r="48581" spans="13:21" s="104" customFormat="1" ht="15.75">
      <c r="M48581" s="172"/>
      <c r="N48581" s="172"/>
      <c r="O48581" s="172"/>
      <c r="U48581" s="173"/>
    </row>
    <row r="48582" spans="13:21" s="104" customFormat="1" ht="15.75">
      <c r="M48582" s="172"/>
      <c r="N48582" s="172"/>
      <c r="O48582" s="172"/>
      <c r="U48582" s="173"/>
    </row>
    <row r="48583" spans="13:21" s="104" customFormat="1" ht="15.75">
      <c r="M48583" s="172"/>
      <c r="N48583" s="172"/>
      <c r="O48583" s="172"/>
      <c r="U48583" s="173"/>
    </row>
    <row r="48584" spans="13:21" s="104" customFormat="1" ht="15.75">
      <c r="M48584" s="172"/>
      <c r="N48584" s="172"/>
      <c r="O48584" s="172"/>
      <c r="U48584" s="173"/>
    </row>
    <row r="48585" spans="13:21" s="104" customFormat="1" ht="15.75">
      <c r="M48585" s="172"/>
      <c r="N48585" s="172"/>
      <c r="O48585" s="172"/>
      <c r="U48585" s="173"/>
    </row>
    <row r="48586" spans="13:21" s="104" customFormat="1" ht="15.75">
      <c r="M48586" s="172"/>
      <c r="N48586" s="172"/>
      <c r="O48586" s="172"/>
      <c r="U48586" s="173"/>
    </row>
    <row r="48587" spans="13:21" s="104" customFormat="1" ht="15.75">
      <c r="M48587" s="172"/>
      <c r="N48587" s="172"/>
      <c r="O48587" s="172"/>
      <c r="U48587" s="173"/>
    </row>
    <row r="48588" spans="13:21" s="104" customFormat="1" ht="15.75">
      <c r="M48588" s="172"/>
      <c r="N48588" s="172"/>
      <c r="O48588" s="172"/>
      <c r="U48588" s="173"/>
    </row>
    <row r="48589" spans="13:21" s="104" customFormat="1" ht="15.75">
      <c r="M48589" s="172"/>
      <c r="N48589" s="172"/>
      <c r="O48589" s="172"/>
      <c r="U48589" s="173"/>
    </row>
    <row r="48590" spans="13:21" s="104" customFormat="1" ht="15.75">
      <c r="M48590" s="172"/>
      <c r="N48590" s="172"/>
      <c r="O48590" s="172"/>
      <c r="U48590" s="173"/>
    </row>
    <row r="48591" spans="13:21" s="104" customFormat="1" ht="15.75">
      <c r="M48591" s="172"/>
      <c r="N48591" s="172"/>
      <c r="O48591" s="172"/>
      <c r="U48591" s="173"/>
    </row>
    <row r="48592" spans="13:21" s="104" customFormat="1" ht="15.75">
      <c r="M48592" s="172"/>
      <c r="N48592" s="172"/>
      <c r="O48592" s="172"/>
      <c r="U48592" s="173"/>
    </row>
    <row r="48593" spans="13:21" s="104" customFormat="1" ht="15.75">
      <c r="M48593" s="172"/>
      <c r="N48593" s="172"/>
      <c r="O48593" s="172"/>
      <c r="U48593" s="173"/>
    </row>
    <row r="48594" spans="13:21" s="104" customFormat="1" ht="15.75">
      <c r="M48594" s="172"/>
      <c r="N48594" s="172"/>
      <c r="O48594" s="172"/>
      <c r="U48594" s="173"/>
    </row>
    <row r="48595" spans="13:21" s="104" customFormat="1" ht="15.75">
      <c r="M48595" s="172"/>
      <c r="N48595" s="172"/>
      <c r="O48595" s="172"/>
      <c r="U48595" s="173"/>
    </row>
    <row r="48596" spans="13:21" s="104" customFormat="1" ht="15.75">
      <c r="M48596" s="172"/>
      <c r="N48596" s="172"/>
      <c r="O48596" s="172"/>
      <c r="U48596" s="173"/>
    </row>
    <row r="48597" spans="13:21" s="104" customFormat="1" ht="15.75">
      <c r="M48597" s="172"/>
      <c r="N48597" s="172"/>
      <c r="O48597" s="172"/>
      <c r="U48597" s="173"/>
    </row>
    <row r="48598" spans="13:21" s="104" customFormat="1" ht="15.75">
      <c r="M48598" s="172"/>
      <c r="N48598" s="172"/>
      <c r="O48598" s="172"/>
      <c r="U48598" s="173"/>
    </row>
    <row r="48599" spans="13:21" s="104" customFormat="1" ht="15.75">
      <c r="M48599" s="172"/>
      <c r="N48599" s="172"/>
      <c r="O48599" s="172"/>
      <c r="U48599" s="173"/>
    </row>
    <row r="48600" spans="13:21" s="104" customFormat="1" ht="15.75">
      <c r="M48600" s="172"/>
      <c r="N48600" s="172"/>
      <c r="O48600" s="172"/>
      <c r="U48600" s="173"/>
    </row>
    <row r="48601" spans="13:21" s="104" customFormat="1" ht="15.75">
      <c r="M48601" s="172"/>
      <c r="N48601" s="172"/>
      <c r="O48601" s="172"/>
      <c r="U48601" s="173"/>
    </row>
    <row r="48602" spans="13:21" s="104" customFormat="1" ht="15.75">
      <c r="M48602" s="172"/>
      <c r="N48602" s="172"/>
      <c r="O48602" s="172"/>
      <c r="U48602" s="173"/>
    </row>
    <row r="48603" spans="13:21" s="104" customFormat="1" ht="15.75">
      <c r="M48603" s="172"/>
      <c r="N48603" s="172"/>
      <c r="O48603" s="172"/>
      <c r="U48603" s="173"/>
    </row>
    <row r="48604" spans="13:21" s="104" customFormat="1" ht="15.75">
      <c r="M48604" s="172"/>
      <c r="N48604" s="172"/>
      <c r="O48604" s="172"/>
      <c r="U48604" s="173"/>
    </row>
    <row r="48605" spans="13:21" s="104" customFormat="1" ht="15.75">
      <c r="M48605" s="172"/>
      <c r="N48605" s="172"/>
      <c r="O48605" s="172"/>
      <c r="U48605" s="173"/>
    </row>
    <row r="48606" spans="13:21" s="104" customFormat="1" ht="15.75">
      <c r="M48606" s="172"/>
      <c r="N48606" s="172"/>
      <c r="O48606" s="172"/>
      <c r="U48606" s="173"/>
    </row>
    <row r="48607" spans="13:21" s="104" customFormat="1" ht="15.75">
      <c r="M48607" s="172"/>
      <c r="N48607" s="172"/>
      <c r="O48607" s="172"/>
      <c r="U48607" s="173"/>
    </row>
    <row r="48608" spans="13:21" s="104" customFormat="1" ht="15.75">
      <c r="M48608" s="172"/>
      <c r="N48608" s="172"/>
      <c r="O48608" s="172"/>
      <c r="U48608" s="173"/>
    </row>
    <row r="48609" spans="13:21" s="104" customFormat="1" ht="15.75">
      <c r="M48609" s="172"/>
      <c r="N48609" s="172"/>
      <c r="O48609" s="172"/>
      <c r="U48609" s="173"/>
    </row>
    <row r="48610" spans="13:21" s="104" customFormat="1" ht="15.75">
      <c r="M48610" s="172"/>
      <c r="N48610" s="172"/>
      <c r="O48610" s="172"/>
      <c r="U48610" s="173"/>
    </row>
    <row r="48611" spans="13:21" s="104" customFormat="1" ht="15.75">
      <c r="M48611" s="172"/>
      <c r="N48611" s="172"/>
      <c r="O48611" s="172"/>
      <c r="U48611" s="173"/>
    </row>
    <row r="48612" spans="13:21" s="104" customFormat="1" ht="15.75">
      <c r="M48612" s="172"/>
      <c r="N48612" s="172"/>
      <c r="O48612" s="172"/>
      <c r="U48612" s="173"/>
    </row>
    <row r="48613" spans="13:21" s="104" customFormat="1" ht="15.75">
      <c r="M48613" s="172"/>
      <c r="N48613" s="172"/>
      <c r="O48613" s="172"/>
      <c r="U48613" s="173"/>
    </row>
    <row r="48614" spans="13:21" s="104" customFormat="1" ht="15.75">
      <c r="M48614" s="172"/>
      <c r="N48614" s="172"/>
      <c r="O48614" s="172"/>
      <c r="U48614" s="173"/>
    </row>
    <row r="48615" spans="13:21" s="104" customFormat="1" ht="15.75">
      <c r="M48615" s="172"/>
      <c r="N48615" s="172"/>
      <c r="O48615" s="172"/>
      <c r="U48615" s="173"/>
    </row>
    <row r="48616" spans="13:21" s="104" customFormat="1" ht="15.75">
      <c r="M48616" s="172"/>
      <c r="N48616" s="172"/>
      <c r="O48616" s="172"/>
      <c r="U48616" s="173"/>
    </row>
    <row r="48617" spans="13:21" s="104" customFormat="1" ht="15.75">
      <c r="M48617" s="172"/>
      <c r="N48617" s="172"/>
      <c r="O48617" s="172"/>
      <c r="U48617" s="173"/>
    </row>
    <row r="48618" spans="13:21" s="104" customFormat="1" ht="15.75">
      <c r="M48618" s="172"/>
      <c r="N48618" s="172"/>
      <c r="O48618" s="172"/>
      <c r="U48618" s="173"/>
    </row>
    <row r="48619" spans="13:21" s="104" customFormat="1" ht="15.75">
      <c r="M48619" s="172"/>
      <c r="N48619" s="172"/>
      <c r="O48619" s="172"/>
      <c r="U48619" s="173"/>
    </row>
    <row r="48620" spans="13:21" s="104" customFormat="1" ht="15.75">
      <c r="M48620" s="172"/>
      <c r="N48620" s="172"/>
      <c r="O48620" s="172"/>
      <c r="U48620" s="173"/>
    </row>
    <row r="48621" spans="13:21" s="104" customFormat="1" ht="15.75">
      <c r="M48621" s="172"/>
      <c r="N48621" s="172"/>
      <c r="O48621" s="172"/>
      <c r="U48621" s="173"/>
    </row>
    <row r="48622" spans="13:21" s="104" customFormat="1" ht="15.75">
      <c r="M48622" s="172"/>
      <c r="N48622" s="172"/>
      <c r="O48622" s="172"/>
      <c r="U48622" s="173"/>
    </row>
    <row r="48623" spans="13:21" s="104" customFormat="1" ht="15.75">
      <c r="M48623" s="172"/>
      <c r="N48623" s="172"/>
      <c r="O48623" s="172"/>
      <c r="U48623" s="173"/>
    </row>
    <row r="48624" spans="13:21" s="104" customFormat="1" ht="15.75">
      <c r="M48624" s="172"/>
      <c r="N48624" s="172"/>
      <c r="O48624" s="172"/>
      <c r="U48624" s="173"/>
    </row>
    <row r="48625" spans="13:21" s="104" customFormat="1" ht="15.75">
      <c r="M48625" s="172"/>
      <c r="N48625" s="172"/>
      <c r="O48625" s="172"/>
      <c r="U48625" s="173"/>
    </row>
    <row r="48626" spans="13:21" s="104" customFormat="1" ht="15.75">
      <c r="M48626" s="172"/>
      <c r="N48626" s="172"/>
      <c r="O48626" s="172"/>
      <c r="U48626" s="173"/>
    </row>
    <row r="48627" spans="13:21" s="104" customFormat="1" ht="15.75">
      <c r="M48627" s="172"/>
      <c r="N48627" s="172"/>
      <c r="O48627" s="172"/>
      <c r="U48627" s="173"/>
    </row>
    <row r="48628" spans="13:21" s="104" customFormat="1" ht="15.75">
      <c r="M48628" s="172"/>
      <c r="N48628" s="172"/>
      <c r="O48628" s="172"/>
      <c r="U48628" s="173"/>
    </row>
    <row r="48629" spans="13:21" s="104" customFormat="1" ht="15.75">
      <c r="M48629" s="172"/>
      <c r="N48629" s="172"/>
      <c r="O48629" s="172"/>
      <c r="U48629" s="173"/>
    </row>
    <row r="48630" spans="13:21" s="104" customFormat="1" ht="15.75">
      <c r="M48630" s="172"/>
      <c r="N48630" s="172"/>
      <c r="O48630" s="172"/>
      <c r="U48630" s="173"/>
    </row>
    <row r="48631" spans="13:21" s="104" customFormat="1" ht="15.75">
      <c r="M48631" s="172"/>
      <c r="N48631" s="172"/>
      <c r="O48631" s="172"/>
      <c r="U48631" s="173"/>
    </row>
    <row r="48632" spans="13:21" s="104" customFormat="1" ht="15.75">
      <c r="M48632" s="172"/>
      <c r="N48632" s="172"/>
      <c r="O48632" s="172"/>
      <c r="U48632" s="173"/>
    </row>
    <row r="48633" spans="13:21" s="104" customFormat="1" ht="15.75">
      <c r="M48633" s="172"/>
      <c r="N48633" s="172"/>
      <c r="O48633" s="172"/>
      <c r="U48633" s="173"/>
    </row>
    <row r="48634" spans="13:21" s="104" customFormat="1" ht="15.75">
      <c r="M48634" s="172"/>
      <c r="N48634" s="172"/>
      <c r="O48634" s="172"/>
      <c r="U48634" s="173"/>
    </row>
    <row r="48635" spans="13:21" s="104" customFormat="1" ht="15.75">
      <c r="M48635" s="172"/>
      <c r="N48635" s="172"/>
      <c r="O48635" s="172"/>
      <c r="U48635" s="173"/>
    </row>
    <row r="48636" spans="13:21" s="104" customFormat="1" ht="15.75">
      <c r="M48636" s="172"/>
      <c r="N48636" s="172"/>
      <c r="O48636" s="172"/>
      <c r="U48636" s="173"/>
    </row>
    <row r="48637" spans="13:21" s="104" customFormat="1" ht="15.75">
      <c r="M48637" s="172"/>
      <c r="N48637" s="172"/>
      <c r="O48637" s="172"/>
      <c r="U48637" s="173"/>
    </row>
    <row r="48638" spans="13:21" s="104" customFormat="1" ht="15.75">
      <c r="M48638" s="172"/>
      <c r="N48638" s="172"/>
      <c r="O48638" s="172"/>
      <c r="U48638" s="173"/>
    </row>
    <row r="48639" spans="13:21" s="104" customFormat="1" ht="15.75">
      <c r="M48639" s="172"/>
      <c r="N48639" s="172"/>
      <c r="O48639" s="172"/>
      <c r="U48639" s="173"/>
    </row>
    <row r="48640" spans="13:21" s="104" customFormat="1" ht="15.75">
      <c r="M48640" s="172"/>
      <c r="N48640" s="172"/>
      <c r="O48640" s="172"/>
      <c r="U48640" s="173"/>
    </row>
    <row r="48641" spans="13:21" s="104" customFormat="1" ht="15.75">
      <c r="M48641" s="172"/>
      <c r="N48641" s="172"/>
      <c r="O48641" s="172"/>
      <c r="U48641" s="173"/>
    </row>
    <row r="48642" spans="13:21" s="104" customFormat="1" ht="15.75">
      <c r="M48642" s="172"/>
      <c r="N48642" s="172"/>
      <c r="O48642" s="172"/>
      <c r="U48642" s="173"/>
    </row>
    <row r="48643" spans="13:21" s="104" customFormat="1" ht="15.75">
      <c r="M48643" s="172"/>
      <c r="N48643" s="172"/>
      <c r="O48643" s="172"/>
      <c r="U48643" s="173"/>
    </row>
    <row r="48644" spans="13:21" s="104" customFormat="1" ht="15.75">
      <c r="M48644" s="172"/>
      <c r="N48644" s="172"/>
      <c r="O48644" s="172"/>
      <c r="U48644" s="173"/>
    </row>
    <row r="48645" spans="13:21" s="104" customFormat="1" ht="15.75">
      <c r="M48645" s="172"/>
      <c r="N48645" s="172"/>
      <c r="O48645" s="172"/>
      <c r="U48645" s="173"/>
    </row>
    <row r="48646" spans="13:21" s="104" customFormat="1" ht="15.75">
      <c r="M48646" s="172"/>
      <c r="N48646" s="172"/>
      <c r="O48646" s="172"/>
      <c r="U48646" s="173"/>
    </row>
    <row r="48647" spans="13:21" s="104" customFormat="1" ht="15.75">
      <c r="M48647" s="172"/>
      <c r="N48647" s="172"/>
      <c r="O48647" s="172"/>
      <c r="U48647" s="173"/>
    </row>
    <row r="48648" spans="13:21" s="104" customFormat="1" ht="15.75">
      <c r="M48648" s="172"/>
      <c r="N48648" s="172"/>
      <c r="O48648" s="172"/>
      <c r="U48648" s="173"/>
    </row>
    <row r="48649" spans="13:21" s="104" customFormat="1" ht="15.75">
      <c r="M48649" s="172"/>
      <c r="N48649" s="172"/>
      <c r="O48649" s="172"/>
      <c r="U48649" s="173"/>
    </row>
    <row r="48650" spans="13:21" s="104" customFormat="1" ht="15.75">
      <c r="M48650" s="172"/>
      <c r="N48650" s="172"/>
      <c r="O48650" s="172"/>
      <c r="U48650" s="173"/>
    </row>
    <row r="48651" spans="13:21" s="104" customFormat="1" ht="15.75">
      <c r="M48651" s="172"/>
      <c r="N48651" s="172"/>
      <c r="O48651" s="172"/>
      <c r="U48651" s="173"/>
    </row>
    <row r="48652" spans="13:21" s="104" customFormat="1" ht="15.75">
      <c r="M48652" s="172"/>
      <c r="N48652" s="172"/>
      <c r="O48652" s="172"/>
      <c r="U48652" s="173"/>
    </row>
    <row r="48653" spans="13:21" s="104" customFormat="1" ht="15.75">
      <c r="M48653" s="172"/>
      <c r="N48653" s="172"/>
      <c r="O48653" s="172"/>
      <c r="U48653" s="173"/>
    </row>
    <row r="48654" spans="13:21" s="104" customFormat="1" ht="15.75">
      <c r="M48654" s="172"/>
      <c r="N48654" s="172"/>
      <c r="O48654" s="172"/>
      <c r="U48654" s="173"/>
    </row>
    <row r="48655" spans="13:21" s="104" customFormat="1" ht="15.75">
      <c r="M48655" s="172"/>
      <c r="N48655" s="172"/>
      <c r="O48655" s="172"/>
      <c r="U48655" s="173"/>
    </row>
    <row r="48656" spans="13:21" s="104" customFormat="1" ht="15.75">
      <c r="M48656" s="172"/>
      <c r="N48656" s="172"/>
      <c r="O48656" s="172"/>
      <c r="U48656" s="173"/>
    </row>
    <row r="48657" spans="13:21" s="104" customFormat="1" ht="15.75">
      <c r="M48657" s="172"/>
      <c r="N48657" s="172"/>
      <c r="O48657" s="172"/>
      <c r="U48657" s="173"/>
    </row>
    <row r="48658" spans="13:21" s="104" customFormat="1" ht="15.75">
      <c r="M48658" s="172"/>
      <c r="N48658" s="172"/>
      <c r="O48658" s="172"/>
      <c r="U48658" s="173"/>
    </row>
    <row r="48659" spans="13:21" s="104" customFormat="1" ht="15.75">
      <c r="M48659" s="172"/>
      <c r="N48659" s="172"/>
      <c r="O48659" s="172"/>
      <c r="U48659" s="173"/>
    </row>
    <row r="48660" spans="13:21" s="104" customFormat="1" ht="15.75">
      <c r="M48660" s="172"/>
      <c r="N48660" s="172"/>
      <c r="O48660" s="172"/>
      <c r="U48660" s="173"/>
    </row>
    <row r="48661" spans="13:21" s="104" customFormat="1" ht="15.75">
      <c r="M48661" s="172"/>
      <c r="N48661" s="172"/>
      <c r="O48661" s="172"/>
      <c r="U48661" s="173"/>
    </row>
    <row r="48662" spans="13:21" s="104" customFormat="1" ht="15.75">
      <c r="M48662" s="172"/>
      <c r="N48662" s="172"/>
      <c r="O48662" s="172"/>
      <c r="U48662" s="173"/>
    </row>
    <row r="48663" spans="13:21" s="104" customFormat="1" ht="15.75">
      <c r="M48663" s="172"/>
      <c r="N48663" s="172"/>
      <c r="O48663" s="172"/>
      <c r="U48663" s="173"/>
    </row>
    <row r="48664" spans="13:21" s="104" customFormat="1" ht="15.75">
      <c r="M48664" s="172"/>
      <c r="N48664" s="172"/>
      <c r="O48664" s="172"/>
      <c r="U48664" s="173"/>
    </row>
    <row r="48665" spans="13:21" s="104" customFormat="1" ht="15.75">
      <c r="M48665" s="172"/>
      <c r="N48665" s="172"/>
      <c r="O48665" s="172"/>
      <c r="U48665" s="173"/>
    </row>
    <row r="48666" spans="13:21" s="104" customFormat="1" ht="15.75">
      <c r="M48666" s="172"/>
      <c r="N48666" s="172"/>
      <c r="O48666" s="172"/>
      <c r="U48666" s="173"/>
    </row>
    <row r="48667" spans="13:21" s="104" customFormat="1" ht="15.75">
      <c r="M48667" s="172"/>
      <c r="N48667" s="172"/>
      <c r="O48667" s="172"/>
      <c r="U48667" s="173"/>
    </row>
    <row r="48668" spans="13:21" s="104" customFormat="1" ht="15.75">
      <c r="M48668" s="172"/>
      <c r="N48668" s="172"/>
      <c r="O48668" s="172"/>
      <c r="U48668" s="173"/>
    </row>
    <row r="48669" spans="13:21" s="104" customFormat="1" ht="15.75">
      <c r="M48669" s="172"/>
      <c r="N48669" s="172"/>
      <c r="O48669" s="172"/>
      <c r="U48669" s="173"/>
    </row>
    <row r="48670" spans="13:21" s="104" customFormat="1" ht="15.75">
      <c r="M48670" s="172"/>
      <c r="N48670" s="172"/>
      <c r="O48670" s="172"/>
      <c r="U48670" s="173"/>
    </row>
    <row r="48671" spans="13:21" s="104" customFormat="1" ht="15.75">
      <c r="M48671" s="172"/>
      <c r="N48671" s="172"/>
      <c r="O48671" s="172"/>
      <c r="U48671" s="173"/>
    </row>
    <row r="48672" spans="13:21" s="104" customFormat="1" ht="15.75">
      <c r="M48672" s="172"/>
      <c r="N48672" s="172"/>
      <c r="O48672" s="172"/>
      <c r="U48672" s="173"/>
    </row>
    <row r="48673" spans="13:21" s="104" customFormat="1" ht="15.75">
      <c r="M48673" s="172"/>
      <c r="N48673" s="172"/>
      <c r="O48673" s="172"/>
      <c r="U48673" s="173"/>
    </row>
    <row r="48674" spans="13:21" s="104" customFormat="1" ht="15.75">
      <c r="M48674" s="172"/>
      <c r="N48674" s="172"/>
      <c r="O48674" s="172"/>
      <c r="U48674" s="173"/>
    </row>
    <row r="48675" spans="13:21" s="104" customFormat="1" ht="15.75">
      <c r="M48675" s="172"/>
      <c r="N48675" s="172"/>
      <c r="O48675" s="172"/>
      <c r="U48675" s="173"/>
    </row>
    <row r="48676" spans="13:21" s="104" customFormat="1" ht="15.75">
      <c r="M48676" s="172"/>
      <c r="N48676" s="172"/>
      <c r="O48676" s="172"/>
      <c r="U48676" s="173"/>
    </row>
    <row r="48677" spans="13:21" s="104" customFormat="1" ht="15.75">
      <c r="M48677" s="172"/>
      <c r="N48677" s="172"/>
      <c r="O48677" s="172"/>
      <c r="U48677" s="173"/>
    </row>
    <row r="48678" spans="13:21" s="104" customFormat="1" ht="15.75">
      <c r="M48678" s="172"/>
      <c r="N48678" s="172"/>
      <c r="O48678" s="172"/>
      <c r="U48678" s="173"/>
    </row>
    <row r="48679" spans="13:21" s="104" customFormat="1" ht="15.75">
      <c r="M48679" s="172"/>
      <c r="N48679" s="172"/>
      <c r="O48679" s="172"/>
      <c r="U48679" s="173"/>
    </row>
    <row r="48680" spans="13:21" s="104" customFormat="1" ht="15.75">
      <c r="M48680" s="172"/>
      <c r="N48680" s="172"/>
      <c r="O48680" s="172"/>
      <c r="U48680" s="173"/>
    </row>
    <row r="48681" spans="13:21" s="104" customFormat="1" ht="15.75">
      <c r="M48681" s="172"/>
      <c r="N48681" s="172"/>
      <c r="O48681" s="172"/>
      <c r="U48681" s="173"/>
    </row>
    <row r="48682" spans="13:21" s="104" customFormat="1" ht="15.75">
      <c r="M48682" s="172"/>
      <c r="N48682" s="172"/>
      <c r="O48682" s="172"/>
      <c r="U48682" s="173"/>
    </row>
    <row r="48683" spans="13:21" s="104" customFormat="1" ht="15.75">
      <c r="M48683" s="172"/>
      <c r="N48683" s="172"/>
      <c r="O48683" s="172"/>
      <c r="U48683" s="173"/>
    </row>
    <row r="48684" spans="13:21" s="104" customFormat="1" ht="15.75">
      <c r="M48684" s="172"/>
      <c r="N48684" s="172"/>
      <c r="O48684" s="172"/>
      <c r="U48684" s="173"/>
    </row>
    <row r="48685" spans="13:21" s="104" customFormat="1" ht="15.75">
      <c r="M48685" s="172"/>
      <c r="N48685" s="172"/>
      <c r="O48685" s="172"/>
      <c r="U48685" s="173"/>
    </row>
    <row r="48686" spans="13:21" s="104" customFormat="1" ht="15.75">
      <c r="M48686" s="172"/>
      <c r="N48686" s="172"/>
      <c r="O48686" s="172"/>
      <c r="U48686" s="173"/>
    </row>
    <row r="48687" spans="13:21" s="104" customFormat="1" ht="15.75">
      <c r="M48687" s="172"/>
      <c r="N48687" s="172"/>
      <c r="O48687" s="172"/>
      <c r="U48687" s="173"/>
    </row>
    <row r="48688" spans="13:21" s="104" customFormat="1" ht="15.75">
      <c r="M48688" s="172"/>
      <c r="N48688" s="172"/>
      <c r="O48688" s="172"/>
      <c r="U48688" s="173"/>
    </row>
    <row r="48689" spans="13:21" s="104" customFormat="1" ht="15.75">
      <c r="M48689" s="172"/>
      <c r="N48689" s="172"/>
      <c r="O48689" s="172"/>
      <c r="U48689" s="173"/>
    </row>
    <row r="48690" spans="13:21" s="104" customFormat="1" ht="15.75">
      <c r="M48690" s="172"/>
      <c r="N48690" s="172"/>
      <c r="O48690" s="172"/>
      <c r="U48690" s="173"/>
    </row>
    <row r="48691" spans="13:21" s="104" customFormat="1" ht="15.75">
      <c r="M48691" s="172"/>
      <c r="N48691" s="172"/>
      <c r="O48691" s="172"/>
      <c r="U48691" s="173"/>
    </row>
    <row r="48692" spans="13:21" s="104" customFormat="1" ht="15.75">
      <c r="M48692" s="172"/>
      <c r="N48692" s="172"/>
      <c r="O48692" s="172"/>
      <c r="U48692" s="173"/>
    </row>
    <row r="48693" spans="13:21" s="104" customFormat="1" ht="15.75">
      <c r="M48693" s="172"/>
      <c r="N48693" s="172"/>
      <c r="O48693" s="172"/>
      <c r="U48693" s="173"/>
    </row>
    <row r="48694" spans="13:21" s="104" customFormat="1" ht="15.75">
      <c r="M48694" s="172"/>
      <c r="N48694" s="172"/>
      <c r="O48694" s="172"/>
      <c r="U48694" s="173"/>
    </row>
    <row r="48695" spans="13:21" s="104" customFormat="1" ht="15.75">
      <c r="M48695" s="172"/>
      <c r="N48695" s="172"/>
      <c r="O48695" s="172"/>
      <c r="U48695" s="173"/>
    </row>
    <row r="48696" spans="13:21" s="104" customFormat="1" ht="15.75">
      <c r="M48696" s="172"/>
      <c r="N48696" s="172"/>
      <c r="O48696" s="172"/>
      <c r="U48696" s="173"/>
    </row>
    <row r="48697" spans="13:21" s="104" customFormat="1" ht="15.75">
      <c r="M48697" s="172"/>
      <c r="N48697" s="172"/>
      <c r="O48697" s="172"/>
      <c r="U48697" s="173"/>
    </row>
    <row r="48698" spans="13:21" s="104" customFormat="1" ht="15.75">
      <c r="M48698" s="172"/>
      <c r="N48698" s="172"/>
      <c r="O48698" s="172"/>
      <c r="U48698" s="173"/>
    </row>
    <row r="48699" spans="13:21" s="104" customFormat="1" ht="15.75">
      <c r="M48699" s="172"/>
      <c r="N48699" s="172"/>
      <c r="O48699" s="172"/>
      <c r="U48699" s="173"/>
    </row>
    <row r="48700" spans="13:21" s="104" customFormat="1" ht="15.75">
      <c r="M48700" s="172"/>
      <c r="N48700" s="172"/>
      <c r="O48700" s="172"/>
      <c r="U48700" s="173"/>
    </row>
    <row r="48701" spans="13:21" s="104" customFormat="1" ht="15.75">
      <c r="M48701" s="172"/>
      <c r="N48701" s="172"/>
      <c r="O48701" s="172"/>
      <c r="U48701" s="173"/>
    </row>
    <row r="48702" spans="13:21" s="104" customFormat="1" ht="15.75">
      <c r="M48702" s="172"/>
      <c r="N48702" s="172"/>
      <c r="O48702" s="172"/>
      <c r="U48702" s="173"/>
    </row>
    <row r="48703" spans="13:21" s="104" customFormat="1" ht="15.75">
      <c r="M48703" s="172"/>
      <c r="N48703" s="172"/>
      <c r="O48703" s="172"/>
      <c r="U48703" s="173"/>
    </row>
    <row r="48704" spans="13:21" s="104" customFormat="1" ht="15.75">
      <c r="M48704" s="172"/>
      <c r="N48704" s="172"/>
      <c r="O48704" s="172"/>
      <c r="U48704" s="173"/>
    </row>
    <row r="48705" spans="13:21" s="104" customFormat="1" ht="15.75">
      <c r="M48705" s="172"/>
      <c r="N48705" s="172"/>
      <c r="O48705" s="172"/>
      <c r="U48705" s="173"/>
    </row>
    <row r="48706" spans="13:21" s="104" customFormat="1" ht="15.75">
      <c r="M48706" s="172"/>
      <c r="N48706" s="172"/>
      <c r="O48706" s="172"/>
      <c r="U48706" s="173"/>
    </row>
    <row r="48707" spans="13:21" s="104" customFormat="1" ht="15.75">
      <c r="M48707" s="172"/>
      <c r="N48707" s="172"/>
      <c r="O48707" s="172"/>
      <c r="U48707" s="173"/>
    </row>
    <row r="48708" spans="13:21" s="104" customFormat="1" ht="15.75">
      <c r="M48708" s="172"/>
      <c r="N48708" s="172"/>
      <c r="O48708" s="172"/>
      <c r="U48708" s="173"/>
    </row>
    <row r="48709" spans="13:21" s="104" customFormat="1" ht="15.75">
      <c r="M48709" s="172"/>
      <c r="N48709" s="172"/>
      <c r="O48709" s="172"/>
      <c r="U48709" s="173"/>
    </row>
    <row r="48710" spans="13:21" s="104" customFormat="1" ht="15.75">
      <c r="M48710" s="172"/>
      <c r="N48710" s="172"/>
      <c r="O48710" s="172"/>
      <c r="U48710" s="173"/>
    </row>
    <row r="48711" spans="13:21" s="104" customFormat="1" ht="15.75">
      <c r="M48711" s="172"/>
      <c r="N48711" s="172"/>
      <c r="O48711" s="172"/>
      <c r="U48711" s="173"/>
    </row>
    <row r="48712" spans="13:21" s="104" customFormat="1" ht="15.75">
      <c r="M48712" s="172"/>
      <c r="N48712" s="172"/>
      <c r="O48712" s="172"/>
      <c r="U48712" s="173"/>
    </row>
    <row r="48713" spans="13:21" s="104" customFormat="1" ht="15.75">
      <c r="M48713" s="172"/>
      <c r="N48713" s="172"/>
      <c r="O48713" s="172"/>
      <c r="U48713" s="173"/>
    </row>
    <row r="48714" spans="13:21" s="104" customFormat="1" ht="15.75">
      <c r="M48714" s="172"/>
      <c r="N48714" s="172"/>
      <c r="O48714" s="172"/>
      <c r="U48714" s="173"/>
    </row>
    <row r="48715" spans="13:21" s="104" customFormat="1" ht="15.75">
      <c r="M48715" s="172"/>
      <c r="N48715" s="172"/>
      <c r="O48715" s="172"/>
      <c r="U48715" s="173"/>
    </row>
    <row r="48716" spans="13:21" s="104" customFormat="1" ht="15.75">
      <c r="M48716" s="172"/>
      <c r="N48716" s="172"/>
      <c r="O48716" s="172"/>
      <c r="U48716" s="173"/>
    </row>
    <row r="48717" spans="13:21" s="104" customFormat="1" ht="15.75">
      <c r="M48717" s="172"/>
      <c r="N48717" s="172"/>
      <c r="O48717" s="172"/>
      <c r="U48717" s="173"/>
    </row>
    <row r="48718" spans="13:21" s="104" customFormat="1" ht="15.75">
      <c r="M48718" s="172"/>
      <c r="N48718" s="172"/>
      <c r="O48718" s="172"/>
      <c r="U48718" s="173"/>
    </row>
    <row r="48719" spans="13:21" s="104" customFormat="1" ht="15.75">
      <c r="M48719" s="172"/>
      <c r="N48719" s="172"/>
      <c r="O48719" s="172"/>
      <c r="U48719" s="173"/>
    </row>
    <row r="48720" spans="13:21" s="104" customFormat="1" ht="15.75">
      <c r="M48720" s="172"/>
      <c r="N48720" s="172"/>
      <c r="O48720" s="172"/>
      <c r="U48720" s="173"/>
    </row>
    <row r="48721" spans="13:21" s="104" customFormat="1" ht="15.75">
      <c r="M48721" s="172"/>
      <c r="N48721" s="172"/>
      <c r="O48721" s="172"/>
      <c r="U48721" s="173"/>
    </row>
    <row r="48722" spans="13:21" s="104" customFormat="1" ht="15.75">
      <c r="M48722" s="172"/>
      <c r="N48722" s="172"/>
      <c r="O48722" s="172"/>
      <c r="U48722" s="173"/>
    </row>
    <row r="48723" spans="13:21" s="104" customFormat="1" ht="15.75">
      <c r="M48723" s="172"/>
      <c r="N48723" s="172"/>
      <c r="O48723" s="172"/>
      <c r="U48723" s="173"/>
    </row>
    <row r="48724" spans="13:21" s="104" customFormat="1" ht="15.75">
      <c r="M48724" s="172"/>
      <c r="N48724" s="172"/>
      <c r="O48724" s="172"/>
      <c r="U48724" s="173"/>
    </row>
    <row r="48725" spans="13:21" s="104" customFormat="1" ht="15.75">
      <c r="M48725" s="172"/>
      <c r="N48725" s="172"/>
      <c r="O48725" s="172"/>
      <c r="U48725" s="173"/>
    </row>
    <row r="48726" spans="13:21" s="104" customFormat="1" ht="15.75">
      <c r="M48726" s="172"/>
      <c r="N48726" s="172"/>
      <c r="O48726" s="172"/>
      <c r="U48726" s="173"/>
    </row>
    <row r="48727" spans="13:21" s="104" customFormat="1" ht="15.75">
      <c r="M48727" s="172"/>
      <c r="N48727" s="172"/>
      <c r="O48727" s="172"/>
      <c r="U48727" s="173"/>
    </row>
    <row r="48728" spans="13:21" s="104" customFormat="1" ht="15.75">
      <c r="M48728" s="172"/>
      <c r="N48728" s="172"/>
      <c r="O48728" s="172"/>
      <c r="U48728" s="173"/>
    </row>
    <row r="48729" spans="13:21" s="104" customFormat="1" ht="15.75">
      <c r="M48729" s="172"/>
      <c r="N48729" s="172"/>
      <c r="O48729" s="172"/>
      <c r="U48729" s="173"/>
    </row>
    <row r="48730" spans="13:21" s="104" customFormat="1" ht="15.75">
      <c r="M48730" s="172"/>
      <c r="N48730" s="172"/>
      <c r="O48730" s="172"/>
      <c r="U48730" s="173"/>
    </row>
    <row r="48731" spans="13:21" s="104" customFormat="1" ht="15.75">
      <c r="M48731" s="172"/>
      <c r="N48731" s="172"/>
      <c r="O48731" s="172"/>
      <c r="U48731" s="173"/>
    </row>
    <row r="48732" spans="13:21" s="104" customFormat="1" ht="15.75">
      <c r="M48732" s="172"/>
      <c r="N48732" s="172"/>
      <c r="O48732" s="172"/>
      <c r="U48732" s="173"/>
    </row>
    <row r="48733" spans="13:21" s="104" customFormat="1" ht="15.75">
      <c r="M48733" s="172"/>
      <c r="N48733" s="172"/>
      <c r="O48733" s="172"/>
      <c r="U48733" s="173"/>
    </row>
    <row r="48734" spans="13:21" s="104" customFormat="1" ht="15.75">
      <c r="M48734" s="172"/>
      <c r="N48734" s="172"/>
      <c r="O48734" s="172"/>
      <c r="U48734" s="173"/>
    </row>
    <row r="48735" spans="13:21" s="104" customFormat="1" ht="15.75">
      <c r="M48735" s="172"/>
      <c r="N48735" s="172"/>
      <c r="O48735" s="172"/>
      <c r="U48735" s="173"/>
    </row>
    <row r="48736" spans="13:21" s="104" customFormat="1" ht="15.75">
      <c r="M48736" s="172"/>
      <c r="N48736" s="172"/>
      <c r="O48736" s="172"/>
      <c r="U48736" s="173"/>
    </row>
    <row r="48737" spans="13:21" s="104" customFormat="1" ht="15.75">
      <c r="M48737" s="172"/>
      <c r="N48737" s="172"/>
      <c r="O48737" s="172"/>
      <c r="U48737" s="173"/>
    </row>
    <row r="48738" spans="13:21" s="104" customFormat="1" ht="15.75">
      <c r="M48738" s="172"/>
      <c r="N48738" s="172"/>
      <c r="O48738" s="172"/>
      <c r="U48738" s="173"/>
    </row>
    <row r="48739" spans="13:21" s="104" customFormat="1" ht="15.75">
      <c r="M48739" s="172"/>
      <c r="N48739" s="172"/>
      <c r="O48739" s="172"/>
      <c r="U48739" s="173"/>
    </row>
    <row r="48740" spans="13:21" s="104" customFormat="1" ht="15.75">
      <c r="M48740" s="172"/>
      <c r="N48740" s="172"/>
      <c r="O48740" s="172"/>
      <c r="U48740" s="173"/>
    </row>
    <row r="48741" spans="13:21" s="104" customFormat="1" ht="15.75">
      <c r="M48741" s="172"/>
      <c r="N48741" s="172"/>
      <c r="O48741" s="172"/>
      <c r="U48741" s="173"/>
    </row>
    <row r="48742" spans="13:21" s="104" customFormat="1" ht="15.75">
      <c r="M48742" s="172"/>
      <c r="N48742" s="172"/>
      <c r="O48742" s="172"/>
      <c r="U48742" s="173"/>
    </row>
    <row r="48743" spans="13:21" s="104" customFormat="1" ht="15.75">
      <c r="M48743" s="172"/>
      <c r="N48743" s="172"/>
      <c r="O48743" s="172"/>
      <c r="U48743" s="173"/>
    </row>
    <row r="48744" spans="13:21" s="104" customFormat="1" ht="15.75">
      <c r="M48744" s="172"/>
      <c r="N48744" s="172"/>
      <c r="O48744" s="172"/>
      <c r="U48744" s="173"/>
    </row>
    <row r="48745" spans="13:21" s="104" customFormat="1" ht="15.75">
      <c r="M48745" s="172"/>
      <c r="N48745" s="172"/>
      <c r="O48745" s="172"/>
      <c r="U48745" s="173"/>
    </row>
    <row r="48746" spans="13:21" s="104" customFormat="1" ht="15.75">
      <c r="M48746" s="172"/>
      <c r="N48746" s="172"/>
      <c r="O48746" s="172"/>
      <c r="U48746" s="173"/>
    </row>
    <row r="48747" spans="13:21" s="104" customFormat="1" ht="15.75">
      <c r="M48747" s="172"/>
      <c r="N48747" s="172"/>
      <c r="O48747" s="172"/>
      <c r="U48747" s="173"/>
    </row>
    <row r="48748" spans="13:21" s="104" customFormat="1" ht="15.75">
      <c r="M48748" s="172"/>
      <c r="N48748" s="172"/>
      <c r="O48748" s="172"/>
      <c r="U48748" s="173"/>
    </row>
    <row r="48749" spans="13:21" s="104" customFormat="1" ht="15.75">
      <c r="M48749" s="172"/>
      <c r="N48749" s="172"/>
      <c r="O48749" s="172"/>
      <c r="U48749" s="173"/>
    </row>
    <row r="48750" spans="13:21" s="104" customFormat="1" ht="15.75">
      <c r="M48750" s="172"/>
      <c r="N48750" s="172"/>
      <c r="O48750" s="172"/>
      <c r="U48750" s="173"/>
    </row>
    <row r="48751" spans="13:21" s="104" customFormat="1" ht="15.75">
      <c r="M48751" s="172"/>
      <c r="N48751" s="172"/>
      <c r="O48751" s="172"/>
      <c r="U48751" s="173"/>
    </row>
    <row r="48752" spans="13:21" s="104" customFormat="1" ht="15.75">
      <c r="M48752" s="172"/>
      <c r="N48752" s="172"/>
      <c r="O48752" s="172"/>
      <c r="U48752" s="173"/>
    </row>
    <row r="48753" spans="13:21" s="104" customFormat="1" ht="15.75">
      <c r="M48753" s="172"/>
      <c r="N48753" s="172"/>
      <c r="O48753" s="172"/>
      <c r="U48753" s="173"/>
    </row>
    <row r="48754" spans="13:21" s="104" customFormat="1" ht="15.75">
      <c r="M48754" s="172"/>
      <c r="N48754" s="172"/>
      <c r="O48754" s="172"/>
      <c r="U48754" s="173"/>
    </row>
    <row r="48755" spans="13:21" s="104" customFormat="1" ht="15.75">
      <c r="M48755" s="172"/>
      <c r="N48755" s="172"/>
      <c r="O48755" s="172"/>
      <c r="U48755" s="173"/>
    </row>
    <row r="48756" spans="13:21" s="104" customFormat="1" ht="15.75">
      <c r="M48756" s="172"/>
      <c r="N48756" s="172"/>
      <c r="O48756" s="172"/>
      <c r="U48756" s="173"/>
    </row>
    <row r="48757" spans="13:21" s="104" customFormat="1" ht="15.75">
      <c r="M48757" s="172"/>
      <c r="N48757" s="172"/>
      <c r="O48757" s="172"/>
      <c r="U48757" s="173"/>
    </row>
    <row r="48758" spans="13:21" s="104" customFormat="1" ht="15.75">
      <c r="M48758" s="172"/>
      <c r="N48758" s="172"/>
      <c r="O48758" s="172"/>
      <c r="U48758" s="173"/>
    </row>
    <row r="48759" spans="13:21" s="104" customFormat="1" ht="15.75">
      <c r="M48759" s="172"/>
      <c r="N48759" s="172"/>
      <c r="O48759" s="172"/>
      <c r="U48759" s="173"/>
    </row>
    <row r="48760" spans="13:21" s="104" customFormat="1" ht="15.75">
      <c r="M48760" s="172"/>
      <c r="N48760" s="172"/>
      <c r="O48760" s="172"/>
      <c r="U48760" s="173"/>
    </row>
    <row r="48761" spans="13:21" s="104" customFormat="1" ht="15.75">
      <c r="M48761" s="172"/>
      <c r="N48761" s="172"/>
      <c r="O48761" s="172"/>
      <c r="U48761" s="173"/>
    </row>
    <row r="48762" spans="13:21" s="104" customFormat="1" ht="15.75">
      <c r="M48762" s="172"/>
      <c r="N48762" s="172"/>
      <c r="O48762" s="172"/>
      <c r="U48762" s="173"/>
    </row>
    <row r="48763" spans="13:21" s="104" customFormat="1" ht="15.75">
      <c r="M48763" s="172"/>
      <c r="N48763" s="172"/>
      <c r="O48763" s="172"/>
      <c r="U48763" s="173"/>
    </row>
    <row r="48764" spans="13:21" s="104" customFormat="1" ht="15.75">
      <c r="M48764" s="172"/>
      <c r="N48764" s="172"/>
      <c r="O48764" s="172"/>
      <c r="U48764" s="173"/>
    </row>
    <row r="48765" spans="13:21" s="104" customFormat="1" ht="15.75">
      <c r="M48765" s="172"/>
      <c r="N48765" s="172"/>
      <c r="O48765" s="172"/>
      <c r="U48765" s="173"/>
    </row>
    <row r="48766" spans="13:21" s="104" customFormat="1" ht="15.75">
      <c r="M48766" s="172"/>
      <c r="N48766" s="172"/>
      <c r="O48766" s="172"/>
      <c r="U48766" s="173"/>
    </row>
    <row r="48767" spans="13:21" s="104" customFormat="1" ht="15.75">
      <c r="M48767" s="172"/>
      <c r="N48767" s="172"/>
      <c r="O48767" s="172"/>
      <c r="U48767" s="173"/>
    </row>
    <row r="48768" spans="13:21" s="104" customFormat="1" ht="15.75">
      <c r="M48768" s="172"/>
      <c r="N48768" s="172"/>
      <c r="O48768" s="172"/>
      <c r="U48768" s="173"/>
    </row>
    <row r="48769" spans="13:21" s="104" customFormat="1" ht="15.75">
      <c r="M48769" s="172"/>
      <c r="N48769" s="172"/>
      <c r="O48769" s="172"/>
      <c r="U48769" s="173"/>
    </row>
    <row r="48770" spans="13:21" s="104" customFormat="1" ht="15.75">
      <c r="M48770" s="172"/>
      <c r="N48770" s="172"/>
      <c r="O48770" s="172"/>
      <c r="U48770" s="173"/>
    </row>
    <row r="48771" spans="13:21" s="104" customFormat="1" ht="15.75">
      <c r="M48771" s="172"/>
      <c r="N48771" s="172"/>
      <c r="O48771" s="172"/>
      <c r="U48771" s="173"/>
    </row>
    <row r="48772" spans="13:21" s="104" customFormat="1" ht="15.75">
      <c r="M48772" s="172"/>
      <c r="N48772" s="172"/>
      <c r="O48772" s="172"/>
      <c r="U48772" s="173"/>
    </row>
    <row r="48773" spans="13:21" s="104" customFormat="1" ht="15.75">
      <c r="M48773" s="172"/>
      <c r="N48773" s="172"/>
      <c r="O48773" s="172"/>
      <c r="U48773" s="173"/>
    </row>
    <row r="48774" spans="13:21" s="104" customFormat="1" ht="15.75">
      <c r="M48774" s="172"/>
      <c r="N48774" s="172"/>
      <c r="O48774" s="172"/>
      <c r="U48774" s="173"/>
    </row>
    <row r="48775" spans="13:21" s="104" customFormat="1" ht="15.75">
      <c r="M48775" s="172"/>
      <c r="N48775" s="172"/>
      <c r="O48775" s="172"/>
      <c r="U48775" s="173"/>
    </row>
    <row r="48776" spans="13:21" s="104" customFormat="1" ht="15.75">
      <c r="M48776" s="172"/>
      <c r="N48776" s="172"/>
      <c r="O48776" s="172"/>
      <c r="U48776" s="173"/>
    </row>
    <row r="48777" spans="13:21" s="104" customFormat="1" ht="15.75">
      <c r="M48777" s="172"/>
      <c r="N48777" s="172"/>
      <c r="O48777" s="172"/>
      <c r="U48777" s="173"/>
    </row>
    <row r="48778" spans="13:21" s="104" customFormat="1" ht="15.75">
      <c r="M48778" s="172"/>
      <c r="N48778" s="172"/>
      <c r="O48778" s="172"/>
      <c r="U48778" s="173"/>
    </row>
    <row r="48779" spans="13:21" s="104" customFormat="1" ht="15.75">
      <c r="M48779" s="172"/>
      <c r="N48779" s="172"/>
      <c r="O48779" s="172"/>
      <c r="U48779" s="173"/>
    </row>
    <row r="48780" spans="13:21" s="104" customFormat="1" ht="15.75">
      <c r="M48780" s="172"/>
      <c r="N48780" s="172"/>
      <c r="O48780" s="172"/>
      <c r="U48780" s="173"/>
    </row>
    <row r="48781" spans="13:21" s="104" customFormat="1" ht="15.75">
      <c r="M48781" s="172"/>
      <c r="N48781" s="172"/>
      <c r="O48781" s="172"/>
      <c r="U48781" s="173"/>
    </row>
    <row r="48782" spans="13:21" s="104" customFormat="1" ht="15.75">
      <c r="M48782" s="172"/>
      <c r="N48782" s="172"/>
      <c r="O48782" s="172"/>
      <c r="U48782" s="173"/>
    </row>
    <row r="48783" spans="13:21" s="104" customFormat="1" ht="15.75">
      <c r="M48783" s="172"/>
      <c r="N48783" s="172"/>
      <c r="O48783" s="172"/>
      <c r="U48783" s="173"/>
    </row>
    <row r="48784" spans="13:21" s="104" customFormat="1" ht="15.75">
      <c r="M48784" s="172"/>
      <c r="N48784" s="172"/>
      <c r="O48784" s="172"/>
      <c r="U48784" s="173"/>
    </row>
    <row r="48785" spans="13:21" s="104" customFormat="1" ht="15.75">
      <c r="M48785" s="172"/>
      <c r="N48785" s="172"/>
      <c r="O48785" s="172"/>
      <c r="U48785" s="173"/>
    </row>
    <row r="48786" spans="13:21" s="104" customFormat="1" ht="15.75">
      <c r="M48786" s="172"/>
      <c r="N48786" s="172"/>
      <c r="O48786" s="172"/>
      <c r="U48786" s="173"/>
    </row>
    <row r="48787" spans="13:21" s="104" customFormat="1" ht="15.75">
      <c r="M48787" s="172"/>
      <c r="N48787" s="172"/>
      <c r="O48787" s="172"/>
      <c r="U48787" s="173"/>
    </row>
    <row r="48788" spans="13:21" s="104" customFormat="1" ht="15.75">
      <c r="M48788" s="172"/>
      <c r="N48788" s="172"/>
      <c r="O48788" s="172"/>
      <c r="U48788" s="173"/>
    </row>
    <row r="48789" spans="13:21" s="104" customFormat="1" ht="15.75">
      <c r="M48789" s="172"/>
      <c r="N48789" s="172"/>
      <c r="O48789" s="172"/>
      <c r="U48789" s="173"/>
    </row>
    <row r="48790" spans="13:21" s="104" customFormat="1" ht="15.75">
      <c r="M48790" s="172"/>
      <c r="N48790" s="172"/>
      <c r="O48790" s="172"/>
      <c r="U48790" s="173"/>
    </row>
    <row r="48791" spans="13:21" s="104" customFormat="1" ht="15.75">
      <c r="M48791" s="172"/>
      <c r="N48791" s="172"/>
      <c r="O48791" s="172"/>
      <c r="U48791" s="173"/>
    </row>
    <row r="48792" spans="13:21" s="104" customFormat="1" ht="15.75">
      <c r="M48792" s="172"/>
      <c r="N48792" s="172"/>
      <c r="O48792" s="172"/>
      <c r="U48792" s="173"/>
    </row>
    <row r="48793" spans="13:21" s="104" customFormat="1" ht="15.75">
      <c r="M48793" s="172"/>
      <c r="N48793" s="172"/>
      <c r="O48793" s="172"/>
      <c r="U48793" s="173"/>
    </row>
    <row r="48794" spans="13:21" s="104" customFormat="1" ht="15.75">
      <c r="M48794" s="172"/>
      <c r="N48794" s="172"/>
      <c r="O48794" s="172"/>
      <c r="U48794" s="173"/>
    </row>
    <row r="48795" spans="13:21" s="104" customFormat="1" ht="15.75">
      <c r="M48795" s="172"/>
      <c r="N48795" s="172"/>
      <c r="O48795" s="172"/>
      <c r="U48795" s="173"/>
    </row>
    <row r="48796" spans="13:21" s="104" customFormat="1" ht="15.75">
      <c r="M48796" s="172"/>
      <c r="N48796" s="172"/>
      <c r="O48796" s="172"/>
      <c r="U48796" s="173"/>
    </row>
    <row r="48797" spans="13:21" s="104" customFormat="1" ht="15.75">
      <c r="M48797" s="172"/>
      <c r="N48797" s="172"/>
      <c r="O48797" s="172"/>
      <c r="U48797" s="173"/>
    </row>
    <row r="48798" spans="13:21" s="104" customFormat="1" ht="15.75">
      <c r="M48798" s="172"/>
      <c r="N48798" s="172"/>
      <c r="O48798" s="172"/>
      <c r="U48798" s="173"/>
    </row>
    <row r="48799" spans="13:21" s="104" customFormat="1" ht="15.75">
      <c r="M48799" s="172"/>
      <c r="N48799" s="172"/>
      <c r="O48799" s="172"/>
      <c r="U48799" s="173"/>
    </row>
    <row r="48800" spans="13:21" s="104" customFormat="1" ht="15.75">
      <c r="M48800" s="172"/>
      <c r="N48800" s="172"/>
      <c r="O48800" s="172"/>
      <c r="U48800" s="173"/>
    </row>
    <row r="48801" spans="13:21" s="104" customFormat="1" ht="15.75">
      <c r="M48801" s="172"/>
      <c r="N48801" s="172"/>
      <c r="O48801" s="172"/>
      <c r="U48801" s="173"/>
    </row>
    <row r="48802" spans="13:21" s="104" customFormat="1" ht="15.75">
      <c r="M48802" s="172"/>
      <c r="N48802" s="172"/>
      <c r="O48802" s="172"/>
      <c r="U48802" s="173"/>
    </row>
    <row r="48803" spans="13:21" s="104" customFormat="1" ht="15.75">
      <c r="M48803" s="172"/>
      <c r="N48803" s="172"/>
      <c r="O48803" s="172"/>
      <c r="U48803" s="173"/>
    </row>
    <row r="48804" spans="13:21" s="104" customFormat="1" ht="15.75">
      <c r="M48804" s="172"/>
      <c r="N48804" s="172"/>
      <c r="O48804" s="172"/>
      <c r="U48804" s="173"/>
    </row>
    <row r="48805" spans="13:21" s="104" customFormat="1" ht="15.75">
      <c r="M48805" s="172"/>
      <c r="N48805" s="172"/>
      <c r="O48805" s="172"/>
      <c r="U48805" s="173"/>
    </row>
    <row r="48806" spans="13:21" s="104" customFormat="1" ht="15.75">
      <c r="M48806" s="172"/>
      <c r="N48806" s="172"/>
      <c r="O48806" s="172"/>
      <c r="U48806" s="173"/>
    </row>
    <row r="48807" spans="13:21" s="104" customFormat="1" ht="15.75">
      <c r="M48807" s="172"/>
      <c r="N48807" s="172"/>
      <c r="O48807" s="172"/>
      <c r="U48807" s="173"/>
    </row>
    <row r="48808" spans="13:21" s="104" customFormat="1" ht="15.75">
      <c r="M48808" s="172"/>
      <c r="N48808" s="172"/>
      <c r="O48808" s="172"/>
      <c r="U48808" s="173"/>
    </row>
    <row r="48809" spans="13:21" s="104" customFormat="1" ht="15.75">
      <c r="M48809" s="172"/>
      <c r="N48809" s="172"/>
      <c r="O48809" s="172"/>
      <c r="U48809" s="173"/>
    </row>
    <row r="48810" spans="13:21" s="104" customFormat="1" ht="15.75">
      <c r="M48810" s="172"/>
      <c r="N48810" s="172"/>
      <c r="O48810" s="172"/>
      <c r="U48810" s="173"/>
    </row>
    <row r="48811" spans="13:21" s="104" customFormat="1" ht="15.75">
      <c r="M48811" s="172"/>
      <c r="N48811" s="172"/>
      <c r="O48811" s="172"/>
      <c r="U48811" s="173"/>
    </row>
    <row r="48812" spans="13:21" s="104" customFormat="1" ht="15.75">
      <c r="M48812" s="172"/>
      <c r="N48812" s="172"/>
      <c r="O48812" s="172"/>
      <c r="U48812" s="173"/>
    </row>
    <row r="48813" spans="13:21" s="104" customFormat="1" ht="15.75">
      <c r="M48813" s="172"/>
      <c r="N48813" s="172"/>
      <c r="O48813" s="172"/>
      <c r="U48813" s="173"/>
    </row>
    <row r="48814" spans="13:21" s="104" customFormat="1" ht="15.75">
      <c r="M48814" s="172"/>
      <c r="N48814" s="172"/>
      <c r="O48814" s="172"/>
      <c r="U48814" s="173"/>
    </row>
    <row r="48815" spans="13:21" s="104" customFormat="1" ht="15.75">
      <c r="M48815" s="172"/>
      <c r="N48815" s="172"/>
      <c r="O48815" s="172"/>
      <c r="U48815" s="173"/>
    </row>
    <row r="48816" spans="13:21" s="104" customFormat="1" ht="15.75">
      <c r="M48816" s="172"/>
      <c r="N48816" s="172"/>
      <c r="O48816" s="172"/>
      <c r="U48816" s="173"/>
    </row>
    <row r="48817" spans="13:21" s="104" customFormat="1" ht="15.75">
      <c r="M48817" s="172"/>
      <c r="N48817" s="172"/>
      <c r="O48817" s="172"/>
      <c r="U48817" s="173"/>
    </row>
    <row r="48818" spans="13:21" s="104" customFormat="1" ht="15.75">
      <c r="M48818" s="172"/>
      <c r="N48818" s="172"/>
      <c r="O48818" s="172"/>
      <c r="U48818" s="173"/>
    </row>
    <row r="48819" spans="13:21" s="104" customFormat="1" ht="15.75">
      <c r="M48819" s="172"/>
      <c r="N48819" s="172"/>
      <c r="O48819" s="172"/>
      <c r="U48819" s="173"/>
    </row>
    <row r="48820" spans="13:21" s="104" customFormat="1" ht="15.75">
      <c r="M48820" s="172"/>
      <c r="N48820" s="172"/>
      <c r="O48820" s="172"/>
      <c r="U48820" s="173"/>
    </row>
    <row r="48821" spans="13:21" s="104" customFormat="1" ht="15.75">
      <c r="M48821" s="172"/>
      <c r="N48821" s="172"/>
      <c r="O48821" s="172"/>
      <c r="U48821" s="173"/>
    </row>
    <row r="48822" spans="13:21" s="104" customFormat="1" ht="15.75">
      <c r="M48822" s="172"/>
      <c r="N48822" s="172"/>
      <c r="O48822" s="172"/>
      <c r="U48822" s="173"/>
    </row>
    <row r="48823" spans="13:21" s="104" customFormat="1" ht="15.75">
      <c r="M48823" s="172"/>
      <c r="N48823" s="172"/>
      <c r="O48823" s="172"/>
      <c r="U48823" s="173"/>
    </row>
    <row r="48824" spans="13:21" s="104" customFormat="1" ht="15.75">
      <c r="M48824" s="172"/>
      <c r="N48824" s="172"/>
      <c r="O48824" s="172"/>
      <c r="U48824" s="173"/>
    </row>
    <row r="48825" spans="13:21" s="104" customFormat="1" ht="15.75">
      <c r="M48825" s="172"/>
      <c r="N48825" s="172"/>
      <c r="O48825" s="172"/>
      <c r="U48825" s="173"/>
    </row>
    <row r="48826" spans="13:21" s="104" customFormat="1" ht="15.75">
      <c r="M48826" s="172"/>
      <c r="N48826" s="172"/>
      <c r="O48826" s="172"/>
      <c r="U48826" s="173"/>
    </row>
    <row r="48827" spans="13:21" s="104" customFormat="1" ht="15.75">
      <c r="M48827" s="172"/>
      <c r="N48827" s="172"/>
      <c r="O48827" s="172"/>
      <c r="U48827" s="173"/>
    </row>
    <row r="48828" spans="13:21" s="104" customFormat="1" ht="15.75">
      <c r="M48828" s="172"/>
      <c r="N48828" s="172"/>
      <c r="O48828" s="172"/>
      <c r="U48828" s="173"/>
    </row>
    <row r="48829" spans="13:21" s="104" customFormat="1" ht="15.75">
      <c r="M48829" s="172"/>
      <c r="N48829" s="172"/>
      <c r="O48829" s="172"/>
      <c r="U48829" s="173"/>
    </row>
    <row r="48830" spans="13:21" s="104" customFormat="1" ht="15.75">
      <c r="M48830" s="172"/>
      <c r="N48830" s="172"/>
      <c r="O48830" s="172"/>
      <c r="U48830" s="173"/>
    </row>
    <row r="48831" spans="13:21" s="104" customFormat="1" ht="15.75">
      <c r="M48831" s="172"/>
      <c r="N48831" s="172"/>
      <c r="O48831" s="172"/>
      <c r="U48831" s="173"/>
    </row>
    <row r="48832" spans="13:21" s="104" customFormat="1" ht="15.75">
      <c r="M48832" s="172"/>
      <c r="N48832" s="172"/>
      <c r="O48832" s="172"/>
      <c r="U48832" s="173"/>
    </row>
    <row r="48833" spans="13:21" s="104" customFormat="1" ht="15.75">
      <c r="M48833" s="172"/>
      <c r="N48833" s="172"/>
      <c r="O48833" s="172"/>
      <c r="U48833" s="173"/>
    </row>
    <row r="48834" spans="13:21" s="104" customFormat="1" ht="15.75">
      <c r="M48834" s="172"/>
      <c r="N48834" s="172"/>
      <c r="O48834" s="172"/>
      <c r="U48834" s="173"/>
    </row>
    <row r="48835" spans="13:21" s="104" customFormat="1" ht="15.75">
      <c r="M48835" s="172"/>
      <c r="N48835" s="172"/>
      <c r="O48835" s="172"/>
      <c r="U48835" s="173"/>
    </row>
    <row r="48836" spans="13:21" s="104" customFormat="1" ht="15.75">
      <c r="M48836" s="172"/>
      <c r="N48836" s="172"/>
      <c r="O48836" s="172"/>
      <c r="U48836" s="173"/>
    </row>
    <row r="48837" spans="13:21" s="104" customFormat="1" ht="15.75">
      <c r="M48837" s="172"/>
      <c r="N48837" s="172"/>
      <c r="O48837" s="172"/>
      <c r="U48837" s="173"/>
    </row>
    <row r="48838" spans="13:21" s="104" customFormat="1" ht="15.75">
      <c r="M48838" s="172"/>
      <c r="N48838" s="172"/>
      <c r="O48838" s="172"/>
      <c r="U48838" s="173"/>
    </row>
    <row r="48839" spans="13:21" s="104" customFormat="1" ht="15.75">
      <c r="M48839" s="172"/>
      <c r="N48839" s="172"/>
      <c r="O48839" s="172"/>
      <c r="U48839" s="173"/>
    </row>
    <row r="48840" spans="13:21" s="104" customFormat="1" ht="15.75">
      <c r="M48840" s="172"/>
      <c r="N48840" s="172"/>
      <c r="O48840" s="172"/>
      <c r="U48840" s="173"/>
    </row>
    <row r="48841" spans="13:21" s="104" customFormat="1" ht="15.75">
      <c r="M48841" s="172"/>
      <c r="N48841" s="172"/>
      <c r="O48841" s="172"/>
      <c r="U48841" s="173"/>
    </row>
    <row r="48842" spans="13:21" s="104" customFormat="1" ht="15.75">
      <c r="M48842" s="172"/>
      <c r="N48842" s="172"/>
      <c r="O48842" s="172"/>
      <c r="U48842" s="173"/>
    </row>
    <row r="48843" spans="13:21" s="104" customFormat="1" ht="15.75">
      <c r="M48843" s="172"/>
      <c r="N48843" s="172"/>
      <c r="O48843" s="172"/>
      <c r="U48843" s="173"/>
    </row>
    <row r="48844" spans="13:21" s="104" customFormat="1" ht="15.75">
      <c r="M48844" s="172"/>
      <c r="N48844" s="172"/>
      <c r="O48844" s="172"/>
      <c r="U48844" s="173"/>
    </row>
    <row r="48845" spans="13:21" s="104" customFormat="1" ht="15.75">
      <c r="M48845" s="172"/>
      <c r="N48845" s="172"/>
      <c r="O48845" s="172"/>
      <c r="U48845" s="173"/>
    </row>
    <row r="48846" spans="13:21" s="104" customFormat="1" ht="15.75">
      <c r="M48846" s="172"/>
      <c r="N48846" s="172"/>
      <c r="O48846" s="172"/>
      <c r="U48846" s="173"/>
    </row>
    <row r="48847" spans="13:21" s="104" customFormat="1" ht="15.75">
      <c r="M48847" s="172"/>
      <c r="N48847" s="172"/>
      <c r="O48847" s="172"/>
      <c r="U48847" s="173"/>
    </row>
    <row r="48848" spans="13:21" s="104" customFormat="1" ht="15.75">
      <c r="M48848" s="172"/>
      <c r="N48848" s="172"/>
      <c r="O48848" s="172"/>
      <c r="U48848" s="173"/>
    </row>
    <row r="48849" spans="13:21" s="104" customFormat="1" ht="15.75">
      <c r="M48849" s="172"/>
      <c r="N48849" s="172"/>
      <c r="O48849" s="172"/>
      <c r="U48849" s="173"/>
    </row>
    <row r="48850" spans="13:21" s="104" customFormat="1" ht="15.75">
      <c r="M48850" s="172"/>
      <c r="N48850" s="172"/>
      <c r="O48850" s="172"/>
      <c r="U48850" s="173"/>
    </row>
    <row r="48851" spans="13:21" s="104" customFormat="1" ht="15.75">
      <c r="M48851" s="172"/>
      <c r="N48851" s="172"/>
      <c r="O48851" s="172"/>
      <c r="U48851" s="173"/>
    </row>
    <row r="48852" spans="13:21" s="104" customFormat="1" ht="15.75">
      <c r="M48852" s="172"/>
      <c r="N48852" s="172"/>
      <c r="O48852" s="172"/>
      <c r="U48852" s="173"/>
    </row>
    <row r="48853" spans="13:21" s="104" customFormat="1" ht="15.75">
      <c r="M48853" s="172"/>
      <c r="N48853" s="172"/>
      <c r="O48853" s="172"/>
      <c r="U48853" s="173"/>
    </row>
    <row r="48854" spans="13:21" s="104" customFormat="1" ht="15.75">
      <c r="M48854" s="172"/>
      <c r="N48854" s="172"/>
      <c r="O48854" s="172"/>
      <c r="U48854" s="173"/>
    </row>
    <row r="48855" spans="13:21" s="104" customFormat="1" ht="15.75">
      <c r="M48855" s="172"/>
      <c r="N48855" s="172"/>
      <c r="O48855" s="172"/>
      <c r="U48855" s="173"/>
    </row>
    <row r="48856" spans="13:21" s="104" customFormat="1" ht="15.75">
      <c r="M48856" s="172"/>
      <c r="N48856" s="172"/>
      <c r="O48856" s="172"/>
      <c r="U48856" s="173"/>
    </row>
    <row r="48857" spans="13:21" s="104" customFormat="1" ht="15.75">
      <c r="M48857" s="172"/>
      <c r="N48857" s="172"/>
      <c r="O48857" s="172"/>
      <c r="U48857" s="173"/>
    </row>
    <row r="48858" spans="13:21" s="104" customFormat="1" ht="15.75">
      <c r="M48858" s="172"/>
      <c r="N48858" s="172"/>
      <c r="O48858" s="172"/>
      <c r="U48858" s="173"/>
    </row>
    <row r="48859" spans="13:21" s="104" customFormat="1" ht="15.75">
      <c r="M48859" s="172"/>
      <c r="N48859" s="172"/>
      <c r="O48859" s="172"/>
      <c r="U48859" s="173"/>
    </row>
    <row r="48860" spans="13:21" s="104" customFormat="1" ht="15.75">
      <c r="M48860" s="172"/>
      <c r="N48860" s="172"/>
      <c r="O48860" s="172"/>
      <c r="U48860" s="173"/>
    </row>
    <row r="48861" spans="13:21" s="104" customFormat="1" ht="15.75">
      <c r="M48861" s="172"/>
      <c r="N48861" s="172"/>
      <c r="O48861" s="172"/>
      <c r="U48861" s="173"/>
    </row>
    <row r="48862" spans="13:21" s="104" customFormat="1" ht="15.75">
      <c r="M48862" s="172"/>
      <c r="N48862" s="172"/>
      <c r="O48862" s="172"/>
      <c r="U48862" s="173"/>
    </row>
    <row r="48863" spans="13:21" s="104" customFormat="1" ht="15.75">
      <c r="M48863" s="172"/>
      <c r="N48863" s="172"/>
      <c r="O48863" s="172"/>
      <c r="U48863" s="173"/>
    </row>
    <row r="48864" spans="13:21" s="104" customFormat="1" ht="15.75">
      <c r="M48864" s="172"/>
      <c r="N48864" s="172"/>
      <c r="O48864" s="172"/>
      <c r="U48864" s="173"/>
    </row>
    <row r="48865" spans="13:21" s="104" customFormat="1" ht="15.75">
      <c r="M48865" s="172"/>
      <c r="N48865" s="172"/>
      <c r="O48865" s="172"/>
      <c r="U48865" s="173"/>
    </row>
    <row r="48866" spans="13:21" s="104" customFormat="1" ht="15.75">
      <c r="M48866" s="172"/>
      <c r="N48866" s="172"/>
      <c r="O48866" s="172"/>
      <c r="U48866" s="173"/>
    </row>
    <row r="48867" spans="13:21" s="104" customFormat="1" ht="15.75">
      <c r="M48867" s="172"/>
      <c r="N48867" s="172"/>
      <c r="O48867" s="172"/>
      <c r="U48867" s="173"/>
    </row>
    <row r="48868" spans="13:21" s="104" customFormat="1" ht="15.75">
      <c r="M48868" s="172"/>
      <c r="N48868" s="172"/>
      <c r="O48868" s="172"/>
      <c r="U48868" s="173"/>
    </row>
    <row r="48869" spans="13:21" s="104" customFormat="1" ht="15.75">
      <c r="M48869" s="172"/>
      <c r="N48869" s="172"/>
      <c r="O48869" s="172"/>
      <c r="U48869" s="173"/>
    </row>
    <row r="48870" spans="13:21" s="104" customFormat="1" ht="15.75">
      <c r="M48870" s="172"/>
      <c r="N48870" s="172"/>
      <c r="O48870" s="172"/>
      <c r="U48870" s="173"/>
    </row>
    <row r="48871" spans="13:21" s="104" customFormat="1" ht="15.75">
      <c r="M48871" s="172"/>
      <c r="N48871" s="172"/>
      <c r="O48871" s="172"/>
      <c r="U48871" s="173"/>
    </row>
    <row r="48872" spans="13:21" s="104" customFormat="1" ht="15.75">
      <c r="M48872" s="172"/>
      <c r="N48872" s="172"/>
      <c r="O48872" s="172"/>
      <c r="U48872" s="173"/>
    </row>
    <row r="48873" spans="13:21" s="104" customFormat="1" ht="15.75">
      <c r="M48873" s="172"/>
      <c r="N48873" s="172"/>
      <c r="O48873" s="172"/>
      <c r="U48873" s="173"/>
    </row>
    <row r="48874" spans="13:21" s="104" customFormat="1" ht="15.75">
      <c r="M48874" s="172"/>
      <c r="N48874" s="172"/>
      <c r="O48874" s="172"/>
      <c r="U48874" s="173"/>
    </row>
    <row r="48875" spans="13:21" s="104" customFormat="1" ht="15.75">
      <c r="M48875" s="172"/>
      <c r="N48875" s="172"/>
      <c r="O48875" s="172"/>
      <c r="U48875" s="173"/>
    </row>
    <row r="48876" spans="13:21" s="104" customFormat="1" ht="15.75">
      <c r="M48876" s="172"/>
      <c r="N48876" s="172"/>
      <c r="O48876" s="172"/>
      <c r="U48876" s="173"/>
    </row>
    <row r="48877" spans="13:21" s="104" customFormat="1" ht="15.75">
      <c r="M48877" s="172"/>
      <c r="N48877" s="172"/>
      <c r="O48877" s="172"/>
      <c r="U48877" s="173"/>
    </row>
    <row r="48878" spans="13:21" s="104" customFormat="1" ht="15.75">
      <c r="M48878" s="172"/>
      <c r="N48878" s="172"/>
      <c r="O48878" s="172"/>
      <c r="U48878" s="173"/>
    </row>
    <row r="48879" spans="13:21" s="104" customFormat="1" ht="15.75">
      <c r="M48879" s="172"/>
      <c r="N48879" s="172"/>
      <c r="O48879" s="172"/>
      <c r="U48879" s="173"/>
    </row>
    <row r="48880" spans="13:21" s="104" customFormat="1" ht="15.75">
      <c r="M48880" s="172"/>
      <c r="N48880" s="172"/>
      <c r="O48880" s="172"/>
      <c r="U48880" s="173"/>
    </row>
    <row r="48881" spans="13:21" s="104" customFormat="1" ht="15.75">
      <c r="M48881" s="172"/>
      <c r="N48881" s="172"/>
      <c r="O48881" s="172"/>
      <c r="U48881" s="173"/>
    </row>
    <row r="48882" spans="13:21" s="104" customFormat="1" ht="15.75">
      <c r="M48882" s="172"/>
      <c r="N48882" s="172"/>
      <c r="O48882" s="172"/>
      <c r="U48882" s="173"/>
    </row>
    <row r="48883" spans="13:21" s="104" customFormat="1" ht="15.75">
      <c r="M48883" s="172"/>
      <c r="N48883" s="172"/>
      <c r="O48883" s="172"/>
      <c r="U48883" s="173"/>
    </row>
    <row r="48884" spans="13:21" s="104" customFormat="1" ht="15.75">
      <c r="M48884" s="172"/>
      <c r="N48884" s="172"/>
      <c r="O48884" s="172"/>
      <c r="U48884" s="173"/>
    </row>
    <row r="48885" spans="13:21" s="104" customFormat="1" ht="15.75">
      <c r="M48885" s="172"/>
      <c r="N48885" s="172"/>
      <c r="O48885" s="172"/>
      <c r="U48885" s="173"/>
    </row>
    <row r="48886" spans="13:21" s="104" customFormat="1" ht="15.75">
      <c r="M48886" s="172"/>
      <c r="N48886" s="172"/>
      <c r="O48886" s="172"/>
      <c r="U48886" s="173"/>
    </row>
    <row r="48887" spans="13:21" s="104" customFormat="1" ht="15.75">
      <c r="M48887" s="172"/>
      <c r="N48887" s="172"/>
      <c r="O48887" s="172"/>
      <c r="U48887" s="173"/>
    </row>
    <row r="48888" spans="13:21" s="104" customFormat="1" ht="15.75">
      <c r="M48888" s="172"/>
      <c r="N48888" s="172"/>
      <c r="O48888" s="172"/>
      <c r="U48888" s="173"/>
    </row>
    <row r="48889" spans="13:21" s="104" customFormat="1" ht="15.75">
      <c r="M48889" s="172"/>
      <c r="N48889" s="172"/>
      <c r="O48889" s="172"/>
      <c r="U48889" s="173"/>
    </row>
    <row r="48890" spans="13:21" s="104" customFormat="1" ht="15.75">
      <c r="M48890" s="172"/>
      <c r="N48890" s="172"/>
      <c r="O48890" s="172"/>
      <c r="U48890" s="173"/>
    </row>
    <row r="48891" spans="13:21" s="104" customFormat="1" ht="15.75">
      <c r="M48891" s="172"/>
      <c r="N48891" s="172"/>
      <c r="O48891" s="172"/>
      <c r="U48891" s="173"/>
    </row>
    <row r="48892" spans="13:21" s="104" customFormat="1" ht="15.75">
      <c r="M48892" s="172"/>
      <c r="N48892" s="172"/>
      <c r="O48892" s="172"/>
      <c r="U48892" s="173"/>
    </row>
    <row r="48893" spans="13:21" s="104" customFormat="1" ht="15.75">
      <c r="M48893" s="172"/>
      <c r="N48893" s="172"/>
      <c r="O48893" s="172"/>
      <c r="U48893" s="173"/>
    </row>
    <row r="48894" spans="13:21" s="104" customFormat="1" ht="15.75">
      <c r="M48894" s="172"/>
      <c r="N48894" s="172"/>
      <c r="O48894" s="172"/>
      <c r="U48894" s="173"/>
    </row>
    <row r="48895" spans="13:21" s="104" customFormat="1" ht="15.75">
      <c r="M48895" s="172"/>
      <c r="N48895" s="172"/>
      <c r="O48895" s="172"/>
      <c r="U48895" s="173"/>
    </row>
    <row r="48896" spans="13:21" s="104" customFormat="1" ht="15.75">
      <c r="M48896" s="172"/>
      <c r="N48896" s="172"/>
      <c r="O48896" s="172"/>
      <c r="U48896" s="173"/>
    </row>
    <row r="48897" spans="13:21" s="104" customFormat="1" ht="15.75">
      <c r="M48897" s="172"/>
      <c r="N48897" s="172"/>
      <c r="O48897" s="172"/>
      <c r="U48897" s="173"/>
    </row>
    <row r="48898" spans="13:21" s="104" customFormat="1" ht="15.75">
      <c r="M48898" s="172"/>
      <c r="N48898" s="172"/>
      <c r="O48898" s="172"/>
      <c r="U48898" s="173"/>
    </row>
    <row r="48899" spans="13:21" s="104" customFormat="1" ht="15.75">
      <c r="M48899" s="172"/>
      <c r="N48899" s="172"/>
      <c r="O48899" s="172"/>
      <c r="U48899" s="173"/>
    </row>
    <row r="48900" spans="13:21" s="104" customFormat="1" ht="15.75">
      <c r="M48900" s="172"/>
      <c r="N48900" s="172"/>
      <c r="O48900" s="172"/>
      <c r="U48900" s="173"/>
    </row>
    <row r="48901" spans="13:21" s="104" customFormat="1" ht="15.75">
      <c r="M48901" s="172"/>
      <c r="N48901" s="172"/>
      <c r="O48901" s="172"/>
      <c r="U48901" s="173"/>
    </row>
    <row r="48902" spans="13:21" s="104" customFormat="1" ht="15.75">
      <c r="M48902" s="172"/>
      <c r="N48902" s="172"/>
      <c r="O48902" s="172"/>
      <c r="U48902" s="173"/>
    </row>
    <row r="48903" spans="13:21" s="104" customFormat="1" ht="15.75">
      <c r="M48903" s="172"/>
      <c r="N48903" s="172"/>
      <c r="O48903" s="172"/>
      <c r="U48903" s="173"/>
    </row>
    <row r="48904" spans="13:21" s="104" customFormat="1" ht="15.75">
      <c r="M48904" s="172"/>
      <c r="N48904" s="172"/>
      <c r="O48904" s="172"/>
      <c r="U48904" s="173"/>
    </row>
    <row r="48905" spans="13:21" s="104" customFormat="1" ht="15.75">
      <c r="M48905" s="172"/>
      <c r="N48905" s="172"/>
      <c r="O48905" s="172"/>
      <c r="U48905" s="173"/>
    </row>
    <row r="48906" spans="13:21" s="104" customFormat="1" ht="15.75">
      <c r="M48906" s="172"/>
      <c r="N48906" s="172"/>
      <c r="O48906" s="172"/>
      <c r="U48906" s="173"/>
    </row>
    <row r="48907" spans="13:21" s="104" customFormat="1" ht="15.75">
      <c r="M48907" s="172"/>
      <c r="N48907" s="172"/>
      <c r="O48907" s="172"/>
      <c r="U48907" s="173"/>
    </row>
    <row r="48908" spans="13:21" s="104" customFormat="1" ht="15.75">
      <c r="M48908" s="172"/>
      <c r="N48908" s="172"/>
      <c r="O48908" s="172"/>
      <c r="U48908" s="173"/>
    </row>
    <row r="48909" spans="13:21" s="104" customFormat="1" ht="15.75">
      <c r="M48909" s="172"/>
      <c r="N48909" s="172"/>
      <c r="O48909" s="172"/>
      <c r="U48909" s="173"/>
    </row>
    <row r="48910" spans="13:21" s="104" customFormat="1" ht="15.75">
      <c r="M48910" s="172"/>
      <c r="N48910" s="172"/>
      <c r="O48910" s="172"/>
      <c r="U48910" s="173"/>
    </row>
    <row r="48911" spans="13:21" s="104" customFormat="1" ht="15.75">
      <c r="M48911" s="172"/>
      <c r="N48911" s="172"/>
      <c r="O48911" s="172"/>
      <c r="U48911" s="173"/>
    </row>
    <row r="48912" spans="13:21" s="104" customFormat="1" ht="15.75">
      <c r="M48912" s="172"/>
      <c r="N48912" s="172"/>
      <c r="O48912" s="172"/>
      <c r="U48912" s="173"/>
    </row>
    <row r="48913" spans="13:21" s="104" customFormat="1" ht="15.75">
      <c r="M48913" s="172"/>
      <c r="N48913" s="172"/>
      <c r="O48913" s="172"/>
      <c r="U48913" s="173"/>
    </row>
    <row r="48914" spans="13:21" s="104" customFormat="1" ht="15.75">
      <c r="M48914" s="172"/>
      <c r="N48914" s="172"/>
      <c r="O48914" s="172"/>
      <c r="U48914" s="173"/>
    </row>
    <row r="48915" spans="13:21" s="104" customFormat="1" ht="15.75">
      <c r="M48915" s="172"/>
      <c r="N48915" s="172"/>
      <c r="O48915" s="172"/>
      <c r="U48915" s="173"/>
    </row>
    <row r="48916" spans="13:21" s="104" customFormat="1" ht="15.75">
      <c r="M48916" s="172"/>
      <c r="N48916" s="172"/>
      <c r="O48916" s="172"/>
      <c r="U48916" s="173"/>
    </row>
    <row r="48917" spans="13:21" s="104" customFormat="1" ht="15.75">
      <c r="M48917" s="172"/>
      <c r="N48917" s="172"/>
      <c r="O48917" s="172"/>
      <c r="U48917" s="173"/>
    </row>
    <row r="48918" spans="13:21" s="104" customFormat="1" ht="15.75">
      <c r="M48918" s="172"/>
      <c r="N48918" s="172"/>
      <c r="O48918" s="172"/>
      <c r="U48918" s="173"/>
    </row>
    <row r="48919" spans="13:21" s="104" customFormat="1" ht="15.75">
      <c r="M48919" s="172"/>
      <c r="N48919" s="172"/>
      <c r="O48919" s="172"/>
      <c r="U48919" s="173"/>
    </row>
    <row r="48920" spans="13:21" s="104" customFormat="1" ht="15.75">
      <c r="M48920" s="172"/>
      <c r="N48920" s="172"/>
      <c r="O48920" s="172"/>
      <c r="U48920" s="173"/>
    </row>
    <row r="48921" spans="13:21" s="104" customFormat="1" ht="15.75">
      <c r="M48921" s="172"/>
      <c r="N48921" s="172"/>
      <c r="O48921" s="172"/>
      <c r="U48921" s="173"/>
    </row>
    <row r="48922" spans="13:21" s="104" customFormat="1" ht="15.75">
      <c r="M48922" s="172"/>
      <c r="N48922" s="172"/>
      <c r="O48922" s="172"/>
      <c r="U48922" s="173"/>
    </row>
    <row r="48923" spans="13:21" s="104" customFormat="1" ht="15.75">
      <c r="M48923" s="172"/>
      <c r="N48923" s="172"/>
      <c r="O48923" s="172"/>
      <c r="U48923" s="173"/>
    </row>
    <row r="48924" spans="13:21" s="104" customFormat="1" ht="15.75">
      <c r="M48924" s="172"/>
      <c r="N48924" s="172"/>
      <c r="O48924" s="172"/>
      <c r="U48924" s="173"/>
    </row>
    <row r="48925" spans="13:21" s="104" customFormat="1" ht="15.75">
      <c r="M48925" s="172"/>
      <c r="N48925" s="172"/>
      <c r="O48925" s="172"/>
      <c r="U48925" s="173"/>
    </row>
    <row r="48926" spans="13:21" s="104" customFormat="1" ht="15.75">
      <c r="M48926" s="172"/>
      <c r="N48926" s="172"/>
      <c r="O48926" s="172"/>
      <c r="U48926" s="173"/>
    </row>
    <row r="48927" spans="13:21" s="104" customFormat="1" ht="15.75">
      <c r="M48927" s="172"/>
      <c r="N48927" s="172"/>
      <c r="O48927" s="172"/>
      <c r="U48927" s="173"/>
    </row>
    <row r="48928" spans="13:21" s="104" customFormat="1" ht="15.75">
      <c r="M48928" s="172"/>
      <c r="N48928" s="172"/>
      <c r="O48928" s="172"/>
      <c r="U48928" s="173"/>
    </row>
    <row r="48929" spans="13:21" s="104" customFormat="1" ht="15.75">
      <c r="M48929" s="172"/>
      <c r="N48929" s="172"/>
      <c r="O48929" s="172"/>
      <c r="U48929" s="173"/>
    </row>
    <row r="48930" spans="13:21" s="104" customFormat="1" ht="15.75">
      <c r="M48930" s="172"/>
      <c r="N48930" s="172"/>
      <c r="O48930" s="172"/>
      <c r="U48930" s="173"/>
    </row>
    <row r="48931" spans="13:21" s="104" customFormat="1" ht="15.75">
      <c r="M48931" s="172"/>
      <c r="N48931" s="172"/>
      <c r="O48931" s="172"/>
      <c r="U48931" s="173"/>
    </row>
    <row r="48932" spans="13:21" s="104" customFormat="1" ht="15.75">
      <c r="M48932" s="172"/>
      <c r="N48932" s="172"/>
      <c r="O48932" s="172"/>
      <c r="U48932" s="173"/>
    </row>
    <row r="48933" spans="13:21" s="104" customFormat="1" ht="15.75">
      <c r="M48933" s="172"/>
      <c r="N48933" s="172"/>
      <c r="O48933" s="172"/>
      <c r="U48933" s="173"/>
    </row>
    <row r="48934" spans="13:21" s="104" customFormat="1" ht="15.75">
      <c r="M48934" s="172"/>
      <c r="N48934" s="172"/>
      <c r="O48934" s="172"/>
      <c r="U48934" s="173"/>
    </row>
    <row r="48935" spans="13:21" s="104" customFormat="1" ht="15.75">
      <c r="M48935" s="172"/>
      <c r="N48935" s="172"/>
      <c r="O48935" s="172"/>
      <c r="U48935" s="173"/>
    </row>
    <row r="48936" spans="13:21" s="104" customFormat="1" ht="15.75">
      <c r="M48936" s="172"/>
      <c r="N48936" s="172"/>
      <c r="O48936" s="172"/>
      <c r="U48936" s="173"/>
    </row>
    <row r="48937" spans="13:21" s="104" customFormat="1" ht="15.75">
      <c r="M48937" s="172"/>
      <c r="N48937" s="172"/>
      <c r="O48937" s="172"/>
      <c r="U48937" s="173"/>
    </row>
    <row r="48938" spans="13:21" s="104" customFormat="1" ht="15.75">
      <c r="M48938" s="172"/>
      <c r="N48938" s="172"/>
      <c r="O48938" s="172"/>
      <c r="U48938" s="173"/>
    </row>
    <row r="48939" spans="13:21" s="104" customFormat="1" ht="15.75">
      <c r="M48939" s="172"/>
      <c r="N48939" s="172"/>
      <c r="O48939" s="172"/>
      <c r="U48939" s="173"/>
    </row>
    <row r="48940" spans="13:21" s="104" customFormat="1" ht="15.75">
      <c r="M48940" s="172"/>
      <c r="N48940" s="172"/>
      <c r="O48940" s="172"/>
      <c r="U48940" s="173"/>
    </row>
    <row r="48941" spans="13:21" s="104" customFormat="1" ht="15.75">
      <c r="M48941" s="172"/>
      <c r="N48941" s="172"/>
      <c r="O48941" s="172"/>
      <c r="U48941" s="173"/>
    </row>
    <row r="48942" spans="13:21" s="104" customFormat="1" ht="15.75">
      <c r="M48942" s="172"/>
      <c r="N48942" s="172"/>
      <c r="O48942" s="172"/>
      <c r="U48942" s="173"/>
    </row>
    <row r="48943" spans="13:21" s="104" customFormat="1" ht="15.75">
      <c r="M48943" s="172"/>
      <c r="N48943" s="172"/>
      <c r="O48943" s="172"/>
      <c r="U48943" s="173"/>
    </row>
    <row r="48944" spans="13:21" s="104" customFormat="1" ht="15.75">
      <c r="M48944" s="172"/>
      <c r="N48944" s="172"/>
      <c r="O48944" s="172"/>
      <c r="U48944" s="173"/>
    </row>
    <row r="48945" spans="13:21" s="104" customFormat="1" ht="15.75">
      <c r="M48945" s="172"/>
      <c r="N48945" s="172"/>
      <c r="O48945" s="172"/>
      <c r="U48945" s="173"/>
    </row>
    <row r="48946" spans="13:21" s="104" customFormat="1" ht="15.75">
      <c r="M48946" s="172"/>
      <c r="N48946" s="172"/>
      <c r="O48946" s="172"/>
      <c r="U48946" s="173"/>
    </row>
    <row r="48947" spans="13:21" s="104" customFormat="1" ht="15.75">
      <c r="M48947" s="172"/>
      <c r="N48947" s="172"/>
      <c r="O48947" s="172"/>
      <c r="U48947" s="173"/>
    </row>
    <row r="48948" spans="13:21" s="104" customFormat="1" ht="15.75">
      <c r="M48948" s="172"/>
      <c r="N48948" s="172"/>
      <c r="O48948" s="172"/>
      <c r="U48948" s="173"/>
    </row>
    <row r="48949" spans="13:21" s="104" customFormat="1" ht="15.75">
      <c r="M48949" s="172"/>
      <c r="N48949" s="172"/>
      <c r="O48949" s="172"/>
      <c r="U48949" s="173"/>
    </row>
    <row r="48950" spans="13:21" s="104" customFormat="1" ht="15.75">
      <c r="M48950" s="172"/>
      <c r="N48950" s="172"/>
      <c r="O48950" s="172"/>
      <c r="U48950" s="173"/>
    </row>
    <row r="48951" spans="13:21" s="104" customFormat="1" ht="15.75">
      <c r="M48951" s="172"/>
      <c r="N48951" s="172"/>
      <c r="O48951" s="172"/>
      <c r="U48951" s="173"/>
    </row>
    <row r="48952" spans="13:21" s="104" customFormat="1" ht="15.75">
      <c r="M48952" s="172"/>
      <c r="N48952" s="172"/>
      <c r="O48952" s="172"/>
      <c r="U48952" s="173"/>
    </row>
    <row r="48953" spans="13:21" s="104" customFormat="1" ht="15.75">
      <c r="M48953" s="172"/>
      <c r="N48953" s="172"/>
      <c r="O48953" s="172"/>
      <c r="U48953" s="173"/>
    </row>
    <row r="48954" spans="13:21" s="104" customFormat="1" ht="15.75">
      <c r="M48954" s="172"/>
      <c r="N48954" s="172"/>
      <c r="O48954" s="172"/>
      <c r="U48954" s="173"/>
    </row>
    <row r="48955" spans="13:21" s="104" customFormat="1" ht="15.75">
      <c r="M48955" s="172"/>
      <c r="N48955" s="172"/>
      <c r="O48955" s="172"/>
      <c r="U48955" s="173"/>
    </row>
    <row r="48956" spans="13:21" s="104" customFormat="1" ht="15.75">
      <c r="M48956" s="172"/>
      <c r="N48956" s="172"/>
      <c r="O48956" s="172"/>
      <c r="U48956" s="173"/>
    </row>
    <row r="48957" spans="13:21" s="104" customFormat="1" ht="15.75">
      <c r="M48957" s="172"/>
      <c r="N48957" s="172"/>
      <c r="O48957" s="172"/>
      <c r="U48957" s="173"/>
    </row>
    <row r="48958" spans="13:21" s="104" customFormat="1" ht="15.75">
      <c r="M48958" s="172"/>
      <c r="N48958" s="172"/>
      <c r="O48958" s="172"/>
      <c r="U48958" s="173"/>
    </row>
    <row r="48959" spans="13:21" s="104" customFormat="1" ht="15.75">
      <c r="M48959" s="172"/>
      <c r="N48959" s="172"/>
      <c r="O48959" s="172"/>
      <c r="U48959" s="173"/>
    </row>
    <row r="48960" spans="13:21" s="104" customFormat="1" ht="15.75">
      <c r="M48960" s="172"/>
      <c r="N48960" s="172"/>
      <c r="O48960" s="172"/>
      <c r="U48960" s="173"/>
    </row>
    <row r="48961" spans="13:21" s="104" customFormat="1" ht="15.75">
      <c r="M48961" s="172"/>
      <c r="N48961" s="172"/>
      <c r="O48961" s="172"/>
      <c r="U48961" s="173"/>
    </row>
    <row r="48962" spans="13:21" s="104" customFormat="1" ht="15.75">
      <c r="M48962" s="172"/>
      <c r="N48962" s="172"/>
      <c r="O48962" s="172"/>
      <c r="U48962" s="173"/>
    </row>
    <row r="48963" spans="13:21" s="104" customFormat="1" ht="15.75">
      <c r="M48963" s="172"/>
      <c r="N48963" s="172"/>
      <c r="O48963" s="172"/>
      <c r="U48963" s="173"/>
    </row>
    <row r="48964" spans="13:21" s="104" customFormat="1" ht="15.75">
      <c r="M48964" s="172"/>
      <c r="N48964" s="172"/>
      <c r="O48964" s="172"/>
      <c r="U48964" s="173"/>
    </row>
    <row r="48965" spans="13:21" s="104" customFormat="1" ht="15.75">
      <c r="M48965" s="172"/>
      <c r="N48965" s="172"/>
      <c r="O48965" s="172"/>
      <c r="U48965" s="173"/>
    </row>
    <row r="48966" spans="13:21" s="104" customFormat="1" ht="15.75">
      <c r="M48966" s="172"/>
      <c r="N48966" s="172"/>
      <c r="O48966" s="172"/>
      <c r="U48966" s="173"/>
    </row>
    <row r="48967" spans="13:21" s="104" customFormat="1" ht="15.75">
      <c r="M48967" s="172"/>
      <c r="N48967" s="172"/>
      <c r="O48967" s="172"/>
      <c r="U48967" s="173"/>
    </row>
    <row r="48968" spans="13:21" s="104" customFormat="1" ht="15.75">
      <c r="M48968" s="172"/>
      <c r="N48968" s="172"/>
      <c r="O48968" s="172"/>
      <c r="U48968" s="173"/>
    </row>
    <row r="48969" spans="13:21" s="104" customFormat="1" ht="15.75">
      <c r="M48969" s="172"/>
      <c r="N48969" s="172"/>
      <c r="O48969" s="172"/>
      <c r="U48969" s="173"/>
    </row>
    <row r="48970" spans="13:21" s="104" customFormat="1" ht="15.75">
      <c r="M48970" s="172"/>
      <c r="N48970" s="172"/>
      <c r="O48970" s="172"/>
      <c r="U48970" s="173"/>
    </row>
    <row r="48971" spans="13:21" s="104" customFormat="1" ht="15.75">
      <c r="M48971" s="172"/>
      <c r="N48971" s="172"/>
      <c r="O48971" s="172"/>
      <c r="U48971" s="173"/>
    </row>
    <row r="48972" spans="13:21" s="104" customFormat="1" ht="15.75">
      <c r="M48972" s="172"/>
      <c r="N48972" s="172"/>
      <c r="O48972" s="172"/>
      <c r="U48972" s="173"/>
    </row>
    <row r="48973" spans="13:21" s="104" customFormat="1" ht="15.75">
      <c r="M48973" s="172"/>
      <c r="N48973" s="172"/>
      <c r="O48973" s="172"/>
      <c r="U48973" s="173"/>
    </row>
    <row r="48974" spans="13:21" s="104" customFormat="1" ht="15.75">
      <c r="M48974" s="172"/>
      <c r="N48974" s="172"/>
      <c r="O48974" s="172"/>
      <c r="U48974" s="173"/>
    </row>
    <row r="48975" spans="13:21" s="104" customFormat="1" ht="15.75">
      <c r="M48975" s="172"/>
      <c r="N48975" s="172"/>
      <c r="O48975" s="172"/>
      <c r="U48975" s="173"/>
    </row>
    <row r="48976" spans="13:21" s="104" customFormat="1" ht="15.75">
      <c r="M48976" s="172"/>
      <c r="N48976" s="172"/>
      <c r="O48976" s="172"/>
      <c r="U48976" s="173"/>
    </row>
    <row r="48977" spans="13:21" s="104" customFormat="1" ht="15.75">
      <c r="M48977" s="172"/>
      <c r="N48977" s="172"/>
      <c r="O48977" s="172"/>
      <c r="U48977" s="173"/>
    </row>
    <row r="48978" spans="13:21" s="104" customFormat="1" ht="15.75">
      <c r="M48978" s="172"/>
      <c r="N48978" s="172"/>
      <c r="O48978" s="172"/>
      <c r="U48978" s="173"/>
    </row>
    <row r="48979" spans="13:21" s="104" customFormat="1" ht="15.75">
      <c r="M48979" s="172"/>
      <c r="N48979" s="172"/>
      <c r="O48979" s="172"/>
      <c r="U48979" s="173"/>
    </row>
    <row r="48980" spans="13:21" s="104" customFormat="1" ht="15.75">
      <c r="M48980" s="172"/>
      <c r="N48980" s="172"/>
      <c r="O48980" s="172"/>
      <c r="U48980" s="173"/>
    </row>
    <row r="48981" spans="13:21" s="104" customFormat="1" ht="15.75">
      <c r="M48981" s="172"/>
      <c r="N48981" s="172"/>
      <c r="O48981" s="172"/>
      <c r="U48981" s="173"/>
    </row>
    <row r="48982" spans="13:21" s="104" customFormat="1" ht="15.75">
      <c r="M48982" s="172"/>
      <c r="N48982" s="172"/>
      <c r="O48982" s="172"/>
      <c r="U48982" s="173"/>
    </row>
    <row r="48983" spans="13:21" s="104" customFormat="1" ht="15.75">
      <c r="M48983" s="172"/>
      <c r="N48983" s="172"/>
      <c r="O48983" s="172"/>
      <c r="U48983" s="173"/>
    </row>
    <row r="48984" spans="13:21" s="104" customFormat="1" ht="15.75">
      <c r="M48984" s="172"/>
      <c r="N48984" s="172"/>
      <c r="O48984" s="172"/>
      <c r="U48984" s="173"/>
    </row>
    <row r="48985" spans="13:21" s="104" customFormat="1" ht="15.75">
      <c r="M48985" s="172"/>
      <c r="N48985" s="172"/>
      <c r="O48985" s="172"/>
      <c r="U48985" s="173"/>
    </row>
    <row r="48986" spans="13:21" s="104" customFormat="1" ht="15.75">
      <c r="M48986" s="172"/>
      <c r="N48986" s="172"/>
      <c r="O48986" s="172"/>
      <c r="U48986" s="173"/>
    </row>
    <row r="48987" spans="13:21" s="104" customFormat="1" ht="15.75">
      <c r="M48987" s="172"/>
      <c r="N48987" s="172"/>
      <c r="O48987" s="172"/>
      <c r="U48987" s="173"/>
    </row>
    <row r="48988" spans="13:21" s="104" customFormat="1" ht="15.75">
      <c r="M48988" s="172"/>
      <c r="N48988" s="172"/>
      <c r="O48988" s="172"/>
      <c r="U48988" s="173"/>
    </row>
    <row r="48989" spans="13:21" s="104" customFormat="1" ht="15.75">
      <c r="M48989" s="172"/>
      <c r="N48989" s="172"/>
      <c r="O48989" s="172"/>
      <c r="U48989" s="173"/>
    </row>
    <row r="48990" spans="13:21" s="104" customFormat="1" ht="15.75">
      <c r="M48990" s="172"/>
      <c r="N48990" s="172"/>
      <c r="O48990" s="172"/>
      <c r="U48990" s="173"/>
    </row>
    <row r="48991" spans="13:21" s="104" customFormat="1" ht="15.75">
      <c r="M48991" s="172"/>
      <c r="N48991" s="172"/>
      <c r="O48991" s="172"/>
      <c r="U48991" s="173"/>
    </row>
    <row r="48992" spans="13:21" s="104" customFormat="1" ht="15.75">
      <c r="M48992" s="172"/>
      <c r="N48992" s="172"/>
      <c r="O48992" s="172"/>
      <c r="U48992" s="173"/>
    </row>
    <row r="48993" spans="13:21" s="104" customFormat="1" ht="15.75">
      <c r="M48993" s="172"/>
      <c r="N48993" s="172"/>
      <c r="O48993" s="172"/>
      <c r="U48993" s="173"/>
    </row>
    <row r="48994" spans="13:21" s="104" customFormat="1" ht="15.75">
      <c r="M48994" s="172"/>
      <c r="N48994" s="172"/>
      <c r="O48994" s="172"/>
      <c r="U48994" s="173"/>
    </row>
    <row r="48995" spans="13:21" s="104" customFormat="1" ht="15.75">
      <c r="M48995" s="172"/>
      <c r="N48995" s="172"/>
      <c r="O48995" s="172"/>
      <c r="U48995" s="173"/>
    </row>
    <row r="48996" spans="13:21" s="104" customFormat="1" ht="15.75">
      <c r="M48996" s="172"/>
      <c r="N48996" s="172"/>
      <c r="O48996" s="172"/>
      <c r="U48996" s="173"/>
    </row>
    <row r="48997" spans="13:21" s="104" customFormat="1" ht="15.75">
      <c r="M48997" s="172"/>
      <c r="N48997" s="172"/>
      <c r="O48997" s="172"/>
      <c r="U48997" s="173"/>
    </row>
    <row r="48998" spans="13:21" s="104" customFormat="1" ht="15.75">
      <c r="M48998" s="172"/>
      <c r="N48998" s="172"/>
      <c r="O48998" s="172"/>
      <c r="U48998" s="173"/>
    </row>
    <row r="48999" spans="13:21" s="104" customFormat="1" ht="15.75">
      <c r="M48999" s="172"/>
      <c r="N48999" s="172"/>
      <c r="O48999" s="172"/>
      <c r="U48999" s="173"/>
    </row>
    <row r="49000" spans="13:21" s="104" customFormat="1" ht="15.75">
      <c r="M49000" s="172"/>
      <c r="N49000" s="172"/>
      <c r="O49000" s="172"/>
      <c r="U49000" s="173"/>
    </row>
    <row r="49001" spans="13:21" s="104" customFormat="1" ht="15.75">
      <c r="M49001" s="172"/>
      <c r="N49001" s="172"/>
      <c r="O49001" s="172"/>
      <c r="U49001" s="173"/>
    </row>
    <row r="49002" spans="13:21" s="104" customFormat="1" ht="15.75">
      <c r="M49002" s="172"/>
      <c r="N49002" s="172"/>
      <c r="O49002" s="172"/>
      <c r="U49002" s="173"/>
    </row>
    <row r="49003" spans="13:21" s="104" customFormat="1" ht="15.75">
      <c r="M49003" s="172"/>
      <c r="N49003" s="172"/>
      <c r="O49003" s="172"/>
      <c r="U49003" s="173"/>
    </row>
    <row r="49004" spans="13:21" s="104" customFormat="1" ht="15.75">
      <c r="M49004" s="172"/>
      <c r="N49004" s="172"/>
      <c r="O49004" s="172"/>
      <c r="U49004" s="173"/>
    </row>
    <row r="49005" spans="13:21" s="104" customFormat="1" ht="15.75">
      <c r="M49005" s="172"/>
      <c r="N49005" s="172"/>
      <c r="O49005" s="172"/>
      <c r="U49005" s="173"/>
    </row>
    <row r="49006" spans="13:21" s="104" customFormat="1" ht="15.75">
      <c r="M49006" s="172"/>
      <c r="N49006" s="172"/>
      <c r="O49006" s="172"/>
      <c r="U49006" s="173"/>
    </row>
    <row r="49007" spans="13:21" s="104" customFormat="1" ht="15.75">
      <c r="M49007" s="172"/>
      <c r="N49007" s="172"/>
      <c r="O49007" s="172"/>
      <c r="U49007" s="173"/>
    </row>
    <row r="49008" spans="13:21" s="104" customFormat="1" ht="15.75">
      <c r="M49008" s="172"/>
      <c r="N49008" s="172"/>
      <c r="O49008" s="172"/>
      <c r="U49008" s="173"/>
    </row>
    <row r="49009" spans="13:21" s="104" customFormat="1" ht="15.75">
      <c r="M49009" s="172"/>
      <c r="N49009" s="172"/>
      <c r="O49009" s="172"/>
      <c r="U49009" s="173"/>
    </row>
    <row r="49010" spans="13:21" s="104" customFormat="1" ht="15.75">
      <c r="M49010" s="172"/>
      <c r="N49010" s="172"/>
      <c r="O49010" s="172"/>
      <c r="U49010" s="173"/>
    </row>
    <row r="49011" spans="13:21" s="104" customFormat="1" ht="15.75">
      <c r="M49011" s="172"/>
      <c r="N49011" s="172"/>
      <c r="O49011" s="172"/>
      <c r="U49011" s="173"/>
    </row>
    <row r="49012" spans="13:21" s="104" customFormat="1" ht="15.75">
      <c r="M49012" s="172"/>
      <c r="N49012" s="172"/>
      <c r="O49012" s="172"/>
      <c r="U49012" s="173"/>
    </row>
    <row r="49013" spans="13:21" s="104" customFormat="1" ht="15.75">
      <c r="M49013" s="172"/>
      <c r="N49013" s="172"/>
      <c r="O49013" s="172"/>
      <c r="U49013" s="173"/>
    </row>
    <row r="49014" spans="13:21" s="104" customFormat="1" ht="15.75">
      <c r="M49014" s="172"/>
      <c r="N49014" s="172"/>
      <c r="O49014" s="172"/>
      <c r="U49014" s="173"/>
    </row>
    <row r="49015" spans="13:21" s="104" customFormat="1" ht="15.75">
      <c r="M49015" s="172"/>
      <c r="N49015" s="172"/>
      <c r="O49015" s="172"/>
      <c r="U49015" s="173"/>
    </row>
    <row r="49016" spans="13:21" s="104" customFormat="1" ht="15.75">
      <c r="M49016" s="172"/>
      <c r="N49016" s="172"/>
      <c r="O49016" s="172"/>
      <c r="U49016" s="173"/>
    </row>
    <row r="49017" spans="13:21" s="104" customFormat="1" ht="15.75">
      <c r="M49017" s="172"/>
      <c r="N49017" s="172"/>
      <c r="O49017" s="172"/>
      <c r="U49017" s="173"/>
    </row>
    <row r="49018" spans="13:21" s="104" customFormat="1" ht="15.75">
      <c r="M49018" s="172"/>
      <c r="N49018" s="172"/>
      <c r="O49018" s="172"/>
      <c r="U49018" s="173"/>
    </row>
    <row r="49019" spans="13:21" s="104" customFormat="1" ht="15.75">
      <c r="M49019" s="172"/>
      <c r="N49019" s="172"/>
      <c r="O49019" s="172"/>
      <c r="U49019" s="173"/>
    </row>
    <row r="49020" spans="13:21" s="104" customFormat="1" ht="15.75">
      <c r="M49020" s="172"/>
      <c r="N49020" s="172"/>
      <c r="O49020" s="172"/>
      <c r="U49020" s="173"/>
    </row>
    <row r="49021" spans="13:21" s="104" customFormat="1" ht="15.75">
      <c r="M49021" s="172"/>
      <c r="N49021" s="172"/>
      <c r="O49021" s="172"/>
      <c r="U49021" s="173"/>
    </row>
    <row r="49022" spans="13:21" s="104" customFormat="1" ht="15.75">
      <c r="M49022" s="172"/>
      <c r="N49022" s="172"/>
      <c r="O49022" s="172"/>
      <c r="U49022" s="173"/>
    </row>
    <row r="49023" spans="13:21" s="104" customFormat="1" ht="15.75">
      <c r="M49023" s="172"/>
      <c r="N49023" s="172"/>
      <c r="O49023" s="172"/>
      <c r="U49023" s="173"/>
    </row>
    <row r="49024" spans="13:21" s="104" customFormat="1" ht="15.75">
      <c r="M49024" s="172"/>
      <c r="N49024" s="172"/>
      <c r="O49024" s="172"/>
      <c r="U49024" s="173"/>
    </row>
    <row r="49025" spans="13:21" s="104" customFormat="1" ht="15.75">
      <c r="M49025" s="172"/>
      <c r="N49025" s="172"/>
      <c r="O49025" s="172"/>
      <c r="U49025" s="173"/>
    </row>
    <row r="49026" spans="13:21" s="104" customFormat="1" ht="15.75">
      <c r="M49026" s="172"/>
      <c r="N49026" s="172"/>
      <c r="O49026" s="172"/>
      <c r="U49026" s="173"/>
    </row>
    <row r="49027" spans="13:21" s="104" customFormat="1" ht="15.75">
      <c r="M49027" s="172"/>
      <c r="N49027" s="172"/>
      <c r="O49027" s="172"/>
      <c r="U49027" s="173"/>
    </row>
    <row r="49028" spans="13:21" s="104" customFormat="1" ht="15.75">
      <c r="M49028" s="172"/>
      <c r="N49028" s="172"/>
      <c r="O49028" s="172"/>
      <c r="U49028" s="173"/>
    </row>
    <row r="49029" spans="13:21" s="104" customFormat="1" ht="15.75">
      <c r="M49029" s="172"/>
      <c r="N49029" s="172"/>
      <c r="O49029" s="172"/>
      <c r="U49029" s="173"/>
    </row>
    <row r="49030" spans="13:21" s="104" customFormat="1" ht="15.75">
      <c r="M49030" s="172"/>
      <c r="N49030" s="172"/>
      <c r="O49030" s="172"/>
      <c r="U49030" s="173"/>
    </row>
    <row r="49031" spans="13:21" s="104" customFormat="1" ht="15.75">
      <c r="M49031" s="172"/>
      <c r="N49031" s="172"/>
      <c r="O49031" s="172"/>
      <c r="U49031" s="173"/>
    </row>
    <row r="49032" spans="13:21" s="104" customFormat="1" ht="15.75">
      <c r="M49032" s="172"/>
      <c r="N49032" s="172"/>
      <c r="O49032" s="172"/>
      <c r="U49032" s="173"/>
    </row>
    <row r="49033" spans="13:21" s="104" customFormat="1" ht="15.75">
      <c r="M49033" s="172"/>
      <c r="N49033" s="172"/>
      <c r="O49033" s="172"/>
      <c r="U49033" s="173"/>
    </row>
    <row r="49034" spans="13:21" s="104" customFormat="1" ht="15.75">
      <c r="M49034" s="172"/>
      <c r="N49034" s="172"/>
      <c r="O49034" s="172"/>
      <c r="U49034" s="173"/>
    </row>
    <row r="49035" spans="13:21" s="104" customFormat="1" ht="15.75">
      <c r="M49035" s="172"/>
      <c r="N49035" s="172"/>
      <c r="O49035" s="172"/>
      <c r="U49035" s="173"/>
    </row>
    <row r="49036" spans="13:21" s="104" customFormat="1" ht="15.75">
      <c r="M49036" s="172"/>
      <c r="N49036" s="172"/>
      <c r="O49036" s="172"/>
      <c r="U49036" s="173"/>
    </row>
    <row r="49037" spans="13:21" s="104" customFormat="1" ht="15.75">
      <c r="M49037" s="172"/>
      <c r="N49037" s="172"/>
      <c r="O49037" s="172"/>
      <c r="U49037" s="173"/>
    </row>
    <row r="49038" spans="13:21" s="104" customFormat="1" ht="15.75">
      <c r="M49038" s="172"/>
      <c r="N49038" s="172"/>
      <c r="O49038" s="172"/>
      <c r="U49038" s="173"/>
    </row>
    <row r="49039" spans="13:21" s="104" customFormat="1" ht="15.75">
      <c r="M49039" s="172"/>
      <c r="N49039" s="172"/>
      <c r="O49039" s="172"/>
      <c r="U49039" s="173"/>
    </row>
    <row r="49040" spans="13:21" s="104" customFormat="1" ht="15.75">
      <c r="M49040" s="172"/>
      <c r="N49040" s="172"/>
      <c r="O49040" s="172"/>
      <c r="U49040" s="173"/>
    </row>
    <row r="49041" spans="13:21" s="104" customFormat="1" ht="15.75">
      <c r="M49041" s="172"/>
      <c r="N49041" s="172"/>
      <c r="O49041" s="172"/>
      <c r="U49041" s="173"/>
    </row>
    <row r="49042" spans="13:21" s="104" customFormat="1" ht="15.75">
      <c r="M49042" s="172"/>
      <c r="N49042" s="172"/>
      <c r="O49042" s="172"/>
      <c r="U49042" s="173"/>
    </row>
    <row r="49043" spans="13:21" s="104" customFormat="1" ht="15.75">
      <c r="M49043" s="172"/>
      <c r="N49043" s="172"/>
      <c r="O49043" s="172"/>
      <c r="U49043" s="173"/>
    </row>
    <row r="49044" spans="13:21" s="104" customFormat="1" ht="15.75">
      <c r="M49044" s="172"/>
      <c r="N49044" s="172"/>
      <c r="O49044" s="172"/>
      <c r="U49044" s="173"/>
    </row>
    <row r="49045" spans="13:21" s="104" customFormat="1" ht="15.75">
      <c r="M49045" s="172"/>
      <c r="N49045" s="172"/>
      <c r="O49045" s="172"/>
      <c r="U49045" s="173"/>
    </row>
    <row r="49046" spans="13:21" s="104" customFormat="1" ht="15.75">
      <c r="M49046" s="172"/>
      <c r="N49046" s="172"/>
      <c r="O49046" s="172"/>
      <c r="U49046" s="173"/>
    </row>
    <row r="49047" spans="13:21" s="104" customFormat="1" ht="15.75">
      <c r="M49047" s="172"/>
      <c r="N49047" s="172"/>
      <c r="O49047" s="172"/>
      <c r="U49047" s="173"/>
    </row>
    <row r="49048" spans="13:21" s="104" customFormat="1" ht="15.75">
      <c r="M49048" s="172"/>
      <c r="N49048" s="172"/>
      <c r="O49048" s="172"/>
      <c r="U49048" s="173"/>
    </row>
    <row r="49049" spans="13:21" s="104" customFormat="1" ht="15.75">
      <c r="M49049" s="172"/>
      <c r="N49049" s="172"/>
      <c r="O49049" s="172"/>
      <c r="U49049" s="173"/>
    </row>
    <row r="49050" spans="13:21" s="104" customFormat="1" ht="15.75">
      <c r="M49050" s="172"/>
      <c r="N49050" s="172"/>
      <c r="O49050" s="172"/>
      <c r="U49050" s="173"/>
    </row>
    <row r="49051" spans="13:21" s="104" customFormat="1" ht="15.75">
      <c r="M49051" s="172"/>
      <c r="N49051" s="172"/>
      <c r="O49051" s="172"/>
      <c r="U49051" s="173"/>
    </row>
    <row r="49052" spans="13:21" s="104" customFormat="1" ht="15.75">
      <c r="M49052" s="172"/>
      <c r="N49052" s="172"/>
      <c r="O49052" s="172"/>
      <c r="U49052" s="173"/>
    </row>
    <row r="49053" spans="13:21" s="104" customFormat="1" ht="15.75">
      <c r="M49053" s="172"/>
      <c r="N49053" s="172"/>
      <c r="O49053" s="172"/>
      <c r="U49053" s="173"/>
    </row>
    <row r="49054" spans="13:21" s="104" customFormat="1" ht="15.75">
      <c r="M49054" s="172"/>
      <c r="N49054" s="172"/>
      <c r="O49054" s="172"/>
      <c r="U49054" s="173"/>
    </row>
    <row r="49055" spans="13:21" s="104" customFormat="1" ht="15.75">
      <c r="M49055" s="172"/>
      <c r="N49055" s="172"/>
      <c r="O49055" s="172"/>
      <c r="U49055" s="173"/>
    </row>
    <row r="49056" spans="13:21" s="104" customFormat="1" ht="15.75">
      <c r="M49056" s="172"/>
      <c r="N49056" s="172"/>
      <c r="O49056" s="172"/>
      <c r="U49056" s="173"/>
    </row>
    <row r="49057" spans="13:21" s="104" customFormat="1" ht="15.75">
      <c r="M49057" s="172"/>
      <c r="N49057" s="172"/>
      <c r="O49057" s="172"/>
      <c r="U49057" s="173"/>
    </row>
    <row r="49058" spans="13:21" s="104" customFormat="1" ht="15.75">
      <c r="M49058" s="172"/>
      <c r="N49058" s="172"/>
      <c r="O49058" s="172"/>
      <c r="U49058" s="173"/>
    </row>
    <row r="49059" spans="13:21" s="104" customFormat="1" ht="15.75">
      <c r="M49059" s="172"/>
      <c r="N49059" s="172"/>
      <c r="O49059" s="172"/>
      <c r="U49059" s="173"/>
    </row>
    <row r="49060" spans="13:21" s="104" customFormat="1" ht="15.75">
      <c r="M49060" s="172"/>
      <c r="N49060" s="172"/>
      <c r="O49060" s="172"/>
      <c r="U49060" s="173"/>
    </row>
    <row r="49061" spans="13:21" s="104" customFormat="1" ht="15.75">
      <c r="M49061" s="172"/>
      <c r="N49061" s="172"/>
      <c r="O49061" s="172"/>
      <c r="U49061" s="173"/>
    </row>
    <row r="49062" spans="13:21" s="104" customFormat="1" ht="15.75">
      <c r="M49062" s="172"/>
      <c r="N49062" s="172"/>
      <c r="O49062" s="172"/>
      <c r="U49062" s="173"/>
    </row>
    <row r="49063" spans="13:21" s="104" customFormat="1" ht="15.75">
      <c r="M49063" s="172"/>
      <c r="N49063" s="172"/>
      <c r="O49063" s="172"/>
      <c r="U49063" s="173"/>
    </row>
    <row r="49064" spans="13:21" s="104" customFormat="1" ht="15.75">
      <c r="M49064" s="172"/>
      <c r="N49064" s="172"/>
      <c r="O49064" s="172"/>
      <c r="U49064" s="173"/>
    </row>
    <row r="49065" spans="13:21" s="104" customFormat="1" ht="15.75">
      <c r="M49065" s="172"/>
      <c r="N49065" s="172"/>
      <c r="O49065" s="172"/>
      <c r="U49065" s="173"/>
    </row>
    <row r="49066" spans="13:21" s="104" customFormat="1" ht="15.75">
      <c r="M49066" s="172"/>
      <c r="N49066" s="172"/>
      <c r="O49066" s="172"/>
      <c r="U49066" s="173"/>
    </row>
    <row r="49067" spans="13:21" s="104" customFormat="1" ht="15.75">
      <c r="M49067" s="172"/>
      <c r="N49067" s="172"/>
      <c r="O49067" s="172"/>
      <c r="U49067" s="173"/>
    </row>
    <row r="49068" spans="13:21" s="104" customFormat="1" ht="15.75">
      <c r="M49068" s="172"/>
      <c r="N49068" s="172"/>
      <c r="O49068" s="172"/>
      <c r="U49068" s="173"/>
    </row>
    <row r="49069" spans="13:21" s="104" customFormat="1" ht="15.75">
      <c r="M49069" s="172"/>
      <c r="N49069" s="172"/>
      <c r="O49069" s="172"/>
      <c r="U49069" s="173"/>
    </row>
    <row r="49070" spans="13:21" s="104" customFormat="1" ht="15.75">
      <c r="M49070" s="172"/>
      <c r="N49070" s="172"/>
      <c r="O49070" s="172"/>
      <c r="U49070" s="173"/>
    </row>
    <row r="49071" spans="13:21" s="104" customFormat="1" ht="15.75">
      <c r="M49071" s="172"/>
      <c r="N49071" s="172"/>
      <c r="O49071" s="172"/>
      <c r="U49071" s="173"/>
    </row>
    <row r="49072" spans="13:21" s="104" customFormat="1" ht="15.75">
      <c r="M49072" s="172"/>
      <c r="N49072" s="172"/>
      <c r="O49072" s="172"/>
      <c r="U49072" s="173"/>
    </row>
    <row r="49073" spans="13:21" s="104" customFormat="1" ht="15.75">
      <c r="M49073" s="172"/>
      <c r="N49073" s="172"/>
      <c r="O49073" s="172"/>
      <c r="U49073" s="173"/>
    </row>
    <row r="49074" spans="13:21" s="104" customFormat="1" ht="15.75">
      <c r="M49074" s="172"/>
      <c r="N49074" s="172"/>
      <c r="O49074" s="172"/>
      <c r="U49074" s="173"/>
    </row>
    <row r="49075" spans="13:21" s="104" customFormat="1" ht="15.75">
      <c r="M49075" s="172"/>
      <c r="N49075" s="172"/>
      <c r="O49075" s="172"/>
      <c r="U49075" s="173"/>
    </row>
    <row r="49076" spans="13:21" s="104" customFormat="1" ht="15.75">
      <c r="M49076" s="172"/>
      <c r="N49076" s="172"/>
      <c r="O49076" s="172"/>
      <c r="U49076" s="173"/>
    </row>
    <row r="49077" spans="13:21" s="104" customFormat="1" ht="15.75">
      <c r="M49077" s="172"/>
      <c r="N49077" s="172"/>
      <c r="O49077" s="172"/>
      <c r="U49077" s="173"/>
    </row>
    <row r="49078" spans="13:21" s="104" customFormat="1" ht="15.75">
      <c r="M49078" s="172"/>
      <c r="N49078" s="172"/>
      <c r="O49078" s="172"/>
      <c r="U49078" s="173"/>
    </row>
    <row r="49079" spans="13:21" s="104" customFormat="1" ht="15.75">
      <c r="M49079" s="172"/>
      <c r="N49079" s="172"/>
      <c r="O49079" s="172"/>
      <c r="U49079" s="173"/>
    </row>
    <row r="49080" spans="13:21" s="104" customFormat="1" ht="15.75">
      <c r="M49080" s="172"/>
      <c r="N49080" s="172"/>
      <c r="O49080" s="172"/>
      <c r="U49080" s="173"/>
    </row>
    <row r="49081" spans="13:21" s="104" customFormat="1" ht="15.75">
      <c r="M49081" s="172"/>
      <c r="N49081" s="172"/>
      <c r="O49081" s="172"/>
      <c r="U49081" s="173"/>
    </row>
    <row r="49082" spans="13:21" s="104" customFormat="1" ht="15.75">
      <c r="M49082" s="172"/>
      <c r="N49082" s="172"/>
      <c r="O49082" s="172"/>
      <c r="U49082" s="173"/>
    </row>
    <row r="49083" spans="13:21" s="104" customFormat="1" ht="15.75">
      <c r="M49083" s="172"/>
      <c r="N49083" s="172"/>
      <c r="O49083" s="172"/>
      <c r="U49083" s="173"/>
    </row>
    <row r="49084" spans="13:21" s="104" customFormat="1" ht="15.75">
      <c r="M49084" s="172"/>
      <c r="N49084" s="172"/>
      <c r="O49084" s="172"/>
      <c r="U49084" s="173"/>
    </row>
    <row r="49085" spans="13:21" s="104" customFormat="1" ht="15.75">
      <c r="M49085" s="172"/>
      <c r="N49085" s="172"/>
      <c r="O49085" s="172"/>
      <c r="U49085" s="173"/>
    </row>
    <row r="49086" spans="13:21" s="104" customFormat="1" ht="15.75">
      <c r="M49086" s="172"/>
      <c r="N49086" s="172"/>
      <c r="O49086" s="172"/>
      <c r="U49086" s="173"/>
    </row>
    <row r="49087" spans="13:21" s="104" customFormat="1" ht="15.75">
      <c r="M49087" s="172"/>
      <c r="N49087" s="172"/>
      <c r="O49087" s="172"/>
      <c r="U49087" s="173"/>
    </row>
    <row r="49088" spans="13:21" s="104" customFormat="1" ht="15.75">
      <c r="M49088" s="172"/>
      <c r="N49088" s="172"/>
      <c r="O49088" s="172"/>
      <c r="U49088" s="173"/>
    </row>
    <row r="49089" spans="13:21" s="104" customFormat="1" ht="15.75">
      <c r="M49089" s="172"/>
      <c r="N49089" s="172"/>
      <c r="O49089" s="172"/>
      <c r="U49089" s="173"/>
    </row>
    <row r="49090" spans="13:21" s="104" customFormat="1" ht="15.75">
      <c r="M49090" s="172"/>
      <c r="N49090" s="172"/>
      <c r="O49090" s="172"/>
      <c r="U49090" s="173"/>
    </row>
    <row r="49091" spans="13:21" s="104" customFormat="1" ht="15.75">
      <c r="M49091" s="172"/>
      <c r="N49091" s="172"/>
      <c r="O49091" s="172"/>
      <c r="U49091" s="173"/>
    </row>
    <row r="49092" spans="13:21" s="104" customFormat="1" ht="15.75">
      <c r="M49092" s="172"/>
      <c r="N49092" s="172"/>
      <c r="O49092" s="172"/>
      <c r="U49092" s="173"/>
    </row>
    <row r="49093" spans="13:21" s="104" customFormat="1" ht="15.75">
      <c r="M49093" s="172"/>
      <c r="N49093" s="172"/>
      <c r="O49093" s="172"/>
      <c r="U49093" s="173"/>
    </row>
    <row r="49094" spans="13:21" s="104" customFormat="1" ht="15.75">
      <c r="M49094" s="172"/>
      <c r="N49094" s="172"/>
      <c r="O49094" s="172"/>
      <c r="U49094" s="173"/>
    </row>
    <row r="49095" spans="13:21" s="104" customFormat="1" ht="15.75">
      <c r="M49095" s="172"/>
      <c r="N49095" s="172"/>
      <c r="O49095" s="172"/>
      <c r="U49095" s="173"/>
    </row>
    <row r="49096" spans="13:21" s="104" customFormat="1" ht="15.75">
      <c r="M49096" s="172"/>
      <c r="N49096" s="172"/>
      <c r="O49096" s="172"/>
      <c r="U49096" s="173"/>
    </row>
    <row r="49097" spans="13:21" s="104" customFormat="1" ht="15.75">
      <c r="M49097" s="172"/>
      <c r="N49097" s="172"/>
      <c r="O49097" s="172"/>
      <c r="U49097" s="173"/>
    </row>
    <row r="49098" spans="13:21" s="104" customFormat="1" ht="15.75">
      <c r="M49098" s="172"/>
      <c r="N49098" s="172"/>
      <c r="O49098" s="172"/>
      <c r="U49098" s="173"/>
    </row>
    <row r="49099" spans="13:21" s="104" customFormat="1" ht="15.75">
      <c r="M49099" s="172"/>
      <c r="N49099" s="172"/>
      <c r="O49099" s="172"/>
      <c r="U49099" s="173"/>
    </row>
    <row r="49100" spans="13:21" s="104" customFormat="1" ht="15.75">
      <c r="M49100" s="172"/>
      <c r="N49100" s="172"/>
      <c r="O49100" s="172"/>
      <c r="U49100" s="173"/>
    </row>
    <row r="49101" spans="13:21" s="104" customFormat="1" ht="15.75">
      <c r="M49101" s="172"/>
      <c r="N49101" s="172"/>
      <c r="O49101" s="172"/>
      <c r="U49101" s="173"/>
    </row>
    <row r="49102" spans="13:21" s="104" customFormat="1" ht="15.75">
      <c r="M49102" s="172"/>
      <c r="N49102" s="172"/>
      <c r="O49102" s="172"/>
      <c r="U49102" s="173"/>
    </row>
    <row r="49103" spans="13:21" s="104" customFormat="1" ht="15.75">
      <c r="M49103" s="172"/>
      <c r="N49103" s="172"/>
      <c r="O49103" s="172"/>
      <c r="U49103" s="173"/>
    </row>
    <row r="49104" spans="13:21" s="104" customFormat="1" ht="15.75">
      <c r="M49104" s="172"/>
      <c r="N49104" s="172"/>
      <c r="O49104" s="172"/>
      <c r="U49104" s="173"/>
    </row>
    <row r="49105" spans="13:21" s="104" customFormat="1" ht="15.75">
      <c r="M49105" s="172"/>
      <c r="N49105" s="172"/>
      <c r="O49105" s="172"/>
      <c r="U49105" s="173"/>
    </row>
    <row r="49106" spans="13:21" s="104" customFormat="1" ht="15.75">
      <c r="M49106" s="172"/>
      <c r="N49106" s="172"/>
      <c r="O49106" s="172"/>
      <c r="U49106" s="173"/>
    </row>
    <row r="49107" spans="13:21" s="104" customFormat="1" ht="15.75">
      <c r="M49107" s="172"/>
      <c r="N49107" s="172"/>
      <c r="O49107" s="172"/>
      <c r="U49107" s="173"/>
    </row>
    <row r="49108" spans="13:21" s="104" customFormat="1" ht="15.75">
      <c r="M49108" s="172"/>
      <c r="N49108" s="172"/>
      <c r="O49108" s="172"/>
      <c r="U49108" s="173"/>
    </row>
    <row r="49109" spans="13:21" s="104" customFormat="1" ht="15.75">
      <c r="M49109" s="172"/>
      <c r="N49109" s="172"/>
      <c r="O49109" s="172"/>
      <c r="U49109" s="173"/>
    </row>
    <row r="49110" spans="13:21" s="104" customFormat="1" ht="15.75">
      <c r="M49110" s="172"/>
      <c r="N49110" s="172"/>
      <c r="O49110" s="172"/>
      <c r="U49110" s="173"/>
    </row>
    <row r="49111" spans="13:21" s="104" customFormat="1" ht="15.75">
      <c r="M49111" s="172"/>
      <c r="N49111" s="172"/>
      <c r="O49111" s="172"/>
      <c r="U49111" s="173"/>
    </row>
    <row r="49112" spans="13:21" s="104" customFormat="1" ht="15.75">
      <c r="M49112" s="172"/>
      <c r="N49112" s="172"/>
      <c r="O49112" s="172"/>
      <c r="U49112" s="173"/>
    </row>
    <row r="49113" spans="13:21" s="104" customFormat="1" ht="15.75">
      <c r="M49113" s="172"/>
      <c r="N49113" s="172"/>
      <c r="O49113" s="172"/>
      <c r="U49113" s="173"/>
    </row>
    <row r="49114" spans="13:21" s="104" customFormat="1" ht="15.75">
      <c r="M49114" s="172"/>
      <c r="N49114" s="172"/>
      <c r="O49114" s="172"/>
      <c r="U49114" s="173"/>
    </row>
    <row r="49115" spans="13:21" s="104" customFormat="1" ht="15.75">
      <c r="M49115" s="172"/>
      <c r="N49115" s="172"/>
      <c r="O49115" s="172"/>
      <c r="U49115" s="173"/>
    </row>
    <row r="49116" spans="13:21" s="104" customFormat="1" ht="15.75">
      <c r="M49116" s="172"/>
      <c r="N49116" s="172"/>
      <c r="O49116" s="172"/>
      <c r="U49116" s="173"/>
    </row>
    <row r="49117" spans="13:21" s="104" customFormat="1" ht="15.75">
      <c r="M49117" s="172"/>
      <c r="N49117" s="172"/>
      <c r="O49117" s="172"/>
      <c r="U49117" s="173"/>
    </row>
    <row r="49118" spans="13:21" s="104" customFormat="1" ht="15.75">
      <c r="M49118" s="172"/>
      <c r="N49118" s="172"/>
      <c r="O49118" s="172"/>
      <c r="U49118" s="173"/>
    </row>
    <row r="49119" spans="13:21" s="104" customFormat="1" ht="15.75">
      <c r="M49119" s="172"/>
      <c r="N49119" s="172"/>
      <c r="O49119" s="172"/>
      <c r="U49119" s="173"/>
    </row>
    <row r="49120" spans="13:21" s="104" customFormat="1" ht="15.75">
      <c r="M49120" s="172"/>
      <c r="N49120" s="172"/>
      <c r="O49120" s="172"/>
      <c r="U49120" s="173"/>
    </row>
    <row r="49121" spans="13:21" s="104" customFormat="1" ht="15.75">
      <c r="M49121" s="172"/>
      <c r="N49121" s="172"/>
      <c r="O49121" s="172"/>
      <c r="U49121" s="173"/>
    </row>
    <row r="49122" spans="13:21" s="104" customFormat="1" ht="15.75">
      <c r="M49122" s="172"/>
      <c r="N49122" s="172"/>
      <c r="O49122" s="172"/>
      <c r="U49122" s="173"/>
    </row>
    <row r="49123" spans="13:21" s="104" customFormat="1" ht="15.75">
      <c r="M49123" s="172"/>
      <c r="N49123" s="172"/>
      <c r="O49123" s="172"/>
      <c r="U49123" s="173"/>
    </row>
    <row r="49124" spans="13:21" s="104" customFormat="1" ht="15.75">
      <c r="M49124" s="172"/>
      <c r="N49124" s="172"/>
      <c r="O49124" s="172"/>
      <c r="U49124" s="173"/>
    </row>
    <row r="49125" spans="13:21" s="104" customFormat="1" ht="15.75">
      <c r="M49125" s="172"/>
      <c r="N49125" s="172"/>
      <c r="O49125" s="172"/>
      <c r="U49125" s="173"/>
    </row>
    <row r="49126" spans="13:21" s="104" customFormat="1" ht="15.75">
      <c r="M49126" s="172"/>
      <c r="N49126" s="172"/>
      <c r="O49126" s="172"/>
      <c r="U49126" s="173"/>
    </row>
    <row r="49127" spans="13:21" s="104" customFormat="1" ht="15.75">
      <c r="M49127" s="172"/>
      <c r="N49127" s="172"/>
      <c r="O49127" s="172"/>
      <c r="U49127" s="173"/>
    </row>
    <row r="49128" spans="13:21" s="104" customFormat="1" ht="15.75">
      <c r="M49128" s="172"/>
      <c r="N49128" s="172"/>
      <c r="O49128" s="172"/>
      <c r="U49128" s="173"/>
    </row>
    <row r="49129" spans="13:21" s="104" customFormat="1" ht="15.75">
      <c r="M49129" s="172"/>
      <c r="N49129" s="172"/>
      <c r="O49129" s="172"/>
      <c r="U49129" s="173"/>
    </row>
    <row r="49130" spans="13:21" s="104" customFormat="1" ht="15.75">
      <c r="M49130" s="172"/>
      <c r="N49130" s="172"/>
      <c r="O49130" s="172"/>
      <c r="U49130" s="173"/>
    </row>
    <row r="49131" spans="13:21" s="104" customFormat="1" ht="15.75">
      <c r="M49131" s="172"/>
      <c r="N49131" s="172"/>
      <c r="O49131" s="172"/>
      <c r="U49131" s="173"/>
    </row>
    <row r="49132" spans="13:21" s="104" customFormat="1" ht="15.75">
      <c r="M49132" s="172"/>
      <c r="N49132" s="172"/>
      <c r="O49132" s="172"/>
      <c r="U49132" s="173"/>
    </row>
    <row r="49133" spans="13:21" s="104" customFormat="1" ht="15.75">
      <c r="M49133" s="172"/>
      <c r="N49133" s="172"/>
      <c r="O49133" s="172"/>
      <c r="U49133" s="173"/>
    </row>
    <row r="49134" spans="13:21" s="104" customFormat="1" ht="15.75">
      <c r="M49134" s="172"/>
      <c r="N49134" s="172"/>
      <c r="O49134" s="172"/>
      <c r="U49134" s="173"/>
    </row>
    <row r="49135" spans="13:21" s="104" customFormat="1" ht="15.75">
      <c r="M49135" s="172"/>
      <c r="N49135" s="172"/>
      <c r="O49135" s="172"/>
      <c r="U49135" s="173"/>
    </row>
    <row r="49136" spans="13:21" s="104" customFormat="1" ht="15.75">
      <c r="M49136" s="172"/>
      <c r="N49136" s="172"/>
      <c r="O49136" s="172"/>
      <c r="U49136" s="173"/>
    </row>
    <row r="49137" spans="13:21" s="104" customFormat="1" ht="15.75">
      <c r="M49137" s="172"/>
      <c r="N49137" s="172"/>
      <c r="O49137" s="172"/>
      <c r="U49137" s="173"/>
    </row>
    <row r="49138" spans="13:21" s="104" customFormat="1" ht="15.75">
      <c r="M49138" s="172"/>
      <c r="N49138" s="172"/>
      <c r="O49138" s="172"/>
      <c r="U49138" s="173"/>
    </row>
    <row r="49139" spans="13:21" s="104" customFormat="1" ht="15.75">
      <c r="M49139" s="172"/>
      <c r="N49139" s="172"/>
      <c r="O49139" s="172"/>
      <c r="U49139" s="173"/>
    </row>
    <row r="49140" spans="13:21" s="104" customFormat="1" ht="15.75">
      <c r="M49140" s="172"/>
      <c r="N49140" s="172"/>
      <c r="O49140" s="172"/>
      <c r="U49140" s="173"/>
    </row>
    <row r="49141" spans="13:21" s="104" customFormat="1" ht="15.75">
      <c r="M49141" s="172"/>
      <c r="N49141" s="172"/>
      <c r="O49141" s="172"/>
      <c r="U49141" s="173"/>
    </row>
    <row r="49142" spans="13:21" s="104" customFormat="1" ht="15.75">
      <c r="M49142" s="172"/>
      <c r="N49142" s="172"/>
      <c r="O49142" s="172"/>
      <c r="U49142" s="173"/>
    </row>
    <row r="49143" spans="13:21" s="104" customFormat="1" ht="15.75">
      <c r="M49143" s="172"/>
      <c r="N49143" s="172"/>
      <c r="O49143" s="172"/>
      <c r="U49143" s="173"/>
    </row>
    <row r="49144" spans="13:21" s="104" customFormat="1" ht="15.75">
      <c r="M49144" s="172"/>
      <c r="N49144" s="172"/>
      <c r="O49144" s="172"/>
      <c r="U49144" s="173"/>
    </row>
    <row r="49145" spans="13:21" s="104" customFormat="1" ht="15.75">
      <c r="M49145" s="172"/>
      <c r="N49145" s="172"/>
      <c r="O49145" s="172"/>
      <c r="U49145" s="173"/>
    </row>
    <row r="49146" spans="13:21" s="104" customFormat="1" ht="15.75">
      <c r="M49146" s="172"/>
      <c r="N49146" s="172"/>
      <c r="O49146" s="172"/>
      <c r="U49146" s="173"/>
    </row>
    <row r="49147" spans="13:21" s="104" customFormat="1" ht="15.75">
      <c r="M49147" s="172"/>
      <c r="N49147" s="172"/>
      <c r="O49147" s="172"/>
      <c r="U49147" s="173"/>
    </row>
    <row r="49148" spans="13:21" s="104" customFormat="1" ht="15.75">
      <c r="M49148" s="172"/>
      <c r="N49148" s="172"/>
      <c r="O49148" s="172"/>
      <c r="U49148" s="173"/>
    </row>
    <row r="49149" spans="13:21" s="104" customFormat="1" ht="15.75">
      <c r="M49149" s="172"/>
      <c r="N49149" s="172"/>
      <c r="O49149" s="172"/>
      <c r="U49149" s="173"/>
    </row>
    <row r="49150" spans="13:21" s="104" customFormat="1" ht="15.75">
      <c r="M49150" s="172"/>
      <c r="N49150" s="172"/>
      <c r="O49150" s="172"/>
      <c r="U49150" s="173"/>
    </row>
    <row r="49151" spans="13:21" s="104" customFormat="1" ht="15.75">
      <c r="M49151" s="172"/>
      <c r="N49151" s="172"/>
      <c r="O49151" s="172"/>
      <c r="U49151" s="173"/>
    </row>
    <row r="49152" spans="13:21" s="104" customFormat="1" ht="15.75">
      <c r="M49152" s="172"/>
      <c r="N49152" s="172"/>
      <c r="O49152" s="172"/>
      <c r="U49152" s="173"/>
    </row>
    <row r="49153" spans="13:21" s="104" customFormat="1" ht="15.75">
      <c r="M49153" s="172"/>
      <c r="N49153" s="172"/>
      <c r="O49153" s="172"/>
      <c r="U49153" s="173"/>
    </row>
    <row r="49154" spans="13:21" s="104" customFormat="1" ht="15.75">
      <c r="M49154" s="172"/>
      <c r="N49154" s="172"/>
      <c r="O49154" s="172"/>
      <c r="U49154" s="173"/>
    </row>
    <row r="49155" spans="13:21" s="104" customFormat="1" ht="15.75">
      <c r="M49155" s="172"/>
      <c r="N49155" s="172"/>
      <c r="O49155" s="172"/>
      <c r="U49155" s="173"/>
    </row>
    <row r="49156" spans="13:21" s="104" customFormat="1" ht="15.75">
      <c r="M49156" s="172"/>
      <c r="N49156" s="172"/>
      <c r="O49156" s="172"/>
      <c r="U49156" s="173"/>
    </row>
    <row r="49157" spans="13:21" s="104" customFormat="1" ht="15.75">
      <c r="M49157" s="172"/>
      <c r="N49157" s="172"/>
      <c r="O49157" s="172"/>
      <c r="U49157" s="173"/>
    </row>
    <row r="49158" spans="13:21" s="104" customFormat="1" ht="15.75">
      <c r="M49158" s="172"/>
      <c r="N49158" s="172"/>
      <c r="O49158" s="172"/>
      <c r="U49158" s="173"/>
    </row>
    <row r="49159" spans="13:21" s="104" customFormat="1" ht="15.75">
      <c r="M49159" s="172"/>
      <c r="N49159" s="172"/>
      <c r="O49159" s="172"/>
      <c r="U49159" s="173"/>
    </row>
    <row r="49160" spans="13:21" s="104" customFormat="1" ht="15.75">
      <c r="M49160" s="172"/>
      <c r="N49160" s="172"/>
      <c r="O49160" s="172"/>
      <c r="U49160" s="173"/>
    </row>
    <row r="49161" spans="13:21" s="104" customFormat="1" ht="15.75">
      <c r="M49161" s="172"/>
      <c r="N49161" s="172"/>
      <c r="O49161" s="172"/>
      <c r="U49161" s="173"/>
    </row>
    <row r="49162" spans="13:21" s="104" customFormat="1" ht="15.75">
      <c r="M49162" s="172"/>
      <c r="N49162" s="172"/>
      <c r="O49162" s="172"/>
      <c r="U49162" s="173"/>
    </row>
    <row r="49163" spans="13:21" s="104" customFormat="1" ht="15.75">
      <c r="M49163" s="172"/>
      <c r="N49163" s="172"/>
      <c r="O49163" s="172"/>
      <c r="U49163" s="173"/>
    </row>
    <row r="49164" spans="13:21" s="104" customFormat="1" ht="15.75">
      <c r="M49164" s="172"/>
      <c r="N49164" s="172"/>
      <c r="O49164" s="172"/>
      <c r="U49164" s="173"/>
    </row>
    <row r="49165" spans="13:21" s="104" customFormat="1" ht="15.75">
      <c r="M49165" s="172"/>
      <c r="N49165" s="172"/>
      <c r="O49165" s="172"/>
      <c r="U49165" s="173"/>
    </row>
    <row r="49166" spans="13:21" s="104" customFormat="1" ht="15.75">
      <c r="M49166" s="172"/>
      <c r="N49166" s="172"/>
      <c r="O49166" s="172"/>
      <c r="U49166" s="173"/>
    </row>
    <row r="49167" spans="13:21" s="104" customFormat="1" ht="15.75">
      <c r="M49167" s="172"/>
      <c r="N49167" s="172"/>
      <c r="O49167" s="172"/>
      <c r="U49167" s="173"/>
    </row>
    <row r="49168" spans="13:21" s="104" customFormat="1" ht="15.75">
      <c r="M49168" s="172"/>
      <c r="N49168" s="172"/>
      <c r="O49168" s="172"/>
      <c r="U49168" s="173"/>
    </row>
    <row r="49169" spans="13:21" s="104" customFormat="1" ht="15.75">
      <c r="M49169" s="172"/>
      <c r="N49169" s="172"/>
      <c r="O49169" s="172"/>
      <c r="U49169" s="173"/>
    </row>
    <row r="49170" spans="13:21" s="104" customFormat="1" ht="15.75">
      <c r="M49170" s="172"/>
      <c r="N49170" s="172"/>
      <c r="O49170" s="172"/>
      <c r="U49170" s="173"/>
    </row>
    <row r="49171" spans="13:21" s="104" customFormat="1" ht="15.75">
      <c r="M49171" s="172"/>
      <c r="N49171" s="172"/>
      <c r="O49171" s="172"/>
      <c r="U49171" s="173"/>
    </row>
    <row r="49172" spans="13:21" s="104" customFormat="1" ht="15.75">
      <c r="M49172" s="172"/>
      <c r="N49172" s="172"/>
      <c r="O49172" s="172"/>
      <c r="U49172" s="173"/>
    </row>
    <row r="49173" spans="13:21" s="104" customFormat="1" ht="15.75">
      <c r="M49173" s="172"/>
      <c r="N49173" s="172"/>
      <c r="O49173" s="172"/>
      <c r="U49173" s="173"/>
    </row>
    <row r="49174" spans="13:21" s="104" customFormat="1" ht="15.75">
      <c r="M49174" s="172"/>
      <c r="N49174" s="172"/>
      <c r="O49174" s="172"/>
      <c r="U49174" s="173"/>
    </row>
    <row r="49175" spans="13:21" s="104" customFormat="1" ht="15.75">
      <c r="M49175" s="172"/>
      <c r="N49175" s="172"/>
      <c r="O49175" s="172"/>
      <c r="U49175" s="173"/>
    </row>
    <row r="49176" spans="13:21" s="104" customFormat="1" ht="15.75">
      <c r="M49176" s="172"/>
      <c r="N49176" s="172"/>
      <c r="O49176" s="172"/>
      <c r="U49176" s="173"/>
    </row>
    <row r="49177" spans="13:21" s="104" customFormat="1" ht="15.75">
      <c r="M49177" s="172"/>
      <c r="N49177" s="172"/>
      <c r="O49177" s="172"/>
      <c r="U49177" s="173"/>
    </row>
    <row r="49178" spans="13:21" s="104" customFormat="1" ht="15.75">
      <c r="M49178" s="172"/>
      <c r="N49178" s="172"/>
      <c r="O49178" s="172"/>
      <c r="U49178" s="173"/>
    </row>
    <row r="49179" spans="13:21" s="104" customFormat="1" ht="15.75">
      <c r="M49179" s="172"/>
      <c r="N49179" s="172"/>
      <c r="O49179" s="172"/>
      <c r="U49179" s="173"/>
    </row>
    <row r="49180" spans="13:21" s="104" customFormat="1" ht="15.75">
      <c r="M49180" s="172"/>
      <c r="N49180" s="172"/>
      <c r="O49180" s="172"/>
      <c r="U49180" s="173"/>
    </row>
    <row r="49181" spans="13:21" s="104" customFormat="1" ht="15.75">
      <c r="M49181" s="172"/>
      <c r="N49181" s="172"/>
      <c r="O49181" s="172"/>
      <c r="U49181" s="173"/>
    </row>
    <row r="49182" spans="13:21" s="104" customFormat="1" ht="15.75">
      <c r="M49182" s="172"/>
      <c r="N49182" s="172"/>
      <c r="O49182" s="172"/>
      <c r="U49182" s="173"/>
    </row>
    <row r="49183" spans="13:21" s="104" customFormat="1" ht="15.75">
      <c r="M49183" s="172"/>
      <c r="N49183" s="172"/>
      <c r="O49183" s="172"/>
      <c r="U49183" s="173"/>
    </row>
    <row r="49184" spans="13:21" s="104" customFormat="1" ht="15.75">
      <c r="M49184" s="172"/>
      <c r="N49184" s="172"/>
      <c r="O49184" s="172"/>
      <c r="U49184" s="173"/>
    </row>
    <row r="49185" spans="13:21" s="104" customFormat="1" ht="15.75">
      <c r="M49185" s="172"/>
      <c r="N49185" s="172"/>
      <c r="O49185" s="172"/>
      <c r="U49185" s="173"/>
    </row>
    <row r="49186" spans="13:21" s="104" customFormat="1" ht="15.75">
      <c r="M49186" s="172"/>
      <c r="N49186" s="172"/>
      <c r="O49186" s="172"/>
      <c r="U49186" s="173"/>
    </row>
    <row r="49187" spans="13:21" s="104" customFormat="1" ht="15.75">
      <c r="M49187" s="172"/>
      <c r="N49187" s="172"/>
      <c r="O49187" s="172"/>
      <c r="U49187" s="173"/>
    </row>
    <row r="49188" spans="13:21" s="104" customFormat="1" ht="15.75">
      <c r="M49188" s="172"/>
      <c r="N49188" s="172"/>
      <c r="O49188" s="172"/>
      <c r="U49188" s="173"/>
    </row>
    <row r="49189" spans="13:21" s="104" customFormat="1" ht="15.75">
      <c r="M49189" s="172"/>
      <c r="N49189" s="172"/>
      <c r="O49189" s="172"/>
      <c r="U49189" s="173"/>
    </row>
    <row r="49190" spans="13:21" s="104" customFormat="1" ht="15.75">
      <c r="M49190" s="172"/>
      <c r="N49190" s="172"/>
      <c r="O49190" s="172"/>
      <c r="U49190" s="173"/>
    </row>
    <row r="49191" spans="13:21" s="104" customFormat="1" ht="15.75">
      <c r="M49191" s="172"/>
      <c r="N49191" s="172"/>
      <c r="O49191" s="172"/>
      <c r="U49191" s="173"/>
    </row>
    <row r="49192" spans="13:21" s="104" customFormat="1" ht="15.75">
      <c r="M49192" s="172"/>
      <c r="N49192" s="172"/>
      <c r="O49192" s="172"/>
      <c r="U49192" s="173"/>
    </row>
    <row r="49193" spans="13:21" s="104" customFormat="1" ht="15.75">
      <c r="M49193" s="172"/>
      <c r="N49193" s="172"/>
      <c r="O49193" s="172"/>
      <c r="U49193" s="173"/>
    </row>
    <row r="49194" spans="13:21" s="104" customFormat="1" ht="15.75">
      <c r="M49194" s="172"/>
      <c r="N49194" s="172"/>
      <c r="O49194" s="172"/>
      <c r="U49194" s="173"/>
    </row>
    <row r="49195" spans="13:21" s="104" customFormat="1" ht="15.75">
      <c r="M49195" s="172"/>
      <c r="N49195" s="172"/>
      <c r="O49195" s="172"/>
      <c r="U49195" s="173"/>
    </row>
    <row r="49196" spans="13:21" s="104" customFormat="1" ht="15.75">
      <c r="M49196" s="172"/>
      <c r="N49196" s="172"/>
      <c r="O49196" s="172"/>
      <c r="U49196" s="173"/>
    </row>
    <row r="49197" spans="13:21" s="104" customFormat="1" ht="15.75">
      <c r="M49197" s="172"/>
      <c r="N49197" s="172"/>
      <c r="O49197" s="172"/>
      <c r="U49197" s="173"/>
    </row>
    <row r="49198" spans="13:21" s="104" customFormat="1" ht="15.75">
      <c r="M49198" s="172"/>
      <c r="N49198" s="172"/>
      <c r="O49198" s="172"/>
      <c r="U49198" s="173"/>
    </row>
    <row r="49199" spans="13:21" s="104" customFormat="1" ht="15.75">
      <c r="M49199" s="172"/>
      <c r="N49199" s="172"/>
      <c r="O49199" s="172"/>
      <c r="U49199" s="173"/>
    </row>
    <row r="49200" spans="13:21" s="104" customFormat="1" ht="15.75">
      <c r="M49200" s="172"/>
      <c r="N49200" s="172"/>
      <c r="O49200" s="172"/>
      <c r="U49200" s="173"/>
    </row>
    <row r="49201" spans="13:21" s="104" customFormat="1" ht="15.75">
      <c r="M49201" s="172"/>
      <c r="N49201" s="172"/>
      <c r="O49201" s="172"/>
      <c r="U49201" s="173"/>
    </row>
    <row r="49202" spans="13:21" s="104" customFormat="1" ht="15.75">
      <c r="M49202" s="172"/>
      <c r="N49202" s="172"/>
      <c r="O49202" s="172"/>
      <c r="U49202" s="173"/>
    </row>
    <row r="49203" spans="13:21" s="104" customFormat="1" ht="15.75">
      <c r="M49203" s="172"/>
      <c r="N49203" s="172"/>
      <c r="O49203" s="172"/>
      <c r="U49203" s="173"/>
    </row>
    <row r="49204" spans="13:21" s="104" customFormat="1" ht="15.75">
      <c r="M49204" s="172"/>
      <c r="N49204" s="172"/>
      <c r="O49204" s="172"/>
      <c r="U49204" s="173"/>
    </row>
    <row r="49205" spans="13:21" s="104" customFormat="1" ht="15.75">
      <c r="M49205" s="172"/>
      <c r="N49205" s="172"/>
      <c r="O49205" s="172"/>
      <c r="U49205" s="173"/>
    </row>
    <row r="49206" spans="13:21" s="104" customFormat="1" ht="15.75">
      <c r="M49206" s="172"/>
      <c r="N49206" s="172"/>
      <c r="O49206" s="172"/>
      <c r="U49206" s="173"/>
    </row>
    <row r="49207" spans="13:21" s="104" customFormat="1" ht="15.75">
      <c r="M49207" s="172"/>
      <c r="N49207" s="172"/>
      <c r="O49207" s="172"/>
      <c r="U49207" s="173"/>
    </row>
    <row r="49208" spans="13:21" s="104" customFormat="1" ht="15.75">
      <c r="M49208" s="172"/>
      <c r="N49208" s="172"/>
      <c r="O49208" s="172"/>
      <c r="U49208" s="173"/>
    </row>
    <row r="49209" spans="13:21" s="104" customFormat="1" ht="15.75">
      <c r="M49209" s="172"/>
      <c r="N49209" s="172"/>
      <c r="O49209" s="172"/>
      <c r="U49209" s="173"/>
    </row>
    <row r="49210" spans="13:21" s="104" customFormat="1" ht="15.75">
      <c r="M49210" s="172"/>
      <c r="N49210" s="172"/>
      <c r="O49210" s="172"/>
      <c r="U49210" s="173"/>
    </row>
    <row r="49211" spans="13:21" s="104" customFormat="1" ht="15.75">
      <c r="M49211" s="172"/>
      <c r="N49211" s="172"/>
      <c r="O49211" s="172"/>
      <c r="U49211" s="173"/>
    </row>
    <row r="49212" spans="13:21" s="104" customFormat="1" ht="15.75">
      <c r="M49212" s="172"/>
      <c r="N49212" s="172"/>
      <c r="O49212" s="172"/>
      <c r="U49212" s="173"/>
    </row>
    <row r="49213" spans="13:21" s="104" customFormat="1" ht="15.75">
      <c r="M49213" s="172"/>
      <c r="N49213" s="172"/>
      <c r="O49213" s="172"/>
      <c r="U49213" s="173"/>
    </row>
    <row r="49214" spans="13:21" s="104" customFormat="1" ht="15.75">
      <c r="M49214" s="172"/>
      <c r="N49214" s="172"/>
      <c r="O49214" s="172"/>
      <c r="U49214" s="173"/>
    </row>
    <row r="49215" spans="13:21" s="104" customFormat="1" ht="15.75">
      <c r="M49215" s="172"/>
      <c r="N49215" s="172"/>
      <c r="O49215" s="172"/>
      <c r="U49215" s="173"/>
    </row>
    <row r="49216" spans="13:21" s="104" customFormat="1" ht="15.75">
      <c r="M49216" s="172"/>
      <c r="N49216" s="172"/>
      <c r="O49216" s="172"/>
      <c r="U49216" s="173"/>
    </row>
    <row r="49217" spans="13:21" s="104" customFormat="1" ht="15.75">
      <c r="M49217" s="172"/>
      <c r="N49217" s="172"/>
      <c r="O49217" s="172"/>
      <c r="U49217" s="173"/>
    </row>
    <row r="49218" spans="13:21" s="104" customFormat="1" ht="15.75">
      <c r="M49218" s="172"/>
      <c r="N49218" s="172"/>
      <c r="O49218" s="172"/>
      <c r="U49218" s="173"/>
    </row>
    <row r="49219" spans="13:21" s="104" customFormat="1" ht="15.75">
      <c r="M49219" s="172"/>
      <c r="N49219" s="172"/>
      <c r="O49219" s="172"/>
      <c r="U49219" s="173"/>
    </row>
    <row r="49220" spans="13:21" s="104" customFormat="1" ht="15.75">
      <c r="M49220" s="172"/>
      <c r="N49220" s="172"/>
      <c r="O49220" s="172"/>
      <c r="U49220" s="173"/>
    </row>
    <row r="49221" spans="13:21" s="104" customFormat="1" ht="15.75">
      <c r="M49221" s="172"/>
      <c r="N49221" s="172"/>
      <c r="O49221" s="172"/>
      <c r="U49221" s="173"/>
    </row>
    <row r="49222" spans="13:21" s="104" customFormat="1" ht="15.75">
      <c r="M49222" s="172"/>
      <c r="N49222" s="172"/>
      <c r="O49222" s="172"/>
      <c r="U49222" s="173"/>
    </row>
    <row r="49223" spans="13:21" s="104" customFormat="1" ht="15.75">
      <c r="M49223" s="172"/>
      <c r="N49223" s="172"/>
      <c r="O49223" s="172"/>
      <c r="U49223" s="173"/>
    </row>
    <row r="49224" spans="13:21" s="104" customFormat="1" ht="15.75">
      <c r="M49224" s="172"/>
      <c r="N49224" s="172"/>
      <c r="O49224" s="172"/>
      <c r="U49224" s="173"/>
    </row>
    <row r="49225" spans="13:21" s="104" customFormat="1" ht="15.75">
      <c r="M49225" s="172"/>
      <c r="N49225" s="172"/>
      <c r="O49225" s="172"/>
      <c r="U49225" s="173"/>
    </row>
    <row r="49226" spans="13:21" s="104" customFormat="1" ht="15.75">
      <c r="M49226" s="172"/>
      <c r="N49226" s="172"/>
      <c r="O49226" s="172"/>
      <c r="U49226" s="173"/>
    </row>
    <row r="49227" spans="13:21" s="104" customFormat="1" ht="15.75">
      <c r="M49227" s="172"/>
      <c r="N49227" s="172"/>
      <c r="O49227" s="172"/>
      <c r="U49227" s="173"/>
    </row>
    <row r="49228" spans="13:21" s="104" customFormat="1" ht="15.75">
      <c r="M49228" s="172"/>
      <c r="N49228" s="172"/>
      <c r="O49228" s="172"/>
      <c r="U49228" s="173"/>
    </row>
    <row r="49229" spans="13:21" s="104" customFormat="1" ht="15.75">
      <c r="M49229" s="172"/>
      <c r="N49229" s="172"/>
      <c r="O49229" s="172"/>
      <c r="U49229" s="173"/>
    </row>
    <row r="49230" spans="13:21" s="104" customFormat="1" ht="15.75">
      <c r="M49230" s="172"/>
      <c r="N49230" s="172"/>
      <c r="O49230" s="172"/>
      <c r="U49230" s="173"/>
    </row>
    <row r="49231" spans="13:21" s="104" customFormat="1" ht="15.75">
      <c r="M49231" s="172"/>
      <c r="N49231" s="172"/>
      <c r="O49231" s="172"/>
      <c r="U49231" s="173"/>
    </row>
    <row r="49232" spans="13:21" s="104" customFormat="1" ht="15.75">
      <c r="M49232" s="172"/>
      <c r="N49232" s="172"/>
      <c r="O49232" s="172"/>
      <c r="U49232" s="173"/>
    </row>
    <row r="49233" spans="13:21" s="104" customFormat="1" ht="15.75">
      <c r="M49233" s="172"/>
      <c r="N49233" s="172"/>
      <c r="O49233" s="172"/>
      <c r="U49233" s="173"/>
    </row>
    <row r="49234" spans="13:21" s="104" customFormat="1" ht="15.75">
      <c r="M49234" s="172"/>
      <c r="N49234" s="172"/>
      <c r="O49234" s="172"/>
      <c r="U49234" s="173"/>
    </row>
    <row r="49235" spans="13:21" s="104" customFormat="1" ht="15.75">
      <c r="M49235" s="172"/>
      <c r="N49235" s="172"/>
      <c r="O49235" s="172"/>
      <c r="U49235" s="173"/>
    </row>
    <row r="49236" spans="13:21" s="104" customFormat="1" ht="15.75">
      <c r="M49236" s="172"/>
      <c r="N49236" s="172"/>
      <c r="O49236" s="172"/>
      <c r="U49236" s="173"/>
    </row>
    <row r="49237" spans="13:21" s="104" customFormat="1" ht="15.75">
      <c r="M49237" s="172"/>
      <c r="N49237" s="172"/>
      <c r="O49237" s="172"/>
      <c r="U49237" s="173"/>
    </row>
    <row r="49238" spans="13:21" s="104" customFormat="1" ht="15.75">
      <c r="M49238" s="172"/>
      <c r="N49238" s="172"/>
      <c r="O49238" s="172"/>
      <c r="U49238" s="173"/>
    </row>
    <row r="49239" spans="13:21" s="104" customFormat="1" ht="15.75">
      <c r="M49239" s="172"/>
      <c r="N49239" s="172"/>
      <c r="O49239" s="172"/>
      <c r="U49239" s="173"/>
    </row>
    <row r="49240" spans="13:21" s="104" customFormat="1" ht="15.75">
      <c r="M49240" s="172"/>
      <c r="N49240" s="172"/>
      <c r="O49240" s="172"/>
      <c r="U49240" s="173"/>
    </row>
    <row r="49241" spans="13:21" s="104" customFormat="1" ht="15.75">
      <c r="M49241" s="172"/>
      <c r="N49241" s="172"/>
      <c r="O49241" s="172"/>
      <c r="U49241" s="173"/>
    </row>
    <row r="49242" spans="13:21" s="104" customFormat="1" ht="15.75">
      <c r="M49242" s="172"/>
      <c r="N49242" s="172"/>
      <c r="O49242" s="172"/>
      <c r="U49242" s="173"/>
    </row>
    <row r="49243" spans="13:21" s="104" customFormat="1" ht="15.75">
      <c r="M49243" s="172"/>
      <c r="N49243" s="172"/>
      <c r="O49243" s="172"/>
      <c r="U49243" s="173"/>
    </row>
    <row r="49244" spans="13:21" s="104" customFormat="1" ht="15.75">
      <c r="M49244" s="172"/>
      <c r="N49244" s="172"/>
      <c r="O49244" s="172"/>
      <c r="U49244" s="173"/>
    </row>
    <row r="49245" spans="13:21" s="104" customFormat="1" ht="15.75">
      <c r="M49245" s="172"/>
      <c r="N49245" s="172"/>
      <c r="O49245" s="172"/>
      <c r="U49245" s="173"/>
    </row>
    <row r="49246" spans="13:21" s="104" customFormat="1" ht="15.75">
      <c r="M49246" s="172"/>
      <c r="N49246" s="172"/>
      <c r="O49246" s="172"/>
      <c r="U49246" s="173"/>
    </row>
    <row r="49247" spans="13:21" s="104" customFormat="1" ht="15.75">
      <c r="M49247" s="172"/>
      <c r="N49247" s="172"/>
      <c r="O49247" s="172"/>
      <c r="U49247" s="173"/>
    </row>
    <row r="49248" spans="13:21" s="104" customFormat="1" ht="15.75">
      <c r="M49248" s="172"/>
      <c r="N49248" s="172"/>
      <c r="O49248" s="172"/>
      <c r="U49248" s="173"/>
    </row>
    <row r="49249" spans="13:21" s="104" customFormat="1" ht="15.75">
      <c r="M49249" s="172"/>
      <c r="N49249" s="172"/>
      <c r="O49249" s="172"/>
      <c r="U49249" s="173"/>
    </row>
    <row r="49250" spans="13:21" s="104" customFormat="1" ht="15.75">
      <c r="M49250" s="172"/>
      <c r="N49250" s="172"/>
      <c r="O49250" s="172"/>
      <c r="U49250" s="173"/>
    </row>
    <row r="49251" spans="13:21" s="104" customFormat="1" ht="15.75">
      <c r="M49251" s="172"/>
      <c r="N49251" s="172"/>
      <c r="O49251" s="172"/>
      <c r="U49251" s="173"/>
    </row>
    <row r="49252" spans="13:21" s="104" customFormat="1" ht="15.75">
      <c r="M49252" s="172"/>
      <c r="N49252" s="172"/>
      <c r="O49252" s="172"/>
      <c r="U49252" s="173"/>
    </row>
    <row r="49253" spans="13:21" s="104" customFormat="1" ht="15.75">
      <c r="M49253" s="172"/>
      <c r="N49253" s="172"/>
      <c r="O49253" s="172"/>
      <c r="U49253" s="173"/>
    </row>
    <row r="49254" spans="13:21" s="104" customFormat="1" ht="15.75">
      <c r="M49254" s="172"/>
      <c r="N49254" s="172"/>
      <c r="O49254" s="172"/>
      <c r="U49254" s="173"/>
    </row>
    <row r="49255" spans="13:21" s="104" customFormat="1" ht="15.75">
      <c r="M49255" s="172"/>
      <c r="N49255" s="172"/>
      <c r="O49255" s="172"/>
      <c r="U49255" s="173"/>
    </row>
    <row r="49256" spans="13:21" s="104" customFormat="1" ht="15.75">
      <c r="M49256" s="172"/>
      <c r="N49256" s="172"/>
      <c r="O49256" s="172"/>
      <c r="U49256" s="173"/>
    </row>
    <row r="49257" spans="13:21" s="104" customFormat="1" ht="15.75">
      <c r="M49257" s="172"/>
      <c r="N49257" s="172"/>
      <c r="O49257" s="172"/>
      <c r="U49257" s="173"/>
    </row>
    <row r="49258" spans="13:21" s="104" customFormat="1" ht="15.75">
      <c r="M49258" s="172"/>
      <c r="N49258" s="172"/>
      <c r="O49258" s="172"/>
      <c r="U49258" s="173"/>
    </row>
    <row r="49259" spans="13:21" s="104" customFormat="1" ht="15.75">
      <c r="M49259" s="172"/>
      <c r="N49259" s="172"/>
      <c r="O49259" s="172"/>
      <c r="U49259" s="173"/>
    </row>
    <row r="49260" spans="13:21" s="104" customFormat="1" ht="15.75">
      <c r="M49260" s="172"/>
      <c r="N49260" s="172"/>
      <c r="O49260" s="172"/>
      <c r="U49260" s="173"/>
    </row>
    <row r="49261" spans="13:21" s="104" customFormat="1" ht="15.75">
      <c r="M49261" s="172"/>
      <c r="N49261" s="172"/>
      <c r="O49261" s="172"/>
      <c r="U49261" s="173"/>
    </row>
    <row r="49262" spans="13:21" s="104" customFormat="1" ht="15.75">
      <c r="M49262" s="172"/>
      <c r="N49262" s="172"/>
      <c r="O49262" s="172"/>
      <c r="U49262" s="173"/>
    </row>
    <row r="49263" spans="13:21" s="104" customFormat="1" ht="15.75">
      <c r="M49263" s="172"/>
      <c r="N49263" s="172"/>
      <c r="O49263" s="172"/>
      <c r="U49263" s="173"/>
    </row>
    <row r="49264" spans="13:21" s="104" customFormat="1" ht="15.75">
      <c r="M49264" s="172"/>
      <c r="N49264" s="172"/>
      <c r="O49264" s="172"/>
      <c r="U49264" s="173"/>
    </row>
    <row r="49265" spans="13:21" s="104" customFormat="1" ht="15.75">
      <c r="M49265" s="172"/>
      <c r="N49265" s="172"/>
      <c r="O49265" s="172"/>
      <c r="U49265" s="173"/>
    </row>
    <row r="49266" spans="13:21" s="104" customFormat="1" ht="15.75">
      <c r="M49266" s="172"/>
      <c r="N49266" s="172"/>
      <c r="O49266" s="172"/>
      <c r="U49266" s="173"/>
    </row>
    <row r="49267" spans="13:21" s="104" customFormat="1" ht="15.75">
      <c r="M49267" s="172"/>
      <c r="N49267" s="172"/>
      <c r="O49267" s="172"/>
      <c r="U49267" s="173"/>
    </row>
    <row r="49268" spans="13:21" s="104" customFormat="1" ht="15.75">
      <c r="M49268" s="172"/>
      <c r="N49268" s="172"/>
      <c r="O49268" s="172"/>
      <c r="U49268" s="173"/>
    </row>
    <row r="49269" spans="13:21" s="104" customFormat="1" ht="15.75">
      <c r="M49269" s="172"/>
      <c r="N49269" s="172"/>
      <c r="O49269" s="172"/>
      <c r="U49269" s="173"/>
    </row>
    <row r="49270" spans="13:21" s="104" customFormat="1" ht="15.75">
      <c r="M49270" s="172"/>
      <c r="N49270" s="172"/>
      <c r="O49270" s="172"/>
      <c r="U49270" s="173"/>
    </row>
    <row r="49271" spans="13:21" s="104" customFormat="1" ht="15.75">
      <c r="M49271" s="172"/>
      <c r="N49271" s="172"/>
      <c r="O49271" s="172"/>
      <c r="U49271" s="173"/>
    </row>
    <row r="49272" spans="13:21" s="104" customFormat="1" ht="15.75">
      <c r="M49272" s="172"/>
      <c r="N49272" s="172"/>
      <c r="O49272" s="172"/>
      <c r="U49272" s="173"/>
    </row>
    <row r="49273" spans="13:21" s="104" customFormat="1" ht="15.75">
      <c r="M49273" s="172"/>
      <c r="N49273" s="172"/>
      <c r="O49273" s="172"/>
      <c r="U49273" s="173"/>
    </row>
    <row r="49274" spans="13:21" s="104" customFormat="1" ht="15.75">
      <c r="M49274" s="172"/>
      <c r="N49274" s="172"/>
      <c r="O49274" s="172"/>
      <c r="U49274" s="173"/>
    </row>
    <row r="49275" spans="13:21" s="104" customFormat="1" ht="15.75">
      <c r="M49275" s="172"/>
      <c r="N49275" s="172"/>
      <c r="O49275" s="172"/>
      <c r="U49275" s="173"/>
    </row>
    <row r="49276" spans="13:21" s="104" customFormat="1" ht="15.75">
      <c r="M49276" s="172"/>
      <c r="N49276" s="172"/>
      <c r="O49276" s="172"/>
      <c r="U49276" s="173"/>
    </row>
    <row r="49277" spans="13:21" s="104" customFormat="1" ht="15.75">
      <c r="M49277" s="172"/>
      <c r="N49277" s="172"/>
      <c r="O49277" s="172"/>
      <c r="U49277" s="173"/>
    </row>
    <row r="49278" spans="13:21" s="104" customFormat="1" ht="15.75">
      <c r="M49278" s="172"/>
      <c r="N49278" s="172"/>
      <c r="O49278" s="172"/>
      <c r="U49278" s="173"/>
    </row>
    <row r="49279" spans="13:21" s="104" customFormat="1" ht="15.75">
      <c r="M49279" s="172"/>
      <c r="N49279" s="172"/>
      <c r="O49279" s="172"/>
      <c r="U49279" s="173"/>
    </row>
    <row r="49280" spans="13:21" s="104" customFormat="1" ht="15.75">
      <c r="M49280" s="172"/>
      <c r="N49280" s="172"/>
      <c r="O49280" s="172"/>
      <c r="U49280" s="173"/>
    </row>
    <row r="49281" spans="13:21" s="104" customFormat="1" ht="15.75">
      <c r="M49281" s="172"/>
      <c r="N49281" s="172"/>
      <c r="O49281" s="172"/>
      <c r="U49281" s="173"/>
    </row>
    <row r="49282" spans="13:21" s="104" customFormat="1" ht="15.75">
      <c r="M49282" s="172"/>
      <c r="N49282" s="172"/>
      <c r="O49282" s="172"/>
      <c r="U49282" s="173"/>
    </row>
    <row r="49283" spans="13:21" s="104" customFormat="1" ht="15.75">
      <c r="M49283" s="172"/>
      <c r="N49283" s="172"/>
      <c r="O49283" s="172"/>
      <c r="U49283" s="173"/>
    </row>
    <row r="49284" spans="13:21" s="104" customFormat="1" ht="15.75">
      <c r="M49284" s="172"/>
      <c r="N49284" s="172"/>
      <c r="O49284" s="172"/>
      <c r="U49284" s="173"/>
    </row>
    <row r="49285" spans="13:21" s="104" customFormat="1" ht="15.75">
      <c r="M49285" s="172"/>
      <c r="N49285" s="172"/>
      <c r="O49285" s="172"/>
      <c r="U49285" s="173"/>
    </row>
    <row r="49286" spans="13:21" s="104" customFormat="1" ht="15.75">
      <c r="M49286" s="172"/>
      <c r="N49286" s="172"/>
      <c r="O49286" s="172"/>
      <c r="U49286" s="173"/>
    </row>
    <row r="49287" spans="13:21" s="104" customFormat="1" ht="15.75">
      <c r="M49287" s="172"/>
      <c r="N49287" s="172"/>
      <c r="O49287" s="172"/>
      <c r="U49287" s="173"/>
    </row>
    <row r="49288" spans="13:21" s="104" customFormat="1" ht="15.75">
      <c r="M49288" s="172"/>
      <c r="N49288" s="172"/>
      <c r="O49288" s="172"/>
      <c r="U49288" s="173"/>
    </row>
    <row r="49289" spans="13:21" s="104" customFormat="1" ht="15.75">
      <c r="M49289" s="172"/>
      <c r="N49289" s="172"/>
      <c r="O49289" s="172"/>
      <c r="U49289" s="173"/>
    </row>
    <row r="49290" spans="13:21" s="104" customFormat="1" ht="15.75">
      <c r="M49290" s="172"/>
      <c r="N49290" s="172"/>
      <c r="O49290" s="172"/>
      <c r="U49290" s="173"/>
    </row>
    <row r="49291" spans="13:21" s="104" customFormat="1" ht="15.75">
      <c r="M49291" s="172"/>
      <c r="N49291" s="172"/>
      <c r="O49291" s="172"/>
      <c r="U49291" s="173"/>
    </row>
    <row r="49292" spans="13:21" s="104" customFormat="1" ht="15.75">
      <c r="M49292" s="172"/>
      <c r="N49292" s="172"/>
      <c r="O49292" s="172"/>
      <c r="U49292" s="173"/>
    </row>
    <row r="49293" spans="13:21" s="104" customFormat="1" ht="15.75">
      <c r="M49293" s="172"/>
      <c r="N49293" s="172"/>
      <c r="O49293" s="172"/>
      <c r="U49293" s="173"/>
    </row>
    <row r="49294" spans="13:21" s="104" customFormat="1" ht="15.75">
      <c r="M49294" s="172"/>
      <c r="N49294" s="172"/>
      <c r="O49294" s="172"/>
      <c r="U49294" s="173"/>
    </row>
    <row r="49295" spans="13:21" s="104" customFormat="1" ht="15.75">
      <c r="M49295" s="172"/>
      <c r="N49295" s="172"/>
      <c r="O49295" s="172"/>
      <c r="U49295" s="173"/>
    </row>
    <row r="49296" spans="13:21" s="104" customFormat="1" ht="15.75">
      <c r="M49296" s="172"/>
      <c r="N49296" s="172"/>
      <c r="O49296" s="172"/>
      <c r="U49296" s="173"/>
    </row>
    <row r="49297" spans="13:21" s="104" customFormat="1" ht="15.75">
      <c r="M49297" s="172"/>
      <c r="N49297" s="172"/>
      <c r="O49297" s="172"/>
      <c r="U49297" s="173"/>
    </row>
    <row r="49298" spans="13:21" s="104" customFormat="1" ht="15.75">
      <c r="M49298" s="172"/>
      <c r="N49298" s="172"/>
      <c r="O49298" s="172"/>
      <c r="U49298" s="173"/>
    </row>
    <row r="49299" spans="13:21" s="104" customFormat="1" ht="15.75">
      <c r="M49299" s="172"/>
      <c r="N49299" s="172"/>
      <c r="O49299" s="172"/>
      <c r="U49299" s="173"/>
    </row>
    <row r="49300" spans="13:21" s="104" customFormat="1" ht="15.75">
      <c r="M49300" s="172"/>
      <c r="N49300" s="172"/>
      <c r="O49300" s="172"/>
      <c r="U49300" s="173"/>
    </row>
    <row r="49301" spans="13:21" s="104" customFormat="1" ht="15.75">
      <c r="M49301" s="172"/>
      <c r="N49301" s="172"/>
      <c r="O49301" s="172"/>
      <c r="U49301" s="173"/>
    </row>
    <row r="49302" spans="13:21" s="104" customFormat="1" ht="15.75">
      <c r="M49302" s="172"/>
      <c r="N49302" s="172"/>
      <c r="O49302" s="172"/>
      <c r="U49302" s="173"/>
    </row>
    <row r="49303" spans="13:21" s="104" customFormat="1" ht="15.75">
      <c r="M49303" s="172"/>
      <c r="N49303" s="172"/>
      <c r="O49303" s="172"/>
      <c r="U49303" s="173"/>
    </row>
    <row r="49304" spans="13:21" s="104" customFormat="1" ht="15.75">
      <c r="M49304" s="172"/>
      <c r="N49304" s="172"/>
      <c r="O49304" s="172"/>
      <c r="U49304" s="173"/>
    </row>
    <row r="49305" spans="13:21" s="104" customFormat="1" ht="15.75">
      <c r="M49305" s="172"/>
      <c r="N49305" s="172"/>
      <c r="O49305" s="172"/>
      <c r="U49305" s="173"/>
    </row>
    <row r="49306" spans="13:21" s="104" customFormat="1" ht="15.75">
      <c r="M49306" s="172"/>
      <c r="N49306" s="172"/>
      <c r="O49306" s="172"/>
      <c r="U49306" s="173"/>
    </row>
    <row r="49307" spans="13:21" s="104" customFormat="1" ht="15.75">
      <c r="M49307" s="172"/>
      <c r="N49307" s="172"/>
      <c r="O49307" s="172"/>
      <c r="U49307" s="173"/>
    </row>
    <row r="49308" spans="13:21" s="104" customFormat="1" ht="15.75">
      <c r="M49308" s="172"/>
      <c r="N49308" s="172"/>
      <c r="O49308" s="172"/>
      <c r="U49308" s="173"/>
    </row>
    <row r="49309" spans="13:21" s="104" customFormat="1" ht="15.75">
      <c r="M49309" s="172"/>
      <c r="N49309" s="172"/>
      <c r="O49309" s="172"/>
      <c r="U49309" s="173"/>
    </row>
    <row r="49310" spans="13:21" s="104" customFormat="1" ht="15.75">
      <c r="M49310" s="172"/>
      <c r="N49310" s="172"/>
      <c r="O49310" s="172"/>
      <c r="U49310" s="173"/>
    </row>
    <row r="49311" spans="13:21" s="104" customFormat="1" ht="15.75">
      <c r="M49311" s="172"/>
      <c r="N49311" s="172"/>
      <c r="O49311" s="172"/>
      <c r="U49311" s="173"/>
    </row>
    <row r="49312" spans="13:21" s="104" customFormat="1" ht="15.75">
      <c r="M49312" s="172"/>
      <c r="N49312" s="172"/>
      <c r="O49312" s="172"/>
      <c r="U49312" s="173"/>
    </row>
    <row r="49313" spans="13:21" s="104" customFormat="1" ht="15.75">
      <c r="M49313" s="172"/>
      <c r="N49313" s="172"/>
      <c r="O49313" s="172"/>
      <c r="U49313" s="173"/>
    </row>
    <row r="49314" spans="13:21" s="104" customFormat="1" ht="15.75">
      <c r="M49314" s="172"/>
      <c r="N49314" s="172"/>
      <c r="O49314" s="172"/>
      <c r="U49314" s="173"/>
    </row>
    <row r="49315" spans="13:21" s="104" customFormat="1" ht="15.75">
      <c r="M49315" s="172"/>
      <c r="N49315" s="172"/>
      <c r="O49315" s="172"/>
      <c r="U49315" s="173"/>
    </row>
    <row r="49316" spans="13:21" s="104" customFormat="1" ht="15.75">
      <c r="M49316" s="172"/>
      <c r="N49316" s="172"/>
      <c r="O49316" s="172"/>
      <c r="U49316" s="173"/>
    </row>
    <row r="49317" spans="13:21" s="104" customFormat="1" ht="15.75">
      <c r="M49317" s="172"/>
      <c r="N49317" s="172"/>
      <c r="O49317" s="172"/>
      <c r="U49317" s="173"/>
    </row>
    <row r="49318" spans="13:21" s="104" customFormat="1" ht="15.75">
      <c r="M49318" s="172"/>
      <c r="N49318" s="172"/>
      <c r="O49318" s="172"/>
      <c r="U49318" s="173"/>
    </row>
    <row r="49319" spans="13:21" s="104" customFormat="1" ht="15.75">
      <c r="M49319" s="172"/>
      <c r="N49319" s="172"/>
      <c r="O49319" s="172"/>
      <c r="U49319" s="173"/>
    </row>
    <row r="49320" spans="13:21" s="104" customFormat="1" ht="15.75">
      <c r="M49320" s="172"/>
      <c r="N49320" s="172"/>
      <c r="O49320" s="172"/>
      <c r="U49320" s="173"/>
    </row>
    <row r="49321" spans="13:21" s="104" customFormat="1" ht="15.75">
      <c r="M49321" s="172"/>
      <c r="N49321" s="172"/>
      <c r="O49321" s="172"/>
      <c r="U49321" s="173"/>
    </row>
    <row r="49322" spans="13:21" s="104" customFormat="1" ht="15.75">
      <c r="M49322" s="172"/>
      <c r="N49322" s="172"/>
      <c r="O49322" s="172"/>
      <c r="U49322" s="173"/>
    </row>
    <row r="49323" spans="13:21" s="104" customFormat="1" ht="15.75">
      <c r="M49323" s="172"/>
      <c r="N49323" s="172"/>
      <c r="O49323" s="172"/>
      <c r="U49323" s="173"/>
    </row>
    <row r="49324" spans="13:21" s="104" customFormat="1" ht="15.75">
      <c r="M49324" s="172"/>
      <c r="N49324" s="172"/>
      <c r="O49324" s="172"/>
      <c r="U49324" s="173"/>
    </row>
    <row r="49325" spans="13:21" s="104" customFormat="1" ht="15.75">
      <c r="M49325" s="172"/>
      <c r="N49325" s="172"/>
      <c r="O49325" s="172"/>
      <c r="U49325" s="173"/>
    </row>
    <row r="49326" spans="13:21" s="104" customFormat="1" ht="15.75">
      <c r="M49326" s="172"/>
      <c r="N49326" s="172"/>
      <c r="O49326" s="172"/>
      <c r="U49326" s="173"/>
    </row>
    <row r="49327" spans="13:21" s="104" customFormat="1" ht="15.75">
      <c r="M49327" s="172"/>
      <c r="N49327" s="172"/>
      <c r="O49327" s="172"/>
      <c r="U49327" s="173"/>
    </row>
    <row r="49328" spans="13:21" s="104" customFormat="1" ht="15.75">
      <c r="M49328" s="172"/>
      <c r="N49328" s="172"/>
      <c r="O49328" s="172"/>
      <c r="U49328" s="173"/>
    </row>
    <row r="49329" spans="13:21" s="104" customFormat="1" ht="15.75">
      <c r="M49329" s="172"/>
      <c r="N49329" s="172"/>
      <c r="O49329" s="172"/>
      <c r="U49329" s="173"/>
    </row>
    <row r="49330" spans="13:21" s="104" customFormat="1" ht="15.75">
      <c r="M49330" s="172"/>
      <c r="N49330" s="172"/>
      <c r="O49330" s="172"/>
      <c r="U49330" s="173"/>
    </row>
    <row r="49331" spans="13:21" s="104" customFormat="1" ht="15.75">
      <c r="M49331" s="172"/>
      <c r="N49331" s="172"/>
      <c r="O49331" s="172"/>
      <c r="U49331" s="173"/>
    </row>
    <row r="49332" spans="13:21" s="104" customFormat="1" ht="15.75">
      <c r="M49332" s="172"/>
      <c r="N49332" s="172"/>
      <c r="O49332" s="172"/>
      <c r="U49332" s="173"/>
    </row>
    <row r="49333" spans="13:21" s="104" customFormat="1" ht="15.75">
      <c r="M49333" s="172"/>
      <c r="N49333" s="172"/>
      <c r="O49333" s="172"/>
      <c r="U49333" s="173"/>
    </row>
    <row r="49334" spans="13:21" s="104" customFormat="1" ht="15.75">
      <c r="M49334" s="172"/>
      <c r="N49334" s="172"/>
      <c r="O49334" s="172"/>
      <c r="U49334" s="173"/>
    </row>
    <row r="49335" spans="13:21" s="104" customFormat="1" ht="15.75">
      <c r="M49335" s="172"/>
      <c r="N49335" s="172"/>
      <c r="O49335" s="172"/>
      <c r="U49335" s="173"/>
    </row>
    <row r="49336" spans="13:21" s="104" customFormat="1" ht="15.75">
      <c r="M49336" s="172"/>
      <c r="N49336" s="172"/>
      <c r="O49336" s="172"/>
      <c r="U49336" s="173"/>
    </row>
    <row r="49337" spans="13:21" s="104" customFormat="1" ht="15.75">
      <c r="M49337" s="172"/>
      <c r="N49337" s="172"/>
      <c r="O49337" s="172"/>
      <c r="U49337" s="173"/>
    </row>
    <row r="49338" spans="13:21" s="104" customFormat="1" ht="15.75">
      <c r="M49338" s="172"/>
      <c r="N49338" s="172"/>
      <c r="O49338" s="172"/>
      <c r="U49338" s="173"/>
    </row>
    <row r="49339" spans="13:21" s="104" customFormat="1" ht="15.75">
      <c r="M49339" s="172"/>
      <c r="N49339" s="172"/>
      <c r="O49339" s="172"/>
      <c r="U49339" s="173"/>
    </row>
    <row r="49340" spans="13:21" s="104" customFormat="1" ht="15.75">
      <c r="M49340" s="172"/>
      <c r="N49340" s="172"/>
      <c r="O49340" s="172"/>
      <c r="U49340" s="173"/>
    </row>
    <row r="49341" spans="13:21" s="104" customFormat="1" ht="15.75">
      <c r="M49341" s="172"/>
      <c r="N49341" s="172"/>
      <c r="O49341" s="172"/>
      <c r="U49341" s="173"/>
    </row>
    <row r="49342" spans="13:21" s="104" customFormat="1" ht="15.75">
      <c r="M49342" s="172"/>
      <c r="N49342" s="172"/>
      <c r="O49342" s="172"/>
      <c r="U49342" s="173"/>
    </row>
    <row r="49343" spans="13:21" s="104" customFormat="1" ht="15.75">
      <c r="M49343" s="172"/>
      <c r="N49343" s="172"/>
      <c r="O49343" s="172"/>
      <c r="U49343" s="173"/>
    </row>
    <row r="49344" spans="13:21" s="104" customFormat="1" ht="15.75">
      <c r="M49344" s="172"/>
      <c r="N49344" s="172"/>
      <c r="O49344" s="172"/>
      <c r="U49344" s="173"/>
    </row>
    <row r="49345" spans="13:21" s="104" customFormat="1" ht="15.75">
      <c r="M49345" s="172"/>
      <c r="N49345" s="172"/>
      <c r="O49345" s="172"/>
      <c r="U49345" s="173"/>
    </row>
    <row r="49346" spans="13:21" s="104" customFormat="1" ht="15.75">
      <c r="M49346" s="172"/>
      <c r="N49346" s="172"/>
      <c r="O49346" s="172"/>
      <c r="U49346" s="173"/>
    </row>
    <row r="49347" spans="13:21" s="104" customFormat="1" ht="15.75">
      <c r="M49347" s="172"/>
      <c r="N49347" s="172"/>
      <c r="O49347" s="172"/>
      <c r="U49347" s="173"/>
    </row>
    <row r="49348" spans="13:21" s="104" customFormat="1" ht="15.75">
      <c r="M49348" s="172"/>
      <c r="N49348" s="172"/>
      <c r="O49348" s="172"/>
      <c r="U49348" s="173"/>
    </row>
    <row r="49349" spans="13:21" s="104" customFormat="1" ht="15.75">
      <c r="M49349" s="172"/>
      <c r="N49349" s="172"/>
      <c r="O49349" s="172"/>
      <c r="U49349" s="173"/>
    </row>
    <row r="49350" spans="13:21" s="104" customFormat="1" ht="15.75">
      <c r="M49350" s="172"/>
      <c r="N49350" s="172"/>
      <c r="O49350" s="172"/>
      <c r="U49350" s="173"/>
    </row>
    <row r="49351" spans="13:21" s="104" customFormat="1" ht="15.75">
      <c r="M49351" s="172"/>
      <c r="N49351" s="172"/>
      <c r="O49351" s="172"/>
      <c r="U49351" s="173"/>
    </row>
    <row r="49352" spans="13:21" s="104" customFormat="1" ht="15.75">
      <c r="M49352" s="172"/>
      <c r="N49352" s="172"/>
      <c r="O49352" s="172"/>
      <c r="U49352" s="173"/>
    </row>
    <row r="49353" spans="13:21" s="104" customFormat="1" ht="15.75">
      <c r="M49353" s="172"/>
      <c r="N49353" s="172"/>
      <c r="O49353" s="172"/>
      <c r="U49353" s="173"/>
    </row>
    <row r="49354" spans="13:21" s="104" customFormat="1" ht="15.75">
      <c r="M49354" s="172"/>
      <c r="N49354" s="172"/>
      <c r="O49354" s="172"/>
      <c r="U49354" s="173"/>
    </row>
    <row r="49355" spans="13:21" s="104" customFormat="1" ht="15.75">
      <c r="M49355" s="172"/>
      <c r="N49355" s="172"/>
      <c r="O49355" s="172"/>
      <c r="U49355" s="173"/>
    </row>
    <row r="49356" spans="13:21" s="104" customFormat="1" ht="15.75">
      <c r="M49356" s="172"/>
      <c r="N49356" s="172"/>
      <c r="O49356" s="172"/>
      <c r="U49356" s="173"/>
    </row>
    <row r="49357" spans="13:21" s="104" customFormat="1" ht="15.75">
      <c r="M49357" s="172"/>
      <c r="N49357" s="172"/>
      <c r="O49357" s="172"/>
      <c r="U49357" s="173"/>
    </row>
    <row r="49358" spans="13:21" s="104" customFormat="1" ht="15.75">
      <c r="M49358" s="172"/>
      <c r="N49358" s="172"/>
      <c r="O49358" s="172"/>
      <c r="U49358" s="173"/>
    </row>
    <row r="49359" spans="13:21" s="104" customFormat="1" ht="15.75">
      <c r="M49359" s="172"/>
      <c r="N49359" s="172"/>
      <c r="O49359" s="172"/>
      <c r="U49359" s="173"/>
    </row>
    <row r="49360" spans="13:21" s="104" customFormat="1" ht="15.75">
      <c r="M49360" s="172"/>
      <c r="N49360" s="172"/>
      <c r="O49360" s="172"/>
      <c r="U49360" s="173"/>
    </row>
    <row r="49361" spans="13:21" s="104" customFormat="1" ht="15.75">
      <c r="M49361" s="172"/>
      <c r="N49361" s="172"/>
      <c r="O49361" s="172"/>
      <c r="U49361" s="173"/>
    </row>
    <row r="49362" spans="13:21" s="104" customFormat="1" ht="15.75">
      <c r="M49362" s="172"/>
      <c r="N49362" s="172"/>
      <c r="O49362" s="172"/>
      <c r="U49362" s="173"/>
    </row>
    <row r="49363" spans="13:21" s="104" customFormat="1" ht="15.75">
      <c r="M49363" s="172"/>
      <c r="N49363" s="172"/>
      <c r="O49363" s="172"/>
      <c r="U49363" s="173"/>
    </row>
    <row r="49364" spans="13:21" s="104" customFormat="1" ht="15.75">
      <c r="M49364" s="172"/>
      <c r="N49364" s="172"/>
      <c r="O49364" s="172"/>
      <c r="U49364" s="173"/>
    </row>
    <row r="49365" spans="13:21" s="104" customFormat="1" ht="15.75">
      <c r="M49365" s="172"/>
      <c r="N49365" s="172"/>
      <c r="O49365" s="172"/>
      <c r="U49365" s="173"/>
    </row>
    <row r="49366" spans="13:21" s="104" customFormat="1" ht="15.75">
      <c r="M49366" s="172"/>
      <c r="N49366" s="172"/>
      <c r="O49366" s="172"/>
      <c r="U49366" s="173"/>
    </row>
    <row r="49367" spans="13:21" s="104" customFormat="1" ht="15.75">
      <c r="M49367" s="172"/>
      <c r="N49367" s="172"/>
      <c r="O49367" s="172"/>
      <c r="U49367" s="173"/>
    </row>
    <row r="49368" spans="13:21" s="104" customFormat="1" ht="15.75">
      <c r="M49368" s="172"/>
      <c r="N49368" s="172"/>
      <c r="O49368" s="172"/>
      <c r="U49368" s="173"/>
    </row>
    <row r="49369" spans="13:21" s="104" customFormat="1" ht="15.75">
      <c r="M49369" s="172"/>
      <c r="N49369" s="172"/>
      <c r="O49369" s="172"/>
      <c r="U49369" s="173"/>
    </row>
    <row r="49370" spans="13:21" s="104" customFormat="1" ht="15.75">
      <c r="M49370" s="172"/>
      <c r="N49370" s="172"/>
      <c r="O49370" s="172"/>
      <c r="U49370" s="173"/>
    </row>
    <row r="49371" spans="13:21" s="104" customFormat="1" ht="15.75">
      <c r="M49371" s="172"/>
      <c r="N49371" s="172"/>
      <c r="O49371" s="172"/>
      <c r="U49371" s="173"/>
    </row>
    <row r="49372" spans="13:21" s="104" customFormat="1" ht="15.75">
      <c r="M49372" s="172"/>
      <c r="N49372" s="172"/>
      <c r="O49372" s="172"/>
      <c r="U49372" s="173"/>
    </row>
    <row r="49373" spans="13:21" s="104" customFormat="1" ht="15.75">
      <c r="M49373" s="172"/>
      <c r="N49373" s="172"/>
      <c r="O49373" s="172"/>
      <c r="U49373" s="173"/>
    </row>
    <row r="49374" spans="13:21" s="104" customFormat="1" ht="15.75">
      <c r="M49374" s="172"/>
      <c r="N49374" s="172"/>
      <c r="O49374" s="172"/>
      <c r="U49374" s="173"/>
    </row>
    <row r="49375" spans="13:21" s="104" customFormat="1" ht="15.75">
      <c r="M49375" s="172"/>
      <c r="N49375" s="172"/>
      <c r="O49375" s="172"/>
      <c r="U49375" s="173"/>
    </row>
    <row r="49376" spans="13:21" s="104" customFormat="1" ht="15.75">
      <c r="M49376" s="172"/>
      <c r="N49376" s="172"/>
      <c r="O49376" s="172"/>
      <c r="U49376" s="173"/>
    </row>
    <row r="49377" spans="13:21" s="104" customFormat="1" ht="15.75">
      <c r="M49377" s="172"/>
      <c r="N49377" s="172"/>
      <c r="O49377" s="172"/>
      <c r="U49377" s="173"/>
    </row>
    <row r="49378" spans="13:21" s="104" customFormat="1" ht="15.75">
      <c r="M49378" s="172"/>
      <c r="N49378" s="172"/>
      <c r="O49378" s="172"/>
      <c r="U49378" s="173"/>
    </row>
    <row r="49379" spans="13:21" s="104" customFormat="1" ht="15.75">
      <c r="M49379" s="172"/>
      <c r="N49379" s="172"/>
      <c r="O49379" s="172"/>
      <c r="U49379" s="173"/>
    </row>
    <row r="49380" spans="13:21" s="104" customFormat="1" ht="15.75">
      <c r="M49380" s="172"/>
      <c r="N49380" s="172"/>
      <c r="O49380" s="172"/>
      <c r="U49380" s="173"/>
    </row>
    <row r="49381" spans="13:21" s="104" customFormat="1" ht="15.75">
      <c r="M49381" s="172"/>
      <c r="N49381" s="172"/>
      <c r="O49381" s="172"/>
      <c r="U49381" s="173"/>
    </row>
    <row r="49382" spans="13:21" s="104" customFormat="1" ht="15.75">
      <c r="M49382" s="172"/>
      <c r="N49382" s="172"/>
      <c r="O49382" s="172"/>
      <c r="U49382" s="173"/>
    </row>
    <row r="49383" spans="13:21" s="104" customFormat="1" ht="15.75">
      <c r="M49383" s="172"/>
      <c r="N49383" s="172"/>
      <c r="O49383" s="172"/>
      <c r="U49383" s="173"/>
    </row>
    <row r="49384" spans="13:21" s="104" customFormat="1" ht="15.75">
      <c r="M49384" s="172"/>
      <c r="N49384" s="172"/>
      <c r="O49384" s="172"/>
      <c r="U49384" s="173"/>
    </row>
    <row r="49385" spans="13:21" s="104" customFormat="1" ht="15.75">
      <c r="M49385" s="172"/>
      <c r="N49385" s="172"/>
      <c r="O49385" s="172"/>
      <c r="U49385" s="173"/>
    </row>
    <row r="49386" spans="13:21" s="104" customFormat="1" ht="15.75">
      <c r="M49386" s="172"/>
      <c r="N49386" s="172"/>
      <c r="O49386" s="172"/>
      <c r="U49386" s="173"/>
    </row>
    <row r="49387" spans="13:21" s="104" customFormat="1" ht="15.75">
      <c r="M49387" s="172"/>
      <c r="N49387" s="172"/>
      <c r="O49387" s="172"/>
      <c r="U49387" s="173"/>
    </row>
    <row r="49388" spans="13:21" s="104" customFormat="1" ht="15.75">
      <c r="M49388" s="172"/>
      <c r="N49388" s="172"/>
      <c r="O49388" s="172"/>
      <c r="U49388" s="173"/>
    </row>
    <row r="49389" spans="13:21" s="104" customFormat="1" ht="15.75">
      <c r="M49389" s="172"/>
      <c r="N49389" s="172"/>
      <c r="O49389" s="172"/>
      <c r="U49389" s="173"/>
    </row>
    <row r="49390" spans="13:21" s="104" customFormat="1" ht="15.75">
      <c r="M49390" s="172"/>
      <c r="N49390" s="172"/>
      <c r="O49390" s="172"/>
      <c r="U49390" s="173"/>
    </row>
    <row r="49391" spans="13:21" s="104" customFormat="1" ht="15.75">
      <c r="M49391" s="172"/>
      <c r="N49391" s="172"/>
      <c r="O49391" s="172"/>
      <c r="U49391" s="173"/>
    </row>
    <row r="49392" spans="13:21" s="104" customFormat="1" ht="15.75">
      <c r="M49392" s="172"/>
      <c r="N49392" s="172"/>
      <c r="O49392" s="172"/>
      <c r="U49392" s="173"/>
    </row>
    <row r="49393" spans="13:21" s="104" customFormat="1" ht="15.75">
      <c r="M49393" s="172"/>
      <c r="N49393" s="172"/>
      <c r="O49393" s="172"/>
      <c r="U49393" s="173"/>
    </row>
    <row r="49394" spans="13:21" s="104" customFormat="1" ht="15.75">
      <c r="M49394" s="172"/>
      <c r="N49394" s="172"/>
      <c r="O49394" s="172"/>
      <c r="U49394" s="173"/>
    </row>
    <row r="49395" spans="13:21" s="104" customFormat="1" ht="15.75">
      <c r="M49395" s="172"/>
      <c r="N49395" s="172"/>
      <c r="O49395" s="172"/>
      <c r="U49395" s="173"/>
    </row>
    <row r="49396" spans="13:21" s="104" customFormat="1" ht="15.75">
      <c r="M49396" s="172"/>
      <c r="N49396" s="172"/>
      <c r="O49396" s="172"/>
      <c r="U49396" s="173"/>
    </row>
    <row r="49397" spans="13:21" s="104" customFormat="1" ht="15.75">
      <c r="M49397" s="172"/>
      <c r="N49397" s="172"/>
      <c r="O49397" s="172"/>
      <c r="U49397" s="173"/>
    </row>
    <row r="49398" spans="13:21" s="104" customFormat="1" ht="15.75">
      <c r="M49398" s="172"/>
      <c r="N49398" s="172"/>
      <c r="O49398" s="172"/>
      <c r="U49398" s="173"/>
    </row>
    <row r="49399" spans="13:21" s="104" customFormat="1" ht="15.75">
      <c r="M49399" s="172"/>
      <c r="N49399" s="172"/>
      <c r="O49399" s="172"/>
      <c r="U49399" s="173"/>
    </row>
    <row r="49400" spans="13:21" s="104" customFormat="1" ht="15.75">
      <c r="M49400" s="172"/>
      <c r="N49400" s="172"/>
      <c r="O49400" s="172"/>
      <c r="U49400" s="173"/>
    </row>
    <row r="49401" spans="13:21" s="104" customFormat="1" ht="15.75">
      <c r="M49401" s="172"/>
      <c r="N49401" s="172"/>
      <c r="O49401" s="172"/>
      <c r="U49401" s="173"/>
    </row>
    <row r="49402" spans="13:21" s="104" customFormat="1" ht="15.75">
      <c r="M49402" s="172"/>
      <c r="N49402" s="172"/>
      <c r="O49402" s="172"/>
      <c r="U49402" s="173"/>
    </row>
    <row r="49403" spans="13:21" s="104" customFormat="1" ht="15.75">
      <c r="M49403" s="172"/>
      <c r="N49403" s="172"/>
      <c r="O49403" s="172"/>
      <c r="U49403" s="173"/>
    </row>
    <row r="49404" spans="13:21" s="104" customFormat="1" ht="15.75">
      <c r="M49404" s="172"/>
      <c r="N49404" s="172"/>
      <c r="O49404" s="172"/>
      <c r="U49404" s="173"/>
    </row>
    <row r="49405" spans="13:21" s="104" customFormat="1" ht="15.75">
      <c r="M49405" s="172"/>
      <c r="N49405" s="172"/>
      <c r="O49405" s="172"/>
      <c r="U49405" s="173"/>
    </row>
    <row r="49406" spans="13:21" s="104" customFormat="1" ht="15.75">
      <c r="M49406" s="172"/>
      <c r="N49406" s="172"/>
      <c r="O49406" s="172"/>
      <c r="U49406" s="173"/>
    </row>
    <row r="49407" spans="13:21" s="104" customFormat="1" ht="15.75">
      <c r="M49407" s="172"/>
      <c r="N49407" s="172"/>
      <c r="O49407" s="172"/>
      <c r="U49407" s="173"/>
    </row>
    <row r="49408" spans="13:21" s="104" customFormat="1" ht="15.75">
      <c r="M49408" s="172"/>
      <c r="N49408" s="172"/>
      <c r="O49408" s="172"/>
      <c r="U49408" s="173"/>
    </row>
    <row r="49409" spans="13:21" s="104" customFormat="1" ht="15.75">
      <c r="M49409" s="172"/>
      <c r="N49409" s="172"/>
      <c r="O49409" s="172"/>
      <c r="U49409" s="173"/>
    </row>
    <row r="49410" spans="13:21" s="104" customFormat="1" ht="15.75">
      <c r="M49410" s="172"/>
      <c r="N49410" s="172"/>
      <c r="O49410" s="172"/>
      <c r="U49410" s="173"/>
    </row>
    <row r="49411" spans="13:21" s="104" customFormat="1" ht="15.75">
      <c r="M49411" s="172"/>
      <c r="N49411" s="172"/>
      <c r="O49411" s="172"/>
      <c r="U49411" s="173"/>
    </row>
    <row r="49412" spans="13:21" s="104" customFormat="1" ht="15.75">
      <c r="M49412" s="172"/>
      <c r="N49412" s="172"/>
      <c r="O49412" s="172"/>
      <c r="U49412" s="173"/>
    </row>
    <row r="49413" spans="13:21" s="104" customFormat="1" ht="15.75">
      <c r="M49413" s="172"/>
      <c r="N49413" s="172"/>
      <c r="O49413" s="172"/>
      <c r="U49413" s="173"/>
    </row>
    <row r="49414" spans="13:21" s="104" customFormat="1" ht="15.75">
      <c r="M49414" s="172"/>
      <c r="N49414" s="172"/>
      <c r="O49414" s="172"/>
      <c r="U49414" s="173"/>
    </row>
    <row r="49415" spans="13:21" s="104" customFormat="1" ht="15.75">
      <c r="M49415" s="172"/>
      <c r="N49415" s="172"/>
      <c r="O49415" s="172"/>
      <c r="U49415" s="173"/>
    </row>
    <row r="49416" spans="13:21" s="104" customFormat="1" ht="15.75">
      <c r="M49416" s="172"/>
      <c r="N49416" s="172"/>
      <c r="O49416" s="172"/>
      <c r="U49416" s="173"/>
    </row>
    <row r="49417" spans="13:21" s="104" customFormat="1" ht="15.75">
      <c r="M49417" s="172"/>
      <c r="N49417" s="172"/>
      <c r="O49417" s="172"/>
      <c r="U49417" s="173"/>
    </row>
    <row r="49418" spans="13:21" s="104" customFormat="1" ht="15.75">
      <c r="M49418" s="172"/>
      <c r="N49418" s="172"/>
      <c r="O49418" s="172"/>
      <c r="U49418" s="173"/>
    </row>
    <row r="49419" spans="13:21" s="104" customFormat="1" ht="15.75">
      <c r="M49419" s="172"/>
      <c r="N49419" s="172"/>
      <c r="O49419" s="172"/>
      <c r="U49419" s="173"/>
    </row>
    <row r="49420" spans="13:21" s="104" customFormat="1" ht="15.75">
      <c r="M49420" s="172"/>
      <c r="N49420" s="172"/>
      <c r="O49420" s="172"/>
      <c r="U49420" s="173"/>
    </row>
    <row r="49421" spans="13:21" s="104" customFormat="1" ht="15.75">
      <c r="M49421" s="172"/>
      <c r="N49421" s="172"/>
      <c r="O49421" s="172"/>
      <c r="U49421" s="173"/>
    </row>
    <row r="49422" spans="13:21" s="104" customFormat="1" ht="15.75">
      <c r="M49422" s="172"/>
      <c r="N49422" s="172"/>
      <c r="O49422" s="172"/>
      <c r="U49422" s="173"/>
    </row>
    <row r="49423" spans="13:21" s="104" customFormat="1" ht="15.75">
      <c r="M49423" s="172"/>
      <c r="N49423" s="172"/>
      <c r="O49423" s="172"/>
      <c r="U49423" s="173"/>
    </row>
    <row r="49424" spans="13:21" s="104" customFormat="1" ht="15.75">
      <c r="M49424" s="172"/>
      <c r="N49424" s="172"/>
      <c r="O49424" s="172"/>
      <c r="U49424" s="173"/>
    </row>
    <row r="49425" spans="13:21" s="104" customFormat="1" ht="15.75">
      <c r="M49425" s="172"/>
      <c r="N49425" s="172"/>
      <c r="O49425" s="172"/>
      <c r="U49425" s="173"/>
    </row>
    <row r="49426" spans="13:21" s="104" customFormat="1" ht="15.75">
      <c r="M49426" s="172"/>
      <c r="N49426" s="172"/>
      <c r="O49426" s="172"/>
      <c r="U49426" s="173"/>
    </row>
    <row r="49427" spans="13:21" s="104" customFormat="1" ht="15.75">
      <c r="M49427" s="172"/>
      <c r="N49427" s="172"/>
      <c r="O49427" s="172"/>
      <c r="U49427" s="173"/>
    </row>
    <row r="49428" spans="13:21" s="104" customFormat="1" ht="15.75">
      <c r="M49428" s="172"/>
      <c r="N49428" s="172"/>
      <c r="O49428" s="172"/>
      <c r="U49428" s="173"/>
    </row>
    <row r="49429" spans="13:21" s="104" customFormat="1" ht="15.75">
      <c r="M49429" s="172"/>
      <c r="N49429" s="172"/>
      <c r="O49429" s="172"/>
      <c r="U49429" s="173"/>
    </row>
    <row r="49430" spans="13:21" s="104" customFormat="1" ht="15.75">
      <c r="M49430" s="172"/>
      <c r="N49430" s="172"/>
      <c r="O49430" s="172"/>
      <c r="U49430" s="173"/>
    </row>
    <row r="49431" spans="13:21" s="104" customFormat="1" ht="15.75">
      <c r="M49431" s="172"/>
      <c r="N49431" s="172"/>
      <c r="O49431" s="172"/>
      <c r="U49431" s="173"/>
    </row>
    <row r="49432" spans="13:21" s="104" customFormat="1" ht="15.75">
      <c r="M49432" s="172"/>
      <c r="N49432" s="172"/>
      <c r="O49432" s="172"/>
      <c r="U49432" s="173"/>
    </row>
    <row r="49433" spans="13:21" s="104" customFormat="1" ht="15.75">
      <c r="M49433" s="172"/>
      <c r="N49433" s="172"/>
      <c r="O49433" s="172"/>
      <c r="U49433" s="173"/>
    </row>
    <row r="49434" spans="13:21" s="104" customFormat="1" ht="15.75">
      <c r="M49434" s="172"/>
      <c r="N49434" s="172"/>
      <c r="O49434" s="172"/>
      <c r="U49434" s="173"/>
    </row>
    <row r="49435" spans="13:21" s="104" customFormat="1" ht="15.75">
      <c r="M49435" s="172"/>
      <c r="N49435" s="172"/>
      <c r="O49435" s="172"/>
      <c r="U49435" s="173"/>
    </row>
    <row r="49436" spans="13:21" s="104" customFormat="1" ht="15.75">
      <c r="M49436" s="172"/>
      <c r="N49436" s="172"/>
      <c r="O49436" s="172"/>
      <c r="U49436" s="173"/>
    </row>
    <row r="49437" spans="13:21" s="104" customFormat="1" ht="15.75">
      <c r="M49437" s="172"/>
      <c r="N49437" s="172"/>
      <c r="O49437" s="172"/>
      <c r="U49437" s="173"/>
    </row>
    <row r="49438" spans="13:21" s="104" customFormat="1" ht="15.75">
      <c r="M49438" s="172"/>
      <c r="N49438" s="172"/>
      <c r="O49438" s="172"/>
      <c r="U49438" s="173"/>
    </row>
    <row r="49439" spans="13:21" s="104" customFormat="1" ht="15.75">
      <c r="M49439" s="172"/>
      <c r="N49439" s="172"/>
      <c r="O49439" s="172"/>
      <c r="U49439" s="173"/>
    </row>
    <row r="49440" spans="13:21" s="104" customFormat="1" ht="15.75">
      <c r="M49440" s="172"/>
      <c r="N49440" s="172"/>
      <c r="O49440" s="172"/>
      <c r="U49440" s="173"/>
    </row>
    <row r="49441" spans="13:21" s="104" customFormat="1" ht="15.75">
      <c r="M49441" s="172"/>
      <c r="N49441" s="172"/>
      <c r="O49441" s="172"/>
      <c r="U49441" s="173"/>
    </row>
    <row r="49442" spans="13:21" s="104" customFormat="1" ht="15.75">
      <c r="M49442" s="172"/>
      <c r="N49442" s="172"/>
      <c r="O49442" s="172"/>
      <c r="U49442" s="173"/>
    </row>
    <row r="49443" spans="13:21" s="104" customFormat="1" ht="15.75">
      <c r="M49443" s="172"/>
      <c r="N49443" s="172"/>
      <c r="O49443" s="172"/>
      <c r="U49443" s="173"/>
    </row>
    <row r="49444" spans="13:21" s="104" customFormat="1" ht="15.75">
      <c r="M49444" s="172"/>
      <c r="N49444" s="172"/>
      <c r="O49444" s="172"/>
      <c r="U49444" s="173"/>
    </row>
    <row r="49445" spans="13:21" s="104" customFormat="1" ht="15.75">
      <c r="M49445" s="172"/>
      <c r="N49445" s="172"/>
      <c r="O49445" s="172"/>
      <c r="U49445" s="173"/>
    </row>
    <row r="49446" spans="13:21" s="104" customFormat="1" ht="15.75">
      <c r="M49446" s="172"/>
      <c r="N49446" s="172"/>
      <c r="O49446" s="172"/>
      <c r="U49446" s="173"/>
    </row>
    <row r="49447" spans="13:21" s="104" customFormat="1" ht="15.75">
      <c r="M49447" s="172"/>
      <c r="N49447" s="172"/>
      <c r="O49447" s="172"/>
      <c r="U49447" s="173"/>
    </row>
    <row r="49448" spans="13:21" s="104" customFormat="1" ht="15.75">
      <c r="M49448" s="172"/>
      <c r="N49448" s="172"/>
      <c r="O49448" s="172"/>
      <c r="U49448" s="173"/>
    </row>
    <row r="49449" spans="13:21" s="104" customFormat="1" ht="15.75">
      <c r="M49449" s="172"/>
      <c r="N49449" s="172"/>
      <c r="O49449" s="172"/>
      <c r="U49449" s="173"/>
    </row>
    <row r="49450" spans="13:21" s="104" customFormat="1" ht="15.75">
      <c r="M49450" s="172"/>
      <c r="N49450" s="172"/>
      <c r="O49450" s="172"/>
      <c r="U49450" s="173"/>
    </row>
    <row r="49451" spans="13:21" s="104" customFormat="1" ht="15.75">
      <c r="M49451" s="172"/>
      <c r="N49451" s="172"/>
      <c r="O49451" s="172"/>
      <c r="U49451" s="173"/>
    </row>
    <row r="49452" spans="13:21" s="104" customFormat="1" ht="15.75">
      <c r="M49452" s="172"/>
      <c r="N49452" s="172"/>
      <c r="O49452" s="172"/>
      <c r="U49452" s="173"/>
    </row>
    <row r="49453" spans="13:21" s="104" customFormat="1" ht="15.75">
      <c r="M49453" s="172"/>
      <c r="N49453" s="172"/>
      <c r="O49453" s="172"/>
      <c r="U49453" s="173"/>
    </row>
    <row r="49454" spans="13:21" s="104" customFormat="1" ht="15.75">
      <c r="M49454" s="172"/>
      <c r="N49454" s="172"/>
      <c r="O49454" s="172"/>
      <c r="U49454" s="173"/>
    </row>
    <row r="49455" spans="13:21" s="104" customFormat="1" ht="15.75">
      <c r="M49455" s="172"/>
      <c r="N49455" s="172"/>
      <c r="O49455" s="172"/>
      <c r="U49455" s="173"/>
    </row>
    <row r="49456" spans="13:21" s="104" customFormat="1" ht="15.75">
      <c r="M49456" s="172"/>
      <c r="N49456" s="172"/>
      <c r="O49456" s="172"/>
      <c r="U49456" s="173"/>
    </row>
    <row r="49457" spans="13:21" s="104" customFormat="1" ht="15.75">
      <c r="M49457" s="172"/>
      <c r="N49457" s="172"/>
      <c r="O49457" s="172"/>
      <c r="U49457" s="173"/>
    </row>
    <row r="49458" spans="13:21" s="104" customFormat="1" ht="15.75">
      <c r="M49458" s="172"/>
      <c r="N49458" s="172"/>
      <c r="O49458" s="172"/>
      <c r="U49458" s="173"/>
    </row>
    <row r="49459" spans="13:21" s="104" customFormat="1" ht="15.75">
      <c r="M49459" s="172"/>
      <c r="N49459" s="172"/>
      <c r="O49459" s="172"/>
      <c r="U49459" s="173"/>
    </row>
    <row r="49460" spans="13:21" s="104" customFormat="1" ht="15.75">
      <c r="M49460" s="172"/>
      <c r="N49460" s="172"/>
      <c r="O49460" s="172"/>
      <c r="U49460" s="173"/>
    </row>
    <row r="49461" spans="13:21" s="104" customFormat="1" ht="15.75">
      <c r="M49461" s="172"/>
      <c r="N49461" s="172"/>
      <c r="O49461" s="172"/>
      <c r="U49461" s="173"/>
    </row>
    <row r="49462" spans="13:21" s="104" customFormat="1" ht="15.75">
      <c r="M49462" s="172"/>
      <c r="N49462" s="172"/>
      <c r="O49462" s="172"/>
      <c r="U49462" s="173"/>
    </row>
    <row r="49463" spans="13:21" s="104" customFormat="1" ht="15.75">
      <c r="M49463" s="172"/>
      <c r="N49463" s="172"/>
      <c r="O49463" s="172"/>
      <c r="U49463" s="173"/>
    </row>
    <row r="49464" spans="13:21" s="104" customFormat="1" ht="15.75">
      <c r="M49464" s="172"/>
      <c r="N49464" s="172"/>
      <c r="O49464" s="172"/>
      <c r="U49464" s="173"/>
    </row>
    <row r="49465" spans="13:21" s="104" customFormat="1" ht="15.75">
      <c r="M49465" s="172"/>
      <c r="N49465" s="172"/>
      <c r="O49465" s="172"/>
      <c r="U49465" s="173"/>
    </row>
    <row r="49466" spans="13:21" s="104" customFormat="1" ht="15.75">
      <c r="M49466" s="172"/>
      <c r="N49466" s="172"/>
      <c r="O49466" s="172"/>
      <c r="U49466" s="173"/>
    </row>
    <row r="49467" spans="13:21" s="104" customFormat="1" ht="15.75">
      <c r="M49467" s="172"/>
      <c r="N49467" s="172"/>
      <c r="O49467" s="172"/>
      <c r="U49467" s="173"/>
    </row>
    <row r="49468" spans="13:21" s="104" customFormat="1" ht="15.75">
      <c r="M49468" s="172"/>
      <c r="N49468" s="172"/>
      <c r="O49468" s="172"/>
      <c r="U49468" s="173"/>
    </row>
    <row r="49469" spans="13:21" s="104" customFormat="1" ht="15.75">
      <c r="M49469" s="172"/>
      <c r="N49469" s="172"/>
      <c r="O49469" s="172"/>
      <c r="U49469" s="173"/>
    </row>
    <row r="49470" spans="13:21" s="104" customFormat="1" ht="15.75">
      <c r="M49470" s="172"/>
      <c r="N49470" s="172"/>
      <c r="O49470" s="172"/>
      <c r="U49470" s="173"/>
    </row>
    <row r="49471" spans="13:21" s="104" customFormat="1" ht="15.75">
      <c r="M49471" s="172"/>
      <c r="N49471" s="172"/>
      <c r="O49471" s="172"/>
      <c r="U49471" s="173"/>
    </row>
    <row r="49472" spans="13:21" s="104" customFormat="1" ht="15.75">
      <c r="M49472" s="172"/>
      <c r="N49472" s="172"/>
      <c r="O49472" s="172"/>
      <c r="U49472" s="173"/>
    </row>
    <row r="49473" spans="13:21" s="104" customFormat="1" ht="15.75">
      <c r="M49473" s="172"/>
      <c r="N49473" s="172"/>
      <c r="O49473" s="172"/>
      <c r="U49473" s="173"/>
    </row>
    <row r="49474" spans="13:21" s="104" customFormat="1" ht="15.75">
      <c r="M49474" s="172"/>
      <c r="N49474" s="172"/>
      <c r="O49474" s="172"/>
      <c r="U49474" s="173"/>
    </row>
    <row r="49475" spans="13:21" s="104" customFormat="1" ht="15.75">
      <c r="M49475" s="172"/>
      <c r="N49475" s="172"/>
      <c r="O49475" s="172"/>
      <c r="U49475" s="173"/>
    </row>
    <row r="49476" spans="13:21" s="104" customFormat="1" ht="15.75">
      <c r="M49476" s="172"/>
      <c r="N49476" s="172"/>
      <c r="O49476" s="172"/>
      <c r="U49476" s="173"/>
    </row>
    <row r="49477" spans="13:21" s="104" customFormat="1" ht="15.75">
      <c r="M49477" s="172"/>
      <c r="N49477" s="172"/>
      <c r="O49477" s="172"/>
      <c r="U49477" s="173"/>
    </row>
    <row r="49478" spans="13:21" s="104" customFormat="1" ht="15.75">
      <c r="M49478" s="172"/>
      <c r="N49478" s="172"/>
      <c r="O49478" s="172"/>
      <c r="U49478" s="173"/>
    </row>
    <row r="49479" spans="13:21" s="104" customFormat="1" ht="15.75">
      <c r="M49479" s="172"/>
      <c r="N49479" s="172"/>
      <c r="O49479" s="172"/>
      <c r="U49479" s="173"/>
    </row>
    <row r="49480" spans="13:21" s="104" customFormat="1" ht="15.75">
      <c r="M49480" s="172"/>
      <c r="N49480" s="172"/>
      <c r="O49480" s="172"/>
      <c r="U49480" s="173"/>
    </row>
    <row r="49481" spans="13:21" s="104" customFormat="1" ht="15.75">
      <c r="M49481" s="172"/>
      <c r="N49481" s="172"/>
      <c r="O49481" s="172"/>
      <c r="U49481" s="173"/>
    </row>
    <row r="49482" spans="13:21" s="104" customFormat="1" ht="15.75">
      <c r="M49482" s="172"/>
      <c r="N49482" s="172"/>
      <c r="O49482" s="172"/>
      <c r="U49482" s="173"/>
    </row>
    <row r="49483" spans="13:21" s="104" customFormat="1" ht="15.75">
      <c r="M49483" s="172"/>
      <c r="N49483" s="172"/>
      <c r="O49483" s="172"/>
      <c r="U49483" s="173"/>
    </row>
    <row r="49484" spans="13:21" s="104" customFormat="1" ht="15.75">
      <c r="M49484" s="172"/>
      <c r="N49484" s="172"/>
      <c r="O49484" s="172"/>
      <c r="U49484" s="173"/>
    </row>
    <row r="49485" spans="13:21" s="104" customFormat="1" ht="15.75">
      <c r="M49485" s="172"/>
      <c r="N49485" s="172"/>
      <c r="O49485" s="172"/>
      <c r="U49485" s="173"/>
    </row>
    <row r="49486" spans="13:21" s="104" customFormat="1" ht="15.75">
      <c r="M49486" s="172"/>
      <c r="N49486" s="172"/>
      <c r="O49486" s="172"/>
      <c r="U49486" s="173"/>
    </row>
    <row r="49487" spans="13:21" s="104" customFormat="1" ht="15.75">
      <c r="M49487" s="172"/>
      <c r="N49487" s="172"/>
      <c r="O49487" s="172"/>
      <c r="U49487" s="173"/>
    </row>
    <row r="49488" spans="13:21" s="104" customFormat="1" ht="15.75">
      <c r="M49488" s="172"/>
      <c r="N49488" s="172"/>
      <c r="O49488" s="172"/>
      <c r="U49488" s="173"/>
    </row>
    <row r="49489" spans="13:21" s="104" customFormat="1" ht="15.75">
      <c r="M49489" s="172"/>
      <c r="N49489" s="172"/>
      <c r="O49489" s="172"/>
      <c r="U49489" s="173"/>
    </row>
    <row r="49490" spans="13:21" s="104" customFormat="1" ht="15.75">
      <c r="M49490" s="172"/>
      <c r="N49490" s="172"/>
      <c r="O49490" s="172"/>
      <c r="U49490" s="173"/>
    </row>
    <row r="49491" spans="13:21" s="104" customFormat="1" ht="15.75">
      <c r="M49491" s="172"/>
      <c r="N49491" s="172"/>
      <c r="O49491" s="172"/>
      <c r="U49491" s="173"/>
    </row>
    <row r="49492" spans="13:21" s="104" customFormat="1" ht="15.75">
      <c r="M49492" s="172"/>
      <c r="N49492" s="172"/>
      <c r="O49492" s="172"/>
      <c r="U49492" s="173"/>
    </row>
    <row r="49493" spans="13:21" s="104" customFormat="1" ht="15.75">
      <c r="M49493" s="172"/>
      <c r="N49493" s="172"/>
      <c r="O49493" s="172"/>
      <c r="U49493" s="173"/>
    </row>
    <row r="49494" spans="13:21" s="104" customFormat="1" ht="15.75">
      <c r="M49494" s="172"/>
      <c r="N49494" s="172"/>
      <c r="O49494" s="172"/>
      <c r="U49494" s="173"/>
    </row>
    <row r="49495" spans="13:21" s="104" customFormat="1" ht="15.75">
      <c r="M49495" s="172"/>
      <c r="N49495" s="172"/>
      <c r="O49495" s="172"/>
      <c r="U49495" s="173"/>
    </row>
    <row r="49496" spans="13:21" s="104" customFormat="1" ht="15.75">
      <c r="M49496" s="172"/>
      <c r="N49496" s="172"/>
      <c r="O49496" s="172"/>
      <c r="U49496" s="173"/>
    </row>
    <row r="49497" spans="13:21" s="104" customFormat="1" ht="15.75">
      <c r="M49497" s="172"/>
      <c r="N49497" s="172"/>
      <c r="O49497" s="172"/>
      <c r="U49497" s="173"/>
    </row>
    <row r="49498" spans="13:21" s="104" customFormat="1" ht="15.75">
      <c r="M49498" s="172"/>
      <c r="N49498" s="172"/>
      <c r="O49498" s="172"/>
      <c r="U49498" s="173"/>
    </row>
    <row r="49499" spans="13:21" s="104" customFormat="1" ht="15.75">
      <c r="M49499" s="172"/>
      <c r="N49499" s="172"/>
      <c r="O49499" s="172"/>
      <c r="U49499" s="173"/>
    </row>
    <row r="49500" spans="13:21" s="104" customFormat="1" ht="15.75">
      <c r="M49500" s="172"/>
      <c r="N49500" s="172"/>
      <c r="O49500" s="172"/>
      <c r="U49500" s="173"/>
    </row>
    <row r="49501" spans="13:21" s="104" customFormat="1" ht="15.75">
      <c r="M49501" s="172"/>
      <c r="N49501" s="172"/>
      <c r="O49501" s="172"/>
      <c r="U49501" s="173"/>
    </row>
    <row r="49502" spans="13:21" s="104" customFormat="1" ht="15.75">
      <c r="M49502" s="172"/>
      <c r="N49502" s="172"/>
      <c r="O49502" s="172"/>
      <c r="U49502" s="173"/>
    </row>
    <row r="49503" spans="13:21" s="104" customFormat="1" ht="15.75">
      <c r="M49503" s="172"/>
      <c r="N49503" s="172"/>
      <c r="O49503" s="172"/>
      <c r="U49503" s="173"/>
    </row>
    <row r="49504" spans="13:21" s="104" customFormat="1" ht="15.75">
      <c r="M49504" s="172"/>
      <c r="N49504" s="172"/>
      <c r="O49504" s="172"/>
      <c r="U49504" s="173"/>
    </row>
    <row r="49505" spans="13:21" s="104" customFormat="1" ht="15.75">
      <c r="M49505" s="172"/>
      <c r="N49505" s="172"/>
      <c r="O49505" s="172"/>
      <c r="U49505" s="173"/>
    </row>
    <row r="49506" spans="13:21" s="104" customFormat="1" ht="15.75">
      <c r="M49506" s="172"/>
      <c r="N49506" s="172"/>
      <c r="O49506" s="172"/>
      <c r="U49506" s="173"/>
    </row>
    <row r="49507" spans="13:21" s="104" customFormat="1" ht="15.75">
      <c r="M49507" s="172"/>
      <c r="N49507" s="172"/>
      <c r="O49507" s="172"/>
      <c r="U49507" s="173"/>
    </row>
    <row r="49508" spans="13:21" s="104" customFormat="1" ht="15.75">
      <c r="M49508" s="172"/>
      <c r="N49508" s="172"/>
      <c r="O49508" s="172"/>
      <c r="U49508" s="173"/>
    </row>
    <row r="49509" spans="13:21" s="104" customFormat="1" ht="15.75">
      <c r="M49509" s="172"/>
      <c r="N49509" s="172"/>
      <c r="O49509" s="172"/>
      <c r="U49509" s="173"/>
    </row>
    <row r="49510" spans="13:21" s="104" customFormat="1" ht="15.75">
      <c r="M49510" s="172"/>
      <c r="N49510" s="172"/>
      <c r="O49510" s="172"/>
      <c r="U49510" s="173"/>
    </row>
    <row r="49511" spans="13:21" s="104" customFormat="1" ht="15.75">
      <c r="M49511" s="172"/>
      <c r="N49511" s="172"/>
      <c r="O49511" s="172"/>
      <c r="U49511" s="173"/>
    </row>
    <row r="49512" spans="13:21" s="104" customFormat="1" ht="15.75">
      <c r="M49512" s="172"/>
      <c r="N49512" s="172"/>
      <c r="O49512" s="172"/>
      <c r="U49512" s="173"/>
    </row>
    <row r="49513" spans="13:21" s="104" customFormat="1" ht="15.75">
      <c r="M49513" s="172"/>
      <c r="N49513" s="172"/>
      <c r="O49513" s="172"/>
      <c r="U49513" s="173"/>
    </row>
    <row r="49514" spans="13:21" s="104" customFormat="1" ht="15.75">
      <c r="M49514" s="172"/>
      <c r="N49514" s="172"/>
      <c r="O49514" s="172"/>
      <c r="U49514" s="173"/>
    </row>
    <row r="49515" spans="13:21" s="104" customFormat="1" ht="15.75">
      <c r="M49515" s="172"/>
      <c r="N49515" s="172"/>
      <c r="O49515" s="172"/>
      <c r="U49515" s="173"/>
    </row>
    <row r="49516" spans="13:21" s="104" customFormat="1" ht="15.75">
      <c r="M49516" s="172"/>
      <c r="N49516" s="172"/>
      <c r="O49516" s="172"/>
      <c r="U49516" s="173"/>
    </row>
    <row r="49517" spans="13:21" s="104" customFormat="1" ht="15.75">
      <c r="M49517" s="172"/>
      <c r="N49517" s="172"/>
      <c r="O49517" s="172"/>
      <c r="U49517" s="173"/>
    </row>
    <row r="49518" spans="13:21" s="104" customFormat="1" ht="15.75">
      <c r="M49518" s="172"/>
      <c r="N49518" s="172"/>
      <c r="O49518" s="172"/>
      <c r="U49518" s="173"/>
    </row>
    <row r="49519" spans="13:21" s="104" customFormat="1" ht="15.75">
      <c r="M49519" s="172"/>
      <c r="N49519" s="172"/>
      <c r="O49519" s="172"/>
      <c r="U49519" s="173"/>
    </row>
    <row r="49520" spans="13:21" s="104" customFormat="1" ht="15.75">
      <c r="M49520" s="172"/>
      <c r="N49520" s="172"/>
      <c r="O49520" s="172"/>
      <c r="U49520" s="173"/>
    </row>
    <row r="49521" spans="13:21" s="104" customFormat="1" ht="15.75">
      <c r="M49521" s="172"/>
      <c r="N49521" s="172"/>
      <c r="O49521" s="172"/>
      <c r="U49521" s="173"/>
    </row>
    <row r="49522" spans="13:21" s="104" customFormat="1" ht="15.75">
      <c r="M49522" s="172"/>
      <c r="N49522" s="172"/>
      <c r="O49522" s="172"/>
      <c r="U49522" s="173"/>
    </row>
    <row r="49523" spans="13:21" s="104" customFormat="1" ht="15.75">
      <c r="M49523" s="172"/>
      <c r="N49523" s="172"/>
      <c r="O49523" s="172"/>
      <c r="U49523" s="173"/>
    </row>
    <row r="49524" spans="13:21" s="104" customFormat="1" ht="15.75">
      <c r="M49524" s="172"/>
      <c r="N49524" s="172"/>
      <c r="O49524" s="172"/>
      <c r="U49524" s="173"/>
    </row>
    <row r="49525" spans="13:21" s="104" customFormat="1" ht="15.75">
      <c r="M49525" s="172"/>
      <c r="N49525" s="172"/>
      <c r="O49525" s="172"/>
      <c r="U49525" s="173"/>
    </row>
    <row r="49526" spans="13:21" s="104" customFormat="1" ht="15.75">
      <c r="M49526" s="172"/>
      <c r="N49526" s="172"/>
      <c r="O49526" s="172"/>
      <c r="U49526" s="173"/>
    </row>
    <row r="49527" spans="13:21" s="104" customFormat="1" ht="15.75">
      <c r="M49527" s="172"/>
      <c r="N49527" s="172"/>
      <c r="O49527" s="172"/>
      <c r="U49527" s="173"/>
    </row>
    <row r="49528" spans="13:21" s="104" customFormat="1" ht="15.75">
      <c r="M49528" s="172"/>
      <c r="N49528" s="172"/>
      <c r="O49528" s="172"/>
      <c r="U49528" s="173"/>
    </row>
    <row r="49529" spans="13:21" s="104" customFormat="1" ht="15.75">
      <c r="M49529" s="172"/>
      <c r="N49529" s="172"/>
      <c r="O49529" s="172"/>
      <c r="U49529" s="173"/>
    </row>
    <row r="49530" spans="13:21" s="104" customFormat="1" ht="15.75">
      <c r="M49530" s="172"/>
      <c r="N49530" s="172"/>
      <c r="O49530" s="172"/>
      <c r="U49530" s="173"/>
    </row>
    <row r="49531" spans="13:21" s="104" customFormat="1" ht="15.75">
      <c r="M49531" s="172"/>
      <c r="N49531" s="172"/>
      <c r="O49531" s="172"/>
      <c r="U49531" s="173"/>
    </row>
    <row r="49532" spans="13:21" s="104" customFormat="1" ht="15.75">
      <c r="M49532" s="172"/>
      <c r="N49532" s="172"/>
      <c r="O49532" s="172"/>
      <c r="U49532" s="173"/>
    </row>
    <row r="49533" spans="13:21" s="104" customFormat="1" ht="15.75">
      <c r="M49533" s="172"/>
      <c r="N49533" s="172"/>
      <c r="O49533" s="172"/>
      <c r="U49533" s="173"/>
    </row>
    <row r="49534" spans="13:21" s="104" customFormat="1" ht="15.75">
      <c r="M49534" s="172"/>
      <c r="N49534" s="172"/>
      <c r="O49534" s="172"/>
      <c r="U49534" s="173"/>
    </row>
    <row r="49535" spans="13:21" s="104" customFormat="1" ht="15.75">
      <c r="M49535" s="172"/>
      <c r="N49535" s="172"/>
      <c r="O49535" s="172"/>
      <c r="U49535" s="173"/>
    </row>
    <row r="49536" spans="13:21" s="104" customFormat="1" ht="15.75">
      <c r="M49536" s="172"/>
      <c r="N49536" s="172"/>
      <c r="O49536" s="172"/>
      <c r="U49536" s="173"/>
    </row>
    <row r="49537" spans="13:21" s="104" customFormat="1" ht="15.75">
      <c r="M49537" s="172"/>
      <c r="N49537" s="172"/>
      <c r="O49537" s="172"/>
      <c r="U49537" s="173"/>
    </row>
    <row r="49538" spans="13:21" s="104" customFormat="1" ht="15.75">
      <c r="M49538" s="172"/>
      <c r="N49538" s="172"/>
      <c r="O49538" s="172"/>
      <c r="U49538" s="173"/>
    </row>
    <row r="49539" spans="13:21" s="104" customFormat="1" ht="15.75">
      <c r="M49539" s="172"/>
      <c r="N49539" s="172"/>
      <c r="O49539" s="172"/>
      <c r="U49539" s="173"/>
    </row>
    <row r="49540" spans="13:21" s="104" customFormat="1" ht="15.75">
      <c r="M49540" s="172"/>
      <c r="N49540" s="172"/>
      <c r="O49540" s="172"/>
      <c r="U49540" s="173"/>
    </row>
    <row r="49541" spans="13:21" s="104" customFormat="1" ht="15.75">
      <c r="M49541" s="172"/>
      <c r="N49541" s="172"/>
      <c r="O49541" s="172"/>
      <c r="U49541" s="173"/>
    </row>
    <row r="49542" spans="13:21" s="104" customFormat="1" ht="15.75">
      <c r="M49542" s="172"/>
      <c r="N49542" s="172"/>
      <c r="O49542" s="172"/>
      <c r="U49542" s="173"/>
    </row>
    <row r="49543" spans="13:21" s="104" customFormat="1" ht="15.75">
      <c r="M49543" s="172"/>
      <c r="N49543" s="172"/>
      <c r="O49543" s="172"/>
      <c r="U49543" s="173"/>
    </row>
    <row r="49544" spans="13:21" s="104" customFormat="1" ht="15.75">
      <c r="M49544" s="172"/>
      <c r="N49544" s="172"/>
      <c r="O49544" s="172"/>
      <c r="U49544" s="173"/>
    </row>
    <row r="49545" spans="13:21" s="104" customFormat="1" ht="15.75">
      <c r="M49545" s="172"/>
      <c r="N49545" s="172"/>
      <c r="O49545" s="172"/>
      <c r="U49545" s="173"/>
    </row>
    <row r="49546" spans="13:21" s="104" customFormat="1" ht="15.75">
      <c r="M49546" s="172"/>
      <c r="N49546" s="172"/>
      <c r="O49546" s="172"/>
      <c r="U49546" s="173"/>
    </row>
    <row r="49547" spans="13:21" s="104" customFormat="1" ht="15.75">
      <c r="M49547" s="172"/>
      <c r="N49547" s="172"/>
      <c r="O49547" s="172"/>
      <c r="U49547" s="173"/>
    </row>
    <row r="49548" spans="13:21" s="104" customFormat="1" ht="15.75">
      <c r="M49548" s="172"/>
      <c r="N49548" s="172"/>
      <c r="O49548" s="172"/>
      <c r="U49548" s="173"/>
    </row>
    <row r="49549" spans="13:21" s="104" customFormat="1" ht="15.75">
      <c r="M49549" s="172"/>
      <c r="N49549" s="172"/>
      <c r="O49549" s="172"/>
      <c r="U49549" s="173"/>
    </row>
    <row r="49550" spans="13:21" s="104" customFormat="1" ht="15.75">
      <c r="M49550" s="172"/>
      <c r="N49550" s="172"/>
      <c r="O49550" s="172"/>
      <c r="U49550" s="173"/>
    </row>
    <row r="49551" spans="13:21" s="104" customFormat="1" ht="15.75">
      <c r="M49551" s="172"/>
      <c r="N49551" s="172"/>
      <c r="O49551" s="172"/>
      <c r="U49551" s="173"/>
    </row>
    <row r="49552" spans="13:21" s="104" customFormat="1" ht="15.75">
      <c r="M49552" s="172"/>
      <c r="N49552" s="172"/>
      <c r="O49552" s="172"/>
      <c r="U49552" s="173"/>
    </row>
    <row r="49553" spans="13:21" s="104" customFormat="1" ht="15.75">
      <c r="M49553" s="172"/>
      <c r="N49553" s="172"/>
      <c r="O49553" s="172"/>
      <c r="U49553" s="173"/>
    </row>
    <row r="49554" spans="13:21" s="104" customFormat="1" ht="15.75">
      <c r="M49554" s="172"/>
      <c r="N49554" s="172"/>
      <c r="O49554" s="172"/>
      <c r="U49554" s="173"/>
    </row>
    <row r="49555" spans="13:21" s="104" customFormat="1" ht="15.75">
      <c r="M49555" s="172"/>
      <c r="N49555" s="172"/>
      <c r="O49555" s="172"/>
      <c r="U49555" s="173"/>
    </row>
    <row r="49556" spans="13:21" s="104" customFormat="1" ht="15.75">
      <c r="M49556" s="172"/>
      <c r="N49556" s="172"/>
      <c r="O49556" s="172"/>
      <c r="U49556" s="173"/>
    </row>
    <row r="49557" spans="13:21" s="104" customFormat="1" ht="15.75">
      <c r="M49557" s="172"/>
      <c r="N49557" s="172"/>
      <c r="O49557" s="172"/>
      <c r="U49557" s="173"/>
    </row>
    <row r="49558" spans="13:21" s="104" customFormat="1" ht="15.75">
      <c r="M49558" s="172"/>
      <c r="N49558" s="172"/>
      <c r="O49558" s="172"/>
      <c r="U49558" s="173"/>
    </row>
    <row r="49559" spans="13:21" s="104" customFormat="1" ht="15.75">
      <c r="M49559" s="172"/>
      <c r="N49559" s="172"/>
      <c r="O49559" s="172"/>
      <c r="U49559" s="173"/>
    </row>
    <row r="49560" spans="13:21" s="104" customFormat="1" ht="15.75">
      <c r="M49560" s="172"/>
      <c r="N49560" s="172"/>
      <c r="O49560" s="172"/>
      <c r="U49560" s="173"/>
    </row>
    <row r="49561" spans="13:21" s="104" customFormat="1" ht="15.75">
      <c r="M49561" s="172"/>
      <c r="N49561" s="172"/>
      <c r="O49561" s="172"/>
      <c r="U49561" s="173"/>
    </row>
    <row r="49562" spans="13:21" s="104" customFormat="1" ht="15.75">
      <c r="M49562" s="172"/>
      <c r="N49562" s="172"/>
      <c r="O49562" s="172"/>
      <c r="U49562" s="173"/>
    </row>
    <row r="49563" spans="13:21" s="104" customFormat="1" ht="15.75">
      <c r="M49563" s="172"/>
      <c r="N49563" s="172"/>
      <c r="O49563" s="172"/>
      <c r="U49563" s="173"/>
    </row>
    <row r="49564" spans="13:21" s="104" customFormat="1" ht="15.75">
      <c r="M49564" s="172"/>
      <c r="N49564" s="172"/>
      <c r="O49564" s="172"/>
      <c r="U49564" s="173"/>
    </row>
    <row r="49565" spans="13:21" s="104" customFormat="1" ht="15.75">
      <c r="M49565" s="172"/>
      <c r="N49565" s="172"/>
      <c r="O49565" s="172"/>
      <c r="U49565" s="173"/>
    </row>
    <row r="49566" spans="13:21" s="104" customFormat="1" ht="15.75">
      <c r="M49566" s="172"/>
      <c r="N49566" s="172"/>
      <c r="O49566" s="172"/>
      <c r="U49566" s="173"/>
    </row>
    <row r="49567" spans="13:21" s="104" customFormat="1" ht="15.75">
      <c r="M49567" s="172"/>
      <c r="N49567" s="172"/>
      <c r="O49567" s="172"/>
      <c r="U49567" s="173"/>
    </row>
    <row r="49568" spans="13:21" s="104" customFormat="1" ht="15.75">
      <c r="M49568" s="172"/>
      <c r="N49568" s="172"/>
      <c r="O49568" s="172"/>
      <c r="U49568" s="173"/>
    </row>
    <row r="49569" spans="13:21" s="104" customFormat="1" ht="15.75">
      <c r="M49569" s="172"/>
      <c r="N49569" s="172"/>
      <c r="O49569" s="172"/>
      <c r="U49569" s="173"/>
    </row>
    <row r="49570" spans="13:21" s="104" customFormat="1" ht="15.75">
      <c r="M49570" s="172"/>
      <c r="N49570" s="172"/>
      <c r="O49570" s="172"/>
      <c r="U49570" s="173"/>
    </row>
    <row r="49571" spans="13:21" s="104" customFormat="1" ht="15.75">
      <c r="M49571" s="172"/>
      <c r="N49571" s="172"/>
      <c r="O49571" s="172"/>
      <c r="U49571" s="173"/>
    </row>
    <row r="49572" spans="13:21" s="104" customFormat="1" ht="15.75">
      <c r="M49572" s="172"/>
      <c r="N49572" s="172"/>
      <c r="O49572" s="172"/>
      <c r="U49572" s="173"/>
    </row>
    <row r="49573" spans="13:21" s="104" customFormat="1" ht="15.75">
      <c r="M49573" s="172"/>
      <c r="N49573" s="172"/>
      <c r="O49573" s="172"/>
      <c r="U49573" s="173"/>
    </row>
    <row r="49574" spans="13:21" s="104" customFormat="1" ht="15.75">
      <c r="M49574" s="172"/>
      <c r="N49574" s="172"/>
      <c r="O49574" s="172"/>
      <c r="U49574" s="173"/>
    </row>
    <row r="49575" spans="13:21" s="104" customFormat="1" ht="15.75">
      <c r="M49575" s="172"/>
      <c r="N49575" s="172"/>
      <c r="O49575" s="172"/>
      <c r="U49575" s="173"/>
    </row>
    <row r="49576" spans="13:21" s="104" customFormat="1" ht="15.75">
      <c r="M49576" s="172"/>
      <c r="N49576" s="172"/>
      <c r="O49576" s="172"/>
      <c r="U49576" s="173"/>
    </row>
    <row r="49577" spans="13:21" s="104" customFormat="1" ht="15.75">
      <c r="M49577" s="172"/>
      <c r="N49577" s="172"/>
      <c r="O49577" s="172"/>
      <c r="U49577" s="173"/>
    </row>
    <row r="49578" spans="13:21" s="104" customFormat="1" ht="15.75">
      <c r="M49578" s="172"/>
      <c r="N49578" s="172"/>
      <c r="O49578" s="172"/>
      <c r="U49578" s="173"/>
    </row>
    <row r="49579" spans="13:21" s="104" customFormat="1" ht="15.75">
      <c r="M49579" s="172"/>
      <c r="N49579" s="172"/>
      <c r="O49579" s="172"/>
      <c r="U49579" s="173"/>
    </row>
    <row r="49580" spans="13:21" s="104" customFormat="1" ht="15.75">
      <c r="M49580" s="172"/>
      <c r="N49580" s="172"/>
      <c r="O49580" s="172"/>
      <c r="U49580" s="173"/>
    </row>
    <row r="49581" spans="13:21" s="104" customFormat="1" ht="15.75">
      <c r="M49581" s="172"/>
      <c r="N49581" s="172"/>
      <c r="O49581" s="172"/>
      <c r="U49581" s="173"/>
    </row>
    <row r="49582" spans="13:21" s="104" customFormat="1" ht="15.75">
      <c r="M49582" s="172"/>
      <c r="N49582" s="172"/>
      <c r="O49582" s="172"/>
      <c r="U49582" s="173"/>
    </row>
    <row r="49583" spans="13:21" s="104" customFormat="1" ht="15.75">
      <c r="M49583" s="172"/>
      <c r="N49583" s="172"/>
      <c r="O49583" s="172"/>
      <c r="U49583" s="173"/>
    </row>
    <row r="49584" spans="13:21" s="104" customFormat="1" ht="15.75">
      <c r="M49584" s="172"/>
      <c r="N49584" s="172"/>
      <c r="O49584" s="172"/>
      <c r="U49584" s="173"/>
    </row>
    <row r="49585" spans="13:21" s="104" customFormat="1" ht="15.75">
      <c r="M49585" s="172"/>
      <c r="N49585" s="172"/>
      <c r="O49585" s="172"/>
      <c r="U49585" s="173"/>
    </row>
    <row r="49586" spans="13:21" s="104" customFormat="1" ht="15.75">
      <c r="M49586" s="172"/>
      <c r="N49586" s="172"/>
      <c r="O49586" s="172"/>
      <c r="U49586" s="173"/>
    </row>
    <row r="49587" spans="13:21" s="104" customFormat="1" ht="15.75">
      <c r="M49587" s="172"/>
      <c r="N49587" s="172"/>
      <c r="O49587" s="172"/>
      <c r="U49587" s="173"/>
    </row>
    <row r="49588" spans="13:21" s="104" customFormat="1" ht="15.75">
      <c r="M49588" s="172"/>
      <c r="N49588" s="172"/>
      <c r="O49588" s="172"/>
      <c r="U49588" s="173"/>
    </row>
    <row r="49589" spans="13:21" s="104" customFormat="1" ht="15.75">
      <c r="M49589" s="172"/>
      <c r="N49589" s="172"/>
      <c r="O49589" s="172"/>
      <c r="U49589" s="173"/>
    </row>
    <row r="49590" spans="13:21" s="104" customFormat="1" ht="15.75">
      <c r="M49590" s="172"/>
      <c r="N49590" s="172"/>
      <c r="O49590" s="172"/>
      <c r="U49590" s="173"/>
    </row>
    <row r="49591" spans="13:21" s="104" customFormat="1" ht="15.75">
      <c r="M49591" s="172"/>
      <c r="N49591" s="172"/>
      <c r="O49591" s="172"/>
      <c r="U49591" s="173"/>
    </row>
    <row r="49592" spans="13:21" s="104" customFormat="1" ht="15.75">
      <c r="M49592" s="172"/>
      <c r="N49592" s="172"/>
      <c r="O49592" s="172"/>
      <c r="U49592" s="173"/>
    </row>
    <row r="49593" spans="13:21" s="104" customFormat="1" ht="15.75">
      <c r="M49593" s="172"/>
      <c r="N49593" s="172"/>
      <c r="O49593" s="172"/>
      <c r="U49593" s="173"/>
    </row>
    <row r="49594" spans="13:21" s="104" customFormat="1" ht="15.75">
      <c r="M49594" s="172"/>
      <c r="N49594" s="172"/>
      <c r="O49594" s="172"/>
      <c r="U49594" s="173"/>
    </row>
    <row r="49595" spans="13:21" s="104" customFormat="1" ht="15.75">
      <c r="M49595" s="172"/>
      <c r="N49595" s="172"/>
      <c r="O49595" s="172"/>
      <c r="U49595" s="173"/>
    </row>
    <row r="49596" spans="13:21" s="104" customFormat="1" ht="15.75">
      <c r="M49596" s="172"/>
      <c r="N49596" s="172"/>
      <c r="O49596" s="172"/>
      <c r="U49596" s="173"/>
    </row>
    <row r="49597" spans="13:21" s="104" customFormat="1" ht="15.75">
      <c r="M49597" s="172"/>
      <c r="N49597" s="172"/>
      <c r="O49597" s="172"/>
      <c r="U49597" s="173"/>
    </row>
    <row r="49598" spans="13:21" s="104" customFormat="1" ht="15.75">
      <c r="M49598" s="172"/>
      <c r="N49598" s="172"/>
      <c r="O49598" s="172"/>
      <c r="U49598" s="173"/>
    </row>
    <row r="49599" spans="13:21" s="104" customFormat="1" ht="15.75">
      <c r="M49599" s="172"/>
      <c r="N49599" s="172"/>
      <c r="O49599" s="172"/>
      <c r="U49599" s="173"/>
    </row>
    <row r="49600" spans="13:21" s="104" customFormat="1" ht="15.75">
      <c r="M49600" s="172"/>
      <c r="N49600" s="172"/>
      <c r="O49600" s="172"/>
      <c r="U49600" s="173"/>
    </row>
    <row r="49601" spans="13:21" s="104" customFormat="1" ht="15.75">
      <c r="M49601" s="172"/>
      <c r="N49601" s="172"/>
      <c r="O49601" s="172"/>
      <c r="U49601" s="173"/>
    </row>
    <row r="49602" spans="13:21" s="104" customFormat="1" ht="15.75">
      <c r="M49602" s="172"/>
      <c r="N49602" s="172"/>
      <c r="O49602" s="172"/>
      <c r="U49602" s="173"/>
    </row>
    <row r="49603" spans="13:21" s="104" customFormat="1" ht="15.75">
      <c r="M49603" s="172"/>
      <c r="N49603" s="172"/>
      <c r="O49603" s="172"/>
      <c r="U49603" s="173"/>
    </row>
    <row r="49604" spans="13:21" s="104" customFormat="1" ht="15.75">
      <c r="M49604" s="172"/>
      <c r="N49604" s="172"/>
      <c r="O49604" s="172"/>
      <c r="U49604" s="173"/>
    </row>
    <row r="49605" spans="13:21" s="104" customFormat="1" ht="15.75">
      <c r="M49605" s="172"/>
      <c r="N49605" s="172"/>
      <c r="O49605" s="172"/>
      <c r="U49605" s="173"/>
    </row>
    <row r="49606" spans="13:21" s="104" customFormat="1" ht="15.75">
      <c r="M49606" s="172"/>
      <c r="N49606" s="172"/>
      <c r="O49606" s="172"/>
      <c r="U49606" s="173"/>
    </row>
    <row r="49607" spans="13:21" s="104" customFormat="1" ht="15.75">
      <c r="M49607" s="172"/>
      <c r="N49607" s="172"/>
      <c r="O49607" s="172"/>
      <c r="U49607" s="173"/>
    </row>
    <row r="49608" spans="13:21" s="104" customFormat="1" ht="15.75">
      <c r="M49608" s="172"/>
      <c r="N49608" s="172"/>
      <c r="O49608" s="172"/>
      <c r="U49608" s="173"/>
    </row>
    <row r="49609" spans="13:21" s="104" customFormat="1" ht="15.75">
      <c r="M49609" s="172"/>
      <c r="N49609" s="172"/>
      <c r="O49609" s="172"/>
      <c r="U49609" s="173"/>
    </row>
    <row r="49610" spans="13:21" s="104" customFormat="1" ht="15.75">
      <c r="M49610" s="172"/>
      <c r="N49610" s="172"/>
      <c r="O49610" s="172"/>
      <c r="U49610" s="173"/>
    </row>
    <row r="49611" spans="13:21" s="104" customFormat="1" ht="15.75">
      <c r="M49611" s="172"/>
      <c r="N49611" s="172"/>
      <c r="O49611" s="172"/>
      <c r="U49611" s="173"/>
    </row>
    <row r="49612" spans="13:21" s="104" customFormat="1" ht="15.75">
      <c r="M49612" s="172"/>
      <c r="N49612" s="172"/>
      <c r="O49612" s="172"/>
      <c r="U49612" s="173"/>
    </row>
    <row r="49613" spans="13:21" s="104" customFormat="1" ht="15.75">
      <c r="M49613" s="172"/>
      <c r="N49613" s="172"/>
      <c r="O49613" s="172"/>
      <c r="U49613" s="173"/>
    </row>
    <row r="49614" spans="13:21" s="104" customFormat="1" ht="15.75">
      <c r="M49614" s="172"/>
      <c r="N49614" s="172"/>
      <c r="O49614" s="172"/>
      <c r="U49614" s="173"/>
    </row>
    <row r="49615" spans="13:21" s="104" customFormat="1" ht="15.75">
      <c r="M49615" s="172"/>
      <c r="N49615" s="172"/>
      <c r="O49615" s="172"/>
      <c r="U49615" s="173"/>
    </row>
    <row r="49616" spans="13:21" s="104" customFormat="1" ht="15.75">
      <c r="M49616" s="172"/>
      <c r="N49616" s="172"/>
      <c r="O49616" s="172"/>
      <c r="U49616" s="173"/>
    </row>
    <row r="49617" spans="13:21" s="104" customFormat="1" ht="15.75">
      <c r="M49617" s="172"/>
      <c r="N49617" s="172"/>
      <c r="O49617" s="172"/>
      <c r="U49617" s="173"/>
    </row>
    <row r="49618" spans="13:21" s="104" customFormat="1" ht="15.75">
      <c r="M49618" s="172"/>
      <c r="N49618" s="172"/>
      <c r="O49618" s="172"/>
      <c r="U49618" s="173"/>
    </row>
    <row r="49619" spans="13:21" s="104" customFormat="1" ht="15.75">
      <c r="M49619" s="172"/>
      <c r="N49619" s="172"/>
      <c r="O49619" s="172"/>
      <c r="U49619" s="173"/>
    </row>
    <row r="49620" spans="13:21" s="104" customFormat="1" ht="15.75">
      <c r="M49620" s="172"/>
      <c r="N49620" s="172"/>
      <c r="O49620" s="172"/>
      <c r="U49620" s="173"/>
    </row>
    <row r="49621" spans="13:21" s="104" customFormat="1" ht="15.75">
      <c r="M49621" s="172"/>
      <c r="N49621" s="172"/>
      <c r="O49621" s="172"/>
      <c r="U49621" s="173"/>
    </row>
    <row r="49622" spans="13:21" s="104" customFormat="1" ht="15.75">
      <c r="M49622" s="172"/>
      <c r="N49622" s="172"/>
      <c r="O49622" s="172"/>
      <c r="U49622" s="173"/>
    </row>
    <row r="49623" spans="13:21" s="104" customFormat="1" ht="15.75">
      <c r="M49623" s="172"/>
      <c r="N49623" s="172"/>
      <c r="O49623" s="172"/>
      <c r="U49623" s="173"/>
    </row>
    <row r="49624" spans="13:21" s="104" customFormat="1" ht="15.75">
      <c r="M49624" s="172"/>
      <c r="N49624" s="172"/>
      <c r="O49624" s="172"/>
      <c r="U49624" s="173"/>
    </row>
    <row r="49625" spans="13:21" s="104" customFormat="1" ht="15.75">
      <c r="M49625" s="172"/>
      <c r="N49625" s="172"/>
      <c r="O49625" s="172"/>
      <c r="U49625" s="173"/>
    </row>
    <row r="49626" spans="13:21" s="104" customFormat="1" ht="15.75">
      <c r="M49626" s="172"/>
      <c r="N49626" s="172"/>
      <c r="O49626" s="172"/>
      <c r="U49626" s="173"/>
    </row>
    <row r="49627" spans="13:21" s="104" customFormat="1" ht="15.75">
      <c r="M49627" s="172"/>
      <c r="N49627" s="172"/>
      <c r="O49627" s="172"/>
      <c r="U49627" s="173"/>
    </row>
    <row r="49628" spans="13:21" s="104" customFormat="1" ht="15.75">
      <c r="M49628" s="172"/>
      <c r="N49628" s="172"/>
      <c r="O49628" s="172"/>
      <c r="U49628" s="173"/>
    </row>
    <row r="49629" spans="13:21" s="104" customFormat="1" ht="15.75">
      <c r="M49629" s="172"/>
      <c r="N49629" s="172"/>
      <c r="O49629" s="172"/>
      <c r="U49629" s="173"/>
    </row>
    <row r="49630" spans="13:21" s="104" customFormat="1" ht="15.75">
      <c r="M49630" s="172"/>
      <c r="N49630" s="172"/>
      <c r="O49630" s="172"/>
      <c r="U49630" s="173"/>
    </row>
    <row r="49631" spans="13:21" s="104" customFormat="1" ht="15.75">
      <c r="M49631" s="172"/>
      <c r="N49631" s="172"/>
      <c r="O49631" s="172"/>
      <c r="U49631" s="173"/>
    </row>
    <row r="49632" spans="13:21" s="104" customFormat="1" ht="15.75">
      <c r="M49632" s="172"/>
      <c r="N49632" s="172"/>
      <c r="O49632" s="172"/>
      <c r="U49632" s="173"/>
    </row>
    <row r="49633" spans="13:21" s="104" customFormat="1" ht="15.75">
      <c r="M49633" s="172"/>
      <c r="N49633" s="172"/>
      <c r="O49633" s="172"/>
      <c r="U49633" s="173"/>
    </row>
    <row r="49634" spans="13:21" s="104" customFormat="1" ht="15.75">
      <c r="M49634" s="172"/>
      <c r="N49634" s="172"/>
      <c r="O49634" s="172"/>
      <c r="U49634" s="173"/>
    </row>
    <row r="49635" spans="13:21" s="104" customFormat="1" ht="15.75">
      <c r="M49635" s="172"/>
      <c r="N49635" s="172"/>
      <c r="O49635" s="172"/>
      <c r="U49635" s="173"/>
    </row>
    <row r="49636" spans="13:21" s="104" customFormat="1" ht="15.75">
      <c r="M49636" s="172"/>
      <c r="N49636" s="172"/>
      <c r="O49636" s="172"/>
      <c r="U49636" s="173"/>
    </row>
    <row r="49637" spans="13:21" s="104" customFormat="1" ht="15.75">
      <c r="M49637" s="172"/>
      <c r="N49637" s="172"/>
      <c r="O49637" s="172"/>
      <c r="U49637" s="173"/>
    </row>
    <row r="49638" spans="13:21" s="104" customFormat="1" ht="15.75">
      <c r="M49638" s="172"/>
      <c r="N49638" s="172"/>
      <c r="O49638" s="172"/>
      <c r="U49638" s="173"/>
    </row>
    <row r="49639" spans="13:21" s="104" customFormat="1" ht="15.75">
      <c r="M49639" s="172"/>
      <c r="N49639" s="172"/>
      <c r="O49639" s="172"/>
      <c r="U49639" s="173"/>
    </row>
    <row r="49640" spans="13:21" s="104" customFormat="1" ht="15.75">
      <c r="M49640" s="172"/>
      <c r="N49640" s="172"/>
      <c r="O49640" s="172"/>
      <c r="U49640" s="173"/>
    </row>
    <row r="49641" spans="13:21" s="104" customFormat="1" ht="15.75">
      <c r="M49641" s="172"/>
      <c r="N49641" s="172"/>
      <c r="O49641" s="172"/>
      <c r="U49641" s="173"/>
    </row>
    <row r="49642" spans="13:21" s="104" customFormat="1" ht="15.75">
      <c r="M49642" s="172"/>
      <c r="N49642" s="172"/>
      <c r="O49642" s="172"/>
      <c r="U49642" s="173"/>
    </row>
    <row r="49643" spans="13:21" s="104" customFormat="1" ht="15.75">
      <c r="M49643" s="172"/>
      <c r="N49643" s="172"/>
      <c r="O49643" s="172"/>
      <c r="U49643" s="173"/>
    </row>
    <row r="49644" spans="13:21" s="104" customFormat="1" ht="15.75">
      <c r="M49644" s="172"/>
      <c r="N49644" s="172"/>
      <c r="O49644" s="172"/>
      <c r="U49644" s="173"/>
    </row>
    <row r="49645" spans="13:21" s="104" customFormat="1" ht="15.75">
      <c r="M49645" s="172"/>
      <c r="N49645" s="172"/>
      <c r="O49645" s="172"/>
      <c r="U49645" s="173"/>
    </row>
    <row r="49646" spans="13:21" s="104" customFormat="1" ht="15.75">
      <c r="M49646" s="172"/>
      <c r="N49646" s="172"/>
      <c r="O49646" s="172"/>
      <c r="U49646" s="173"/>
    </row>
    <row r="49647" spans="13:21" s="104" customFormat="1" ht="15.75">
      <c r="M49647" s="172"/>
      <c r="N49647" s="172"/>
      <c r="O49647" s="172"/>
      <c r="U49647" s="173"/>
    </row>
    <row r="49648" spans="13:21" s="104" customFormat="1" ht="15.75">
      <c r="M49648" s="172"/>
      <c r="N49648" s="172"/>
      <c r="O49648" s="172"/>
      <c r="U49648" s="173"/>
    </row>
    <row r="49649" spans="13:21" s="104" customFormat="1" ht="15.75">
      <c r="M49649" s="172"/>
      <c r="N49649" s="172"/>
      <c r="O49649" s="172"/>
      <c r="U49649" s="173"/>
    </row>
    <row r="49650" spans="13:21" s="104" customFormat="1" ht="15.75">
      <c r="M49650" s="172"/>
      <c r="N49650" s="172"/>
      <c r="O49650" s="172"/>
      <c r="U49650" s="173"/>
    </row>
    <row r="49651" spans="13:21" s="104" customFormat="1" ht="15.75">
      <c r="M49651" s="172"/>
      <c r="N49651" s="172"/>
      <c r="O49651" s="172"/>
      <c r="U49651" s="173"/>
    </row>
    <row r="49652" spans="13:21" s="104" customFormat="1" ht="15.75">
      <c r="M49652" s="172"/>
      <c r="N49652" s="172"/>
      <c r="O49652" s="172"/>
      <c r="U49652" s="173"/>
    </row>
    <row r="49653" spans="13:21" s="104" customFormat="1" ht="15.75">
      <c r="M49653" s="172"/>
      <c r="N49653" s="172"/>
      <c r="O49653" s="172"/>
      <c r="U49653" s="173"/>
    </row>
    <row r="49654" spans="13:21" s="104" customFormat="1" ht="15.75">
      <c r="M49654" s="172"/>
      <c r="N49654" s="172"/>
      <c r="O49654" s="172"/>
      <c r="U49654" s="173"/>
    </row>
    <row r="49655" spans="13:21" s="104" customFormat="1" ht="15.75">
      <c r="M49655" s="172"/>
      <c r="N49655" s="172"/>
      <c r="O49655" s="172"/>
      <c r="U49655" s="173"/>
    </row>
    <row r="49656" spans="13:21" s="104" customFormat="1" ht="15.75">
      <c r="M49656" s="172"/>
      <c r="N49656" s="172"/>
      <c r="O49656" s="172"/>
      <c r="U49656" s="173"/>
    </row>
    <row r="49657" spans="13:21" s="104" customFormat="1" ht="15.75">
      <c r="M49657" s="172"/>
      <c r="N49657" s="172"/>
      <c r="O49657" s="172"/>
      <c r="U49657" s="173"/>
    </row>
    <row r="49658" spans="13:21" s="104" customFormat="1" ht="15.75">
      <c r="M49658" s="172"/>
      <c r="N49658" s="172"/>
      <c r="O49658" s="172"/>
      <c r="U49658" s="173"/>
    </row>
    <row r="49659" spans="13:21" s="104" customFormat="1" ht="15.75">
      <c r="M49659" s="172"/>
      <c r="N49659" s="172"/>
      <c r="O49659" s="172"/>
      <c r="U49659" s="173"/>
    </row>
    <row r="49660" spans="13:21" s="104" customFormat="1" ht="15.75">
      <c r="M49660" s="172"/>
      <c r="N49660" s="172"/>
      <c r="O49660" s="172"/>
      <c r="U49660" s="173"/>
    </row>
    <row r="49661" spans="13:21" s="104" customFormat="1" ht="15.75">
      <c r="M49661" s="172"/>
      <c r="N49661" s="172"/>
      <c r="O49661" s="172"/>
      <c r="U49661" s="173"/>
    </row>
    <row r="49662" spans="13:21" s="104" customFormat="1" ht="15.75">
      <c r="M49662" s="172"/>
      <c r="N49662" s="172"/>
      <c r="O49662" s="172"/>
      <c r="U49662" s="173"/>
    </row>
    <row r="49663" spans="13:21" s="104" customFormat="1" ht="15.75">
      <c r="M49663" s="172"/>
      <c r="N49663" s="172"/>
      <c r="O49663" s="172"/>
      <c r="U49663" s="173"/>
    </row>
    <row r="49664" spans="13:21" s="104" customFormat="1" ht="15.75">
      <c r="M49664" s="172"/>
      <c r="N49664" s="172"/>
      <c r="O49664" s="172"/>
      <c r="U49664" s="173"/>
    </row>
    <row r="49665" spans="13:21" s="104" customFormat="1" ht="15.75">
      <c r="M49665" s="172"/>
      <c r="N49665" s="172"/>
      <c r="O49665" s="172"/>
      <c r="U49665" s="173"/>
    </row>
    <row r="49666" spans="13:21" s="104" customFormat="1" ht="15.75">
      <c r="M49666" s="172"/>
      <c r="N49666" s="172"/>
      <c r="O49666" s="172"/>
      <c r="U49666" s="173"/>
    </row>
    <row r="49667" spans="13:21" s="104" customFormat="1" ht="15.75">
      <c r="M49667" s="172"/>
      <c r="N49667" s="172"/>
      <c r="O49667" s="172"/>
      <c r="U49667" s="173"/>
    </row>
    <row r="49668" spans="13:21" s="104" customFormat="1" ht="15.75">
      <c r="M49668" s="172"/>
      <c r="N49668" s="172"/>
      <c r="O49668" s="172"/>
      <c r="U49668" s="173"/>
    </row>
    <row r="49669" spans="13:21" s="104" customFormat="1" ht="15.75">
      <c r="M49669" s="172"/>
      <c r="N49669" s="172"/>
      <c r="O49669" s="172"/>
      <c r="U49669" s="173"/>
    </row>
    <row r="49670" spans="13:21" s="104" customFormat="1" ht="15.75">
      <c r="M49670" s="172"/>
      <c r="N49670" s="172"/>
      <c r="O49670" s="172"/>
      <c r="U49670" s="173"/>
    </row>
    <row r="49671" spans="13:21" s="104" customFormat="1" ht="15.75">
      <c r="M49671" s="172"/>
      <c r="N49671" s="172"/>
      <c r="O49671" s="172"/>
      <c r="U49671" s="173"/>
    </row>
    <row r="49672" spans="13:21" s="104" customFormat="1" ht="15.75">
      <c r="M49672" s="172"/>
      <c r="N49672" s="172"/>
      <c r="O49672" s="172"/>
      <c r="U49672" s="173"/>
    </row>
    <row r="49673" spans="13:21" s="104" customFormat="1" ht="15.75">
      <c r="M49673" s="172"/>
      <c r="N49673" s="172"/>
      <c r="O49673" s="172"/>
      <c r="U49673" s="173"/>
    </row>
    <row r="49674" spans="13:21" s="104" customFormat="1" ht="15.75">
      <c r="M49674" s="172"/>
      <c r="N49674" s="172"/>
      <c r="O49674" s="172"/>
      <c r="U49674" s="173"/>
    </row>
    <row r="49675" spans="13:21" s="104" customFormat="1" ht="15.75">
      <c r="M49675" s="172"/>
      <c r="N49675" s="172"/>
      <c r="O49675" s="172"/>
      <c r="U49675" s="173"/>
    </row>
    <row r="49676" spans="13:21" s="104" customFormat="1" ht="15.75">
      <c r="M49676" s="172"/>
      <c r="N49676" s="172"/>
      <c r="O49676" s="172"/>
      <c r="U49676" s="173"/>
    </row>
    <row r="49677" spans="13:21" s="104" customFormat="1" ht="15.75">
      <c r="M49677" s="172"/>
      <c r="N49677" s="172"/>
      <c r="O49677" s="172"/>
      <c r="U49677" s="173"/>
    </row>
    <row r="49678" spans="13:21" s="104" customFormat="1" ht="15.75">
      <c r="M49678" s="172"/>
      <c r="N49678" s="172"/>
      <c r="O49678" s="172"/>
      <c r="U49678" s="173"/>
    </row>
    <row r="49679" spans="13:21" s="104" customFormat="1" ht="15.75">
      <c r="M49679" s="172"/>
      <c r="N49679" s="172"/>
      <c r="O49679" s="172"/>
      <c r="U49679" s="173"/>
    </row>
    <row r="49680" spans="13:21" s="104" customFormat="1" ht="15.75">
      <c r="M49680" s="172"/>
      <c r="N49680" s="172"/>
      <c r="O49680" s="172"/>
      <c r="U49680" s="173"/>
    </row>
    <row r="49681" spans="13:21" s="104" customFormat="1" ht="15.75">
      <c r="M49681" s="172"/>
      <c r="N49681" s="172"/>
      <c r="O49681" s="172"/>
      <c r="U49681" s="173"/>
    </row>
    <row r="49682" spans="13:21" s="104" customFormat="1" ht="15.75">
      <c r="M49682" s="172"/>
      <c r="N49682" s="172"/>
      <c r="O49682" s="172"/>
      <c r="U49682" s="173"/>
    </row>
    <row r="49683" spans="13:21" s="104" customFormat="1" ht="15.75">
      <c r="M49683" s="172"/>
      <c r="N49683" s="172"/>
      <c r="O49683" s="172"/>
      <c r="U49683" s="173"/>
    </row>
    <row r="49684" spans="13:21" s="104" customFormat="1" ht="15.75">
      <c r="M49684" s="172"/>
      <c r="N49684" s="172"/>
      <c r="O49684" s="172"/>
      <c r="U49684" s="173"/>
    </row>
    <row r="49685" spans="13:21" s="104" customFormat="1" ht="15.75">
      <c r="M49685" s="172"/>
      <c r="N49685" s="172"/>
      <c r="O49685" s="172"/>
      <c r="U49685" s="173"/>
    </row>
    <row r="49686" spans="13:21" s="104" customFormat="1" ht="15.75">
      <c r="M49686" s="172"/>
      <c r="N49686" s="172"/>
      <c r="O49686" s="172"/>
      <c r="U49686" s="173"/>
    </row>
    <row r="49687" spans="13:21" s="104" customFormat="1" ht="15.75">
      <c r="M49687" s="172"/>
      <c r="N49687" s="172"/>
      <c r="O49687" s="172"/>
      <c r="U49687" s="173"/>
    </row>
    <row r="49688" spans="13:21" s="104" customFormat="1" ht="15.75">
      <c r="M49688" s="172"/>
      <c r="N49688" s="172"/>
      <c r="O49688" s="172"/>
      <c r="U49688" s="173"/>
    </row>
    <row r="49689" spans="13:21" s="104" customFormat="1" ht="15.75">
      <c r="M49689" s="172"/>
      <c r="N49689" s="172"/>
      <c r="O49689" s="172"/>
      <c r="U49689" s="173"/>
    </row>
    <row r="49690" spans="13:21" s="104" customFormat="1" ht="15.75">
      <c r="M49690" s="172"/>
      <c r="N49690" s="172"/>
      <c r="O49690" s="172"/>
      <c r="U49690" s="173"/>
    </row>
    <row r="49691" spans="13:21" s="104" customFormat="1" ht="15.75">
      <c r="M49691" s="172"/>
      <c r="N49691" s="172"/>
      <c r="O49691" s="172"/>
      <c r="U49691" s="173"/>
    </row>
    <row r="49692" spans="13:21" s="104" customFormat="1" ht="15.75">
      <c r="M49692" s="172"/>
      <c r="N49692" s="172"/>
      <c r="O49692" s="172"/>
      <c r="U49692" s="173"/>
    </row>
    <row r="49693" spans="13:21" s="104" customFormat="1" ht="15.75">
      <c r="M49693" s="172"/>
      <c r="N49693" s="172"/>
      <c r="O49693" s="172"/>
      <c r="U49693" s="173"/>
    </row>
    <row r="49694" spans="13:21" s="104" customFormat="1" ht="15.75">
      <c r="M49694" s="172"/>
      <c r="N49694" s="172"/>
      <c r="O49694" s="172"/>
      <c r="U49694" s="173"/>
    </row>
    <row r="49695" spans="13:21" s="104" customFormat="1" ht="15.75">
      <c r="M49695" s="172"/>
      <c r="N49695" s="172"/>
      <c r="O49695" s="172"/>
      <c r="U49695" s="173"/>
    </row>
    <row r="49696" spans="13:21" s="104" customFormat="1" ht="15.75">
      <c r="M49696" s="172"/>
      <c r="N49696" s="172"/>
      <c r="O49696" s="172"/>
      <c r="U49696" s="173"/>
    </row>
    <row r="49697" spans="13:21" s="104" customFormat="1" ht="15.75">
      <c r="M49697" s="172"/>
      <c r="N49697" s="172"/>
      <c r="O49697" s="172"/>
      <c r="U49697" s="173"/>
    </row>
    <row r="49698" spans="13:21" s="104" customFormat="1" ht="15.75">
      <c r="M49698" s="172"/>
      <c r="N49698" s="172"/>
      <c r="O49698" s="172"/>
      <c r="U49698" s="173"/>
    </row>
    <row r="49699" spans="13:21" s="104" customFormat="1" ht="15.75">
      <c r="M49699" s="172"/>
      <c r="N49699" s="172"/>
      <c r="O49699" s="172"/>
      <c r="U49699" s="173"/>
    </row>
    <row r="49700" spans="13:21" s="104" customFormat="1" ht="15.75">
      <c r="M49700" s="172"/>
      <c r="N49700" s="172"/>
      <c r="O49700" s="172"/>
      <c r="U49700" s="173"/>
    </row>
    <row r="49701" spans="13:21" s="104" customFormat="1" ht="15.75">
      <c r="M49701" s="172"/>
      <c r="N49701" s="172"/>
      <c r="O49701" s="172"/>
      <c r="U49701" s="173"/>
    </row>
    <row r="49702" spans="13:21" s="104" customFormat="1" ht="15.75">
      <c r="M49702" s="172"/>
      <c r="N49702" s="172"/>
      <c r="O49702" s="172"/>
      <c r="U49702" s="173"/>
    </row>
    <row r="49703" spans="13:21" s="104" customFormat="1" ht="15.75">
      <c r="M49703" s="172"/>
      <c r="N49703" s="172"/>
      <c r="O49703" s="172"/>
      <c r="U49703" s="173"/>
    </row>
    <row r="49704" spans="13:21" s="104" customFormat="1" ht="15.75">
      <c r="M49704" s="172"/>
      <c r="N49704" s="172"/>
      <c r="O49704" s="172"/>
      <c r="U49704" s="173"/>
    </row>
    <row r="49705" spans="13:21" s="104" customFormat="1" ht="15.75">
      <c r="M49705" s="172"/>
      <c r="N49705" s="172"/>
      <c r="O49705" s="172"/>
      <c r="U49705" s="173"/>
    </row>
    <row r="49706" spans="13:21" s="104" customFormat="1" ht="15.75">
      <c r="M49706" s="172"/>
      <c r="N49706" s="172"/>
      <c r="O49706" s="172"/>
      <c r="U49706" s="173"/>
    </row>
    <row r="49707" spans="13:21" s="104" customFormat="1" ht="15.75">
      <c r="M49707" s="172"/>
      <c r="N49707" s="172"/>
      <c r="O49707" s="172"/>
      <c r="U49707" s="173"/>
    </row>
    <row r="49708" spans="13:21" s="104" customFormat="1" ht="15.75">
      <c r="M49708" s="172"/>
      <c r="N49708" s="172"/>
      <c r="O49708" s="172"/>
      <c r="U49708" s="173"/>
    </row>
    <row r="49709" spans="13:21" s="104" customFormat="1" ht="15.75">
      <c r="M49709" s="172"/>
      <c r="N49709" s="172"/>
      <c r="O49709" s="172"/>
      <c r="U49709" s="173"/>
    </row>
    <row r="49710" spans="13:21" s="104" customFormat="1" ht="15.75">
      <c r="M49710" s="172"/>
      <c r="N49710" s="172"/>
      <c r="O49710" s="172"/>
      <c r="U49710" s="173"/>
    </row>
    <row r="49711" spans="13:21" s="104" customFormat="1" ht="15.75">
      <c r="M49711" s="172"/>
      <c r="N49711" s="172"/>
      <c r="O49711" s="172"/>
      <c r="U49711" s="173"/>
    </row>
    <row r="49712" spans="13:21" s="104" customFormat="1" ht="15.75">
      <c r="M49712" s="172"/>
      <c r="N49712" s="172"/>
      <c r="O49712" s="172"/>
      <c r="U49712" s="173"/>
    </row>
    <row r="49713" spans="13:21" s="104" customFormat="1" ht="15.75">
      <c r="M49713" s="172"/>
      <c r="N49713" s="172"/>
      <c r="O49713" s="172"/>
      <c r="U49713" s="173"/>
    </row>
    <row r="49714" spans="13:21" s="104" customFormat="1" ht="15.75">
      <c r="M49714" s="172"/>
      <c r="N49714" s="172"/>
      <c r="O49714" s="172"/>
      <c r="U49714" s="173"/>
    </row>
    <row r="49715" spans="13:21" s="104" customFormat="1" ht="15.75">
      <c r="M49715" s="172"/>
      <c r="N49715" s="172"/>
      <c r="O49715" s="172"/>
      <c r="U49715" s="173"/>
    </row>
    <row r="49716" spans="13:21" s="104" customFormat="1" ht="15.75">
      <c r="M49716" s="172"/>
      <c r="N49716" s="172"/>
      <c r="O49716" s="172"/>
      <c r="U49716" s="173"/>
    </row>
    <row r="49717" spans="13:21" s="104" customFormat="1" ht="15.75">
      <c r="M49717" s="172"/>
      <c r="N49717" s="172"/>
      <c r="O49717" s="172"/>
      <c r="U49717" s="173"/>
    </row>
    <row r="49718" spans="13:21" s="104" customFormat="1" ht="15.75">
      <c r="M49718" s="172"/>
      <c r="N49718" s="172"/>
      <c r="O49718" s="172"/>
      <c r="U49718" s="173"/>
    </row>
    <row r="49719" spans="13:21" s="104" customFormat="1" ht="15.75">
      <c r="M49719" s="172"/>
      <c r="N49719" s="172"/>
      <c r="O49719" s="172"/>
      <c r="U49719" s="173"/>
    </row>
    <row r="49720" spans="13:21" s="104" customFormat="1" ht="15.75">
      <c r="M49720" s="172"/>
      <c r="N49720" s="172"/>
      <c r="O49720" s="172"/>
      <c r="U49720" s="173"/>
    </row>
    <row r="49721" spans="13:21" s="104" customFormat="1" ht="15.75">
      <c r="M49721" s="172"/>
      <c r="N49721" s="172"/>
      <c r="O49721" s="172"/>
      <c r="U49721" s="173"/>
    </row>
    <row r="49722" spans="13:21" s="104" customFormat="1" ht="15.75">
      <c r="M49722" s="172"/>
      <c r="N49722" s="172"/>
      <c r="O49722" s="172"/>
      <c r="U49722" s="173"/>
    </row>
    <row r="49723" spans="13:21" s="104" customFormat="1" ht="15.75">
      <c r="M49723" s="172"/>
      <c r="N49723" s="172"/>
      <c r="O49723" s="172"/>
      <c r="U49723" s="173"/>
    </row>
    <row r="49724" spans="13:21" s="104" customFormat="1" ht="15.75">
      <c r="M49724" s="172"/>
      <c r="N49724" s="172"/>
      <c r="O49724" s="172"/>
      <c r="U49724" s="173"/>
    </row>
    <row r="49725" spans="13:21" s="104" customFormat="1" ht="15.75">
      <c r="M49725" s="172"/>
      <c r="N49725" s="172"/>
      <c r="O49725" s="172"/>
      <c r="U49725" s="173"/>
    </row>
    <row r="49726" spans="13:21" s="104" customFormat="1" ht="15.75">
      <c r="M49726" s="172"/>
      <c r="N49726" s="172"/>
      <c r="O49726" s="172"/>
      <c r="U49726" s="173"/>
    </row>
    <row r="49727" spans="13:21" s="104" customFormat="1" ht="15.75">
      <c r="M49727" s="172"/>
      <c r="N49727" s="172"/>
      <c r="O49727" s="172"/>
      <c r="U49727" s="173"/>
    </row>
    <row r="49728" spans="13:21" s="104" customFormat="1" ht="15.75">
      <c r="M49728" s="172"/>
      <c r="N49728" s="172"/>
      <c r="O49728" s="172"/>
      <c r="U49728" s="173"/>
    </row>
    <row r="49729" spans="13:21" s="104" customFormat="1" ht="15.75">
      <c r="M49729" s="172"/>
      <c r="N49729" s="172"/>
      <c r="O49729" s="172"/>
      <c r="U49729" s="173"/>
    </row>
    <row r="49730" spans="13:21" s="104" customFormat="1" ht="15.75">
      <c r="M49730" s="172"/>
      <c r="N49730" s="172"/>
      <c r="O49730" s="172"/>
      <c r="U49730" s="173"/>
    </row>
    <row r="49731" spans="13:21" s="104" customFormat="1" ht="15.75">
      <c r="M49731" s="172"/>
      <c r="N49731" s="172"/>
      <c r="O49731" s="172"/>
      <c r="U49731" s="173"/>
    </row>
    <row r="49732" spans="13:21" s="104" customFormat="1" ht="15.75">
      <c r="M49732" s="172"/>
      <c r="N49732" s="172"/>
      <c r="O49732" s="172"/>
      <c r="U49732" s="173"/>
    </row>
    <row r="49733" spans="13:21" s="104" customFormat="1" ht="15.75">
      <c r="M49733" s="172"/>
      <c r="N49733" s="172"/>
      <c r="O49733" s="172"/>
      <c r="U49733" s="173"/>
    </row>
    <row r="49734" spans="13:21" s="104" customFormat="1" ht="15.75">
      <c r="M49734" s="172"/>
      <c r="N49734" s="172"/>
      <c r="O49734" s="172"/>
      <c r="U49734" s="173"/>
    </row>
    <row r="49735" spans="13:21" s="104" customFormat="1" ht="15.75">
      <c r="M49735" s="172"/>
      <c r="N49735" s="172"/>
      <c r="O49735" s="172"/>
      <c r="U49735" s="173"/>
    </row>
    <row r="49736" spans="13:21" s="104" customFormat="1" ht="15.75">
      <c r="M49736" s="172"/>
      <c r="N49736" s="172"/>
      <c r="O49736" s="172"/>
      <c r="U49736" s="173"/>
    </row>
    <row r="49737" spans="13:21" s="104" customFormat="1" ht="15.75">
      <c r="M49737" s="172"/>
      <c r="N49737" s="172"/>
      <c r="O49737" s="172"/>
      <c r="U49737" s="173"/>
    </row>
    <row r="49738" spans="13:21" s="104" customFormat="1" ht="15.75">
      <c r="M49738" s="172"/>
      <c r="N49738" s="172"/>
      <c r="O49738" s="172"/>
      <c r="U49738" s="173"/>
    </row>
    <row r="49739" spans="13:21" s="104" customFormat="1" ht="15.75">
      <c r="M49739" s="172"/>
      <c r="N49739" s="172"/>
      <c r="O49739" s="172"/>
      <c r="U49739" s="173"/>
    </row>
    <row r="49740" spans="13:21" s="104" customFormat="1" ht="15.75">
      <c r="M49740" s="172"/>
      <c r="N49740" s="172"/>
      <c r="O49740" s="172"/>
      <c r="U49740" s="173"/>
    </row>
    <row r="49741" spans="13:21" s="104" customFormat="1" ht="15.75">
      <c r="M49741" s="172"/>
      <c r="N49741" s="172"/>
      <c r="O49741" s="172"/>
      <c r="U49741" s="173"/>
    </row>
    <row r="49742" spans="13:21" s="104" customFormat="1" ht="15.75">
      <c r="M49742" s="172"/>
      <c r="N49742" s="172"/>
      <c r="O49742" s="172"/>
      <c r="U49742" s="173"/>
    </row>
    <row r="49743" spans="13:21" s="104" customFormat="1" ht="15.75">
      <c r="M49743" s="172"/>
      <c r="N49743" s="172"/>
      <c r="O49743" s="172"/>
      <c r="U49743" s="173"/>
    </row>
    <row r="49744" spans="13:21" s="104" customFormat="1" ht="15.75">
      <c r="M49744" s="172"/>
      <c r="N49744" s="172"/>
      <c r="O49744" s="172"/>
      <c r="U49744" s="173"/>
    </row>
    <row r="49745" spans="13:21" s="104" customFormat="1" ht="15.75">
      <c r="M49745" s="172"/>
      <c r="N49745" s="172"/>
      <c r="O49745" s="172"/>
      <c r="U49745" s="173"/>
    </row>
    <row r="49746" spans="13:21" s="104" customFormat="1" ht="15.75">
      <c r="M49746" s="172"/>
      <c r="N49746" s="172"/>
      <c r="O49746" s="172"/>
      <c r="U49746" s="173"/>
    </row>
    <row r="49747" spans="13:21" s="104" customFormat="1" ht="15.75">
      <c r="M49747" s="172"/>
      <c r="N49747" s="172"/>
      <c r="O49747" s="172"/>
      <c r="U49747" s="173"/>
    </row>
    <row r="49748" spans="13:21" s="104" customFormat="1" ht="15.75">
      <c r="M49748" s="172"/>
      <c r="N49748" s="172"/>
      <c r="O49748" s="172"/>
      <c r="U49748" s="173"/>
    </row>
    <row r="49749" spans="13:21" s="104" customFormat="1" ht="15.75">
      <c r="M49749" s="172"/>
      <c r="N49749" s="172"/>
      <c r="O49749" s="172"/>
      <c r="U49749" s="173"/>
    </row>
    <row r="49750" spans="13:21" s="104" customFormat="1" ht="15.75">
      <c r="M49750" s="172"/>
      <c r="N49750" s="172"/>
      <c r="O49750" s="172"/>
      <c r="U49750" s="173"/>
    </row>
    <row r="49751" spans="13:21" s="104" customFormat="1" ht="15.75">
      <c r="M49751" s="172"/>
      <c r="N49751" s="172"/>
      <c r="O49751" s="172"/>
      <c r="U49751" s="173"/>
    </row>
    <row r="49752" spans="13:21" s="104" customFormat="1" ht="15.75">
      <c r="M49752" s="172"/>
      <c r="N49752" s="172"/>
      <c r="O49752" s="172"/>
      <c r="U49752" s="173"/>
    </row>
    <row r="49753" spans="13:21" s="104" customFormat="1" ht="15.75">
      <c r="M49753" s="172"/>
      <c r="N49753" s="172"/>
      <c r="O49753" s="172"/>
      <c r="U49753" s="173"/>
    </row>
    <row r="49754" spans="13:21" s="104" customFormat="1" ht="15.75">
      <c r="M49754" s="172"/>
      <c r="N49754" s="172"/>
      <c r="O49754" s="172"/>
      <c r="U49754" s="173"/>
    </row>
    <row r="49755" spans="13:21" s="104" customFormat="1" ht="15.75">
      <c r="M49755" s="172"/>
      <c r="N49755" s="172"/>
      <c r="O49755" s="172"/>
      <c r="U49755" s="173"/>
    </row>
    <row r="49756" spans="13:21" s="104" customFormat="1" ht="15.75">
      <c r="M49756" s="172"/>
      <c r="N49756" s="172"/>
      <c r="O49756" s="172"/>
      <c r="U49756" s="173"/>
    </row>
    <row r="49757" spans="13:21" s="104" customFormat="1" ht="15.75">
      <c r="M49757" s="172"/>
      <c r="N49757" s="172"/>
      <c r="O49757" s="172"/>
      <c r="U49757" s="173"/>
    </row>
    <row r="49758" spans="13:21" s="104" customFormat="1" ht="15.75">
      <c r="M49758" s="172"/>
      <c r="N49758" s="172"/>
      <c r="O49758" s="172"/>
      <c r="U49758" s="173"/>
    </row>
    <row r="49759" spans="13:21" s="104" customFormat="1" ht="15.75">
      <c r="M49759" s="172"/>
      <c r="N49759" s="172"/>
      <c r="O49759" s="172"/>
      <c r="U49759" s="173"/>
    </row>
    <row r="49760" spans="13:21" s="104" customFormat="1" ht="15.75">
      <c r="M49760" s="172"/>
      <c r="N49760" s="172"/>
      <c r="O49760" s="172"/>
      <c r="U49760" s="173"/>
    </row>
    <row r="49761" spans="13:21" s="104" customFormat="1" ht="15.75">
      <c r="M49761" s="172"/>
      <c r="N49761" s="172"/>
      <c r="O49761" s="172"/>
      <c r="U49761" s="173"/>
    </row>
    <row r="49762" spans="13:21" s="104" customFormat="1" ht="15.75">
      <c r="M49762" s="172"/>
      <c r="N49762" s="172"/>
      <c r="O49762" s="172"/>
      <c r="U49762" s="173"/>
    </row>
    <row r="49763" spans="13:21" s="104" customFormat="1" ht="15.75">
      <c r="M49763" s="172"/>
      <c r="N49763" s="172"/>
      <c r="O49763" s="172"/>
      <c r="U49763" s="173"/>
    </row>
    <row r="49764" spans="13:21" s="104" customFormat="1" ht="15.75">
      <c r="M49764" s="172"/>
      <c r="N49764" s="172"/>
      <c r="O49764" s="172"/>
      <c r="U49764" s="173"/>
    </row>
    <row r="49765" spans="13:21" s="104" customFormat="1" ht="15.75">
      <c r="M49765" s="172"/>
      <c r="N49765" s="172"/>
      <c r="O49765" s="172"/>
      <c r="U49765" s="173"/>
    </row>
    <row r="49766" spans="13:21" s="104" customFormat="1" ht="15.75">
      <c r="M49766" s="172"/>
      <c r="N49766" s="172"/>
      <c r="O49766" s="172"/>
      <c r="U49766" s="173"/>
    </row>
    <row r="49767" spans="13:21" s="104" customFormat="1" ht="15.75">
      <c r="M49767" s="172"/>
      <c r="N49767" s="172"/>
      <c r="O49767" s="172"/>
      <c r="U49767" s="173"/>
    </row>
    <row r="49768" spans="13:21" s="104" customFormat="1" ht="15.75">
      <c r="M49768" s="172"/>
      <c r="N49768" s="172"/>
      <c r="O49768" s="172"/>
      <c r="U49768" s="173"/>
    </row>
    <row r="49769" spans="13:21" s="104" customFormat="1" ht="15.75">
      <c r="M49769" s="172"/>
      <c r="N49769" s="172"/>
      <c r="O49769" s="172"/>
      <c r="U49769" s="173"/>
    </row>
    <row r="49770" spans="13:21" s="104" customFormat="1" ht="15.75">
      <c r="M49770" s="172"/>
      <c r="N49770" s="172"/>
      <c r="O49770" s="172"/>
      <c r="U49770" s="173"/>
    </row>
    <row r="49771" spans="13:21" s="104" customFormat="1" ht="15.75">
      <c r="M49771" s="172"/>
      <c r="N49771" s="172"/>
      <c r="O49771" s="172"/>
      <c r="U49771" s="173"/>
    </row>
    <row r="49772" spans="13:21" s="104" customFormat="1" ht="15.75">
      <c r="M49772" s="172"/>
      <c r="N49772" s="172"/>
      <c r="O49772" s="172"/>
      <c r="U49772" s="173"/>
    </row>
    <row r="49773" spans="13:21" s="104" customFormat="1" ht="15.75">
      <c r="M49773" s="172"/>
      <c r="N49773" s="172"/>
      <c r="O49773" s="172"/>
      <c r="U49773" s="173"/>
    </row>
    <row r="49774" spans="13:21" s="104" customFormat="1" ht="15.75">
      <c r="M49774" s="172"/>
      <c r="N49774" s="172"/>
      <c r="O49774" s="172"/>
      <c r="U49774" s="173"/>
    </row>
    <row r="49775" spans="13:21" s="104" customFormat="1" ht="15.75">
      <c r="M49775" s="172"/>
      <c r="N49775" s="172"/>
      <c r="O49775" s="172"/>
      <c r="U49775" s="173"/>
    </row>
    <row r="49776" spans="13:21" s="104" customFormat="1" ht="15.75">
      <c r="M49776" s="172"/>
      <c r="N49776" s="172"/>
      <c r="O49776" s="172"/>
      <c r="U49776" s="173"/>
    </row>
    <row r="49777" spans="13:21" s="104" customFormat="1" ht="15.75">
      <c r="M49777" s="172"/>
      <c r="N49777" s="172"/>
      <c r="O49777" s="172"/>
      <c r="U49777" s="173"/>
    </row>
    <row r="49778" spans="13:21" s="104" customFormat="1" ht="15.75">
      <c r="M49778" s="172"/>
      <c r="N49778" s="172"/>
      <c r="O49778" s="172"/>
      <c r="U49778" s="173"/>
    </row>
    <row r="49779" spans="13:21" s="104" customFormat="1" ht="15.75">
      <c r="M49779" s="172"/>
      <c r="N49779" s="172"/>
      <c r="O49779" s="172"/>
      <c r="U49779" s="173"/>
    </row>
    <row r="49780" spans="13:21" s="104" customFormat="1" ht="15.75">
      <c r="M49780" s="172"/>
      <c r="N49780" s="172"/>
      <c r="O49780" s="172"/>
      <c r="U49780" s="173"/>
    </row>
    <row r="49781" spans="13:21" s="104" customFormat="1" ht="15.75">
      <c r="M49781" s="172"/>
      <c r="N49781" s="172"/>
      <c r="O49781" s="172"/>
      <c r="U49781" s="173"/>
    </row>
    <row r="49782" spans="13:21" s="104" customFormat="1" ht="15.75">
      <c r="M49782" s="172"/>
      <c r="N49782" s="172"/>
      <c r="O49782" s="172"/>
      <c r="U49782" s="173"/>
    </row>
    <row r="49783" spans="13:21" s="104" customFormat="1" ht="15.75">
      <c r="M49783" s="172"/>
      <c r="N49783" s="172"/>
      <c r="O49783" s="172"/>
      <c r="U49783" s="173"/>
    </row>
    <row r="49784" spans="13:21" s="104" customFormat="1" ht="15.75">
      <c r="M49784" s="172"/>
      <c r="N49784" s="172"/>
      <c r="O49784" s="172"/>
      <c r="U49784" s="173"/>
    </row>
    <row r="49785" spans="13:21" s="104" customFormat="1" ht="15.75">
      <c r="M49785" s="172"/>
      <c r="N49785" s="172"/>
      <c r="O49785" s="172"/>
      <c r="U49785" s="173"/>
    </row>
    <row r="49786" spans="13:21" s="104" customFormat="1" ht="15.75">
      <c r="M49786" s="172"/>
      <c r="N49786" s="172"/>
      <c r="O49786" s="172"/>
      <c r="U49786" s="173"/>
    </row>
    <row r="49787" spans="13:21" s="104" customFormat="1" ht="15.75">
      <c r="M49787" s="172"/>
      <c r="N49787" s="172"/>
      <c r="O49787" s="172"/>
      <c r="U49787" s="173"/>
    </row>
    <row r="49788" spans="13:21" s="104" customFormat="1" ht="15.75">
      <c r="M49788" s="172"/>
      <c r="N49788" s="172"/>
      <c r="O49788" s="172"/>
      <c r="U49788" s="173"/>
    </row>
    <row r="49789" spans="13:21" s="104" customFormat="1" ht="15.75">
      <c r="M49789" s="172"/>
      <c r="N49789" s="172"/>
      <c r="O49789" s="172"/>
      <c r="U49789" s="173"/>
    </row>
    <row r="49790" spans="13:21" s="104" customFormat="1" ht="15.75">
      <c r="M49790" s="172"/>
      <c r="N49790" s="172"/>
      <c r="O49790" s="172"/>
      <c r="U49790" s="173"/>
    </row>
    <row r="49791" spans="13:21" s="104" customFormat="1" ht="15.75">
      <c r="M49791" s="172"/>
      <c r="N49791" s="172"/>
      <c r="O49791" s="172"/>
      <c r="U49791" s="173"/>
    </row>
    <row r="49792" spans="13:21" s="104" customFormat="1" ht="15.75">
      <c r="M49792" s="172"/>
      <c r="N49792" s="172"/>
      <c r="O49792" s="172"/>
      <c r="U49792" s="173"/>
    </row>
    <row r="49793" spans="13:21" s="104" customFormat="1" ht="15.75">
      <c r="M49793" s="172"/>
      <c r="N49793" s="172"/>
      <c r="O49793" s="172"/>
      <c r="U49793" s="173"/>
    </row>
    <row r="49794" spans="13:21" s="104" customFormat="1" ht="15.75">
      <c r="M49794" s="172"/>
      <c r="N49794" s="172"/>
      <c r="O49794" s="172"/>
      <c r="U49794" s="173"/>
    </row>
    <row r="49795" spans="13:21" s="104" customFormat="1" ht="15.75">
      <c r="M49795" s="172"/>
      <c r="N49795" s="172"/>
      <c r="O49795" s="172"/>
      <c r="U49795" s="173"/>
    </row>
    <row r="49796" spans="13:21" s="104" customFormat="1" ht="15.75">
      <c r="M49796" s="172"/>
      <c r="N49796" s="172"/>
      <c r="O49796" s="172"/>
      <c r="U49796" s="173"/>
    </row>
    <row r="49797" spans="13:21" s="104" customFormat="1" ht="15.75">
      <c r="M49797" s="172"/>
      <c r="N49797" s="172"/>
      <c r="O49797" s="172"/>
      <c r="U49797" s="173"/>
    </row>
    <row r="49798" spans="13:21" s="104" customFormat="1" ht="15.75">
      <c r="M49798" s="172"/>
      <c r="N49798" s="172"/>
      <c r="O49798" s="172"/>
      <c r="U49798" s="173"/>
    </row>
    <row r="49799" spans="13:21" s="104" customFormat="1" ht="15.75">
      <c r="M49799" s="172"/>
      <c r="N49799" s="172"/>
      <c r="O49799" s="172"/>
      <c r="U49799" s="173"/>
    </row>
    <row r="49800" spans="13:21" s="104" customFormat="1" ht="15.75">
      <c r="M49800" s="172"/>
      <c r="N49800" s="172"/>
      <c r="O49800" s="172"/>
      <c r="U49800" s="173"/>
    </row>
    <row r="49801" spans="13:21" s="104" customFormat="1" ht="15.75">
      <c r="M49801" s="172"/>
      <c r="N49801" s="172"/>
      <c r="O49801" s="172"/>
      <c r="U49801" s="173"/>
    </row>
    <row r="49802" spans="13:21" s="104" customFormat="1" ht="15.75">
      <c r="M49802" s="172"/>
      <c r="N49802" s="172"/>
      <c r="O49802" s="172"/>
      <c r="U49802" s="173"/>
    </row>
    <row r="49803" spans="13:21" s="104" customFormat="1" ht="15.75">
      <c r="M49803" s="172"/>
      <c r="N49803" s="172"/>
      <c r="O49803" s="172"/>
      <c r="U49803" s="173"/>
    </row>
    <row r="49804" spans="13:21" s="104" customFormat="1" ht="15.75">
      <c r="M49804" s="172"/>
      <c r="N49804" s="172"/>
      <c r="O49804" s="172"/>
      <c r="U49804" s="173"/>
    </row>
    <row r="49805" spans="13:21" s="104" customFormat="1" ht="15.75">
      <c r="M49805" s="172"/>
      <c r="N49805" s="172"/>
      <c r="O49805" s="172"/>
      <c r="U49805" s="173"/>
    </row>
    <row r="49806" spans="13:21" s="104" customFormat="1" ht="15.75">
      <c r="M49806" s="172"/>
      <c r="N49806" s="172"/>
      <c r="O49806" s="172"/>
      <c r="U49806" s="173"/>
    </row>
    <row r="49807" spans="13:21" s="104" customFormat="1" ht="15.75">
      <c r="M49807" s="172"/>
      <c r="N49807" s="172"/>
      <c r="O49807" s="172"/>
      <c r="U49807" s="173"/>
    </row>
    <row r="49808" spans="13:21" s="104" customFormat="1" ht="15.75">
      <c r="M49808" s="172"/>
      <c r="N49808" s="172"/>
      <c r="O49808" s="172"/>
      <c r="U49808" s="173"/>
    </row>
    <row r="49809" spans="13:21" s="104" customFormat="1" ht="15.75">
      <c r="M49809" s="172"/>
      <c r="N49809" s="172"/>
      <c r="O49809" s="172"/>
      <c r="U49809" s="173"/>
    </row>
    <row r="49810" spans="13:21" s="104" customFormat="1" ht="15.75">
      <c r="M49810" s="172"/>
      <c r="N49810" s="172"/>
      <c r="O49810" s="172"/>
      <c r="U49810" s="173"/>
    </row>
    <row r="49811" spans="13:21" s="104" customFormat="1" ht="15.75">
      <c r="M49811" s="172"/>
      <c r="N49811" s="172"/>
      <c r="O49811" s="172"/>
      <c r="U49811" s="173"/>
    </row>
    <row r="49812" spans="13:21" s="104" customFormat="1" ht="15.75">
      <c r="M49812" s="172"/>
      <c r="N49812" s="172"/>
      <c r="O49812" s="172"/>
      <c r="U49812" s="173"/>
    </row>
    <row r="49813" spans="13:21" s="104" customFormat="1" ht="15.75">
      <c r="M49813" s="172"/>
      <c r="N49813" s="172"/>
      <c r="O49813" s="172"/>
      <c r="U49813" s="173"/>
    </row>
    <row r="49814" spans="13:21" s="104" customFormat="1" ht="15.75">
      <c r="M49814" s="172"/>
      <c r="N49814" s="172"/>
      <c r="O49814" s="172"/>
      <c r="U49814" s="173"/>
    </row>
    <row r="49815" spans="13:21" s="104" customFormat="1" ht="15.75">
      <c r="M49815" s="172"/>
      <c r="N49815" s="172"/>
      <c r="O49815" s="172"/>
      <c r="U49815" s="173"/>
    </row>
    <row r="49816" spans="13:21" s="104" customFormat="1" ht="15.75">
      <c r="M49816" s="172"/>
      <c r="N49816" s="172"/>
      <c r="O49816" s="172"/>
      <c r="U49816" s="173"/>
    </row>
    <row r="49817" spans="13:21" s="104" customFormat="1" ht="15.75">
      <c r="M49817" s="172"/>
      <c r="N49817" s="172"/>
      <c r="O49817" s="172"/>
      <c r="U49817" s="173"/>
    </row>
    <row r="49818" spans="13:21" s="104" customFormat="1" ht="15.75">
      <c r="M49818" s="172"/>
      <c r="N49818" s="172"/>
      <c r="O49818" s="172"/>
      <c r="U49818" s="173"/>
    </row>
    <row r="49819" spans="13:21" s="104" customFormat="1" ht="15.75">
      <c r="M49819" s="172"/>
      <c r="N49819" s="172"/>
      <c r="O49819" s="172"/>
      <c r="U49819" s="173"/>
    </row>
    <row r="49820" spans="13:21" s="104" customFormat="1" ht="15.75">
      <c r="M49820" s="172"/>
      <c r="N49820" s="172"/>
      <c r="O49820" s="172"/>
      <c r="U49820" s="173"/>
    </row>
    <row r="49821" spans="13:21" s="104" customFormat="1" ht="15.75">
      <c r="M49821" s="172"/>
      <c r="N49821" s="172"/>
      <c r="O49821" s="172"/>
      <c r="U49821" s="173"/>
    </row>
    <row r="49822" spans="13:21" s="104" customFormat="1" ht="15.75">
      <c r="M49822" s="172"/>
      <c r="N49822" s="172"/>
      <c r="O49822" s="172"/>
      <c r="U49822" s="173"/>
    </row>
    <row r="49823" spans="13:21" s="104" customFormat="1" ht="15.75">
      <c r="M49823" s="172"/>
      <c r="N49823" s="172"/>
      <c r="O49823" s="172"/>
      <c r="U49823" s="173"/>
    </row>
    <row r="49824" spans="13:21" s="104" customFormat="1" ht="15.75">
      <c r="M49824" s="172"/>
      <c r="N49824" s="172"/>
      <c r="O49824" s="172"/>
      <c r="U49824" s="173"/>
    </row>
    <row r="49825" spans="13:21" s="104" customFormat="1" ht="15.75">
      <c r="M49825" s="172"/>
      <c r="N49825" s="172"/>
      <c r="O49825" s="172"/>
      <c r="U49825" s="173"/>
    </row>
    <row r="49826" spans="13:21" s="104" customFormat="1" ht="15.75">
      <c r="M49826" s="172"/>
      <c r="N49826" s="172"/>
      <c r="O49826" s="172"/>
      <c r="U49826" s="173"/>
    </row>
    <row r="49827" spans="13:21" s="104" customFormat="1" ht="15.75">
      <c r="M49827" s="172"/>
      <c r="N49827" s="172"/>
      <c r="O49827" s="172"/>
      <c r="U49827" s="173"/>
    </row>
    <row r="49828" spans="13:21" s="104" customFormat="1" ht="15.75">
      <c r="M49828" s="172"/>
      <c r="N49828" s="172"/>
      <c r="O49828" s="172"/>
      <c r="U49828" s="173"/>
    </row>
    <row r="49829" spans="13:21" s="104" customFormat="1" ht="15.75">
      <c r="M49829" s="172"/>
      <c r="N49829" s="172"/>
      <c r="O49829" s="172"/>
      <c r="U49829" s="173"/>
    </row>
    <row r="49830" spans="13:21" s="104" customFormat="1" ht="15.75">
      <c r="M49830" s="172"/>
      <c r="N49830" s="172"/>
      <c r="O49830" s="172"/>
      <c r="U49830" s="173"/>
    </row>
    <row r="49831" spans="13:21" s="104" customFormat="1" ht="15.75">
      <c r="M49831" s="172"/>
      <c r="N49831" s="172"/>
      <c r="O49831" s="172"/>
      <c r="U49831" s="173"/>
    </row>
    <row r="49832" spans="13:21" s="104" customFormat="1" ht="15.75">
      <c r="M49832" s="172"/>
      <c r="N49832" s="172"/>
      <c r="O49832" s="172"/>
      <c r="U49832" s="173"/>
    </row>
    <row r="49833" spans="13:21" s="104" customFormat="1" ht="15.75">
      <c r="M49833" s="172"/>
      <c r="N49833" s="172"/>
      <c r="O49833" s="172"/>
      <c r="U49833" s="173"/>
    </row>
    <row r="49834" spans="13:21" s="104" customFormat="1" ht="15.75">
      <c r="M49834" s="172"/>
      <c r="N49834" s="172"/>
      <c r="O49834" s="172"/>
      <c r="U49834" s="173"/>
    </row>
    <row r="49835" spans="13:21" s="104" customFormat="1" ht="15.75">
      <c r="M49835" s="172"/>
      <c r="N49835" s="172"/>
      <c r="O49835" s="172"/>
      <c r="U49835" s="173"/>
    </row>
    <row r="49836" spans="13:21" s="104" customFormat="1" ht="15.75">
      <c r="M49836" s="172"/>
      <c r="N49836" s="172"/>
      <c r="O49836" s="172"/>
      <c r="U49836" s="173"/>
    </row>
    <row r="49837" spans="13:21" s="104" customFormat="1" ht="15.75">
      <c r="M49837" s="172"/>
      <c r="N49837" s="172"/>
      <c r="O49837" s="172"/>
      <c r="U49837" s="173"/>
    </row>
    <row r="49838" spans="13:21" s="104" customFormat="1" ht="15.75">
      <c r="M49838" s="172"/>
      <c r="N49838" s="172"/>
      <c r="O49838" s="172"/>
      <c r="U49838" s="173"/>
    </row>
    <row r="49839" spans="13:21" s="104" customFormat="1" ht="15.75">
      <c r="M49839" s="172"/>
      <c r="N49839" s="172"/>
      <c r="O49839" s="172"/>
      <c r="U49839" s="173"/>
    </row>
    <row r="49840" spans="13:21" s="104" customFormat="1" ht="15.75">
      <c r="M49840" s="172"/>
      <c r="N49840" s="172"/>
      <c r="O49840" s="172"/>
      <c r="U49840" s="173"/>
    </row>
    <row r="49841" spans="13:21" s="104" customFormat="1" ht="15.75">
      <c r="M49841" s="172"/>
      <c r="N49841" s="172"/>
      <c r="O49841" s="172"/>
      <c r="U49841" s="173"/>
    </row>
    <row r="49842" spans="13:21" s="104" customFormat="1" ht="15.75">
      <c r="M49842" s="172"/>
      <c r="N49842" s="172"/>
      <c r="O49842" s="172"/>
      <c r="U49842" s="173"/>
    </row>
    <row r="49843" spans="13:21" s="104" customFormat="1" ht="15.75">
      <c r="M49843" s="172"/>
      <c r="N49843" s="172"/>
      <c r="O49843" s="172"/>
      <c r="U49843" s="173"/>
    </row>
    <row r="49844" spans="13:21" s="104" customFormat="1" ht="15.75">
      <c r="M49844" s="172"/>
      <c r="N49844" s="172"/>
      <c r="O49844" s="172"/>
      <c r="U49844" s="173"/>
    </row>
    <row r="49845" spans="13:21" s="104" customFormat="1" ht="15.75">
      <c r="M49845" s="172"/>
      <c r="N49845" s="172"/>
      <c r="O49845" s="172"/>
      <c r="U49845" s="173"/>
    </row>
    <row r="49846" spans="13:21" s="104" customFormat="1" ht="15.75">
      <c r="M49846" s="172"/>
      <c r="N49846" s="172"/>
      <c r="O49846" s="172"/>
      <c r="U49846" s="173"/>
    </row>
    <row r="49847" spans="13:21" s="104" customFormat="1" ht="15.75">
      <c r="M49847" s="172"/>
      <c r="N49847" s="172"/>
      <c r="O49847" s="172"/>
      <c r="U49847" s="173"/>
    </row>
    <row r="49848" spans="13:21" s="104" customFormat="1" ht="15.75">
      <c r="M49848" s="172"/>
      <c r="N49848" s="172"/>
      <c r="O49848" s="172"/>
      <c r="U49848" s="173"/>
    </row>
    <row r="49849" spans="13:21" s="104" customFormat="1" ht="15.75">
      <c r="M49849" s="172"/>
      <c r="N49849" s="172"/>
      <c r="O49849" s="172"/>
      <c r="U49849" s="173"/>
    </row>
    <row r="49850" spans="13:21" s="104" customFormat="1" ht="15.75">
      <c r="M49850" s="172"/>
      <c r="N49850" s="172"/>
      <c r="O49850" s="172"/>
      <c r="U49850" s="173"/>
    </row>
    <row r="49851" spans="13:21" s="104" customFormat="1" ht="15.75">
      <c r="M49851" s="172"/>
      <c r="N49851" s="172"/>
      <c r="O49851" s="172"/>
      <c r="U49851" s="173"/>
    </row>
    <row r="49852" spans="13:21" s="104" customFormat="1" ht="15.75">
      <c r="M49852" s="172"/>
      <c r="N49852" s="172"/>
      <c r="O49852" s="172"/>
      <c r="U49852" s="173"/>
    </row>
    <row r="49853" spans="13:21" s="104" customFormat="1" ht="15.75">
      <c r="M49853" s="172"/>
      <c r="N49853" s="172"/>
      <c r="O49853" s="172"/>
      <c r="U49853" s="173"/>
    </row>
    <row r="49854" spans="13:21" s="104" customFormat="1" ht="15.75">
      <c r="M49854" s="172"/>
      <c r="N49854" s="172"/>
      <c r="O49854" s="172"/>
      <c r="U49854" s="173"/>
    </row>
    <row r="49855" spans="13:21" s="104" customFormat="1" ht="15.75">
      <c r="M49855" s="172"/>
      <c r="N49855" s="172"/>
      <c r="O49855" s="172"/>
      <c r="U49855" s="173"/>
    </row>
    <row r="49856" spans="13:21" s="104" customFormat="1" ht="15.75">
      <c r="M49856" s="172"/>
      <c r="N49856" s="172"/>
      <c r="O49856" s="172"/>
      <c r="U49856" s="173"/>
    </row>
    <row r="49857" spans="13:21" s="104" customFormat="1" ht="15.75">
      <c r="M49857" s="172"/>
      <c r="N49857" s="172"/>
      <c r="O49857" s="172"/>
      <c r="U49857" s="173"/>
    </row>
    <row r="49858" spans="13:21" s="104" customFormat="1" ht="15.75">
      <c r="M49858" s="172"/>
      <c r="N49858" s="172"/>
      <c r="O49858" s="172"/>
      <c r="U49858" s="173"/>
    </row>
    <row r="49859" spans="13:21" s="104" customFormat="1" ht="15.75">
      <c r="M49859" s="172"/>
      <c r="N49859" s="172"/>
      <c r="O49859" s="172"/>
      <c r="U49859" s="173"/>
    </row>
    <row r="49860" spans="13:21" s="104" customFormat="1" ht="15.75">
      <c r="M49860" s="172"/>
      <c r="N49860" s="172"/>
      <c r="O49860" s="172"/>
      <c r="U49860" s="173"/>
    </row>
    <row r="49861" spans="13:21" s="104" customFormat="1" ht="15.75">
      <c r="M49861" s="172"/>
      <c r="N49861" s="172"/>
      <c r="O49861" s="172"/>
      <c r="U49861" s="173"/>
    </row>
    <row r="49862" spans="13:21" s="104" customFormat="1" ht="15.75">
      <c r="M49862" s="172"/>
      <c r="N49862" s="172"/>
      <c r="O49862" s="172"/>
      <c r="U49862" s="173"/>
    </row>
    <row r="49863" spans="13:21" s="104" customFormat="1" ht="15.75">
      <c r="M49863" s="172"/>
      <c r="N49863" s="172"/>
      <c r="O49863" s="172"/>
      <c r="U49863" s="173"/>
    </row>
    <row r="49864" spans="13:21" s="104" customFormat="1" ht="15.75">
      <c r="M49864" s="172"/>
      <c r="N49864" s="172"/>
      <c r="O49864" s="172"/>
      <c r="U49864" s="173"/>
    </row>
    <row r="49865" spans="13:21" s="104" customFormat="1" ht="15.75">
      <c r="M49865" s="172"/>
      <c r="N49865" s="172"/>
      <c r="O49865" s="172"/>
      <c r="U49865" s="173"/>
    </row>
    <row r="49866" spans="13:21" s="104" customFormat="1" ht="15.75">
      <c r="M49866" s="172"/>
      <c r="N49866" s="172"/>
      <c r="O49866" s="172"/>
      <c r="U49866" s="173"/>
    </row>
    <row r="49867" spans="13:21" s="104" customFormat="1" ht="15.75">
      <c r="M49867" s="172"/>
      <c r="N49867" s="172"/>
      <c r="O49867" s="172"/>
      <c r="U49867" s="173"/>
    </row>
    <row r="49868" spans="13:21" s="104" customFormat="1" ht="15.75">
      <c r="M49868" s="172"/>
      <c r="N49868" s="172"/>
      <c r="O49868" s="172"/>
      <c r="U49868" s="173"/>
    </row>
    <row r="49869" spans="13:21" s="104" customFormat="1" ht="15.75">
      <c r="M49869" s="172"/>
      <c r="N49869" s="172"/>
      <c r="O49869" s="172"/>
      <c r="U49869" s="173"/>
    </row>
    <row r="49870" spans="13:21" s="104" customFormat="1" ht="15.75">
      <c r="M49870" s="172"/>
      <c r="N49870" s="172"/>
      <c r="O49870" s="172"/>
      <c r="U49870" s="173"/>
    </row>
    <row r="49871" spans="13:21" s="104" customFormat="1" ht="15.75">
      <c r="M49871" s="172"/>
      <c r="N49871" s="172"/>
      <c r="O49871" s="172"/>
      <c r="U49871" s="173"/>
    </row>
    <row r="49872" spans="13:21" s="104" customFormat="1" ht="15.75">
      <c r="M49872" s="172"/>
      <c r="N49872" s="172"/>
      <c r="O49872" s="172"/>
      <c r="U49872" s="173"/>
    </row>
    <row r="49873" spans="13:21" s="104" customFormat="1" ht="15.75">
      <c r="M49873" s="172"/>
      <c r="N49873" s="172"/>
      <c r="O49873" s="172"/>
      <c r="U49873" s="173"/>
    </row>
    <row r="49874" spans="13:21" s="104" customFormat="1" ht="15.75">
      <c r="M49874" s="172"/>
      <c r="N49874" s="172"/>
      <c r="O49874" s="172"/>
      <c r="U49874" s="173"/>
    </row>
    <row r="49875" spans="13:21" s="104" customFormat="1" ht="15.75">
      <c r="M49875" s="172"/>
      <c r="N49875" s="172"/>
      <c r="O49875" s="172"/>
      <c r="U49875" s="173"/>
    </row>
    <row r="49876" spans="13:21" s="104" customFormat="1" ht="15.75">
      <c r="M49876" s="172"/>
      <c r="N49876" s="172"/>
      <c r="O49876" s="172"/>
      <c r="U49876" s="173"/>
    </row>
    <row r="49877" spans="13:21" s="104" customFormat="1" ht="15.75">
      <c r="M49877" s="172"/>
      <c r="N49877" s="172"/>
      <c r="O49877" s="172"/>
      <c r="U49877" s="173"/>
    </row>
    <row r="49878" spans="13:21" s="104" customFormat="1" ht="15.75">
      <c r="M49878" s="172"/>
      <c r="N49878" s="172"/>
      <c r="O49878" s="172"/>
      <c r="U49878" s="173"/>
    </row>
    <row r="49879" spans="13:21" s="104" customFormat="1" ht="15.75">
      <c r="M49879" s="172"/>
      <c r="N49879" s="172"/>
      <c r="O49879" s="172"/>
      <c r="U49879" s="173"/>
    </row>
    <row r="49880" spans="13:21" s="104" customFormat="1" ht="15.75">
      <c r="M49880" s="172"/>
      <c r="N49880" s="172"/>
      <c r="O49880" s="172"/>
      <c r="U49880" s="173"/>
    </row>
    <row r="49881" spans="13:21" s="104" customFormat="1" ht="15.75">
      <c r="M49881" s="172"/>
      <c r="N49881" s="172"/>
      <c r="O49881" s="172"/>
      <c r="U49881" s="173"/>
    </row>
    <row r="49882" spans="13:21" s="104" customFormat="1" ht="15.75">
      <c r="M49882" s="172"/>
      <c r="N49882" s="172"/>
      <c r="O49882" s="172"/>
      <c r="U49882" s="173"/>
    </row>
    <row r="49883" spans="13:21" s="104" customFormat="1" ht="15.75">
      <c r="M49883" s="172"/>
      <c r="N49883" s="172"/>
      <c r="O49883" s="172"/>
      <c r="U49883" s="173"/>
    </row>
    <row r="49884" spans="13:21" s="104" customFormat="1" ht="15.75">
      <c r="M49884" s="172"/>
      <c r="N49884" s="172"/>
      <c r="O49884" s="172"/>
      <c r="U49884" s="173"/>
    </row>
    <row r="49885" spans="13:21" s="104" customFormat="1" ht="15.75">
      <c r="M49885" s="172"/>
      <c r="N49885" s="172"/>
      <c r="O49885" s="172"/>
      <c r="U49885" s="173"/>
    </row>
    <row r="49886" spans="13:21" s="104" customFormat="1" ht="15.75">
      <c r="M49886" s="172"/>
      <c r="N49886" s="172"/>
      <c r="O49886" s="172"/>
      <c r="U49886" s="173"/>
    </row>
    <row r="49887" spans="13:21" s="104" customFormat="1" ht="15.75">
      <c r="M49887" s="172"/>
      <c r="N49887" s="172"/>
      <c r="O49887" s="172"/>
      <c r="U49887" s="173"/>
    </row>
    <row r="49888" spans="13:21" s="104" customFormat="1" ht="15.75">
      <c r="M49888" s="172"/>
      <c r="N49888" s="172"/>
      <c r="O49888" s="172"/>
      <c r="U49888" s="173"/>
    </row>
    <row r="49889" spans="13:21" s="104" customFormat="1" ht="15.75">
      <c r="M49889" s="172"/>
      <c r="N49889" s="172"/>
      <c r="O49889" s="172"/>
      <c r="U49889" s="173"/>
    </row>
    <row r="49890" spans="13:21" s="104" customFormat="1" ht="15.75">
      <c r="M49890" s="172"/>
      <c r="N49890" s="172"/>
      <c r="O49890" s="172"/>
      <c r="U49890" s="173"/>
    </row>
    <row r="49891" spans="13:21" s="104" customFormat="1" ht="15.75">
      <c r="M49891" s="172"/>
      <c r="N49891" s="172"/>
      <c r="O49891" s="172"/>
      <c r="U49891" s="173"/>
    </row>
    <row r="49892" spans="13:21" s="104" customFormat="1" ht="15.75">
      <c r="M49892" s="172"/>
      <c r="N49892" s="172"/>
      <c r="O49892" s="172"/>
      <c r="U49892" s="173"/>
    </row>
    <row r="49893" spans="13:21" s="104" customFormat="1" ht="15.75">
      <c r="M49893" s="172"/>
      <c r="N49893" s="172"/>
      <c r="O49893" s="172"/>
      <c r="U49893" s="173"/>
    </row>
    <row r="49894" spans="13:21" s="104" customFormat="1" ht="15.75">
      <c r="M49894" s="172"/>
      <c r="N49894" s="172"/>
      <c r="O49894" s="172"/>
      <c r="U49894" s="173"/>
    </row>
    <row r="49895" spans="13:21" s="104" customFormat="1" ht="15.75">
      <c r="M49895" s="172"/>
      <c r="N49895" s="172"/>
      <c r="O49895" s="172"/>
      <c r="U49895" s="173"/>
    </row>
    <row r="49896" spans="13:21" s="104" customFormat="1" ht="15.75">
      <c r="M49896" s="172"/>
      <c r="N49896" s="172"/>
      <c r="O49896" s="172"/>
      <c r="U49896" s="173"/>
    </row>
    <row r="49897" spans="13:21" s="104" customFormat="1" ht="15.75">
      <c r="M49897" s="172"/>
      <c r="N49897" s="172"/>
      <c r="O49897" s="172"/>
      <c r="U49897" s="173"/>
    </row>
    <row r="49898" spans="13:21" s="104" customFormat="1" ht="15.75">
      <c r="M49898" s="172"/>
      <c r="N49898" s="172"/>
      <c r="O49898" s="172"/>
      <c r="U49898" s="173"/>
    </row>
    <row r="49899" spans="13:21" s="104" customFormat="1" ht="15.75">
      <c r="M49899" s="172"/>
      <c r="N49899" s="172"/>
      <c r="O49899" s="172"/>
      <c r="U49899" s="173"/>
    </row>
    <row r="49900" spans="13:21" s="104" customFormat="1" ht="15.75">
      <c r="M49900" s="172"/>
      <c r="N49900" s="172"/>
      <c r="O49900" s="172"/>
      <c r="U49900" s="173"/>
    </row>
    <row r="49901" spans="13:21" s="104" customFormat="1" ht="15.75">
      <c r="M49901" s="172"/>
      <c r="N49901" s="172"/>
      <c r="O49901" s="172"/>
      <c r="U49901" s="173"/>
    </row>
    <row r="49902" spans="13:21" s="104" customFormat="1" ht="15.75">
      <c r="M49902" s="172"/>
      <c r="N49902" s="172"/>
      <c r="O49902" s="172"/>
      <c r="U49902" s="173"/>
    </row>
    <row r="49903" spans="13:21" s="104" customFormat="1" ht="15.75">
      <c r="M49903" s="172"/>
      <c r="N49903" s="172"/>
      <c r="O49903" s="172"/>
      <c r="U49903" s="173"/>
    </row>
    <row r="49904" spans="13:21" s="104" customFormat="1" ht="15.75">
      <c r="M49904" s="172"/>
      <c r="N49904" s="172"/>
      <c r="O49904" s="172"/>
      <c r="U49904" s="173"/>
    </row>
    <row r="49905" spans="13:21" s="104" customFormat="1" ht="15.75">
      <c r="M49905" s="172"/>
      <c r="N49905" s="172"/>
      <c r="O49905" s="172"/>
      <c r="U49905" s="173"/>
    </row>
    <row r="49906" spans="13:21" s="104" customFormat="1" ht="15.75">
      <c r="M49906" s="172"/>
      <c r="N49906" s="172"/>
      <c r="O49906" s="172"/>
      <c r="U49906" s="173"/>
    </row>
    <row r="49907" spans="13:21" s="104" customFormat="1" ht="15.75">
      <c r="M49907" s="172"/>
      <c r="N49907" s="172"/>
      <c r="O49907" s="172"/>
      <c r="U49907" s="173"/>
    </row>
    <row r="49908" spans="13:21" s="104" customFormat="1" ht="15.75">
      <c r="M49908" s="172"/>
      <c r="N49908" s="172"/>
      <c r="O49908" s="172"/>
      <c r="U49908" s="173"/>
    </row>
    <row r="49909" spans="13:21" s="104" customFormat="1" ht="15.75">
      <c r="M49909" s="172"/>
      <c r="N49909" s="172"/>
      <c r="O49909" s="172"/>
      <c r="U49909" s="173"/>
    </row>
    <row r="49910" spans="13:21" s="104" customFormat="1" ht="15.75">
      <c r="M49910" s="172"/>
      <c r="N49910" s="172"/>
      <c r="O49910" s="172"/>
      <c r="U49910" s="173"/>
    </row>
    <row r="49911" spans="13:21" s="104" customFormat="1" ht="15.75">
      <c r="M49911" s="172"/>
      <c r="N49911" s="172"/>
      <c r="O49911" s="172"/>
      <c r="U49911" s="173"/>
    </row>
    <row r="49912" spans="13:21" s="104" customFormat="1" ht="15.75">
      <c r="M49912" s="172"/>
      <c r="N49912" s="172"/>
      <c r="O49912" s="172"/>
      <c r="U49912" s="173"/>
    </row>
    <row r="49913" spans="13:21" s="104" customFormat="1" ht="15.75">
      <c r="M49913" s="172"/>
      <c r="N49913" s="172"/>
      <c r="O49913" s="172"/>
      <c r="U49913" s="173"/>
    </row>
    <row r="49914" spans="13:21" s="104" customFormat="1" ht="15.75">
      <c r="M49914" s="172"/>
      <c r="N49914" s="172"/>
      <c r="O49914" s="172"/>
      <c r="U49914" s="173"/>
    </row>
    <row r="49915" spans="13:21" s="104" customFormat="1" ht="15.75">
      <c r="M49915" s="172"/>
      <c r="N49915" s="172"/>
      <c r="O49915" s="172"/>
      <c r="U49915" s="173"/>
    </row>
    <row r="49916" spans="13:21" s="104" customFormat="1" ht="15.75">
      <c r="M49916" s="172"/>
      <c r="N49916" s="172"/>
      <c r="O49916" s="172"/>
      <c r="U49916" s="173"/>
    </row>
    <row r="49917" spans="13:21" s="104" customFormat="1" ht="15.75">
      <c r="M49917" s="172"/>
      <c r="N49917" s="172"/>
      <c r="O49917" s="172"/>
      <c r="U49917" s="173"/>
    </row>
    <row r="49918" spans="13:21" s="104" customFormat="1" ht="15.75">
      <c r="M49918" s="172"/>
      <c r="N49918" s="172"/>
      <c r="O49918" s="172"/>
      <c r="U49918" s="173"/>
    </row>
    <row r="49919" spans="13:21" s="104" customFormat="1" ht="15.75">
      <c r="M49919" s="172"/>
      <c r="N49919" s="172"/>
      <c r="O49919" s="172"/>
      <c r="U49919" s="173"/>
    </row>
    <row r="49920" spans="13:21" s="104" customFormat="1" ht="15.75">
      <c r="M49920" s="172"/>
      <c r="N49920" s="172"/>
      <c r="O49920" s="172"/>
      <c r="U49920" s="173"/>
    </row>
    <row r="49921" spans="13:21" s="104" customFormat="1" ht="15.75">
      <c r="M49921" s="172"/>
      <c r="N49921" s="172"/>
      <c r="O49921" s="172"/>
      <c r="U49921" s="173"/>
    </row>
    <row r="49922" spans="13:21" s="104" customFormat="1" ht="15.75">
      <c r="M49922" s="172"/>
      <c r="N49922" s="172"/>
      <c r="O49922" s="172"/>
      <c r="U49922" s="173"/>
    </row>
    <row r="49923" spans="13:21" s="104" customFormat="1" ht="15.75">
      <c r="M49923" s="172"/>
      <c r="N49923" s="172"/>
      <c r="O49923" s="172"/>
      <c r="U49923" s="173"/>
    </row>
    <row r="49924" spans="13:21" s="104" customFormat="1" ht="15.75">
      <c r="M49924" s="172"/>
      <c r="N49924" s="172"/>
      <c r="O49924" s="172"/>
      <c r="U49924" s="173"/>
    </row>
    <row r="49925" spans="13:21" s="104" customFormat="1" ht="15.75">
      <c r="M49925" s="172"/>
      <c r="N49925" s="172"/>
      <c r="O49925" s="172"/>
      <c r="U49925" s="173"/>
    </row>
    <row r="49926" spans="13:21" s="104" customFormat="1" ht="15.75">
      <c r="M49926" s="172"/>
      <c r="N49926" s="172"/>
      <c r="O49926" s="172"/>
      <c r="U49926" s="173"/>
    </row>
    <row r="49927" spans="13:21" s="104" customFormat="1" ht="15.75">
      <c r="M49927" s="172"/>
      <c r="N49927" s="172"/>
      <c r="O49927" s="172"/>
      <c r="U49927" s="173"/>
    </row>
    <row r="49928" spans="13:21" s="104" customFormat="1" ht="15.75">
      <c r="M49928" s="172"/>
      <c r="N49928" s="172"/>
      <c r="O49928" s="172"/>
      <c r="U49928" s="173"/>
    </row>
    <row r="49929" spans="13:21" s="104" customFormat="1" ht="15.75">
      <c r="M49929" s="172"/>
      <c r="N49929" s="172"/>
      <c r="O49929" s="172"/>
      <c r="U49929" s="173"/>
    </row>
    <row r="49930" spans="13:21" s="104" customFormat="1" ht="15.75">
      <c r="M49930" s="172"/>
      <c r="N49930" s="172"/>
      <c r="O49930" s="172"/>
      <c r="U49930" s="173"/>
    </row>
    <row r="49931" spans="13:21" s="104" customFormat="1" ht="15.75">
      <c r="M49931" s="172"/>
      <c r="N49931" s="172"/>
      <c r="O49931" s="172"/>
      <c r="U49931" s="173"/>
    </row>
    <row r="49932" spans="13:21" s="104" customFormat="1" ht="15.75">
      <c r="M49932" s="172"/>
      <c r="N49932" s="172"/>
      <c r="O49932" s="172"/>
      <c r="U49932" s="173"/>
    </row>
    <row r="49933" spans="13:21" s="104" customFormat="1" ht="15.75">
      <c r="M49933" s="172"/>
      <c r="N49933" s="172"/>
      <c r="O49933" s="172"/>
      <c r="U49933" s="173"/>
    </row>
    <row r="49934" spans="13:21" s="104" customFormat="1" ht="15.75">
      <c r="M49934" s="172"/>
      <c r="N49934" s="172"/>
      <c r="O49934" s="172"/>
      <c r="U49934" s="173"/>
    </row>
    <row r="49935" spans="13:21" s="104" customFormat="1" ht="15.75">
      <c r="M49935" s="172"/>
      <c r="N49935" s="172"/>
      <c r="O49935" s="172"/>
      <c r="U49935" s="173"/>
    </row>
    <row r="49936" spans="13:21" s="104" customFormat="1" ht="15.75">
      <c r="M49936" s="172"/>
      <c r="N49936" s="172"/>
      <c r="O49936" s="172"/>
      <c r="U49936" s="173"/>
    </row>
    <row r="49937" spans="13:21" s="104" customFormat="1" ht="15.75">
      <c r="M49937" s="172"/>
      <c r="N49937" s="172"/>
      <c r="O49937" s="172"/>
      <c r="U49937" s="173"/>
    </row>
    <row r="49938" spans="13:21" s="104" customFormat="1" ht="15.75">
      <c r="M49938" s="172"/>
      <c r="N49938" s="172"/>
      <c r="O49938" s="172"/>
      <c r="U49938" s="173"/>
    </row>
    <row r="49939" spans="13:21" s="104" customFormat="1" ht="15.75">
      <c r="M49939" s="172"/>
      <c r="N49939" s="172"/>
      <c r="O49939" s="172"/>
      <c r="U49939" s="173"/>
    </row>
    <row r="49940" spans="13:21" s="104" customFormat="1" ht="15.75">
      <c r="M49940" s="172"/>
      <c r="N49940" s="172"/>
      <c r="O49940" s="172"/>
      <c r="U49940" s="173"/>
    </row>
    <row r="49941" spans="13:21" s="104" customFormat="1" ht="15.75">
      <c r="M49941" s="172"/>
      <c r="N49941" s="172"/>
      <c r="O49941" s="172"/>
      <c r="U49941" s="173"/>
    </row>
    <row r="49942" spans="13:21" s="104" customFormat="1" ht="15.75">
      <c r="M49942" s="172"/>
      <c r="N49942" s="172"/>
      <c r="O49942" s="172"/>
      <c r="U49942" s="173"/>
    </row>
    <row r="49943" spans="13:21" s="104" customFormat="1" ht="15.75">
      <c r="M49943" s="172"/>
      <c r="N49943" s="172"/>
      <c r="O49943" s="172"/>
      <c r="U49943" s="173"/>
    </row>
    <row r="49944" spans="13:21" s="104" customFormat="1" ht="15.75">
      <c r="M49944" s="172"/>
      <c r="N49944" s="172"/>
      <c r="O49944" s="172"/>
      <c r="U49944" s="173"/>
    </row>
    <row r="49945" spans="13:21" s="104" customFormat="1" ht="15.75">
      <c r="M49945" s="172"/>
      <c r="N49945" s="172"/>
      <c r="O49945" s="172"/>
      <c r="U49945" s="173"/>
    </row>
    <row r="49946" spans="13:21" s="104" customFormat="1" ht="15.75">
      <c r="M49946" s="172"/>
      <c r="N49946" s="172"/>
      <c r="O49946" s="172"/>
      <c r="U49946" s="173"/>
    </row>
    <row r="49947" spans="13:21" s="104" customFormat="1" ht="15.75">
      <c r="M49947" s="172"/>
      <c r="N49947" s="172"/>
      <c r="O49947" s="172"/>
      <c r="U49947" s="173"/>
    </row>
    <row r="49948" spans="13:21" s="104" customFormat="1" ht="15.75">
      <c r="M49948" s="172"/>
      <c r="N49948" s="172"/>
      <c r="O49948" s="172"/>
      <c r="U49948" s="173"/>
    </row>
    <row r="49949" spans="13:21" s="104" customFormat="1" ht="15.75">
      <c r="M49949" s="172"/>
      <c r="N49949" s="172"/>
      <c r="O49949" s="172"/>
      <c r="U49949" s="173"/>
    </row>
    <row r="49950" spans="13:21" s="104" customFormat="1" ht="15.75">
      <c r="M49950" s="172"/>
      <c r="N49950" s="172"/>
      <c r="O49950" s="172"/>
      <c r="U49950" s="173"/>
    </row>
    <row r="49951" spans="13:21" s="104" customFormat="1" ht="15.75">
      <c r="M49951" s="172"/>
      <c r="N49951" s="172"/>
      <c r="O49951" s="172"/>
      <c r="U49951" s="173"/>
    </row>
    <row r="49952" spans="13:21" s="104" customFormat="1" ht="15.75">
      <c r="M49952" s="172"/>
      <c r="N49952" s="172"/>
      <c r="O49952" s="172"/>
      <c r="U49952" s="173"/>
    </row>
    <row r="49953" spans="13:21" s="104" customFormat="1" ht="15.75">
      <c r="M49953" s="172"/>
      <c r="N49953" s="172"/>
      <c r="O49953" s="172"/>
      <c r="U49953" s="173"/>
    </row>
    <row r="49954" spans="13:21" s="104" customFormat="1" ht="15.75">
      <c r="M49954" s="172"/>
      <c r="N49954" s="172"/>
      <c r="O49954" s="172"/>
      <c r="U49954" s="173"/>
    </row>
    <row r="49955" spans="13:21" s="104" customFormat="1" ht="15.75">
      <c r="M49955" s="172"/>
      <c r="N49955" s="172"/>
      <c r="O49955" s="172"/>
      <c r="U49955" s="173"/>
    </row>
    <row r="49956" spans="13:21" s="104" customFormat="1" ht="15.75">
      <c r="M49956" s="172"/>
      <c r="N49956" s="172"/>
      <c r="O49956" s="172"/>
      <c r="U49956" s="173"/>
    </row>
    <row r="49957" spans="13:21" s="104" customFormat="1" ht="15.75">
      <c r="M49957" s="172"/>
      <c r="N49957" s="172"/>
      <c r="O49957" s="172"/>
      <c r="U49957" s="173"/>
    </row>
    <row r="49958" spans="13:21" s="104" customFormat="1" ht="15.75">
      <c r="M49958" s="172"/>
      <c r="N49958" s="172"/>
      <c r="O49958" s="172"/>
      <c r="U49958" s="173"/>
    </row>
    <row r="49959" spans="13:21" s="104" customFormat="1" ht="15.75">
      <c r="M49959" s="172"/>
      <c r="N49959" s="172"/>
      <c r="O49959" s="172"/>
      <c r="U49959" s="173"/>
    </row>
    <row r="49960" spans="13:21" s="104" customFormat="1" ht="15.75">
      <c r="M49960" s="172"/>
      <c r="N49960" s="172"/>
      <c r="O49960" s="172"/>
      <c r="U49960" s="173"/>
    </row>
    <row r="49961" spans="13:21" s="104" customFormat="1" ht="15.75">
      <c r="M49961" s="172"/>
      <c r="N49961" s="172"/>
      <c r="O49961" s="172"/>
      <c r="U49961" s="173"/>
    </row>
    <row r="49962" spans="13:21" s="104" customFormat="1" ht="15.75">
      <c r="M49962" s="172"/>
      <c r="N49962" s="172"/>
      <c r="O49962" s="172"/>
      <c r="U49962" s="173"/>
    </row>
    <row r="49963" spans="13:21" s="104" customFormat="1" ht="15.75">
      <c r="M49963" s="172"/>
      <c r="N49963" s="172"/>
      <c r="O49963" s="172"/>
      <c r="U49963" s="173"/>
    </row>
    <row r="49964" spans="13:21" s="104" customFormat="1" ht="15.75">
      <c r="M49964" s="172"/>
      <c r="N49964" s="172"/>
      <c r="O49964" s="172"/>
      <c r="U49964" s="173"/>
    </row>
    <row r="49965" spans="13:21" s="104" customFormat="1" ht="15.75">
      <c r="M49965" s="172"/>
      <c r="N49965" s="172"/>
      <c r="O49965" s="172"/>
      <c r="U49965" s="173"/>
    </row>
    <row r="49966" spans="13:21" s="104" customFormat="1" ht="15.75">
      <c r="M49966" s="172"/>
      <c r="N49966" s="172"/>
      <c r="O49966" s="172"/>
      <c r="U49966" s="173"/>
    </row>
    <row r="49967" spans="13:21" s="104" customFormat="1" ht="15.75">
      <c r="M49967" s="172"/>
      <c r="N49967" s="172"/>
      <c r="O49967" s="172"/>
      <c r="U49967" s="173"/>
    </row>
    <row r="49968" spans="13:21" s="104" customFormat="1" ht="15.75">
      <c r="M49968" s="172"/>
      <c r="N49968" s="172"/>
      <c r="O49968" s="172"/>
      <c r="U49968" s="173"/>
    </row>
    <row r="49969" spans="13:21" s="104" customFormat="1" ht="15.75">
      <c r="M49969" s="172"/>
      <c r="N49969" s="172"/>
      <c r="O49969" s="172"/>
      <c r="U49969" s="173"/>
    </row>
    <row r="49970" spans="13:21" s="104" customFormat="1" ht="15.75">
      <c r="M49970" s="172"/>
      <c r="N49970" s="172"/>
      <c r="O49970" s="172"/>
      <c r="U49970" s="173"/>
    </row>
    <row r="49971" spans="13:21" s="104" customFormat="1" ht="15.75">
      <c r="M49971" s="172"/>
      <c r="N49971" s="172"/>
      <c r="O49971" s="172"/>
      <c r="U49971" s="173"/>
    </row>
    <row r="49972" spans="13:21" s="104" customFormat="1" ht="15.75">
      <c r="M49972" s="172"/>
      <c r="N49972" s="172"/>
      <c r="O49972" s="172"/>
      <c r="U49972" s="173"/>
    </row>
    <row r="49973" spans="13:21" s="104" customFormat="1" ht="15.75">
      <c r="M49973" s="172"/>
      <c r="N49973" s="172"/>
      <c r="O49973" s="172"/>
      <c r="U49973" s="173"/>
    </row>
    <row r="49974" spans="13:21" s="104" customFormat="1" ht="15.75">
      <c r="M49974" s="172"/>
      <c r="N49974" s="172"/>
      <c r="O49974" s="172"/>
      <c r="U49974" s="173"/>
    </row>
    <row r="49975" spans="13:21" s="104" customFormat="1" ht="15.75">
      <c r="M49975" s="172"/>
      <c r="N49975" s="172"/>
      <c r="O49975" s="172"/>
      <c r="U49975" s="173"/>
    </row>
    <row r="49976" spans="13:21" s="104" customFormat="1" ht="15.75">
      <c r="M49976" s="172"/>
      <c r="N49976" s="172"/>
      <c r="O49976" s="172"/>
      <c r="U49976" s="173"/>
    </row>
    <row r="49977" spans="13:21" s="104" customFormat="1" ht="15.75">
      <c r="M49977" s="172"/>
      <c r="N49977" s="172"/>
      <c r="O49977" s="172"/>
      <c r="U49977" s="173"/>
    </row>
    <row r="49978" spans="13:21" s="104" customFormat="1" ht="15.75">
      <c r="M49978" s="172"/>
      <c r="N49978" s="172"/>
      <c r="O49978" s="172"/>
      <c r="U49978" s="173"/>
    </row>
    <row r="49979" spans="13:21" s="104" customFormat="1" ht="15.75">
      <c r="M49979" s="172"/>
      <c r="N49979" s="172"/>
      <c r="O49979" s="172"/>
      <c r="U49979" s="173"/>
    </row>
    <row r="49980" spans="13:21" s="104" customFormat="1" ht="15.75">
      <c r="M49980" s="172"/>
      <c r="N49980" s="172"/>
      <c r="O49980" s="172"/>
      <c r="U49980" s="173"/>
    </row>
    <row r="49981" spans="13:21" s="104" customFormat="1" ht="15.75">
      <c r="M49981" s="172"/>
      <c r="N49981" s="172"/>
      <c r="O49981" s="172"/>
      <c r="U49981" s="173"/>
    </row>
    <row r="49982" spans="13:21" s="104" customFormat="1" ht="15.75">
      <c r="M49982" s="172"/>
      <c r="N49982" s="172"/>
      <c r="O49982" s="172"/>
      <c r="U49982" s="173"/>
    </row>
    <row r="49983" spans="13:21" s="104" customFormat="1" ht="15.75">
      <c r="M49983" s="172"/>
      <c r="N49983" s="172"/>
      <c r="O49983" s="172"/>
      <c r="U49983" s="173"/>
    </row>
    <row r="49984" spans="13:21" s="104" customFormat="1" ht="15.75">
      <c r="M49984" s="172"/>
      <c r="N49984" s="172"/>
      <c r="O49984" s="172"/>
      <c r="U49984" s="173"/>
    </row>
    <row r="49985" spans="13:21" s="104" customFormat="1" ht="15.75">
      <c r="M49985" s="172"/>
      <c r="N49985" s="172"/>
      <c r="O49985" s="172"/>
      <c r="U49985" s="173"/>
    </row>
    <row r="49986" spans="13:21" s="104" customFormat="1" ht="15.75">
      <c r="M49986" s="172"/>
      <c r="N49986" s="172"/>
      <c r="O49986" s="172"/>
      <c r="U49986" s="173"/>
    </row>
    <row r="49987" spans="13:21" s="104" customFormat="1" ht="15.75">
      <c r="M49987" s="172"/>
      <c r="N49987" s="172"/>
      <c r="O49987" s="172"/>
      <c r="U49987" s="173"/>
    </row>
    <row r="49988" spans="13:21" s="104" customFormat="1" ht="15.75">
      <c r="M49988" s="172"/>
      <c r="N49988" s="172"/>
      <c r="O49988" s="172"/>
      <c r="U49988" s="173"/>
    </row>
    <row r="49989" spans="13:21" s="104" customFormat="1" ht="15.75">
      <c r="M49989" s="172"/>
      <c r="N49989" s="172"/>
      <c r="O49989" s="172"/>
      <c r="U49989" s="173"/>
    </row>
    <row r="49990" spans="13:21" s="104" customFormat="1" ht="15.75">
      <c r="M49990" s="172"/>
      <c r="N49990" s="172"/>
      <c r="O49990" s="172"/>
      <c r="U49990" s="173"/>
    </row>
    <row r="49991" spans="13:21" s="104" customFormat="1" ht="15.75">
      <c r="M49991" s="172"/>
      <c r="N49991" s="172"/>
      <c r="O49991" s="172"/>
      <c r="U49991" s="173"/>
    </row>
    <row r="49992" spans="13:21" s="104" customFormat="1" ht="15.75">
      <c r="M49992" s="172"/>
      <c r="N49992" s="172"/>
      <c r="O49992" s="172"/>
      <c r="U49992" s="173"/>
    </row>
    <row r="49993" spans="13:21" s="104" customFormat="1" ht="15.75">
      <c r="M49993" s="172"/>
      <c r="N49993" s="172"/>
      <c r="O49993" s="172"/>
      <c r="U49993" s="173"/>
    </row>
    <row r="49994" spans="13:21" s="104" customFormat="1" ht="15.75">
      <c r="M49994" s="172"/>
      <c r="N49994" s="172"/>
      <c r="O49994" s="172"/>
      <c r="U49994" s="173"/>
    </row>
    <row r="49995" spans="13:21" s="104" customFormat="1" ht="15.75">
      <c r="M49995" s="172"/>
      <c r="N49995" s="172"/>
      <c r="O49995" s="172"/>
      <c r="U49995" s="173"/>
    </row>
    <row r="49996" spans="13:21" s="104" customFormat="1" ht="15.75">
      <c r="M49996" s="172"/>
      <c r="N49996" s="172"/>
      <c r="O49996" s="172"/>
      <c r="U49996" s="173"/>
    </row>
    <row r="49997" spans="13:21" s="104" customFormat="1" ht="15.75">
      <c r="M49997" s="172"/>
      <c r="N49997" s="172"/>
      <c r="O49997" s="172"/>
      <c r="U49997" s="173"/>
    </row>
    <row r="49998" spans="13:21" s="104" customFormat="1" ht="15.75">
      <c r="M49998" s="172"/>
      <c r="N49998" s="172"/>
      <c r="O49998" s="172"/>
      <c r="U49998" s="173"/>
    </row>
    <row r="49999" spans="13:21" s="104" customFormat="1" ht="15.75">
      <c r="M49999" s="172"/>
      <c r="N49999" s="172"/>
      <c r="O49999" s="172"/>
      <c r="U49999" s="173"/>
    </row>
    <row r="50000" spans="13:21" s="104" customFormat="1" ht="15.75">
      <c r="M50000" s="172"/>
      <c r="N50000" s="172"/>
      <c r="O50000" s="172"/>
      <c r="U50000" s="173"/>
    </row>
    <row r="50001" spans="13:21" s="104" customFormat="1" ht="15.75">
      <c r="M50001" s="172"/>
      <c r="N50001" s="172"/>
      <c r="O50001" s="172"/>
      <c r="U50001" s="173"/>
    </row>
    <row r="50002" spans="13:21" s="104" customFormat="1" ht="15.75">
      <c r="M50002" s="172"/>
      <c r="N50002" s="172"/>
      <c r="O50002" s="172"/>
      <c r="U50002" s="173"/>
    </row>
    <row r="50003" spans="13:21" s="104" customFormat="1" ht="15.75">
      <c r="M50003" s="172"/>
      <c r="N50003" s="172"/>
      <c r="O50003" s="172"/>
      <c r="U50003" s="173"/>
    </row>
    <row r="50004" spans="13:21" s="104" customFormat="1" ht="15.75">
      <c r="M50004" s="172"/>
      <c r="N50004" s="172"/>
      <c r="O50004" s="172"/>
      <c r="U50004" s="173"/>
    </row>
    <row r="50005" spans="13:21" s="104" customFormat="1" ht="15.75">
      <c r="M50005" s="172"/>
      <c r="N50005" s="172"/>
      <c r="O50005" s="172"/>
      <c r="U50005" s="173"/>
    </row>
    <row r="50006" spans="13:21" s="104" customFormat="1" ht="15.75">
      <c r="M50006" s="172"/>
      <c r="N50006" s="172"/>
      <c r="O50006" s="172"/>
      <c r="U50006" s="173"/>
    </row>
    <row r="50007" spans="13:21" s="104" customFormat="1" ht="15.75">
      <c r="M50007" s="172"/>
      <c r="N50007" s="172"/>
      <c r="O50007" s="172"/>
      <c r="U50007" s="173"/>
    </row>
    <row r="50008" spans="13:21" s="104" customFormat="1" ht="15.75">
      <c r="M50008" s="172"/>
      <c r="N50008" s="172"/>
      <c r="O50008" s="172"/>
      <c r="U50008" s="173"/>
    </row>
    <row r="50009" spans="13:21" s="104" customFormat="1" ht="15.75">
      <c r="M50009" s="172"/>
      <c r="N50009" s="172"/>
      <c r="O50009" s="172"/>
      <c r="U50009" s="173"/>
    </row>
    <row r="50010" spans="13:21" s="104" customFormat="1" ht="15.75">
      <c r="M50010" s="172"/>
      <c r="N50010" s="172"/>
      <c r="O50010" s="172"/>
      <c r="U50010" s="173"/>
    </row>
    <row r="50011" spans="13:21" s="104" customFormat="1" ht="15.75">
      <c r="M50011" s="172"/>
      <c r="N50011" s="172"/>
      <c r="O50011" s="172"/>
      <c r="U50011" s="173"/>
    </row>
    <row r="50012" spans="13:21" s="104" customFormat="1" ht="15.75">
      <c r="M50012" s="172"/>
      <c r="N50012" s="172"/>
      <c r="O50012" s="172"/>
      <c r="U50012" s="173"/>
    </row>
    <row r="50013" spans="13:21" s="104" customFormat="1" ht="15.75">
      <c r="M50013" s="172"/>
      <c r="N50013" s="172"/>
      <c r="O50013" s="172"/>
      <c r="U50013" s="173"/>
    </row>
    <row r="50014" spans="13:21" s="104" customFormat="1" ht="15.75">
      <c r="M50014" s="172"/>
      <c r="N50014" s="172"/>
      <c r="O50014" s="172"/>
      <c r="U50014" s="173"/>
    </row>
    <row r="50015" spans="13:21" s="104" customFormat="1" ht="15.75">
      <c r="M50015" s="172"/>
      <c r="N50015" s="172"/>
      <c r="O50015" s="172"/>
      <c r="U50015" s="173"/>
    </row>
    <row r="50016" spans="13:21" s="104" customFormat="1" ht="15.75">
      <c r="M50016" s="172"/>
      <c r="N50016" s="172"/>
      <c r="O50016" s="172"/>
      <c r="U50016" s="173"/>
    </row>
    <row r="50017" spans="13:21" s="104" customFormat="1" ht="15.75">
      <c r="M50017" s="172"/>
      <c r="N50017" s="172"/>
      <c r="O50017" s="172"/>
      <c r="U50017" s="173"/>
    </row>
    <row r="50018" spans="13:21" s="104" customFormat="1" ht="15.75">
      <c r="M50018" s="172"/>
      <c r="N50018" s="172"/>
      <c r="O50018" s="172"/>
      <c r="U50018" s="173"/>
    </row>
    <row r="50019" spans="13:21" s="104" customFormat="1" ht="15.75">
      <c r="M50019" s="172"/>
      <c r="N50019" s="172"/>
      <c r="O50019" s="172"/>
      <c r="U50019" s="173"/>
    </row>
    <row r="50020" spans="13:21" s="104" customFormat="1" ht="15.75">
      <c r="M50020" s="172"/>
      <c r="N50020" s="172"/>
      <c r="O50020" s="172"/>
      <c r="U50020" s="173"/>
    </row>
    <row r="50021" spans="13:21" s="104" customFormat="1" ht="15.75">
      <c r="M50021" s="172"/>
      <c r="N50021" s="172"/>
      <c r="O50021" s="172"/>
      <c r="U50021" s="173"/>
    </row>
    <row r="50022" spans="13:21" s="104" customFormat="1" ht="15.75">
      <c r="M50022" s="172"/>
      <c r="N50022" s="172"/>
      <c r="O50022" s="172"/>
      <c r="U50022" s="173"/>
    </row>
    <row r="50023" spans="13:21" s="104" customFormat="1" ht="15.75">
      <c r="M50023" s="172"/>
      <c r="N50023" s="172"/>
      <c r="O50023" s="172"/>
      <c r="U50023" s="173"/>
    </row>
    <row r="50024" spans="13:21" s="104" customFormat="1" ht="15.75">
      <c r="M50024" s="172"/>
      <c r="N50024" s="172"/>
      <c r="O50024" s="172"/>
      <c r="U50024" s="173"/>
    </row>
    <row r="50025" spans="13:21" s="104" customFormat="1" ht="15.75">
      <c r="M50025" s="172"/>
      <c r="N50025" s="172"/>
      <c r="O50025" s="172"/>
      <c r="U50025" s="173"/>
    </row>
    <row r="50026" spans="13:21" s="104" customFormat="1" ht="15.75">
      <c r="M50026" s="172"/>
      <c r="N50026" s="172"/>
      <c r="O50026" s="172"/>
      <c r="U50026" s="173"/>
    </row>
    <row r="50027" spans="13:21" s="104" customFormat="1" ht="15.75">
      <c r="M50027" s="172"/>
      <c r="N50027" s="172"/>
      <c r="O50027" s="172"/>
      <c r="U50027" s="173"/>
    </row>
    <row r="50028" spans="13:21" s="104" customFormat="1" ht="15.75">
      <c r="M50028" s="172"/>
      <c r="N50028" s="172"/>
      <c r="O50028" s="172"/>
      <c r="U50028" s="173"/>
    </row>
    <row r="50029" spans="13:21" s="104" customFormat="1" ht="15.75">
      <c r="M50029" s="172"/>
      <c r="N50029" s="172"/>
      <c r="O50029" s="172"/>
      <c r="U50029" s="173"/>
    </row>
    <row r="50030" spans="13:21" s="104" customFormat="1" ht="15.75">
      <c r="M50030" s="172"/>
      <c r="N50030" s="172"/>
      <c r="O50030" s="172"/>
      <c r="U50030" s="173"/>
    </row>
    <row r="50031" spans="13:21" s="104" customFormat="1" ht="15.75">
      <c r="M50031" s="172"/>
      <c r="N50031" s="172"/>
      <c r="O50031" s="172"/>
      <c r="U50031" s="173"/>
    </row>
    <row r="50032" spans="13:21" s="104" customFormat="1" ht="15.75">
      <c r="M50032" s="172"/>
      <c r="N50032" s="172"/>
      <c r="O50032" s="172"/>
      <c r="U50032" s="173"/>
    </row>
    <row r="50033" spans="13:21" s="104" customFormat="1" ht="15.75">
      <c r="M50033" s="172"/>
      <c r="N50033" s="172"/>
      <c r="O50033" s="172"/>
      <c r="U50033" s="173"/>
    </row>
    <row r="50034" spans="13:21" s="104" customFormat="1" ht="15.75">
      <c r="M50034" s="172"/>
      <c r="N50034" s="172"/>
      <c r="O50034" s="172"/>
      <c r="U50034" s="173"/>
    </row>
    <row r="50035" spans="13:21" s="104" customFormat="1" ht="15.75">
      <c r="M50035" s="172"/>
      <c r="N50035" s="172"/>
      <c r="O50035" s="172"/>
      <c r="U50035" s="173"/>
    </row>
    <row r="50036" spans="13:21" s="104" customFormat="1" ht="15.75">
      <c r="M50036" s="172"/>
      <c r="N50036" s="172"/>
      <c r="O50036" s="172"/>
      <c r="U50036" s="173"/>
    </row>
    <row r="50037" spans="13:21" s="104" customFormat="1" ht="15.75">
      <c r="M50037" s="172"/>
      <c r="N50037" s="172"/>
      <c r="O50037" s="172"/>
      <c r="U50037" s="173"/>
    </row>
    <row r="50038" spans="13:21" s="104" customFormat="1" ht="15.75">
      <c r="M50038" s="172"/>
      <c r="N50038" s="172"/>
      <c r="O50038" s="172"/>
      <c r="U50038" s="173"/>
    </row>
    <row r="50039" spans="13:21" s="104" customFormat="1" ht="15.75">
      <c r="M50039" s="172"/>
      <c r="N50039" s="172"/>
      <c r="O50039" s="172"/>
      <c r="U50039" s="173"/>
    </row>
    <row r="50040" spans="13:21" s="104" customFormat="1" ht="15.75">
      <c r="M50040" s="172"/>
      <c r="N50040" s="172"/>
      <c r="O50040" s="172"/>
      <c r="U50040" s="173"/>
    </row>
    <row r="50041" spans="13:21" s="104" customFormat="1" ht="15.75">
      <c r="M50041" s="172"/>
      <c r="N50041" s="172"/>
      <c r="O50041" s="172"/>
      <c r="U50041" s="173"/>
    </row>
    <row r="50042" spans="13:21" s="104" customFormat="1" ht="15.75">
      <c r="M50042" s="172"/>
      <c r="N50042" s="172"/>
      <c r="O50042" s="172"/>
      <c r="U50042" s="173"/>
    </row>
    <row r="50043" spans="13:21" s="104" customFormat="1" ht="15.75">
      <c r="M50043" s="172"/>
      <c r="N50043" s="172"/>
      <c r="O50043" s="172"/>
      <c r="U50043" s="173"/>
    </row>
    <row r="50044" spans="13:21" s="104" customFormat="1" ht="15.75">
      <c r="M50044" s="172"/>
      <c r="N50044" s="172"/>
      <c r="O50044" s="172"/>
      <c r="U50044" s="173"/>
    </row>
    <row r="50045" spans="13:21" s="104" customFormat="1" ht="15.75">
      <c r="M50045" s="172"/>
      <c r="N50045" s="172"/>
      <c r="O50045" s="172"/>
      <c r="U50045" s="173"/>
    </row>
    <row r="50046" spans="13:21" s="104" customFormat="1" ht="15.75">
      <c r="M50046" s="172"/>
      <c r="N50046" s="172"/>
      <c r="O50046" s="172"/>
      <c r="U50046" s="173"/>
    </row>
    <row r="50047" spans="13:21" s="104" customFormat="1" ht="15.75">
      <c r="M50047" s="172"/>
      <c r="N50047" s="172"/>
      <c r="O50047" s="172"/>
      <c r="U50047" s="173"/>
    </row>
    <row r="50048" spans="13:21" s="104" customFormat="1" ht="15.75">
      <c r="M50048" s="172"/>
      <c r="N50048" s="172"/>
      <c r="O50048" s="172"/>
      <c r="U50048" s="173"/>
    </row>
    <row r="50049" spans="13:21" s="104" customFormat="1" ht="15.75">
      <c r="M50049" s="172"/>
      <c r="N50049" s="172"/>
      <c r="O50049" s="172"/>
      <c r="U50049" s="173"/>
    </row>
    <row r="50050" spans="13:21" s="104" customFormat="1" ht="15.75">
      <c r="M50050" s="172"/>
      <c r="N50050" s="172"/>
      <c r="O50050" s="172"/>
      <c r="U50050" s="173"/>
    </row>
    <row r="50051" spans="13:21" s="104" customFormat="1" ht="15.75">
      <c r="M50051" s="172"/>
      <c r="N50051" s="172"/>
      <c r="O50051" s="172"/>
      <c r="U50051" s="173"/>
    </row>
    <row r="50052" spans="13:21" s="104" customFormat="1" ht="15.75">
      <c r="M50052" s="172"/>
      <c r="N50052" s="172"/>
      <c r="O50052" s="172"/>
      <c r="U50052" s="173"/>
    </row>
    <row r="50053" spans="13:21" s="104" customFormat="1" ht="15.75">
      <c r="M50053" s="172"/>
      <c r="N50053" s="172"/>
      <c r="O50053" s="172"/>
      <c r="U50053" s="173"/>
    </row>
    <row r="50054" spans="13:21" s="104" customFormat="1" ht="15.75">
      <c r="M50054" s="172"/>
      <c r="N50054" s="172"/>
      <c r="O50054" s="172"/>
      <c r="U50054" s="173"/>
    </row>
    <row r="50055" spans="13:21" s="104" customFormat="1" ht="15.75">
      <c r="M50055" s="172"/>
      <c r="N50055" s="172"/>
      <c r="O50055" s="172"/>
      <c r="U50055" s="173"/>
    </row>
    <row r="50056" spans="13:21" s="104" customFormat="1" ht="15.75">
      <c r="M50056" s="172"/>
      <c r="N50056" s="172"/>
      <c r="O50056" s="172"/>
      <c r="U50056" s="173"/>
    </row>
    <row r="50057" spans="13:21" s="104" customFormat="1" ht="15.75">
      <c r="M50057" s="172"/>
      <c r="N50057" s="172"/>
      <c r="O50057" s="172"/>
      <c r="U50057" s="173"/>
    </row>
    <row r="50058" spans="13:21" s="104" customFormat="1" ht="15.75">
      <c r="M50058" s="172"/>
      <c r="N50058" s="172"/>
      <c r="O50058" s="172"/>
      <c r="U50058" s="173"/>
    </row>
    <row r="50059" spans="13:21" s="104" customFormat="1" ht="15.75">
      <c r="M50059" s="172"/>
      <c r="N50059" s="172"/>
      <c r="O50059" s="172"/>
      <c r="U50059" s="173"/>
    </row>
    <row r="50060" spans="13:21" s="104" customFormat="1" ht="15.75">
      <c r="M50060" s="172"/>
      <c r="N50060" s="172"/>
      <c r="O50060" s="172"/>
      <c r="U50060" s="173"/>
    </row>
    <row r="50061" spans="13:21" s="104" customFormat="1" ht="15.75">
      <c r="M50061" s="172"/>
      <c r="N50061" s="172"/>
      <c r="O50061" s="172"/>
      <c r="U50061" s="173"/>
    </row>
    <row r="50062" spans="13:21" s="104" customFormat="1" ht="15.75">
      <c r="M50062" s="172"/>
      <c r="N50062" s="172"/>
      <c r="O50062" s="172"/>
      <c r="U50062" s="173"/>
    </row>
    <row r="50063" spans="13:21" s="104" customFormat="1" ht="15.75">
      <c r="M50063" s="172"/>
      <c r="N50063" s="172"/>
      <c r="O50063" s="172"/>
      <c r="U50063" s="173"/>
    </row>
    <row r="50064" spans="13:21" s="104" customFormat="1" ht="15.75">
      <c r="M50064" s="172"/>
      <c r="N50064" s="172"/>
      <c r="O50064" s="172"/>
      <c r="U50064" s="173"/>
    </row>
    <row r="50065" spans="13:21" s="104" customFormat="1" ht="15.75">
      <c r="M50065" s="172"/>
      <c r="N50065" s="172"/>
      <c r="O50065" s="172"/>
      <c r="U50065" s="173"/>
    </row>
    <row r="50066" spans="13:21" s="104" customFormat="1" ht="15.75">
      <c r="M50066" s="172"/>
      <c r="N50066" s="172"/>
      <c r="O50066" s="172"/>
      <c r="U50066" s="173"/>
    </row>
    <row r="50067" spans="13:21" s="104" customFormat="1" ht="15.75">
      <c r="M50067" s="172"/>
      <c r="N50067" s="172"/>
      <c r="O50067" s="172"/>
      <c r="U50067" s="173"/>
    </row>
    <row r="50068" spans="13:21" s="104" customFormat="1" ht="15.75">
      <c r="M50068" s="172"/>
      <c r="N50068" s="172"/>
      <c r="O50068" s="172"/>
      <c r="U50068" s="173"/>
    </row>
    <row r="50069" spans="13:21" s="104" customFormat="1" ht="15.75">
      <c r="M50069" s="172"/>
      <c r="N50069" s="172"/>
      <c r="O50069" s="172"/>
      <c r="U50069" s="173"/>
    </row>
    <row r="50070" spans="13:21" s="104" customFormat="1" ht="15.75">
      <c r="M50070" s="172"/>
      <c r="N50070" s="172"/>
      <c r="O50070" s="172"/>
      <c r="U50070" s="173"/>
    </row>
    <row r="50071" spans="13:21" s="104" customFormat="1" ht="15.75">
      <c r="M50071" s="172"/>
      <c r="N50071" s="172"/>
      <c r="O50071" s="172"/>
      <c r="U50071" s="173"/>
    </row>
    <row r="50072" spans="13:21" s="104" customFormat="1" ht="15.75">
      <c r="M50072" s="172"/>
      <c r="N50072" s="172"/>
      <c r="O50072" s="172"/>
      <c r="U50072" s="173"/>
    </row>
    <row r="50073" spans="13:21" s="104" customFormat="1" ht="15.75">
      <c r="M50073" s="172"/>
      <c r="N50073" s="172"/>
      <c r="O50073" s="172"/>
      <c r="U50073" s="173"/>
    </row>
    <row r="50074" spans="13:21" s="104" customFormat="1" ht="15.75">
      <c r="M50074" s="172"/>
      <c r="N50074" s="172"/>
      <c r="O50074" s="172"/>
      <c r="U50074" s="173"/>
    </row>
    <row r="50075" spans="13:21" s="104" customFormat="1" ht="15.75">
      <c r="M50075" s="172"/>
      <c r="N50075" s="172"/>
      <c r="O50075" s="172"/>
      <c r="U50075" s="173"/>
    </row>
    <row r="50076" spans="13:21" s="104" customFormat="1" ht="15.75">
      <c r="M50076" s="172"/>
      <c r="N50076" s="172"/>
      <c r="O50076" s="172"/>
      <c r="U50076" s="173"/>
    </row>
    <row r="50077" spans="13:21" s="104" customFormat="1" ht="15.75">
      <c r="M50077" s="172"/>
      <c r="N50077" s="172"/>
      <c r="O50077" s="172"/>
      <c r="U50077" s="173"/>
    </row>
    <row r="50078" spans="13:21" s="104" customFormat="1" ht="15.75">
      <c r="M50078" s="172"/>
      <c r="N50078" s="172"/>
      <c r="O50078" s="172"/>
      <c r="U50078" s="173"/>
    </row>
    <row r="50079" spans="13:21" s="104" customFormat="1" ht="15.75">
      <c r="M50079" s="172"/>
      <c r="N50079" s="172"/>
      <c r="O50079" s="172"/>
      <c r="U50079" s="173"/>
    </row>
    <row r="50080" spans="13:21" s="104" customFormat="1" ht="15.75">
      <c r="M50080" s="172"/>
      <c r="N50080" s="172"/>
      <c r="O50080" s="172"/>
      <c r="U50080" s="173"/>
    </row>
    <row r="50081" spans="13:21" s="104" customFormat="1" ht="15.75">
      <c r="M50081" s="172"/>
      <c r="N50081" s="172"/>
      <c r="O50081" s="172"/>
      <c r="U50081" s="173"/>
    </row>
    <row r="50082" spans="13:21" s="104" customFormat="1" ht="15.75">
      <c r="M50082" s="172"/>
      <c r="N50082" s="172"/>
      <c r="O50082" s="172"/>
      <c r="U50082" s="173"/>
    </row>
    <row r="50083" spans="13:21" s="104" customFormat="1" ht="15.75">
      <c r="M50083" s="172"/>
      <c r="N50083" s="172"/>
      <c r="O50083" s="172"/>
      <c r="U50083" s="173"/>
    </row>
    <row r="50084" spans="13:21" s="104" customFormat="1" ht="15.75">
      <c r="M50084" s="172"/>
      <c r="N50084" s="172"/>
      <c r="O50084" s="172"/>
      <c r="U50084" s="173"/>
    </row>
    <row r="50085" spans="13:21" s="104" customFormat="1" ht="15.75">
      <c r="M50085" s="172"/>
      <c r="N50085" s="172"/>
      <c r="O50085" s="172"/>
      <c r="U50085" s="173"/>
    </row>
    <row r="50086" spans="13:21" s="104" customFormat="1" ht="15.75">
      <c r="M50086" s="172"/>
      <c r="N50086" s="172"/>
      <c r="O50086" s="172"/>
      <c r="U50086" s="173"/>
    </row>
    <row r="50087" spans="13:21" s="104" customFormat="1" ht="15.75">
      <c r="M50087" s="172"/>
      <c r="N50087" s="172"/>
      <c r="O50087" s="172"/>
      <c r="U50087" s="173"/>
    </row>
    <row r="50088" spans="13:21" s="104" customFormat="1" ht="15.75">
      <c r="M50088" s="172"/>
      <c r="N50088" s="172"/>
      <c r="O50088" s="172"/>
      <c r="U50088" s="173"/>
    </row>
    <row r="50089" spans="13:21" s="104" customFormat="1" ht="15.75">
      <c r="M50089" s="172"/>
      <c r="N50089" s="172"/>
      <c r="O50089" s="172"/>
      <c r="U50089" s="173"/>
    </row>
    <row r="50090" spans="13:21" s="104" customFormat="1" ht="15.75">
      <c r="M50090" s="172"/>
      <c r="N50090" s="172"/>
      <c r="O50090" s="172"/>
      <c r="U50090" s="173"/>
    </row>
    <row r="50091" spans="13:21" s="104" customFormat="1" ht="15.75">
      <c r="M50091" s="172"/>
      <c r="N50091" s="172"/>
      <c r="O50091" s="172"/>
      <c r="U50091" s="173"/>
    </row>
    <row r="50092" spans="13:21" s="104" customFormat="1" ht="15.75">
      <c r="M50092" s="172"/>
      <c r="N50092" s="172"/>
      <c r="O50092" s="172"/>
      <c r="U50092" s="173"/>
    </row>
    <row r="50093" spans="13:21" s="104" customFormat="1" ht="15.75">
      <c r="M50093" s="172"/>
      <c r="N50093" s="172"/>
      <c r="O50093" s="172"/>
      <c r="U50093" s="173"/>
    </row>
    <row r="50094" spans="13:21" s="104" customFormat="1" ht="15.75">
      <c r="M50094" s="172"/>
      <c r="N50094" s="172"/>
      <c r="O50094" s="172"/>
      <c r="U50094" s="173"/>
    </row>
    <row r="50095" spans="13:21" s="104" customFormat="1" ht="15.75">
      <c r="M50095" s="172"/>
      <c r="N50095" s="172"/>
      <c r="O50095" s="172"/>
      <c r="U50095" s="173"/>
    </row>
    <row r="50096" spans="13:21" s="104" customFormat="1" ht="15.75">
      <c r="M50096" s="172"/>
      <c r="N50096" s="172"/>
      <c r="O50096" s="172"/>
      <c r="U50096" s="173"/>
    </row>
    <row r="50097" spans="13:21" s="104" customFormat="1" ht="15.75">
      <c r="M50097" s="172"/>
      <c r="N50097" s="172"/>
      <c r="O50097" s="172"/>
      <c r="U50097" s="173"/>
    </row>
    <row r="50098" spans="13:21" s="104" customFormat="1" ht="15.75">
      <c r="M50098" s="172"/>
      <c r="N50098" s="172"/>
      <c r="O50098" s="172"/>
      <c r="U50098" s="173"/>
    </row>
    <row r="50099" spans="13:21" s="104" customFormat="1" ht="15.75">
      <c r="M50099" s="172"/>
      <c r="N50099" s="172"/>
      <c r="O50099" s="172"/>
      <c r="U50099" s="173"/>
    </row>
    <row r="50100" spans="13:21" s="104" customFormat="1" ht="15.75">
      <c r="M50100" s="172"/>
      <c r="N50100" s="172"/>
      <c r="O50100" s="172"/>
      <c r="U50100" s="173"/>
    </row>
    <row r="50101" spans="13:21" s="104" customFormat="1" ht="15.75">
      <c r="M50101" s="172"/>
      <c r="N50101" s="172"/>
      <c r="O50101" s="172"/>
      <c r="U50101" s="173"/>
    </row>
    <row r="50102" spans="13:21" s="104" customFormat="1" ht="15.75">
      <c r="M50102" s="172"/>
      <c r="N50102" s="172"/>
      <c r="O50102" s="172"/>
      <c r="U50102" s="173"/>
    </row>
    <row r="50103" spans="13:21" s="104" customFormat="1" ht="15.75">
      <c r="M50103" s="172"/>
      <c r="N50103" s="172"/>
      <c r="O50103" s="172"/>
      <c r="U50103" s="173"/>
    </row>
    <row r="50104" spans="13:21" s="104" customFormat="1" ht="15.75">
      <c r="M50104" s="172"/>
      <c r="N50104" s="172"/>
      <c r="O50104" s="172"/>
      <c r="U50104" s="173"/>
    </row>
    <row r="50105" spans="13:21" s="104" customFormat="1" ht="15.75">
      <c r="M50105" s="172"/>
      <c r="N50105" s="172"/>
      <c r="O50105" s="172"/>
      <c r="U50105" s="173"/>
    </row>
    <row r="50106" spans="13:21" s="104" customFormat="1" ht="15.75">
      <c r="M50106" s="172"/>
      <c r="N50106" s="172"/>
      <c r="O50106" s="172"/>
      <c r="U50106" s="173"/>
    </row>
    <row r="50107" spans="13:21" s="104" customFormat="1" ht="15.75">
      <c r="M50107" s="172"/>
      <c r="N50107" s="172"/>
      <c r="O50107" s="172"/>
      <c r="U50107" s="173"/>
    </row>
    <row r="50108" spans="13:21" s="104" customFormat="1" ht="15.75">
      <c r="M50108" s="172"/>
      <c r="N50108" s="172"/>
      <c r="O50108" s="172"/>
      <c r="U50108" s="173"/>
    </row>
    <row r="50109" spans="13:21" s="104" customFormat="1" ht="15.75">
      <c r="M50109" s="172"/>
      <c r="N50109" s="172"/>
      <c r="O50109" s="172"/>
      <c r="U50109" s="173"/>
    </row>
    <row r="50110" spans="13:21" s="104" customFormat="1" ht="15.75">
      <c r="M50110" s="172"/>
      <c r="N50110" s="172"/>
      <c r="O50110" s="172"/>
      <c r="U50110" s="173"/>
    </row>
    <row r="50111" spans="13:21" s="104" customFormat="1" ht="15.75">
      <c r="M50111" s="172"/>
      <c r="N50111" s="172"/>
      <c r="O50111" s="172"/>
      <c r="U50111" s="173"/>
    </row>
    <row r="50112" spans="13:21" s="104" customFormat="1" ht="15.75">
      <c r="M50112" s="172"/>
      <c r="N50112" s="172"/>
      <c r="O50112" s="172"/>
      <c r="U50112" s="173"/>
    </row>
    <row r="50113" spans="13:21" s="104" customFormat="1" ht="15.75">
      <c r="M50113" s="172"/>
      <c r="N50113" s="172"/>
      <c r="O50113" s="172"/>
      <c r="U50113" s="173"/>
    </row>
    <row r="50114" spans="13:21" s="104" customFormat="1" ht="15.75">
      <c r="M50114" s="172"/>
      <c r="N50114" s="172"/>
      <c r="O50114" s="172"/>
      <c r="U50114" s="173"/>
    </row>
    <row r="50115" spans="13:21" s="104" customFormat="1" ht="15.75">
      <c r="M50115" s="172"/>
      <c r="N50115" s="172"/>
      <c r="O50115" s="172"/>
      <c r="U50115" s="173"/>
    </row>
    <row r="50116" spans="13:21" s="104" customFormat="1" ht="15.75">
      <c r="M50116" s="172"/>
      <c r="N50116" s="172"/>
      <c r="O50116" s="172"/>
      <c r="U50116" s="173"/>
    </row>
    <row r="50117" spans="13:21" s="104" customFormat="1" ht="15.75">
      <c r="M50117" s="172"/>
      <c r="N50117" s="172"/>
      <c r="O50117" s="172"/>
      <c r="U50117" s="173"/>
    </row>
    <row r="50118" spans="13:21" s="104" customFormat="1" ht="15.75">
      <c r="M50118" s="172"/>
      <c r="N50118" s="172"/>
      <c r="O50118" s="172"/>
      <c r="U50118" s="173"/>
    </row>
    <row r="50119" spans="13:21" s="104" customFormat="1" ht="15.75">
      <c r="M50119" s="172"/>
      <c r="N50119" s="172"/>
      <c r="O50119" s="172"/>
      <c r="U50119" s="173"/>
    </row>
    <row r="50120" spans="13:21" s="104" customFormat="1" ht="15.75">
      <c r="M50120" s="172"/>
      <c r="N50120" s="172"/>
      <c r="O50120" s="172"/>
      <c r="U50120" s="173"/>
    </row>
    <row r="50121" spans="13:21" s="104" customFormat="1" ht="15.75">
      <c r="M50121" s="172"/>
      <c r="N50121" s="172"/>
      <c r="O50121" s="172"/>
      <c r="U50121" s="173"/>
    </row>
    <row r="50122" spans="13:21" s="104" customFormat="1" ht="15.75">
      <c r="M50122" s="172"/>
      <c r="N50122" s="172"/>
      <c r="O50122" s="172"/>
      <c r="U50122" s="173"/>
    </row>
    <row r="50123" spans="13:21" s="104" customFormat="1" ht="15.75">
      <c r="M50123" s="172"/>
      <c r="N50123" s="172"/>
      <c r="O50123" s="172"/>
      <c r="U50123" s="173"/>
    </row>
    <row r="50124" spans="13:21" s="104" customFormat="1" ht="15.75">
      <c r="M50124" s="172"/>
      <c r="N50124" s="172"/>
      <c r="O50124" s="172"/>
      <c r="U50124" s="173"/>
    </row>
    <row r="50125" spans="13:21" s="104" customFormat="1" ht="15.75">
      <c r="M50125" s="172"/>
      <c r="N50125" s="172"/>
      <c r="O50125" s="172"/>
      <c r="U50125" s="173"/>
    </row>
    <row r="50126" spans="13:21" s="104" customFormat="1" ht="15.75">
      <c r="M50126" s="172"/>
      <c r="N50126" s="172"/>
      <c r="O50126" s="172"/>
      <c r="U50126" s="173"/>
    </row>
    <row r="50127" spans="13:21" s="104" customFormat="1" ht="15.75">
      <c r="M50127" s="172"/>
      <c r="N50127" s="172"/>
      <c r="O50127" s="172"/>
      <c r="U50127" s="173"/>
    </row>
    <row r="50128" spans="13:21" s="104" customFormat="1" ht="15.75">
      <c r="M50128" s="172"/>
      <c r="N50128" s="172"/>
      <c r="O50128" s="172"/>
      <c r="U50128" s="173"/>
    </row>
    <row r="50129" spans="13:21" s="104" customFormat="1" ht="15.75">
      <c r="M50129" s="172"/>
      <c r="N50129" s="172"/>
      <c r="O50129" s="172"/>
      <c r="U50129" s="173"/>
    </row>
    <row r="50130" spans="13:21" s="104" customFormat="1" ht="15.75">
      <c r="M50130" s="172"/>
      <c r="N50130" s="172"/>
      <c r="O50130" s="172"/>
      <c r="U50130" s="173"/>
    </row>
    <row r="50131" spans="13:21" s="104" customFormat="1" ht="15.75">
      <c r="M50131" s="172"/>
      <c r="N50131" s="172"/>
      <c r="O50131" s="172"/>
      <c r="U50131" s="173"/>
    </row>
    <row r="50132" spans="13:21" s="104" customFormat="1" ht="15.75">
      <c r="M50132" s="172"/>
      <c r="N50132" s="172"/>
      <c r="O50132" s="172"/>
      <c r="U50132" s="173"/>
    </row>
    <row r="50133" spans="13:21" s="104" customFormat="1" ht="15.75">
      <c r="M50133" s="172"/>
      <c r="N50133" s="172"/>
      <c r="O50133" s="172"/>
      <c r="U50133" s="173"/>
    </row>
    <row r="50134" spans="13:21" s="104" customFormat="1" ht="15.75">
      <c r="M50134" s="172"/>
      <c r="N50134" s="172"/>
      <c r="O50134" s="172"/>
      <c r="U50134" s="173"/>
    </row>
    <row r="50135" spans="13:21" s="104" customFormat="1" ht="15.75">
      <c r="M50135" s="172"/>
      <c r="N50135" s="172"/>
      <c r="O50135" s="172"/>
      <c r="U50135" s="173"/>
    </row>
    <row r="50136" spans="13:21" s="104" customFormat="1" ht="15.75">
      <c r="M50136" s="172"/>
      <c r="N50136" s="172"/>
      <c r="O50136" s="172"/>
      <c r="U50136" s="173"/>
    </row>
    <row r="50137" spans="13:21" s="104" customFormat="1" ht="15.75">
      <c r="M50137" s="172"/>
      <c r="N50137" s="172"/>
      <c r="O50137" s="172"/>
      <c r="U50137" s="173"/>
    </row>
    <row r="50138" spans="13:21" s="104" customFormat="1" ht="15.75">
      <c r="M50138" s="172"/>
      <c r="N50138" s="172"/>
      <c r="O50138" s="172"/>
      <c r="U50138" s="173"/>
    </row>
    <row r="50139" spans="13:21" s="104" customFormat="1" ht="15.75">
      <c r="M50139" s="172"/>
      <c r="N50139" s="172"/>
      <c r="O50139" s="172"/>
      <c r="U50139" s="173"/>
    </row>
    <row r="50140" spans="13:21" s="104" customFormat="1" ht="15.75">
      <c r="M50140" s="172"/>
      <c r="N50140" s="172"/>
      <c r="O50140" s="172"/>
      <c r="U50140" s="173"/>
    </row>
    <row r="50141" spans="13:21" s="104" customFormat="1" ht="15.75">
      <c r="M50141" s="172"/>
      <c r="N50141" s="172"/>
      <c r="O50141" s="172"/>
      <c r="U50141" s="173"/>
    </row>
    <row r="50142" spans="13:21" s="104" customFormat="1" ht="15.75">
      <c r="M50142" s="172"/>
      <c r="N50142" s="172"/>
      <c r="O50142" s="172"/>
      <c r="U50142" s="173"/>
    </row>
    <row r="50143" spans="13:21" s="104" customFormat="1" ht="15.75">
      <c r="M50143" s="172"/>
      <c r="N50143" s="172"/>
      <c r="O50143" s="172"/>
      <c r="U50143" s="173"/>
    </row>
    <row r="50144" spans="13:21" s="104" customFormat="1" ht="15.75">
      <c r="M50144" s="172"/>
      <c r="N50144" s="172"/>
      <c r="O50144" s="172"/>
      <c r="U50144" s="173"/>
    </row>
    <row r="50145" spans="13:21" s="104" customFormat="1" ht="15.75">
      <c r="M50145" s="172"/>
      <c r="N50145" s="172"/>
      <c r="O50145" s="172"/>
      <c r="U50145" s="173"/>
    </row>
    <row r="50146" spans="13:21" s="104" customFormat="1" ht="15.75">
      <c r="M50146" s="172"/>
      <c r="N50146" s="172"/>
      <c r="O50146" s="172"/>
      <c r="U50146" s="173"/>
    </row>
    <row r="50147" spans="13:21" s="104" customFormat="1" ht="15.75">
      <c r="M50147" s="172"/>
      <c r="N50147" s="172"/>
      <c r="O50147" s="172"/>
      <c r="U50147" s="173"/>
    </row>
    <row r="50148" spans="13:21" s="104" customFormat="1" ht="15.75">
      <c r="M50148" s="172"/>
      <c r="N50148" s="172"/>
      <c r="O50148" s="172"/>
      <c r="U50148" s="173"/>
    </row>
    <row r="50149" spans="13:21" s="104" customFormat="1" ht="15.75">
      <c r="M50149" s="172"/>
      <c r="N50149" s="172"/>
      <c r="O50149" s="172"/>
      <c r="U50149" s="173"/>
    </row>
    <row r="50150" spans="13:21" s="104" customFormat="1" ht="15.75">
      <c r="M50150" s="172"/>
      <c r="N50150" s="172"/>
      <c r="O50150" s="172"/>
      <c r="U50150" s="173"/>
    </row>
    <row r="50151" spans="13:21" s="104" customFormat="1" ht="15.75">
      <c r="M50151" s="172"/>
      <c r="N50151" s="172"/>
      <c r="O50151" s="172"/>
      <c r="U50151" s="173"/>
    </row>
    <row r="50152" spans="13:21" s="104" customFormat="1" ht="15.75">
      <c r="M50152" s="172"/>
      <c r="N50152" s="172"/>
      <c r="O50152" s="172"/>
      <c r="U50152" s="173"/>
    </row>
    <row r="50153" spans="13:21" s="104" customFormat="1" ht="15.75">
      <c r="M50153" s="172"/>
      <c r="N50153" s="172"/>
      <c r="O50153" s="172"/>
      <c r="U50153" s="173"/>
    </row>
    <row r="50154" spans="13:21" s="104" customFormat="1" ht="15.75">
      <c r="M50154" s="172"/>
      <c r="N50154" s="172"/>
      <c r="O50154" s="172"/>
      <c r="U50154" s="173"/>
    </row>
    <row r="50155" spans="13:21" s="104" customFormat="1" ht="15.75">
      <c r="M50155" s="172"/>
      <c r="N50155" s="172"/>
      <c r="O50155" s="172"/>
      <c r="U50155" s="173"/>
    </row>
    <row r="50156" spans="13:21" s="104" customFormat="1" ht="15.75">
      <c r="M50156" s="172"/>
      <c r="N50156" s="172"/>
      <c r="O50156" s="172"/>
      <c r="U50156" s="173"/>
    </row>
    <row r="50157" spans="13:21" s="104" customFormat="1" ht="15.75">
      <c r="M50157" s="172"/>
      <c r="N50157" s="172"/>
      <c r="O50157" s="172"/>
      <c r="U50157" s="173"/>
    </row>
    <row r="50158" spans="13:21" s="104" customFormat="1" ht="15.75">
      <c r="M50158" s="172"/>
      <c r="N50158" s="172"/>
      <c r="O50158" s="172"/>
      <c r="U50158" s="173"/>
    </row>
    <row r="50159" spans="13:21" s="104" customFormat="1" ht="15.75">
      <c r="M50159" s="172"/>
      <c r="N50159" s="172"/>
      <c r="O50159" s="172"/>
      <c r="U50159" s="173"/>
    </row>
    <row r="50160" spans="13:21" s="104" customFormat="1" ht="15.75">
      <c r="M50160" s="172"/>
      <c r="N50160" s="172"/>
      <c r="O50160" s="172"/>
      <c r="U50160" s="173"/>
    </row>
    <row r="50161" spans="13:21" s="104" customFormat="1" ht="15.75">
      <c r="M50161" s="172"/>
      <c r="N50161" s="172"/>
      <c r="O50161" s="172"/>
      <c r="U50161" s="173"/>
    </row>
    <row r="50162" spans="13:21" s="104" customFormat="1" ht="15.75">
      <c r="M50162" s="172"/>
      <c r="N50162" s="172"/>
      <c r="O50162" s="172"/>
      <c r="U50162" s="173"/>
    </row>
    <row r="50163" spans="13:21" s="104" customFormat="1" ht="15.75">
      <c r="M50163" s="172"/>
      <c r="N50163" s="172"/>
      <c r="O50163" s="172"/>
      <c r="U50163" s="173"/>
    </row>
    <row r="50164" spans="13:21" s="104" customFormat="1" ht="15.75">
      <c r="M50164" s="172"/>
      <c r="N50164" s="172"/>
      <c r="O50164" s="172"/>
      <c r="U50164" s="173"/>
    </row>
    <row r="50165" spans="13:21" s="104" customFormat="1" ht="15.75">
      <c r="M50165" s="172"/>
      <c r="N50165" s="172"/>
      <c r="O50165" s="172"/>
      <c r="U50165" s="173"/>
    </row>
    <row r="50166" spans="13:21" s="104" customFormat="1" ht="15.75">
      <c r="M50166" s="172"/>
      <c r="N50166" s="172"/>
      <c r="O50166" s="172"/>
      <c r="U50166" s="173"/>
    </row>
    <row r="50167" spans="13:21" s="104" customFormat="1" ht="15.75">
      <c r="M50167" s="172"/>
      <c r="N50167" s="172"/>
      <c r="O50167" s="172"/>
      <c r="U50167" s="173"/>
    </row>
    <row r="50168" spans="13:21" s="104" customFormat="1" ht="15.75">
      <c r="M50168" s="172"/>
      <c r="N50168" s="172"/>
      <c r="O50168" s="172"/>
      <c r="U50168" s="173"/>
    </row>
    <row r="50169" spans="13:21" s="104" customFormat="1" ht="15.75">
      <c r="M50169" s="172"/>
      <c r="N50169" s="172"/>
      <c r="O50169" s="172"/>
      <c r="U50169" s="173"/>
    </row>
    <row r="50170" spans="13:21" s="104" customFormat="1" ht="15.75">
      <c r="M50170" s="172"/>
      <c r="N50170" s="172"/>
      <c r="O50170" s="172"/>
      <c r="U50170" s="173"/>
    </row>
    <row r="50171" spans="13:21" s="104" customFormat="1" ht="15.75">
      <c r="M50171" s="172"/>
      <c r="N50171" s="172"/>
      <c r="O50171" s="172"/>
      <c r="U50171" s="173"/>
    </row>
    <row r="50172" spans="13:21" s="104" customFormat="1" ht="15.75">
      <c r="M50172" s="172"/>
      <c r="N50172" s="172"/>
      <c r="O50172" s="172"/>
      <c r="U50172" s="173"/>
    </row>
    <row r="50173" spans="13:21" s="104" customFormat="1" ht="15.75">
      <c r="M50173" s="172"/>
      <c r="N50173" s="172"/>
      <c r="O50173" s="172"/>
      <c r="U50173" s="173"/>
    </row>
    <row r="50174" spans="13:21" s="104" customFormat="1" ht="15.75">
      <c r="M50174" s="172"/>
      <c r="N50174" s="172"/>
      <c r="O50174" s="172"/>
      <c r="U50174" s="173"/>
    </row>
    <row r="50175" spans="13:21" s="104" customFormat="1" ht="15.75">
      <c r="M50175" s="172"/>
      <c r="N50175" s="172"/>
      <c r="O50175" s="172"/>
      <c r="U50175" s="173"/>
    </row>
    <row r="50176" spans="13:21" s="104" customFormat="1" ht="15.75">
      <c r="M50176" s="172"/>
      <c r="N50176" s="172"/>
      <c r="O50176" s="172"/>
      <c r="U50176" s="173"/>
    </row>
    <row r="50177" spans="13:21" s="104" customFormat="1" ht="15.75">
      <c r="M50177" s="172"/>
      <c r="N50177" s="172"/>
      <c r="O50177" s="172"/>
      <c r="U50177" s="173"/>
    </row>
    <row r="50178" spans="13:21" s="104" customFormat="1" ht="15.75">
      <c r="M50178" s="172"/>
      <c r="N50178" s="172"/>
      <c r="O50178" s="172"/>
      <c r="U50178" s="173"/>
    </row>
    <row r="50179" spans="13:21" s="104" customFormat="1" ht="15.75">
      <c r="M50179" s="172"/>
      <c r="N50179" s="172"/>
      <c r="O50179" s="172"/>
      <c r="U50179" s="173"/>
    </row>
    <row r="50180" spans="13:21" s="104" customFormat="1" ht="15.75">
      <c r="M50180" s="172"/>
      <c r="N50180" s="172"/>
      <c r="O50180" s="172"/>
      <c r="U50180" s="173"/>
    </row>
    <row r="50181" spans="13:21" s="104" customFormat="1" ht="15.75">
      <c r="M50181" s="172"/>
      <c r="N50181" s="172"/>
      <c r="O50181" s="172"/>
      <c r="U50181" s="173"/>
    </row>
    <row r="50182" spans="13:21" s="104" customFormat="1" ht="15.75">
      <c r="M50182" s="172"/>
      <c r="N50182" s="172"/>
      <c r="O50182" s="172"/>
      <c r="U50182" s="173"/>
    </row>
    <row r="50183" spans="13:21" s="104" customFormat="1" ht="15.75">
      <c r="M50183" s="172"/>
      <c r="N50183" s="172"/>
      <c r="O50183" s="172"/>
      <c r="U50183" s="173"/>
    </row>
    <row r="50184" spans="13:21" s="104" customFormat="1" ht="15.75">
      <c r="M50184" s="172"/>
      <c r="N50184" s="172"/>
      <c r="O50184" s="172"/>
      <c r="U50184" s="173"/>
    </row>
    <row r="50185" spans="13:21" s="104" customFormat="1" ht="15.75">
      <c r="M50185" s="172"/>
      <c r="N50185" s="172"/>
      <c r="O50185" s="172"/>
      <c r="U50185" s="173"/>
    </row>
    <row r="50186" spans="13:21" s="104" customFormat="1" ht="15.75">
      <c r="M50186" s="172"/>
      <c r="N50186" s="172"/>
      <c r="O50186" s="172"/>
      <c r="U50186" s="173"/>
    </row>
    <row r="50187" spans="13:21" s="104" customFormat="1" ht="15.75">
      <c r="M50187" s="172"/>
      <c r="N50187" s="172"/>
      <c r="O50187" s="172"/>
      <c r="U50187" s="173"/>
    </row>
    <row r="50188" spans="13:21" s="104" customFormat="1" ht="15.75">
      <c r="M50188" s="172"/>
      <c r="N50188" s="172"/>
      <c r="O50188" s="172"/>
      <c r="U50188" s="173"/>
    </row>
    <row r="50189" spans="13:21" s="104" customFormat="1" ht="15.75">
      <c r="M50189" s="172"/>
      <c r="N50189" s="172"/>
      <c r="O50189" s="172"/>
      <c r="U50189" s="173"/>
    </row>
    <row r="50190" spans="13:21" s="104" customFormat="1" ht="15.75">
      <c r="M50190" s="172"/>
      <c r="N50190" s="172"/>
      <c r="O50190" s="172"/>
      <c r="U50190" s="173"/>
    </row>
    <row r="50191" spans="13:21" s="104" customFormat="1" ht="15.75">
      <c r="M50191" s="172"/>
      <c r="N50191" s="172"/>
      <c r="O50191" s="172"/>
      <c r="U50191" s="173"/>
    </row>
    <row r="50192" spans="13:21" s="104" customFormat="1" ht="15.75">
      <c r="M50192" s="172"/>
      <c r="N50192" s="172"/>
      <c r="O50192" s="172"/>
      <c r="U50192" s="173"/>
    </row>
    <row r="50193" spans="13:21" s="104" customFormat="1" ht="15.75">
      <c r="M50193" s="172"/>
      <c r="N50193" s="172"/>
      <c r="O50193" s="172"/>
      <c r="U50193" s="173"/>
    </row>
    <row r="50194" spans="13:21" s="104" customFormat="1" ht="15.75">
      <c r="M50194" s="172"/>
      <c r="N50194" s="172"/>
      <c r="O50194" s="172"/>
      <c r="U50194" s="173"/>
    </row>
    <row r="50195" spans="13:21" s="104" customFormat="1" ht="15.75">
      <c r="M50195" s="172"/>
      <c r="N50195" s="172"/>
      <c r="O50195" s="172"/>
      <c r="U50195" s="173"/>
    </row>
    <row r="50196" spans="13:21" s="104" customFormat="1" ht="15.75">
      <c r="M50196" s="172"/>
      <c r="N50196" s="172"/>
      <c r="O50196" s="172"/>
      <c r="U50196" s="173"/>
    </row>
    <row r="50197" spans="13:21" s="104" customFormat="1" ht="15.75">
      <c r="M50197" s="172"/>
      <c r="N50197" s="172"/>
      <c r="O50197" s="172"/>
      <c r="U50197" s="173"/>
    </row>
    <row r="50198" spans="13:21" s="104" customFormat="1" ht="15.75">
      <c r="M50198" s="172"/>
      <c r="N50198" s="172"/>
      <c r="O50198" s="172"/>
      <c r="U50198" s="173"/>
    </row>
    <row r="50199" spans="13:21" s="104" customFormat="1" ht="15.75">
      <c r="M50199" s="172"/>
      <c r="N50199" s="172"/>
      <c r="O50199" s="172"/>
      <c r="U50199" s="173"/>
    </row>
    <row r="50200" spans="13:21" s="104" customFormat="1" ht="15.75">
      <c r="M50200" s="172"/>
      <c r="N50200" s="172"/>
      <c r="O50200" s="172"/>
      <c r="U50200" s="173"/>
    </row>
    <row r="50201" spans="13:21" s="104" customFormat="1" ht="15.75">
      <c r="M50201" s="172"/>
      <c r="N50201" s="172"/>
      <c r="O50201" s="172"/>
      <c r="U50201" s="173"/>
    </row>
    <row r="50202" spans="13:21" s="104" customFormat="1" ht="15.75">
      <c r="M50202" s="172"/>
      <c r="N50202" s="172"/>
      <c r="O50202" s="172"/>
      <c r="U50202" s="173"/>
    </row>
    <row r="50203" spans="13:21" s="104" customFormat="1" ht="15.75">
      <c r="M50203" s="172"/>
      <c r="N50203" s="172"/>
      <c r="O50203" s="172"/>
      <c r="U50203" s="173"/>
    </row>
    <row r="50204" spans="13:21" s="104" customFormat="1" ht="15.75">
      <c r="M50204" s="172"/>
      <c r="N50204" s="172"/>
      <c r="O50204" s="172"/>
      <c r="U50204" s="173"/>
    </row>
    <row r="50205" spans="13:21" s="104" customFormat="1" ht="15.75">
      <c r="M50205" s="172"/>
      <c r="N50205" s="172"/>
      <c r="O50205" s="172"/>
      <c r="U50205" s="173"/>
    </row>
    <row r="50206" spans="13:21" s="104" customFormat="1" ht="15.75">
      <c r="M50206" s="172"/>
      <c r="N50206" s="172"/>
      <c r="O50206" s="172"/>
      <c r="U50206" s="173"/>
    </row>
    <row r="50207" spans="13:21" s="104" customFormat="1" ht="15.75">
      <c r="M50207" s="172"/>
      <c r="N50207" s="172"/>
      <c r="O50207" s="172"/>
      <c r="U50207" s="173"/>
    </row>
    <row r="50208" spans="13:21" s="104" customFormat="1" ht="15.75">
      <c r="M50208" s="172"/>
      <c r="N50208" s="172"/>
      <c r="O50208" s="172"/>
      <c r="U50208" s="173"/>
    </row>
    <row r="50209" spans="13:21" s="104" customFormat="1" ht="15.75">
      <c r="M50209" s="172"/>
      <c r="N50209" s="172"/>
      <c r="O50209" s="172"/>
      <c r="U50209" s="173"/>
    </row>
    <row r="50210" spans="13:21" s="104" customFormat="1" ht="15.75">
      <c r="M50210" s="172"/>
      <c r="N50210" s="172"/>
      <c r="O50210" s="172"/>
      <c r="U50210" s="173"/>
    </row>
    <row r="50211" spans="13:21" s="104" customFormat="1" ht="15.75">
      <c r="M50211" s="172"/>
      <c r="N50211" s="172"/>
      <c r="O50211" s="172"/>
      <c r="U50211" s="173"/>
    </row>
    <row r="50212" spans="13:21" s="104" customFormat="1" ht="15.75">
      <c r="M50212" s="172"/>
      <c r="N50212" s="172"/>
      <c r="O50212" s="172"/>
      <c r="U50212" s="173"/>
    </row>
    <row r="50213" spans="13:21" s="104" customFormat="1" ht="15.75">
      <c r="M50213" s="172"/>
      <c r="N50213" s="172"/>
      <c r="O50213" s="172"/>
      <c r="U50213" s="173"/>
    </row>
    <row r="50214" spans="13:21" s="104" customFormat="1" ht="15.75">
      <c r="M50214" s="172"/>
      <c r="N50214" s="172"/>
      <c r="O50214" s="172"/>
      <c r="U50214" s="173"/>
    </row>
    <row r="50215" spans="13:21" s="104" customFormat="1" ht="15.75">
      <c r="M50215" s="172"/>
      <c r="N50215" s="172"/>
      <c r="O50215" s="172"/>
      <c r="U50215" s="173"/>
    </row>
    <row r="50216" spans="13:21" s="104" customFormat="1" ht="15.75">
      <c r="M50216" s="172"/>
      <c r="N50216" s="172"/>
      <c r="O50216" s="172"/>
      <c r="U50216" s="173"/>
    </row>
    <row r="50217" spans="13:21" s="104" customFormat="1" ht="15.75">
      <c r="M50217" s="172"/>
      <c r="N50217" s="172"/>
      <c r="O50217" s="172"/>
      <c r="U50217" s="173"/>
    </row>
    <row r="50218" spans="13:21" s="104" customFormat="1" ht="15.75">
      <c r="M50218" s="172"/>
      <c r="N50218" s="172"/>
      <c r="O50218" s="172"/>
      <c r="U50218" s="173"/>
    </row>
    <row r="50219" spans="13:21" s="104" customFormat="1" ht="15.75">
      <c r="M50219" s="172"/>
      <c r="N50219" s="172"/>
      <c r="O50219" s="172"/>
      <c r="U50219" s="173"/>
    </row>
    <row r="50220" spans="13:21" s="104" customFormat="1" ht="15.75">
      <c r="M50220" s="172"/>
      <c r="N50220" s="172"/>
      <c r="O50220" s="172"/>
      <c r="U50220" s="173"/>
    </row>
    <row r="50221" spans="13:21" s="104" customFormat="1" ht="15.75">
      <c r="M50221" s="172"/>
      <c r="N50221" s="172"/>
      <c r="O50221" s="172"/>
      <c r="U50221" s="173"/>
    </row>
    <row r="50222" spans="13:21" s="104" customFormat="1" ht="15.75">
      <c r="M50222" s="172"/>
      <c r="N50222" s="172"/>
      <c r="O50222" s="172"/>
      <c r="U50222" s="173"/>
    </row>
    <row r="50223" spans="13:21" s="104" customFormat="1" ht="15.75">
      <c r="M50223" s="172"/>
      <c r="N50223" s="172"/>
      <c r="O50223" s="172"/>
      <c r="U50223" s="173"/>
    </row>
    <row r="50224" spans="13:21" s="104" customFormat="1" ht="15.75">
      <c r="M50224" s="172"/>
      <c r="N50224" s="172"/>
      <c r="O50224" s="172"/>
      <c r="U50224" s="173"/>
    </row>
    <row r="50225" spans="13:21" s="104" customFormat="1" ht="15.75">
      <c r="M50225" s="172"/>
      <c r="N50225" s="172"/>
      <c r="O50225" s="172"/>
      <c r="U50225" s="173"/>
    </row>
    <row r="50226" spans="13:21" s="104" customFormat="1" ht="15.75">
      <c r="M50226" s="172"/>
      <c r="N50226" s="172"/>
      <c r="O50226" s="172"/>
      <c r="U50226" s="173"/>
    </row>
    <row r="50227" spans="13:21" s="104" customFormat="1" ht="15.75">
      <c r="M50227" s="172"/>
      <c r="N50227" s="172"/>
      <c r="O50227" s="172"/>
      <c r="U50227" s="173"/>
    </row>
    <row r="50228" spans="13:21" s="104" customFormat="1" ht="15.75">
      <c r="M50228" s="172"/>
      <c r="N50228" s="172"/>
      <c r="O50228" s="172"/>
      <c r="U50228" s="173"/>
    </row>
    <row r="50229" spans="13:21" s="104" customFormat="1" ht="15.75">
      <c r="M50229" s="172"/>
      <c r="N50229" s="172"/>
      <c r="O50229" s="172"/>
      <c r="U50229" s="173"/>
    </row>
    <row r="50230" spans="13:21" s="104" customFormat="1" ht="15.75">
      <c r="M50230" s="172"/>
      <c r="N50230" s="172"/>
      <c r="O50230" s="172"/>
      <c r="U50230" s="173"/>
    </row>
    <row r="50231" spans="13:21" s="104" customFormat="1" ht="15.75">
      <c r="M50231" s="172"/>
      <c r="N50231" s="172"/>
      <c r="O50231" s="172"/>
      <c r="U50231" s="173"/>
    </row>
    <row r="50232" spans="13:21" s="104" customFormat="1" ht="15.75">
      <c r="M50232" s="172"/>
      <c r="N50232" s="172"/>
      <c r="O50232" s="172"/>
      <c r="U50232" s="173"/>
    </row>
    <row r="50233" spans="13:21" s="104" customFormat="1" ht="15.75">
      <c r="M50233" s="172"/>
      <c r="N50233" s="172"/>
      <c r="O50233" s="172"/>
      <c r="U50233" s="173"/>
    </row>
    <row r="50234" spans="13:21" s="104" customFormat="1" ht="15.75">
      <c r="M50234" s="172"/>
      <c r="N50234" s="172"/>
      <c r="O50234" s="172"/>
      <c r="U50234" s="173"/>
    </row>
    <row r="50235" spans="13:21" s="104" customFormat="1" ht="15.75">
      <c r="M50235" s="172"/>
      <c r="N50235" s="172"/>
      <c r="O50235" s="172"/>
      <c r="U50235" s="173"/>
    </row>
    <row r="50236" spans="13:21" s="104" customFormat="1" ht="15.75">
      <c r="M50236" s="172"/>
      <c r="N50236" s="172"/>
      <c r="O50236" s="172"/>
      <c r="U50236" s="173"/>
    </row>
    <row r="50237" spans="13:21" s="104" customFormat="1" ht="15.75">
      <c r="M50237" s="172"/>
      <c r="N50237" s="172"/>
      <c r="O50237" s="172"/>
      <c r="U50237" s="173"/>
    </row>
    <row r="50238" spans="13:21" s="104" customFormat="1" ht="15.75">
      <c r="M50238" s="172"/>
      <c r="N50238" s="172"/>
      <c r="O50238" s="172"/>
      <c r="U50238" s="173"/>
    </row>
    <row r="50239" spans="13:21" s="104" customFormat="1" ht="15.75">
      <c r="M50239" s="172"/>
      <c r="N50239" s="172"/>
      <c r="O50239" s="172"/>
      <c r="U50239" s="173"/>
    </row>
    <row r="50240" spans="13:21" s="104" customFormat="1" ht="15.75">
      <c r="M50240" s="172"/>
      <c r="N50240" s="172"/>
      <c r="O50240" s="172"/>
      <c r="U50240" s="173"/>
    </row>
    <row r="50241" spans="13:21" s="104" customFormat="1" ht="15.75">
      <c r="M50241" s="172"/>
      <c r="N50241" s="172"/>
      <c r="O50241" s="172"/>
      <c r="U50241" s="173"/>
    </row>
    <row r="50242" spans="13:21" s="104" customFormat="1" ht="15.75">
      <c r="M50242" s="172"/>
      <c r="N50242" s="172"/>
      <c r="O50242" s="172"/>
      <c r="U50242" s="173"/>
    </row>
    <row r="50243" spans="13:21" s="104" customFormat="1" ht="15.75">
      <c r="M50243" s="172"/>
      <c r="N50243" s="172"/>
      <c r="O50243" s="172"/>
      <c r="U50243" s="173"/>
    </row>
    <row r="50244" spans="13:21" s="104" customFormat="1" ht="15.75">
      <c r="M50244" s="172"/>
      <c r="N50244" s="172"/>
      <c r="O50244" s="172"/>
      <c r="U50244" s="173"/>
    </row>
    <row r="50245" spans="13:21" s="104" customFormat="1" ht="15.75">
      <c r="M50245" s="172"/>
      <c r="N50245" s="172"/>
      <c r="O50245" s="172"/>
      <c r="U50245" s="173"/>
    </row>
    <row r="50246" spans="13:21" s="104" customFormat="1" ht="15.75">
      <c r="M50246" s="172"/>
      <c r="N50246" s="172"/>
      <c r="O50246" s="172"/>
      <c r="U50246" s="173"/>
    </row>
    <row r="50247" spans="13:21" s="104" customFormat="1" ht="15.75">
      <c r="M50247" s="172"/>
      <c r="N50247" s="172"/>
      <c r="O50247" s="172"/>
      <c r="U50247" s="173"/>
    </row>
    <row r="50248" spans="13:21" s="104" customFormat="1" ht="15.75">
      <c r="M50248" s="172"/>
      <c r="N50248" s="172"/>
      <c r="O50248" s="172"/>
      <c r="U50248" s="173"/>
    </row>
    <row r="50249" spans="13:21" s="104" customFormat="1" ht="15.75">
      <c r="M50249" s="172"/>
      <c r="N50249" s="172"/>
      <c r="O50249" s="172"/>
      <c r="U50249" s="173"/>
    </row>
    <row r="50250" spans="13:21" s="104" customFormat="1" ht="15.75">
      <c r="M50250" s="172"/>
      <c r="N50250" s="172"/>
      <c r="O50250" s="172"/>
      <c r="U50250" s="173"/>
    </row>
    <row r="50251" spans="13:21" s="104" customFormat="1" ht="15.75">
      <c r="M50251" s="172"/>
      <c r="N50251" s="172"/>
      <c r="O50251" s="172"/>
      <c r="U50251" s="173"/>
    </row>
    <row r="50252" spans="13:21" s="104" customFormat="1" ht="15.75">
      <c r="M50252" s="172"/>
      <c r="N50252" s="172"/>
      <c r="O50252" s="172"/>
      <c r="U50252" s="173"/>
    </row>
    <row r="50253" spans="13:21" s="104" customFormat="1" ht="15.75">
      <c r="M50253" s="172"/>
      <c r="N50253" s="172"/>
      <c r="O50253" s="172"/>
      <c r="U50253" s="173"/>
    </row>
    <row r="50254" spans="13:21" s="104" customFormat="1" ht="15.75">
      <c r="M50254" s="172"/>
      <c r="N50254" s="172"/>
      <c r="O50254" s="172"/>
      <c r="U50254" s="173"/>
    </row>
    <row r="50255" spans="13:21" s="104" customFormat="1" ht="15.75">
      <c r="M50255" s="172"/>
      <c r="N50255" s="172"/>
      <c r="O50255" s="172"/>
      <c r="U50255" s="173"/>
    </row>
    <row r="50256" spans="13:21" s="104" customFormat="1" ht="15.75">
      <c r="M50256" s="172"/>
      <c r="N50256" s="172"/>
      <c r="O50256" s="172"/>
      <c r="U50256" s="173"/>
    </row>
    <row r="50257" spans="13:21" s="104" customFormat="1" ht="15.75">
      <c r="M50257" s="172"/>
      <c r="N50257" s="172"/>
      <c r="O50257" s="172"/>
      <c r="U50257" s="173"/>
    </row>
    <row r="50258" spans="13:21" s="104" customFormat="1" ht="15.75">
      <c r="M50258" s="172"/>
      <c r="N50258" s="172"/>
      <c r="O50258" s="172"/>
      <c r="U50258" s="173"/>
    </row>
    <row r="50259" spans="13:21" s="104" customFormat="1" ht="15.75">
      <c r="M50259" s="172"/>
      <c r="N50259" s="172"/>
      <c r="O50259" s="172"/>
      <c r="U50259" s="173"/>
    </row>
    <row r="50260" spans="13:21" s="104" customFormat="1" ht="15.75">
      <c r="M50260" s="172"/>
      <c r="N50260" s="172"/>
      <c r="O50260" s="172"/>
      <c r="U50260" s="173"/>
    </row>
    <row r="50261" spans="13:21" s="104" customFormat="1" ht="15.75">
      <c r="M50261" s="172"/>
      <c r="N50261" s="172"/>
      <c r="O50261" s="172"/>
      <c r="U50261" s="173"/>
    </row>
    <row r="50262" spans="13:21" s="104" customFormat="1" ht="15.75">
      <c r="M50262" s="172"/>
      <c r="N50262" s="172"/>
      <c r="O50262" s="172"/>
      <c r="U50262" s="173"/>
    </row>
    <row r="50263" spans="13:21" s="104" customFormat="1" ht="15.75">
      <c r="M50263" s="172"/>
      <c r="N50263" s="172"/>
      <c r="O50263" s="172"/>
      <c r="U50263" s="173"/>
    </row>
    <row r="50264" spans="13:21" s="104" customFormat="1" ht="15.75">
      <c r="M50264" s="172"/>
      <c r="N50264" s="172"/>
      <c r="O50264" s="172"/>
      <c r="U50264" s="173"/>
    </row>
    <row r="50265" spans="13:21" s="104" customFormat="1" ht="15.75">
      <c r="M50265" s="172"/>
      <c r="N50265" s="172"/>
      <c r="O50265" s="172"/>
      <c r="U50265" s="173"/>
    </row>
    <row r="50266" spans="13:21" s="104" customFormat="1" ht="15.75">
      <c r="M50266" s="172"/>
      <c r="N50266" s="172"/>
      <c r="O50266" s="172"/>
      <c r="U50266" s="173"/>
    </row>
    <row r="50267" spans="13:21" s="104" customFormat="1" ht="15.75">
      <c r="M50267" s="172"/>
      <c r="N50267" s="172"/>
      <c r="O50267" s="172"/>
      <c r="U50267" s="173"/>
    </row>
    <row r="50268" spans="13:21" s="104" customFormat="1" ht="15.75">
      <c r="M50268" s="172"/>
      <c r="N50268" s="172"/>
      <c r="O50268" s="172"/>
      <c r="U50268" s="173"/>
    </row>
    <row r="50269" spans="13:21" s="104" customFormat="1" ht="15.75">
      <c r="M50269" s="172"/>
      <c r="N50269" s="172"/>
      <c r="O50269" s="172"/>
      <c r="U50269" s="173"/>
    </row>
    <row r="50270" spans="13:21" s="104" customFormat="1" ht="15.75">
      <c r="M50270" s="172"/>
      <c r="N50270" s="172"/>
      <c r="O50270" s="172"/>
      <c r="U50270" s="173"/>
    </row>
    <row r="50271" spans="13:21" s="104" customFormat="1" ht="15.75">
      <c r="M50271" s="172"/>
      <c r="N50271" s="172"/>
      <c r="O50271" s="172"/>
      <c r="U50271" s="173"/>
    </row>
    <row r="50272" spans="13:21" s="104" customFormat="1" ht="15.75">
      <c r="M50272" s="172"/>
      <c r="N50272" s="172"/>
      <c r="O50272" s="172"/>
      <c r="U50272" s="173"/>
    </row>
    <row r="50273" spans="13:21" s="104" customFormat="1" ht="15.75">
      <c r="M50273" s="172"/>
      <c r="N50273" s="172"/>
      <c r="O50273" s="172"/>
      <c r="U50273" s="173"/>
    </row>
    <row r="50274" spans="13:21" s="104" customFormat="1" ht="15.75">
      <c r="M50274" s="172"/>
      <c r="N50274" s="172"/>
      <c r="O50274" s="172"/>
      <c r="U50274" s="173"/>
    </row>
    <row r="50275" spans="13:21" s="104" customFormat="1" ht="15.75">
      <c r="M50275" s="172"/>
      <c r="N50275" s="172"/>
      <c r="O50275" s="172"/>
      <c r="U50275" s="173"/>
    </row>
    <row r="50276" spans="13:21" s="104" customFormat="1" ht="15.75">
      <c r="M50276" s="172"/>
      <c r="N50276" s="172"/>
      <c r="O50276" s="172"/>
      <c r="U50276" s="173"/>
    </row>
    <row r="50277" spans="13:21" s="104" customFormat="1" ht="15.75">
      <c r="M50277" s="172"/>
      <c r="N50277" s="172"/>
      <c r="O50277" s="172"/>
      <c r="U50277" s="173"/>
    </row>
    <row r="50278" spans="13:21" s="104" customFormat="1" ht="15.75">
      <c r="M50278" s="172"/>
      <c r="N50278" s="172"/>
      <c r="O50278" s="172"/>
      <c r="U50278" s="173"/>
    </row>
    <row r="50279" spans="13:21" s="104" customFormat="1" ht="15.75">
      <c r="M50279" s="172"/>
      <c r="N50279" s="172"/>
      <c r="O50279" s="172"/>
      <c r="U50279" s="173"/>
    </row>
    <row r="50280" spans="13:21" s="104" customFormat="1" ht="15.75">
      <c r="M50280" s="172"/>
      <c r="N50280" s="172"/>
      <c r="O50280" s="172"/>
      <c r="U50280" s="173"/>
    </row>
    <row r="50281" spans="13:21" s="104" customFormat="1" ht="15.75">
      <c r="M50281" s="172"/>
      <c r="N50281" s="172"/>
      <c r="O50281" s="172"/>
      <c r="U50281" s="173"/>
    </row>
    <row r="50282" spans="13:21" s="104" customFormat="1" ht="15.75">
      <c r="M50282" s="172"/>
      <c r="N50282" s="172"/>
      <c r="O50282" s="172"/>
      <c r="U50282" s="173"/>
    </row>
    <row r="50283" spans="13:21" s="104" customFormat="1" ht="15.75">
      <c r="M50283" s="172"/>
      <c r="N50283" s="172"/>
      <c r="O50283" s="172"/>
      <c r="U50283" s="173"/>
    </row>
    <row r="50284" spans="13:21" s="104" customFormat="1" ht="15.75">
      <c r="M50284" s="172"/>
      <c r="N50284" s="172"/>
      <c r="O50284" s="172"/>
      <c r="U50284" s="173"/>
    </row>
    <row r="50285" spans="13:21" s="104" customFormat="1" ht="15.75">
      <c r="M50285" s="172"/>
      <c r="N50285" s="172"/>
      <c r="O50285" s="172"/>
      <c r="U50285" s="173"/>
    </row>
    <row r="50286" spans="13:21" s="104" customFormat="1" ht="15.75">
      <c r="M50286" s="172"/>
      <c r="N50286" s="172"/>
      <c r="O50286" s="172"/>
      <c r="U50286" s="173"/>
    </row>
    <row r="50287" spans="13:21" s="104" customFormat="1" ht="15.75">
      <c r="M50287" s="172"/>
      <c r="N50287" s="172"/>
      <c r="O50287" s="172"/>
      <c r="U50287" s="173"/>
    </row>
    <row r="50288" spans="13:21" s="104" customFormat="1" ht="15.75">
      <c r="M50288" s="172"/>
      <c r="N50288" s="172"/>
      <c r="O50288" s="172"/>
      <c r="U50288" s="173"/>
    </row>
    <row r="50289" spans="13:21" s="104" customFormat="1" ht="15.75">
      <c r="M50289" s="172"/>
      <c r="N50289" s="172"/>
      <c r="O50289" s="172"/>
      <c r="U50289" s="173"/>
    </row>
    <row r="50290" spans="13:21" s="104" customFormat="1" ht="15.75">
      <c r="M50290" s="172"/>
      <c r="N50290" s="172"/>
      <c r="O50290" s="172"/>
      <c r="U50290" s="173"/>
    </row>
    <row r="50291" spans="13:21" s="104" customFormat="1" ht="15.75">
      <c r="M50291" s="172"/>
      <c r="N50291" s="172"/>
      <c r="O50291" s="172"/>
      <c r="U50291" s="173"/>
    </row>
    <row r="50292" spans="13:21" s="104" customFormat="1" ht="15.75">
      <c r="M50292" s="172"/>
      <c r="N50292" s="172"/>
      <c r="O50292" s="172"/>
      <c r="U50292" s="173"/>
    </row>
    <row r="50293" spans="13:21" s="104" customFormat="1" ht="15.75">
      <c r="M50293" s="172"/>
      <c r="N50293" s="172"/>
      <c r="O50293" s="172"/>
      <c r="U50293" s="173"/>
    </row>
    <row r="50294" spans="13:21" s="104" customFormat="1" ht="15.75">
      <c r="M50294" s="172"/>
      <c r="N50294" s="172"/>
      <c r="O50294" s="172"/>
      <c r="U50294" s="173"/>
    </row>
    <row r="50295" spans="13:21" s="104" customFormat="1" ht="15.75">
      <c r="M50295" s="172"/>
      <c r="N50295" s="172"/>
      <c r="O50295" s="172"/>
      <c r="U50295" s="173"/>
    </row>
    <row r="50296" spans="13:21" s="104" customFormat="1" ht="15.75">
      <c r="M50296" s="172"/>
      <c r="N50296" s="172"/>
      <c r="O50296" s="172"/>
      <c r="U50296" s="173"/>
    </row>
    <row r="50297" spans="13:21" s="104" customFormat="1" ht="15.75">
      <c r="M50297" s="172"/>
      <c r="N50297" s="172"/>
      <c r="O50297" s="172"/>
      <c r="U50297" s="173"/>
    </row>
    <row r="50298" spans="13:21" s="104" customFormat="1" ht="15.75">
      <c r="M50298" s="172"/>
      <c r="N50298" s="172"/>
      <c r="O50298" s="172"/>
      <c r="U50298" s="173"/>
    </row>
    <row r="50299" spans="13:21" s="104" customFormat="1" ht="15.75">
      <c r="M50299" s="172"/>
      <c r="N50299" s="172"/>
      <c r="O50299" s="172"/>
      <c r="U50299" s="173"/>
    </row>
    <row r="50300" spans="13:21" s="104" customFormat="1" ht="15.75">
      <c r="M50300" s="172"/>
      <c r="N50300" s="172"/>
      <c r="O50300" s="172"/>
      <c r="U50300" s="173"/>
    </row>
    <row r="50301" spans="13:21" s="104" customFormat="1" ht="15.75">
      <c r="M50301" s="172"/>
      <c r="N50301" s="172"/>
      <c r="O50301" s="172"/>
      <c r="U50301" s="173"/>
    </row>
    <row r="50302" spans="13:21" s="104" customFormat="1" ht="15.75">
      <c r="M50302" s="172"/>
      <c r="N50302" s="172"/>
      <c r="O50302" s="172"/>
      <c r="U50302" s="173"/>
    </row>
    <row r="50303" spans="13:21" s="104" customFormat="1" ht="15.75">
      <c r="M50303" s="172"/>
      <c r="N50303" s="172"/>
      <c r="O50303" s="172"/>
      <c r="U50303" s="173"/>
    </row>
    <row r="50304" spans="13:21" s="104" customFormat="1" ht="15.75">
      <c r="M50304" s="172"/>
      <c r="N50304" s="172"/>
      <c r="O50304" s="172"/>
      <c r="U50304" s="173"/>
    </row>
    <row r="50305" spans="13:21" s="104" customFormat="1" ht="15.75">
      <c r="M50305" s="172"/>
      <c r="N50305" s="172"/>
      <c r="O50305" s="172"/>
      <c r="U50305" s="173"/>
    </row>
    <row r="50306" spans="13:21" s="104" customFormat="1" ht="15.75">
      <c r="M50306" s="172"/>
      <c r="N50306" s="172"/>
      <c r="O50306" s="172"/>
      <c r="U50306" s="173"/>
    </row>
    <row r="50307" spans="13:21" s="104" customFormat="1" ht="15.75">
      <c r="M50307" s="172"/>
      <c r="N50307" s="172"/>
      <c r="O50307" s="172"/>
      <c r="U50307" s="173"/>
    </row>
    <row r="50308" spans="13:21" s="104" customFormat="1" ht="15.75">
      <c r="M50308" s="172"/>
      <c r="N50308" s="172"/>
      <c r="O50308" s="172"/>
      <c r="U50308" s="173"/>
    </row>
    <row r="50309" spans="13:21" s="104" customFormat="1" ht="15.75">
      <c r="M50309" s="172"/>
      <c r="N50309" s="172"/>
      <c r="O50309" s="172"/>
      <c r="U50309" s="173"/>
    </row>
    <row r="50310" spans="13:21" s="104" customFormat="1" ht="15.75">
      <c r="M50310" s="172"/>
      <c r="N50310" s="172"/>
      <c r="O50310" s="172"/>
      <c r="U50310" s="173"/>
    </row>
    <row r="50311" spans="13:21" s="104" customFormat="1" ht="15.75">
      <c r="M50311" s="172"/>
      <c r="N50311" s="172"/>
      <c r="O50311" s="172"/>
      <c r="U50311" s="173"/>
    </row>
    <row r="50312" spans="13:21" s="104" customFormat="1" ht="15.75">
      <c r="M50312" s="172"/>
      <c r="N50312" s="172"/>
      <c r="O50312" s="172"/>
      <c r="U50312" s="173"/>
    </row>
    <row r="50313" spans="13:21" s="104" customFormat="1" ht="15.75">
      <c r="M50313" s="172"/>
      <c r="N50313" s="172"/>
      <c r="O50313" s="172"/>
      <c r="U50313" s="173"/>
    </row>
    <row r="50314" spans="13:21" s="104" customFormat="1" ht="15.75">
      <c r="M50314" s="172"/>
      <c r="N50314" s="172"/>
      <c r="O50314" s="172"/>
      <c r="U50314" s="173"/>
    </row>
    <row r="50315" spans="13:21" s="104" customFormat="1" ht="15.75">
      <c r="M50315" s="172"/>
      <c r="N50315" s="172"/>
      <c r="O50315" s="172"/>
      <c r="U50315" s="173"/>
    </row>
    <row r="50316" spans="13:21" s="104" customFormat="1" ht="15.75">
      <c r="M50316" s="172"/>
      <c r="N50316" s="172"/>
      <c r="O50316" s="172"/>
      <c r="U50316" s="173"/>
    </row>
    <row r="50317" spans="13:21" s="104" customFormat="1" ht="15.75">
      <c r="M50317" s="172"/>
      <c r="N50317" s="172"/>
      <c r="O50317" s="172"/>
      <c r="U50317" s="173"/>
    </row>
    <row r="50318" spans="13:21" s="104" customFormat="1" ht="15.75">
      <c r="M50318" s="172"/>
      <c r="N50318" s="172"/>
      <c r="O50318" s="172"/>
      <c r="U50318" s="173"/>
    </row>
    <row r="50319" spans="13:21" s="104" customFormat="1" ht="15.75">
      <c r="M50319" s="172"/>
      <c r="N50319" s="172"/>
      <c r="O50319" s="172"/>
      <c r="U50319" s="173"/>
    </row>
    <row r="50320" spans="13:21" s="104" customFormat="1" ht="15.75">
      <c r="M50320" s="172"/>
      <c r="N50320" s="172"/>
      <c r="O50320" s="172"/>
      <c r="U50320" s="173"/>
    </row>
    <row r="50321" spans="13:21" s="104" customFormat="1" ht="15.75">
      <c r="M50321" s="172"/>
      <c r="N50321" s="172"/>
      <c r="O50321" s="172"/>
      <c r="U50321" s="173"/>
    </row>
    <row r="50322" spans="13:21" s="104" customFormat="1" ht="15.75">
      <c r="M50322" s="172"/>
      <c r="N50322" s="172"/>
      <c r="O50322" s="172"/>
      <c r="U50322" s="173"/>
    </row>
    <row r="50323" spans="13:21" s="104" customFormat="1" ht="15.75">
      <c r="M50323" s="172"/>
      <c r="N50323" s="172"/>
      <c r="O50323" s="172"/>
      <c r="U50323" s="173"/>
    </row>
    <row r="50324" spans="13:21" s="104" customFormat="1" ht="15.75">
      <c r="M50324" s="172"/>
      <c r="N50324" s="172"/>
      <c r="O50324" s="172"/>
      <c r="U50324" s="173"/>
    </row>
    <row r="50325" spans="13:21" s="104" customFormat="1" ht="15.75">
      <c r="M50325" s="172"/>
      <c r="N50325" s="172"/>
      <c r="O50325" s="172"/>
      <c r="U50325" s="173"/>
    </row>
    <row r="50326" spans="13:21" s="104" customFormat="1" ht="15.75">
      <c r="M50326" s="172"/>
      <c r="N50326" s="172"/>
      <c r="O50326" s="172"/>
      <c r="U50326" s="173"/>
    </row>
    <row r="50327" spans="13:21" s="104" customFormat="1" ht="15.75">
      <c r="M50327" s="172"/>
      <c r="N50327" s="172"/>
      <c r="O50327" s="172"/>
      <c r="U50327" s="173"/>
    </row>
    <row r="50328" spans="13:21" s="104" customFormat="1" ht="15.75">
      <c r="M50328" s="172"/>
      <c r="N50328" s="172"/>
      <c r="O50328" s="172"/>
      <c r="U50328" s="173"/>
    </row>
    <row r="50329" spans="13:21" s="104" customFormat="1" ht="15.75">
      <c r="M50329" s="172"/>
      <c r="N50329" s="172"/>
      <c r="O50329" s="172"/>
      <c r="U50329" s="173"/>
    </row>
    <row r="50330" spans="13:21" s="104" customFormat="1" ht="15.75">
      <c r="M50330" s="172"/>
      <c r="N50330" s="172"/>
      <c r="O50330" s="172"/>
      <c r="U50330" s="173"/>
    </row>
    <row r="50331" spans="13:21" s="104" customFormat="1" ht="15.75">
      <c r="M50331" s="172"/>
      <c r="N50331" s="172"/>
      <c r="O50331" s="172"/>
      <c r="U50331" s="173"/>
    </row>
    <row r="50332" spans="13:21" s="104" customFormat="1" ht="15.75">
      <c r="M50332" s="172"/>
      <c r="N50332" s="172"/>
      <c r="O50332" s="172"/>
      <c r="U50332" s="173"/>
    </row>
    <row r="50333" spans="13:21" s="104" customFormat="1" ht="15.75">
      <c r="M50333" s="172"/>
      <c r="N50333" s="172"/>
      <c r="O50333" s="172"/>
      <c r="U50333" s="173"/>
    </row>
    <row r="50334" spans="13:21" s="104" customFormat="1" ht="15.75">
      <c r="M50334" s="172"/>
      <c r="N50334" s="172"/>
      <c r="O50334" s="172"/>
      <c r="U50334" s="173"/>
    </row>
    <row r="50335" spans="13:21" s="104" customFormat="1" ht="15.75">
      <c r="M50335" s="172"/>
      <c r="N50335" s="172"/>
      <c r="O50335" s="172"/>
      <c r="U50335" s="173"/>
    </row>
    <row r="50336" spans="13:21" s="104" customFormat="1" ht="15.75">
      <c r="M50336" s="172"/>
      <c r="N50336" s="172"/>
      <c r="O50336" s="172"/>
      <c r="U50336" s="173"/>
    </row>
    <row r="50337" spans="13:21" s="104" customFormat="1" ht="15.75">
      <c r="M50337" s="172"/>
      <c r="N50337" s="172"/>
      <c r="O50337" s="172"/>
      <c r="U50337" s="173"/>
    </row>
    <row r="50338" spans="13:21" s="104" customFormat="1" ht="15.75">
      <c r="M50338" s="172"/>
      <c r="N50338" s="172"/>
      <c r="O50338" s="172"/>
      <c r="U50338" s="173"/>
    </row>
    <row r="50339" spans="13:21" s="104" customFormat="1" ht="15.75">
      <c r="M50339" s="172"/>
      <c r="N50339" s="172"/>
      <c r="O50339" s="172"/>
      <c r="U50339" s="173"/>
    </row>
    <row r="50340" spans="13:21" s="104" customFormat="1" ht="15.75">
      <c r="M50340" s="172"/>
      <c r="N50340" s="172"/>
      <c r="O50340" s="172"/>
      <c r="U50340" s="173"/>
    </row>
    <row r="50341" spans="13:21" s="104" customFormat="1" ht="15.75">
      <c r="M50341" s="172"/>
      <c r="N50341" s="172"/>
      <c r="O50341" s="172"/>
      <c r="U50341" s="173"/>
    </row>
    <row r="50342" spans="13:21" s="104" customFormat="1" ht="15.75">
      <c r="M50342" s="172"/>
      <c r="N50342" s="172"/>
      <c r="O50342" s="172"/>
      <c r="U50342" s="173"/>
    </row>
    <row r="50343" spans="13:21" s="104" customFormat="1" ht="15.75">
      <c r="M50343" s="172"/>
      <c r="N50343" s="172"/>
      <c r="O50343" s="172"/>
      <c r="U50343" s="173"/>
    </row>
    <row r="50344" spans="13:21" s="104" customFormat="1" ht="15.75">
      <c r="M50344" s="172"/>
      <c r="N50344" s="172"/>
      <c r="O50344" s="172"/>
      <c r="U50344" s="173"/>
    </row>
    <row r="50345" spans="13:21" s="104" customFormat="1" ht="15.75">
      <c r="M50345" s="172"/>
      <c r="N50345" s="172"/>
      <c r="O50345" s="172"/>
      <c r="U50345" s="173"/>
    </row>
    <row r="50346" spans="13:21" s="104" customFormat="1" ht="15.75">
      <c r="M50346" s="172"/>
      <c r="N50346" s="172"/>
      <c r="O50346" s="172"/>
      <c r="U50346" s="173"/>
    </row>
    <row r="50347" spans="13:21" s="104" customFormat="1" ht="15.75">
      <c r="M50347" s="172"/>
      <c r="N50347" s="172"/>
      <c r="O50347" s="172"/>
      <c r="U50347" s="173"/>
    </row>
    <row r="50348" spans="13:21" s="104" customFormat="1" ht="15.75">
      <c r="M50348" s="172"/>
      <c r="N50348" s="172"/>
      <c r="O50348" s="172"/>
      <c r="U50348" s="173"/>
    </row>
    <row r="50349" spans="13:21" s="104" customFormat="1" ht="15.75">
      <c r="M50349" s="172"/>
      <c r="N50349" s="172"/>
      <c r="O50349" s="172"/>
      <c r="U50349" s="173"/>
    </row>
    <row r="50350" spans="13:21" s="104" customFormat="1" ht="15.75">
      <c r="M50350" s="172"/>
      <c r="N50350" s="172"/>
      <c r="O50350" s="172"/>
      <c r="U50350" s="173"/>
    </row>
    <row r="50351" spans="13:21" s="104" customFormat="1" ht="15.75">
      <c r="M50351" s="172"/>
      <c r="N50351" s="172"/>
      <c r="O50351" s="172"/>
      <c r="U50351" s="173"/>
    </row>
    <row r="50352" spans="13:21" s="104" customFormat="1" ht="15.75">
      <c r="M50352" s="172"/>
      <c r="N50352" s="172"/>
      <c r="O50352" s="172"/>
      <c r="U50352" s="173"/>
    </row>
    <row r="50353" spans="13:21" s="104" customFormat="1" ht="15.75">
      <c r="M50353" s="172"/>
      <c r="N50353" s="172"/>
      <c r="O50353" s="172"/>
      <c r="U50353" s="173"/>
    </row>
    <row r="50354" spans="13:21" s="104" customFormat="1" ht="15.75">
      <c r="M50354" s="172"/>
      <c r="N50354" s="172"/>
      <c r="O50354" s="172"/>
      <c r="U50354" s="173"/>
    </row>
    <row r="50355" spans="13:21" s="104" customFormat="1" ht="15.75">
      <c r="M50355" s="172"/>
      <c r="N50355" s="172"/>
      <c r="O50355" s="172"/>
      <c r="U50355" s="173"/>
    </row>
    <row r="50356" spans="13:21" s="104" customFormat="1" ht="15.75">
      <c r="M50356" s="172"/>
      <c r="N50356" s="172"/>
      <c r="O50356" s="172"/>
      <c r="U50356" s="173"/>
    </row>
    <row r="50357" spans="13:21" s="104" customFormat="1" ht="15.75">
      <c r="M50357" s="172"/>
      <c r="N50357" s="172"/>
      <c r="O50357" s="172"/>
      <c r="U50357" s="173"/>
    </row>
    <row r="50358" spans="13:21" s="104" customFormat="1" ht="15.75">
      <c r="M50358" s="172"/>
      <c r="N50358" s="172"/>
      <c r="O50358" s="172"/>
      <c r="U50358" s="173"/>
    </row>
    <row r="50359" spans="13:21" s="104" customFormat="1" ht="15.75">
      <c r="M50359" s="172"/>
      <c r="N50359" s="172"/>
      <c r="O50359" s="172"/>
      <c r="U50359" s="173"/>
    </row>
    <row r="50360" spans="13:21" s="104" customFormat="1" ht="15.75">
      <c r="M50360" s="172"/>
      <c r="N50360" s="172"/>
      <c r="O50360" s="172"/>
      <c r="U50360" s="173"/>
    </row>
    <row r="50361" spans="13:21" s="104" customFormat="1" ht="15.75">
      <c r="M50361" s="172"/>
      <c r="N50361" s="172"/>
      <c r="O50361" s="172"/>
      <c r="U50361" s="173"/>
    </row>
    <row r="50362" spans="13:21" s="104" customFormat="1" ht="15.75">
      <c r="M50362" s="172"/>
      <c r="N50362" s="172"/>
      <c r="O50362" s="172"/>
      <c r="U50362" s="173"/>
    </row>
    <row r="50363" spans="13:21" s="104" customFormat="1" ht="15.75">
      <c r="M50363" s="172"/>
      <c r="N50363" s="172"/>
      <c r="O50363" s="172"/>
      <c r="U50363" s="173"/>
    </row>
    <row r="50364" spans="13:21" s="104" customFormat="1" ht="15.75">
      <c r="M50364" s="172"/>
      <c r="N50364" s="172"/>
      <c r="O50364" s="172"/>
      <c r="U50364" s="173"/>
    </row>
    <row r="50365" spans="13:21" s="104" customFormat="1" ht="15.75">
      <c r="M50365" s="172"/>
      <c r="N50365" s="172"/>
      <c r="O50365" s="172"/>
      <c r="U50365" s="173"/>
    </row>
    <row r="50366" spans="13:21" s="104" customFormat="1" ht="15.75">
      <c r="M50366" s="172"/>
      <c r="N50366" s="172"/>
      <c r="O50366" s="172"/>
      <c r="U50366" s="173"/>
    </row>
    <row r="50367" spans="13:21" s="104" customFormat="1" ht="15.75">
      <c r="M50367" s="172"/>
      <c r="N50367" s="172"/>
      <c r="O50367" s="172"/>
      <c r="U50367" s="173"/>
    </row>
    <row r="50368" spans="13:21" s="104" customFormat="1" ht="15.75">
      <c r="M50368" s="172"/>
      <c r="N50368" s="172"/>
      <c r="O50368" s="172"/>
      <c r="U50368" s="173"/>
    </row>
    <row r="50369" spans="13:21" s="104" customFormat="1" ht="15.75">
      <c r="M50369" s="172"/>
      <c r="N50369" s="172"/>
      <c r="O50369" s="172"/>
      <c r="U50369" s="173"/>
    </row>
    <row r="50370" spans="13:21" s="104" customFormat="1" ht="15.75">
      <c r="M50370" s="172"/>
      <c r="N50370" s="172"/>
      <c r="O50370" s="172"/>
      <c r="U50370" s="173"/>
    </row>
    <row r="50371" spans="13:21" s="104" customFormat="1" ht="15.75">
      <c r="M50371" s="172"/>
      <c r="N50371" s="172"/>
      <c r="O50371" s="172"/>
      <c r="U50371" s="173"/>
    </row>
    <row r="50372" spans="13:21" s="104" customFormat="1" ht="15.75">
      <c r="M50372" s="172"/>
      <c r="N50372" s="172"/>
      <c r="O50372" s="172"/>
      <c r="U50372" s="173"/>
    </row>
    <row r="50373" spans="13:21" s="104" customFormat="1" ht="15.75">
      <c r="M50373" s="172"/>
      <c r="N50373" s="172"/>
      <c r="O50373" s="172"/>
      <c r="U50373" s="173"/>
    </row>
    <row r="50374" spans="13:21" s="104" customFormat="1" ht="15.75">
      <c r="M50374" s="172"/>
      <c r="N50374" s="172"/>
      <c r="O50374" s="172"/>
      <c r="U50374" s="173"/>
    </row>
    <row r="50375" spans="13:21" s="104" customFormat="1" ht="15.75">
      <c r="M50375" s="172"/>
      <c r="N50375" s="172"/>
      <c r="O50375" s="172"/>
      <c r="U50375" s="173"/>
    </row>
    <row r="50376" spans="13:21" s="104" customFormat="1" ht="15.75">
      <c r="M50376" s="172"/>
      <c r="N50376" s="172"/>
      <c r="O50376" s="172"/>
      <c r="U50376" s="173"/>
    </row>
    <row r="50377" spans="13:21" s="104" customFormat="1" ht="15.75">
      <c r="M50377" s="172"/>
      <c r="N50377" s="172"/>
      <c r="O50377" s="172"/>
      <c r="U50377" s="173"/>
    </row>
    <row r="50378" spans="13:21" s="104" customFormat="1" ht="15.75">
      <c r="M50378" s="172"/>
      <c r="N50378" s="172"/>
      <c r="O50378" s="172"/>
      <c r="U50378" s="173"/>
    </row>
    <row r="50379" spans="13:21" s="104" customFormat="1" ht="15.75">
      <c r="M50379" s="172"/>
      <c r="N50379" s="172"/>
      <c r="O50379" s="172"/>
      <c r="U50379" s="173"/>
    </row>
    <row r="50380" spans="13:21" s="104" customFormat="1" ht="15.75">
      <c r="M50380" s="172"/>
      <c r="N50380" s="172"/>
      <c r="O50380" s="172"/>
      <c r="U50380" s="173"/>
    </row>
    <row r="50381" spans="13:21" s="104" customFormat="1" ht="15.75">
      <c r="M50381" s="172"/>
      <c r="N50381" s="172"/>
      <c r="O50381" s="172"/>
      <c r="U50381" s="173"/>
    </row>
    <row r="50382" spans="13:21" s="104" customFormat="1" ht="15.75">
      <c r="M50382" s="172"/>
      <c r="N50382" s="172"/>
      <c r="O50382" s="172"/>
      <c r="U50382" s="173"/>
    </row>
    <row r="50383" spans="13:21" s="104" customFormat="1" ht="15.75">
      <c r="M50383" s="172"/>
      <c r="N50383" s="172"/>
      <c r="O50383" s="172"/>
      <c r="U50383" s="173"/>
    </row>
    <row r="50384" spans="13:21" s="104" customFormat="1" ht="15.75">
      <c r="M50384" s="172"/>
      <c r="N50384" s="172"/>
      <c r="O50384" s="172"/>
      <c r="U50384" s="173"/>
    </row>
    <row r="50385" spans="13:21" s="104" customFormat="1" ht="15.75">
      <c r="M50385" s="172"/>
      <c r="N50385" s="172"/>
      <c r="O50385" s="172"/>
      <c r="U50385" s="173"/>
    </row>
    <row r="50386" spans="13:21" s="104" customFormat="1" ht="15.75">
      <c r="M50386" s="172"/>
      <c r="N50386" s="172"/>
      <c r="O50386" s="172"/>
      <c r="U50386" s="173"/>
    </row>
    <row r="50387" spans="13:21" s="104" customFormat="1" ht="15.75">
      <c r="M50387" s="172"/>
      <c r="N50387" s="172"/>
      <c r="O50387" s="172"/>
      <c r="U50387" s="173"/>
    </row>
    <row r="50388" spans="13:21" s="104" customFormat="1" ht="15.75">
      <c r="M50388" s="172"/>
      <c r="N50388" s="172"/>
      <c r="O50388" s="172"/>
      <c r="U50388" s="173"/>
    </row>
    <row r="50389" spans="13:21" s="104" customFormat="1" ht="15.75">
      <c r="M50389" s="172"/>
      <c r="N50389" s="172"/>
      <c r="O50389" s="172"/>
      <c r="U50389" s="173"/>
    </row>
    <row r="50390" spans="13:21" s="104" customFormat="1" ht="15.75">
      <c r="M50390" s="172"/>
      <c r="N50390" s="172"/>
      <c r="O50390" s="172"/>
      <c r="U50390" s="173"/>
    </row>
    <row r="50391" spans="13:21" s="104" customFormat="1" ht="15.75">
      <c r="M50391" s="172"/>
      <c r="N50391" s="172"/>
      <c r="O50391" s="172"/>
      <c r="U50391" s="173"/>
    </row>
    <row r="50392" spans="13:21" s="104" customFormat="1" ht="15.75">
      <c r="M50392" s="172"/>
      <c r="N50392" s="172"/>
      <c r="O50392" s="172"/>
      <c r="U50392" s="173"/>
    </row>
    <row r="50393" spans="13:21" s="104" customFormat="1" ht="15.75">
      <c r="M50393" s="172"/>
      <c r="N50393" s="172"/>
      <c r="O50393" s="172"/>
      <c r="U50393" s="173"/>
    </row>
    <row r="50394" spans="13:21" s="104" customFormat="1" ht="15.75">
      <c r="M50394" s="172"/>
      <c r="N50394" s="172"/>
      <c r="O50394" s="172"/>
      <c r="U50394" s="173"/>
    </row>
    <row r="50395" spans="13:21" s="104" customFormat="1" ht="15.75">
      <c r="M50395" s="172"/>
      <c r="N50395" s="172"/>
      <c r="O50395" s="172"/>
      <c r="U50395" s="173"/>
    </row>
    <row r="50396" spans="13:21" s="104" customFormat="1" ht="15.75">
      <c r="M50396" s="172"/>
      <c r="N50396" s="172"/>
      <c r="O50396" s="172"/>
      <c r="U50396" s="173"/>
    </row>
    <row r="50397" spans="13:21" s="104" customFormat="1" ht="15.75">
      <c r="M50397" s="172"/>
      <c r="N50397" s="172"/>
      <c r="O50397" s="172"/>
      <c r="U50397" s="173"/>
    </row>
    <row r="50398" spans="13:21" s="104" customFormat="1" ht="15.75">
      <c r="M50398" s="172"/>
      <c r="N50398" s="172"/>
      <c r="O50398" s="172"/>
      <c r="U50398" s="173"/>
    </row>
    <row r="50399" spans="13:21" s="104" customFormat="1" ht="15.75">
      <c r="M50399" s="172"/>
      <c r="N50399" s="172"/>
      <c r="O50399" s="172"/>
      <c r="U50399" s="173"/>
    </row>
    <row r="50400" spans="13:21" s="104" customFormat="1" ht="15.75">
      <c r="M50400" s="172"/>
      <c r="N50400" s="172"/>
      <c r="O50400" s="172"/>
      <c r="U50400" s="173"/>
    </row>
    <row r="50401" spans="13:21" s="104" customFormat="1" ht="15.75">
      <c r="M50401" s="172"/>
      <c r="N50401" s="172"/>
      <c r="O50401" s="172"/>
      <c r="U50401" s="173"/>
    </row>
    <row r="50402" spans="13:21" s="104" customFormat="1" ht="15.75">
      <c r="M50402" s="172"/>
      <c r="N50402" s="172"/>
      <c r="O50402" s="172"/>
      <c r="U50402" s="173"/>
    </row>
    <row r="50403" spans="13:21" s="104" customFormat="1" ht="15.75">
      <c r="M50403" s="172"/>
      <c r="N50403" s="172"/>
      <c r="O50403" s="172"/>
      <c r="U50403" s="173"/>
    </row>
    <row r="50404" spans="13:21" s="104" customFormat="1" ht="15.75">
      <c r="M50404" s="172"/>
      <c r="N50404" s="172"/>
      <c r="O50404" s="172"/>
      <c r="U50404" s="173"/>
    </row>
    <row r="50405" spans="13:21" s="104" customFormat="1" ht="15.75">
      <c r="M50405" s="172"/>
      <c r="N50405" s="172"/>
      <c r="O50405" s="172"/>
      <c r="U50405" s="173"/>
    </row>
    <row r="50406" spans="13:21" s="104" customFormat="1" ht="15.75">
      <c r="M50406" s="172"/>
      <c r="N50406" s="172"/>
      <c r="O50406" s="172"/>
      <c r="U50406" s="173"/>
    </row>
    <row r="50407" spans="13:21" s="104" customFormat="1" ht="15.75">
      <c r="M50407" s="172"/>
      <c r="N50407" s="172"/>
      <c r="O50407" s="172"/>
      <c r="U50407" s="173"/>
    </row>
    <row r="50408" spans="13:21" s="104" customFormat="1" ht="15.75">
      <c r="M50408" s="172"/>
      <c r="N50408" s="172"/>
      <c r="O50408" s="172"/>
      <c r="U50408" s="173"/>
    </row>
    <row r="50409" spans="13:21" s="104" customFormat="1" ht="15.75">
      <c r="M50409" s="172"/>
      <c r="N50409" s="172"/>
      <c r="O50409" s="172"/>
      <c r="U50409" s="173"/>
    </row>
    <row r="50410" spans="13:21" s="104" customFormat="1" ht="15.75">
      <c r="M50410" s="172"/>
      <c r="N50410" s="172"/>
      <c r="O50410" s="172"/>
      <c r="U50410" s="173"/>
    </row>
    <row r="50411" spans="13:21" s="104" customFormat="1" ht="15.75">
      <c r="M50411" s="172"/>
      <c r="N50411" s="172"/>
      <c r="O50411" s="172"/>
      <c r="U50411" s="173"/>
    </row>
    <row r="50412" spans="13:21" s="104" customFormat="1" ht="15.75">
      <c r="M50412" s="172"/>
      <c r="N50412" s="172"/>
      <c r="O50412" s="172"/>
      <c r="U50412" s="173"/>
    </row>
    <row r="50413" spans="13:21" s="104" customFormat="1" ht="15.75">
      <c r="M50413" s="172"/>
      <c r="N50413" s="172"/>
      <c r="O50413" s="172"/>
      <c r="U50413" s="173"/>
    </row>
    <row r="50414" spans="13:21" s="104" customFormat="1" ht="15.75">
      <c r="M50414" s="172"/>
      <c r="N50414" s="172"/>
      <c r="O50414" s="172"/>
      <c r="U50414" s="173"/>
    </row>
    <row r="50415" spans="13:21" s="104" customFormat="1" ht="15.75">
      <c r="M50415" s="172"/>
      <c r="N50415" s="172"/>
      <c r="O50415" s="172"/>
      <c r="U50415" s="173"/>
    </row>
    <row r="50416" spans="13:21" s="104" customFormat="1" ht="15.75">
      <c r="M50416" s="172"/>
      <c r="N50416" s="172"/>
      <c r="O50416" s="172"/>
      <c r="U50416" s="173"/>
    </row>
    <row r="50417" spans="13:21" s="104" customFormat="1" ht="15.75">
      <c r="M50417" s="172"/>
      <c r="N50417" s="172"/>
      <c r="O50417" s="172"/>
      <c r="U50417" s="173"/>
    </row>
    <row r="50418" spans="13:21" s="104" customFormat="1" ht="15.75">
      <c r="M50418" s="172"/>
      <c r="N50418" s="172"/>
      <c r="O50418" s="172"/>
      <c r="U50418" s="173"/>
    </row>
    <row r="50419" spans="13:21" s="104" customFormat="1" ht="15.75">
      <c r="M50419" s="172"/>
      <c r="N50419" s="172"/>
      <c r="O50419" s="172"/>
      <c r="U50419" s="173"/>
    </row>
    <row r="50420" spans="13:21" s="104" customFormat="1" ht="15.75">
      <c r="M50420" s="172"/>
      <c r="N50420" s="172"/>
      <c r="O50420" s="172"/>
      <c r="U50420" s="173"/>
    </row>
    <row r="50421" spans="13:21" s="104" customFormat="1" ht="15.75">
      <c r="M50421" s="172"/>
      <c r="N50421" s="172"/>
      <c r="O50421" s="172"/>
      <c r="U50421" s="173"/>
    </row>
    <row r="50422" spans="13:21" s="104" customFormat="1" ht="15.75">
      <c r="M50422" s="172"/>
      <c r="N50422" s="172"/>
      <c r="O50422" s="172"/>
      <c r="U50422" s="173"/>
    </row>
    <row r="50423" spans="13:21" s="104" customFormat="1" ht="15.75">
      <c r="M50423" s="172"/>
      <c r="N50423" s="172"/>
      <c r="O50423" s="172"/>
      <c r="U50423" s="173"/>
    </row>
    <row r="50424" spans="13:21" s="104" customFormat="1" ht="15.75">
      <c r="M50424" s="172"/>
      <c r="N50424" s="172"/>
      <c r="O50424" s="172"/>
      <c r="U50424" s="173"/>
    </row>
    <row r="50425" spans="13:21" s="104" customFormat="1" ht="15.75">
      <c r="M50425" s="172"/>
      <c r="N50425" s="172"/>
      <c r="O50425" s="172"/>
      <c r="U50425" s="173"/>
    </row>
    <row r="50426" spans="13:21" s="104" customFormat="1" ht="15.75">
      <c r="M50426" s="172"/>
      <c r="N50426" s="172"/>
      <c r="O50426" s="172"/>
      <c r="U50426" s="173"/>
    </row>
    <row r="50427" spans="13:21" s="104" customFormat="1" ht="15.75">
      <c r="M50427" s="172"/>
      <c r="N50427" s="172"/>
      <c r="O50427" s="172"/>
      <c r="U50427" s="173"/>
    </row>
    <row r="50428" spans="13:21" s="104" customFormat="1" ht="15.75">
      <c r="M50428" s="172"/>
      <c r="N50428" s="172"/>
      <c r="O50428" s="172"/>
      <c r="U50428" s="173"/>
    </row>
    <row r="50429" spans="13:21" s="104" customFormat="1" ht="15.75">
      <c r="M50429" s="172"/>
      <c r="N50429" s="172"/>
      <c r="O50429" s="172"/>
      <c r="U50429" s="173"/>
    </row>
    <row r="50430" spans="13:21" s="104" customFormat="1" ht="15.75">
      <c r="M50430" s="172"/>
      <c r="N50430" s="172"/>
      <c r="O50430" s="172"/>
      <c r="U50430" s="173"/>
    </row>
    <row r="50431" spans="13:21" s="104" customFormat="1" ht="15.75">
      <c r="M50431" s="172"/>
      <c r="N50431" s="172"/>
      <c r="O50431" s="172"/>
      <c r="U50431" s="173"/>
    </row>
    <row r="50432" spans="13:21" s="104" customFormat="1" ht="15.75">
      <c r="M50432" s="172"/>
      <c r="N50432" s="172"/>
      <c r="O50432" s="172"/>
      <c r="U50432" s="173"/>
    </row>
    <row r="50433" spans="13:21" s="104" customFormat="1" ht="15.75">
      <c r="M50433" s="172"/>
      <c r="N50433" s="172"/>
      <c r="O50433" s="172"/>
      <c r="U50433" s="173"/>
    </row>
    <row r="50434" spans="13:21" s="104" customFormat="1" ht="15.75">
      <c r="M50434" s="172"/>
      <c r="N50434" s="172"/>
      <c r="O50434" s="172"/>
      <c r="U50434" s="173"/>
    </row>
    <row r="50435" spans="13:21" s="104" customFormat="1" ht="15.75">
      <c r="M50435" s="172"/>
      <c r="N50435" s="172"/>
      <c r="O50435" s="172"/>
      <c r="U50435" s="173"/>
    </row>
    <row r="50436" spans="13:21" s="104" customFormat="1" ht="15.75">
      <c r="M50436" s="172"/>
      <c r="N50436" s="172"/>
      <c r="O50436" s="172"/>
      <c r="U50436" s="173"/>
    </row>
    <row r="50437" spans="13:21" s="104" customFormat="1" ht="15.75">
      <c r="M50437" s="172"/>
      <c r="N50437" s="172"/>
      <c r="O50437" s="172"/>
      <c r="U50437" s="173"/>
    </row>
    <row r="50438" spans="13:21" s="104" customFormat="1" ht="15.75">
      <c r="M50438" s="172"/>
      <c r="N50438" s="172"/>
      <c r="O50438" s="172"/>
      <c r="U50438" s="173"/>
    </row>
    <row r="50439" spans="13:21" s="104" customFormat="1" ht="15.75">
      <c r="M50439" s="172"/>
      <c r="N50439" s="172"/>
      <c r="O50439" s="172"/>
      <c r="U50439" s="173"/>
    </row>
    <row r="50440" spans="13:21" s="104" customFormat="1" ht="15.75">
      <c r="M50440" s="172"/>
      <c r="N50440" s="172"/>
      <c r="O50440" s="172"/>
      <c r="U50440" s="173"/>
    </row>
    <row r="50441" spans="13:21" s="104" customFormat="1" ht="15.75">
      <c r="M50441" s="172"/>
      <c r="N50441" s="172"/>
      <c r="O50441" s="172"/>
      <c r="U50441" s="173"/>
    </row>
    <row r="50442" spans="13:21" s="104" customFormat="1" ht="15.75">
      <c r="M50442" s="172"/>
      <c r="N50442" s="172"/>
      <c r="O50442" s="172"/>
      <c r="U50442" s="173"/>
    </row>
    <row r="50443" spans="13:21" s="104" customFormat="1" ht="15.75">
      <c r="M50443" s="172"/>
      <c r="N50443" s="172"/>
      <c r="O50443" s="172"/>
      <c r="U50443" s="173"/>
    </row>
    <row r="50444" spans="13:21" s="104" customFormat="1" ht="15.75">
      <c r="M50444" s="172"/>
      <c r="N50444" s="172"/>
      <c r="O50444" s="172"/>
      <c r="U50444" s="173"/>
    </row>
    <row r="50445" spans="13:21" s="104" customFormat="1" ht="15.75">
      <c r="M50445" s="172"/>
      <c r="N50445" s="172"/>
      <c r="O50445" s="172"/>
      <c r="U50445" s="173"/>
    </row>
    <row r="50446" spans="13:21" s="104" customFormat="1" ht="15.75">
      <c r="M50446" s="172"/>
      <c r="N50446" s="172"/>
      <c r="O50446" s="172"/>
      <c r="U50446" s="173"/>
    </row>
    <row r="50447" spans="13:21" s="104" customFormat="1" ht="15.75">
      <c r="M50447" s="172"/>
      <c r="N50447" s="172"/>
      <c r="O50447" s="172"/>
      <c r="U50447" s="173"/>
    </row>
    <row r="50448" spans="13:21" s="104" customFormat="1" ht="15.75">
      <c r="M50448" s="172"/>
      <c r="N50448" s="172"/>
      <c r="O50448" s="172"/>
      <c r="U50448" s="173"/>
    </row>
    <row r="50449" spans="13:21" s="104" customFormat="1" ht="15.75">
      <c r="M50449" s="172"/>
      <c r="N50449" s="172"/>
      <c r="O50449" s="172"/>
      <c r="U50449" s="173"/>
    </row>
    <row r="50450" spans="13:21" s="104" customFormat="1" ht="15.75">
      <c r="M50450" s="172"/>
      <c r="N50450" s="172"/>
      <c r="O50450" s="172"/>
      <c r="U50450" s="173"/>
    </row>
    <row r="50451" spans="13:21" s="104" customFormat="1" ht="15.75">
      <c r="M50451" s="172"/>
      <c r="N50451" s="172"/>
      <c r="O50451" s="172"/>
      <c r="U50451" s="173"/>
    </row>
    <row r="50452" spans="13:21" s="104" customFormat="1" ht="15.75">
      <c r="M50452" s="172"/>
      <c r="N50452" s="172"/>
      <c r="O50452" s="172"/>
      <c r="U50452" s="173"/>
    </row>
    <row r="50453" spans="13:21" s="104" customFormat="1" ht="15.75">
      <c r="M50453" s="172"/>
      <c r="N50453" s="172"/>
      <c r="O50453" s="172"/>
      <c r="U50453" s="173"/>
    </row>
    <row r="50454" spans="13:21" s="104" customFormat="1" ht="15.75">
      <c r="M50454" s="172"/>
      <c r="N50454" s="172"/>
      <c r="O50454" s="172"/>
      <c r="U50454" s="173"/>
    </row>
    <row r="50455" spans="13:21" s="104" customFormat="1" ht="15.75">
      <c r="M50455" s="172"/>
      <c r="N50455" s="172"/>
      <c r="O50455" s="172"/>
      <c r="U50455" s="173"/>
    </row>
    <row r="50456" spans="13:21" s="104" customFormat="1" ht="15.75">
      <c r="M50456" s="172"/>
      <c r="N50456" s="172"/>
      <c r="O50456" s="172"/>
      <c r="U50456" s="173"/>
    </row>
    <row r="50457" spans="13:21" s="104" customFormat="1" ht="15.75">
      <c r="M50457" s="172"/>
      <c r="N50457" s="172"/>
      <c r="O50457" s="172"/>
      <c r="U50457" s="173"/>
    </row>
    <row r="50458" spans="13:21" s="104" customFormat="1" ht="15.75">
      <c r="M50458" s="172"/>
      <c r="N50458" s="172"/>
      <c r="O50458" s="172"/>
      <c r="U50458" s="173"/>
    </row>
    <row r="50459" spans="13:21" s="104" customFormat="1" ht="15.75">
      <c r="M50459" s="172"/>
      <c r="N50459" s="172"/>
      <c r="O50459" s="172"/>
      <c r="U50459" s="173"/>
    </row>
    <row r="50460" spans="13:21" s="104" customFormat="1" ht="15.75">
      <c r="M50460" s="172"/>
      <c r="N50460" s="172"/>
      <c r="O50460" s="172"/>
      <c r="U50460" s="173"/>
    </row>
    <row r="50461" spans="13:21" s="104" customFormat="1" ht="15.75">
      <c r="M50461" s="172"/>
      <c r="N50461" s="172"/>
      <c r="O50461" s="172"/>
      <c r="U50461" s="173"/>
    </row>
    <row r="50462" spans="13:21" s="104" customFormat="1" ht="15.75">
      <c r="M50462" s="172"/>
      <c r="N50462" s="172"/>
      <c r="O50462" s="172"/>
      <c r="U50462" s="173"/>
    </row>
    <row r="50463" spans="13:21" s="104" customFormat="1" ht="15.75">
      <c r="M50463" s="172"/>
      <c r="N50463" s="172"/>
      <c r="O50463" s="172"/>
      <c r="U50463" s="173"/>
    </row>
    <row r="50464" spans="13:21" s="104" customFormat="1" ht="15.75">
      <c r="M50464" s="172"/>
      <c r="N50464" s="172"/>
      <c r="O50464" s="172"/>
      <c r="U50464" s="173"/>
    </row>
    <row r="50465" spans="13:21" s="104" customFormat="1" ht="15.75">
      <c r="M50465" s="172"/>
      <c r="N50465" s="172"/>
      <c r="O50465" s="172"/>
      <c r="U50465" s="173"/>
    </row>
    <row r="50466" spans="13:21" s="104" customFormat="1" ht="15.75">
      <c r="M50466" s="172"/>
      <c r="N50466" s="172"/>
      <c r="O50466" s="172"/>
      <c r="U50466" s="173"/>
    </row>
    <row r="50467" spans="13:21" s="104" customFormat="1" ht="15.75">
      <c r="M50467" s="172"/>
      <c r="N50467" s="172"/>
      <c r="O50467" s="172"/>
      <c r="U50467" s="173"/>
    </row>
    <row r="50468" spans="13:21" s="104" customFormat="1" ht="15.75">
      <c r="M50468" s="172"/>
      <c r="N50468" s="172"/>
      <c r="O50468" s="172"/>
      <c r="U50468" s="173"/>
    </row>
    <row r="50469" spans="13:21" s="104" customFormat="1" ht="15.75">
      <c r="M50469" s="172"/>
      <c r="N50469" s="172"/>
      <c r="O50469" s="172"/>
      <c r="U50469" s="173"/>
    </row>
    <row r="50470" spans="13:21" s="104" customFormat="1" ht="15.75">
      <c r="M50470" s="172"/>
      <c r="N50470" s="172"/>
      <c r="O50470" s="172"/>
      <c r="U50470" s="173"/>
    </row>
    <row r="50471" spans="13:21" s="104" customFormat="1" ht="15.75">
      <c r="M50471" s="172"/>
      <c r="N50471" s="172"/>
      <c r="O50471" s="172"/>
      <c r="U50471" s="173"/>
    </row>
    <row r="50472" spans="13:21" s="104" customFormat="1" ht="15.75">
      <c r="M50472" s="172"/>
      <c r="N50472" s="172"/>
      <c r="O50472" s="172"/>
      <c r="U50472" s="173"/>
    </row>
    <row r="50473" spans="13:21" s="104" customFormat="1" ht="15.75">
      <c r="M50473" s="172"/>
      <c r="N50473" s="172"/>
      <c r="O50473" s="172"/>
      <c r="U50473" s="173"/>
    </row>
    <row r="50474" spans="13:21" s="104" customFormat="1" ht="15.75">
      <c r="M50474" s="172"/>
      <c r="N50474" s="172"/>
      <c r="O50474" s="172"/>
      <c r="U50474" s="173"/>
    </row>
    <row r="50475" spans="13:21" s="104" customFormat="1" ht="15.75">
      <c r="M50475" s="172"/>
      <c r="N50475" s="172"/>
      <c r="O50475" s="172"/>
      <c r="U50475" s="173"/>
    </row>
    <row r="50476" spans="13:21" s="104" customFormat="1" ht="15.75">
      <c r="M50476" s="172"/>
      <c r="N50476" s="172"/>
      <c r="O50476" s="172"/>
      <c r="U50476" s="173"/>
    </row>
    <row r="50477" spans="13:21" s="104" customFormat="1" ht="15.75">
      <c r="M50477" s="172"/>
      <c r="N50477" s="172"/>
      <c r="O50477" s="172"/>
      <c r="U50477" s="173"/>
    </row>
    <row r="50478" spans="13:21" s="104" customFormat="1" ht="15.75">
      <c r="M50478" s="172"/>
      <c r="N50478" s="172"/>
      <c r="O50478" s="172"/>
      <c r="U50478" s="173"/>
    </row>
    <row r="50479" spans="13:21" s="104" customFormat="1" ht="15.75">
      <c r="M50479" s="172"/>
      <c r="N50479" s="172"/>
      <c r="O50479" s="172"/>
      <c r="U50479" s="173"/>
    </row>
    <row r="50480" spans="13:21" s="104" customFormat="1" ht="15.75">
      <c r="M50480" s="172"/>
      <c r="N50480" s="172"/>
      <c r="O50480" s="172"/>
      <c r="U50480" s="173"/>
    </row>
    <row r="50481" spans="13:21" s="104" customFormat="1" ht="15.75">
      <c r="M50481" s="172"/>
      <c r="N50481" s="172"/>
      <c r="O50481" s="172"/>
      <c r="U50481" s="173"/>
    </row>
    <row r="50482" spans="13:21" s="104" customFormat="1" ht="15.75">
      <c r="M50482" s="172"/>
      <c r="N50482" s="172"/>
      <c r="O50482" s="172"/>
      <c r="U50482" s="173"/>
    </row>
    <row r="50483" spans="13:21" s="104" customFormat="1" ht="15.75">
      <c r="M50483" s="172"/>
      <c r="N50483" s="172"/>
      <c r="O50483" s="172"/>
      <c r="U50483" s="173"/>
    </row>
    <row r="50484" spans="13:21" s="104" customFormat="1" ht="15.75">
      <c r="M50484" s="172"/>
      <c r="N50484" s="172"/>
      <c r="O50484" s="172"/>
      <c r="U50484" s="173"/>
    </row>
    <row r="50485" spans="13:21" s="104" customFormat="1" ht="15.75">
      <c r="M50485" s="172"/>
      <c r="N50485" s="172"/>
      <c r="O50485" s="172"/>
      <c r="U50485" s="173"/>
    </row>
    <row r="50486" spans="13:21" s="104" customFormat="1" ht="15.75">
      <c r="M50486" s="172"/>
      <c r="N50486" s="172"/>
      <c r="O50486" s="172"/>
      <c r="U50486" s="173"/>
    </row>
    <row r="50487" spans="13:21" s="104" customFormat="1" ht="15.75">
      <c r="M50487" s="172"/>
      <c r="N50487" s="172"/>
      <c r="O50487" s="172"/>
      <c r="U50487" s="173"/>
    </row>
    <row r="50488" spans="13:21" s="104" customFormat="1" ht="15.75">
      <c r="M50488" s="172"/>
      <c r="N50488" s="172"/>
      <c r="O50488" s="172"/>
      <c r="U50488" s="173"/>
    </row>
    <row r="50489" spans="13:21" s="104" customFormat="1" ht="15.75">
      <c r="M50489" s="172"/>
      <c r="N50489" s="172"/>
      <c r="O50489" s="172"/>
      <c r="U50489" s="173"/>
    </row>
    <row r="50490" spans="13:21" s="104" customFormat="1" ht="15.75">
      <c r="M50490" s="172"/>
      <c r="N50490" s="172"/>
      <c r="O50490" s="172"/>
      <c r="U50490" s="173"/>
    </row>
    <row r="50491" spans="13:21" s="104" customFormat="1" ht="15.75">
      <c r="M50491" s="172"/>
      <c r="N50491" s="172"/>
      <c r="O50491" s="172"/>
      <c r="U50491" s="173"/>
    </row>
    <row r="50492" spans="13:21" s="104" customFormat="1" ht="15.75">
      <c r="M50492" s="172"/>
      <c r="N50492" s="172"/>
      <c r="O50492" s="172"/>
      <c r="U50492" s="173"/>
    </row>
    <row r="50493" spans="13:21" s="104" customFormat="1" ht="15.75">
      <c r="M50493" s="172"/>
      <c r="N50493" s="172"/>
      <c r="O50493" s="172"/>
      <c r="U50493" s="173"/>
    </row>
    <row r="50494" spans="13:21" s="104" customFormat="1" ht="15.75">
      <c r="M50494" s="172"/>
      <c r="N50494" s="172"/>
      <c r="O50494" s="172"/>
      <c r="U50494" s="173"/>
    </row>
    <row r="50495" spans="13:21" s="104" customFormat="1" ht="15.75">
      <c r="M50495" s="172"/>
      <c r="N50495" s="172"/>
      <c r="O50495" s="172"/>
      <c r="U50495" s="173"/>
    </row>
    <row r="50496" spans="13:21" s="104" customFormat="1" ht="15.75">
      <c r="M50496" s="172"/>
      <c r="N50496" s="172"/>
      <c r="O50496" s="172"/>
      <c r="U50496" s="173"/>
    </row>
    <row r="50497" spans="13:21" s="104" customFormat="1" ht="15.75">
      <c r="M50497" s="172"/>
      <c r="N50497" s="172"/>
      <c r="O50497" s="172"/>
      <c r="U50497" s="173"/>
    </row>
    <row r="50498" spans="13:21" s="104" customFormat="1" ht="15.75">
      <c r="M50498" s="172"/>
      <c r="N50498" s="172"/>
      <c r="O50498" s="172"/>
      <c r="U50498" s="173"/>
    </row>
    <row r="50499" spans="13:21" s="104" customFormat="1" ht="15.75">
      <c r="M50499" s="172"/>
      <c r="N50499" s="172"/>
      <c r="O50499" s="172"/>
      <c r="U50499" s="173"/>
    </row>
    <row r="50500" spans="13:21" s="104" customFormat="1" ht="15.75">
      <c r="M50500" s="172"/>
      <c r="N50500" s="172"/>
      <c r="O50500" s="172"/>
      <c r="U50500" s="173"/>
    </row>
    <row r="50501" spans="13:21" s="104" customFormat="1" ht="15.75">
      <c r="M50501" s="172"/>
      <c r="N50501" s="172"/>
      <c r="O50501" s="172"/>
      <c r="U50501" s="173"/>
    </row>
    <row r="50502" spans="13:21" s="104" customFormat="1" ht="15.75">
      <c r="M50502" s="172"/>
      <c r="N50502" s="172"/>
      <c r="O50502" s="172"/>
      <c r="U50502" s="173"/>
    </row>
    <row r="50503" spans="13:21" s="104" customFormat="1" ht="15.75">
      <c r="M50503" s="172"/>
      <c r="N50503" s="172"/>
      <c r="O50503" s="172"/>
      <c r="U50503" s="173"/>
    </row>
    <row r="50504" spans="13:21" s="104" customFormat="1" ht="15.75">
      <c r="M50504" s="172"/>
      <c r="N50504" s="172"/>
      <c r="O50504" s="172"/>
      <c r="U50504" s="173"/>
    </row>
    <row r="50505" spans="13:21" s="104" customFormat="1" ht="15.75">
      <c r="M50505" s="172"/>
      <c r="N50505" s="172"/>
      <c r="O50505" s="172"/>
      <c r="U50505" s="173"/>
    </row>
    <row r="50506" spans="13:21" s="104" customFormat="1" ht="15.75">
      <c r="M50506" s="172"/>
      <c r="N50506" s="172"/>
      <c r="O50506" s="172"/>
      <c r="U50506" s="173"/>
    </row>
    <row r="50507" spans="13:21" s="104" customFormat="1" ht="15.75">
      <c r="M50507" s="172"/>
      <c r="N50507" s="172"/>
      <c r="O50507" s="172"/>
      <c r="U50507" s="173"/>
    </row>
    <row r="50508" spans="13:21" s="104" customFormat="1" ht="15.75">
      <c r="M50508" s="172"/>
      <c r="N50508" s="172"/>
      <c r="O50508" s="172"/>
      <c r="U50508" s="173"/>
    </row>
    <row r="50509" spans="13:21" s="104" customFormat="1" ht="15.75">
      <c r="M50509" s="172"/>
      <c r="N50509" s="172"/>
      <c r="O50509" s="172"/>
      <c r="U50509" s="173"/>
    </row>
    <row r="50510" spans="13:21" s="104" customFormat="1" ht="15.75">
      <c r="M50510" s="172"/>
      <c r="N50510" s="172"/>
      <c r="O50510" s="172"/>
      <c r="U50510" s="173"/>
    </row>
    <row r="50511" spans="13:21" s="104" customFormat="1" ht="15.75">
      <c r="M50511" s="172"/>
      <c r="N50511" s="172"/>
      <c r="O50511" s="172"/>
      <c r="U50511" s="173"/>
    </row>
    <row r="50512" spans="13:21" s="104" customFormat="1" ht="15.75">
      <c r="M50512" s="172"/>
      <c r="N50512" s="172"/>
      <c r="O50512" s="172"/>
      <c r="U50512" s="173"/>
    </row>
    <row r="50513" spans="13:21" s="104" customFormat="1" ht="15.75">
      <c r="M50513" s="172"/>
      <c r="N50513" s="172"/>
      <c r="O50513" s="172"/>
      <c r="U50513" s="173"/>
    </row>
    <row r="50514" spans="13:21" s="104" customFormat="1" ht="15.75">
      <c r="M50514" s="172"/>
      <c r="N50514" s="172"/>
      <c r="O50514" s="172"/>
      <c r="U50514" s="173"/>
    </row>
    <row r="50515" spans="13:21" s="104" customFormat="1" ht="15.75">
      <c r="M50515" s="172"/>
      <c r="N50515" s="172"/>
      <c r="O50515" s="172"/>
      <c r="U50515" s="173"/>
    </row>
    <row r="50516" spans="13:21" s="104" customFormat="1" ht="15.75">
      <c r="M50516" s="172"/>
      <c r="N50516" s="172"/>
      <c r="O50516" s="172"/>
      <c r="U50516" s="173"/>
    </row>
    <row r="50517" spans="13:21" s="104" customFormat="1" ht="15.75">
      <c r="M50517" s="172"/>
      <c r="N50517" s="172"/>
      <c r="O50517" s="172"/>
      <c r="U50517" s="173"/>
    </row>
    <row r="50518" spans="13:21" s="104" customFormat="1" ht="15.75">
      <c r="M50518" s="172"/>
      <c r="N50518" s="172"/>
      <c r="O50518" s="172"/>
      <c r="U50518" s="173"/>
    </row>
    <row r="50519" spans="13:21" s="104" customFormat="1" ht="15.75">
      <c r="M50519" s="172"/>
      <c r="N50519" s="172"/>
      <c r="O50519" s="172"/>
      <c r="U50519" s="173"/>
    </row>
    <row r="50520" spans="13:21" s="104" customFormat="1" ht="15.75">
      <c r="M50520" s="172"/>
      <c r="N50520" s="172"/>
      <c r="O50520" s="172"/>
      <c r="U50520" s="173"/>
    </row>
    <row r="50521" spans="13:21" s="104" customFormat="1" ht="15.75">
      <c r="M50521" s="172"/>
      <c r="N50521" s="172"/>
      <c r="O50521" s="172"/>
      <c r="U50521" s="173"/>
    </row>
    <row r="50522" spans="13:21" s="104" customFormat="1" ht="15.75">
      <c r="M50522" s="172"/>
      <c r="N50522" s="172"/>
      <c r="O50522" s="172"/>
      <c r="U50522" s="173"/>
    </row>
    <row r="50523" spans="13:21" s="104" customFormat="1" ht="15.75">
      <c r="M50523" s="172"/>
      <c r="N50523" s="172"/>
      <c r="O50523" s="172"/>
      <c r="U50523" s="173"/>
    </row>
    <row r="50524" spans="13:21" s="104" customFormat="1" ht="15.75">
      <c r="M50524" s="172"/>
      <c r="N50524" s="172"/>
      <c r="O50524" s="172"/>
      <c r="U50524" s="173"/>
    </row>
    <row r="50525" spans="13:21" s="104" customFormat="1" ht="15.75">
      <c r="M50525" s="172"/>
      <c r="N50525" s="172"/>
      <c r="O50525" s="172"/>
      <c r="U50525" s="173"/>
    </row>
    <row r="50526" spans="13:21" s="104" customFormat="1" ht="15.75">
      <c r="M50526" s="172"/>
      <c r="N50526" s="172"/>
      <c r="O50526" s="172"/>
      <c r="U50526" s="173"/>
    </row>
    <row r="50527" spans="13:21" s="104" customFormat="1" ht="15.75">
      <c r="M50527" s="172"/>
      <c r="N50527" s="172"/>
      <c r="O50527" s="172"/>
      <c r="U50527" s="173"/>
    </row>
    <row r="50528" spans="13:21" s="104" customFormat="1" ht="15.75">
      <c r="M50528" s="172"/>
      <c r="N50528" s="172"/>
      <c r="O50528" s="172"/>
      <c r="U50528" s="173"/>
    </row>
    <row r="50529" spans="13:21" s="104" customFormat="1" ht="15.75">
      <c r="M50529" s="172"/>
      <c r="N50529" s="172"/>
      <c r="O50529" s="172"/>
      <c r="U50529" s="173"/>
    </row>
    <row r="50530" spans="13:21" s="104" customFormat="1" ht="15.75">
      <c r="M50530" s="172"/>
      <c r="N50530" s="172"/>
      <c r="O50530" s="172"/>
      <c r="U50530" s="173"/>
    </row>
    <row r="50531" spans="13:21" s="104" customFormat="1" ht="15.75">
      <c r="M50531" s="172"/>
      <c r="N50531" s="172"/>
      <c r="O50531" s="172"/>
      <c r="U50531" s="173"/>
    </row>
    <row r="50532" spans="13:21" s="104" customFormat="1" ht="15.75">
      <c r="M50532" s="172"/>
      <c r="N50532" s="172"/>
      <c r="O50532" s="172"/>
      <c r="U50532" s="173"/>
    </row>
    <row r="50533" spans="13:21" s="104" customFormat="1" ht="15.75">
      <c r="M50533" s="172"/>
      <c r="N50533" s="172"/>
      <c r="O50533" s="172"/>
      <c r="U50533" s="173"/>
    </row>
    <row r="50534" spans="13:21" s="104" customFormat="1" ht="15.75">
      <c r="M50534" s="172"/>
      <c r="N50534" s="172"/>
      <c r="O50534" s="172"/>
      <c r="U50534" s="173"/>
    </row>
    <row r="50535" spans="13:21" s="104" customFormat="1" ht="15.75">
      <c r="M50535" s="172"/>
      <c r="N50535" s="172"/>
      <c r="O50535" s="172"/>
      <c r="U50535" s="173"/>
    </row>
    <row r="50536" spans="13:21" s="104" customFormat="1" ht="15.75">
      <c r="M50536" s="172"/>
      <c r="N50536" s="172"/>
      <c r="O50536" s="172"/>
      <c r="U50536" s="173"/>
    </row>
    <row r="50537" spans="13:21" s="104" customFormat="1" ht="15.75">
      <c r="M50537" s="172"/>
      <c r="N50537" s="172"/>
      <c r="O50537" s="172"/>
      <c r="U50537" s="173"/>
    </row>
    <row r="50538" spans="13:21" s="104" customFormat="1" ht="15.75">
      <c r="M50538" s="172"/>
      <c r="N50538" s="172"/>
      <c r="O50538" s="172"/>
      <c r="U50538" s="173"/>
    </row>
    <row r="50539" spans="13:21" s="104" customFormat="1" ht="15.75">
      <c r="M50539" s="172"/>
      <c r="N50539" s="172"/>
      <c r="O50539" s="172"/>
      <c r="U50539" s="173"/>
    </row>
    <row r="50540" spans="13:21" s="104" customFormat="1" ht="15.75">
      <c r="M50540" s="172"/>
      <c r="N50540" s="172"/>
      <c r="O50540" s="172"/>
      <c r="U50540" s="173"/>
    </row>
    <row r="50541" spans="13:21" s="104" customFormat="1" ht="15.75">
      <c r="M50541" s="172"/>
      <c r="N50541" s="172"/>
      <c r="O50541" s="172"/>
      <c r="U50541" s="173"/>
    </row>
    <row r="50542" spans="13:21" s="104" customFormat="1" ht="15.75">
      <c r="M50542" s="172"/>
      <c r="N50542" s="172"/>
      <c r="O50542" s="172"/>
      <c r="U50542" s="173"/>
    </row>
    <row r="50543" spans="13:21" s="104" customFormat="1" ht="15.75">
      <c r="M50543" s="172"/>
      <c r="N50543" s="172"/>
      <c r="O50543" s="172"/>
      <c r="U50543" s="173"/>
    </row>
    <row r="50544" spans="13:21" s="104" customFormat="1" ht="15.75">
      <c r="M50544" s="172"/>
      <c r="N50544" s="172"/>
      <c r="O50544" s="172"/>
      <c r="U50544" s="173"/>
    </row>
    <row r="50545" spans="13:21" s="104" customFormat="1" ht="15.75">
      <c r="M50545" s="172"/>
      <c r="N50545" s="172"/>
      <c r="O50545" s="172"/>
      <c r="U50545" s="173"/>
    </row>
    <row r="50546" spans="13:21" s="104" customFormat="1" ht="15.75">
      <c r="M50546" s="172"/>
      <c r="N50546" s="172"/>
      <c r="O50546" s="172"/>
      <c r="U50546" s="173"/>
    </row>
    <row r="50547" spans="13:21" s="104" customFormat="1" ht="15.75">
      <c r="M50547" s="172"/>
      <c r="N50547" s="172"/>
      <c r="O50547" s="172"/>
      <c r="U50547" s="173"/>
    </row>
    <row r="50548" spans="13:21" s="104" customFormat="1" ht="15.75">
      <c r="M50548" s="172"/>
      <c r="N50548" s="172"/>
      <c r="O50548" s="172"/>
      <c r="U50548" s="173"/>
    </row>
    <row r="50549" spans="13:21" s="104" customFormat="1" ht="15.75">
      <c r="M50549" s="172"/>
      <c r="N50549" s="172"/>
      <c r="O50549" s="172"/>
      <c r="U50549" s="173"/>
    </row>
    <row r="50550" spans="13:21" s="104" customFormat="1" ht="15.75">
      <c r="M50550" s="172"/>
      <c r="N50550" s="172"/>
      <c r="O50550" s="172"/>
      <c r="U50550" s="173"/>
    </row>
    <row r="50551" spans="13:21" s="104" customFormat="1" ht="15.75">
      <c r="M50551" s="172"/>
      <c r="N50551" s="172"/>
      <c r="O50551" s="172"/>
      <c r="U50551" s="173"/>
    </row>
    <row r="50552" spans="13:21" s="104" customFormat="1" ht="15.75">
      <c r="M50552" s="172"/>
      <c r="N50552" s="172"/>
      <c r="O50552" s="172"/>
      <c r="U50552" s="173"/>
    </row>
    <row r="50553" spans="13:21" s="104" customFormat="1" ht="15.75">
      <c r="M50553" s="172"/>
      <c r="N50553" s="172"/>
      <c r="O50553" s="172"/>
      <c r="U50553" s="173"/>
    </row>
    <row r="50554" spans="13:21" s="104" customFormat="1" ht="15.75">
      <c r="M50554" s="172"/>
      <c r="N50554" s="172"/>
      <c r="O50554" s="172"/>
      <c r="U50554" s="173"/>
    </row>
    <row r="50555" spans="13:21" s="104" customFormat="1" ht="15.75">
      <c r="M50555" s="172"/>
      <c r="N50555" s="172"/>
      <c r="O50555" s="172"/>
      <c r="U50555" s="173"/>
    </row>
    <row r="50556" spans="13:21" s="104" customFormat="1" ht="15.75">
      <c r="M50556" s="172"/>
      <c r="N50556" s="172"/>
      <c r="O50556" s="172"/>
      <c r="U50556" s="173"/>
    </row>
    <row r="50557" spans="13:21" s="104" customFormat="1" ht="15.75">
      <c r="M50557" s="172"/>
      <c r="N50557" s="172"/>
      <c r="O50557" s="172"/>
      <c r="U50557" s="173"/>
    </row>
    <row r="50558" spans="13:21" s="104" customFormat="1" ht="15.75">
      <c r="M50558" s="172"/>
      <c r="N50558" s="172"/>
      <c r="O50558" s="172"/>
      <c r="U50558" s="173"/>
    </row>
    <row r="50559" spans="13:21" s="104" customFormat="1" ht="15.75">
      <c r="M50559" s="172"/>
      <c r="N50559" s="172"/>
      <c r="O50559" s="172"/>
      <c r="U50559" s="173"/>
    </row>
    <row r="50560" spans="13:21" s="104" customFormat="1" ht="15.75">
      <c r="M50560" s="172"/>
      <c r="N50560" s="172"/>
      <c r="O50560" s="172"/>
      <c r="U50560" s="173"/>
    </row>
    <row r="50561" spans="13:21" s="104" customFormat="1" ht="15.75">
      <c r="M50561" s="172"/>
      <c r="N50561" s="172"/>
      <c r="O50561" s="172"/>
      <c r="U50561" s="173"/>
    </row>
    <row r="50562" spans="13:21" s="104" customFormat="1" ht="15.75">
      <c r="M50562" s="172"/>
      <c r="N50562" s="172"/>
      <c r="O50562" s="172"/>
      <c r="U50562" s="173"/>
    </row>
    <row r="50563" spans="13:21" s="104" customFormat="1" ht="15.75">
      <c r="M50563" s="172"/>
      <c r="N50563" s="172"/>
      <c r="O50563" s="172"/>
      <c r="U50563" s="173"/>
    </row>
    <row r="50564" spans="13:21" s="104" customFormat="1" ht="15.75">
      <c r="M50564" s="172"/>
      <c r="N50564" s="172"/>
      <c r="O50564" s="172"/>
      <c r="U50564" s="173"/>
    </row>
    <row r="50565" spans="13:21" s="104" customFormat="1" ht="15.75">
      <c r="M50565" s="172"/>
      <c r="N50565" s="172"/>
      <c r="O50565" s="172"/>
      <c r="U50565" s="173"/>
    </row>
    <row r="50566" spans="13:21" s="104" customFormat="1" ht="15.75">
      <c r="M50566" s="172"/>
      <c r="N50566" s="172"/>
      <c r="O50566" s="172"/>
      <c r="U50566" s="173"/>
    </row>
    <row r="50567" spans="13:21" s="104" customFormat="1" ht="15.75">
      <c r="M50567" s="172"/>
      <c r="N50567" s="172"/>
      <c r="O50567" s="172"/>
      <c r="U50567" s="173"/>
    </row>
    <row r="50568" spans="13:21" s="104" customFormat="1" ht="15.75">
      <c r="M50568" s="172"/>
      <c r="N50568" s="172"/>
      <c r="O50568" s="172"/>
      <c r="U50568" s="173"/>
    </row>
    <row r="50569" spans="13:21" s="104" customFormat="1" ht="15.75">
      <c r="M50569" s="172"/>
      <c r="N50569" s="172"/>
      <c r="O50569" s="172"/>
      <c r="U50569" s="173"/>
    </row>
    <row r="50570" spans="13:21" s="104" customFormat="1" ht="15.75">
      <c r="M50570" s="172"/>
      <c r="N50570" s="172"/>
      <c r="O50570" s="172"/>
      <c r="U50570" s="173"/>
    </row>
    <row r="50571" spans="13:21" s="104" customFormat="1" ht="15.75">
      <c r="M50571" s="172"/>
      <c r="N50571" s="172"/>
      <c r="O50571" s="172"/>
      <c r="U50571" s="173"/>
    </row>
    <row r="50572" spans="13:21" s="104" customFormat="1" ht="15.75">
      <c r="M50572" s="172"/>
      <c r="N50572" s="172"/>
      <c r="O50572" s="172"/>
      <c r="U50572" s="173"/>
    </row>
    <row r="50573" spans="13:21" s="104" customFormat="1" ht="15.75">
      <c r="M50573" s="172"/>
      <c r="N50573" s="172"/>
      <c r="O50573" s="172"/>
      <c r="U50573" s="173"/>
    </row>
    <row r="50574" spans="13:21" s="104" customFormat="1" ht="15.75">
      <c r="M50574" s="172"/>
      <c r="N50574" s="172"/>
      <c r="O50574" s="172"/>
      <c r="U50574" s="173"/>
    </row>
    <row r="50575" spans="13:21" s="104" customFormat="1" ht="15.75">
      <c r="M50575" s="172"/>
      <c r="N50575" s="172"/>
      <c r="O50575" s="172"/>
      <c r="U50575" s="173"/>
    </row>
    <row r="50576" spans="13:21" s="104" customFormat="1" ht="15.75">
      <c r="M50576" s="172"/>
      <c r="N50576" s="172"/>
      <c r="O50576" s="172"/>
      <c r="U50576" s="173"/>
    </row>
    <row r="50577" spans="13:21" s="104" customFormat="1" ht="15.75">
      <c r="M50577" s="172"/>
      <c r="N50577" s="172"/>
      <c r="O50577" s="172"/>
      <c r="U50577" s="173"/>
    </row>
    <row r="50578" spans="13:21" s="104" customFormat="1" ht="15.75">
      <c r="M50578" s="172"/>
      <c r="N50578" s="172"/>
      <c r="O50578" s="172"/>
      <c r="U50578" s="173"/>
    </row>
    <row r="50579" spans="13:21" s="104" customFormat="1" ht="15.75">
      <c r="M50579" s="172"/>
      <c r="N50579" s="172"/>
      <c r="O50579" s="172"/>
      <c r="U50579" s="173"/>
    </row>
    <row r="50580" spans="13:21" s="104" customFormat="1" ht="15.75">
      <c r="M50580" s="172"/>
      <c r="N50580" s="172"/>
      <c r="O50580" s="172"/>
      <c r="U50580" s="173"/>
    </row>
    <row r="50581" spans="13:21" s="104" customFormat="1" ht="15.75">
      <c r="M50581" s="172"/>
      <c r="N50581" s="172"/>
      <c r="O50581" s="172"/>
      <c r="U50581" s="173"/>
    </row>
    <row r="50582" spans="13:21" s="104" customFormat="1" ht="15.75">
      <c r="M50582" s="172"/>
      <c r="N50582" s="172"/>
      <c r="O50582" s="172"/>
      <c r="U50582" s="173"/>
    </row>
    <row r="50583" spans="13:21" s="104" customFormat="1" ht="15.75">
      <c r="M50583" s="172"/>
      <c r="N50583" s="172"/>
      <c r="O50583" s="172"/>
      <c r="U50583" s="173"/>
    </row>
    <row r="50584" spans="13:21" s="104" customFormat="1" ht="15.75">
      <c r="M50584" s="172"/>
      <c r="N50584" s="172"/>
      <c r="O50584" s="172"/>
      <c r="U50584" s="173"/>
    </row>
    <row r="50585" spans="13:21" s="104" customFormat="1" ht="15.75">
      <c r="M50585" s="172"/>
      <c r="N50585" s="172"/>
      <c r="O50585" s="172"/>
      <c r="U50585" s="173"/>
    </row>
    <row r="50586" spans="13:21" s="104" customFormat="1" ht="15.75">
      <c r="M50586" s="172"/>
      <c r="N50586" s="172"/>
      <c r="O50586" s="172"/>
      <c r="U50586" s="173"/>
    </row>
    <row r="50587" spans="13:21" s="104" customFormat="1" ht="15.75">
      <c r="M50587" s="172"/>
      <c r="N50587" s="172"/>
      <c r="O50587" s="172"/>
      <c r="U50587" s="173"/>
    </row>
    <row r="50588" spans="13:21" s="104" customFormat="1" ht="15.75">
      <c r="M50588" s="172"/>
      <c r="N50588" s="172"/>
      <c r="O50588" s="172"/>
      <c r="U50588" s="173"/>
    </row>
    <row r="50589" spans="13:21" s="104" customFormat="1" ht="15.75">
      <c r="M50589" s="172"/>
      <c r="N50589" s="172"/>
      <c r="O50589" s="172"/>
      <c r="U50589" s="173"/>
    </row>
    <row r="50590" spans="13:21" s="104" customFormat="1" ht="15.75">
      <c r="M50590" s="172"/>
      <c r="N50590" s="172"/>
      <c r="O50590" s="172"/>
      <c r="U50590" s="173"/>
    </row>
    <row r="50591" spans="13:21" s="104" customFormat="1" ht="15.75">
      <c r="M50591" s="172"/>
      <c r="N50591" s="172"/>
      <c r="O50591" s="172"/>
      <c r="U50591" s="173"/>
    </row>
    <row r="50592" spans="13:21" s="104" customFormat="1" ht="15.75">
      <c r="M50592" s="172"/>
      <c r="N50592" s="172"/>
      <c r="O50592" s="172"/>
      <c r="U50592" s="173"/>
    </row>
    <row r="50593" spans="13:21" s="104" customFormat="1" ht="15.75">
      <c r="M50593" s="172"/>
      <c r="N50593" s="172"/>
      <c r="O50593" s="172"/>
      <c r="U50593" s="173"/>
    </row>
    <row r="50594" spans="13:21" s="104" customFormat="1" ht="15.75">
      <c r="M50594" s="172"/>
      <c r="N50594" s="172"/>
      <c r="O50594" s="172"/>
      <c r="U50594" s="173"/>
    </row>
    <row r="50595" spans="13:21" s="104" customFormat="1" ht="15.75">
      <c r="M50595" s="172"/>
      <c r="N50595" s="172"/>
      <c r="O50595" s="172"/>
      <c r="U50595" s="173"/>
    </row>
    <row r="50596" spans="13:21" s="104" customFormat="1" ht="15.75">
      <c r="M50596" s="172"/>
      <c r="N50596" s="172"/>
      <c r="O50596" s="172"/>
      <c r="U50596" s="173"/>
    </row>
    <row r="50597" spans="13:21" s="104" customFormat="1" ht="15.75">
      <c r="M50597" s="172"/>
      <c r="N50597" s="172"/>
      <c r="O50597" s="172"/>
      <c r="U50597" s="173"/>
    </row>
    <row r="50598" spans="13:21" s="104" customFormat="1" ht="15.75">
      <c r="M50598" s="172"/>
      <c r="N50598" s="172"/>
      <c r="O50598" s="172"/>
      <c r="U50598" s="173"/>
    </row>
    <row r="50599" spans="13:21" s="104" customFormat="1" ht="15.75">
      <c r="M50599" s="172"/>
      <c r="N50599" s="172"/>
      <c r="O50599" s="172"/>
      <c r="U50599" s="173"/>
    </row>
    <row r="50600" spans="13:21" s="104" customFormat="1" ht="15.75">
      <c r="M50600" s="172"/>
      <c r="N50600" s="172"/>
      <c r="O50600" s="172"/>
      <c r="U50600" s="173"/>
    </row>
    <row r="50601" spans="13:21" s="104" customFormat="1" ht="15.75">
      <c r="M50601" s="172"/>
      <c r="N50601" s="172"/>
      <c r="O50601" s="172"/>
      <c r="U50601" s="173"/>
    </row>
    <row r="50602" spans="13:21" s="104" customFormat="1" ht="15.75">
      <c r="M50602" s="172"/>
      <c r="N50602" s="172"/>
      <c r="O50602" s="172"/>
      <c r="U50602" s="173"/>
    </row>
    <row r="50603" spans="13:21" s="104" customFormat="1" ht="15.75">
      <c r="M50603" s="172"/>
      <c r="N50603" s="172"/>
      <c r="O50603" s="172"/>
      <c r="U50603" s="173"/>
    </row>
    <row r="50604" spans="13:21" s="104" customFormat="1" ht="15.75">
      <c r="M50604" s="172"/>
      <c r="N50604" s="172"/>
      <c r="O50604" s="172"/>
      <c r="U50604" s="173"/>
    </row>
    <row r="50605" spans="13:21" s="104" customFormat="1" ht="15.75">
      <c r="M50605" s="172"/>
      <c r="N50605" s="172"/>
      <c r="O50605" s="172"/>
      <c r="U50605" s="173"/>
    </row>
    <row r="50606" spans="13:21" s="104" customFormat="1" ht="15.75">
      <c r="M50606" s="172"/>
      <c r="N50606" s="172"/>
      <c r="O50606" s="172"/>
      <c r="U50606" s="173"/>
    </row>
    <row r="50607" spans="13:21" s="104" customFormat="1" ht="15.75">
      <c r="M50607" s="172"/>
      <c r="N50607" s="172"/>
      <c r="O50607" s="172"/>
      <c r="U50607" s="173"/>
    </row>
    <row r="50608" spans="13:21" s="104" customFormat="1" ht="15.75">
      <c r="M50608" s="172"/>
      <c r="N50608" s="172"/>
      <c r="O50608" s="172"/>
      <c r="U50608" s="173"/>
    </row>
    <row r="50609" spans="13:21" s="104" customFormat="1" ht="15.75">
      <c r="M50609" s="172"/>
      <c r="N50609" s="172"/>
      <c r="O50609" s="172"/>
      <c r="U50609" s="173"/>
    </row>
    <row r="50610" spans="13:21" s="104" customFormat="1" ht="15.75">
      <c r="M50610" s="172"/>
      <c r="N50610" s="172"/>
      <c r="O50610" s="172"/>
      <c r="U50610" s="173"/>
    </row>
    <row r="50611" spans="13:21" s="104" customFormat="1" ht="15.75">
      <c r="M50611" s="172"/>
      <c r="N50611" s="172"/>
      <c r="O50611" s="172"/>
      <c r="U50611" s="173"/>
    </row>
    <row r="50612" spans="13:21" s="104" customFormat="1" ht="15.75">
      <c r="M50612" s="172"/>
      <c r="N50612" s="172"/>
      <c r="O50612" s="172"/>
      <c r="U50612" s="173"/>
    </row>
    <row r="50613" spans="13:21" s="104" customFormat="1" ht="15.75">
      <c r="M50613" s="172"/>
      <c r="N50613" s="172"/>
      <c r="O50613" s="172"/>
      <c r="U50613" s="173"/>
    </row>
    <row r="50614" spans="13:21" s="104" customFormat="1" ht="15.75">
      <c r="M50614" s="172"/>
      <c r="N50614" s="172"/>
      <c r="O50614" s="172"/>
      <c r="U50614" s="173"/>
    </row>
    <row r="50615" spans="13:21" s="104" customFormat="1" ht="15.75">
      <c r="M50615" s="172"/>
      <c r="N50615" s="172"/>
      <c r="O50615" s="172"/>
      <c r="U50615" s="173"/>
    </row>
    <row r="50616" spans="13:21" s="104" customFormat="1" ht="15.75">
      <c r="M50616" s="172"/>
      <c r="N50616" s="172"/>
      <c r="O50616" s="172"/>
      <c r="U50616" s="173"/>
    </row>
    <row r="50617" spans="13:21" s="104" customFormat="1" ht="15.75">
      <c r="M50617" s="172"/>
      <c r="N50617" s="172"/>
      <c r="O50617" s="172"/>
      <c r="U50617" s="173"/>
    </row>
    <row r="50618" spans="13:21" s="104" customFormat="1" ht="15.75">
      <c r="M50618" s="172"/>
      <c r="N50618" s="172"/>
      <c r="O50618" s="172"/>
      <c r="U50618" s="173"/>
    </row>
    <row r="50619" spans="13:21" s="104" customFormat="1" ht="15.75">
      <c r="M50619" s="172"/>
      <c r="N50619" s="172"/>
      <c r="O50619" s="172"/>
      <c r="U50619" s="173"/>
    </row>
    <row r="50620" spans="13:21" s="104" customFormat="1" ht="15.75">
      <c r="M50620" s="172"/>
      <c r="N50620" s="172"/>
      <c r="O50620" s="172"/>
      <c r="U50620" s="173"/>
    </row>
    <row r="50621" spans="13:21" s="104" customFormat="1" ht="15.75">
      <c r="M50621" s="172"/>
      <c r="N50621" s="172"/>
      <c r="O50621" s="172"/>
      <c r="U50621" s="173"/>
    </row>
    <row r="50622" spans="13:21" s="104" customFormat="1" ht="15.75">
      <c r="M50622" s="172"/>
      <c r="N50622" s="172"/>
      <c r="O50622" s="172"/>
      <c r="U50622" s="173"/>
    </row>
    <row r="50623" spans="13:21" s="104" customFormat="1" ht="15.75">
      <c r="M50623" s="172"/>
      <c r="N50623" s="172"/>
      <c r="O50623" s="172"/>
      <c r="U50623" s="173"/>
    </row>
    <row r="50624" spans="13:21" s="104" customFormat="1" ht="15.75">
      <c r="M50624" s="172"/>
      <c r="N50624" s="172"/>
      <c r="O50624" s="172"/>
      <c r="U50624" s="173"/>
    </row>
    <row r="50625" spans="13:21" s="104" customFormat="1" ht="15.75">
      <c r="M50625" s="172"/>
      <c r="N50625" s="172"/>
      <c r="O50625" s="172"/>
      <c r="U50625" s="173"/>
    </row>
    <row r="50626" spans="13:21" s="104" customFormat="1" ht="15.75">
      <c r="M50626" s="172"/>
      <c r="N50626" s="172"/>
      <c r="O50626" s="172"/>
      <c r="U50626" s="173"/>
    </row>
    <row r="50627" spans="13:21" s="104" customFormat="1" ht="15.75">
      <c r="M50627" s="172"/>
      <c r="N50627" s="172"/>
      <c r="O50627" s="172"/>
      <c r="U50627" s="173"/>
    </row>
    <row r="50628" spans="13:21" s="104" customFormat="1" ht="15.75">
      <c r="M50628" s="172"/>
      <c r="N50628" s="172"/>
      <c r="O50628" s="172"/>
      <c r="U50628" s="173"/>
    </row>
    <row r="50629" spans="13:21" s="104" customFormat="1" ht="15.75">
      <c r="M50629" s="172"/>
      <c r="N50629" s="172"/>
      <c r="O50629" s="172"/>
      <c r="U50629" s="173"/>
    </row>
    <row r="50630" spans="13:21" s="104" customFormat="1" ht="15.75">
      <c r="M50630" s="172"/>
      <c r="N50630" s="172"/>
      <c r="O50630" s="172"/>
      <c r="U50630" s="173"/>
    </row>
    <row r="50631" spans="13:21" s="104" customFormat="1" ht="15.75">
      <c r="M50631" s="172"/>
      <c r="N50631" s="172"/>
      <c r="O50631" s="172"/>
      <c r="U50631" s="173"/>
    </row>
    <row r="50632" spans="13:21" s="104" customFormat="1" ht="15.75">
      <c r="M50632" s="172"/>
      <c r="N50632" s="172"/>
      <c r="O50632" s="172"/>
      <c r="U50632" s="173"/>
    </row>
    <row r="50633" spans="13:21" s="104" customFormat="1" ht="15.75">
      <c r="M50633" s="172"/>
      <c r="N50633" s="172"/>
      <c r="O50633" s="172"/>
      <c r="U50633" s="173"/>
    </row>
    <row r="50634" spans="13:21" s="104" customFormat="1" ht="15.75">
      <c r="M50634" s="172"/>
      <c r="N50634" s="172"/>
      <c r="O50634" s="172"/>
      <c r="U50634" s="173"/>
    </row>
    <row r="50635" spans="13:21" s="104" customFormat="1" ht="15.75">
      <c r="M50635" s="172"/>
      <c r="N50635" s="172"/>
      <c r="O50635" s="172"/>
      <c r="U50635" s="173"/>
    </row>
    <row r="50636" spans="13:21" s="104" customFormat="1" ht="15.75">
      <c r="M50636" s="172"/>
      <c r="N50636" s="172"/>
      <c r="O50636" s="172"/>
      <c r="U50636" s="173"/>
    </row>
    <row r="50637" spans="13:21" s="104" customFormat="1" ht="15.75">
      <c r="M50637" s="172"/>
      <c r="N50637" s="172"/>
      <c r="O50637" s="172"/>
      <c r="U50637" s="173"/>
    </row>
    <row r="50638" spans="13:21" s="104" customFormat="1" ht="15.75">
      <c r="M50638" s="172"/>
      <c r="N50638" s="172"/>
      <c r="O50638" s="172"/>
      <c r="U50638" s="173"/>
    </row>
    <row r="50639" spans="13:21" s="104" customFormat="1" ht="15.75">
      <c r="M50639" s="172"/>
      <c r="N50639" s="172"/>
      <c r="O50639" s="172"/>
      <c r="U50639" s="173"/>
    </row>
    <row r="50640" spans="13:21" s="104" customFormat="1" ht="15.75">
      <c r="M50640" s="172"/>
      <c r="N50640" s="172"/>
      <c r="O50640" s="172"/>
      <c r="U50640" s="173"/>
    </row>
    <row r="50641" spans="13:21" s="104" customFormat="1" ht="15.75">
      <c r="M50641" s="172"/>
      <c r="N50641" s="172"/>
      <c r="O50641" s="172"/>
      <c r="U50641" s="173"/>
    </row>
    <row r="50642" spans="13:21" s="104" customFormat="1" ht="15.75">
      <c r="M50642" s="172"/>
      <c r="N50642" s="172"/>
      <c r="O50642" s="172"/>
      <c r="U50642" s="173"/>
    </row>
    <row r="50643" spans="13:21" s="104" customFormat="1" ht="15.75">
      <c r="M50643" s="172"/>
      <c r="N50643" s="172"/>
      <c r="O50643" s="172"/>
      <c r="U50643" s="173"/>
    </row>
    <row r="50644" spans="13:21" s="104" customFormat="1" ht="15.75">
      <c r="M50644" s="172"/>
      <c r="N50644" s="172"/>
      <c r="O50644" s="172"/>
      <c r="U50644" s="173"/>
    </row>
    <row r="50645" spans="13:21" s="104" customFormat="1" ht="15.75">
      <c r="M50645" s="172"/>
      <c r="N50645" s="172"/>
      <c r="O50645" s="172"/>
      <c r="U50645" s="173"/>
    </row>
    <row r="50646" spans="13:21" s="104" customFormat="1" ht="15.75">
      <c r="M50646" s="172"/>
      <c r="N50646" s="172"/>
      <c r="O50646" s="172"/>
      <c r="U50646" s="173"/>
    </row>
    <row r="50647" spans="13:21" s="104" customFormat="1" ht="15.75">
      <c r="M50647" s="172"/>
      <c r="N50647" s="172"/>
      <c r="O50647" s="172"/>
      <c r="U50647" s="173"/>
    </row>
    <row r="50648" spans="13:21" s="104" customFormat="1" ht="15.75">
      <c r="M50648" s="172"/>
      <c r="N50648" s="172"/>
      <c r="O50648" s="172"/>
      <c r="U50648" s="173"/>
    </row>
    <row r="50649" spans="13:21" s="104" customFormat="1" ht="15.75">
      <c r="M50649" s="172"/>
      <c r="N50649" s="172"/>
      <c r="O50649" s="172"/>
      <c r="U50649" s="173"/>
    </row>
    <row r="50650" spans="13:21" s="104" customFormat="1" ht="15.75">
      <c r="M50650" s="172"/>
      <c r="N50650" s="172"/>
      <c r="O50650" s="172"/>
      <c r="U50650" s="173"/>
    </row>
    <row r="50651" spans="13:21" s="104" customFormat="1" ht="15.75">
      <c r="M50651" s="172"/>
      <c r="N50651" s="172"/>
      <c r="O50651" s="172"/>
      <c r="U50651" s="173"/>
    </row>
    <row r="50652" spans="13:21" s="104" customFormat="1" ht="15.75">
      <c r="M50652" s="172"/>
      <c r="N50652" s="172"/>
      <c r="O50652" s="172"/>
      <c r="U50652" s="173"/>
    </row>
    <row r="50653" spans="13:21" s="104" customFormat="1" ht="15.75">
      <c r="M50653" s="172"/>
      <c r="N50653" s="172"/>
      <c r="O50653" s="172"/>
      <c r="U50653" s="173"/>
    </row>
    <row r="50654" spans="13:21" s="104" customFormat="1" ht="15.75">
      <c r="M50654" s="172"/>
      <c r="N50654" s="172"/>
      <c r="O50654" s="172"/>
      <c r="U50654" s="173"/>
    </row>
    <row r="50655" spans="13:21" s="104" customFormat="1" ht="15.75">
      <c r="M50655" s="172"/>
      <c r="N50655" s="172"/>
      <c r="O50655" s="172"/>
      <c r="U50655" s="173"/>
    </row>
    <row r="50656" spans="13:21" s="104" customFormat="1" ht="15.75">
      <c r="M50656" s="172"/>
      <c r="N50656" s="172"/>
      <c r="O50656" s="172"/>
      <c r="U50656" s="173"/>
    </row>
    <row r="50657" spans="13:21" s="104" customFormat="1" ht="15.75">
      <c r="M50657" s="172"/>
      <c r="N50657" s="172"/>
      <c r="O50657" s="172"/>
      <c r="U50657" s="173"/>
    </row>
    <row r="50658" spans="13:21" s="104" customFormat="1" ht="15.75">
      <c r="M50658" s="172"/>
      <c r="N50658" s="172"/>
      <c r="O50658" s="172"/>
      <c r="U50658" s="173"/>
    </row>
    <row r="50659" spans="13:21" s="104" customFormat="1" ht="15.75">
      <c r="M50659" s="172"/>
      <c r="N50659" s="172"/>
      <c r="O50659" s="172"/>
      <c r="U50659" s="173"/>
    </row>
    <row r="50660" spans="13:21" s="104" customFormat="1" ht="15.75">
      <c r="M50660" s="172"/>
      <c r="N50660" s="172"/>
      <c r="O50660" s="172"/>
      <c r="U50660" s="173"/>
    </row>
    <row r="50661" spans="13:21" s="104" customFormat="1" ht="15.75">
      <c r="M50661" s="172"/>
      <c r="N50661" s="172"/>
      <c r="O50661" s="172"/>
      <c r="U50661" s="173"/>
    </row>
    <row r="50662" spans="13:21" s="104" customFormat="1" ht="15.75">
      <c r="M50662" s="172"/>
      <c r="N50662" s="172"/>
      <c r="O50662" s="172"/>
      <c r="U50662" s="173"/>
    </row>
    <row r="50663" spans="13:21" s="104" customFormat="1" ht="15.75">
      <c r="M50663" s="172"/>
      <c r="N50663" s="172"/>
      <c r="O50663" s="172"/>
      <c r="U50663" s="173"/>
    </row>
    <row r="50664" spans="13:21" s="104" customFormat="1" ht="15.75">
      <c r="M50664" s="172"/>
      <c r="N50664" s="172"/>
      <c r="O50664" s="172"/>
      <c r="U50664" s="173"/>
    </row>
    <row r="50665" spans="13:21" s="104" customFormat="1" ht="15.75">
      <c r="M50665" s="172"/>
      <c r="N50665" s="172"/>
      <c r="O50665" s="172"/>
      <c r="U50665" s="173"/>
    </row>
    <row r="50666" spans="13:21" s="104" customFormat="1" ht="15.75">
      <c r="M50666" s="172"/>
      <c r="N50666" s="172"/>
      <c r="O50666" s="172"/>
      <c r="U50666" s="173"/>
    </row>
    <row r="50667" spans="13:21" s="104" customFormat="1" ht="15.75">
      <c r="M50667" s="172"/>
      <c r="N50667" s="172"/>
      <c r="O50667" s="172"/>
      <c r="U50667" s="173"/>
    </row>
    <row r="50668" spans="13:21" s="104" customFormat="1" ht="15.75">
      <c r="M50668" s="172"/>
      <c r="N50668" s="172"/>
      <c r="O50668" s="172"/>
      <c r="U50668" s="173"/>
    </row>
    <row r="50669" spans="13:21" s="104" customFormat="1" ht="15.75">
      <c r="M50669" s="172"/>
      <c r="N50669" s="172"/>
      <c r="O50669" s="172"/>
      <c r="U50669" s="173"/>
    </row>
    <row r="50670" spans="13:21" s="104" customFormat="1" ht="15.75">
      <c r="M50670" s="172"/>
      <c r="N50670" s="172"/>
      <c r="O50670" s="172"/>
      <c r="U50670" s="173"/>
    </row>
    <row r="50671" spans="13:21" s="104" customFormat="1" ht="15.75">
      <c r="M50671" s="172"/>
      <c r="N50671" s="172"/>
      <c r="O50671" s="172"/>
      <c r="U50671" s="173"/>
    </row>
    <row r="50672" spans="13:21" s="104" customFormat="1" ht="15.75">
      <c r="M50672" s="172"/>
      <c r="N50672" s="172"/>
      <c r="O50672" s="172"/>
      <c r="U50672" s="173"/>
    </row>
    <row r="50673" spans="13:21" s="104" customFormat="1" ht="15.75">
      <c r="M50673" s="172"/>
      <c r="N50673" s="172"/>
      <c r="O50673" s="172"/>
      <c r="U50673" s="173"/>
    </row>
    <row r="50674" spans="13:21" s="104" customFormat="1" ht="15.75">
      <c r="M50674" s="172"/>
      <c r="N50674" s="172"/>
      <c r="O50674" s="172"/>
      <c r="U50674" s="173"/>
    </row>
    <row r="50675" spans="13:21" s="104" customFormat="1" ht="15.75">
      <c r="M50675" s="172"/>
      <c r="N50675" s="172"/>
      <c r="O50675" s="172"/>
      <c r="U50675" s="173"/>
    </row>
    <row r="50676" spans="13:21" s="104" customFormat="1" ht="15.75">
      <c r="M50676" s="172"/>
      <c r="N50676" s="172"/>
      <c r="O50676" s="172"/>
      <c r="U50676" s="173"/>
    </row>
    <row r="50677" spans="13:21" s="104" customFormat="1" ht="15.75">
      <c r="M50677" s="172"/>
      <c r="N50677" s="172"/>
      <c r="O50677" s="172"/>
      <c r="U50677" s="173"/>
    </row>
    <row r="50678" spans="13:21" s="104" customFormat="1" ht="15.75">
      <c r="M50678" s="172"/>
      <c r="N50678" s="172"/>
      <c r="O50678" s="172"/>
      <c r="U50678" s="173"/>
    </row>
    <row r="50679" spans="13:21" s="104" customFormat="1" ht="15.75">
      <c r="M50679" s="172"/>
      <c r="N50679" s="172"/>
      <c r="O50679" s="172"/>
      <c r="U50679" s="173"/>
    </row>
    <row r="50680" spans="13:21" s="104" customFormat="1" ht="15.75">
      <c r="M50680" s="172"/>
      <c r="N50680" s="172"/>
      <c r="O50680" s="172"/>
      <c r="U50680" s="173"/>
    </row>
    <row r="50681" spans="13:21" s="104" customFormat="1" ht="15.75">
      <c r="M50681" s="172"/>
      <c r="N50681" s="172"/>
      <c r="O50681" s="172"/>
      <c r="U50681" s="173"/>
    </row>
    <row r="50682" spans="13:21" s="104" customFormat="1" ht="15.75">
      <c r="M50682" s="172"/>
      <c r="N50682" s="172"/>
      <c r="O50682" s="172"/>
      <c r="U50682" s="173"/>
    </row>
    <row r="50683" spans="13:21" s="104" customFormat="1" ht="15.75">
      <c r="M50683" s="172"/>
      <c r="N50683" s="172"/>
      <c r="O50683" s="172"/>
      <c r="U50683" s="173"/>
    </row>
    <row r="50684" spans="13:21" s="104" customFormat="1" ht="15.75">
      <c r="M50684" s="172"/>
      <c r="N50684" s="172"/>
      <c r="O50684" s="172"/>
      <c r="U50684" s="173"/>
    </row>
    <row r="50685" spans="13:21" s="104" customFormat="1" ht="15.75">
      <c r="M50685" s="172"/>
      <c r="N50685" s="172"/>
      <c r="O50685" s="172"/>
      <c r="U50685" s="173"/>
    </row>
    <row r="50686" spans="13:21" s="104" customFormat="1" ht="15.75">
      <c r="M50686" s="172"/>
      <c r="N50686" s="172"/>
      <c r="O50686" s="172"/>
      <c r="U50686" s="173"/>
    </row>
    <row r="50687" spans="13:21" s="104" customFormat="1" ht="15.75">
      <c r="M50687" s="172"/>
      <c r="N50687" s="172"/>
      <c r="O50687" s="172"/>
      <c r="U50687" s="173"/>
    </row>
    <row r="50688" spans="13:21" s="104" customFormat="1" ht="15.75">
      <c r="M50688" s="172"/>
      <c r="N50688" s="172"/>
      <c r="O50688" s="172"/>
      <c r="U50688" s="173"/>
    </row>
    <row r="50689" spans="13:21" s="104" customFormat="1" ht="15.75">
      <c r="M50689" s="172"/>
      <c r="N50689" s="172"/>
      <c r="O50689" s="172"/>
      <c r="U50689" s="173"/>
    </row>
    <row r="50690" spans="13:21" s="104" customFormat="1" ht="15.75">
      <c r="M50690" s="172"/>
      <c r="N50690" s="172"/>
      <c r="O50690" s="172"/>
      <c r="U50690" s="173"/>
    </row>
    <row r="50691" spans="13:21" s="104" customFormat="1" ht="15.75">
      <c r="M50691" s="172"/>
      <c r="N50691" s="172"/>
      <c r="O50691" s="172"/>
      <c r="U50691" s="173"/>
    </row>
    <row r="50692" spans="13:21" s="104" customFormat="1" ht="15.75">
      <c r="M50692" s="172"/>
      <c r="N50692" s="172"/>
      <c r="O50692" s="172"/>
      <c r="U50692" s="173"/>
    </row>
    <row r="50693" spans="13:21" s="104" customFormat="1" ht="15.75">
      <c r="M50693" s="172"/>
      <c r="N50693" s="172"/>
      <c r="O50693" s="172"/>
      <c r="U50693" s="173"/>
    </row>
    <row r="50694" spans="13:21" s="104" customFormat="1" ht="15.75">
      <c r="M50694" s="172"/>
      <c r="N50694" s="172"/>
      <c r="O50694" s="172"/>
      <c r="U50694" s="173"/>
    </row>
    <row r="50695" spans="13:21" s="104" customFormat="1" ht="15.75">
      <c r="M50695" s="172"/>
      <c r="N50695" s="172"/>
      <c r="O50695" s="172"/>
      <c r="U50695" s="173"/>
    </row>
    <row r="50696" spans="13:21" s="104" customFormat="1" ht="15.75">
      <c r="M50696" s="172"/>
      <c r="N50696" s="172"/>
      <c r="O50696" s="172"/>
      <c r="U50696" s="173"/>
    </row>
    <row r="50697" spans="13:21" s="104" customFormat="1" ht="15.75">
      <c r="M50697" s="172"/>
      <c r="N50697" s="172"/>
      <c r="O50697" s="172"/>
      <c r="U50697" s="173"/>
    </row>
    <row r="50698" spans="13:21" s="104" customFormat="1" ht="15.75">
      <c r="M50698" s="172"/>
      <c r="N50698" s="172"/>
      <c r="O50698" s="172"/>
      <c r="U50698" s="173"/>
    </row>
    <row r="50699" spans="13:21" s="104" customFormat="1" ht="15.75">
      <c r="M50699" s="172"/>
      <c r="N50699" s="172"/>
      <c r="O50699" s="172"/>
      <c r="U50699" s="173"/>
    </row>
    <row r="50700" spans="13:21" s="104" customFormat="1" ht="15.75">
      <c r="M50700" s="172"/>
      <c r="N50700" s="172"/>
      <c r="O50700" s="172"/>
      <c r="U50700" s="173"/>
    </row>
    <row r="50701" spans="13:21" s="104" customFormat="1" ht="15.75">
      <c r="M50701" s="172"/>
      <c r="N50701" s="172"/>
      <c r="O50701" s="172"/>
      <c r="U50701" s="173"/>
    </row>
    <row r="50702" spans="13:21" s="104" customFormat="1" ht="15.75">
      <c r="M50702" s="172"/>
      <c r="N50702" s="172"/>
      <c r="O50702" s="172"/>
      <c r="U50702" s="173"/>
    </row>
    <row r="50703" spans="13:21" s="104" customFormat="1" ht="15.75">
      <c r="M50703" s="172"/>
      <c r="N50703" s="172"/>
      <c r="O50703" s="172"/>
      <c r="U50703" s="173"/>
    </row>
    <row r="50704" spans="13:21" s="104" customFormat="1" ht="15.75">
      <c r="M50704" s="172"/>
      <c r="N50704" s="172"/>
      <c r="O50704" s="172"/>
      <c r="U50704" s="173"/>
    </row>
    <row r="50705" spans="13:21" s="104" customFormat="1" ht="15.75">
      <c r="M50705" s="172"/>
      <c r="N50705" s="172"/>
      <c r="O50705" s="172"/>
      <c r="U50705" s="173"/>
    </row>
    <row r="50706" spans="13:21" s="104" customFormat="1" ht="15.75">
      <c r="M50706" s="172"/>
      <c r="N50706" s="172"/>
      <c r="O50706" s="172"/>
      <c r="U50706" s="173"/>
    </row>
    <row r="50707" spans="13:21" s="104" customFormat="1" ht="15.75">
      <c r="M50707" s="172"/>
      <c r="N50707" s="172"/>
      <c r="O50707" s="172"/>
      <c r="U50707" s="173"/>
    </row>
    <row r="50708" spans="13:21" s="104" customFormat="1" ht="15.75">
      <c r="M50708" s="172"/>
      <c r="N50708" s="172"/>
      <c r="O50708" s="172"/>
      <c r="U50708" s="173"/>
    </row>
    <row r="50709" spans="13:21" s="104" customFormat="1" ht="15.75">
      <c r="M50709" s="172"/>
      <c r="N50709" s="172"/>
      <c r="O50709" s="172"/>
      <c r="U50709" s="173"/>
    </row>
    <row r="50710" spans="13:21" s="104" customFormat="1" ht="15.75">
      <c r="M50710" s="172"/>
      <c r="N50710" s="172"/>
      <c r="O50710" s="172"/>
      <c r="U50710" s="173"/>
    </row>
    <row r="50711" spans="13:21" s="104" customFormat="1" ht="15.75">
      <c r="M50711" s="172"/>
      <c r="N50711" s="172"/>
      <c r="O50711" s="172"/>
      <c r="U50711" s="173"/>
    </row>
    <row r="50712" spans="13:21" s="104" customFormat="1" ht="15.75">
      <c r="M50712" s="172"/>
      <c r="N50712" s="172"/>
      <c r="O50712" s="172"/>
      <c r="U50712" s="173"/>
    </row>
    <row r="50713" spans="13:21" s="104" customFormat="1" ht="15.75">
      <c r="M50713" s="172"/>
      <c r="N50713" s="172"/>
      <c r="O50713" s="172"/>
      <c r="U50713" s="173"/>
    </row>
    <row r="50714" spans="13:21" s="104" customFormat="1" ht="15.75">
      <c r="M50714" s="172"/>
      <c r="N50714" s="172"/>
      <c r="O50714" s="172"/>
      <c r="U50714" s="173"/>
    </row>
    <row r="50715" spans="13:21" s="104" customFormat="1" ht="15.75">
      <c r="M50715" s="172"/>
      <c r="N50715" s="172"/>
      <c r="O50715" s="172"/>
      <c r="U50715" s="173"/>
    </row>
    <row r="50716" spans="13:21" s="104" customFormat="1" ht="15.75">
      <c r="M50716" s="172"/>
      <c r="N50716" s="172"/>
      <c r="O50716" s="172"/>
      <c r="U50716" s="173"/>
    </row>
    <row r="50717" spans="13:21" s="104" customFormat="1" ht="15.75">
      <c r="M50717" s="172"/>
      <c r="N50717" s="172"/>
      <c r="O50717" s="172"/>
      <c r="U50717" s="173"/>
    </row>
    <row r="50718" spans="13:21" s="104" customFormat="1" ht="15.75">
      <c r="M50718" s="172"/>
      <c r="N50718" s="172"/>
      <c r="O50718" s="172"/>
      <c r="U50718" s="173"/>
    </row>
    <row r="50719" spans="13:21" s="104" customFormat="1" ht="15.75">
      <c r="M50719" s="172"/>
      <c r="N50719" s="172"/>
      <c r="O50719" s="172"/>
      <c r="U50719" s="173"/>
    </row>
    <row r="50720" spans="13:21" s="104" customFormat="1" ht="15.75">
      <c r="M50720" s="172"/>
      <c r="N50720" s="172"/>
      <c r="O50720" s="172"/>
      <c r="U50720" s="173"/>
    </row>
    <row r="50721" spans="13:21" s="104" customFormat="1" ht="15.75">
      <c r="M50721" s="172"/>
      <c r="N50721" s="172"/>
      <c r="O50721" s="172"/>
      <c r="U50721" s="173"/>
    </row>
    <row r="50722" spans="13:21" s="104" customFormat="1" ht="15.75">
      <c r="M50722" s="172"/>
      <c r="N50722" s="172"/>
      <c r="O50722" s="172"/>
      <c r="U50722" s="173"/>
    </row>
    <row r="50723" spans="13:21" s="104" customFormat="1" ht="15.75">
      <c r="M50723" s="172"/>
      <c r="N50723" s="172"/>
      <c r="O50723" s="172"/>
      <c r="U50723" s="173"/>
    </row>
    <row r="50724" spans="13:21" s="104" customFormat="1" ht="15.75">
      <c r="M50724" s="172"/>
      <c r="N50724" s="172"/>
      <c r="O50724" s="172"/>
      <c r="U50724" s="173"/>
    </row>
    <row r="50725" spans="13:21" s="104" customFormat="1" ht="15.75">
      <c r="M50725" s="172"/>
      <c r="N50725" s="172"/>
      <c r="O50725" s="172"/>
      <c r="U50725" s="173"/>
    </row>
    <row r="50726" spans="13:21" s="104" customFormat="1" ht="15.75">
      <c r="M50726" s="172"/>
      <c r="N50726" s="172"/>
      <c r="O50726" s="172"/>
      <c r="U50726" s="173"/>
    </row>
    <row r="50727" spans="13:21" s="104" customFormat="1" ht="15.75">
      <c r="M50727" s="172"/>
      <c r="N50727" s="172"/>
      <c r="O50727" s="172"/>
      <c r="U50727" s="173"/>
    </row>
    <row r="50728" spans="13:21" s="104" customFormat="1" ht="15.75">
      <c r="M50728" s="172"/>
      <c r="N50728" s="172"/>
      <c r="O50728" s="172"/>
      <c r="U50728" s="173"/>
    </row>
    <row r="50729" spans="13:21" s="104" customFormat="1" ht="15.75">
      <c r="M50729" s="172"/>
      <c r="N50729" s="172"/>
      <c r="O50729" s="172"/>
      <c r="U50729" s="173"/>
    </row>
    <row r="50730" spans="13:21" s="104" customFormat="1" ht="15.75">
      <c r="M50730" s="172"/>
      <c r="N50730" s="172"/>
      <c r="O50730" s="172"/>
      <c r="U50730" s="173"/>
    </row>
    <row r="50731" spans="13:21" s="104" customFormat="1" ht="15.75">
      <c r="M50731" s="172"/>
      <c r="N50731" s="172"/>
      <c r="O50731" s="172"/>
      <c r="U50731" s="173"/>
    </row>
    <row r="50732" spans="13:21" s="104" customFormat="1" ht="15.75">
      <c r="M50732" s="172"/>
      <c r="N50732" s="172"/>
      <c r="O50732" s="172"/>
      <c r="U50732" s="173"/>
    </row>
    <row r="50733" spans="13:21" s="104" customFormat="1" ht="15.75">
      <c r="M50733" s="172"/>
      <c r="N50733" s="172"/>
      <c r="O50733" s="172"/>
      <c r="U50733" s="173"/>
    </row>
    <row r="50734" spans="13:21" s="104" customFormat="1" ht="15.75">
      <c r="M50734" s="172"/>
      <c r="N50734" s="172"/>
      <c r="O50734" s="172"/>
      <c r="U50734" s="173"/>
    </row>
    <row r="50735" spans="13:21" s="104" customFormat="1" ht="15.75">
      <c r="M50735" s="172"/>
      <c r="N50735" s="172"/>
      <c r="O50735" s="172"/>
      <c r="U50735" s="173"/>
    </row>
    <row r="50736" spans="13:21" s="104" customFormat="1" ht="15.75">
      <c r="M50736" s="172"/>
      <c r="N50736" s="172"/>
      <c r="O50736" s="172"/>
      <c r="U50736" s="173"/>
    </row>
    <row r="50737" spans="13:21" s="104" customFormat="1" ht="15.75">
      <c r="M50737" s="172"/>
      <c r="N50737" s="172"/>
      <c r="O50737" s="172"/>
      <c r="U50737" s="173"/>
    </row>
    <row r="50738" spans="13:21" s="104" customFormat="1" ht="15.75">
      <c r="M50738" s="172"/>
      <c r="N50738" s="172"/>
      <c r="O50738" s="172"/>
      <c r="U50738" s="173"/>
    </row>
    <row r="50739" spans="13:21" s="104" customFormat="1" ht="15.75">
      <c r="M50739" s="172"/>
      <c r="N50739" s="172"/>
      <c r="O50739" s="172"/>
      <c r="U50739" s="173"/>
    </row>
    <row r="50740" spans="13:21" s="104" customFormat="1" ht="15.75">
      <c r="M50740" s="172"/>
      <c r="N50740" s="172"/>
      <c r="O50740" s="172"/>
      <c r="U50740" s="173"/>
    </row>
    <row r="50741" spans="13:21" s="104" customFormat="1" ht="15.75">
      <c r="M50741" s="172"/>
      <c r="N50741" s="172"/>
      <c r="O50741" s="172"/>
      <c r="U50741" s="173"/>
    </row>
    <row r="50742" spans="13:21" s="104" customFormat="1" ht="15.75">
      <c r="M50742" s="172"/>
      <c r="N50742" s="172"/>
      <c r="O50742" s="172"/>
      <c r="U50742" s="173"/>
    </row>
    <row r="50743" spans="13:21" s="104" customFormat="1" ht="15.75">
      <c r="M50743" s="172"/>
      <c r="N50743" s="172"/>
      <c r="O50743" s="172"/>
      <c r="U50743" s="173"/>
    </row>
    <row r="50744" spans="13:21" s="104" customFormat="1" ht="15.75">
      <c r="M50744" s="172"/>
      <c r="N50744" s="172"/>
      <c r="O50744" s="172"/>
      <c r="U50744" s="173"/>
    </row>
    <row r="50745" spans="13:21" s="104" customFormat="1" ht="15.75">
      <c r="M50745" s="172"/>
      <c r="N50745" s="172"/>
      <c r="O50745" s="172"/>
      <c r="U50745" s="173"/>
    </row>
    <row r="50746" spans="13:21" s="104" customFormat="1" ht="15.75">
      <c r="M50746" s="172"/>
      <c r="N50746" s="172"/>
      <c r="O50746" s="172"/>
      <c r="U50746" s="173"/>
    </row>
    <row r="50747" spans="13:21" s="104" customFormat="1" ht="15.75">
      <c r="M50747" s="172"/>
      <c r="N50747" s="172"/>
      <c r="O50747" s="172"/>
      <c r="U50747" s="173"/>
    </row>
    <row r="50748" spans="13:21" s="104" customFormat="1" ht="15.75">
      <c r="M50748" s="172"/>
      <c r="N50748" s="172"/>
      <c r="O50748" s="172"/>
      <c r="U50748" s="173"/>
    </row>
    <row r="50749" spans="13:21" s="104" customFormat="1" ht="15.75">
      <c r="M50749" s="172"/>
      <c r="N50749" s="172"/>
      <c r="O50749" s="172"/>
      <c r="U50749" s="173"/>
    </row>
    <row r="50750" spans="13:21" s="104" customFormat="1" ht="15.75">
      <c r="M50750" s="172"/>
      <c r="N50750" s="172"/>
      <c r="O50750" s="172"/>
      <c r="U50750" s="173"/>
    </row>
    <row r="50751" spans="13:21" s="104" customFormat="1" ht="15.75">
      <c r="M50751" s="172"/>
      <c r="N50751" s="172"/>
      <c r="O50751" s="172"/>
      <c r="U50751" s="173"/>
    </row>
    <row r="50752" spans="13:21" s="104" customFormat="1" ht="15.75">
      <c r="M50752" s="172"/>
      <c r="N50752" s="172"/>
      <c r="O50752" s="172"/>
      <c r="U50752" s="173"/>
    </row>
    <row r="50753" spans="13:21" s="104" customFormat="1" ht="15.75">
      <c r="M50753" s="172"/>
      <c r="N50753" s="172"/>
      <c r="O50753" s="172"/>
      <c r="U50753" s="173"/>
    </row>
    <row r="50754" spans="13:21" s="104" customFormat="1" ht="15.75">
      <c r="M50754" s="172"/>
      <c r="N50754" s="172"/>
      <c r="O50754" s="172"/>
      <c r="U50754" s="173"/>
    </row>
    <row r="50755" spans="13:21" s="104" customFormat="1" ht="15.75">
      <c r="M50755" s="172"/>
      <c r="N50755" s="172"/>
      <c r="O50755" s="172"/>
      <c r="U50755" s="173"/>
    </row>
    <row r="50756" spans="13:21" s="104" customFormat="1" ht="15.75">
      <c r="M50756" s="172"/>
      <c r="N50756" s="172"/>
      <c r="O50756" s="172"/>
      <c r="U50756" s="173"/>
    </row>
    <row r="50757" spans="13:21" s="104" customFormat="1" ht="15.75">
      <c r="M50757" s="172"/>
      <c r="N50757" s="172"/>
      <c r="O50757" s="172"/>
      <c r="U50757" s="173"/>
    </row>
    <row r="50758" spans="13:21" s="104" customFormat="1" ht="15.75">
      <c r="M50758" s="172"/>
      <c r="N50758" s="172"/>
      <c r="O50758" s="172"/>
      <c r="U50758" s="173"/>
    </row>
    <row r="50759" spans="13:21" s="104" customFormat="1" ht="15.75">
      <c r="M50759" s="172"/>
      <c r="N50759" s="172"/>
      <c r="O50759" s="172"/>
      <c r="U50759" s="173"/>
    </row>
    <row r="50760" spans="13:21" s="104" customFormat="1" ht="15.75">
      <c r="M50760" s="172"/>
      <c r="N50760" s="172"/>
      <c r="O50760" s="172"/>
      <c r="U50760" s="173"/>
    </row>
    <row r="50761" spans="13:21" s="104" customFormat="1" ht="15.75">
      <c r="M50761" s="172"/>
      <c r="N50761" s="172"/>
      <c r="O50761" s="172"/>
      <c r="U50761" s="173"/>
    </row>
    <row r="50762" spans="13:21" s="104" customFormat="1" ht="15.75">
      <c r="M50762" s="172"/>
      <c r="N50762" s="172"/>
      <c r="O50762" s="172"/>
      <c r="U50762" s="173"/>
    </row>
    <row r="50763" spans="13:21" s="104" customFormat="1" ht="15.75">
      <c r="M50763" s="172"/>
      <c r="N50763" s="172"/>
      <c r="O50763" s="172"/>
      <c r="U50763" s="173"/>
    </row>
    <row r="50764" spans="13:21" s="104" customFormat="1" ht="15.75">
      <c r="M50764" s="172"/>
      <c r="N50764" s="172"/>
      <c r="O50764" s="172"/>
      <c r="U50764" s="173"/>
    </row>
    <row r="50765" spans="13:21" s="104" customFormat="1" ht="15.75">
      <c r="M50765" s="172"/>
      <c r="N50765" s="172"/>
      <c r="O50765" s="172"/>
      <c r="U50765" s="173"/>
    </row>
    <row r="50766" spans="13:21" s="104" customFormat="1" ht="15.75">
      <c r="M50766" s="172"/>
      <c r="N50766" s="172"/>
      <c r="O50766" s="172"/>
      <c r="U50766" s="173"/>
    </row>
    <row r="50767" spans="13:21" s="104" customFormat="1" ht="15.75">
      <c r="M50767" s="172"/>
      <c r="N50767" s="172"/>
      <c r="O50767" s="172"/>
      <c r="U50767" s="173"/>
    </row>
    <row r="50768" spans="13:21" s="104" customFormat="1" ht="15.75">
      <c r="M50768" s="172"/>
      <c r="N50768" s="172"/>
      <c r="O50768" s="172"/>
      <c r="U50768" s="173"/>
    </row>
    <row r="50769" spans="13:21" s="104" customFormat="1" ht="15.75">
      <c r="M50769" s="172"/>
      <c r="N50769" s="172"/>
      <c r="O50769" s="172"/>
      <c r="U50769" s="173"/>
    </row>
    <row r="50770" spans="13:21" s="104" customFormat="1" ht="15.75">
      <c r="M50770" s="172"/>
      <c r="N50770" s="172"/>
      <c r="O50770" s="172"/>
      <c r="U50770" s="173"/>
    </row>
    <row r="50771" spans="13:21" s="104" customFormat="1" ht="15.75">
      <c r="M50771" s="172"/>
      <c r="N50771" s="172"/>
      <c r="O50771" s="172"/>
      <c r="U50771" s="173"/>
    </row>
    <row r="50772" spans="13:21" s="104" customFormat="1" ht="15.75">
      <c r="M50772" s="172"/>
      <c r="N50772" s="172"/>
      <c r="O50772" s="172"/>
      <c r="U50772" s="173"/>
    </row>
    <row r="50773" spans="13:21" s="104" customFormat="1" ht="15.75">
      <c r="M50773" s="172"/>
      <c r="N50773" s="172"/>
      <c r="O50773" s="172"/>
      <c r="U50773" s="173"/>
    </row>
    <row r="50774" spans="13:21" s="104" customFormat="1" ht="15.75">
      <c r="M50774" s="172"/>
      <c r="N50774" s="172"/>
      <c r="O50774" s="172"/>
      <c r="U50774" s="173"/>
    </row>
    <row r="50775" spans="13:21" s="104" customFormat="1" ht="15.75">
      <c r="M50775" s="172"/>
      <c r="N50775" s="172"/>
      <c r="O50775" s="172"/>
      <c r="U50775" s="173"/>
    </row>
    <row r="50776" spans="13:21" s="104" customFormat="1" ht="15.75">
      <c r="M50776" s="172"/>
      <c r="N50776" s="172"/>
      <c r="O50776" s="172"/>
      <c r="U50776" s="173"/>
    </row>
    <row r="50777" spans="13:21" s="104" customFormat="1" ht="15.75">
      <c r="M50777" s="172"/>
      <c r="N50777" s="172"/>
      <c r="O50777" s="172"/>
      <c r="U50777" s="173"/>
    </row>
    <row r="50778" spans="13:21" s="104" customFormat="1" ht="15.75">
      <c r="M50778" s="172"/>
      <c r="N50778" s="172"/>
      <c r="O50778" s="172"/>
      <c r="U50778" s="173"/>
    </row>
    <row r="50779" spans="13:21" s="104" customFormat="1" ht="15.75">
      <c r="M50779" s="172"/>
      <c r="N50779" s="172"/>
      <c r="O50779" s="172"/>
      <c r="U50779" s="173"/>
    </row>
    <row r="50780" spans="13:21" s="104" customFormat="1" ht="15.75">
      <c r="M50780" s="172"/>
      <c r="N50780" s="172"/>
      <c r="O50780" s="172"/>
      <c r="U50780" s="173"/>
    </row>
    <row r="50781" spans="13:21" s="104" customFormat="1" ht="15.75">
      <c r="M50781" s="172"/>
      <c r="N50781" s="172"/>
      <c r="O50781" s="172"/>
      <c r="U50781" s="173"/>
    </row>
    <row r="50782" spans="13:21" s="104" customFormat="1" ht="15.75">
      <c r="M50782" s="172"/>
      <c r="N50782" s="172"/>
      <c r="O50782" s="172"/>
      <c r="U50782" s="173"/>
    </row>
    <row r="50783" spans="13:21" s="104" customFormat="1" ht="15.75">
      <c r="M50783" s="172"/>
      <c r="N50783" s="172"/>
      <c r="O50783" s="172"/>
      <c r="U50783" s="173"/>
    </row>
    <row r="50784" spans="13:21" s="104" customFormat="1" ht="15.75">
      <c r="M50784" s="172"/>
      <c r="N50784" s="172"/>
      <c r="O50784" s="172"/>
      <c r="U50784" s="173"/>
    </row>
    <row r="50785" spans="13:21" s="104" customFormat="1" ht="15.75">
      <c r="M50785" s="172"/>
      <c r="N50785" s="172"/>
      <c r="O50785" s="172"/>
      <c r="U50785" s="173"/>
    </row>
    <row r="50786" spans="13:21" s="104" customFormat="1" ht="15.75">
      <c r="M50786" s="172"/>
      <c r="N50786" s="172"/>
      <c r="O50786" s="172"/>
      <c r="U50786" s="173"/>
    </row>
    <row r="50787" spans="13:21" s="104" customFormat="1" ht="15.75">
      <c r="M50787" s="172"/>
      <c r="N50787" s="172"/>
      <c r="O50787" s="172"/>
      <c r="U50787" s="173"/>
    </row>
    <row r="50788" spans="13:21" s="104" customFormat="1" ht="15.75">
      <c r="M50788" s="172"/>
      <c r="N50788" s="172"/>
      <c r="O50788" s="172"/>
      <c r="U50788" s="173"/>
    </row>
    <row r="50789" spans="13:21" s="104" customFormat="1" ht="15.75">
      <c r="M50789" s="172"/>
      <c r="N50789" s="172"/>
      <c r="O50789" s="172"/>
      <c r="U50789" s="173"/>
    </row>
    <row r="50790" spans="13:21" s="104" customFormat="1" ht="15.75">
      <c r="M50790" s="172"/>
      <c r="N50790" s="172"/>
      <c r="O50790" s="172"/>
      <c r="U50790" s="173"/>
    </row>
    <row r="50791" spans="13:21" s="104" customFormat="1" ht="15.75">
      <c r="M50791" s="172"/>
      <c r="N50791" s="172"/>
      <c r="O50791" s="172"/>
      <c r="U50791" s="173"/>
    </row>
    <row r="50792" spans="13:21" s="104" customFormat="1" ht="15.75">
      <c r="M50792" s="172"/>
      <c r="N50792" s="172"/>
      <c r="O50792" s="172"/>
      <c r="U50792" s="173"/>
    </row>
    <row r="50793" spans="13:21" s="104" customFormat="1" ht="15.75">
      <c r="M50793" s="172"/>
      <c r="N50793" s="172"/>
      <c r="O50793" s="172"/>
      <c r="U50793" s="173"/>
    </row>
    <row r="50794" spans="13:21" s="104" customFormat="1" ht="15.75">
      <c r="M50794" s="172"/>
      <c r="N50794" s="172"/>
      <c r="O50794" s="172"/>
      <c r="U50794" s="173"/>
    </row>
    <row r="50795" spans="13:21" s="104" customFormat="1" ht="15.75">
      <c r="M50795" s="172"/>
      <c r="N50795" s="172"/>
      <c r="O50795" s="172"/>
      <c r="U50795" s="173"/>
    </row>
    <row r="50796" spans="13:21" s="104" customFormat="1" ht="15.75">
      <c r="M50796" s="172"/>
      <c r="N50796" s="172"/>
      <c r="O50796" s="172"/>
      <c r="U50796" s="173"/>
    </row>
    <row r="50797" spans="13:21" s="104" customFormat="1" ht="15.75">
      <c r="M50797" s="172"/>
      <c r="N50797" s="172"/>
      <c r="O50797" s="172"/>
      <c r="U50797" s="173"/>
    </row>
    <row r="50798" spans="13:21" s="104" customFormat="1" ht="15.75">
      <c r="M50798" s="172"/>
      <c r="N50798" s="172"/>
      <c r="O50798" s="172"/>
      <c r="U50798" s="173"/>
    </row>
    <row r="50799" spans="13:21" s="104" customFormat="1" ht="15.75">
      <c r="M50799" s="172"/>
      <c r="N50799" s="172"/>
      <c r="O50799" s="172"/>
      <c r="U50799" s="173"/>
    </row>
    <row r="50800" spans="13:21" s="104" customFormat="1" ht="15.75">
      <c r="M50800" s="172"/>
      <c r="N50800" s="172"/>
      <c r="O50800" s="172"/>
      <c r="U50800" s="173"/>
    </row>
    <row r="50801" spans="13:21" s="104" customFormat="1" ht="15.75">
      <c r="M50801" s="172"/>
      <c r="N50801" s="172"/>
      <c r="O50801" s="172"/>
      <c r="U50801" s="173"/>
    </row>
    <row r="50802" spans="13:21" s="104" customFormat="1" ht="15.75">
      <c r="M50802" s="172"/>
      <c r="N50802" s="172"/>
      <c r="O50802" s="172"/>
      <c r="U50802" s="173"/>
    </row>
    <row r="50803" spans="13:21" s="104" customFormat="1" ht="15.75">
      <c r="M50803" s="172"/>
      <c r="N50803" s="172"/>
      <c r="O50803" s="172"/>
      <c r="U50803" s="173"/>
    </row>
    <row r="50804" spans="13:21" s="104" customFormat="1" ht="15.75">
      <c r="M50804" s="172"/>
      <c r="N50804" s="172"/>
      <c r="O50804" s="172"/>
      <c r="U50804" s="173"/>
    </row>
    <row r="50805" spans="13:21" s="104" customFormat="1" ht="15.75">
      <c r="M50805" s="172"/>
      <c r="N50805" s="172"/>
      <c r="O50805" s="172"/>
      <c r="U50805" s="173"/>
    </row>
    <row r="50806" spans="13:21" s="104" customFormat="1" ht="15.75">
      <c r="M50806" s="172"/>
      <c r="N50806" s="172"/>
      <c r="O50806" s="172"/>
      <c r="U50806" s="173"/>
    </row>
    <row r="50807" spans="13:21" s="104" customFormat="1" ht="15.75">
      <c r="M50807" s="172"/>
      <c r="N50807" s="172"/>
      <c r="O50807" s="172"/>
      <c r="U50807" s="173"/>
    </row>
    <row r="50808" spans="13:21" s="104" customFormat="1" ht="15.75">
      <c r="M50808" s="172"/>
      <c r="N50808" s="172"/>
      <c r="O50808" s="172"/>
      <c r="U50808" s="173"/>
    </row>
    <row r="50809" spans="13:21" s="104" customFormat="1" ht="15.75">
      <c r="M50809" s="172"/>
      <c r="N50809" s="172"/>
      <c r="O50809" s="172"/>
      <c r="U50809" s="173"/>
    </row>
    <row r="50810" spans="13:21" s="104" customFormat="1" ht="15.75">
      <c r="M50810" s="172"/>
      <c r="N50810" s="172"/>
      <c r="O50810" s="172"/>
      <c r="U50810" s="173"/>
    </row>
    <row r="50811" spans="13:21" s="104" customFormat="1" ht="15.75">
      <c r="M50811" s="172"/>
      <c r="N50811" s="172"/>
      <c r="O50811" s="172"/>
      <c r="U50811" s="173"/>
    </row>
    <row r="50812" spans="13:21" s="104" customFormat="1" ht="15.75">
      <c r="M50812" s="172"/>
      <c r="N50812" s="172"/>
      <c r="O50812" s="172"/>
      <c r="U50812" s="173"/>
    </row>
    <row r="50813" spans="13:21" s="104" customFormat="1" ht="15.75">
      <c r="M50813" s="172"/>
      <c r="N50813" s="172"/>
      <c r="O50813" s="172"/>
      <c r="U50813" s="173"/>
    </row>
    <row r="50814" spans="13:21" s="104" customFormat="1" ht="15.75">
      <c r="M50814" s="172"/>
      <c r="N50814" s="172"/>
      <c r="O50814" s="172"/>
      <c r="U50814" s="173"/>
    </row>
    <row r="50815" spans="13:21" s="104" customFormat="1" ht="15.75">
      <c r="M50815" s="172"/>
      <c r="N50815" s="172"/>
      <c r="O50815" s="172"/>
      <c r="U50815" s="173"/>
    </row>
    <row r="50816" spans="13:21" s="104" customFormat="1" ht="15.75">
      <c r="M50816" s="172"/>
      <c r="N50816" s="172"/>
      <c r="O50816" s="172"/>
      <c r="U50816" s="173"/>
    </row>
    <row r="50817" spans="13:21" s="104" customFormat="1" ht="15.75">
      <c r="M50817" s="172"/>
      <c r="N50817" s="172"/>
      <c r="O50817" s="172"/>
      <c r="U50817" s="173"/>
    </row>
    <row r="50818" spans="13:21" s="104" customFormat="1" ht="15.75">
      <c r="M50818" s="172"/>
      <c r="N50818" s="172"/>
      <c r="O50818" s="172"/>
      <c r="U50818" s="173"/>
    </row>
    <row r="50819" spans="13:21" s="104" customFormat="1" ht="15.75">
      <c r="M50819" s="172"/>
      <c r="N50819" s="172"/>
      <c r="O50819" s="172"/>
      <c r="U50819" s="173"/>
    </row>
    <row r="50820" spans="13:21" s="104" customFormat="1" ht="15.75">
      <c r="M50820" s="172"/>
      <c r="N50820" s="172"/>
      <c r="O50820" s="172"/>
      <c r="U50820" s="173"/>
    </row>
    <row r="50821" spans="13:21" s="104" customFormat="1" ht="15.75">
      <c r="M50821" s="172"/>
      <c r="N50821" s="172"/>
      <c r="O50821" s="172"/>
      <c r="U50821" s="173"/>
    </row>
    <row r="50822" spans="13:21" s="104" customFormat="1" ht="15.75">
      <c r="M50822" s="172"/>
      <c r="N50822" s="172"/>
      <c r="O50822" s="172"/>
      <c r="U50822" s="173"/>
    </row>
    <row r="50823" spans="13:21" s="104" customFormat="1" ht="15.75">
      <c r="M50823" s="172"/>
      <c r="N50823" s="172"/>
      <c r="O50823" s="172"/>
      <c r="U50823" s="173"/>
    </row>
    <row r="50824" spans="13:21" s="104" customFormat="1" ht="15.75">
      <c r="M50824" s="172"/>
      <c r="N50824" s="172"/>
      <c r="O50824" s="172"/>
      <c r="U50824" s="173"/>
    </row>
    <row r="50825" spans="13:21" s="104" customFormat="1" ht="15.75">
      <c r="M50825" s="172"/>
      <c r="N50825" s="172"/>
      <c r="O50825" s="172"/>
      <c r="U50825" s="173"/>
    </row>
    <row r="50826" spans="13:21" s="104" customFormat="1" ht="15.75">
      <c r="M50826" s="172"/>
      <c r="N50826" s="172"/>
      <c r="O50826" s="172"/>
      <c r="U50826" s="173"/>
    </row>
    <row r="50827" spans="13:21" s="104" customFormat="1" ht="15.75">
      <c r="M50827" s="172"/>
      <c r="N50827" s="172"/>
      <c r="O50827" s="172"/>
      <c r="U50827" s="173"/>
    </row>
    <row r="50828" spans="13:21" s="104" customFormat="1" ht="15.75">
      <c r="M50828" s="172"/>
      <c r="N50828" s="172"/>
      <c r="O50828" s="172"/>
      <c r="U50828" s="173"/>
    </row>
    <row r="50829" spans="13:21" s="104" customFormat="1" ht="15.75">
      <c r="M50829" s="172"/>
      <c r="N50829" s="172"/>
      <c r="O50829" s="172"/>
      <c r="U50829" s="173"/>
    </row>
    <row r="50830" spans="13:21" s="104" customFormat="1" ht="15.75">
      <c r="M50830" s="172"/>
      <c r="N50830" s="172"/>
      <c r="O50830" s="172"/>
      <c r="U50830" s="173"/>
    </row>
    <row r="50831" spans="13:21" s="104" customFormat="1" ht="15.75">
      <c r="M50831" s="172"/>
      <c r="N50831" s="172"/>
      <c r="O50831" s="172"/>
      <c r="U50831" s="173"/>
    </row>
    <row r="50832" spans="13:21" s="104" customFormat="1" ht="15.75">
      <c r="M50832" s="172"/>
      <c r="N50832" s="172"/>
      <c r="O50832" s="172"/>
      <c r="U50832" s="173"/>
    </row>
    <row r="50833" spans="13:21" s="104" customFormat="1" ht="15.75">
      <c r="M50833" s="172"/>
      <c r="N50833" s="172"/>
      <c r="O50833" s="172"/>
      <c r="U50833" s="173"/>
    </row>
    <row r="50834" spans="13:21" s="104" customFormat="1" ht="15.75">
      <c r="M50834" s="172"/>
      <c r="N50834" s="172"/>
      <c r="O50834" s="172"/>
      <c r="U50834" s="173"/>
    </row>
    <row r="50835" spans="13:21" s="104" customFormat="1" ht="15.75">
      <c r="M50835" s="172"/>
      <c r="N50835" s="172"/>
      <c r="O50835" s="172"/>
      <c r="U50835" s="173"/>
    </row>
    <row r="50836" spans="13:21" s="104" customFormat="1" ht="15.75">
      <c r="M50836" s="172"/>
      <c r="N50836" s="172"/>
      <c r="O50836" s="172"/>
      <c r="U50836" s="173"/>
    </row>
    <row r="50837" spans="13:21" s="104" customFormat="1" ht="15.75">
      <c r="M50837" s="172"/>
      <c r="N50837" s="172"/>
      <c r="O50837" s="172"/>
      <c r="U50837" s="173"/>
    </row>
    <row r="50838" spans="13:21" s="104" customFormat="1" ht="15.75">
      <c r="M50838" s="172"/>
      <c r="N50838" s="172"/>
      <c r="O50838" s="172"/>
      <c r="U50838" s="173"/>
    </row>
    <row r="50839" spans="13:21" s="104" customFormat="1" ht="15.75">
      <c r="M50839" s="172"/>
      <c r="N50839" s="172"/>
      <c r="O50839" s="172"/>
      <c r="U50839" s="173"/>
    </row>
    <row r="50840" spans="13:21" s="104" customFormat="1" ht="15.75">
      <c r="M50840" s="172"/>
      <c r="N50840" s="172"/>
      <c r="O50840" s="172"/>
      <c r="U50840" s="173"/>
    </row>
    <row r="50841" spans="13:21" s="104" customFormat="1" ht="15.75">
      <c r="M50841" s="172"/>
      <c r="N50841" s="172"/>
      <c r="O50841" s="172"/>
      <c r="U50841" s="173"/>
    </row>
    <row r="50842" spans="13:21" s="104" customFormat="1" ht="15.75">
      <c r="M50842" s="172"/>
      <c r="N50842" s="172"/>
      <c r="O50842" s="172"/>
      <c r="U50842" s="173"/>
    </row>
    <row r="50843" spans="13:21" s="104" customFormat="1" ht="15.75">
      <c r="M50843" s="172"/>
      <c r="N50843" s="172"/>
      <c r="O50843" s="172"/>
      <c r="U50843" s="173"/>
    </row>
    <row r="50844" spans="13:21" s="104" customFormat="1" ht="15.75">
      <c r="M50844" s="172"/>
      <c r="N50844" s="172"/>
      <c r="O50844" s="172"/>
      <c r="U50844" s="173"/>
    </row>
    <row r="50845" spans="13:21" s="104" customFormat="1" ht="15.75">
      <c r="M50845" s="172"/>
      <c r="N50845" s="172"/>
      <c r="O50845" s="172"/>
      <c r="U50845" s="173"/>
    </row>
    <row r="50846" spans="13:21" s="104" customFormat="1" ht="15.75">
      <c r="M50846" s="172"/>
      <c r="N50846" s="172"/>
      <c r="O50846" s="172"/>
      <c r="U50846" s="173"/>
    </row>
    <row r="50847" spans="13:21" s="104" customFormat="1" ht="15.75">
      <c r="M50847" s="172"/>
      <c r="N50847" s="172"/>
      <c r="O50847" s="172"/>
      <c r="U50847" s="173"/>
    </row>
    <row r="50848" spans="13:21" s="104" customFormat="1" ht="15.75">
      <c r="M50848" s="172"/>
      <c r="N50848" s="172"/>
      <c r="O50848" s="172"/>
      <c r="U50848" s="173"/>
    </row>
    <row r="50849" spans="13:21" s="104" customFormat="1" ht="15.75">
      <c r="M50849" s="172"/>
      <c r="N50849" s="172"/>
      <c r="O50849" s="172"/>
      <c r="U50849" s="173"/>
    </row>
    <row r="50850" spans="13:21" s="104" customFormat="1" ht="15.75">
      <c r="M50850" s="172"/>
      <c r="N50850" s="172"/>
      <c r="O50850" s="172"/>
      <c r="U50850" s="173"/>
    </row>
    <row r="50851" spans="13:21" s="104" customFormat="1" ht="15.75">
      <c r="M50851" s="172"/>
      <c r="N50851" s="172"/>
      <c r="O50851" s="172"/>
      <c r="U50851" s="173"/>
    </row>
    <row r="50852" spans="13:21" s="104" customFormat="1" ht="15.75">
      <c r="M50852" s="172"/>
      <c r="N50852" s="172"/>
      <c r="O50852" s="172"/>
      <c r="U50852" s="173"/>
    </row>
    <row r="50853" spans="13:21" s="104" customFormat="1" ht="15.75">
      <c r="M50853" s="172"/>
      <c r="N50853" s="172"/>
      <c r="O50853" s="172"/>
      <c r="U50853" s="173"/>
    </row>
    <row r="50854" spans="13:21" s="104" customFormat="1" ht="15.75">
      <c r="M50854" s="172"/>
      <c r="N50854" s="172"/>
      <c r="O50854" s="172"/>
      <c r="U50854" s="173"/>
    </row>
    <row r="50855" spans="13:21" s="104" customFormat="1" ht="15.75">
      <c r="M50855" s="172"/>
      <c r="N50855" s="172"/>
      <c r="O50855" s="172"/>
      <c r="U50855" s="173"/>
    </row>
    <row r="50856" spans="13:21" s="104" customFormat="1" ht="15.75">
      <c r="M50856" s="172"/>
      <c r="N50856" s="172"/>
      <c r="O50856" s="172"/>
      <c r="U50856" s="173"/>
    </row>
    <row r="50857" spans="13:21" s="104" customFormat="1" ht="15.75">
      <c r="M50857" s="172"/>
      <c r="N50857" s="172"/>
      <c r="O50857" s="172"/>
      <c r="U50857" s="173"/>
    </row>
    <row r="50858" spans="13:21" s="104" customFormat="1" ht="15.75">
      <c r="M50858" s="172"/>
      <c r="N50858" s="172"/>
      <c r="O50858" s="172"/>
      <c r="U50858" s="173"/>
    </row>
    <row r="50859" spans="13:21" s="104" customFormat="1" ht="15.75">
      <c r="M50859" s="172"/>
      <c r="N50859" s="172"/>
      <c r="O50859" s="172"/>
      <c r="U50859" s="173"/>
    </row>
    <row r="50860" spans="13:21" s="104" customFormat="1" ht="15.75">
      <c r="M50860" s="172"/>
      <c r="N50860" s="172"/>
      <c r="O50860" s="172"/>
      <c r="U50860" s="173"/>
    </row>
    <row r="50861" spans="13:21" s="104" customFormat="1" ht="15.75">
      <c r="M50861" s="172"/>
      <c r="N50861" s="172"/>
      <c r="O50861" s="172"/>
      <c r="U50861" s="173"/>
    </row>
    <row r="50862" spans="13:21" s="104" customFormat="1" ht="15.75">
      <c r="M50862" s="172"/>
      <c r="N50862" s="172"/>
      <c r="O50862" s="172"/>
      <c r="U50862" s="173"/>
    </row>
    <row r="50863" spans="13:21" s="104" customFormat="1" ht="15.75">
      <c r="M50863" s="172"/>
      <c r="N50863" s="172"/>
      <c r="O50863" s="172"/>
      <c r="U50863" s="173"/>
    </row>
    <row r="50864" spans="13:21" s="104" customFormat="1" ht="15.75">
      <c r="M50864" s="172"/>
      <c r="N50864" s="172"/>
      <c r="O50864" s="172"/>
      <c r="U50864" s="173"/>
    </row>
    <row r="50865" spans="13:21" s="104" customFormat="1" ht="15.75">
      <c r="M50865" s="172"/>
      <c r="N50865" s="172"/>
      <c r="O50865" s="172"/>
      <c r="U50865" s="173"/>
    </row>
    <row r="50866" spans="13:21" s="104" customFormat="1" ht="15.75">
      <c r="M50866" s="172"/>
      <c r="N50866" s="172"/>
      <c r="O50866" s="172"/>
      <c r="U50866" s="173"/>
    </row>
    <row r="50867" spans="13:21" s="104" customFormat="1" ht="15.75">
      <c r="M50867" s="172"/>
      <c r="N50867" s="172"/>
      <c r="O50867" s="172"/>
      <c r="U50867" s="173"/>
    </row>
    <row r="50868" spans="13:21" s="104" customFormat="1" ht="15.75">
      <c r="M50868" s="172"/>
      <c r="N50868" s="172"/>
      <c r="O50868" s="172"/>
      <c r="U50868" s="173"/>
    </row>
    <row r="50869" spans="13:21" s="104" customFormat="1" ht="15.75">
      <c r="M50869" s="172"/>
      <c r="N50869" s="172"/>
      <c r="O50869" s="172"/>
      <c r="U50869" s="173"/>
    </row>
    <row r="50870" spans="13:21" s="104" customFormat="1" ht="15.75">
      <c r="M50870" s="172"/>
      <c r="N50870" s="172"/>
      <c r="O50870" s="172"/>
      <c r="U50870" s="173"/>
    </row>
    <row r="50871" spans="13:21" s="104" customFormat="1" ht="15.75">
      <c r="M50871" s="172"/>
      <c r="N50871" s="172"/>
      <c r="O50871" s="172"/>
      <c r="U50871" s="173"/>
    </row>
    <row r="50872" spans="13:21" s="104" customFormat="1" ht="15.75">
      <c r="M50872" s="172"/>
      <c r="N50872" s="172"/>
      <c r="O50872" s="172"/>
      <c r="U50872" s="173"/>
    </row>
    <row r="50873" spans="13:21" s="104" customFormat="1" ht="15.75">
      <c r="M50873" s="172"/>
      <c r="N50873" s="172"/>
      <c r="O50873" s="172"/>
      <c r="U50873" s="173"/>
    </row>
    <row r="50874" spans="13:21" s="104" customFormat="1" ht="15.75">
      <c r="M50874" s="172"/>
      <c r="N50874" s="172"/>
      <c r="O50874" s="172"/>
      <c r="U50874" s="173"/>
    </row>
    <row r="50875" spans="13:21" s="104" customFormat="1" ht="15.75">
      <c r="M50875" s="172"/>
      <c r="N50875" s="172"/>
      <c r="O50875" s="172"/>
      <c r="U50875" s="173"/>
    </row>
    <row r="50876" spans="13:21" s="104" customFormat="1" ht="15.75">
      <c r="M50876" s="172"/>
      <c r="N50876" s="172"/>
      <c r="O50876" s="172"/>
      <c r="U50876" s="173"/>
    </row>
    <row r="50877" spans="13:21" s="104" customFormat="1" ht="15.75">
      <c r="M50877" s="172"/>
      <c r="N50877" s="172"/>
      <c r="O50877" s="172"/>
      <c r="U50877" s="173"/>
    </row>
    <row r="50878" spans="13:21" s="104" customFormat="1" ht="15.75">
      <c r="M50878" s="172"/>
      <c r="N50878" s="172"/>
      <c r="O50878" s="172"/>
      <c r="U50878" s="173"/>
    </row>
    <row r="50879" spans="13:21" s="104" customFormat="1" ht="15.75">
      <c r="M50879" s="172"/>
      <c r="N50879" s="172"/>
      <c r="O50879" s="172"/>
      <c r="U50879" s="173"/>
    </row>
    <row r="50880" spans="13:21" s="104" customFormat="1" ht="15.75">
      <c r="M50880" s="172"/>
      <c r="N50880" s="172"/>
      <c r="O50880" s="172"/>
      <c r="U50880" s="173"/>
    </row>
    <row r="50881" spans="13:21" s="104" customFormat="1" ht="15.75">
      <c r="M50881" s="172"/>
      <c r="N50881" s="172"/>
      <c r="O50881" s="172"/>
      <c r="U50881" s="173"/>
    </row>
    <row r="50882" spans="13:21" s="104" customFormat="1" ht="15.75">
      <c r="M50882" s="172"/>
      <c r="N50882" s="172"/>
      <c r="O50882" s="172"/>
      <c r="U50882" s="173"/>
    </row>
    <row r="50883" spans="13:21" s="104" customFormat="1" ht="15.75">
      <c r="M50883" s="172"/>
      <c r="N50883" s="172"/>
      <c r="O50883" s="172"/>
      <c r="U50883" s="173"/>
    </row>
    <row r="50884" spans="13:21" s="104" customFormat="1" ht="15.75">
      <c r="M50884" s="172"/>
      <c r="N50884" s="172"/>
      <c r="O50884" s="172"/>
      <c r="U50884" s="173"/>
    </row>
    <row r="50885" spans="13:21" s="104" customFormat="1" ht="15.75">
      <c r="M50885" s="172"/>
      <c r="N50885" s="172"/>
      <c r="O50885" s="172"/>
      <c r="U50885" s="173"/>
    </row>
    <row r="50886" spans="13:21" s="104" customFormat="1" ht="15.75">
      <c r="M50886" s="172"/>
      <c r="N50886" s="172"/>
      <c r="O50886" s="172"/>
      <c r="U50886" s="173"/>
    </row>
    <row r="50887" spans="13:21" s="104" customFormat="1" ht="15.75">
      <c r="M50887" s="172"/>
      <c r="N50887" s="172"/>
      <c r="O50887" s="172"/>
      <c r="U50887" s="173"/>
    </row>
    <row r="50888" spans="13:21" s="104" customFormat="1" ht="15.75">
      <c r="M50888" s="172"/>
      <c r="N50888" s="172"/>
      <c r="O50888" s="172"/>
      <c r="U50888" s="173"/>
    </row>
    <row r="50889" spans="13:21" s="104" customFormat="1" ht="15.75">
      <c r="M50889" s="172"/>
      <c r="N50889" s="172"/>
      <c r="O50889" s="172"/>
      <c r="U50889" s="173"/>
    </row>
    <row r="50890" spans="13:21" s="104" customFormat="1" ht="15.75">
      <c r="M50890" s="172"/>
      <c r="N50890" s="172"/>
      <c r="O50890" s="172"/>
      <c r="U50890" s="173"/>
    </row>
    <row r="50891" spans="13:21" s="104" customFormat="1" ht="15.75">
      <c r="M50891" s="172"/>
      <c r="N50891" s="172"/>
      <c r="O50891" s="172"/>
      <c r="U50891" s="173"/>
    </row>
    <row r="50892" spans="13:21" s="104" customFormat="1" ht="15.75">
      <c r="M50892" s="172"/>
      <c r="N50892" s="172"/>
      <c r="O50892" s="172"/>
      <c r="U50892" s="173"/>
    </row>
    <row r="50893" spans="13:21" s="104" customFormat="1" ht="15.75">
      <c r="M50893" s="172"/>
      <c r="N50893" s="172"/>
      <c r="O50893" s="172"/>
      <c r="U50893" s="173"/>
    </row>
    <row r="50894" spans="13:21" s="104" customFormat="1" ht="15.75">
      <c r="M50894" s="172"/>
      <c r="N50894" s="172"/>
      <c r="O50894" s="172"/>
      <c r="U50894" s="173"/>
    </row>
    <row r="50895" spans="13:21" s="104" customFormat="1" ht="15.75">
      <c r="M50895" s="172"/>
      <c r="N50895" s="172"/>
      <c r="O50895" s="172"/>
      <c r="U50895" s="173"/>
    </row>
    <row r="50896" spans="13:21" s="104" customFormat="1" ht="15.75">
      <c r="M50896" s="172"/>
      <c r="N50896" s="172"/>
      <c r="O50896" s="172"/>
      <c r="U50896" s="173"/>
    </row>
    <row r="50897" spans="13:21" s="104" customFormat="1" ht="15.75">
      <c r="M50897" s="172"/>
      <c r="N50897" s="172"/>
      <c r="O50897" s="172"/>
      <c r="U50897" s="173"/>
    </row>
    <row r="50898" spans="13:21" s="104" customFormat="1" ht="15.75">
      <c r="M50898" s="172"/>
      <c r="N50898" s="172"/>
      <c r="O50898" s="172"/>
      <c r="U50898" s="173"/>
    </row>
    <row r="50899" spans="13:21" s="104" customFormat="1" ht="15.75">
      <c r="M50899" s="172"/>
      <c r="N50899" s="172"/>
      <c r="O50899" s="172"/>
      <c r="U50899" s="173"/>
    </row>
    <row r="50900" spans="13:21" s="104" customFormat="1" ht="15.75">
      <c r="M50900" s="172"/>
      <c r="N50900" s="172"/>
      <c r="O50900" s="172"/>
      <c r="U50900" s="173"/>
    </row>
    <row r="50901" spans="13:21" s="104" customFormat="1" ht="15.75">
      <c r="M50901" s="172"/>
      <c r="N50901" s="172"/>
      <c r="O50901" s="172"/>
      <c r="U50901" s="173"/>
    </row>
    <row r="50902" spans="13:21" s="104" customFormat="1" ht="15.75">
      <c r="M50902" s="172"/>
      <c r="N50902" s="172"/>
      <c r="O50902" s="172"/>
      <c r="U50902" s="173"/>
    </row>
    <row r="50903" spans="13:21" s="104" customFormat="1" ht="15.75">
      <c r="M50903" s="172"/>
      <c r="N50903" s="172"/>
      <c r="O50903" s="172"/>
      <c r="U50903" s="173"/>
    </row>
    <row r="50904" spans="13:21" s="104" customFormat="1" ht="15.75">
      <c r="M50904" s="172"/>
      <c r="N50904" s="172"/>
      <c r="O50904" s="172"/>
      <c r="U50904" s="173"/>
    </row>
    <row r="50905" spans="13:21" s="104" customFormat="1" ht="15.75">
      <c r="M50905" s="172"/>
      <c r="N50905" s="172"/>
      <c r="O50905" s="172"/>
      <c r="U50905" s="173"/>
    </row>
    <row r="50906" spans="13:21" s="104" customFormat="1" ht="15.75">
      <c r="M50906" s="172"/>
      <c r="N50906" s="172"/>
      <c r="O50906" s="172"/>
      <c r="U50906" s="173"/>
    </row>
    <row r="50907" spans="13:21" s="104" customFormat="1" ht="15.75">
      <c r="M50907" s="172"/>
      <c r="N50907" s="172"/>
      <c r="O50907" s="172"/>
      <c r="U50907" s="173"/>
    </row>
    <row r="50908" spans="13:21" s="104" customFormat="1" ht="15.75">
      <c r="M50908" s="172"/>
      <c r="N50908" s="172"/>
      <c r="O50908" s="172"/>
      <c r="U50908" s="173"/>
    </row>
    <row r="50909" spans="13:21" s="104" customFormat="1" ht="15.75">
      <c r="M50909" s="172"/>
      <c r="N50909" s="172"/>
      <c r="O50909" s="172"/>
      <c r="U50909" s="173"/>
    </row>
    <row r="50910" spans="13:21" s="104" customFormat="1" ht="15.75">
      <c r="M50910" s="172"/>
      <c r="N50910" s="172"/>
      <c r="O50910" s="172"/>
      <c r="U50910" s="173"/>
    </row>
    <row r="50911" spans="13:21" s="104" customFormat="1" ht="15.75">
      <c r="M50911" s="172"/>
      <c r="N50911" s="172"/>
      <c r="O50911" s="172"/>
      <c r="U50911" s="173"/>
    </row>
    <row r="50912" spans="13:21" s="104" customFormat="1" ht="15.75">
      <c r="M50912" s="172"/>
      <c r="N50912" s="172"/>
      <c r="O50912" s="172"/>
      <c r="U50912" s="173"/>
    </row>
    <row r="50913" spans="13:21" s="104" customFormat="1" ht="15.75">
      <c r="M50913" s="172"/>
      <c r="N50913" s="172"/>
      <c r="O50913" s="172"/>
      <c r="U50913" s="173"/>
    </row>
    <row r="50914" spans="13:21" s="104" customFormat="1" ht="15.75">
      <c r="M50914" s="172"/>
      <c r="N50914" s="172"/>
      <c r="O50914" s="172"/>
      <c r="U50914" s="173"/>
    </row>
    <row r="50915" spans="13:21" s="104" customFormat="1" ht="15.75">
      <c r="M50915" s="172"/>
      <c r="N50915" s="172"/>
      <c r="O50915" s="172"/>
      <c r="U50915" s="173"/>
    </row>
    <row r="50916" spans="13:21" s="104" customFormat="1" ht="15.75">
      <c r="M50916" s="172"/>
      <c r="N50916" s="172"/>
      <c r="O50916" s="172"/>
      <c r="U50916" s="173"/>
    </row>
    <row r="50917" spans="13:21" s="104" customFormat="1" ht="15.75">
      <c r="M50917" s="172"/>
      <c r="N50917" s="172"/>
      <c r="O50917" s="172"/>
      <c r="U50917" s="173"/>
    </row>
    <row r="50918" spans="13:21" s="104" customFormat="1" ht="15.75">
      <c r="M50918" s="172"/>
      <c r="N50918" s="172"/>
      <c r="O50918" s="172"/>
      <c r="U50918" s="173"/>
    </row>
    <row r="50919" spans="13:21" s="104" customFormat="1" ht="15.75">
      <c r="M50919" s="172"/>
      <c r="N50919" s="172"/>
      <c r="O50919" s="172"/>
      <c r="U50919" s="173"/>
    </row>
    <row r="50920" spans="13:21" s="104" customFormat="1" ht="15.75">
      <c r="M50920" s="172"/>
      <c r="N50920" s="172"/>
      <c r="O50920" s="172"/>
      <c r="U50920" s="173"/>
    </row>
    <row r="50921" spans="13:21" s="104" customFormat="1" ht="15.75">
      <c r="M50921" s="172"/>
      <c r="N50921" s="172"/>
      <c r="O50921" s="172"/>
      <c r="U50921" s="173"/>
    </row>
    <row r="50922" spans="13:21" s="104" customFormat="1" ht="15.75">
      <c r="M50922" s="172"/>
      <c r="N50922" s="172"/>
      <c r="O50922" s="172"/>
      <c r="U50922" s="173"/>
    </row>
    <row r="50923" spans="13:21" s="104" customFormat="1" ht="15.75">
      <c r="M50923" s="172"/>
      <c r="N50923" s="172"/>
      <c r="O50923" s="172"/>
      <c r="U50923" s="173"/>
    </row>
    <row r="50924" spans="13:21" s="104" customFormat="1" ht="15.75">
      <c r="M50924" s="172"/>
      <c r="N50924" s="172"/>
      <c r="O50924" s="172"/>
      <c r="U50924" s="173"/>
    </row>
    <row r="50925" spans="13:21" s="104" customFormat="1" ht="15.75">
      <c r="M50925" s="172"/>
      <c r="N50925" s="172"/>
      <c r="O50925" s="172"/>
      <c r="U50925" s="173"/>
    </row>
    <row r="50926" spans="13:21" s="104" customFormat="1" ht="15.75">
      <c r="M50926" s="172"/>
      <c r="N50926" s="172"/>
      <c r="O50926" s="172"/>
      <c r="U50926" s="173"/>
    </row>
    <row r="50927" spans="13:21" s="104" customFormat="1" ht="15.75">
      <c r="M50927" s="172"/>
      <c r="N50927" s="172"/>
      <c r="O50927" s="172"/>
      <c r="U50927" s="173"/>
    </row>
    <row r="50928" spans="13:21" s="104" customFormat="1" ht="15.75">
      <c r="M50928" s="172"/>
      <c r="N50928" s="172"/>
      <c r="O50928" s="172"/>
      <c r="U50928" s="173"/>
    </row>
    <row r="50929" spans="13:21" s="104" customFormat="1" ht="15.75">
      <c r="M50929" s="172"/>
      <c r="N50929" s="172"/>
      <c r="O50929" s="172"/>
      <c r="U50929" s="173"/>
    </row>
    <row r="50930" spans="13:21" s="104" customFormat="1" ht="15.75">
      <c r="M50930" s="172"/>
      <c r="N50930" s="172"/>
      <c r="O50930" s="172"/>
      <c r="U50930" s="173"/>
    </row>
    <row r="50931" spans="13:21" s="104" customFormat="1" ht="15.75">
      <c r="M50931" s="172"/>
      <c r="N50931" s="172"/>
      <c r="O50931" s="172"/>
      <c r="U50931" s="173"/>
    </row>
    <row r="50932" spans="13:21" s="104" customFormat="1" ht="15.75">
      <c r="M50932" s="172"/>
      <c r="N50932" s="172"/>
      <c r="O50932" s="172"/>
      <c r="U50932" s="173"/>
    </row>
    <row r="50933" spans="13:21" s="104" customFormat="1" ht="15.75">
      <c r="M50933" s="172"/>
      <c r="N50933" s="172"/>
      <c r="O50933" s="172"/>
      <c r="U50933" s="173"/>
    </row>
    <row r="50934" spans="13:21" s="104" customFormat="1" ht="15.75">
      <c r="M50934" s="172"/>
      <c r="N50934" s="172"/>
      <c r="O50934" s="172"/>
      <c r="U50934" s="173"/>
    </row>
    <row r="50935" spans="13:21" s="104" customFormat="1" ht="15.75">
      <c r="M50935" s="172"/>
      <c r="N50935" s="172"/>
      <c r="O50935" s="172"/>
      <c r="U50935" s="173"/>
    </row>
    <row r="50936" spans="13:21" s="104" customFormat="1" ht="15.75">
      <c r="M50936" s="172"/>
      <c r="N50936" s="172"/>
      <c r="O50936" s="172"/>
      <c r="U50936" s="173"/>
    </row>
    <row r="50937" spans="13:21" s="104" customFormat="1" ht="15.75">
      <c r="M50937" s="172"/>
      <c r="N50937" s="172"/>
      <c r="O50937" s="172"/>
      <c r="U50937" s="173"/>
    </row>
    <row r="50938" spans="13:21" s="104" customFormat="1" ht="15.75">
      <c r="M50938" s="172"/>
      <c r="N50938" s="172"/>
      <c r="O50938" s="172"/>
      <c r="U50938" s="173"/>
    </row>
    <row r="50939" spans="13:21" s="104" customFormat="1" ht="15.75">
      <c r="M50939" s="172"/>
      <c r="N50939" s="172"/>
      <c r="O50939" s="172"/>
      <c r="U50939" s="173"/>
    </row>
    <row r="50940" spans="13:21" s="104" customFormat="1" ht="15.75">
      <c r="M50940" s="172"/>
      <c r="N50940" s="172"/>
      <c r="O50940" s="172"/>
      <c r="U50940" s="173"/>
    </row>
    <row r="50941" spans="13:21" s="104" customFormat="1" ht="15.75">
      <c r="M50941" s="172"/>
      <c r="N50941" s="172"/>
      <c r="O50941" s="172"/>
      <c r="U50941" s="173"/>
    </row>
    <row r="50942" spans="13:21" s="104" customFormat="1" ht="15.75">
      <c r="M50942" s="172"/>
      <c r="N50942" s="172"/>
      <c r="O50942" s="172"/>
      <c r="U50942" s="173"/>
    </row>
    <row r="50943" spans="13:21" s="104" customFormat="1" ht="15.75">
      <c r="M50943" s="172"/>
      <c r="N50943" s="172"/>
      <c r="O50943" s="172"/>
      <c r="U50943" s="173"/>
    </row>
    <row r="50944" spans="13:21" s="104" customFormat="1" ht="15.75">
      <c r="M50944" s="172"/>
      <c r="N50944" s="172"/>
      <c r="O50944" s="172"/>
      <c r="U50944" s="173"/>
    </row>
    <row r="50945" spans="13:21" s="104" customFormat="1" ht="15.75">
      <c r="M50945" s="172"/>
      <c r="N50945" s="172"/>
      <c r="O50945" s="172"/>
      <c r="U50945" s="173"/>
    </row>
    <row r="50946" spans="13:21" s="104" customFormat="1" ht="15.75">
      <c r="M50946" s="172"/>
      <c r="N50946" s="172"/>
      <c r="O50946" s="172"/>
      <c r="U50946" s="173"/>
    </row>
    <row r="50947" spans="13:21" s="104" customFormat="1" ht="15.75">
      <c r="M50947" s="172"/>
      <c r="N50947" s="172"/>
      <c r="O50947" s="172"/>
      <c r="U50947" s="173"/>
    </row>
    <row r="50948" spans="13:21" s="104" customFormat="1" ht="15.75">
      <c r="M50948" s="172"/>
      <c r="N50948" s="172"/>
      <c r="O50948" s="172"/>
      <c r="U50948" s="173"/>
    </row>
    <row r="50949" spans="13:21" s="104" customFormat="1" ht="15.75">
      <c r="M50949" s="172"/>
      <c r="N50949" s="172"/>
      <c r="O50949" s="172"/>
      <c r="U50949" s="173"/>
    </row>
    <row r="50950" spans="13:21" s="104" customFormat="1" ht="15.75">
      <c r="M50950" s="172"/>
      <c r="N50950" s="172"/>
      <c r="O50950" s="172"/>
      <c r="U50950" s="173"/>
    </row>
    <row r="50951" spans="13:21" s="104" customFormat="1" ht="15.75">
      <c r="M50951" s="172"/>
      <c r="N50951" s="172"/>
      <c r="O50951" s="172"/>
      <c r="U50951" s="173"/>
    </row>
    <row r="50952" spans="13:21" s="104" customFormat="1" ht="15.75">
      <c r="M50952" s="172"/>
      <c r="N50952" s="172"/>
      <c r="O50952" s="172"/>
      <c r="U50952" s="173"/>
    </row>
    <row r="50953" spans="13:21" s="104" customFormat="1" ht="15.75">
      <c r="M50953" s="172"/>
      <c r="N50953" s="172"/>
      <c r="O50953" s="172"/>
      <c r="U50953" s="173"/>
    </row>
    <row r="50954" spans="13:21" s="104" customFormat="1" ht="15.75">
      <c r="M50954" s="172"/>
      <c r="N50954" s="172"/>
      <c r="O50954" s="172"/>
      <c r="U50954" s="173"/>
    </row>
    <row r="50955" spans="13:21" s="104" customFormat="1" ht="15.75">
      <c r="M50955" s="172"/>
      <c r="N50955" s="172"/>
      <c r="O50955" s="172"/>
      <c r="U50955" s="173"/>
    </row>
    <row r="50956" spans="13:21" s="104" customFormat="1" ht="15.75">
      <c r="M50956" s="172"/>
      <c r="N50956" s="172"/>
      <c r="O50956" s="172"/>
      <c r="U50956" s="173"/>
    </row>
    <row r="50957" spans="13:21" s="104" customFormat="1" ht="15.75">
      <c r="M50957" s="172"/>
      <c r="N50957" s="172"/>
      <c r="O50957" s="172"/>
      <c r="U50957" s="173"/>
    </row>
    <row r="50958" spans="13:21" s="104" customFormat="1" ht="15.75">
      <c r="M50958" s="172"/>
      <c r="N50958" s="172"/>
      <c r="O50958" s="172"/>
      <c r="U50958" s="173"/>
    </row>
    <row r="50959" spans="13:21" s="104" customFormat="1" ht="15.75">
      <c r="M50959" s="172"/>
      <c r="N50959" s="172"/>
      <c r="O50959" s="172"/>
      <c r="U50959" s="173"/>
    </row>
    <row r="50960" spans="13:21" s="104" customFormat="1" ht="15.75">
      <c r="M50960" s="172"/>
      <c r="N50960" s="172"/>
      <c r="O50960" s="172"/>
      <c r="U50960" s="173"/>
    </row>
    <row r="50961" spans="13:21" s="104" customFormat="1" ht="15.75">
      <c r="M50961" s="172"/>
      <c r="N50961" s="172"/>
      <c r="O50961" s="172"/>
      <c r="U50961" s="173"/>
    </row>
    <row r="50962" spans="13:21" s="104" customFormat="1" ht="15.75">
      <c r="M50962" s="172"/>
      <c r="N50962" s="172"/>
      <c r="O50962" s="172"/>
      <c r="U50962" s="173"/>
    </row>
    <row r="50963" spans="13:21" s="104" customFormat="1" ht="15.75">
      <c r="M50963" s="172"/>
      <c r="N50963" s="172"/>
      <c r="O50963" s="172"/>
      <c r="U50963" s="173"/>
    </row>
    <row r="50964" spans="13:21" s="104" customFormat="1" ht="15.75">
      <c r="M50964" s="172"/>
      <c r="N50964" s="172"/>
      <c r="O50964" s="172"/>
      <c r="U50964" s="173"/>
    </row>
    <row r="50965" spans="13:21" s="104" customFormat="1" ht="15.75">
      <c r="M50965" s="172"/>
      <c r="N50965" s="172"/>
      <c r="O50965" s="172"/>
      <c r="U50965" s="173"/>
    </row>
    <row r="50966" spans="13:21" s="104" customFormat="1" ht="15.75">
      <c r="M50966" s="172"/>
      <c r="N50966" s="172"/>
      <c r="O50966" s="172"/>
      <c r="U50966" s="173"/>
    </row>
    <row r="50967" spans="13:21" s="104" customFormat="1" ht="15.75">
      <c r="M50967" s="172"/>
      <c r="N50967" s="172"/>
      <c r="O50967" s="172"/>
      <c r="U50967" s="173"/>
    </row>
    <row r="50968" spans="13:21" s="104" customFormat="1" ht="15.75">
      <c r="M50968" s="172"/>
      <c r="N50968" s="172"/>
      <c r="O50968" s="172"/>
      <c r="U50968" s="173"/>
    </row>
    <row r="50969" spans="13:21" s="104" customFormat="1" ht="15.75">
      <c r="M50969" s="172"/>
      <c r="N50969" s="172"/>
      <c r="O50969" s="172"/>
      <c r="U50969" s="173"/>
    </row>
    <row r="50970" spans="13:21" s="104" customFormat="1" ht="15.75">
      <c r="M50970" s="172"/>
      <c r="N50970" s="172"/>
      <c r="O50970" s="172"/>
      <c r="U50970" s="173"/>
    </row>
    <row r="50971" spans="13:21" s="104" customFormat="1" ht="15.75">
      <c r="M50971" s="172"/>
      <c r="N50971" s="172"/>
      <c r="O50971" s="172"/>
      <c r="U50971" s="173"/>
    </row>
    <row r="50972" spans="13:21" s="104" customFormat="1" ht="15.75">
      <c r="M50972" s="172"/>
      <c r="N50972" s="172"/>
      <c r="O50972" s="172"/>
      <c r="U50972" s="173"/>
    </row>
    <row r="50973" spans="13:21" s="104" customFormat="1" ht="15.75">
      <c r="M50973" s="172"/>
      <c r="N50973" s="172"/>
      <c r="O50973" s="172"/>
      <c r="U50973" s="173"/>
    </row>
    <row r="50974" spans="13:21" s="104" customFormat="1" ht="15.75">
      <c r="M50974" s="172"/>
      <c r="N50974" s="172"/>
      <c r="O50974" s="172"/>
      <c r="U50974" s="173"/>
    </row>
    <row r="50975" spans="13:21" s="104" customFormat="1" ht="15.75">
      <c r="M50975" s="172"/>
      <c r="N50975" s="172"/>
      <c r="O50975" s="172"/>
      <c r="U50975" s="173"/>
    </row>
    <row r="50976" spans="13:21" s="104" customFormat="1" ht="15.75">
      <c r="M50976" s="172"/>
      <c r="N50976" s="172"/>
      <c r="O50976" s="172"/>
      <c r="U50976" s="173"/>
    </row>
    <row r="50977" spans="13:21" s="104" customFormat="1" ht="15.75">
      <c r="M50977" s="172"/>
      <c r="N50977" s="172"/>
      <c r="O50977" s="172"/>
      <c r="U50977" s="173"/>
    </row>
    <row r="50978" spans="13:21" s="104" customFormat="1" ht="15.75">
      <c r="M50978" s="172"/>
      <c r="N50978" s="172"/>
      <c r="O50978" s="172"/>
      <c r="U50978" s="173"/>
    </row>
    <row r="50979" spans="13:21" s="104" customFormat="1" ht="15.75">
      <c r="M50979" s="172"/>
      <c r="N50979" s="172"/>
      <c r="O50979" s="172"/>
      <c r="U50979" s="173"/>
    </row>
    <row r="50980" spans="13:21" s="104" customFormat="1" ht="15.75">
      <c r="M50980" s="172"/>
      <c r="N50980" s="172"/>
      <c r="O50980" s="172"/>
      <c r="U50980" s="173"/>
    </row>
    <row r="50981" spans="13:21" s="104" customFormat="1" ht="15.75">
      <c r="M50981" s="172"/>
      <c r="N50981" s="172"/>
      <c r="O50981" s="172"/>
      <c r="U50981" s="173"/>
    </row>
    <row r="50982" spans="13:21" s="104" customFormat="1" ht="15.75">
      <c r="M50982" s="172"/>
      <c r="N50982" s="172"/>
      <c r="O50982" s="172"/>
      <c r="U50982" s="173"/>
    </row>
    <row r="50983" spans="13:21" s="104" customFormat="1" ht="15.75">
      <c r="M50983" s="172"/>
      <c r="N50983" s="172"/>
      <c r="O50983" s="172"/>
      <c r="U50983" s="173"/>
    </row>
    <row r="50984" spans="13:21" s="104" customFormat="1" ht="15.75">
      <c r="M50984" s="172"/>
      <c r="N50984" s="172"/>
      <c r="O50984" s="172"/>
      <c r="U50984" s="173"/>
    </row>
    <row r="50985" spans="13:21" s="104" customFormat="1" ht="15.75">
      <c r="M50985" s="172"/>
      <c r="N50985" s="172"/>
      <c r="O50985" s="172"/>
      <c r="U50985" s="173"/>
    </row>
    <row r="50986" spans="13:21" s="104" customFormat="1" ht="15.75">
      <c r="M50986" s="172"/>
      <c r="N50986" s="172"/>
      <c r="O50986" s="172"/>
      <c r="U50986" s="173"/>
    </row>
    <row r="50987" spans="13:21" s="104" customFormat="1" ht="15.75">
      <c r="M50987" s="172"/>
      <c r="N50987" s="172"/>
      <c r="O50987" s="172"/>
      <c r="U50987" s="173"/>
    </row>
    <row r="50988" spans="13:21" s="104" customFormat="1" ht="15.75">
      <c r="M50988" s="172"/>
      <c r="N50988" s="172"/>
      <c r="O50988" s="172"/>
      <c r="U50988" s="173"/>
    </row>
    <row r="50989" spans="13:21" s="104" customFormat="1" ht="15.75">
      <c r="M50989" s="172"/>
      <c r="N50989" s="172"/>
      <c r="O50989" s="172"/>
      <c r="U50989" s="173"/>
    </row>
    <row r="50990" spans="13:21" s="104" customFormat="1" ht="15.75">
      <c r="M50990" s="172"/>
      <c r="N50990" s="172"/>
      <c r="O50990" s="172"/>
      <c r="U50990" s="173"/>
    </row>
    <row r="50991" spans="13:21" s="104" customFormat="1" ht="15.75">
      <c r="M50991" s="172"/>
      <c r="N50991" s="172"/>
      <c r="O50991" s="172"/>
      <c r="U50991" s="173"/>
    </row>
    <row r="50992" spans="13:21" s="104" customFormat="1" ht="15.75">
      <c r="M50992" s="172"/>
      <c r="N50992" s="172"/>
      <c r="O50992" s="172"/>
      <c r="U50992" s="173"/>
    </row>
    <row r="50993" spans="13:21" s="104" customFormat="1" ht="15.75">
      <c r="M50993" s="172"/>
      <c r="N50993" s="172"/>
      <c r="O50993" s="172"/>
      <c r="U50993" s="173"/>
    </row>
    <row r="50994" spans="13:21" s="104" customFormat="1" ht="15.75">
      <c r="M50994" s="172"/>
      <c r="N50994" s="172"/>
      <c r="O50994" s="172"/>
      <c r="U50994" s="173"/>
    </row>
    <row r="50995" spans="13:21" s="104" customFormat="1" ht="15.75">
      <c r="M50995" s="172"/>
      <c r="N50995" s="172"/>
      <c r="O50995" s="172"/>
      <c r="U50995" s="173"/>
    </row>
    <row r="50996" spans="13:21" s="104" customFormat="1" ht="15.75">
      <c r="M50996" s="172"/>
      <c r="N50996" s="172"/>
      <c r="O50996" s="172"/>
      <c r="U50996" s="173"/>
    </row>
    <row r="50997" spans="13:21" s="104" customFormat="1" ht="15.75">
      <c r="M50997" s="172"/>
      <c r="N50997" s="172"/>
      <c r="O50997" s="172"/>
      <c r="U50997" s="173"/>
    </row>
    <row r="50998" spans="13:21" s="104" customFormat="1" ht="15.75">
      <c r="M50998" s="172"/>
      <c r="N50998" s="172"/>
      <c r="O50998" s="172"/>
      <c r="U50998" s="173"/>
    </row>
    <row r="50999" spans="13:21" s="104" customFormat="1" ht="15.75">
      <c r="M50999" s="172"/>
      <c r="N50999" s="172"/>
      <c r="O50999" s="172"/>
      <c r="U50999" s="173"/>
    </row>
    <row r="51000" spans="13:21" s="104" customFormat="1" ht="15.75">
      <c r="M51000" s="172"/>
      <c r="N51000" s="172"/>
      <c r="O51000" s="172"/>
      <c r="U51000" s="173"/>
    </row>
    <row r="51001" spans="13:21" s="104" customFormat="1" ht="15.75">
      <c r="M51001" s="172"/>
      <c r="N51001" s="172"/>
      <c r="O51001" s="172"/>
      <c r="U51001" s="173"/>
    </row>
    <row r="51002" spans="13:21" s="104" customFormat="1" ht="15.75">
      <c r="M51002" s="172"/>
      <c r="N51002" s="172"/>
      <c r="O51002" s="172"/>
      <c r="U51002" s="173"/>
    </row>
    <row r="51003" spans="13:21" s="104" customFormat="1" ht="15.75">
      <c r="M51003" s="172"/>
      <c r="N51003" s="172"/>
      <c r="O51003" s="172"/>
      <c r="U51003" s="173"/>
    </row>
    <row r="51004" spans="13:21" s="104" customFormat="1" ht="15.75">
      <c r="M51004" s="172"/>
      <c r="N51004" s="172"/>
      <c r="O51004" s="172"/>
      <c r="U51004" s="173"/>
    </row>
    <row r="51005" spans="13:21" s="104" customFormat="1" ht="15.75">
      <c r="M51005" s="172"/>
      <c r="N51005" s="172"/>
      <c r="O51005" s="172"/>
      <c r="U51005" s="173"/>
    </row>
    <row r="51006" spans="13:21" s="104" customFormat="1" ht="15.75">
      <c r="M51006" s="172"/>
      <c r="N51006" s="172"/>
      <c r="O51006" s="172"/>
      <c r="U51006" s="173"/>
    </row>
    <row r="51007" spans="13:21" s="104" customFormat="1" ht="15.75">
      <c r="M51007" s="172"/>
      <c r="N51007" s="172"/>
      <c r="O51007" s="172"/>
      <c r="U51007" s="173"/>
    </row>
    <row r="51008" spans="13:21" s="104" customFormat="1" ht="15.75">
      <c r="M51008" s="172"/>
      <c r="N51008" s="172"/>
      <c r="O51008" s="172"/>
      <c r="U51008" s="173"/>
    </row>
    <row r="51009" spans="13:21" s="104" customFormat="1" ht="15.75">
      <c r="M51009" s="172"/>
      <c r="N51009" s="172"/>
      <c r="O51009" s="172"/>
      <c r="U51009" s="173"/>
    </row>
    <row r="51010" spans="13:21" s="104" customFormat="1" ht="15.75">
      <c r="M51010" s="172"/>
      <c r="N51010" s="172"/>
      <c r="O51010" s="172"/>
      <c r="U51010" s="173"/>
    </row>
    <row r="51011" spans="13:21" s="104" customFormat="1" ht="15.75">
      <c r="M51011" s="172"/>
      <c r="N51011" s="172"/>
      <c r="O51011" s="172"/>
      <c r="U51011" s="173"/>
    </row>
    <row r="51012" spans="13:21" s="104" customFormat="1" ht="15.75">
      <c r="M51012" s="172"/>
      <c r="N51012" s="172"/>
      <c r="O51012" s="172"/>
      <c r="U51012" s="173"/>
    </row>
    <row r="51013" spans="13:21" s="104" customFormat="1" ht="15.75">
      <c r="M51013" s="172"/>
      <c r="N51013" s="172"/>
      <c r="O51013" s="172"/>
      <c r="U51013" s="173"/>
    </row>
    <row r="51014" spans="13:21" s="104" customFormat="1" ht="15.75">
      <c r="M51014" s="172"/>
      <c r="N51014" s="172"/>
      <c r="O51014" s="172"/>
      <c r="U51014" s="173"/>
    </row>
    <row r="51015" spans="13:21" s="104" customFormat="1" ht="15.75">
      <c r="M51015" s="172"/>
      <c r="N51015" s="172"/>
      <c r="O51015" s="172"/>
      <c r="U51015" s="173"/>
    </row>
    <row r="51016" spans="13:21" s="104" customFormat="1" ht="15.75">
      <c r="M51016" s="172"/>
      <c r="N51016" s="172"/>
      <c r="O51016" s="172"/>
      <c r="U51016" s="173"/>
    </row>
    <row r="51017" spans="13:21" s="104" customFormat="1" ht="15.75">
      <c r="M51017" s="172"/>
      <c r="N51017" s="172"/>
      <c r="O51017" s="172"/>
      <c r="U51017" s="173"/>
    </row>
    <row r="51018" spans="13:21" s="104" customFormat="1" ht="15.75">
      <c r="M51018" s="172"/>
      <c r="N51018" s="172"/>
      <c r="O51018" s="172"/>
      <c r="U51018" s="173"/>
    </row>
    <row r="51019" spans="13:21" s="104" customFormat="1" ht="15.75">
      <c r="M51019" s="172"/>
      <c r="N51019" s="172"/>
      <c r="O51019" s="172"/>
      <c r="U51019" s="173"/>
    </row>
    <row r="51020" spans="13:21" s="104" customFormat="1" ht="15.75">
      <c r="M51020" s="172"/>
      <c r="N51020" s="172"/>
      <c r="O51020" s="172"/>
      <c r="U51020" s="173"/>
    </row>
    <row r="51021" spans="13:21" s="104" customFormat="1" ht="15.75">
      <c r="M51021" s="172"/>
      <c r="N51021" s="172"/>
      <c r="O51021" s="172"/>
      <c r="U51021" s="173"/>
    </row>
    <row r="51022" spans="13:21" s="104" customFormat="1" ht="15.75">
      <c r="M51022" s="172"/>
      <c r="N51022" s="172"/>
      <c r="O51022" s="172"/>
      <c r="U51022" s="173"/>
    </row>
    <row r="51023" spans="13:21" s="104" customFormat="1" ht="15.75">
      <c r="M51023" s="172"/>
      <c r="N51023" s="172"/>
      <c r="O51023" s="172"/>
      <c r="U51023" s="173"/>
    </row>
    <row r="51024" spans="13:21" s="104" customFormat="1" ht="15.75">
      <c r="M51024" s="172"/>
      <c r="N51024" s="172"/>
      <c r="O51024" s="172"/>
      <c r="U51024" s="173"/>
    </row>
    <row r="51025" spans="13:21" s="104" customFormat="1" ht="15.75">
      <c r="M51025" s="172"/>
      <c r="N51025" s="172"/>
      <c r="O51025" s="172"/>
      <c r="U51025" s="173"/>
    </row>
    <row r="51026" spans="13:21" s="104" customFormat="1" ht="15.75">
      <c r="M51026" s="172"/>
      <c r="N51026" s="172"/>
      <c r="O51026" s="172"/>
      <c r="U51026" s="173"/>
    </row>
    <row r="51027" spans="13:21" s="104" customFormat="1" ht="15.75">
      <c r="M51027" s="172"/>
      <c r="N51027" s="172"/>
      <c r="O51027" s="172"/>
      <c r="U51027" s="173"/>
    </row>
    <row r="51028" spans="13:21" s="104" customFormat="1" ht="15.75">
      <c r="M51028" s="172"/>
      <c r="N51028" s="172"/>
      <c r="O51028" s="172"/>
      <c r="U51028" s="173"/>
    </row>
    <row r="51029" spans="13:21" s="104" customFormat="1" ht="15.75">
      <c r="M51029" s="172"/>
      <c r="N51029" s="172"/>
      <c r="O51029" s="172"/>
      <c r="U51029" s="173"/>
    </row>
    <row r="51030" spans="13:21" s="104" customFormat="1" ht="15.75">
      <c r="M51030" s="172"/>
      <c r="N51030" s="172"/>
      <c r="O51030" s="172"/>
      <c r="U51030" s="173"/>
    </row>
    <row r="51031" spans="13:21" s="104" customFormat="1" ht="15.75">
      <c r="M51031" s="172"/>
      <c r="N51031" s="172"/>
      <c r="O51031" s="172"/>
      <c r="U51031" s="173"/>
    </row>
    <row r="51032" spans="13:21" s="104" customFormat="1" ht="15.75">
      <c r="M51032" s="172"/>
      <c r="N51032" s="172"/>
      <c r="O51032" s="172"/>
      <c r="U51032" s="173"/>
    </row>
    <row r="51033" spans="13:21" s="104" customFormat="1" ht="15.75">
      <c r="M51033" s="172"/>
      <c r="N51033" s="172"/>
      <c r="O51033" s="172"/>
      <c r="U51033" s="173"/>
    </row>
    <row r="51034" spans="13:21" s="104" customFormat="1" ht="15.75">
      <c r="M51034" s="172"/>
      <c r="N51034" s="172"/>
      <c r="O51034" s="172"/>
      <c r="U51034" s="173"/>
    </row>
    <row r="51035" spans="13:21" s="104" customFormat="1" ht="15.75">
      <c r="M51035" s="172"/>
      <c r="N51035" s="172"/>
      <c r="O51035" s="172"/>
      <c r="U51035" s="173"/>
    </row>
    <row r="51036" spans="13:21" s="104" customFormat="1" ht="15.75">
      <c r="M51036" s="172"/>
      <c r="N51036" s="172"/>
      <c r="O51036" s="172"/>
      <c r="U51036" s="173"/>
    </row>
    <row r="51037" spans="13:21" s="104" customFormat="1" ht="15.75">
      <c r="M51037" s="172"/>
      <c r="N51037" s="172"/>
      <c r="O51037" s="172"/>
      <c r="U51037" s="173"/>
    </row>
    <row r="51038" spans="13:21" s="104" customFormat="1" ht="15.75">
      <c r="M51038" s="172"/>
      <c r="N51038" s="172"/>
      <c r="O51038" s="172"/>
      <c r="U51038" s="173"/>
    </row>
    <row r="51039" spans="13:21" s="104" customFormat="1" ht="15.75">
      <c r="M51039" s="172"/>
      <c r="N51039" s="172"/>
      <c r="O51039" s="172"/>
      <c r="U51039" s="173"/>
    </row>
    <row r="51040" spans="13:21" s="104" customFormat="1" ht="15.75">
      <c r="M51040" s="172"/>
      <c r="N51040" s="172"/>
      <c r="O51040" s="172"/>
      <c r="U51040" s="173"/>
    </row>
    <row r="51041" spans="13:21" s="104" customFormat="1" ht="15.75">
      <c r="M51041" s="172"/>
      <c r="N51041" s="172"/>
      <c r="O51041" s="172"/>
      <c r="U51041" s="173"/>
    </row>
    <row r="51042" spans="13:21" s="104" customFormat="1" ht="15.75">
      <c r="M51042" s="172"/>
      <c r="N51042" s="172"/>
      <c r="O51042" s="172"/>
      <c r="U51042" s="173"/>
    </row>
    <row r="51043" spans="13:21" s="104" customFormat="1" ht="15.75">
      <c r="M51043" s="172"/>
      <c r="N51043" s="172"/>
      <c r="O51043" s="172"/>
      <c r="U51043" s="173"/>
    </row>
    <row r="51044" spans="13:21" s="104" customFormat="1" ht="15.75">
      <c r="M51044" s="172"/>
      <c r="N51044" s="172"/>
      <c r="O51044" s="172"/>
      <c r="U51044" s="173"/>
    </row>
    <row r="51045" spans="13:21" s="104" customFormat="1" ht="15.75">
      <c r="M51045" s="172"/>
      <c r="N51045" s="172"/>
      <c r="O51045" s="172"/>
      <c r="U51045" s="173"/>
    </row>
    <row r="51046" spans="13:21" s="104" customFormat="1" ht="15.75">
      <c r="M51046" s="172"/>
      <c r="N51046" s="172"/>
      <c r="O51046" s="172"/>
      <c r="U51046" s="173"/>
    </row>
    <row r="51047" spans="13:21" s="104" customFormat="1" ht="15.75">
      <c r="M51047" s="172"/>
      <c r="N51047" s="172"/>
      <c r="O51047" s="172"/>
      <c r="U51047" s="173"/>
    </row>
    <row r="51048" spans="13:21" s="104" customFormat="1" ht="15.75">
      <c r="M51048" s="172"/>
      <c r="N51048" s="172"/>
      <c r="O51048" s="172"/>
      <c r="U51048" s="173"/>
    </row>
    <row r="51049" spans="13:21" s="104" customFormat="1" ht="15.75">
      <c r="M51049" s="172"/>
      <c r="N51049" s="172"/>
      <c r="O51049" s="172"/>
      <c r="U51049" s="173"/>
    </row>
    <row r="51050" spans="13:21" s="104" customFormat="1" ht="15.75">
      <c r="M51050" s="172"/>
      <c r="N51050" s="172"/>
      <c r="O51050" s="172"/>
      <c r="U51050" s="173"/>
    </row>
    <row r="51051" spans="13:21" s="104" customFormat="1" ht="15.75">
      <c r="M51051" s="172"/>
      <c r="N51051" s="172"/>
      <c r="O51051" s="172"/>
      <c r="U51051" s="173"/>
    </row>
    <row r="51052" spans="13:21" s="104" customFormat="1" ht="15.75">
      <c r="M51052" s="172"/>
      <c r="N51052" s="172"/>
      <c r="O51052" s="172"/>
      <c r="U51052" s="173"/>
    </row>
    <row r="51053" spans="13:21" s="104" customFormat="1" ht="15.75">
      <c r="M51053" s="172"/>
      <c r="N51053" s="172"/>
      <c r="O51053" s="172"/>
      <c r="U51053" s="173"/>
    </row>
    <row r="51054" spans="13:21" s="104" customFormat="1" ht="15.75">
      <c r="M51054" s="172"/>
      <c r="N51054" s="172"/>
      <c r="O51054" s="172"/>
      <c r="U51054" s="173"/>
    </row>
    <row r="51055" spans="13:21" s="104" customFormat="1" ht="15.75">
      <c r="M51055" s="172"/>
      <c r="N51055" s="172"/>
      <c r="O51055" s="172"/>
      <c r="U51055" s="173"/>
    </row>
    <row r="51056" spans="13:21" s="104" customFormat="1" ht="15.75">
      <c r="M51056" s="172"/>
      <c r="N51056" s="172"/>
      <c r="O51056" s="172"/>
      <c r="U51056" s="173"/>
    </row>
    <row r="51057" spans="13:21" s="104" customFormat="1" ht="15.75">
      <c r="M51057" s="172"/>
      <c r="N51057" s="172"/>
      <c r="O51057" s="172"/>
      <c r="U51057" s="173"/>
    </row>
    <row r="51058" spans="13:21" s="104" customFormat="1" ht="15.75">
      <c r="M51058" s="172"/>
      <c r="N51058" s="172"/>
      <c r="O51058" s="172"/>
      <c r="U51058" s="173"/>
    </row>
    <row r="51059" spans="13:21" s="104" customFormat="1" ht="15.75">
      <c r="M51059" s="172"/>
      <c r="N51059" s="172"/>
      <c r="O51059" s="172"/>
      <c r="U51059" s="173"/>
    </row>
    <row r="51060" spans="13:21" s="104" customFormat="1" ht="15.75">
      <c r="M51060" s="172"/>
      <c r="N51060" s="172"/>
      <c r="O51060" s="172"/>
      <c r="U51060" s="173"/>
    </row>
    <row r="51061" spans="13:21" s="104" customFormat="1" ht="15.75">
      <c r="M51061" s="172"/>
      <c r="N51061" s="172"/>
      <c r="O51061" s="172"/>
      <c r="U51061" s="173"/>
    </row>
    <row r="51062" spans="13:21" s="104" customFormat="1" ht="15.75">
      <c r="M51062" s="172"/>
      <c r="N51062" s="172"/>
      <c r="O51062" s="172"/>
      <c r="U51062" s="173"/>
    </row>
    <row r="51063" spans="13:21" s="104" customFormat="1" ht="15.75">
      <c r="M51063" s="172"/>
      <c r="N51063" s="172"/>
      <c r="O51063" s="172"/>
      <c r="U51063" s="173"/>
    </row>
    <row r="51064" spans="13:21" s="104" customFormat="1" ht="15.75">
      <c r="M51064" s="172"/>
      <c r="N51064" s="172"/>
      <c r="O51064" s="172"/>
      <c r="U51064" s="173"/>
    </row>
    <row r="51065" spans="13:21" s="104" customFormat="1" ht="15.75">
      <c r="M51065" s="172"/>
      <c r="N51065" s="172"/>
      <c r="O51065" s="172"/>
      <c r="U51065" s="173"/>
    </row>
    <row r="51066" spans="13:21" s="104" customFormat="1" ht="15.75">
      <c r="M51066" s="172"/>
      <c r="N51066" s="172"/>
      <c r="O51066" s="172"/>
      <c r="U51066" s="173"/>
    </row>
    <row r="51067" spans="13:21" s="104" customFormat="1" ht="15.75">
      <c r="M51067" s="172"/>
      <c r="N51067" s="172"/>
      <c r="O51067" s="172"/>
      <c r="U51067" s="173"/>
    </row>
    <row r="51068" spans="13:21" s="104" customFormat="1" ht="15.75">
      <c r="M51068" s="172"/>
      <c r="N51068" s="172"/>
      <c r="O51068" s="172"/>
      <c r="U51068" s="173"/>
    </row>
    <row r="51069" spans="13:21" s="104" customFormat="1" ht="15.75">
      <c r="M51069" s="172"/>
      <c r="N51069" s="172"/>
      <c r="O51069" s="172"/>
      <c r="U51069" s="173"/>
    </row>
    <row r="51070" spans="13:21" s="104" customFormat="1" ht="15.75">
      <c r="M51070" s="172"/>
      <c r="N51070" s="172"/>
      <c r="O51070" s="172"/>
      <c r="U51070" s="173"/>
    </row>
    <row r="51071" spans="13:21" s="104" customFormat="1" ht="15.75">
      <c r="M51071" s="172"/>
      <c r="N51071" s="172"/>
      <c r="O51071" s="172"/>
      <c r="U51071" s="173"/>
    </row>
    <row r="51072" spans="13:21" s="104" customFormat="1" ht="15.75">
      <c r="M51072" s="172"/>
      <c r="N51072" s="172"/>
      <c r="O51072" s="172"/>
      <c r="U51072" s="173"/>
    </row>
    <row r="51073" spans="13:21" s="104" customFormat="1" ht="15.75">
      <c r="M51073" s="172"/>
      <c r="N51073" s="172"/>
      <c r="O51073" s="172"/>
      <c r="U51073" s="173"/>
    </row>
    <row r="51074" spans="13:21" s="104" customFormat="1" ht="15.75">
      <c r="M51074" s="172"/>
      <c r="N51074" s="172"/>
      <c r="O51074" s="172"/>
      <c r="U51074" s="173"/>
    </row>
    <row r="51075" spans="13:21" s="104" customFormat="1" ht="15.75">
      <c r="M51075" s="172"/>
      <c r="N51075" s="172"/>
      <c r="O51075" s="172"/>
      <c r="U51075" s="173"/>
    </row>
    <row r="51076" spans="13:21" s="104" customFormat="1" ht="15.75">
      <c r="M51076" s="172"/>
      <c r="N51076" s="172"/>
      <c r="O51076" s="172"/>
      <c r="U51076" s="173"/>
    </row>
    <row r="51077" spans="13:21" s="104" customFormat="1" ht="15.75">
      <c r="M51077" s="172"/>
      <c r="N51077" s="172"/>
      <c r="O51077" s="172"/>
      <c r="U51077" s="173"/>
    </row>
    <row r="51078" spans="13:21" s="104" customFormat="1" ht="15.75">
      <c r="M51078" s="172"/>
      <c r="N51078" s="172"/>
      <c r="O51078" s="172"/>
      <c r="U51078" s="173"/>
    </row>
    <row r="51079" spans="13:21" s="104" customFormat="1" ht="15.75">
      <c r="M51079" s="172"/>
      <c r="N51079" s="172"/>
      <c r="O51079" s="172"/>
      <c r="U51079" s="173"/>
    </row>
    <row r="51080" spans="13:21" s="104" customFormat="1" ht="15.75">
      <c r="M51080" s="172"/>
      <c r="N51080" s="172"/>
      <c r="O51080" s="172"/>
      <c r="U51080" s="173"/>
    </row>
    <row r="51081" spans="13:21" s="104" customFormat="1" ht="15.75">
      <c r="M51081" s="172"/>
      <c r="N51081" s="172"/>
      <c r="O51081" s="172"/>
      <c r="U51081" s="173"/>
    </row>
    <row r="51082" spans="13:21" s="104" customFormat="1" ht="15.75">
      <c r="M51082" s="172"/>
      <c r="N51082" s="172"/>
      <c r="O51082" s="172"/>
      <c r="U51082" s="173"/>
    </row>
    <row r="51083" spans="13:21" s="104" customFormat="1" ht="15.75">
      <c r="M51083" s="172"/>
      <c r="N51083" s="172"/>
      <c r="O51083" s="172"/>
      <c r="U51083" s="173"/>
    </row>
    <row r="51084" spans="13:21" s="104" customFormat="1" ht="15.75">
      <c r="M51084" s="172"/>
      <c r="N51084" s="172"/>
      <c r="O51084" s="172"/>
      <c r="U51084" s="173"/>
    </row>
    <row r="51085" spans="13:21" s="104" customFormat="1" ht="15.75">
      <c r="M51085" s="172"/>
      <c r="N51085" s="172"/>
      <c r="O51085" s="172"/>
      <c r="U51085" s="173"/>
    </row>
    <row r="51086" spans="13:21" s="104" customFormat="1" ht="15.75">
      <c r="M51086" s="172"/>
      <c r="N51086" s="172"/>
      <c r="O51086" s="172"/>
      <c r="U51086" s="173"/>
    </row>
    <row r="51087" spans="13:21" s="104" customFormat="1" ht="15.75">
      <c r="M51087" s="172"/>
      <c r="N51087" s="172"/>
      <c r="O51087" s="172"/>
      <c r="U51087" s="173"/>
    </row>
    <row r="51088" spans="13:21" s="104" customFormat="1" ht="15.75">
      <c r="M51088" s="172"/>
      <c r="N51088" s="172"/>
      <c r="O51088" s="172"/>
      <c r="U51088" s="173"/>
    </row>
    <row r="51089" spans="13:21" s="104" customFormat="1" ht="15.75">
      <c r="M51089" s="172"/>
      <c r="N51089" s="172"/>
      <c r="O51089" s="172"/>
      <c r="U51089" s="173"/>
    </row>
    <row r="51090" spans="13:21" s="104" customFormat="1" ht="15.75">
      <c r="M51090" s="172"/>
      <c r="N51090" s="172"/>
      <c r="O51090" s="172"/>
      <c r="U51090" s="173"/>
    </row>
    <row r="51091" spans="13:21" s="104" customFormat="1" ht="15.75">
      <c r="M51091" s="172"/>
      <c r="N51091" s="172"/>
      <c r="O51091" s="172"/>
      <c r="U51091" s="173"/>
    </row>
    <row r="51092" spans="13:21" s="104" customFormat="1" ht="15.75">
      <c r="M51092" s="172"/>
      <c r="N51092" s="172"/>
      <c r="O51092" s="172"/>
      <c r="U51092" s="173"/>
    </row>
    <row r="51093" spans="13:21" s="104" customFormat="1" ht="15.75">
      <c r="M51093" s="172"/>
      <c r="N51093" s="172"/>
      <c r="O51093" s="172"/>
      <c r="U51093" s="173"/>
    </row>
    <row r="51094" spans="13:21" s="104" customFormat="1" ht="15.75">
      <c r="M51094" s="172"/>
      <c r="N51094" s="172"/>
      <c r="O51094" s="172"/>
      <c r="U51094" s="173"/>
    </row>
    <row r="51095" spans="13:21" s="104" customFormat="1" ht="15.75">
      <c r="M51095" s="172"/>
      <c r="N51095" s="172"/>
      <c r="O51095" s="172"/>
      <c r="U51095" s="173"/>
    </row>
    <row r="51096" spans="13:21" s="104" customFormat="1" ht="15.75">
      <c r="M51096" s="172"/>
      <c r="N51096" s="172"/>
      <c r="O51096" s="172"/>
      <c r="U51096" s="173"/>
    </row>
    <row r="51097" spans="13:21" s="104" customFormat="1" ht="15.75">
      <c r="M51097" s="172"/>
      <c r="N51097" s="172"/>
      <c r="O51097" s="172"/>
      <c r="U51097" s="173"/>
    </row>
    <row r="51098" spans="13:21" s="104" customFormat="1" ht="15.75">
      <c r="M51098" s="172"/>
      <c r="N51098" s="172"/>
      <c r="O51098" s="172"/>
      <c r="U51098" s="173"/>
    </row>
    <row r="51099" spans="13:21" s="104" customFormat="1" ht="15.75">
      <c r="M51099" s="172"/>
      <c r="N51099" s="172"/>
      <c r="O51099" s="172"/>
      <c r="U51099" s="173"/>
    </row>
    <row r="51100" spans="13:21" s="104" customFormat="1" ht="15.75">
      <c r="M51100" s="172"/>
      <c r="N51100" s="172"/>
      <c r="O51100" s="172"/>
      <c r="U51100" s="173"/>
    </row>
    <row r="51101" spans="13:21" s="104" customFormat="1" ht="15.75">
      <c r="M51101" s="172"/>
      <c r="N51101" s="172"/>
      <c r="O51101" s="172"/>
      <c r="U51101" s="173"/>
    </row>
    <row r="51102" spans="13:21" s="104" customFormat="1" ht="15.75">
      <c r="M51102" s="172"/>
      <c r="N51102" s="172"/>
      <c r="O51102" s="172"/>
      <c r="U51102" s="173"/>
    </row>
    <row r="51103" spans="13:21" s="104" customFormat="1" ht="15.75">
      <c r="M51103" s="172"/>
      <c r="N51103" s="172"/>
      <c r="O51103" s="172"/>
      <c r="U51103" s="173"/>
    </row>
    <row r="51104" spans="13:21" s="104" customFormat="1" ht="15.75">
      <c r="M51104" s="172"/>
      <c r="N51104" s="172"/>
      <c r="O51104" s="172"/>
      <c r="U51104" s="173"/>
    </row>
    <row r="51105" spans="13:21" s="104" customFormat="1" ht="15.75">
      <c r="M51105" s="172"/>
      <c r="N51105" s="172"/>
      <c r="O51105" s="172"/>
      <c r="U51105" s="173"/>
    </row>
    <row r="51106" spans="13:21" s="104" customFormat="1" ht="15.75">
      <c r="M51106" s="172"/>
      <c r="N51106" s="172"/>
      <c r="O51106" s="172"/>
      <c r="U51106" s="173"/>
    </row>
    <row r="51107" spans="13:21" s="104" customFormat="1" ht="15.75">
      <c r="M51107" s="172"/>
      <c r="N51107" s="172"/>
      <c r="O51107" s="172"/>
      <c r="U51107" s="173"/>
    </row>
    <row r="51108" spans="13:21" s="104" customFormat="1" ht="15.75">
      <c r="M51108" s="172"/>
      <c r="N51108" s="172"/>
      <c r="O51108" s="172"/>
      <c r="U51108" s="173"/>
    </row>
    <row r="51109" spans="13:21" s="104" customFormat="1" ht="15.75">
      <c r="M51109" s="172"/>
      <c r="N51109" s="172"/>
      <c r="O51109" s="172"/>
      <c r="U51109" s="173"/>
    </row>
    <row r="51110" spans="13:21" s="104" customFormat="1" ht="15.75">
      <c r="M51110" s="172"/>
      <c r="N51110" s="172"/>
      <c r="O51110" s="172"/>
      <c r="U51110" s="173"/>
    </row>
    <row r="51111" spans="13:21" s="104" customFormat="1" ht="15.75">
      <c r="M51111" s="172"/>
      <c r="N51111" s="172"/>
      <c r="O51111" s="172"/>
      <c r="U51111" s="173"/>
    </row>
    <row r="51112" spans="13:21" s="104" customFormat="1" ht="15.75">
      <c r="M51112" s="172"/>
      <c r="N51112" s="172"/>
      <c r="O51112" s="172"/>
      <c r="U51112" s="173"/>
    </row>
    <row r="51113" spans="13:21" s="104" customFormat="1" ht="15.75">
      <c r="M51113" s="172"/>
      <c r="N51113" s="172"/>
      <c r="O51113" s="172"/>
      <c r="U51113" s="173"/>
    </row>
    <row r="51114" spans="13:21" s="104" customFormat="1" ht="15.75">
      <c r="M51114" s="172"/>
      <c r="N51114" s="172"/>
      <c r="O51114" s="172"/>
      <c r="U51114" s="173"/>
    </row>
    <row r="51115" spans="13:21" s="104" customFormat="1" ht="15.75">
      <c r="M51115" s="172"/>
      <c r="N51115" s="172"/>
      <c r="O51115" s="172"/>
      <c r="U51115" s="173"/>
    </row>
    <row r="51116" spans="13:21" s="104" customFormat="1" ht="15.75">
      <c r="M51116" s="172"/>
      <c r="N51116" s="172"/>
      <c r="O51116" s="172"/>
      <c r="U51116" s="173"/>
    </row>
    <row r="51117" spans="13:21" s="104" customFormat="1" ht="15.75">
      <c r="M51117" s="172"/>
      <c r="N51117" s="172"/>
      <c r="O51117" s="172"/>
      <c r="U51117" s="173"/>
    </row>
    <row r="51118" spans="13:21" s="104" customFormat="1" ht="15.75">
      <c r="M51118" s="172"/>
      <c r="N51118" s="172"/>
      <c r="O51118" s="172"/>
      <c r="U51118" s="173"/>
    </row>
    <row r="51119" spans="13:21" s="104" customFormat="1" ht="15.75">
      <c r="M51119" s="172"/>
      <c r="N51119" s="172"/>
      <c r="O51119" s="172"/>
      <c r="U51119" s="173"/>
    </row>
    <row r="51120" spans="13:21" s="104" customFormat="1" ht="15.75">
      <c r="M51120" s="172"/>
      <c r="N51120" s="172"/>
      <c r="O51120" s="172"/>
      <c r="U51120" s="173"/>
    </row>
    <row r="51121" spans="13:21" s="104" customFormat="1" ht="15.75">
      <c r="M51121" s="172"/>
      <c r="N51121" s="172"/>
      <c r="O51121" s="172"/>
      <c r="U51121" s="173"/>
    </row>
    <row r="51122" spans="13:21" s="104" customFormat="1" ht="15.75">
      <c r="M51122" s="172"/>
      <c r="N51122" s="172"/>
      <c r="O51122" s="172"/>
      <c r="U51122" s="173"/>
    </row>
    <row r="51123" spans="13:21" s="104" customFormat="1" ht="15.75">
      <c r="M51123" s="172"/>
      <c r="N51123" s="172"/>
      <c r="O51123" s="172"/>
      <c r="U51123" s="173"/>
    </row>
    <row r="51124" spans="13:21" s="104" customFormat="1" ht="15.75">
      <c r="M51124" s="172"/>
      <c r="N51124" s="172"/>
      <c r="O51124" s="172"/>
      <c r="U51124" s="173"/>
    </row>
    <row r="51125" spans="13:21" s="104" customFormat="1" ht="15.75">
      <c r="M51125" s="172"/>
      <c r="N51125" s="172"/>
      <c r="O51125" s="172"/>
      <c r="U51125" s="173"/>
    </row>
    <row r="51126" spans="13:21" s="104" customFormat="1" ht="15.75">
      <c r="M51126" s="172"/>
      <c r="N51126" s="172"/>
      <c r="O51126" s="172"/>
      <c r="U51126" s="173"/>
    </row>
    <row r="51127" spans="13:21" s="104" customFormat="1" ht="15.75">
      <c r="M51127" s="172"/>
      <c r="N51127" s="172"/>
      <c r="O51127" s="172"/>
      <c r="U51127" s="173"/>
    </row>
    <row r="51128" spans="13:21" s="104" customFormat="1" ht="15.75">
      <c r="M51128" s="172"/>
      <c r="N51128" s="172"/>
      <c r="O51128" s="172"/>
      <c r="U51128" s="173"/>
    </row>
    <row r="51129" spans="13:21" s="104" customFormat="1" ht="15.75">
      <c r="M51129" s="172"/>
      <c r="N51129" s="172"/>
      <c r="O51129" s="172"/>
      <c r="U51129" s="173"/>
    </row>
    <row r="51130" spans="13:21" s="104" customFormat="1" ht="15.75">
      <c r="M51130" s="172"/>
      <c r="N51130" s="172"/>
      <c r="O51130" s="172"/>
      <c r="U51130" s="173"/>
    </row>
    <row r="51131" spans="13:21" s="104" customFormat="1" ht="15.75">
      <c r="M51131" s="172"/>
      <c r="N51131" s="172"/>
      <c r="O51131" s="172"/>
      <c r="U51131" s="173"/>
    </row>
    <row r="51132" spans="13:21" s="104" customFormat="1" ht="15.75">
      <c r="M51132" s="172"/>
      <c r="N51132" s="172"/>
      <c r="O51132" s="172"/>
      <c r="U51132" s="173"/>
    </row>
    <row r="51133" spans="13:21" s="104" customFormat="1" ht="15.75">
      <c r="M51133" s="172"/>
      <c r="N51133" s="172"/>
      <c r="O51133" s="172"/>
      <c r="U51133" s="173"/>
    </row>
    <row r="51134" spans="13:21" s="104" customFormat="1" ht="15.75">
      <c r="M51134" s="172"/>
      <c r="N51134" s="172"/>
      <c r="O51134" s="172"/>
      <c r="U51134" s="173"/>
    </row>
    <row r="51135" spans="13:21" s="104" customFormat="1" ht="15.75">
      <c r="M51135" s="172"/>
      <c r="N51135" s="172"/>
      <c r="O51135" s="172"/>
      <c r="U51135" s="173"/>
    </row>
    <row r="51136" spans="13:21" s="104" customFormat="1" ht="15.75">
      <c r="M51136" s="172"/>
      <c r="N51136" s="172"/>
      <c r="O51136" s="172"/>
      <c r="U51136" s="173"/>
    </row>
    <row r="51137" spans="13:21" s="104" customFormat="1" ht="15.75">
      <c r="M51137" s="172"/>
      <c r="N51137" s="172"/>
      <c r="O51137" s="172"/>
      <c r="U51137" s="173"/>
    </row>
    <row r="51138" spans="13:21" s="104" customFormat="1" ht="15.75">
      <c r="M51138" s="172"/>
      <c r="N51138" s="172"/>
      <c r="O51138" s="172"/>
      <c r="U51138" s="173"/>
    </row>
    <row r="51139" spans="13:21" s="104" customFormat="1" ht="15.75">
      <c r="M51139" s="172"/>
      <c r="N51139" s="172"/>
      <c r="O51139" s="172"/>
      <c r="U51139" s="173"/>
    </row>
    <row r="51140" spans="13:21" s="104" customFormat="1" ht="15.75">
      <c r="M51140" s="172"/>
      <c r="N51140" s="172"/>
      <c r="O51140" s="172"/>
      <c r="U51140" s="173"/>
    </row>
    <row r="51141" spans="13:21" s="104" customFormat="1" ht="15.75">
      <c r="M51141" s="172"/>
      <c r="N51141" s="172"/>
      <c r="O51141" s="172"/>
      <c r="U51141" s="173"/>
    </row>
    <row r="51142" spans="13:21" s="104" customFormat="1" ht="15.75">
      <c r="M51142" s="172"/>
      <c r="N51142" s="172"/>
      <c r="O51142" s="172"/>
      <c r="U51142" s="173"/>
    </row>
    <row r="51143" spans="13:21" s="104" customFormat="1" ht="15.75">
      <c r="M51143" s="172"/>
      <c r="N51143" s="172"/>
      <c r="O51143" s="172"/>
      <c r="U51143" s="173"/>
    </row>
    <row r="51144" spans="13:21" s="104" customFormat="1" ht="15.75">
      <c r="M51144" s="172"/>
      <c r="N51144" s="172"/>
      <c r="O51144" s="172"/>
      <c r="U51144" s="173"/>
    </row>
    <row r="51145" spans="13:21" s="104" customFormat="1" ht="15.75">
      <c r="M51145" s="172"/>
      <c r="N51145" s="172"/>
      <c r="O51145" s="172"/>
      <c r="U51145" s="173"/>
    </row>
    <row r="51146" spans="13:21" s="104" customFormat="1" ht="15.75">
      <c r="M51146" s="172"/>
      <c r="N51146" s="172"/>
      <c r="O51146" s="172"/>
      <c r="U51146" s="173"/>
    </row>
    <row r="51147" spans="13:21" s="104" customFormat="1" ht="15.75">
      <c r="M51147" s="172"/>
      <c r="N51147" s="172"/>
      <c r="O51147" s="172"/>
      <c r="U51147" s="173"/>
    </row>
    <row r="51148" spans="13:21" s="104" customFormat="1" ht="15.75">
      <c r="M51148" s="172"/>
      <c r="N51148" s="172"/>
      <c r="O51148" s="172"/>
      <c r="U51148" s="173"/>
    </row>
    <row r="51149" spans="13:21" s="104" customFormat="1" ht="15.75">
      <c r="M51149" s="172"/>
      <c r="N51149" s="172"/>
      <c r="O51149" s="172"/>
      <c r="U51149" s="173"/>
    </row>
    <row r="51150" spans="13:21" s="104" customFormat="1" ht="15.75">
      <c r="M51150" s="172"/>
      <c r="N51150" s="172"/>
      <c r="O51150" s="172"/>
      <c r="U51150" s="173"/>
    </row>
    <row r="51151" spans="13:21" s="104" customFormat="1" ht="15.75">
      <c r="M51151" s="172"/>
      <c r="N51151" s="172"/>
      <c r="O51151" s="172"/>
      <c r="U51151" s="173"/>
    </row>
    <row r="51152" spans="13:21" s="104" customFormat="1" ht="15.75">
      <c r="M51152" s="172"/>
      <c r="N51152" s="172"/>
      <c r="O51152" s="172"/>
      <c r="U51152" s="173"/>
    </row>
    <row r="51153" spans="13:21" s="104" customFormat="1" ht="15.75">
      <c r="M51153" s="172"/>
      <c r="N51153" s="172"/>
      <c r="O51153" s="172"/>
      <c r="U51153" s="173"/>
    </row>
    <row r="51154" spans="13:21" s="104" customFormat="1" ht="15.75">
      <c r="M51154" s="172"/>
      <c r="N51154" s="172"/>
      <c r="O51154" s="172"/>
      <c r="U51154" s="173"/>
    </row>
    <row r="51155" spans="13:21" s="104" customFormat="1" ht="15.75">
      <c r="M51155" s="172"/>
      <c r="N51155" s="172"/>
      <c r="O51155" s="172"/>
      <c r="U51155" s="173"/>
    </row>
    <row r="51156" spans="13:21" s="104" customFormat="1" ht="15.75">
      <c r="M51156" s="172"/>
      <c r="N51156" s="172"/>
      <c r="O51156" s="172"/>
      <c r="U51156" s="173"/>
    </row>
    <row r="51157" spans="13:21" s="104" customFormat="1" ht="15.75">
      <c r="M51157" s="172"/>
      <c r="N51157" s="172"/>
      <c r="O51157" s="172"/>
      <c r="U51157" s="173"/>
    </row>
    <row r="51158" spans="13:21" s="104" customFormat="1" ht="15.75">
      <c r="M51158" s="172"/>
      <c r="N51158" s="172"/>
      <c r="O51158" s="172"/>
      <c r="U51158" s="173"/>
    </row>
    <row r="51159" spans="13:21" s="104" customFormat="1" ht="15.75">
      <c r="M51159" s="172"/>
      <c r="N51159" s="172"/>
      <c r="O51159" s="172"/>
      <c r="U51159" s="173"/>
    </row>
    <row r="51160" spans="13:21" s="104" customFormat="1" ht="15.75">
      <c r="M51160" s="172"/>
      <c r="N51160" s="172"/>
      <c r="O51160" s="172"/>
      <c r="U51160" s="173"/>
    </row>
    <row r="51161" spans="13:21" s="104" customFormat="1" ht="15.75">
      <c r="M51161" s="172"/>
      <c r="N51161" s="172"/>
      <c r="O51161" s="172"/>
      <c r="U51161" s="173"/>
    </row>
    <row r="51162" spans="13:21" s="104" customFormat="1" ht="15.75">
      <c r="M51162" s="172"/>
      <c r="N51162" s="172"/>
      <c r="O51162" s="172"/>
      <c r="U51162" s="173"/>
    </row>
    <row r="51163" spans="13:21" s="104" customFormat="1" ht="15.75">
      <c r="M51163" s="172"/>
      <c r="N51163" s="172"/>
      <c r="O51163" s="172"/>
      <c r="U51163" s="173"/>
    </row>
    <row r="51164" spans="13:21" s="104" customFormat="1" ht="15.75">
      <c r="M51164" s="172"/>
      <c r="N51164" s="172"/>
      <c r="O51164" s="172"/>
      <c r="U51164" s="173"/>
    </row>
    <row r="51165" spans="13:21" s="104" customFormat="1" ht="15.75">
      <c r="M51165" s="172"/>
      <c r="N51165" s="172"/>
      <c r="O51165" s="172"/>
      <c r="U51165" s="173"/>
    </row>
    <row r="51166" spans="13:21" s="104" customFormat="1" ht="15.75">
      <c r="M51166" s="172"/>
      <c r="N51166" s="172"/>
      <c r="O51166" s="172"/>
      <c r="U51166" s="173"/>
    </row>
    <row r="51167" spans="13:21" s="104" customFormat="1" ht="15.75">
      <c r="M51167" s="172"/>
      <c r="N51167" s="172"/>
      <c r="O51167" s="172"/>
      <c r="U51167" s="173"/>
    </row>
    <row r="51168" spans="13:21" s="104" customFormat="1" ht="15.75">
      <c r="M51168" s="172"/>
      <c r="N51168" s="172"/>
      <c r="O51168" s="172"/>
      <c r="U51168" s="173"/>
    </row>
    <row r="51169" spans="13:21" s="104" customFormat="1" ht="15.75">
      <c r="M51169" s="172"/>
      <c r="N51169" s="172"/>
      <c r="O51169" s="172"/>
      <c r="U51169" s="173"/>
    </row>
    <row r="51170" spans="13:21" s="104" customFormat="1" ht="15.75">
      <c r="M51170" s="172"/>
      <c r="N51170" s="172"/>
      <c r="O51170" s="172"/>
      <c r="U51170" s="173"/>
    </row>
    <row r="51171" spans="13:21" s="104" customFormat="1" ht="15.75">
      <c r="M51171" s="172"/>
      <c r="N51171" s="172"/>
      <c r="O51171" s="172"/>
      <c r="U51171" s="173"/>
    </row>
    <row r="51172" spans="13:21" s="104" customFormat="1" ht="15.75">
      <c r="M51172" s="172"/>
      <c r="N51172" s="172"/>
      <c r="O51172" s="172"/>
      <c r="U51172" s="173"/>
    </row>
    <row r="51173" spans="13:21" s="104" customFormat="1" ht="15.75">
      <c r="M51173" s="172"/>
      <c r="N51173" s="172"/>
      <c r="O51173" s="172"/>
      <c r="U51173" s="173"/>
    </row>
    <row r="51174" spans="13:21" s="104" customFormat="1" ht="15.75">
      <c r="M51174" s="172"/>
      <c r="N51174" s="172"/>
      <c r="O51174" s="172"/>
      <c r="U51174" s="173"/>
    </row>
    <row r="51175" spans="13:21" s="104" customFormat="1" ht="15.75">
      <c r="M51175" s="172"/>
      <c r="N51175" s="172"/>
      <c r="O51175" s="172"/>
      <c r="U51175" s="173"/>
    </row>
    <row r="51176" spans="13:21" s="104" customFormat="1" ht="15.75">
      <c r="M51176" s="172"/>
      <c r="N51176" s="172"/>
      <c r="O51176" s="172"/>
      <c r="U51176" s="173"/>
    </row>
    <row r="51177" spans="13:21" s="104" customFormat="1" ht="15.75">
      <c r="M51177" s="172"/>
      <c r="N51177" s="172"/>
      <c r="O51177" s="172"/>
      <c r="U51177" s="173"/>
    </row>
    <row r="51178" spans="13:21" s="104" customFormat="1" ht="15.75">
      <c r="M51178" s="172"/>
      <c r="N51178" s="172"/>
      <c r="O51178" s="172"/>
      <c r="U51178" s="173"/>
    </row>
    <row r="51179" spans="13:21" s="104" customFormat="1" ht="15.75">
      <c r="M51179" s="172"/>
      <c r="N51179" s="172"/>
      <c r="O51179" s="172"/>
      <c r="U51179" s="173"/>
    </row>
    <row r="51180" spans="13:21" s="104" customFormat="1" ht="15.75">
      <c r="M51180" s="172"/>
      <c r="N51180" s="172"/>
      <c r="O51180" s="172"/>
      <c r="U51180" s="173"/>
    </row>
    <row r="51181" spans="13:21" s="104" customFormat="1" ht="15.75">
      <c r="M51181" s="172"/>
      <c r="N51181" s="172"/>
      <c r="O51181" s="172"/>
      <c r="U51181" s="173"/>
    </row>
    <row r="51182" spans="13:21" s="104" customFormat="1" ht="15.75">
      <c r="M51182" s="172"/>
      <c r="N51182" s="172"/>
      <c r="O51182" s="172"/>
      <c r="U51182" s="173"/>
    </row>
    <row r="51183" spans="13:21" s="104" customFormat="1" ht="15.75">
      <c r="M51183" s="172"/>
      <c r="N51183" s="172"/>
      <c r="O51183" s="172"/>
      <c r="U51183" s="173"/>
    </row>
    <row r="51184" spans="13:21" s="104" customFormat="1" ht="15.75">
      <c r="M51184" s="172"/>
      <c r="N51184" s="172"/>
      <c r="O51184" s="172"/>
      <c r="U51184" s="173"/>
    </row>
    <row r="51185" spans="13:21" s="104" customFormat="1" ht="15.75">
      <c r="M51185" s="172"/>
      <c r="N51185" s="172"/>
      <c r="O51185" s="172"/>
      <c r="U51185" s="173"/>
    </row>
    <row r="51186" spans="13:21" s="104" customFormat="1" ht="15.75">
      <c r="M51186" s="172"/>
      <c r="N51186" s="172"/>
      <c r="O51186" s="172"/>
      <c r="U51186" s="173"/>
    </row>
    <row r="51187" spans="13:21" s="104" customFormat="1" ht="15.75">
      <c r="M51187" s="172"/>
      <c r="N51187" s="172"/>
      <c r="O51187" s="172"/>
      <c r="U51187" s="173"/>
    </row>
    <row r="51188" spans="13:21" s="104" customFormat="1" ht="15.75">
      <c r="M51188" s="172"/>
      <c r="N51188" s="172"/>
      <c r="O51188" s="172"/>
      <c r="U51188" s="173"/>
    </row>
    <row r="51189" spans="13:21" s="104" customFormat="1" ht="15.75">
      <c r="M51189" s="172"/>
      <c r="N51189" s="172"/>
      <c r="O51189" s="172"/>
      <c r="U51189" s="173"/>
    </row>
    <row r="51190" spans="13:21" s="104" customFormat="1" ht="15.75">
      <c r="M51190" s="172"/>
      <c r="N51190" s="172"/>
      <c r="O51190" s="172"/>
      <c r="U51190" s="173"/>
    </row>
    <row r="51191" spans="13:21" s="104" customFormat="1" ht="15.75">
      <c r="M51191" s="172"/>
      <c r="N51191" s="172"/>
      <c r="O51191" s="172"/>
      <c r="U51191" s="173"/>
    </row>
    <row r="51192" spans="13:21" s="104" customFormat="1" ht="15.75">
      <c r="M51192" s="172"/>
      <c r="N51192" s="172"/>
      <c r="O51192" s="172"/>
      <c r="U51192" s="173"/>
    </row>
    <row r="51193" spans="13:21" s="104" customFormat="1" ht="15.75">
      <c r="M51193" s="172"/>
      <c r="N51193" s="172"/>
      <c r="O51193" s="172"/>
      <c r="U51193" s="173"/>
    </row>
    <row r="51194" spans="13:21" s="104" customFormat="1" ht="15.75">
      <c r="M51194" s="172"/>
      <c r="N51194" s="172"/>
      <c r="O51194" s="172"/>
      <c r="U51194" s="173"/>
    </row>
    <row r="51195" spans="13:21" s="104" customFormat="1" ht="15.75">
      <c r="M51195" s="172"/>
      <c r="N51195" s="172"/>
      <c r="O51195" s="172"/>
      <c r="U51195" s="173"/>
    </row>
    <row r="51196" spans="13:21" s="104" customFormat="1" ht="15.75">
      <c r="M51196" s="172"/>
      <c r="N51196" s="172"/>
      <c r="O51196" s="172"/>
      <c r="U51196" s="173"/>
    </row>
    <row r="51197" spans="13:21" s="104" customFormat="1" ht="15.75">
      <c r="M51197" s="172"/>
      <c r="N51197" s="172"/>
      <c r="O51197" s="172"/>
      <c r="U51197" s="173"/>
    </row>
    <row r="51198" spans="13:21" s="104" customFormat="1" ht="15.75">
      <c r="M51198" s="172"/>
      <c r="N51198" s="172"/>
      <c r="O51198" s="172"/>
      <c r="U51198" s="173"/>
    </row>
    <row r="51199" spans="13:21" s="104" customFormat="1" ht="15.75">
      <c r="M51199" s="172"/>
      <c r="N51199" s="172"/>
      <c r="O51199" s="172"/>
      <c r="U51199" s="173"/>
    </row>
    <row r="51200" spans="13:21" s="104" customFormat="1" ht="15.75">
      <c r="M51200" s="172"/>
      <c r="N51200" s="172"/>
      <c r="O51200" s="172"/>
      <c r="U51200" s="173"/>
    </row>
    <row r="51201" spans="13:21" s="104" customFormat="1" ht="15.75">
      <c r="M51201" s="172"/>
      <c r="N51201" s="172"/>
      <c r="O51201" s="172"/>
      <c r="U51201" s="173"/>
    </row>
    <row r="51202" spans="13:21" s="104" customFormat="1" ht="15.75">
      <c r="M51202" s="172"/>
      <c r="N51202" s="172"/>
      <c r="O51202" s="172"/>
      <c r="U51202" s="173"/>
    </row>
    <row r="51203" spans="13:21" s="104" customFormat="1" ht="15.75">
      <c r="M51203" s="172"/>
      <c r="N51203" s="172"/>
      <c r="O51203" s="172"/>
      <c r="U51203" s="173"/>
    </row>
    <row r="51204" spans="13:21" s="104" customFormat="1" ht="15.75">
      <c r="M51204" s="172"/>
      <c r="N51204" s="172"/>
      <c r="O51204" s="172"/>
      <c r="U51204" s="173"/>
    </row>
    <row r="51205" spans="13:21" s="104" customFormat="1" ht="15.75">
      <c r="M51205" s="172"/>
      <c r="N51205" s="172"/>
      <c r="O51205" s="172"/>
      <c r="U51205" s="173"/>
    </row>
    <row r="51206" spans="13:21" s="104" customFormat="1" ht="15.75">
      <c r="M51206" s="172"/>
      <c r="N51206" s="172"/>
      <c r="O51206" s="172"/>
      <c r="U51206" s="173"/>
    </row>
    <row r="51207" spans="13:21" s="104" customFormat="1" ht="15.75">
      <c r="M51207" s="172"/>
      <c r="N51207" s="172"/>
      <c r="O51207" s="172"/>
      <c r="U51207" s="173"/>
    </row>
    <row r="51208" spans="13:21" s="104" customFormat="1" ht="15.75">
      <c r="M51208" s="172"/>
      <c r="N51208" s="172"/>
      <c r="O51208" s="172"/>
      <c r="U51208" s="173"/>
    </row>
    <row r="51209" spans="13:21" s="104" customFormat="1" ht="15.75">
      <c r="M51209" s="172"/>
      <c r="N51209" s="172"/>
      <c r="O51209" s="172"/>
      <c r="U51209" s="173"/>
    </row>
    <row r="51210" spans="13:21" s="104" customFormat="1" ht="15.75">
      <c r="M51210" s="172"/>
      <c r="N51210" s="172"/>
      <c r="O51210" s="172"/>
      <c r="U51210" s="173"/>
    </row>
    <row r="51211" spans="13:21" s="104" customFormat="1" ht="15.75">
      <c r="M51211" s="172"/>
      <c r="N51211" s="172"/>
      <c r="O51211" s="172"/>
      <c r="U51211" s="173"/>
    </row>
    <row r="51212" spans="13:21" s="104" customFormat="1" ht="15.75">
      <c r="M51212" s="172"/>
      <c r="N51212" s="172"/>
      <c r="O51212" s="172"/>
      <c r="U51212" s="173"/>
    </row>
    <row r="51213" spans="13:21" s="104" customFormat="1" ht="15.75">
      <c r="M51213" s="172"/>
      <c r="N51213" s="172"/>
      <c r="O51213" s="172"/>
      <c r="U51213" s="173"/>
    </row>
    <row r="51214" spans="13:21" s="104" customFormat="1" ht="15.75">
      <c r="M51214" s="172"/>
      <c r="N51214" s="172"/>
      <c r="O51214" s="172"/>
      <c r="U51214" s="173"/>
    </row>
    <row r="51215" spans="13:21" s="104" customFormat="1" ht="15.75">
      <c r="M51215" s="172"/>
      <c r="N51215" s="172"/>
      <c r="O51215" s="172"/>
      <c r="U51215" s="173"/>
    </row>
    <row r="51216" spans="13:21" s="104" customFormat="1" ht="15.75">
      <c r="M51216" s="172"/>
      <c r="N51216" s="172"/>
      <c r="O51216" s="172"/>
      <c r="U51216" s="173"/>
    </row>
    <row r="51217" spans="13:21" s="104" customFormat="1" ht="15.75">
      <c r="M51217" s="172"/>
      <c r="N51217" s="172"/>
      <c r="O51217" s="172"/>
      <c r="U51217" s="173"/>
    </row>
    <row r="51218" spans="13:21" s="104" customFormat="1" ht="15.75">
      <c r="M51218" s="172"/>
      <c r="N51218" s="172"/>
      <c r="O51218" s="172"/>
      <c r="U51218" s="173"/>
    </row>
    <row r="51219" spans="13:21" s="104" customFormat="1" ht="15.75">
      <c r="M51219" s="172"/>
      <c r="N51219" s="172"/>
      <c r="O51219" s="172"/>
      <c r="U51219" s="173"/>
    </row>
    <row r="51220" spans="13:21" s="104" customFormat="1" ht="15.75">
      <c r="M51220" s="172"/>
      <c r="N51220" s="172"/>
      <c r="O51220" s="172"/>
      <c r="U51220" s="173"/>
    </row>
    <row r="51221" spans="13:21" s="104" customFormat="1" ht="15.75">
      <c r="M51221" s="172"/>
      <c r="N51221" s="172"/>
      <c r="O51221" s="172"/>
      <c r="U51221" s="173"/>
    </row>
    <row r="51222" spans="13:21" s="104" customFormat="1" ht="15.75">
      <c r="M51222" s="172"/>
      <c r="N51222" s="172"/>
      <c r="O51222" s="172"/>
      <c r="U51222" s="173"/>
    </row>
    <row r="51223" spans="13:21" s="104" customFormat="1" ht="15.75">
      <c r="M51223" s="172"/>
      <c r="N51223" s="172"/>
      <c r="O51223" s="172"/>
      <c r="U51223" s="173"/>
    </row>
    <row r="51224" spans="13:21" s="104" customFormat="1" ht="15.75">
      <c r="M51224" s="172"/>
      <c r="N51224" s="172"/>
      <c r="O51224" s="172"/>
      <c r="U51224" s="173"/>
    </row>
    <row r="51225" spans="13:21" s="104" customFormat="1" ht="15.75">
      <c r="M51225" s="172"/>
      <c r="N51225" s="172"/>
      <c r="O51225" s="172"/>
      <c r="U51225" s="173"/>
    </row>
    <row r="51226" spans="13:21" s="104" customFormat="1" ht="15.75">
      <c r="M51226" s="172"/>
      <c r="N51226" s="172"/>
      <c r="O51226" s="172"/>
      <c r="U51226" s="173"/>
    </row>
    <row r="51227" spans="13:21" s="104" customFormat="1" ht="15.75">
      <c r="M51227" s="172"/>
      <c r="N51227" s="172"/>
      <c r="O51227" s="172"/>
      <c r="U51227" s="173"/>
    </row>
    <row r="51228" spans="13:21" s="104" customFormat="1" ht="15.75">
      <c r="M51228" s="172"/>
      <c r="N51228" s="172"/>
      <c r="O51228" s="172"/>
      <c r="U51228" s="173"/>
    </row>
    <row r="51229" spans="13:21" s="104" customFormat="1" ht="15.75">
      <c r="M51229" s="172"/>
      <c r="N51229" s="172"/>
      <c r="O51229" s="172"/>
      <c r="U51229" s="173"/>
    </row>
    <row r="51230" spans="13:21" s="104" customFormat="1" ht="15.75">
      <c r="M51230" s="172"/>
      <c r="N51230" s="172"/>
      <c r="O51230" s="172"/>
      <c r="U51230" s="173"/>
    </row>
    <row r="51231" spans="13:21" s="104" customFormat="1" ht="15.75">
      <c r="M51231" s="172"/>
      <c r="N51231" s="172"/>
      <c r="O51231" s="172"/>
      <c r="U51231" s="173"/>
    </row>
    <row r="51232" spans="13:21" s="104" customFormat="1" ht="15.75">
      <c r="M51232" s="172"/>
      <c r="N51232" s="172"/>
      <c r="O51232" s="172"/>
      <c r="U51232" s="173"/>
    </row>
    <row r="51233" spans="13:21" s="104" customFormat="1" ht="15.75">
      <c r="M51233" s="172"/>
      <c r="N51233" s="172"/>
      <c r="O51233" s="172"/>
      <c r="U51233" s="173"/>
    </row>
    <row r="51234" spans="13:21" s="104" customFormat="1" ht="15.75">
      <c r="M51234" s="172"/>
      <c r="N51234" s="172"/>
      <c r="O51234" s="172"/>
      <c r="U51234" s="173"/>
    </row>
    <row r="51235" spans="13:21" s="104" customFormat="1" ht="15.75">
      <c r="M51235" s="172"/>
      <c r="N51235" s="172"/>
      <c r="O51235" s="172"/>
      <c r="U51235" s="173"/>
    </row>
    <row r="51236" spans="13:21" s="104" customFormat="1" ht="15.75">
      <c r="M51236" s="172"/>
      <c r="N51236" s="172"/>
      <c r="O51236" s="172"/>
      <c r="U51236" s="173"/>
    </row>
    <row r="51237" spans="13:21" s="104" customFormat="1" ht="15.75">
      <c r="M51237" s="172"/>
      <c r="N51237" s="172"/>
      <c r="O51237" s="172"/>
      <c r="U51237" s="173"/>
    </row>
    <row r="51238" spans="13:21" s="104" customFormat="1" ht="15.75">
      <c r="M51238" s="172"/>
      <c r="N51238" s="172"/>
      <c r="O51238" s="172"/>
      <c r="U51238" s="173"/>
    </row>
    <row r="51239" spans="13:21" s="104" customFormat="1" ht="15.75">
      <c r="M51239" s="172"/>
      <c r="N51239" s="172"/>
      <c r="O51239" s="172"/>
      <c r="U51239" s="173"/>
    </row>
    <row r="51240" spans="13:21" s="104" customFormat="1" ht="15.75">
      <c r="M51240" s="172"/>
      <c r="N51240" s="172"/>
      <c r="O51240" s="172"/>
      <c r="U51240" s="173"/>
    </row>
    <row r="51241" spans="13:21" s="104" customFormat="1" ht="15.75">
      <c r="M51241" s="172"/>
      <c r="N51241" s="172"/>
      <c r="O51241" s="172"/>
      <c r="U51241" s="173"/>
    </row>
    <row r="51242" spans="13:21" s="104" customFormat="1" ht="15.75">
      <c r="M51242" s="172"/>
      <c r="N51242" s="172"/>
      <c r="O51242" s="172"/>
      <c r="U51242" s="173"/>
    </row>
    <row r="51243" spans="13:21" s="104" customFormat="1" ht="15.75">
      <c r="M51243" s="172"/>
      <c r="N51243" s="172"/>
      <c r="O51243" s="172"/>
      <c r="U51243" s="173"/>
    </row>
    <row r="51244" spans="13:21" s="104" customFormat="1" ht="15.75">
      <c r="M51244" s="172"/>
      <c r="N51244" s="172"/>
      <c r="O51244" s="172"/>
      <c r="U51244" s="173"/>
    </row>
    <row r="51245" spans="13:21" s="104" customFormat="1" ht="15.75">
      <c r="M51245" s="172"/>
      <c r="N51245" s="172"/>
      <c r="O51245" s="172"/>
      <c r="U51245" s="173"/>
    </row>
    <row r="51246" spans="13:21" s="104" customFormat="1" ht="15.75">
      <c r="M51246" s="172"/>
      <c r="N51246" s="172"/>
      <c r="O51246" s="172"/>
      <c r="U51246" s="173"/>
    </row>
    <row r="51247" spans="13:21" s="104" customFormat="1" ht="15.75">
      <c r="M51247" s="172"/>
      <c r="N51247" s="172"/>
      <c r="O51247" s="172"/>
      <c r="U51247" s="173"/>
    </row>
    <row r="51248" spans="13:21" s="104" customFormat="1" ht="15.75">
      <c r="M51248" s="172"/>
      <c r="N51248" s="172"/>
      <c r="O51248" s="172"/>
      <c r="U51248" s="173"/>
    </row>
    <row r="51249" spans="13:21" s="104" customFormat="1" ht="15.75">
      <c r="M51249" s="172"/>
      <c r="N51249" s="172"/>
      <c r="O51249" s="172"/>
      <c r="U51249" s="173"/>
    </row>
    <row r="51250" spans="13:21" s="104" customFormat="1" ht="15.75">
      <c r="M51250" s="172"/>
      <c r="N51250" s="172"/>
      <c r="O51250" s="172"/>
      <c r="U51250" s="173"/>
    </row>
    <row r="51251" spans="13:21" s="104" customFormat="1" ht="15.75">
      <c r="M51251" s="172"/>
      <c r="N51251" s="172"/>
      <c r="O51251" s="172"/>
      <c r="U51251" s="173"/>
    </row>
    <row r="51252" spans="13:21" s="104" customFormat="1" ht="15.75">
      <c r="M51252" s="172"/>
      <c r="N51252" s="172"/>
      <c r="O51252" s="172"/>
      <c r="U51252" s="173"/>
    </row>
    <row r="51253" spans="13:21" s="104" customFormat="1" ht="15.75">
      <c r="M51253" s="172"/>
      <c r="N51253" s="172"/>
      <c r="O51253" s="172"/>
      <c r="U51253" s="173"/>
    </row>
    <row r="51254" spans="13:21" s="104" customFormat="1" ht="15.75">
      <c r="M51254" s="172"/>
      <c r="N51254" s="172"/>
      <c r="O51254" s="172"/>
      <c r="U51254" s="173"/>
    </row>
    <row r="51255" spans="13:21" s="104" customFormat="1" ht="15.75">
      <c r="M51255" s="172"/>
      <c r="N51255" s="172"/>
      <c r="O51255" s="172"/>
      <c r="U51255" s="173"/>
    </row>
    <row r="51256" spans="13:21" s="104" customFormat="1" ht="15.75">
      <c r="M51256" s="172"/>
      <c r="N51256" s="172"/>
      <c r="O51256" s="172"/>
      <c r="U51256" s="173"/>
    </row>
    <row r="51257" spans="13:21" s="104" customFormat="1" ht="15.75">
      <c r="M51257" s="172"/>
      <c r="N51257" s="172"/>
      <c r="O51257" s="172"/>
      <c r="U51257" s="173"/>
    </row>
    <row r="51258" spans="13:21" s="104" customFormat="1" ht="15.75">
      <c r="M51258" s="172"/>
      <c r="N51258" s="172"/>
      <c r="O51258" s="172"/>
      <c r="U51258" s="173"/>
    </row>
    <row r="51259" spans="13:21" s="104" customFormat="1" ht="15.75">
      <c r="M51259" s="172"/>
      <c r="N51259" s="172"/>
      <c r="O51259" s="172"/>
      <c r="U51259" s="173"/>
    </row>
    <row r="51260" spans="13:21" s="104" customFormat="1" ht="15.75">
      <c r="M51260" s="172"/>
      <c r="N51260" s="172"/>
      <c r="O51260" s="172"/>
      <c r="U51260" s="173"/>
    </row>
    <row r="51261" spans="13:21" s="104" customFormat="1" ht="15.75">
      <c r="M51261" s="172"/>
      <c r="N51261" s="172"/>
      <c r="O51261" s="172"/>
      <c r="U51261" s="173"/>
    </row>
    <row r="51262" spans="13:21" s="104" customFormat="1" ht="15.75">
      <c r="M51262" s="172"/>
      <c r="N51262" s="172"/>
      <c r="O51262" s="172"/>
      <c r="U51262" s="173"/>
    </row>
    <row r="51263" spans="13:21" s="104" customFormat="1" ht="15.75">
      <c r="M51263" s="172"/>
      <c r="N51263" s="172"/>
      <c r="O51263" s="172"/>
      <c r="U51263" s="173"/>
    </row>
    <row r="51264" spans="13:21" s="104" customFormat="1" ht="15.75">
      <c r="M51264" s="172"/>
      <c r="N51264" s="172"/>
      <c r="O51264" s="172"/>
      <c r="U51264" s="173"/>
    </row>
    <row r="51265" spans="13:21" s="104" customFormat="1" ht="15.75">
      <c r="M51265" s="172"/>
      <c r="N51265" s="172"/>
      <c r="O51265" s="172"/>
      <c r="U51265" s="173"/>
    </row>
    <row r="51266" spans="13:21" s="104" customFormat="1" ht="15.75">
      <c r="M51266" s="172"/>
      <c r="N51266" s="172"/>
      <c r="O51266" s="172"/>
      <c r="U51266" s="173"/>
    </row>
    <row r="51267" spans="13:21" s="104" customFormat="1" ht="15.75">
      <c r="M51267" s="172"/>
      <c r="N51267" s="172"/>
      <c r="O51267" s="172"/>
      <c r="U51267" s="173"/>
    </row>
    <row r="51268" spans="13:21" s="104" customFormat="1" ht="15.75">
      <c r="M51268" s="172"/>
      <c r="N51268" s="172"/>
      <c r="O51268" s="172"/>
      <c r="U51268" s="173"/>
    </row>
    <row r="51269" spans="13:21" s="104" customFormat="1" ht="15.75">
      <c r="M51269" s="172"/>
      <c r="N51269" s="172"/>
      <c r="O51269" s="172"/>
      <c r="U51269" s="173"/>
    </row>
    <row r="51270" spans="13:21" s="104" customFormat="1" ht="15.75">
      <c r="M51270" s="172"/>
      <c r="N51270" s="172"/>
      <c r="O51270" s="172"/>
      <c r="U51270" s="173"/>
    </row>
    <row r="51271" spans="13:21" s="104" customFormat="1" ht="15.75">
      <c r="M51271" s="172"/>
      <c r="N51271" s="172"/>
      <c r="O51271" s="172"/>
      <c r="U51271" s="173"/>
    </row>
    <row r="51272" spans="13:21" s="104" customFormat="1" ht="15.75">
      <c r="M51272" s="172"/>
      <c r="N51272" s="172"/>
      <c r="O51272" s="172"/>
      <c r="U51272" s="173"/>
    </row>
    <row r="51273" spans="13:21" s="104" customFormat="1" ht="15.75">
      <c r="M51273" s="172"/>
      <c r="N51273" s="172"/>
      <c r="O51273" s="172"/>
      <c r="U51273" s="173"/>
    </row>
    <row r="51274" spans="13:21" s="104" customFormat="1" ht="15.75">
      <c r="M51274" s="172"/>
      <c r="N51274" s="172"/>
      <c r="O51274" s="172"/>
      <c r="U51274" s="173"/>
    </row>
    <row r="51275" spans="13:21" s="104" customFormat="1" ht="15.75">
      <c r="M51275" s="172"/>
      <c r="N51275" s="172"/>
      <c r="O51275" s="172"/>
      <c r="U51275" s="173"/>
    </row>
    <row r="51276" spans="13:21" s="104" customFormat="1" ht="15.75">
      <c r="M51276" s="172"/>
      <c r="N51276" s="172"/>
      <c r="O51276" s="172"/>
      <c r="U51276" s="173"/>
    </row>
    <row r="51277" spans="13:21" s="104" customFormat="1" ht="15.75">
      <c r="M51277" s="172"/>
      <c r="N51277" s="172"/>
      <c r="O51277" s="172"/>
      <c r="U51277" s="173"/>
    </row>
    <row r="51278" spans="13:21" s="104" customFormat="1" ht="15.75">
      <c r="M51278" s="172"/>
      <c r="N51278" s="172"/>
      <c r="O51278" s="172"/>
      <c r="U51278" s="173"/>
    </row>
    <row r="51279" spans="13:21" s="104" customFormat="1" ht="15.75">
      <c r="M51279" s="172"/>
      <c r="N51279" s="172"/>
      <c r="O51279" s="172"/>
      <c r="U51279" s="173"/>
    </row>
    <row r="51280" spans="13:21" s="104" customFormat="1" ht="15.75">
      <c r="M51280" s="172"/>
      <c r="N51280" s="172"/>
      <c r="O51280" s="172"/>
      <c r="U51280" s="173"/>
    </row>
    <row r="51281" spans="13:21" s="104" customFormat="1" ht="15.75">
      <c r="M51281" s="172"/>
      <c r="N51281" s="172"/>
      <c r="O51281" s="172"/>
      <c r="U51281" s="173"/>
    </row>
    <row r="51282" spans="13:21" s="104" customFormat="1" ht="15.75">
      <c r="M51282" s="172"/>
      <c r="N51282" s="172"/>
      <c r="O51282" s="172"/>
      <c r="U51282" s="173"/>
    </row>
    <row r="51283" spans="13:21" s="104" customFormat="1" ht="15.75">
      <c r="M51283" s="172"/>
      <c r="N51283" s="172"/>
      <c r="O51283" s="172"/>
      <c r="U51283" s="173"/>
    </row>
    <row r="51284" spans="13:21" s="104" customFormat="1" ht="15.75">
      <c r="M51284" s="172"/>
      <c r="N51284" s="172"/>
      <c r="O51284" s="172"/>
      <c r="U51284" s="173"/>
    </row>
    <row r="51285" spans="13:21" s="104" customFormat="1" ht="15.75">
      <c r="M51285" s="172"/>
      <c r="N51285" s="172"/>
      <c r="O51285" s="172"/>
      <c r="U51285" s="173"/>
    </row>
    <row r="51286" spans="13:21" s="104" customFormat="1" ht="15.75">
      <c r="M51286" s="172"/>
      <c r="N51286" s="172"/>
      <c r="O51286" s="172"/>
      <c r="U51286" s="173"/>
    </row>
    <row r="51287" spans="13:21" s="104" customFormat="1" ht="15.75">
      <c r="M51287" s="172"/>
      <c r="N51287" s="172"/>
      <c r="O51287" s="172"/>
      <c r="U51287" s="173"/>
    </row>
    <row r="51288" spans="13:21" s="104" customFormat="1" ht="15.75">
      <c r="M51288" s="172"/>
      <c r="N51288" s="172"/>
      <c r="O51288" s="172"/>
      <c r="U51288" s="173"/>
    </row>
    <row r="51289" spans="13:21" s="104" customFormat="1" ht="15.75">
      <c r="M51289" s="172"/>
      <c r="N51289" s="172"/>
      <c r="O51289" s="172"/>
      <c r="U51289" s="173"/>
    </row>
    <row r="51290" spans="13:21" s="104" customFormat="1" ht="15.75">
      <c r="M51290" s="172"/>
      <c r="N51290" s="172"/>
      <c r="O51290" s="172"/>
      <c r="U51290" s="173"/>
    </row>
    <row r="51291" spans="13:21" s="104" customFormat="1" ht="15.75">
      <c r="M51291" s="172"/>
      <c r="N51291" s="172"/>
      <c r="O51291" s="172"/>
      <c r="U51291" s="173"/>
    </row>
    <row r="51292" spans="13:21" s="104" customFormat="1" ht="15.75">
      <c r="M51292" s="172"/>
      <c r="N51292" s="172"/>
      <c r="O51292" s="172"/>
      <c r="U51292" s="173"/>
    </row>
    <row r="51293" spans="13:21" s="104" customFormat="1" ht="15.75">
      <c r="M51293" s="172"/>
      <c r="N51293" s="172"/>
      <c r="O51293" s="172"/>
      <c r="U51293" s="173"/>
    </row>
    <row r="51294" spans="13:21" s="104" customFormat="1" ht="15.75">
      <c r="M51294" s="172"/>
      <c r="N51294" s="172"/>
      <c r="O51294" s="172"/>
      <c r="U51294" s="173"/>
    </row>
    <row r="51295" spans="13:21" s="104" customFormat="1" ht="15.75">
      <c r="M51295" s="172"/>
      <c r="N51295" s="172"/>
      <c r="O51295" s="172"/>
      <c r="U51295" s="173"/>
    </row>
    <row r="51296" spans="13:21" s="104" customFormat="1" ht="15.75">
      <c r="M51296" s="172"/>
      <c r="N51296" s="172"/>
      <c r="O51296" s="172"/>
      <c r="U51296" s="173"/>
    </row>
    <row r="51297" spans="13:21" s="104" customFormat="1" ht="15.75">
      <c r="M51297" s="172"/>
      <c r="N51297" s="172"/>
      <c r="O51297" s="172"/>
      <c r="U51297" s="173"/>
    </row>
    <row r="51298" spans="13:21" s="104" customFormat="1" ht="15.75">
      <c r="M51298" s="172"/>
      <c r="N51298" s="172"/>
      <c r="O51298" s="172"/>
      <c r="U51298" s="173"/>
    </row>
    <row r="51299" spans="13:21" s="104" customFormat="1" ht="15.75">
      <c r="M51299" s="172"/>
      <c r="N51299" s="172"/>
      <c r="O51299" s="172"/>
      <c r="U51299" s="173"/>
    </row>
    <row r="51300" spans="13:21" s="104" customFormat="1" ht="15.75">
      <c r="M51300" s="172"/>
      <c r="N51300" s="172"/>
      <c r="O51300" s="172"/>
      <c r="U51300" s="173"/>
    </row>
    <row r="51301" spans="13:21" s="104" customFormat="1" ht="15.75">
      <c r="M51301" s="172"/>
      <c r="N51301" s="172"/>
      <c r="O51301" s="172"/>
      <c r="U51301" s="173"/>
    </row>
    <row r="51302" spans="13:21" s="104" customFormat="1" ht="15.75">
      <c r="M51302" s="172"/>
      <c r="N51302" s="172"/>
      <c r="O51302" s="172"/>
      <c r="U51302" s="173"/>
    </row>
    <row r="51303" spans="13:21" s="104" customFormat="1" ht="15.75">
      <c r="M51303" s="172"/>
      <c r="N51303" s="172"/>
      <c r="O51303" s="172"/>
      <c r="U51303" s="173"/>
    </row>
    <row r="51304" spans="13:21" s="104" customFormat="1" ht="15.75">
      <c r="M51304" s="172"/>
      <c r="N51304" s="172"/>
      <c r="O51304" s="172"/>
      <c r="U51304" s="173"/>
    </row>
    <row r="51305" spans="13:21" s="104" customFormat="1" ht="15.75">
      <c r="M51305" s="172"/>
      <c r="N51305" s="172"/>
      <c r="O51305" s="172"/>
      <c r="U51305" s="173"/>
    </row>
    <row r="51306" spans="13:21" s="104" customFormat="1" ht="15.75">
      <c r="M51306" s="172"/>
      <c r="N51306" s="172"/>
      <c r="O51306" s="172"/>
      <c r="U51306" s="173"/>
    </row>
    <row r="51307" spans="13:21" s="104" customFormat="1" ht="15.75">
      <c r="M51307" s="172"/>
      <c r="N51307" s="172"/>
      <c r="O51307" s="172"/>
      <c r="U51307" s="173"/>
    </row>
    <row r="51308" spans="13:21" s="104" customFormat="1" ht="15.75">
      <c r="M51308" s="172"/>
      <c r="N51308" s="172"/>
      <c r="O51308" s="172"/>
      <c r="U51308" s="173"/>
    </row>
    <row r="51309" spans="13:21" s="104" customFormat="1" ht="15.75">
      <c r="M51309" s="172"/>
      <c r="N51309" s="172"/>
      <c r="O51309" s="172"/>
      <c r="U51309" s="173"/>
    </row>
    <row r="51310" spans="13:21" s="104" customFormat="1" ht="15.75">
      <c r="M51310" s="172"/>
      <c r="N51310" s="172"/>
      <c r="O51310" s="172"/>
      <c r="U51310" s="173"/>
    </row>
    <row r="51311" spans="13:21" s="104" customFormat="1" ht="15.75">
      <c r="M51311" s="172"/>
      <c r="N51311" s="172"/>
      <c r="O51311" s="172"/>
      <c r="U51311" s="173"/>
    </row>
    <row r="51312" spans="13:21" s="104" customFormat="1" ht="15.75">
      <c r="M51312" s="172"/>
      <c r="N51312" s="172"/>
      <c r="O51312" s="172"/>
      <c r="U51312" s="173"/>
    </row>
    <row r="51313" spans="13:21" s="104" customFormat="1" ht="15.75">
      <c r="M51313" s="172"/>
      <c r="N51313" s="172"/>
      <c r="O51313" s="172"/>
      <c r="U51313" s="173"/>
    </row>
    <row r="51314" spans="13:21" s="104" customFormat="1" ht="15.75">
      <c r="M51314" s="172"/>
      <c r="N51314" s="172"/>
      <c r="O51314" s="172"/>
      <c r="U51314" s="173"/>
    </row>
    <row r="51315" spans="13:21" s="104" customFormat="1" ht="15.75">
      <c r="M51315" s="172"/>
      <c r="N51315" s="172"/>
      <c r="O51315" s="172"/>
      <c r="U51315" s="173"/>
    </row>
    <row r="51316" spans="13:21" s="104" customFormat="1" ht="15.75">
      <c r="M51316" s="172"/>
      <c r="N51316" s="172"/>
      <c r="O51316" s="172"/>
      <c r="U51316" s="173"/>
    </row>
    <row r="51317" spans="13:21" s="104" customFormat="1" ht="15.75">
      <c r="M51317" s="172"/>
      <c r="N51317" s="172"/>
      <c r="O51317" s="172"/>
      <c r="U51317" s="173"/>
    </row>
    <row r="51318" spans="13:21" s="104" customFormat="1" ht="15.75">
      <c r="M51318" s="172"/>
      <c r="N51318" s="172"/>
      <c r="O51318" s="172"/>
      <c r="U51318" s="173"/>
    </row>
    <row r="51319" spans="13:21" s="104" customFormat="1" ht="15.75">
      <c r="M51319" s="172"/>
      <c r="N51319" s="172"/>
      <c r="O51319" s="172"/>
      <c r="U51319" s="173"/>
    </row>
    <row r="51320" spans="13:21" s="104" customFormat="1" ht="15.75">
      <c r="M51320" s="172"/>
      <c r="N51320" s="172"/>
      <c r="O51320" s="172"/>
      <c r="U51320" s="173"/>
    </row>
    <row r="51321" spans="13:21" s="104" customFormat="1" ht="15.75">
      <c r="M51321" s="172"/>
      <c r="N51321" s="172"/>
      <c r="O51321" s="172"/>
      <c r="U51321" s="173"/>
    </row>
    <row r="51322" spans="13:21" s="104" customFormat="1" ht="15.75">
      <c r="M51322" s="172"/>
      <c r="N51322" s="172"/>
      <c r="O51322" s="172"/>
      <c r="U51322" s="173"/>
    </row>
    <row r="51323" spans="13:21" s="104" customFormat="1" ht="15.75">
      <c r="M51323" s="172"/>
      <c r="N51323" s="172"/>
      <c r="O51323" s="172"/>
      <c r="U51323" s="173"/>
    </row>
    <row r="51324" spans="13:21" s="104" customFormat="1" ht="15.75">
      <c r="M51324" s="172"/>
      <c r="N51324" s="172"/>
      <c r="O51324" s="172"/>
      <c r="U51324" s="173"/>
    </row>
    <row r="51325" spans="13:21" s="104" customFormat="1" ht="15.75">
      <c r="M51325" s="172"/>
      <c r="N51325" s="172"/>
      <c r="O51325" s="172"/>
      <c r="U51325" s="173"/>
    </row>
    <row r="51326" spans="13:21" s="104" customFormat="1" ht="15.75">
      <c r="M51326" s="172"/>
      <c r="N51326" s="172"/>
      <c r="O51326" s="172"/>
      <c r="U51326" s="173"/>
    </row>
    <row r="51327" spans="13:21" s="104" customFormat="1" ht="15.75">
      <c r="M51327" s="172"/>
      <c r="N51327" s="172"/>
      <c r="O51327" s="172"/>
      <c r="U51327" s="173"/>
    </row>
    <row r="51328" spans="13:21" s="104" customFormat="1" ht="15.75">
      <c r="M51328" s="172"/>
      <c r="N51328" s="172"/>
      <c r="O51328" s="172"/>
      <c r="U51328" s="173"/>
    </row>
    <row r="51329" spans="13:21" s="104" customFormat="1" ht="15.75">
      <c r="M51329" s="172"/>
      <c r="N51329" s="172"/>
      <c r="O51329" s="172"/>
      <c r="U51329" s="173"/>
    </row>
    <row r="51330" spans="13:21" s="104" customFormat="1" ht="15.75">
      <c r="M51330" s="172"/>
      <c r="N51330" s="172"/>
      <c r="O51330" s="172"/>
      <c r="U51330" s="173"/>
    </row>
    <row r="51331" spans="13:21" s="104" customFormat="1" ht="15.75">
      <c r="M51331" s="172"/>
      <c r="N51331" s="172"/>
      <c r="O51331" s="172"/>
      <c r="U51331" s="173"/>
    </row>
    <row r="51332" spans="13:21" s="104" customFormat="1" ht="15.75">
      <c r="M51332" s="172"/>
      <c r="N51332" s="172"/>
      <c r="O51332" s="172"/>
      <c r="U51332" s="173"/>
    </row>
    <row r="51333" spans="13:21" s="104" customFormat="1" ht="15.75">
      <c r="M51333" s="172"/>
      <c r="N51333" s="172"/>
      <c r="O51333" s="172"/>
      <c r="U51333" s="173"/>
    </row>
    <row r="51334" spans="13:21" s="104" customFormat="1" ht="15.75">
      <c r="M51334" s="172"/>
      <c r="N51334" s="172"/>
      <c r="O51334" s="172"/>
      <c r="U51334" s="173"/>
    </row>
    <row r="51335" spans="13:21" s="104" customFormat="1" ht="15.75">
      <c r="M51335" s="172"/>
      <c r="N51335" s="172"/>
      <c r="O51335" s="172"/>
      <c r="U51335" s="173"/>
    </row>
    <row r="51336" spans="13:21" s="104" customFormat="1" ht="15.75">
      <c r="M51336" s="172"/>
      <c r="N51336" s="172"/>
      <c r="O51336" s="172"/>
      <c r="U51336" s="173"/>
    </row>
    <row r="51337" spans="13:21" s="104" customFormat="1" ht="15.75">
      <c r="M51337" s="172"/>
      <c r="N51337" s="172"/>
      <c r="O51337" s="172"/>
      <c r="U51337" s="173"/>
    </row>
    <row r="51338" spans="13:21" s="104" customFormat="1" ht="15.75">
      <c r="M51338" s="172"/>
      <c r="N51338" s="172"/>
      <c r="O51338" s="172"/>
      <c r="U51338" s="173"/>
    </row>
    <row r="51339" spans="13:21" s="104" customFormat="1" ht="15.75">
      <c r="M51339" s="172"/>
      <c r="N51339" s="172"/>
      <c r="O51339" s="172"/>
      <c r="U51339" s="173"/>
    </row>
    <row r="51340" spans="13:21" s="104" customFormat="1" ht="15.75">
      <c r="M51340" s="172"/>
      <c r="N51340" s="172"/>
      <c r="O51340" s="172"/>
      <c r="U51340" s="173"/>
    </row>
    <row r="51341" spans="13:21" s="104" customFormat="1" ht="15.75">
      <c r="M51341" s="172"/>
      <c r="N51341" s="172"/>
      <c r="O51341" s="172"/>
      <c r="U51341" s="173"/>
    </row>
    <row r="51342" spans="13:21" s="104" customFormat="1" ht="15.75">
      <c r="M51342" s="172"/>
      <c r="N51342" s="172"/>
      <c r="O51342" s="172"/>
      <c r="U51342" s="173"/>
    </row>
    <row r="51343" spans="13:21" s="104" customFormat="1" ht="15.75">
      <c r="M51343" s="172"/>
      <c r="N51343" s="172"/>
      <c r="O51343" s="172"/>
      <c r="U51343" s="173"/>
    </row>
    <row r="51344" spans="13:21" s="104" customFormat="1" ht="15.75">
      <c r="M51344" s="172"/>
      <c r="N51344" s="172"/>
      <c r="O51344" s="172"/>
      <c r="U51344" s="173"/>
    </row>
    <row r="51345" spans="13:21" s="104" customFormat="1" ht="15.75">
      <c r="M51345" s="172"/>
      <c r="N51345" s="172"/>
      <c r="O51345" s="172"/>
      <c r="U51345" s="173"/>
    </row>
    <row r="51346" spans="13:21" s="104" customFormat="1" ht="15.75">
      <c r="M51346" s="172"/>
      <c r="N51346" s="172"/>
      <c r="O51346" s="172"/>
      <c r="U51346" s="173"/>
    </row>
    <row r="51347" spans="13:21" s="104" customFormat="1" ht="15.75">
      <c r="M51347" s="172"/>
      <c r="N51347" s="172"/>
      <c r="O51347" s="172"/>
      <c r="U51347" s="173"/>
    </row>
    <row r="51348" spans="13:21" s="104" customFormat="1" ht="15.75">
      <c r="M51348" s="172"/>
      <c r="N51348" s="172"/>
      <c r="O51348" s="172"/>
      <c r="U51348" s="173"/>
    </row>
    <row r="51349" spans="13:21" s="104" customFormat="1" ht="15.75">
      <c r="M51349" s="172"/>
      <c r="N51349" s="172"/>
      <c r="O51349" s="172"/>
      <c r="U51349" s="173"/>
    </row>
    <row r="51350" spans="13:21" s="104" customFormat="1" ht="15.75">
      <c r="M51350" s="172"/>
      <c r="N51350" s="172"/>
      <c r="O51350" s="172"/>
      <c r="U51350" s="173"/>
    </row>
    <row r="51351" spans="13:21" s="104" customFormat="1" ht="15.75">
      <c r="M51351" s="172"/>
      <c r="N51351" s="172"/>
      <c r="O51351" s="172"/>
      <c r="U51351" s="173"/>
    </row>
    <row r="51352" spans="13:21" s="104" customFormat="1" ht="15.75">
      <c r="M51352" s="172"/>
      <c r="N51352" s="172"/>
      <c r="O51352" s="172"/>
      <c r="U51352" s="173"/>
    </row>
    <row r="51353" spans="13:21" s="104" customFormat="1" ht="15.75">
      <c r="M51353" s="172"/>
      <c r="N51353" s="172"/>
      <c r="O51353" s="172"/>
      <c r="U51353" s="173"/>
    </row>
    <row r="51354" spans="13:21" s="104" customFormat="1" ht="15.75">
      <c r="M51354" s="172"/>
      <c r="N51354" s="172"/>
      <c r="O51354" s="172"/>
      <c r="U51354" s="173"/>
    </row>
    <row r="51355" spans="13:21" s="104" customFormat="1" ht="15.75">
      <c r="M51355" s="172"/>
      <c r="N51355" s="172"/>
      <c r="O51355" s="172"/>
      <c r="U51355" s="173"/>
    </row>
    <row r="51356" spans="13:21" s="104" customFormat="1" ht="15.75">
      <c r="M51356" s="172"/>
      <c r="N51356" s="172"/>
      <c r="O51356" s="172"/>
      <c r="U51356" s="173"/>
    </row>
    <row r="51357" spans="13:21" s="104" customFormat="1" ht="15.75">
      <c r="M51357" s="172"/>
      <c r="N51357" s="172"/>
      <c r="O51357" s="172"/>
      <c r="U51357" s="173"/>
    </row>
    <row r="51358" spans="13:21" s="104" customFormat="1" ht="15.75">
      <c r="M51358" s="172"/>
      <c r="N51358" s="172"/>
      <c r="O51358" s="172"/>
      <c r="U51358" s="173"/>
    </row>
    <row r="51359" spans="13:21" s="104" customFormat="1" ht="15.75">
      <c r="M51359" s="172"/>
      <c r="N51359" s="172"/>
      <c r="O51359" s="172"/>
      <c r="U51359" s="173"/>
    </row>
    <row r="51360" spans="13:21" s="104" customFormat="1" ht="15.75">
      <c r="M51360" s="172"/>
      <c r="N51360" s="172"/>
      <c r="O51360" s="172"/>
      <c r="U51360" s="173"/>
    </row>
    <row r="51361" spans="13:21" s="104" customFormat="1" ht="15.75">
      <c r="M51361" s="172"/>
      <c r="N51361" s="172"/>
      <c r="O51361" s="172"/>
      <c r="U51361" s="173"/>
    </row>
    <row r="51362" spans="13:21" s="104" customFormat="1" ht="15.75">
      <c r="M51362" s="172"/>
      <c r="N51362" s="172"/>
      <c r="O51362" s="172"/>
      <c r="U51362" s="173"/>
    </row>
    <row r="51363" spans="13:21" s="104" customFormat="1" ht="15.75">
      <c r="M51363" s="172"/>
      <c r="N51363" s="172"/>
      <c r="O51363" s="172"/>
      <c r="U51363" s="173"/>
    </row>
    <row r="51364" spans="13:21" s="104" customFormat="1" ht="15.75">
      <c r="M51364" s="172"/>
      <c r="N51364" s="172"/>
      <c r="O51364" s="172"/>
      <c r="U51364" s="173"/>
    </row>
    <row r="51365" spans="13:21" s="104" customFormat="1" ht="15.75">
      <c r="M51365" s="172"/>
      <c r="N51365" s="172"/>
      <c r="O51365" s="172"/>
      <c r="U51365" s="173"/>
    </row>
    <row r="51366" spans="13:21" s="104" customFormat="1" ht="15.75">
      <c r="M51366" s="172"/>
      <c r="N51366" s="172"/>
      <c r="O51366" s="172"/>
      <c r="U51366" s="173"/>
    </row>
    <row r="51367" spans="13:21" s="104" customFormat="1" ht="15.75">
      <c r="M51367" s="172"/>
      <c r="N51367" s="172"/>
      <c r="O51367" s="172"/>
      <c r="U51367" s="173"/>
    </row>
    <row r="51368" spans="13:21" s="104" customFormat="1" ht="15.75">
      <c r="M51368" s="172"/>
      <c r="N51368" s="172"/>
      <c r="O51368" s="172"/>
      <c r="U51368" s="173"/>
    </row>
    <row r="51369" spans="13:21" s="104" customFormat="1" ht="15.75">
      <c r="M51369" s="172"/>
      <c r="N51369" s="172"/>
      <c r="O51369" s="172"/>
      <c r="U51369" s="173"/>
    </row>
    <row r="51370" spans="13:21" s="104" customFormat="1" ht="15.75">
      <c r="M51370" s="172"/>
      <c r="N51370" s="172"/>
      <c r="O51370" s="172"/>
      <c r="U51370" s="173"/>
    </row>
    <row r="51371" spans="13:21" s="104" customFormat="1" ht="15.75">
      <c r="M51371" s="172"/>
      <c r="N51371" s="172"/>
      <c r="O51371" s="172"/>
      <c r="U51371" s="173"/>
    </row>
    <row r="51372" spans="13:21" s="104" customFormat="1" ht="15.75">
      <c r="M51372" s="172"/>
      <c r="N51372" s="172"/>
      <c r="O51372" s="172"/>
      <c r="U51372" s="173"/>
    </row>
    <row r="51373" spans="13:21" s="104" customFormat="1" ht="15.75">
      <c r="M51373" s="172"/>
      <c r="N51373" s="172"/>
      <c r="O51373" s="172"/>
      <c r="U51373" s="173"/>
    </row>
    <row r="51374" spans="13:21" s="104" customFormat="1" ht="15.75">
      <c r="M51374" s="172"/>
      <c r="N51374" s="172"/>
      <c r="O51374" s="172"/>
      <c r="U51374" s="173"/>
    </row>
    <row r="51375" spans="13:21" s="104" customFormat="1" ht="15.75">
      <c r="M51375" s="172"/>
      <c r="N51375" s="172"/>
      <c r="O51375" s="172"/>
      <c r="U51375" s="173"/>
    </row>
    <row r="51376" spans="13:21" s="104" customFormat="1" ht="15.75">
      <c r="M51376" s="172"/>
      <c r="N51376" s="172"/>
      <c r="O51376" s="172"/>
      <c r="U51376" s="173"/>
    </row>
    <row r="51377" spans="13:21" s="104" customFormat="1" ht="15.75">
      <c r="M51377" s="172"/>
      <c r="N51377" s="172"/>
      <c r="O51377" s="172"/>
      <c r="U51377" s="173"/>
    </row>
    <row r="51378" spans="13:21" s="104" customFormat="1" ht="15.75">
      <c r="M51378" s="172"/>
      <c r="N51378" s="172"/>
      <c r="O51378" s="172"/>
      <c r="U51378" s="173"/>
    </row>
    <row r="51379" spans="13:21" s="104" customFormat="1" ht="15.75">
      <c r="M51379" s="172"/>
      <c r="N51379" s="172"/>
      <c r="O51379" s="172"/>
      <c r="U51379" s="173"/>
    </row>
    <row r="51380" spans="13:21" s="104" customFormat="1" ht="15.75">
      <c r="M51380" s="172"/>
      <c r="N51380" s="172"/>
      <c r="O51380" s="172"/>
      <c r="U51380" s="173"/>
    </row>
    <row r="51381" spans="13:21" s="104" customFormat="1" ht="15.75">
      <c r="M51381" s="172"/>
      <c r="N51381" s="172"/>
      <c r="O51381" s="172"/>
      <c r="U51381" s="173"/>
    </row>
    <row r="51382" spans="13:21" s="104" customFormat="1" ht="15.75">
      <c r="M51382" s="172"/>
      <c r="N51382" s="172"/>
      <c r="O51382" s="172"/>
      <c r="U51382" s="173"/>
    </row>
    <row r="51383" spans="13:21" s="104" customFormat="1" ht="15.75">
      <c r="M51383" s="172"/>
      <c r="N51383" s="172"/>
      <c r="O51383" s="172"/>
      <c r="U51383" s="173"/>
    </row>
    <row r="51384" spans="13:21" s="104" customFormat="1" ht="15.75">
      <c r="M51384" s="172"/>
      <c r="N51384" s="172"/>
      <c r="O51384" s="172"/>
      <c r="U51384" s="173"/>
    </row>
    <row r="51385" spans="13:21" s="104" customFormat="1" ht="15.75">
      <c r="M51385" s="172"/>
      <c r="N51385" s="172"/>
      <c r="O51385" s="172"/>
      <c r="U51385" s="173"/>
    </row>
    <row r="51386" spans="13:21" s="104" customFormat="1" ht="15.75">
      <c r="M51386" s="172"/>
      <c r="N51386" s="172"/>
      <c r="O51386" s="172"/>
      <c r="U51386" s="173"/>
    </row>
    <row r="51387" spans="13:21" s="104" customFormat="1" ht="15.75">
      <c r="M51387" s="172"/>
      <c r="N51387" s="172"/>
      <c r="O51387" s="172"/>
      <c r="U51387" s="173"/>
    </row>
    <row r="51388" spans="13:21" s="104" customFormat="1" ht="15.75">
      <c r="M51388" s="172"/>
      <c r="N51388" s="172"/>
      <c r="O51388" s="172"/>
      <c r="U51388" s="173"/>
    </row>
    <row r="51389" spans="13:21" s="104" customFormat="1" ht="15.75">
      <c r="M51389" s="172"/>
      <c r="N51389" s="172"/>
      <c r="O51389" s="172"/>
      <c r="U51389" s="173"/>
    </row>
    <row r="51390" spans="13:21" s="104" customFormat="1" ht="15.75">
      <c r="M51390" s="172"/>
      <c r="N51390" s="172"/>
      <c r="O51390" s="172"/>
      <c r="U51390" s="173"/>
    </row>
    <row r="51391" spans="13:21" s="104" customFormat="1" ht="15.75">
      <c r="M51391" s="172"/>
      <c r="N51391" s="172"/>
      <c r="O51391" s="172"/>
      <c r="U51391" s="173"/>
    </row>
    <row r="51392" spans="13:21" s="104" customFormat="1" ht="15.75">
      <c r="M51392" s="172"/>
      <c r="N51392" s="172"/>
      <c r="O51392" s="172"/>
      <c r="U51392" s="173"/>
    </row>
    <row r="51393" spans="13:21" s="104" customFormat="1" ht="15.75">
      <c r="M51393" s="172"/>
      <c r="N51393" s="172"/>
      <c r="O51393" s="172"/>
      <c r="U51393" s="173"/>
    </row>
    <row r="51394" spans="13:21" s="104" customFormat="1" ht="15.75">
      <c r="M51394" s="172"/>
      <c r="N51394" s="172"/>
      <c r="O51394" s="172"/>
      <c r="U51394" s="173"/>
    </row>
    <row r="51395" spans="13:21" s="104" customFormat="1" ht="15.75">
      <c r="M51395" s="172"/>
      <c r="N51395" s="172"/>
      <c r="O51395" s="172"/>
      <c r="U51395" s="173"/>
    </row>
    <row r="51396" spans="13:21" s="104" customFormat="1" ht="15.75">
      <c r="M51396" s="172"/>
      <c r="N51396" s="172"/>
      <c r="O51396" s="172"/>
      <c r="U51396" s="173"/>
    </row>
    <row r="51397" spans="13:21" s="104" customFormat="1" ht="15.75">
      <c r="M51397" s="172"/>
      <c r="N51397" s="172"/>
      <c r="O51397" s="172"/>
      <c r="U51397" s="173"/>
    </row>
    <row r="51398" spans="13:21" s="104" customFormat="1" ht="15.75">
      <c r="M51398" s="172"/>
      <c r="N51398" s="172"/>
      <c r="O51398" s="172"/>
      <c r="U51398" s="173"/>
    </row>
    <row r="51399" spans="13:21" s="104" customFormat="1" ht="15.75">
      <c r="M51399" s="172"/>
      <c r="N51399" s="172"/>
      <c r="O51399" s="172"/>
      <c r="U51399" s="173"/>
    </row>
    <row r="51400" spans="13:21" s="104" customFormat="1" ht="15.75">
      <c r="M51400" s="172"/>
      <c r="N51400" s="172"/>
      <c r="O51400" s="172"/>
      <c r="U51400" s="173"/>
    </row>
    <row r="51401" spans="13:21" s="104" customFormat="1" ht="15.75">
      <c r="M51401" s="172"/>
      <c r="N51401" s="172"/>
      <c r="O51401" s="172"/>
      <c r="U51401" s="173"/>
    </row>
    <row r="51402" spans="13:21" s="104" customFormat="1" ht="15.75">
      <c r="M51402" s="172"/>
      <c r="N51402" s="172"/>
      <c r="O51402" s="172"/>
      <c r="U51402" s="173"/>
    </row>
    <row r="51403" spans="13:21" s="104" customFormat="1" ht="15.75">
      <c r="M51403" s="172"/>
      <c r="N51403" s="172"/>
      <c r="O51403" s="172"/>
      <c r="U51403" s="173"/>
    </row>
    <row r="51404" spans="13:21" s="104" customFormat="1" ht="15.75">
      <c r="M51404" s="172"/>
      <c r="N51404" s="172"/>
      <c r="O51404" s="172"/>
      <c r="U51404" s="173"/>
    </row>
    <row r="51405" spans="13:21" s="104" customFormat="1" ht="15.75">
      <c r="M51405" s="172"/>
      <c r="N51405" s="172"/>
      <c r="O51405" s="172"/>
      <c r="U51405" s="173"/>
    </row>
    <row r="51406" spans="13:21" s="104" customFormat="1" ht="15.75">
      <c r="M51406" s="172"/>
      <c r="N51406" s="172"/>
      <c r="O51406" s="172"/>
      <c r="U51406" s="173"/>
    </row>
    <row r="51407" spans="13:21" s="104" customFormat="1" ht="15.75">
      <c r="M51407" s="172"/>
      <c r="N51407" s="172"/>
      <c r="O51407" s="172"/>
      <c r="U51407" s="173"/>
    </row>
    <row r="51408" spans="13:21" s="104" customFormat="1" ht="15.75">
      <c r="M51408" s="172"/>
      <c r="N51408" s="172"/>
      <c r="O51408" s="172"/>
      <c r="U51408" s="173"/>
    </row>
    <row r="51409" spans="13:21" s="104" customFormat="1" ht="15.75">
      <c r="M51409" s="172"/>
      <c r="N51409" s="172"/>
      <c r="O51409" s="172"/>
      <c r="U51409" s="173"/>
    </row>
    <row r="51410" spans="13:21" s="104" customFormat="1" ht="15.75">
      <c r="M51410" s="172"/>
      <c r="N51410" s="172"/>
      <c r="O51410" s="172"/>
      <c r="U51410" s="173"/>
    </row>
    <row r="51411" spans="13:21" s="104" customFormat="1" ht="15.75">
      <c r="M51411" s="172"/>
      <c r="N51411" s="172"/>
      <c r="O51411" s="172"/>
      <c r="U51411" s="173"/>
    </row>
    <row r="51412" spans="13:21" s="104" customFormat="1" ht="15.75">
      <c r="M51412" s="172"/>
      <c r="N51412" s="172"/>
      <c r="O51412" s="172"/>
      <c r="U51412" s="173"/>
    </row>
    <row r="51413" spans="13:21" s="104" customFormat="1" ht="15.75">
      <c r="M51413" s="172"/>
      <c r="N51413" s="172"/>
      <c r="O51413" s="172"/>
      <c r="U51413" s="173"/>
    </row>
    <row r="51414" spans="13:21" s="104" customFormat="1" ht="15.75">
      <c r="M51414" s="172"/>
      <c r="N51414" s="172"/>
      <c r="O51414" s="172"/>
      <c r="U51414" s="173"/>
    </row>
    <row r="51415" spans="13:21" s="104" customFormat="1" ht="15.75">
      <c r="M51415" s="172"/>
      <c r="N51415" s="172"/>
      <c r="O51415" s="172"/>
      <c r="U51415" s="173"/>
    </row>
    <row r="51416" spans="13:21" s="104" customFormat="1" ht="15.75">
      <c r="M51416" s="172"/>
      <c r="N51416" s="172"/>
      <c r="O51416" s="172"/>
      <c r="U51416" s="173"/>
    </row>
    <row r="51417" spans="13:21" s="104" customFormat="1" ht="15.75">
      <c r="M51417" s="172"/>
      <c r="N51417" s="172"/>
      <c r="O51417" s="172"/>
      <c r="U51417" s="173"/>
    </row>
    <row r="51418" spans="13:21" s="104" customFormat="1" ht="15.75">
      <c r="M51418" s="172"/>
      <c r="N51418" s="172"/>
      <c r="O51418" s="172"/>
      <c r="U51418" s="173"/>
    </row>
    <row r="51419" spans="13:21" s="104" customFormat="1" ht="15.75">
      <c r="M51419" s="172"/>
      <c r="N51419" s="172"/>
      <c r="O51419" s="172"/>
      <c r="U51419" s="173"/>
    </row>
    <row r="51420" spans="13:21" s="104" customFormat="1" ht="15.75">
      <c r="M51420" s="172"/>
      <c r="N51420" s="172"/>
      <c r="O51420" s="172"/>
      <c r="U51420" s="173"/>
    </row>
    <row r="51421" spans="13:21" s="104" customFormat="1" ht="15.75">
      <c r="M51421" s="172"/>
      <c r="N51421" s="172"/>
      <c r="O51421" s="172"/>
      <c r="U51421" s="173"/>
    </row>
    <row r="51422" spans="13:21" s="104" customFormat="1" ht="15.75">
      <c r="M51422" s="172"/>
      <c r="N51422" s="172"/>
      <c r="O51422" s="172"/>
      <c r="U51422" s="173"/>
    </row>
    <row r="51423" spans="13:21" s="104" customFormat="1" ht="15.75">
      <c r="M51423" s="172"/>
      <c r="N51423" s="172"/>
      <c r="O51423" s="172"/>
      <c r="U51423" s="173"/>
    </row>
    <row r="51424" spans="13:21" s="104" customFormat="1" ht="15.75">
      <c r="M51424" s="172"/>
      <c r="N51424" s="172"/>
      <c r="O51424" s="172"/>
      <c r="U51424" s="173"/>
    </row>
    <row r="51425" spans="13:21" s="104" customFormat="1" ht="15.75">
      <c r="M51425" s="172"/>
      <c r="N51425" s="172"/>
      <c r="O51425" s="172"/>
      <c r="U51425" s="173"/>
    </row>
    <row r="51426" spans="13:21" s="104" customFormat="1" ht="15.75">
      <c r="M51426" s="172"/>
      <c r="N51426" s="172"/>
      <c r="O51426" s="172"/>
      <c r="U51426" s="173"/>
    </row>
    <row r="51427" spans="13:21" s="104" customFormat="1" ht="15.75">
      <c r="M51427" s="172"/>
      <c r="N51427" s="172"/>
      <c r="O51427" s="172"/>
      <c r="U51427" s="173"/>
    </row>
    <row r="51428" spans="13:21" s="104" customFormat="1" ht="15.75">
      <c r="M51428" s="172"/>
      <c r="N51428" s="172"/>
      <c r="O51428" s="172"/>
      <c r="U51428" s="173"/>
    </row>
    <row r="51429" spans="13:21" s="104" customFormat="1" ht="15.75">
      <c r="M51429" s="172"/>
      <c r="N51429" s="172"/>
      <c r="O51429" s="172"/>
      <c r="U51429" s="173"/>
    </row>
    <row r="51430" spans="13:21" s="104" customFormat="1" ht="15.75">
      <c r="M51430" s="172"/>
      <c r="N51430" s="172"/>
      <c r="O51430" s="172"/>
      <c r="U51430" s="173"/>
    </row>
    <row r="51431" spans="13:21" s="104" customFormat="1" ht="15.75">
      <c r="M51431" s="172"/>
      <c r="N51431" s="172"/>
      <c r="O51431" s="172"/>
      <c r="U51431" s="173"/>
    </row>
    <row r="51432" spans="13:21" s="104" customFormat="1" ht="15.75">
      <c r="M51432" s="172"/>
      <c r="N51432" s="172"/>
      <c r="O51432" s="172"/>
      <c r="U51432" s="173"/>
    </row>
    <row r="51433" spans="13:21" s="104" customFormat="1" ht="15.75">
      <c r="M51433" s="172"/>
      <c r="N51433" s="172"/>
      <c r="O51433" s="172"/>
      <c r="U51433" s="173"/>
    </row>
    <row r="51434" spans="13:21" s="104" customFormat="1" ht="15.75">
      <c r="M51434" s="172"/>
      <c r="N51434" s="172"/>
      <c r="O51434" s="172"/>
      <c r="U51434" s="173"/>
    </row>
    <row r="51435" spans="13:21" s="104" customFormat="1" ht="15.75">
      <c r="M51435" s="172"/>
      <c r="N51435" s="172"/>
      <c r="O51435" s="172"/>
      <c r="U51435" s="173"/>
    </row>
    <row r="51436" spans="13:21" s="104" customFormat="1" ht="15.75">
      <c r="M51436" s="172"/>
      <c r="N51436" s="172"/>
      <c r="O51436" s="172"/>
      <c r="U51436" s="173"/>
    </row>
    <row r="51437" spans="13:21" s="104" customFormat="1" ht="15.75">
      <c r="M51437" s="172"/>
      <c r="N51437" s="172"/>
      <c r="O51437" s="172"/>
      <c r="U51437" s="173"/>
    </row>
    <row r="51438" spans="13:21" s="104" customFormat="1" ht="15.75">
      <c r="M51438" s="172"/>
      <c r="N51438" s="172"/>
      <c r="O51438" s="172"/>
      <c r="U51438" s="173"/>
    </row>
    <row r="51439" spans="13:21" s="104" customFormat="1" ht="15.75">
      <c r="M51439" s="172"/>
      <c r="N51439" s="172"/>
      <c r="O51439" s="172"/>
      <c r="U51439" s="173"/>
    </row>
    <row r="51440" spans="13:21" s="104" customFormat="1" ht="15.75">
      <c r="M51440" s="172"/>
      <c r="N51440" s="172"/>
      <c r="O51440" s="172"/>
      <c r="U51440" s="173"/>
    </row>
    <row r="51441" spans="13:21" s="104" customFormat="1" ht="15.75">
      <c r="M51441" s="172"/>
      <c r="N51441" s="172"/>
      <c r="O51441" s="172"/>
      <c r="U51441" s="173"/>
    </row>
    <row r="51442" spans="13:21" s="104" customFormat="1" ht="15.75">
      <c r="M51442" s="172"/>
      <c r="N51442" s="172"/>
      <c r="O51442" s="172"/>
      <c r="U51442" s="173"/>
    </row>
    <row r="51443" spans="13:21" s="104" customFormat="1" ht="15.75">
      <c r="M51443" s="172"/>
      <c r="N51443" s="172"/>
      <c r="O51443" s="172"/>
      <c r="U51443" s="173"/>
    </row>
    <row r="51444" spans="13:21" s="104" customFormat="1" ht="15.75">
      <c r="M51444" s="172"/>
      <c r="N51444" s="172"/>
      <c r="O51444" s="172"/>
      <c r="U51444" s="173"/>
    </row>
    <row r="51445" spans="13:21" s="104" customFormat="1" ht="15.75">
      <c r="M51445" s="172"/>
      <c r="N51445" s="172"/>
      <c r="O51445" s="172"/>
      <c r="U51445" s="173"/>
    </row>
    <row r="51446" spans="13:21" s="104" customFormat="1" ht="15.75">
      <c r="M51446" s="172"/>
      <c r="N51446" s="172"/>
      <c r="O51446" s="172"/>
      <c r="U51446" s="173"/>
    </row>
    <row r="51447" spans="13:21" s="104" customFormat="1" ht="15.75">
      <c r="M51447" s="172"/>
      <c r="N51447" s="172"/>
      <c r="O51447" s="172"/>
      <c r="U51447" s="173"/>
    </row>
    <row r="51448" spans="13:21" s="104" customFormat="1" ht="15.75">
      <c r="M51448" s="172"/>
      <c r="N51448" s="172"/>
      <c r="O51448" s="172"/>
      <c r="U51448" s="173"/>
    </row>
    <row r="51449" spans="13:21" s="104" customFormat="1" ht="15.75">
      <c r="M51449" s="172"/>
      <c r="N51449" s="172"/>
      <c r="O51449" s="172"/>
      <c r="U51449" s="173"/>
    </row>
    <row r="51450" spans="13:21" s="104" customFormat="1" ht="15.75">
      <c r="M51450" s="172"/>
      <c r="N51450" s="172"/>
      <c r="O51450" s="172"/>
      <c r="U51450" s="173"/>
    </row>
    <row r="51451" spans="13:21" s="104" customFormat="1" ht="15.75">
      <c r="M51451" s="172"/>
      <c r="N51451" s="172"/>
      <c r="O51451" s="172"/>
      <c r="U51451" s="173"/>
    </row>
    <row r="51452" spans="13:21" s="104" customFormat="1" ht="15.75">
      <c r="M51452" s="172"/>
      <c r="N51452" s="172"/>
      <c r="O51452" s="172"/>
      <c r="U51452" s="173"/>
    </row>
    <row r="51453" spans="13:21" s="104" customFormat="1" ht="15.75">
      <c r="M51453" s="172"/>
      <c r="N51453" s="172"/>
      <c r="O51453" s="172"/>
      <c r="U51453" s="173"/>
    </row>
    <row r="51454" spans="13:21" s="104" customFormat="1" ht="15.75">
      <c r="M51454" s="172"/>
      <c r="N51454" s="172"/>
      <c r="O51454" s="172"/>
      <c r="U51454" s="173"/>
    </row>
    <row r="51455" spans="13:21" s="104" customFormat="1" ht="15.75">
      <c r="M51455" s="172"/>
      <c r="N51455" s="172"/>
      <c r="O51455" s="172"/>
      <c r="U51455" s="173"/>
    </row>
    <row r="51456" spans="13:21" s="104" customFormat="1" ht="15.75">
      <c r="M51456" s="172"/>
      <c r="N51456" s="172"/>
      <c r="O51456" s="172"/>
      <c r="U51456" s="173"/>
    </row>
    <row r="51457" spans="13:21" s="104" customFormat="1" ht="15.75">
      <c r="M51457" s="172"/>
      <c r="N51457" s="172"/>
      <c r="O51457" s="172"/>
      <c r="U51457" s="173"/>
    </row>
    <row r="51458" spans="13:21" s="104" customFormat="1" ht="15.75">
      <c r="M51458" s="172"/>
      <c r="N51458" s="172"/>
      <c r="O51458" s="172"/>
      <c r="U51458" s="173"/>
    </row>
    <row r="51459" spans="13:21" s="104" customFormat="1" ht="15.75">
      <c r="M51459" s="172"/>
      <c r="N51459" s="172"/>
      <c r="O51459" s="172"/>
      <c r="U51459" s="173"/>
    </row>
    <row r="51460" spans="13:21" s="104" customFormat="1" ht="15.75">
      <c r="M51460" s="172"/>
      <c r="N51460" s="172"/>
      <c r="O51460" s="172"/>
      <c r="U51460" s="173"/>
    </row>
    <row r="51461" spans="13:21" s="104" customFormat="1" ht="15.75">
      <c r="M51461" s="172"/>
      <c r="N51461" s="172"/>
      <c r="O51461" s="172"/>
      <c r="U51461" s="173"/>
    </row>
    <row r="51462" spans="13:21" s="104" customFormat="1" ht="15.75">
      <c r="M51462" s="172"/>
      <c r="N51462" s="172"/>
      <c r="O51462" s="172"/>
      <c r="U51462" s="173"/>
    </row>
    <row r="51463" spans="13:21" s="104" customFormat="1" ht="15.75">
      <c r="M51463" s="172"/>
      <c r="N51463" s="172"/>
      <c r="O51463" s="172"/>
      <c r="U51463" s="173"/>
    </row>
    <row r="51464" spans="13:21" s="104" customFormat="1" ht="15.75">
      <c r="M51464" s="172"/>
      <c r="N51464" s="172"/>
      <c r="O51464" s="172"/>
      <c r="U51464" s="173"/>
    </row>
    <row r="51465" spans="13:21" s="104" customFormat="1" ht="15.75">
      <c r="M51465" s="172"/>
      <c r="N51465" s="172"/>
      <c r="O51465" s="172"/>
      <c r="U51465" s="173"/>
    </row>
    <row r="51466" spans="13:21" s="104" customFormat="1" ht="15.75">
      <c r="M51466" s="172"/>
      <c r="N51466" s="172"/>
      <c r="O51466" s="172"/>
      <c r="U51466" s="173"/>
    </row>
    <row r="51467" spans="13:21" s="104" customFormat="1" ht="15.75">
      <c r="M51467" s="172"/>
      <c r="N51467" s="172"/>
      <c r="O51467" s="172"/>
      <c r="U51467" s="173"/>
    </row>
    <row r="51468" spans="13:21" s="104" customFormat="1" ht="15.75">
      <c r="M51468" s="172"/>
      <c r="N51468" s="172"/>
      <c r="O51468" s="172"/>
      <c r="U51468" s="173"/>
    </row>
    <row r="51469" spans="13:21" s="104" customFormat="1" ht="15.75">
      <c r="M51469" s="172"/>
      <c r="N51469" s="172"/>
      <c r="O51469" s="172"/>
      <c r="U51469" s="173"/>
    </row>
    <row r="51470" spans="13:21" s="104" customFormat="1" ht="15.75">
      <c r="M51470" s="172"/>
      <c r="N51470" s="172"/>
      <c r="O51470" s="172"/>
      <c r="U51470" s="173"/>
    </row>
    <row r="51471" spans="13:21" s="104" customFormat="1" ht="15.75">
      <c r="M51471" s="172"/>
      <c r="N51471" s="172"/>
      <c r="O51471" s="172"/>
      <c r="U51471" s="173"/>
    </row>
    <row r="51472" spans="13:21" s="104" customFormat="1" ht="15.75">
      <c r="M51472" s="172"/>
      <c r="N51472" s="172"/>
      <c r="O51472" s="172"/>
      <c r="U51472" s="173"/>
    </row>
    <row r="51473" spans="13:21" s="104" customFormat="1" ht="15.75">
      <c r="M51473" s="172"/>
      <c r="N51473" s="172"/>
      <c r="O51473" s="172"/>
      <c r="U51473" s="173"/>
    </row>
    <row r="51474" spans="13:21" s="104" customFormat="1" ht="15.75">
      <c r="M51474" s="172"/>
      <c r="N51474" s="172"/>
      <c r="O51474" s="172"/>
      <c r="U51474" s="173"/>
    </row>
    <row r="51475" spans="13:21" s="104" customFormat="1" ht="15.75">
      <c r="M51475" s="172"/>
      <c r="N51475" s="172"/>
      <c r="O51475" s="172"/>
      <c r="U51475" s="173"/>
    </row>
    <row r="51476" spans="13:21" s="104" customFormat="1" ht="15.75">
      <c r="M51476" s="172"/>
      <c r="N51476" s="172"/>
      <c r="O51476" s="172"/>
      <c r="U51476" s="173"/>
    </row>
    <row r="51477" spans="13:21" s="104" customFormat="1" ht="15.75">
      <c r="M51477" s="172"/>
      <c r="N51477" s="172"/>
      <c r="O51477" s="172"/>
      <c r="U51477" s="173"/>
    </row>
    <row r="51478" spans="13:21" s="104" customFormat="1" ht="15.75">
      <c r="M51478" s="172"/>
      <c r="N51478" s="172"/>
      <c r="O51478" s="172"/>
      <c r="U51478" s="173"/>
    </row>
    <row r="51479" spans="13:21" s="104" customFormat="1" ht="15.75">
      <c r="M51479" s="172"/>
      <c r="N51479" s="172"/>
      <c r="O51479" s="172"/>
      <c r="U51479" s="173"/>
    </row>
    <row r="51480" spans="13:21" s="104" customFormat="1" ht="15.75">
      <c r="M51480" s="172"/>
      <c r="N51480" s="172"/>
      <c r="O51480" s="172"/>
      <c r="U51480" s="173"/>
    </row>
    <row r="51481" spans="13:21" s="104" customFormat="1" ht="15.75">
      <c r="M51481" s="172"/>
      <c r="N51481" s="172"/>
      <c r="O51481" s="172"/>
      <c r="U51481" s="173"/>
    </row>
    <row r="51482" spans="13:21" s="104" customFormat="1" ht="15.75">
      <c r="M51482" s="172"/>
      <c r="N51482" s="172"/>
      <c r="O51482" s="172"/>
      <c r="U51482" s="173"/>
    </row>
    <row r="51483" spans="13:21" s="104" customFormat="1" ht="15.75">
      <c r="M51483" s="172"/>
      <c r="N51483" s="172"/>
      <c r="O51483" s="172"/>
      <c r="U51483" s="173"/>
    </row>
    <row r="51484" spans="13:21" s="104" customFormat="1" ht="15.75">
      <c r="M51484" s="172"/>
      <c r="N51484" s="172"/>
      <c r="O51484" s="172"/>
      <c r="U51484" s="173"/>
    </row>
    <row r="51485" spans="13:21" s="104" customFormat="1" ht="15.75">
      <c r="M51485" s="172"/>
      <c r="N51485" s="172"/>
      <c r="O51485" s="172"/>
      <c r="U51485" s="173"/>
    </row>
    <row r="51486" spans="13:21" s="104" customFormat="1" ht="15.75">
      <c r="M51486" s="172"/>
      <c r="N51486" s="172"/>
      <c r="O51486" s="172"/>
      <c r="U51486" s="173"/>
    </row>
    <row r="51487" spans="13:21" s="104" customFormat="1" ht="15.75">
      <c r="M51487" s="172"/>
      <c r="N51487" s="172"/>
      <c r="O51487" s="172"/>
      <c r="U51487" s="173"/>
    </row>
    <row r="51488" spans="13:21" s="104" customFormat="1" ht="15.75">
      <c r="M51488" s="172"/>
      <c r="N51488" s="172"/>
      <c r="O51488" s="172"/>
      <c r="U51488" s="173"/>
    </row>
    <row r="51489" spans="13:21" s="104" customFormat="1" ht="15.75">
      <c r="M51489" s="172"/>
      <c r="N51489" s="172"/>
      <c r="O51489" s="172"/>
      <c r="U51489" s="173"/>
    </row>
    <row r="51490" spans="13:21" s="104" customFormat="1" ht="15.75">
      <c r="M51490" s="172"/>
      <c r="N51490" s="172"/>
      <c r="O51490" s="172"/>
      <c r="U51490" s="173"/>
    </row>
    <row r="51491" spans="13:21" s="104" customFormat="1" ht="15.75">
      <c r="M51491" s="172"/>
      <c r="N51491" s="172"/>
      <c r="O51491" s="172"/>
      <c r="U51491" s="173"/>
    </row>
    <row r="51492" spans="13:21" s="104" customFormat="1" ht="15.75">
      <c r="M51492" s="172"/>
      <c r="N51492" s="172"/>
      <c r="O51492" s="172"/>
      <c r="U51492" s="173"/>
    </row>
    <row r="51493" spans="13:21" s="104" customFormat="1" ht="15.75">
      <c r="M51493" s="172"/>
      <c r="N51493" s="172"/>
      <c r="O51493" s="172"/>
      <c r="U51493" s="173"/>
    </row>
    <row r="51494" spans="13:21" s="104" customFormat="1" ht="15.75">
      <c r="M51494" s="172"/>
      <c r="N51494" s="172"/>
      <c r="O51494" s="172"/>
      <c r="U51494" s="173"/>
    </row>
    <row r="51495" spans="13:21" s="104" customFormat="1" ht="15.75">
      <c r="M51495" s="172"/>
      <c r="N51495" s="172"/>
      <c r="O51495" s="172"/>
      <c r="U51495" s="173"/>
    </row>
    <row r="51496" spans="13:21" s="104" customFormat="1" ht="15.75">
      <c r="M51496" s="172"/>
      <c r="N51496" s="172"/>
      <c r="O51496" s="172"/>
      <c r="U51496" s="173"/>
    </row>
    <row r="51497" spans="13:21" s="104" customFormat="1" ht="15.75">
      <c r="M51497" s="172"/>
      <c r="N51497" s="172"/>
      <c r="O51497" s="172"/>
      <c r="U51497" s="173"/>
    </row>
    <row r="51498" spans="13:21" s="104" customFormat="1" ht="15.75">
      <c r="M51498" s="172"/>
      <c r="N51498" s="172"/>
      <c r="O51498" s="172"/>
      <c r="U51498" s="173"/>
    </row>
    <row r="51499" spans="13:21" s="104" customFormat="1" ht="15.75">
      <c r="M51499" s="172"/>
      <c r="N51499" s="172"/>
      <c r="O51499" s="172"/>
      <c r="U51499" s="173"/>
    </row>
    <row r="51500" spans="13:21" s="104" customFormat="1" ht="15.75">
      <c r="M51500" s="172"/>
      <c r="N51500" s="172"/>
      <c r="O51500" s="172"/>
      <c r="U51500" s="173"/>
    </row>
    <row r="51501" spans="13:21" s="104" customFormat="1" ht="15.75">
      <c r="M51501" s="172"/>
      <c r="N51501" s="172"/>
      <c r="O51501" s="172"/>
      <c r="U51501" s="173"/>
    </row>
    <row r="51502" spans="13:21" s="104" customFormat="1" ht="15.75">
      <c r="M51502" s="172"/>
      <c r="N51502" s="172"/>
      <c r="O51502" s="172"/>
      <c r="U51502" s="173"/>
    </row>
    <row r="51503" spans="13:21" s="104" customFormat="1" ht="15.75">
      <c r="M51503" s="172"/>
      <c r="N51503" s="172"/>
      <c r="O51503" s="172"/>
      <c r="U51503" s="173"/>
    </row>
    <row r="51504" spans="13:21" s="104" customFormat="1" ht="15.75">
      <c r="M51504" s="172"/>
      <c r="N51504" s="172"/>
      <c r="O51504" s="172"/>
      <c r="U51504" s="173"/>
    </row>
    <row r="51505" spans="13:21" s="104" customFormat="1" ht="15.75">
      <c r="M51505" s="172"/>
      <c r="N51505" s="172"/>
      <c r="O51505" s="172"/>
      <c r="U51505" s="173"/>
    </row>
    <row r="51506" spans="13:21" s="104" customFormat="1" ht="15.75">
      <c r="M51506" s="172"/>
      <c r="N51506" s="172"/>
      <c r="O51506" s="172"/>
      <c r="U51506" s="173"/>
    </row>
    <row r="51507" spans="13:21" s="104" customFormat="1" ht="15.75">
      <c r="M51507" s="172"/>
      <c r="N51507" s="172"/>
      <c r="O51507" s="172"/>
      <c r="U51507" s="173"/>
    </row>
    <row r="51508" spans="13:21" s="104" customFormat="1" ht="15.75">
      <c r="M51508" s="172"/>
      <c r="N51508" s="172"/>
      <c r="O51508" s="172"/>
      <c r="U51508" s="173"/>
    </row>
    <row r="51509" spans="13:21" s="104" customFormat="1" ht="15.75">
      <c r="M51509" s="172"/>
      <c r="N51509" s="172"/>
      <c r="O51509" s="172"/>
      <c r="U51509" s="173"/>
    </row>
    <row r="51510" spans="13:21" s="104" customFormat="1" ht="15.75">
      <c r="M51510" s="172"/>
      <c r="N51510" s="172"/>
      <c r="O51510" s="172"/>
      <c r="U51510" s="173"/>
    </row>
    <row r="51511" spans="13:21" s="104" customFormat="1" ht="15.75">
      <c r="M51511" s="172"/>
      <c r="N51511" s="172"/>
      <c r="O51511" s="172"/>
      <c r="U51511" s="173"/>
    </row>
    <row r="51512" spans="13:21" s="104" customFormat="1" ht="15.75">
      <c r="M51512" s="172"/>
      <c r="N51512" s="172"/>
      <c r="O51512" s="172"/>
      <c r="U51512" s="173"/>
    </row>
    <row r="51513" spans="13:21" s="104" customFormat="1" ht="15.75">
      <c r="M51513" s="172"/>
      <c r="N51513" s="172"/>
      <c r="O51513" s="172"/>
      <c r="U51513" s="173"/>
    </row>
    <row r="51514" spans="13:21" s="104" customFormat="1" ht="15.75">
      <c r="M51514" s="172"/>
      <c r="N51514" s="172"/>
      <c r="O51514" s="172"/>
      <c r="U51514" s="173"/>
    </row>
    <row r="51515" spans="13:21" s="104" customFormat="1" ht="15.75">
      <c r="M51515" s="172"/>
      <c r="N51515" s="172"/>
      <c r="O51515" s="172"/>
      <c r="U51515" s="173"/>
    </row>
    <row r="51516" spans="13:21" s="104" customFormat="1" ht="15.75">
      <c r="M51516" s="172"/>
      <c r="N51516" s="172"/>
      <c r="O51516" s="172"/>
      <c r="U51516" s="173"/>
    </row>
    <row r="51517" spans="13:21" s="104" customFormat="1" ht="15.75">
      <c r="M51517" s="172"/>
      <c r="N51517" s="172"/>
      <c r="O51517" s="172"/>
      <c r="U51517" s="173"/>
    </row>
    <row r="51518" spans="13:21" s="104" customFormat="1" ht="15.75">
      <c r="M51518" s="172"/>
      <c r="N51518" s="172"/>
      <c r="O51518" s="172"/>
      <c r="U51518" s="173"/>
    </row>
    <row r="51519" spans="13:21" s="104" customFormat="1" ht="15.75">
      <c r="M51519" s="172"/>
      <c r="N51519" s="172"/>
      <c r="O51519" s="172"/>
      <c r="U51519" s="173"/>
    </row>
    <row r="51520" spans="13:21" s="104" customFormat="1" ht="15.75">
      <c r="M51520" s="172"/>
      <c r="N51520" s="172"/>
      <c r="O51520" s="172"/>
      <c r="U51520" s="173"/>
    </row>
    <row r="51521" spans="13:21" s="104" customFormat="1" ht="15.75">
      <c r="M51521" s="172"/>
      <c r="N51521" s="172"/>
      <c r="O51521" s="172"/>
      <c r="U51521" s="173"/>
    </row>
    <row r="51522" spans="13:21" s="104" customFormat="1" ht="15.75">
      <c r="M51522" s="172"/>
      <c r="N51522" s="172"/>
      <c r="O51522" s="172"/>
      <c r="U51522" s="173"/>
    </row>
    <row r="51523" spans="13:21" s="104" customFormat="1" ht="15.75">
      <c r="M51523" s="172"/>
      <c r="N51523" s="172"/>
      <c r="O51523" s="172"/>
      <c r="U51523" s="173"/>
    </row>
    <row r="51524" spans="13:21" s="104" customFormat="1" ht="15.75">
      <c r="M51524" s="172"/>
      <c r="N51524" s="172"/>
      <c r="O51524" s="172"/>
      <c r="U51524" s="173"/>
    </row>
    <row r="51525" spans="13:21" s="104" customFormat="1" ht="15.75">
      <c r="M51525" s="172"/>
      <c r="N51525" s="172"/>
      <c r="O51525" s="172"/>
      <c r="U51525" s="173"/>
    </row>
    <row r="51526" spans="13:21" s="104" customFormat="1" ht="15.75">
      <c r="M51526" s="172"/>
      <c r="N51526" s="172"/>
      <c r="O51526" s="172"/>
      <c r="U51526" s="173"/>
    </row>
    <row r="51527" spans="13:21" s="104" customFormat="1" ht="15.75">
      <c r="M51527" s="172"/>
      <c r="N51527" s="172"/>
      <c r="O51527" s="172"/>
      <c r="U51527" s="173"/>
    </row>
    <row r="51528" spans="13:21" s="104" customFormat="1" ht="15.75">
      <c r="M51528" s="172"/>
      <c r="N51528" s="172"/>
      <c r="O51528" s="172"/>
      <c r="U51528" s="173"/>
    </row>
    <row r="51529" spans="13:21" s="104" customFormat="1" ht="15.75">
      <c r="M51529" s="172"/>
      <c r="N51529" s="172"/>
      <c r="O51529" s="172"/>
      <c r="U51529" s="173"/>
    </row>
    <row r="51530" spans="13:21" s="104" customFormat="1" ht="15.75">
      <c r="M51530" s="172"/>
      <c r="N51530" s="172"/>
      <c r="O51530" s="172"/>
      <c r="U51530" s="173"/>
    </row>
    <row r="51531" spans="13:21" s="104" customFormat="1" ht="15.75">
      <c r="M51531" s="172"/>
      <c r="N51531" s="172"/>
      <c r="O51531" s="172"/>
      <c r="U51531" s="173"/>
    </row>
    <row r="51532" spans="13:21" s="104" customFormat="1" ht="15.75">
      <c r="M51532" s="172"/>
      <c r="N51532" s="172"/>
      <c r="O51532" s="172"/>
      <c r="U51532" s="173"/>
    </row>
    <row r="51533" spans="13:21" s="104" customFormat="1" ht="15.75">
      <c r="M51533" s="172"/>
      <c r="N51533" s="172"/>
      <c r="O51533" s="172"/>
      <c r="U51533" s="173"/>
    </row>
    <row r="51534" spans="13:21" s="104" customFormat="1" ht="15.75">
      <c r="M51534" s="172"/>
      <c r="N51534" s="172"/>
      <c r="O51534" s="172"/>
      <c r="U51534" s="173"/>
    </row>
    <row r="51535" spans="13:21" s="104" customFormat="1" ht="15.75">
      <c r="M51535" s="172"/>
      <c r="N51535" s="172"/>
      <c r="O51535" s="172"/>
      <c r="U51535" s="173"/>
    </row>
    <row r="51536" spans="13:21" s="104" customFormat="1" ht="15.75">
      <c r="M51536" s="172"/>
      <c r="N51536" s="172"/>
      <c r="O51536" s="172"/>
      <c r="U51536" s="173"/>
    </row>
    <row r="51537" spans="13:21" s="104" customFormat="1" ht="15.75">
      <c r="M51537" s="172"/>
      <c r="N51537" s="172"/>
      <c r="O51537" s="172"/>
      <c r="U51537" s="173"/>
    </row>
    <row r="51538" spans="13:21" s="104" customFormat="1" ht="15.75">
      <c r="M51538" s="172"/>
      <c r="N51538" s="172"/>
      <c r="O51538" s="172"/>
      <c r="U51538" s="173"/>
    </row>
    <row r="51539" spans="13:21" s="104" customFormat="1" ht="15.75">
      <c r="M51539" s="172"/>
      <c r="N51539" s="172"/>
      <c r="O51539" s="172"/>
      <c r="U51539" s="173"/>
    </row>
    <row r="51540" spans="13:21" s="104" customFormat="1" ht="15.75">
      <c r="M51540" s="172"/>
      <c r="N51540" s="172"/>
      <c r="O51540" s="172"/>
      <c r="U51540" s="173"/>
    </row>
    <row r="51541" spans="13:21" s="104" customFormat="1" ht="15.75">
      <c r="M51541" s="172"/>
      <c r="N51541" s="172"/>
      <c r="O51541" s="172"/>
      <c r="U51541" s="173"/>
    </row>
    <row r="51542" spans="13:21" s="104" customFormat="1" ht="15.75">
      <c r="M51542" s="172"/>
      <c r="N51542" s="172"/>
      <c r="O51542" s="172"/>
      <c r="U51542" s="173"/>
    </row>
    <row r="51543" spans="13:21" s="104" customFormat="1" ht="15.75">
      <c r="M51543" s="172"/>
      <c r="N51543" s="172"/>
      <c r="O51543" s="172"/>
      <c r="U51543" s="173"/>
    </row>
    <row r="51544" spans="13:21" s="104" customFormat="1" ht="15.75">
      <c r="M51544" s="172"/>
      <c r="N51544" s="172"/>
      <c r="O51544" s="172"/>
      <c r="U51544" s="173"/>
    </row>
    <row r="51545" spans="13:21" s="104" customFormat="1" ht="15.75">
      <c r="M51545" s="172"/>
      <c r="N51545" s="172"/>
      <c r="O51545" s="172"/>
      <c r="U51545" s="173"/>
    </row>
    <row r="51546" spans="13:21" s="104" customFormat="1" ht="15.75">
      <c r="M51546" s="172"/>
      <c r="N51546" s="172"/>
      <c r="O51546" s="172"/>
      <c r="U51546" s="173"/>
    </row>
    <row r="51547" spans="13:21" s="104" customFormat="1" ht="15.75">
      <c r="M51547" s="172"/>
      <c r="N51547" s="172"/>
      <c r="O51547" s="172"/>
      <c r="U51547" s="173"/>
    </row>
    <row r="51548" spans="13:21" s="104" customFormat="1" ht="15.75">
      <c r="M51548" s="172"/>
      <c r="N51548" s="172"/>
      <c r="O51548" s="172"/>
      <c r="U51548" s="173"/>
    </row>
    <row r="51549" spans="13:21" s="104" customFormat="1" ht="15.75">
      <c r="M51549" s="172"/>
      <c r="N51549" s="172"/>
      <c r="O51549" s="172"/>
      <c r="U51549" s="173"/>
    </row>
    <row r="51550" spans="13:21" s="104" customFormat="1" ht="15.75">
      <c r="M51550" s="172"/>
      <c r="N51550" s="172"/>
      <c r="O51550" s="172"/>
      <c r="U51550" s="173"/>
    </row>
    <row r="51551" spans="13:21" s="104" customFormat="1" ht="15.75">
      <c r="M51551" s="172"/>
      <c r="N51551" s="172"/>
      <c r="O51551" s="172"/>
      <c r="U51551" s="173"/>
    </row>
    <row r="51552" spans="13:21" s="104" customFormat="1" ht="15.75">
      <c r="M51552" s="172"/>
      <c r="N51552" s="172"/>
      <c r="O51552" s="172"/>
      <c r="U51552" s="173"/>
    </row>
    <row r="51553" spans="13:21" s="104" customFormat="1" ht="15.75">
      <c r="M51553" s="172"/>
      <c r="N51553" s="172"/>
      <c r="O51553" s="172"/>
      <c r="U51553" s="173"/>
    </row>
    <row r="51554" spans="13:21" s="104" customFormat="1" ht="15.75">
      <c r="M51554" s="172"/>
      <c r="N51554" s="172"/>
      <c r="O51554" s="172"/>
      <c r="U51554" s="173"/>
    </row>
    <row r="51555" spans="13:21" s="104" customFormat="1" ht="15.75">
      <c r="M51555" s="172"/>
      <c r="N51555" s="172"/>
      <c r="O51555" s="172"/>
      <c r="U51555" s="173"/>
    </row>
    <row r="51556" spans="13:21" s="104" customFormat="1" ht="15.75">
      <c r="M51556" s="172"/>
      <c r="N51556" s="172"/>
      <c r="O51556" s="172"/>
      <c r="U51556" s="173"/>
    </row>
    <row r="51557" spans="13:21" s="104" customFormat="1" ht="15.75">
      <c r="M51557" s="172"/>
      <c r="N51557" s="172"/>
      <c r="O51557" s="172"/>
      <c r="U51557" s="173"/>
    </row>
    <row r="51558" spans="13:21" s="104" customFormat="1" ht="15.75">
      <c r="M51558" s="172"/>
      <c r="N51558" s="172"/>
      <c r="O51558" s="172"/>
      <c r="U51558" s="173"/>
    </row>
    <row r="51559" spans="13:21" s="104" customFormat="1" ht="15.75">
      <c r="M51559" s="172"/>
      <c r="N51559" s="172"/>
      <c r="O51559" s="172"/>
      <c r="U51559" s="173"/>
    </row>
    <row r="51560" spans="13:21" s="104" customFormat="1" ht="15.75">
      <c r="M51560" s="172"/>
      <c r="N51560" s="172"/>
      <c r="O51560" s="172"/>
      <c r="U51560" s="173"/>
    </row>
    <row r="51561" spans="13:21" s="104" customFormat="1" ht="15.75">
      <c r="M51561" s="172"/>
      <c r="N51561" s="172"/>
      <c r="O51561" s="172"/>
      <c r="U51561" s="173"/>
    </row>
    <row r="51562" spans="13:21" s="104" customFormat="1" ht="15.75">
      <c r="M51562" s="172"/>
      <c r="N51562" s="172"/>
      <c r="O51562" s="172"/>
      <c r="U51562" s="173"/>
    </row>
    <row r="51563" spans="13:21" s="104" customFormat="1" ht="15.75">
      <c r="M51563" s="172"/>
      <c r="N51563" s="172"/>
      <c r="O51563" s="172"/>
      <c r="U51563" s="173"/>
    </row>
    <row r="51564" spans="13:21" s="104" customFormat="1" ht="15.75">
      <c r="M51564" s="172"/>
      <c r="N51564" s="172"/>
      <c r="O51564" s="172"/>
      <c r="U51564" s="173"/>
    </row>
    <row r="51565" spans="13:21" s="104" customFormat="1" ht="15.75">
      <c r="M51565" s="172"/>
      <c r="N51565" s="172"/>
      <c r="O51565" s="172"/>
      <c r="U51565" s="173"/>
    </row>
    <row r="51566" spans="13:21" s="104" customFormat="1" ht="15.75">
      <c r="M51566" s="172"/>
      <c r="N51566" s="172"/>
      <c r="O51566" s="172"/>
      <c r="U51566" s="173"/>
    </row>
    <row r="51567" spans="13:21" s="104" customFormat="1" ht="15.75">
      <c r="M51567" s="172"/>
      <c r="N51567" s="172"/>
      <c r="O51567" s="172"/>
      <c r="U51567" s="173"/>
    </row>
    <row r="51568" spans="13:21" s="104" customFormat="1" ht="15.75">
      <c r="M51568" s="172"/>
      <c r="N51568" s="172"/>
      <c r="O51568" s="172"/>
      <c r="U51568" s="173"/>
    </row>
    <row r="51569" spans="13:21" s="104" customFormat="1" ht="15.75">
      <c r="M51569" s="172"/>
      <c r="N51569" s="172"/>
      <c r="O51569" s="172"/>
      <c r="U51569" s="173"/>
    </row>
    <row r="51570" spans="13:21" s="104" customFormat="1" ht="15.75">
      <c r="M51570" s="172"/>
      <c r="N51570" s="172"/>
      <c r="O51570" s="172"/>
      <c r="U51570" s="173"/>
    </row>
    <row r="51571" spans="13:21" s="104" customFormat="1" ht="15.75">
      <c r="M51571" s="172"/>
      <c r="N51571" s="172"/>
      <c r="O51571" s="172"/>
      <c r="U51571" s="173"/>
    </row>
    <row r="51572" spans="13:21" s="104" customFormat="1" ht="15.75">
      <c r="M51572" s="172"/>
      <c r="N51572" s="172"/>
      <c r="O51572" s="172"/>
      <c r="U51572" s="173"/>
    </row>
    <row r="51573" spans="13:21" s="104" customFormat="1" ht="15.75">
      <c r="M51573" s="172"/>
      <c r="N51573" s="172"/>
      <c r="O51573" s="172"/>
      <c r="U51573" s="173"/>
    </row>
    <row r="51574" spans="13:21" s="104" customFormat="1" ht="15.75">
      <c r="M51574" s="172"/>
      <c r="N51574" s="172"/>
      <c r="O51574" s="172"/>
      <c r="U51574" s="173"/>
    </row>
    <row r="51575" spans="13:21" s="104" customFormat="1" ht="15.75">
      <c r="M51575" s="172"/>
      <c r="N51575" s="172"/>
      <c r="O51575" s="172"/>
      <c r="U51575" s="173"/>
    </row>
    <row r="51576" spans="13:21" s="104" customFormat="1" ht="15.75">
      <c r="M51576" s="172"/>
      <c r="N51576" s="172"/>
      <c r="O51576" s="172"/>
      <c r="U51576" s="173"/>
    </row>
    <row r="51577" spans="13:21" s="104" customFormat="1" ht="15.75">
      <c r="M51577" s="172"/>
      <c r="N51577" s="172"/>
      <c r="O51577" s="172"/>
      <c r="U51577" s="173"/>
    </row>
    <row r="51578" spans="13:21" s="104" customFormat="1" ht="15.75">
      <c r="M51578" s="172"/>
      <c r="N51578" s="172"/>
      <c r="O51578" s="172"/>
      <c r="U51578" s="173"/>
    </row>
    <row r="51579" spans="13:21" s="104" customFormat="1" ht="15.75">
      <c r="M51579" s="172"/>
      <c r="N51579" s="172"/>
      <c r="O51579" s="172"/>
      <c r="U51579" s="173"/>
    </row>
    <row r="51580" spans="13:21" s="104" customFormat="1" ht="15.75">
      <c r="M51580" s="172"/>
      <c r="N51580" s="172"/>
      <c r="O51580" s="172"/>
      <c r="U51580" s="173"/>
    </row>
    <row r="51581" spans="13:21" s="104" customFormat="1" ht="15.75">
      <c r="M51581" s="172"/>
      <c r="N51581" s="172"/>
      <c r="O51581" s="172"/>
      <c r="U51581" s="173"/>
    </row>
    <row r="51582" spans="13:21" s="104" customFormat="1" ht="15.75">
      <c r="M51582" s="172"/>
      <c r="N51582" s="172"/>
      <c r="O51582" s="172"/>
      <c r="U51582" s="173"/>
    </row>
    <row r="51583" spans="13:21" s="104" customFormat="1" ht="15.75">
      <c r="M51583" s="172"/>
      <c r="N51583" s="172"/>
      <c r="O51583" s="172"/>
      <c r="U51583" s="173"/>
    </row>
    <row r="51584" spans="13:21" s="104" customFormat="1" ht="15.75">
      <c r="M51584" s="172"/>
      <c r="N51584" s="172"/>
      <c r="O51584" s="172"/>
      <c r="U51584" s="173"/>
    </row>
    <row r="51585" spans="13:21" s="104" customFormat="1" ht="15.75">
      <c r="M51585" s="172"/>
      <c r="N51585" s="172"/>
      <c r="O51585" s="172"/>
      <c r="U51585" s="173"/>
    </row>
    <row r="51586" spans="13:21" s="104" customFormat="1" ht="15.75">
      <c r="M51586" s="172"/>
      <c r="N51586" s="172"/>
      <c r="O51586" s="172"/>
      <c r="U51586" s="173"/>
    </row>
    <row r="51587" spans="13:21" s="104" customFormat="1" ht="15.75">
      <c r="M51587" s="172"/>
      <c r="N51587" s="172"/>
      <c r="O51587" s="172"/>
      <c r="U51587" s="173"/>
    </row>
    <row r="51588" spans="13:21" s="104" customFormat="1" ht="15.75">
      <c r="M51588" s="172"/>
      <c r="N51588" s="172"/>
      <c r="O51588" s="172"/>
      <c r="U51588" s="173"/>
    </row>
    <row r="51589" spans="13:21" s="104" customFormat="1" ht="15.75">
      <c r="M51589" s="172"/>
      <c r="N51589" s="172"/>
      <c r="O51589" s="172"/>
      <c r="U51589" s="173"/>
    </row>
    <row r="51590" spans="13:21" s="104" customFormat="1" ht="15.75">
      <c r="M51590" s="172"/>
      <c r="N51590" s="172"/>
      <c r="O51590" s="172"/>
      <c r="U51590" s="173"/>
    </row>
    <row r="51591" spans="13:21" s="104" customFormat="1" ht="15.75">
      <c r="M51591" s="172"/>
      <c r="N51591" s="172"/>
      <c r="O51591" s="172"/>
      <c r="U51591" s="173"/>
    </row>
    <row r="51592" spans="13:21" s="104" customFormat="1" ht="15.75">
      <c r="M51592" s="172"/>
      <c r="N51592" s="172"/>
      <c r="O51592" s="172"/>
      <c r="U51592" s="173"/>
    </row>
    <row r="51593" spans="13:21" s="104" customFormat="1" ht="15.75">
      <c r="M51593" s="172"/>
      <c r="N51593" s="172"/>
      <c r="O51593" s="172"/>
      <c r="U51593" s="173"/>
    </row>
    <row r="51594" spans="13:21" s="104" customFormat="1" ht="15.75">
      <c r="M51594" s="172"/>
      <c r="N51594" s="172"/>
      <c r="O51594" s="172"/>
      <c r="U51594" s="173"/>
    </row>
    <row r="51595" spans="13:21" s="104" customFormat="1" ht="15.75">
      <c r="M51595" s="172"/>
      <c r="N51595" s="172"/>
      <c r="O51595" s="172"/>
      <c r="U51595" s="173"/>
    </row>
    <row r="51596" spans="13:21" s="104" customFormat="1" ht="15.75">
      <c r="M51596" s="172"/>
      <c r="N51596" s="172"/>
      <c r="O51596" s="172"/>
      <c r="U51596" s="173"/>
    </row>
    <row r="51597" spans="13:21" s="104" customFormat="1" ht="15.75">
      <c r="M51597" s="172"/>
      <c r="N51597" s="172"/>
      <c r="O51597" s="172"/>
      <c r="U51597" s="173"/>
    </row>
    <row r="51598" spans="13:21" s="104" customFormat="1" ht="15.75">
      <c r="M51598" s="172"/>
      <c r="N51598" s="172"/>
      <c r="O51598" s="172"/>
      <c r="U51598" s="173"/>
    </row>
    <row r="51599" spans="13:21" s="104" customFormat="1" ht="15.75">
      <c r="M51599" s="172"/>
      <c r="N51599" s="172"/>
      <c r="O51599" s="172"/>
      <c r="U51599" s="173"/>
    </row>
    <row r="51600" spans="13:21" s="104" customFormat="1" ht="15.75">
      <c r="M51600" s="172"/>
      <c r="N51600" s="172"/>
      <c r="O51600" s="172"/>
      <c r="U51600" s="173"/>
    </row>
    <row r="51601" spans="13:21" s="104" customFormat="1" ht="15.75">
      <c r="M51601" s="172"/>
      <c r="N51601" s="172"/>
      <c r="O51601" s="172"/>
      <c r="U51601" s="173"/>
    </row>
    <row r="51602" spans="13:21" s="104" customFormat="1" ht="15.75">
      <c r="M51602" s="172"/>
      <c r="N51602" s="172"/>
      <c r="O51602" s="172"/>
      <c r="U51602" s="173"/>
    </row>
    <row r="51603" spans="13:21" s="104" customFormat="1" ht="15.75">
      <c r="M51603" s="172"/>
      <c r="N51603" s="172"/>
      <c r="O51603" s="172"/>
      <c r="U51603" s="173"/>
    </row>
    <row r="51604" spans="13:21" s="104" customFormat="1" ht="15.75">
      <c r="M51604" s="172"/>
      <c r="N51604" s="172"/>
      <c r="O51604" s="172"/>
      <c r="U51604" s="173"/>
    </row>
    <row r="51605" spans="13:21" s="104" customFormat="1" ht="15.75">
      <c r="M51605" s="172"/>
      <c r="N51605" s="172"/>
      <c r="O51605" s="172"/>
      <c r="U51605" s="173"/>
    </row>
    <row r="51606" spans="13:21" s="104" customFormat="1" ht="15.75">
      <c r="M51606" s="172"/>
      <c r="N51606" s="172"/>
      <c r="O51606" s="172"/>
      <c r="U51606" s="173"/>
    </row>
    <row r="51607" spans="13:21" s="104" customFormat="1" ht="15.75">
      <c r="M51607" s="172"/>
      <c r="N51607" s="172"/>
      <c r="O51607" s="172"/>
      <c r="U51607" s="173"/>
    </row>
    <row r="51608" spans="13:21" s="104" customFormat="1" ht="15.75">
      <c r="M51608" s="172"/>
      <c r="N51608" s="172"/>
      <c r="O51608" s="172"/>
      <c r="U51608" s="173"/>
    </row>
    <row r="51609" spans="13:21" s="104" customFormat="1" ht="15.75">
      <c r="M51609" s="172"/>
      <c r="N51609" s="172"/>
      <c r="O51609" s="172"/>
      <c r="U51609" s="173"/>
    </row>
    <row r="51610" spans="13:21" s="104" customFormat="1" ht="15.75">
      <c r="M51610" s="172"/>
      <c r="N51610" s="172"/>
      <c r="O51610" s="172"/>
      <c r="U51610" s="173"/>
    </row>
    <row r="51611" spans="13:21" s="104" customFormat="1" ht="15.75">
      <c r="M51611" s="172"/>
      <c r="N51611" s="172"/>
      <c r="O51611" s="172"/>
      <c r="U51611" s="173"/>
    </row>
    <row r="51612" spans="13:21" s="104" customFormat="1" ht="15.75">
      <c r="M51612" s="172"/>
      <c r="N51612" s="172"/>
      <c r="O51612" s="172"/>
      <c r="U51612" s="173"/>
    </row>
    <row r="51613" spans="13:21" s="104" customFormat="1" ht="15.75">
      <c r="M51613" s="172"/>
      <c r="N51613" s="172"/>
      <c r="O51613" s="172"/>
      <c r="U51613" s="173"/>
    </row>
    <row r="51614" spans="13:21" s="104" customFormat="1" ht="15.75">
      <c r="M51614" s="172"/>
      <c r="N51614" s="172"/>
      <c r="O51614" s="172"/>
      <c r="U51614" s="173"/>
    </row>
    <row r="51615" spans="13:21" s="104" customFormat="1" ht="15.75">
      <c r="M51615" s="172"/>
      <c r="N51615" s="172"/>
      <c r="O51615" s="172"/>
      <c r="U51615" s="173"/>
    </row>
    <row r="51616" spans="13:21" s="104" customFormat="1" ht="15.75">
      <c r="M51616" s="172"/>
      <c r="N51616" s="172"/>
      <c r="O51616" s="172"/>
      <c r="U51616" s="173"/>
    </row>
    <row r="51617" spans="13:21" s="104" customFormat="1" ht="15.75">
      <c r="M51617" s="172"/>
      <c r="N51617" s="172"/>
      <c r="O51617" s="172"/>
      <c r="U51617" s="173"/>
    </row>
    <row r="51618" spans="13:21" s="104" customFormat="1" ht="15.75">
      <c r="M51618" s="172"/>
      <c r="N51618" s="172"/>
      <c r="O51618" s="172"/>
      <c r="U51618" s="173"/>
    </row>
    <row r="51619" spans="13:21" s="104" customFormat="1" ht="15.75">
      <c r="M51619" s="172"/>
      <c r="N51619" s="172"/>
      <c r="O51619" s="172"/>
      <c r="U51619" s="173"/>
    </row>
    <row r="51620" spans="13:21" s="104" customFormat="1" ht="15.75">
      <c r="M51620" s="172"/>
      <c r="N51620" s="172"/>
      <c r="O51620" s="172"/>
      <c r="U51620" s="173"/>
    </row>
    <row r="51621" spans="13:21" s="104" customFormat="1" ht="15.75">
      <c r="M51621" s="172"/>
      <c r="N51621" s="172"/>
      <c r="O51621" s="172"/>
      <c r="U51621" s="173"/>
    </row>
    <row r="51622" spans="13:21" s="104" customFormat="1" ht="15.75">
      <c r="M51622" s="172"/>
      <c r="N51622" s="172"/>
      <c r="O51622" s="172"/>
      <c r="U51622" s="173"/>
    </row>
    <row r="51623" spans="13:21" s="104" customFormat="1" ht="15.75">
      <c r="M51623" s="172"/>
      <c r="N51623" s="172"/>
      <c r="O51623" s="172"/>
      <c r="U51623" s="173"/>
    </row>
    <row r="51624" spans="13:21" s="104" customFormat="1" ht="15.75">
      <c r="M51624" s="172"/>
      <c r="N51624" s="172"/>
      <c r="O51624" s="172"/>
      <c r="U51624" s="173"/>
    </row>
    <row r="51625" spans="13:21" s="104" customFormat="1" ht="15.75">
      <c r="M51625" s="172"/>
      <c r="N51625" s="172"/>
      <c r="O51625" s="172"/>
      <c r="U51625" s="173"/>
    </row>
    <row r="51626" spans="13:21" s="104" customFormat="1" ht="15.75">
      <c r="M51626" s="172"/>
      <c r="N51626" s="172"/>
      <c r="O51626" s="172"/>
      <c r="U51626" s="173"/>
    </row>
    <row r="51627" spans="13:21" s="104" customFormat="1" ht="15.75">
      <c r="M51627" s="172"/>
      <c r="N51627" s="172"/>
      <c r="O51627" s="172"/>
      <c r="U51627" s="173"/>
    </row>
    <row r="51628" spans="13:21" s="104" customFormat="1" ht="15.75">
      <c r="M51628" s="172"/>
      <c r="N51628" s="172"/>
      <c r="O51628" s="172"/>
      <c r="U51628" s="173"/>
    </row>
    <row r="51629" spans="13:21" s="104" customFormat="1" ht="15.75">
      <c r="M51629" s="172"/>
      <c r="N51629" s="172"/>
      <c r="O51629" s="172"/>
      <c r="U51629" s="173"/>
    </row>
    <row r="51630" spans="13:21" s="104" customFormat="1" ht="15.75">
      <c r="M51630" s="172"/>
      <c r="N51630" s="172"/>
      <c r="O51630" s="172"/>
      <c r="U51630" s="173"/>
    </row>
    <row r="51631" spans="13:21" s="104" customFormat="1" ht="15.75">
      <c r="M51631" s="172"/>
      <c r="N51631" s="172"/>
      <c r="O51631" s="172"/>
      <c r="U51631" s="173"/>
    </row>
    <row r="51632" spans="13:21" s="104" customFormat="1" ht="15.75">
      <c r="M51632" s="172"/>
      <c r="N51632" s="172"/>
      <c r="O51632" s="172"/>
      <c r="U51632" s="173"/>
    </row>
    <row r="51633" spans="13:21" s="104" customFormat="1" ht="15.75">
      <c r="M51633" s="172"/>
      <c r="N51633" s="172"/>
      <c r="O51633" s="172"/>
      <c r="U51633" s="173"/>
    </row>
    <row r="51634" spans="13:21" s="104" customFormat="1" ht="15.75">
      <c r="M51634" s="172"/>
      <c r="N51634" s="172"/>
      <c r="O51634" s="172"/>
      <c r="U51634" s="173"/>
    </row>
    <row r="51635" spans="13:21" s="104" customFormat="1" ht="15.75">
      <c r="M51635" s="172"/>
      <c r="N51635" s="172"/>
      <c r="O51635" s="172"/>
      <c r="U51635" s="173"/>
    </row>
    <row r="51636" spans="13:21" s="104" customFormat="1" ht="15.75">
      <c r="M51636" s="172"/>
      <c r="N51636" s="172"/>
      <c r="O51636" s="172"/>
      <c r="U51636" s="173"/>
    </row>
    <row r="51637" spans="13:21" s="104" customFormat="1" ht="15.75">
      <c r="M51637" s="172"/>
      <c r="N51637" s="172"/>
      <c r="O51637" s="172"/>
      <c r="U51637" s="173"/>
    </row>
    <row r="51638" spans="13:21" s="104" customFormat="1" ht="15.75">
      <c r="M51638" s="172"/>
      <c r="N51638" s="172"/>
      <c r="O51638" s="172"/>
      <c r="U51638" s="173"/>
    </row>
    <row r="51639" spans="13:21" s="104" customFormat="1" ht="15.75">
      <c r="M51639" s="172"/>
      <c r="N51639" s="172"/>
      <c r="O51639" s="172"/>
      <c r="U51639" s="173"/>
    </row>
    <row r="51640" spans="13:21" s="104" customFormat="1" ht="15.75">
      <c r="M51640" s="172"/>
      <c r="N51640" s="172"/>
      <c r="O51640" s="172"/>
      <c r="U51640" s="173"/>
    </row>
    <row r="51641" spans="13:21" s="104" customFormat="1" ht="15.75">
      <c r="M51641" s="172"/>
      <c r="N51641" s="172"/>
      <c r="O51641" s="172"/>
      <c r="U51641" s="173"/>
    </row>
    <row r="51642" spans="13:21" s="104" customFormat="1" ht="15.75">
      <c r="M51642" s="172"/>
      <c r="N51642" s="172"/>
      <c r="O51642" s="172"/>
      <c r="U51642" s="173"/>
    </row>
    <row r="51643" spans="13:21" s="104" customFormat="1" ht="15.75">
      <c r="M51643" s="172"/>
      <c r="N51643" s="172"/>
      <c r="O51643" s="172"/>
      <c r="U51643" s="173"/>
    </row>
    <row r="51644" spans="13:21" s="104" customFormat="1" ht="15.75">
      <c r="M51644" s="172"/>
      <c r="N51644" s="172"/>
      <c r="O51644" s="172"/>
      <c r="U51644" s="173"/>
    </row>
    <row r="51645" spans="13:21" s="104" customFormat="1" ht="15.75">
      <c r="M51645" s="172"/>
      <c r="N51645" s="172"/>
      <c r="O51645" s="172"/>
      <c r="U51645" s="173"/>
    </row>
    <row r="51646" spans="13:21" s="104" customFormat="1" ht="15.75">
      <c r="M51646" s="172"/>
      <c r="N51646" s="172"/>
      <c r="O51646" s="172"/>
      <c r="U51646" s="173"/>
    </row>
    <row r="51647" spans="13:21" s="104" customFormat="1" ht="15.75">
      <c r="M51647" s="172"/>
      <c r="N51647" s="172"/>
      <c r="O51647" s="172"/>
      <c r="U51647" s="173"/>
    </row>
    <row r="51648" spans="13:21" s="104" customFormat="1" ht="15.75">
      <c r="M51648" s="172"/>
      <c r="N51648" s="172"/>
      <c r="O51648" s="172"/>
      <c r="U51648" s="173"/>
    </row>
    <row r="51649" spans="13:21" s="104" customFormat="1" ht="15.75">
      <c r="M51649" s="172"/>
      <c r="N51649" s="172"/>
      <c r="O51649" s="172"/>
      <c r="U51649" s="173"/>
    </row>
    <row r="51650" spans="13:21" s="104" customFormat="1" ht="15.75">
      <c r="M51650" s="172"/>
      <c r="N51650" s="172"/>
      <c r="O51650" s="172"/>
      <c r="U51650" s="173"/>
    </row>
    <row r="51651" spans="13:21" s="104" customFormat="1" ht="15.75">
      <c r="M51651" s="172"/>
      <c r="N51651" s="172"/>
      <c r="O51651" s="172"/>
      <c r="U51651" s="173"/>
    </row>
    <row r="51652" spans="13:21" s="104" customFormat="1" ht="15.75">
      <c r="M51652" s="172"/>
      <c r="N51652" s="172"/>
      <c r="O51652" s="172"/>
      <c r="U51652" s="173"/>
    </row>
    <row r="51653" spans="13:21" s="104" customFormat="1" ht="15.75">
      <c r="M51653" s="172"/>
      <c r="N51653" s="172"/>
      <c r="O51653" s="172"/>
      <c r="U51653" s="173"/>
    </row>
    <row r="51654" spans="13:21" s="104" customFormat="1" ht="15.75">
      <c r="M51654" s="172"/>
      <c r="N51654" s="172"/>
      <c r="O51654" s="172"/>
      <c r="U51654" s="173"/>
    </row>
    <row r="51655" spans="13:21" s="104" customFormat="1" ht="15.75">
      <c r="M51655" s="172"/>
      <c r="N51655" s="172"/>
      <c r="O51655" s="172"/>
      <c r="U51655" s="173"/>
    </row>
    <row r="51656" spans="13:21" s="104" customFormat="1" ht="15.75">
      <c r="M51656" s="172"/>
      <c r="N51656" s="172"/>
      <c r="O51656" s="172"/>
      <c r="U51656" s="173"/>
    </row>
    <row r="51657" spans="13:21" s="104" customFormat="1" ht="15.75">
      <c r="M51657" s="172"/>
      <c r="N51657" s="172"/>
      <c r="O51657" s="172"/>
      <c r="U51657" s="173"/>
    </row>
    <row r="51658" spans="13:21" s="104" customFormat="1" ht="15.75">
      <c r="M51658" s="172"/>
      <c r="N51658" s="172"/>
      <c r="O51658" s="172"/>
      <c r="U51658" s="173"/>
    </row>
    <row r="51659" spans="13:21" s="104" customFormat="1" ht="15.75">
      <c r="M51659" s="172"/>
      <c r="N51659" s="172"/>
      <c r="O51659" s="172"/>
      <c r="U51659" s="173"/>
    </row>
    <row r="51660" spans="13:21" s="104" customFormat="1" ht="15.75">
      <c r="M51660" s="172"/>
      <c r="N51660" s="172"/>
      <c r="O51660" s="172"/>
      <c r="U51660" s="173"/>
    </row>
    <row r="51661" spans="13:21" s="104" customFormat="1" ht="15.75">
      <c r="M51661" s="172"/>
      <c r="N51661" s="172"/>
      <c r="O51661" s="172"/>
      <c r="U51661" s="173"/>
    </row>
    <row r="51662" spans="13:21" s="104" customFormat="1" ht="15.75">
      <c r="M51662" s="172"/>
      <c r="N51662" s="172"/>
      <c r="O51662" s="172"/>
      <c r="U51662" s="173"/>
    </row>
    <row r="51663" spans="13:21" s="104" customFormat="1" ht="15.75">
      <c r="M51663" s="172"/>
      <c r="N51663" s="172"/>
      <c r="O51663" s="172"/>
      <c r="U51663" s="173"/>
    </row>
    <row r="51664" spans="13:21" s="104" customFormat="1" ht="15.75">
      <c r="M51664" s="172"/>
      <c r="N51664" s="172"/>
      <c r="O51664" s="172"/>
      <c r="U51664" s="173"/>
    </row>
    <row r="51665" spans="13:21" s="104" customFormat="1" ht="15.75">
      <c r="M51665" s="172"/>
      <c r="N51665" s="172"/>
      <c r="O51665" s="172"/>
      <c r="U51665" s="173"/>
    </row>
    <row r="51666" spans="13:21" s="104" customFormat="1" ht="15.75">
      <c r="M51666" s="172"/>
      <c r="N51666" s="172"/>
      <c r="O51666" s="172"/>
      <c r="U51666" s="173"/>
    </row>
    <row r="51667" spans="13:21" s="104" customFormat="1" ht="15.75">
      <c r="M51667" s="172"/>
      <c r="N51667" s="172"/>
      <c r="O51667" s="172"/>
      <c r="U51667" s="173"/>
    </row>
    <row r="51668" spans="13:21" s="104" customFormat="1" ht="15.75">
      <c r="M51668" s="172"/>
      <c r="N51668" s="172"/>
      <c r="O51668" s="172"/>
      <c r="U51668" s="173"/>
    </row>
    <row r="51669" spans="13:21" s="104" customFormat="1" ht="15.75">
      <c r="M51669" s="172"/>
      <c r="N51669" s="172"/>
      <c r="O51669" s="172"/>
      <c r="U51669" s="173"/>
    </row>
    <row r="51670" spans="13:21" s="104" customFormat="1" ht="15.75">
      <c r="M51670" s="172"/>
      <c r="N51670" s="172"/>
      <c r="O51670" s="172"/>
      <c r="U51670" s="173"/>
    </row>
    <row r="51671" spans="13:21" s="104" customFormat="1" ht="15.75">
      <c r="M51671" s="172"/>
      <c r="N51671" s="172"/>
      <c r="O51671" s="172"/>
      <c r="U51671" s="173"/>
    </row>
    <row r="51672" spans="13:21" s="104" customFormat="1" ht="15.75">
      <c r="M51672" s="172"/>
      <c r="N51672" s="172"/>
      <c r="O51672" s="172"/>
      <c r="U51672" s="173"/>
    </row>
    <row r="51673" spans="13:21" s="104" customFormat="1" ht="15.75">
      <c r="M51673" s="172"/>
      <c r="N51673" s="172"/>
      <c r="O51673" s="172"/>
      <c r="U51673" s="173"/>
    </row>
    <row r="51674" spans="13:21" s="104" customFormat="1" ht="15.75">
      <c r="M51674" s="172"/>
      <c r="N51674" s="172"/>
      <c r="O51674" s="172"/>
      <c r="U51674" s="173"/>
    </row>
    <row r="51675" spans="13:21" s="104" customFormat="1" ht="15.75">
      <c r="M51675" s="172"/>
      <c r="N51675" s="172"/>
      <c r="O51675" s="172"/>
      <c r="U51675" s="173"/>
    </row>
    <row r="51676" spans="13:21" s="104" customFormat="1" ht="15.75">
      <c r="M51676" s="172"/>
      <c r="N51676" s="172"/>
      <c r="O51676" s="172"/>
      <c r="U51676" s="173"/>
    </row>
    <row r="51677" spans="13:21" s="104" customFormat="1" ht="15.75">
      <c r="M51677" s="172"/>
      <c r="N51677" s="172"/>
      <c r="O51677" s="172"/>
      <c r="U51677" s="173"/>
    </row>
    <row r="51678" spans="13:21" s="104" customFormat="1" ht="15.75">
      <c r="M51678" s="172"/>
      <c r="N51678" s="172"/>
      <c r="O51678" s="172"/>
      <c r="U51678" s="173"/>
    </row>
    <row r="51679" spans="13:21" s="104" customFormat="1" ht="15.75">
      <c r="M51679" s="172"/>
      <c r="N51679" s="172"/>
      <c r="O51679" s="172"/>
      <c r="U51679" s="173"/>
    </row>
    <row r="51680" spans="13:21" s="104" customFormat="1" ht="15.75">
      <c r="M51680" s="172"/>
      <c r="N51680" s="172"/>
      <c r="O51680" s="172"/>
      <c r="U51680" s="173"/>
    </row>
    <row r="51681" spans="13:21" s="104" customFormat="1" ht="15.75">
      <c r="M51681" s="172"/>
      <c r="N51681" s="172"/>
      <c r="O51681" s="172"/>
      <c r="U51681" s="173"/>
    </row>
    <row r="51682" spans="13:21" s="104" customFormat="1" ht="15.75">
      <c r="M51682" s="172"/>
      <c r="N51682" s="172"/>
      <c r="O51682" s="172"/>
      <c r="U51682" s="173"/>
    </row>
    <row r="51683" spans="13:21" s="104" customFormat="1" ht="15.75">
      <c r="M51683" s="172"/>
      <c r="N51683" s="172"/>
      <c r="O51683" s="172"/>
      <c r="U51683" s="173"/>
    </row>
    <row r="51684" spans="13:21" s="104" customFormat="1" ht="15.75">
      <c r="M51684" s="172"/>
      <c r="N51684" s="172"/>
      <c r="O51684" s="172"/>
      <c r="U51684" s="173"/>
    </row>
    <row r="51685" spans="13:21" s="104" customFormat="1" ht="15.75">
      <c r="M51685" s="172"/>
      <c r="N51685" s="172"/>
      <c r="O51685" s="172"/>
      <c r="U51685" s="173"/>
    </row>
    <row r="51686" spans="13:21" s="104" customFormat="1" ht="15.75">
      <c r="M51686" s="172"/>
      <c r="N51686" s="172"/>
      <c r="O51686" s="172"/>
      <c r="U51686" s="173"/>
    </row>
    <row r="51687" spans="13:21" s="104" customFormat="1" ht="15.75">
      <c r="M51687" s="172"/>
      <c r="N51687" s="172"/>
      <c r="O51687" s="172"/>
      <c r="U51687" s="173"/>
    </row>
    <row r="51688" spans="13:21" s="104" customFormat="1" ht="15.75">
      <c r="M51688" s="172"/>
      <c r="N51688" s="172"/>
      <c r="O51688" s="172"/>
      <c r="U51688" s="173"/>
    </row>
    <row r="51689" spans="13:21" s="104" customFormat="1" ht="15.75">
      <c r="M51689" s="172"/>
      <c r="N51689" s="172"/>
      <c r="O51689" s="172"/>
      <c r="U51689" s="173"/>
    </row>
    <row r="51690" spans="13:21" s="104" customFormat="1" ht="15.75">
      <c r="M51690" s="172"/>
      <c r="N51690" s="172"/>
      <c r="O51690" s="172"/>
      <c r="U51690" s="173"/>
    </row>
    <row r="51691" spans="13:21" s="104" customFormat="1" ht="15.75">
      <c r="M51691" s="172"/>
      <c r="N51691" s="172"/>
      <c r="O51691" s="172"/>
      <c r="U51691" s="173"/>
    </row>
    <row r="51692" spans="13:21" s="104" customFormat="1" ht="15.75">
      <c r="M51692" s="172"/>
      <c r="N51692" s="172"/>
      <c r="O51692" s="172"/>
      <c r="U51692" s="173"/>
    </row>
    <row r="51693" spans="13:21" s="104" customFormat="1" ht="15.75">
      <c r="M51693" s="172"/>
      <c r="N51693" s="172"/>
      <c r="O51693" s="172"/>
      <c r="U51693" s="173"/>
    </row>
    <row r="51694" spans="13:21" s="104" customFormat="1" ht="15.75">
      <c r="M51694" s="172"/>
      <c r="N51694" s="172"/>
      <c r="O51694" s="172"/>
      <c r="U51694" s="173"/>
    </row>
    <row r="51695" spans="13:21" s="104" customFormat="1" ht="15.75">
      <c r="M51695" s="172"/>
      <c r="N51695" s="172"/>
      <c r="O51695" s="172"/>
      <c r="U51695" s="173"/>
    </row>
    <row r="51696" spans="13:21" s="104" customFormat="1" ht="15.75">
      <c r="M51696" s="172"/>
      <c r="N51696" s="172"/>
      <c r="O51696" s="172"/>
      <c r="U51696" s="173"/>
    </row>
    <row r="51697" spans="13:21" s="104" customFormat="1" ht="15.75">
      <c r="M51697" s="172"/>
      <c r="N51697" s="172"/>
      <c r="O51697" s="172"/>
      <c r="U51697" s="173"/>
    </row>
    <row r="51698" spans="13:21" s="104" customFormat="1" ht="15.75">
      <c r="M51698" s="172"/>
      <c r="N51698" s="172"/>
      <c r="O51698" s="172"/>
      <c r="U51698" s="173"/>
    </row>
    <row r="51699" spans="13:21" s="104" customFormat="1" ht="15.75">
      <c r="M51699" s="172"/>
      <c r="N51699" s="172"/>
      <c r="O51699" s="172"/>
      <c r="U51699" s="173"/>
    </row>
    <row r="51700" spans="13:21" s="104" customFormat="1" ht="15.75">
      <c r="M51700" s="172"/>
      <c r="N51700" s="172"/>
      <c r="O51700" s="172"/>
      <c r="U51700" s="173"/>
    </row>
    <row r="51701" spans="13:21" s="104" customFormat="1" ht="15.75">
      <c r="M51701" s="172"/>
      <c r="N51701" s="172"/>
      <c r="O51701" s="172"/>
      <c r="U51701" s="173"/>
    </row>
    <row r="51702" spans="13:21" s="104" customFormat="1" ht="15.75">
      <c r="M51702" s="172"/>
      <c r="N51702" s="172"/>
      <c r="O51702" s="172"/>
      <c r="U51702" s="173"/>
    </row>
    <row r="51703" spans="13:21" s="104" customFormat="1" ht="15.75">
      <c r="M51703" s="172"/>
      <c r="N51703" s="172"/>
      <c r="O51703" s="172"/>
      <c r="U51703" s="173"/>
    </row>
    <row r="51704" spans="13:21" s="104" customFormat="1" ht="15.75">
      <c r="M51704" s="172"/>
      <c r="N51704" s="172"/>
      <c r="O51704" s="172"/>
      <c r="U51704" s="173"/>
    </row>
    <row r="51705" spans="13:21" s="104" customFormat="1" ht="15.75">
      <c r="M51705" s="172"/>
      <c r="N51705" s="172"/>
      <c r="O51705" s="172"/>
      <c r="U51705" s="173"/>
    </row>
    <row r="51706" spans="13:21" s="104" customFormat="1" ht="15.75">
      <c r="M51706" s="172"/>
      <c r="N51706" s="172"/>
      <c r="O51706" s="172"/>
      <c r="U51706" s="173"/>
    </row>
    <row r="51707" spans="13:21" s="104" customFormat="1" ht="15.75">
      <c r="M51707" s="172"/>
      <c r="N51707" s="172"/>
      <c r="O51707" s="172"/>
      <c r="U51707" s="173"/>
    </row>
    <row r="51708" spans="13:21" s="104" customFormat="1" ht="15.75">
      <c r="M51708" s="172"/>
      <c r="N51708" s="172"/>
      <c r="O51708" s="172"/>
      <c r="U51708" s="173"/>
    </row>
    <row r="51709" spans="13:21" s="104" customFormat="1" ht="15.75">
      <c r="M51709" s="172"/>
      <c r="N51709" s="172"/>
      <c r="O51709" s="172"/>
      <c r="U51709" s="173"/>
    </row>
    <row r="51710" spans="13:21" s="104" customFormat="1" ht="15.75">
      <c r="M51710" s="172"/>
      <c r="N51710" s="172"/>
      <c r="O51710" s="172"/>
      <c r="U51710" s="173"/>
    </row>
    <row r="51711" spans="13:21" s="104" customFormat="1" ht="15.75">
      <c r="M51711" s="172"/>
      <c r="N51711" s="172"/>
      <c r="O51711" s="172"/>
      <c r="U51711" s="173"/>
    </row>
    <row r="51712" spans="13:21" s="104" customFormat="1" ht="15.75">
      <c r="M51712" s="172"/>
      <c r="N51712" s="172"/>
      <c r="O51712" s="172"/>
      <c r="U51712" s="173"/>
    </row>
    <row r="51713" spans="13:21" s="104" customFormat="1" ht="15.75">
      <c r="M51713" s="172"/>
      <c r="N51713" s="172"/>
      <c r="O51713" s="172"/>
      <c r="U51713" s="173"/>
    </row>
    <row r="51714" spans="13:21" s="104" customFormat="1" ht="15.75">
      <c r="M51714" s="172"/>
      <c r="N51714" s="172"/>
      <c r="O51714" s="172"/>
      <c r="U51714" s="173"/>
    </row>
    <row r="51715" spans="13:21" s="104" customFormat="1" ht="15.75">
      <c r="M51715" s="172"/>
      <c r="N51715" s="172"/>
      <c r="O51715" s="172"/>
      <c r="U51715" s="173"/>
    </row>
    <row r="51716" spans="13:21" s="104" customFormat="1" ht="15.75">
      <c r="M51716" s="172"/>
      <c r="N51716" s="172"/>
      <c r="O51716" s="172"/>
      <c r="U51716" s="173"/>
    </row>
    <row r="51717" spans="13:21" s="104" customFormat="1" ht="15.75">
      <c r="M51717" s="172"/>
      <c r="N51717" s="172"/>
      <c r="O51717" s="172"/>
      <c r="U51717" s="173"/>
    </row>
    <row r="51718" spans="13:21" s="104" customFormat="1" ht="15.75">
      <c r="M51718" s="172"/>
      <c r="N51718" s="172"/>
      <c r="O51718" s="172"/>
      <c r="U51718" s="173"/>
    </row>
    <row r="51719" spans="13:21" s="104" customFormat="1" ht="15.75">
      <c r="M51719" s="172"/>
      <c r="N51719" s="172"/>
      <c r="O51719" s="172"/>
      <c r="U51719" s="173"/>
    </row>
    <row r="51720" spans="13:21" s="104" customFormat="1" ht="15.75">
      <c r="M51720" s="172"/>
      <c r="N51720" s="172"/>
      <c r="O51720" s="172"/>
      <c r="U51720" s="173"/>
    </row>
    <row r="51721" spans="13:21" s="104" customFormat="1" ht="15.75">
      <c r="M51721" s="172"/>
      <c r="N51721" s="172"/>
      <c r="O51721" s="172"/>
      <c r="U51721" s="173"/>
    </row>
    <row r="51722" spans="13:21" s="104" customFormat="1" ht="15.75">
      <c r="M51722" s="172"/>
      <c r="N51722" s="172"/>
      <c r="O51722" s="172"/>
      <c r="U51722" s="173"/>
    </row>
    <row r="51723" spans="13:21" s="104" customFormat="1" ht="15.75">
      <c r="M51723" s="172"/>
      <c r="N51723" s="172"/>
      <c r="O51723" s="172"/>
      <c r="U51723" s="173"/>
    </row>
    <row r="51724" spans="13:21" s="104" customFormat="1" ht="15.75">
      <c r="M51724" s="172"/>
      <c r="N51724" s="172"/>
      <c r="O51724" s="172"/>
      <c r="U51724" s="173"/>
    </row>
    <row r="51725" spans="13:21" s="104" customFormat="1" ht="15.75">
      <c r="M51725" s="172"/>
      <c r="N51725" s="172"/>
      <c r="O51725" s="172"/>
      <c r="U51725" s="173"/>
    </row>
    <row r="51726" spans="13:21" s="104" customFormat="1" ht="15.75">
      <c r="M51726" s="172"/>
      <c r="N51726" s="172"/>
      <c r="O51726" s="172"/>
      <c r="U51726" s="173"/>
    </row>
    <row r="51727" spans="13:21" s="104" customFormat="1" ht="15.75">
      <c r="M51727" s="172"/>
      <c r="N51727" s="172"/>
      <c r="O51727" s="172"/>
      <c r="U51727" s="173"/>
    </row>
    <row r="51728" spans="13:21" s="104" customFormat="1" ht="15.75">
      <c r="M51728" s="172"/>
      <c r="N51728" s="172"/>
      <c r="O51728" s="172"/>
      <c r="U51728" s="173"/>
    </row>
    <row r="51729" spans="13:21" s="104" customFormat="1" ht="15.75">
      <c r="M51729" s="172"/>
      <c r="N51729" s="172"/>
      <c r="O51729" s="172"/>
      <c r="U51729" s="173"/>
    </row>
    <row r="51730" spans="13:21" s="104" customFormat="1" ht="15.75">
      <c r="M51730" s="172"/>
      <c r="N51730" s="172"/>
      <c r="O51730" s="172"/>
      <c r="U51730" s="173"/>
    </row>
    <row r="51731" spans="13:21" s="104" customFormat="1" ht="15.75">
      <c r="M51731" s="172"/>
      <c r="N51731" s="172"/>
      <c r="O51731" s="172"/>
      <c r="U51731" s="173"/>
    </row>
    <row r="51732" spans="13:21" s="104" customFormat="1" ht="15.75">
      <c r="M51732" s="172"/>
      <c r="N51732" s="172"/>
      <c r="O51732" s="172"/>
      <c r="U51732" s="173"/>
    </row>
    <row r="51733" spans="13:21" s="104" customFormat="1" ht="15.75">
      <c r="M51733" s="172"/>
      <c r="N51733" s="172"/>
      <c r="O51733" s="172"/>
      <c r="U51733" s="173"/>
    </row>
    <row r="51734" spans="13:21" s="104" customFormat="1" ht="15.75">
      <c r="M51734" s="172"/>
      <c r="N51734" s="172"/>
      <c r="O51734" s="172"/>
      <c r="U51734" s="173"/>
    </row>
    <row r="51735" spans="13:21" s="104" customFormat="1" ht="15.75">
      <c r="M51735" s="172"/>
      <c r="N51735" s="172"/>
      <c r="O51735" s="172"/>
      <c r="U51735" s="173"/>
    </row>
    <row r="51736" spans="13:21" s="104" customFormat="1" ht="15.75">
      <c r="M51736" s="172"/>
      <c r="N51736" s="172"/>
      <c r="O51736" s="172"/>
      <c r="U51736" s="173"/>
    </row>
    <row r="51737" spans="13:21" s="104" customFormat="1" ht="15.75">
      <c r="M51737" s="172"/>
      <c r="N51737" s="172"/>
      <c r="O51737" s="172"/>
      <c r="U51737" s="173"/>
    </row>
    <row r="51738" spans="13:21" s="104" customFormat="1" ht="15.75">
      <c r="M51738" s="172"/>
      <c r="N51738" s="172"/>
      <c r="O51738" s="172"/>
      <c r="U51738" s="173"/>
    </row>
    <row r="51739" spans="13:21" s="104" customFormat="1" ht="15.75">
      <c r="M51739" s="172"/>
      <c r="N51739" s="172"/>
      <c r="O51739" s="172"/>
      <c r="U51739" s="173"/>
    </row>
    <row r="51740" spans="13:21" s="104" customFormat="1" ht="15.75">
      <c r="M51740" s="172"/>
      <c r="N51740" s="172"/>
      <c r="O51740" s="172"/>
      <c r="U51740" s="173"/>
    </row>
    <row r="51741" spans="13:21" s="104" customFormat="1" ht="15.75">
      <c r="M51741" s="172"/>
      <c r="N51741" s="172"/>
      <c r="O51741" s="172"/>
      <c r="U51741" s="173"/>
    </row>
    <row r="51742" spans="13:21" s="104" customFormat="1" ht="15.75">
      <c r="M51742" s="172"/>
      <c r="N51742" s="172"/>
      <c r="O51742" s="172"/>
      <c r="U51742" s="173"/>
    </row>
    <row r="51743" spans="13:21" s="104" customFormat="1" ht="15.75">
      <c r="M51743" s="172"/>
      <c r="N51743" s="172"/>
      <c r="O51743" s="172"/>
      <c r="U51743" s="173"/>
    </row>
    <row r="51744" spans="13:21" s="104" customFormat="1" ht="15.75">
      <c r="M51744" s="172"/>
      <c r="N51744" s="172"/>
      <c r="O51744" s="172"/>
      <c r="U51744" s="173"/>
    </row>
    <row r="51745" spans="13:21" s="104" customFormat="1" ht="15.75">
      <c r="M51745" s="172"/>
      <c r="N51745" s="172"/>
      <c r="O51745" s="172"/>
      <c r="U51745" s="173"/>
    </row>
    <row r="51746" spans="13:21" s="104" customFormat="1" ht="15.75">
      <c r="M51746" s="172"/>
      <c r="N51746" s="172"/>
      <c r="O51746" s="172"/>
      <c r="U51746" s="173"/>
    </row>
    <row r="51747" spans="13:21" s="104" customFormat="1" ht="15.75">
      <c r="M51747" s="172"/>
      <c r="N51747" s="172"/>
      <c r="O51747" s="172"/>
      <c r="U51747" s="173"/>
    </row>
    <row r="51748" spans="13:21" s="104" customFormat="1" ht="15.75">
      <c r="M51748" s="172"/>
      <c r="N51748" s="172"/>
      <c r="O51748" s="172"/>
      <c r="U51748" s="173"/>
    </row>
    <row r="51749" spans="13:21" s="104" customFormat="1" ht="15.75">
      <c r="M51749" s="172"/>
      <c r="N51749" s="172"/>
      <c r="O51749" s="172"/>
      <c r="U51749" s="173"/>
    </row>
    <row r="51750" spans="13:21" s="104" customFormat="1" ht="15.75">
      <c r="M51750" s="172"/>
      <c r="N51750" s="172"/>
      <c r="O51750" s="172"/>
      <c r="U51750" s="173"/>
    </row>
    <row r="51751" spans="13:21" s="104" customFormat="1" ht="15.75">
      <c r="M51751" s="172"/>
      <c r="N51751" s="172"/>
      <c r="O51751" s="172"/>
      <c r="U51751" s="173"/>
    </row>
    <row r="51752" spans="13:21" s="104" customFormat="1" ht="15.75">
      <c r="M51752" s="172"/>
      <c r="N51752" s="172"/>
      <c r="O51752" s="172"/>
      <c r="U51752" s="173"/>
    </row>
    <row r="51753" spans="13:21" s="104" customFormat="1" ht="15.75">
      <c r="M51753" s="172"/>
      <c r="N51753" s="172"/>
      <c r="O51753" s="172"/>
      <c r="U51753" s="173"/>
    </row>
    <row r="51754" spans="13:21" s="104" customFormat="1" ht="15.75">
      <c r="M51754" s="172"/>
      <c r="N51754" s="172"/>
      <c r="O51754" s="172"/>
      <c r="U51754" s="173"/>
    </row>
    <row r="51755" spans="13:21" s="104" customFormat="1" ht="15.75">
      <c r="M51755" s="172"/>
      <c r="N51755" s="172"/>
      <c r="O51755" s="172"/>
      <c r="U51755" s="173"/>
    </row>
    <row r="51756" spans="13:21" s="104" customFormat="1" ht="15.75">
      <c r="M51756" s="172"/>
      <c r="N51756" s="172"/>
      <c r="O51756" s="172"/>
      <c r="U51756" s="173"/>
    </row>
    <row r="51757" spans="13:21" s="104" customFormat="1" ht="15.75">
      <c r="M51757" s="172"/>
      <c r="N51757" s="172"/>
      <c r="O51757" s="172"/>
      <c r="U51757" s="173"/>
    </row>
    <row r="51758" spans="13:21" s="104" customFormat="1" ht="15.75">
      <c r="M51758" s="172"/>
      <c r="N51758" s="172"/>
      <c r="O51758" s="172"/>
      <c r="U51758" s="173"/>
    </row>
    <row r="51759" spans="13:21" s="104" customFormat="1" ht="15.75">
      <c r="M51759" s="172"/>
      <c r="N51759" s="172"/>
      <c r="O51759" s="172"/>
      <c r="U51759" s="173"/>
    </row>
    <row r="51760" spans="13:21" s="104" customFormat="1" ht="15.75">
      <c r="M51760" s="172"/>
      <c r="N51760" s="172"/>
      <c r="O51760" s="172"/>
      <c r="U51760" s="173"/>
    </row>
    <row r="51761" spans="13:21" s="104" customFormat="1" ht="15.75">
      <c r="M51761" s="172"/>
      <c r="N51761" s="172"/>
      <c r="O51761" s="172"/>
      <c r="U51761" s="173"/>
    </row>
    <row r="51762" spans="13:21" s="104" customFormat="1" ht="15.75">
      <c r="M51762" s="172"/>
      <c r="N51762" s="172"/>
      <c r="O51762" s="172"/>
      <c r="U51762" s="173"/>
    </row>
    <row r="51763" spans="13:21" s="104" customFormat="1" ht="15.75">
      <c r="M51763" s="172"/>
      <c r="N51763" s="172"/>
      <c r="O51763" s="172"/>
      <c r="U51763" s="173"/>
    </row>
    <row r="51764" spans="13:21" s="104" customFormat="1" ht="15.75">
      <c r="M51764" s="172"/>
      <c r="N51764" s="172"/>
      <c r="O51764" s="172"/>
      <c r="U51764" s="173"/>
    </row>
    <row r="51765" spans="13:21" s="104" customFormat="1" ht="15.75">
      <c r="M51765" s="172"/>
      <c r="N51765" s="172"/>
      <c r="O51765" s="172"/>
      <c r="U51765" s="173"/>
    </row>
    <row r="51766" spans="13:21" s="104" customFormat="1" ht="15.75">
      <c r="M51766" s="172"/>
      <c r="N51766" s="172"/>
      <c r="O51766" s="172"/>
      <c r="U51766" s="173"/>
    </row>
    <row r="51767" spans="13:21" s="104" customFormat="1" ht="15.75">
      <c r="M51767" s="172"/>
      <c r="N51767" s="172"/>
      <c r="O51767" s="172"/>
      <c r="U51767" s="173"/>
    </row>
    <row r="51768" spans="13:21" s="104" customFormat="1" ht="15.75">
      <c r="M51768" s="172"/>
      <c r="N51768" s="172"/>
      <c r="O51768" s="172"/>
      <c r="U51768" s="173"/>
    </row>
    <row r="51769" spans="13:21" s="104" customFormat="1" ht="15.75">
      <c r="M51769" s="172"/>
      <c r="N51769" s="172"/>
      <c r="O51769" s="172"/>
      <c r="U51769" s="173"/>
    </row>
    <row r="51770" spans="13:21" s="104" customFormat="1" ht="15.75">
      <c r="M51770" s="172"/>
      <c r="N51770" s="172"/>
      <c r="O51770" s="172"/>
      <c r="U51770" s="173"/>
    </row>
    <row r="51771" spans="13:21" s="104" customFormat="1" ht="15.75">
      <c r="M51771" s="172"/>
      <c r="N51771" s="172"/>
      <c r="O51771" s="172"/>
      <c r="U51771" s="173"/>
    </row>
    <row r="51772" spans="13:21" s="104" customFormat="1" ht="15.75">
      <c r="M51772" s="172"/>
      <c r="N51772" s="172"/>
      <c r="O51772" s="172"/>
      <c r="U51772" s="173"/>
    </row>
    <row r="51773" spans="13:21" s="104" customFormat="1" ht="15.75">
      <c r="M51773" s="172"/>
      <c r="N51773" s="172"/>
      <c r="O51773" s="172"/>
      <c r="U51773" s="173"/>
    </row>
    <row r="51774" spans="13:21" s="104" customFormat="1" ht="15.75">
      <c r="M51774" s="172"/>
      <c r="N51774" s="172"/>
      <c r="O51774" s="172"/>
      <c r="U51774" s="173"/>
    </row>
    <row r="51775" spans="13:21" s="104" customFormat="1" ht="15.75">
      <c r="M51775" s="172"/>
      <c r="N51775" s="172"/>
      <c r="O51775" s="172"/>
      <c r="U51775" s="173"/>
    </row>
    <row r="51776" spans="13:21" s="104" customFormat="1" ht="15.75">
      <c r="M51776" s="172"/>
      <c r="N51776" s="172"/>
      <c r="O51776" s="172"/>
      <c r="U51776" s="173"/>
    </row>
    <row r="51777" spans="13:21" s="104" customFormat="1" ht="15.75">
      <c r="M51777" s="172"/>
      <c r="N51777" s="172"/>
      <c r="O51777" s="172"/>
      <c r="U51777" s="173"/>
    </row>
    <row r="51778" spans="13:21" s="104" customFormat="1" ht="15.75">
      <c r="M51778" s="172"/>
      <c r="N51778" s="172"/>
      <c r="O51778" s="172"/>
      <c r="U51778" s="173"/>
    </row>
    <row r="51779" spans="13:21" s="104" customFormat="1" ht="15.75">
      <c r="M51779" s="172"/>
      <c r="N51779" s="172"/>
      <c r="O51779" s="172"/>
      <c r="U51779" s="173"/>
    </row>
    <row r="51780" spans="13:21" s="104" customFormat="1" ht="15.75">
      <c r="M51780" s="172"/>
      <c r="N51780" s="172"/>
      <c r="O51780" s="172"/>
      <c r="U51780" s="173"/>
    </row>
    <row r="51781" spans="13:21" s="104" customFormat="1" ht="15.75">
      <c r="M51781" s="172"/>
      <c r="N51781" s="172"/>
      <c r="O51781" s="172"/>
      <c r="U51781" s="173"/>
    </row>
    <row r="51782" spans="13:21" s="104" customFormat="1" ht="15.75">
      <c r="M51782" s="172"/>
      <c r="N51782" s="172"/>
      <c r="O51782" s="172"/>
      <c r="U51782" s="173"/>
    </row>
    <row r="51783" spans="13:21" s="104" customFormat="1" ht="15.75">
      <c r="M51783" s="172"/>
      <c r="N51783" s="172"/>
      <c r="O51783" s="172"/>
      <c r="U51783" s="173"/>
    </row>
    <row r="51784" spans="13:21" s="104" customFormat="1" ht="15.75">
      <c r="M51784" s="172"/>
      <c r="N51784" s="172"/>
      <c r="O51784" s="172"/>
      <c r="U51784" s="173"/>
    </row>
    <row r="51785" spans="13:21" s="104" customFormat="1" ht="15.75">
      <c r="M51785" s="172"/>
      <c r="N51785" s="172"/>
      <c r="O51785" s="172"/>
      <c r="U51785" s="173"/>
    </row>
    <row r="51786" spans="13:21" s="104" customFormat="1" ht="15.75">
      <c r="M51786" s="172"/>
      <c r="N51786" s="172"/>
      <c r="O51786" s="172"/>
      <c r="U51786" s="173"/>
    </row>
    <row r="51787" spans="13:21" s="104" customFormat="1" ht="15.75">
      <c r="M51787" s="172"/>
      <c r="N51787" s="172"/>
      <c r="O51787" s="172"/>
      <c r="U51787" s="173"/>
    </row>
    <row r="51788" spans="13:21" s="104" customFormat="1" ht="15.75">
      <c r="M51788" s="172"/>
      <c r="N51788" s="172"/>
      <c r="O51788" s="172"/>
      <c r="U51788" s="173"/>
    </row>
    <row r="51789" spans="13:21" s="104" customFormat="1" ht="15.75">
      <c r="M51789" s="172"/>
      <c r="N51789" s="172"/>
      <c r="O51789" s="172"/>
      <c r="U51789" s="173"/>
    </row>
    <row r="51790" spans="13:21" s="104" customFormat="1" ht="15.75">
      <c r="M51790" s="172"/>
      <c r="N51790" s="172"/>
      <c r="O51790" s="172"/>
      <c r="U51790" s="173"/>
    </row>
    <row r="51791" spans="13:21" s="104" customFormat="1" ht="15.75">
      <c r="M51791" s="172"/>
      <c r="N51791" s="172"/>
      <c r="O51791" s="172"/>
      <c r="U51791" s="173"/>
    </row>
    <row r="51792" spans="13:21" s="104" customFormat="1" ht="15.75">
      <c r="M51792" s="172"/>
      <c r="N51792" s="172"/>
      <c r="O51792" s="172"/>
      <c r="U51792" s="173"/>
    </row>
    <row r="51793" spans="13:21" s="104" customFormat="1" ht="15.75">
      <c r="M51793" s="172"/>
      <c r="N51793" s="172"/>
      <c r="O51793" s="172"/>
      <c r="U51793" s="173"/>
    </row>
    <row r="51794" spans="13:21" s="104" customFormat="1" ht="15.75">
      <c r="M51794" s="172"/>
      <c r="N51794" s="172"/>
      <c r="O51794" s="172"/>
      <c r="U51794" s="173"/>
    </row>
    <row r="51795" spans="13:21" s="104" customFormat="1" ht="15.75">
      <c r="M51795" s="172"/>
      <c r="N51795" s="172"/>
      <c r="O51795" s="172"/>
      <c r="U51795" s="173"/>
    </row>
    <row r="51796" spans="13:21" s="104" customFormat="1" ht="15.75">
      <c r="M51796" s="172"/>
      <c r="N51796" s="172"/>
      <c r="O51796" s="172"/>
      <c r="U51796" s="173"/>
    </row>
    <row r="51797" spans="13:21" s="104" customFormat="1" ht="15.75">
      <c r="M51797" s="172"/>
      <c r="N51797" s="172"/>
      <c r="O51797" s="172"/>
      <c r="U51797" s="173"/>
    </row>
    <row r="51798" spans="13:21" s="104" customFormat="1" ht="15.75">
      <c r="M51798" s="172"/>
      <c r="N51798" s="172"/>
      <c r="O51798" s="172"/>
      <c r="U51798" s="173"/>
    </row>
    <row r="51799" spans="13:21" s="104" customFormat="1" ht="15.75">
      <c r="M51799" s="172"/>
      <c r="N51799" s="172"/>
      <c r="O51799" s="172"/>
      <c r="U51799" s="173"/>
    </row>
    <row r="51800" spans="13:21" s="104" customFormat="1" ht="15.75">
      <c r="M51800" s="172"/>
      <c r="N51800" s="172"/>
      <c r="O51800" s="172"/>
      <c r="U51800" s="173"/>
    </row>
    <row r="51801" spans="13:21" s="104" customFormat="1" ht="15.75">
      <c r="M51801" s="172"/>
      <c r="N51801" s="172"/>
      <c r="O51801" s="172"/>
      <c r="U51801" s="173"/>
    </row>
    <row r="51802" spans="13:21" s="104" customFormat="1" ht="15.75">
      <c r="M51802" s="172"/>
      <c r="N51802" s="172"/>
      <c r="O51802" s="172"/>
      <c r="U51802" s="173"/>
    </row>
    <row r="51803" spans="13:21" s="104" customFormat="1" ht="15.75">
      <c r="M51803" s="172"/>
      <c r="N51803" s="172"/>
      <c r="O51803" s="172"/>
      <c r="U51803" s="173"/>
    </row>
    <row r="51804" spans="13:21" s="104" customFormat="1" ht="15.75">
      <c r="M51804" s="172"/>
      <c r="N51804" s="172"/>
      <c r="O51804" s="172"/>
      <c r="U51804" s="173"/>
    </row>
    <row r="51805" spans="13:21" s="104" customFormat="1" ht="15.75">
      <c r="M51805" s="172"/>
      <c r="N51805" s="172"/>
      <c r="O51805" s="172"/>
      <c r="U51805" s="173"/>
    </row>
    <row r="51806" spans="13:21" s="104" customFormat="1" ht="15.75">
      <c r="M51806" s="172"/>
      <c r="N51806" s="172"/>
      <c r="O51806" s="172"/>
      <c r="U51806" s="173"/>
    </row>
    <row r="51807" spans="13:21" s="104" customFormat="1" ht="15.75">
      <c r="M51807" s="172"/>
      <c r="N51807" s="172"/>
      <c r="O51807" s="172"/>
      <c r="U51807" s="173"/>
    </row>
    <row r="51808" spans="13:21" s="104" customFormat="1" ht="15.75">
      <c r="M51808" s="172"/>
      <c r="N51808" s="172"/>
      <c r="O51808" s="172"/>
      <c r="U51808" s="173"/>
    </row>
    <row r="51809" spans="13:21" s="104" customFormat="1" ht="15.75">
      <c r="M51809" s="172"/>
      <c r="N51809" s="172"/>
      <c r="O51809" s="172"/>
      <c r="U51809" s="173"/>
    </row>
    <row r="51810" spans="13:21" s="104" customFormat="1" ht="15.75">
      <c r="M51810" s="172"/>
      <c r="N51810" s="172"/>
      <c r="O51810" s="172"/>
      <c r="U51810" s="173"/>
    </row>
    <row r="51811" spans="13:21" s="104" customFormat="1" ht="15.75">
      <c r="M51811" s="172"/>
      <c r="N51811" s="172"/>
      <c r="O51811" s="172"/>
      <c r="U51811" s="173"/>
    </row>
    <row r="51812" spans="13:21" s="104" customFormat="1" ht="15.75">
      <c r="M51812" s="172"/>
      <c r="N51812" s="172"/>
      <c r="O51812" s="172"/>
      <c r="U51812" s="173"/>
    </row>
    <row r="51813" spans="13:21" s="104" customFormat="1" ht="15.75">
      <c r="M51813" s="172"/>
      <c r="N51813" s="172"/>
      <c r="O51813" s="172"/>
      <c r="U51813" s="173"/>
    </row>
    <row r="51814" spans="13:21" s="104" customFormat="1" ht="15.75">
      <c r="M51814" s="172"/>
      <c r="N51814" s="172"/>
      <c r="O51814" s="172"/>
      <c r="U51814" s="173"/>
    </row>
    <row r="51815" spans="13:21" s="104" customFormat="1" ht="15.75">
      <c r="M51815" s="172"/>
      <c r="N51815" s="172"/>
      <c r="O51815" s="172"/>
      <c r="U51815" s="173"/>
    </row>
    <row r="51816" spans="13:21" s="104" customFormat="1" ht="15.75">
      <c r="M51816" s="172"/>
      <c r="N51816" s="172"/>
      <c r="O51816" s="172"/>
      <c r="U51816" s="173"/>
    </row>
    <row r="51817" spans="13:21" s="104" customFormat="1" ht="15.75">
      <c r="M51817" s="172"/>
      <c r="N51817" s="172"/>
      <c r="O51817" s="172"/>
      <c r="U51817" s="173"/>
    </row>
    <row r="51818" spans="13:21" s="104" customFormat="1" ht="15.75">
      <c r="M51818" s="172"/>
      <c r="N51818" s="172"/>
      <c r="O51818" s="172"/>
      <c r="U51818" s="173"/>
    </row>
    <row r="51819" spans="13:21" s="104" customFormat="1" ht="15.75">
      <c r="M51819" s="172"/>
      <c r="N51819" s="172"/>
      <c r="O51819" s="172"/>
      <c r="U51819" s="173"/>
    </row>
    <row r="51820" spans="13:21" s="104" customFormat="1" ht="15.75">
      <c r="M51820" s="172"/>
      <c r="N51820" s="172"/>
      <c r="O51820" s="172"/>
      <c r="U51820" s="173"/>
    </row>
    <row r="51821" spans="13:21" s="104" customFormat="1" ht="15.75">
      <c r="M51821" s="172"/>
      <c r="N51821" s="172"/>
      <c r="O51821" s="172"/>
      <c r="U51821" s="173"/>
    </row>
    <row r="51822" spans="13:21" s="104" customFormat="1" ht="15.75">
      <c r="M51822" s="172"/>
      <c r="N51822" s="172"/>
      <c r="O51822" s="172"/>
      <c r="U51822" s="173"/>
    </row>
    <row r="51823" spans="13:21" s="104" customFormat="1" ht="15.75">
      <c r="M51823" s="172"/>
      <c r="N51823" s="172"/>
      <c r="O51823" s="172"/>
      <c r="U51823" s="173"/>
    </row>
    <row r="51824" spans="13:21" s="104" customFormat="1" ht="15.75">
      <c r="M51824" s="172"/>
      <c r="N51824" s="172"/>
      <c r="O51824" s="172"/>
      <c r="U51824" s="173"/>
    </row>
    <row r="51825" spans="13:21" s="104" customFormat="1" ht="15.75">
      <c r="M51825" s="172"/>
      <c r="N51825" s="172"/>
      <c r="O51825" s="172"/>
      <c r="U51825" s="173"/>
    </row>
    <row r="51826" spans="13:21" s="104" customFormat="1" ht="15.75">
      <c r="M51826" s="172"/>
      <c r="N51826" s="172"/>
      <c r="O51826" s="172"/>
      <c r="U51826" s="173"/>
    </row>
    <row r="51827" spans="13:21" s="104" customFormat="1" ht="15.75">
      <c r="M51827" s="172"/>
      <c r="N51827" s="172"/>
      <c r="O51827" s="172"/>
      <c r="U51827" s="173"/>
    </row>
    <row r="51828" spans="13:21" s="104" customFormat="1" ht="15.75">
      <c r="M51828" s="172"/>
      <c r="N51828" s="172"/>
      <c r="O51828" s="172"/>
      <c r="U51828" s="173"/>
    </row>
    <row r="51829" spans="13:21" s="104" customFormat="1" ht="15.75">
      <c r="M51829" s="172"/>
      <c r="N51829" s="172"/>
      <c r="O51829" s="172"/>
      <c r="U51829" s="173"/>
    </row>
    <row r="51830" spans="13:21" s="104" customFormat="1" ht="15.75">
      <c r="M51830" s="172"/>
      <c r="N51830" s="172"/>
      <c r="O51830" s="172"/>
      <c r="U51830" s="173"/>
    </row>
    <row r="51831" spans="13:21" s="104" customFormat="1" ht="15.75">
      <c r="M51831" s="172"/>
      <c r="N51831" s="172"/>
      <c r="O51831" s="172"/>
      <c r="U51831" s="173"/>
    </row>
    <row r="51832" spans="13:21" s="104" customFormat="1" ht="15.75">
      <c r="M51832" s="172"/>
      <c r="N51832" s="172"/>
      <c r="O51832" s="172"/>
      <c r="U51832" s="173"/>
    </row>
    <row r="51833" spans="13:21" s="104" customFormat="1" ht="15.75">
      <c r="M51833" s="172"/>
      <c r="N51833" s="172"/>
      <c r="O51833" s="172"/>
      <c r="U51833" s="173"/>
    </row>
    <row r="51834" spans="13:21" s="104" customFormat="1" ht="15.75">
      <c r="M51834" s="172"/>
      <c r="N51834" s="172"/>
      <c r="O51834" s="172"/>
      <c r="U51834" s="173"/>
    </row>
    <row r="51835" spans="13:21" s="104" customFormat="1" ht="15.75">
      <c r="M51835" s="172"/>
      <c r="N51835" s="172"/>
      <c r="O51835" s="172"/>
      <c r="U51835" s="173"/>
    </row>
    <row r="51836" spans="13:21" s="104" customFormat="1" ht="15.75">
      <c r="M51836" s="172"/>
      <c r="N51836" s="172"/>
      <c r="O51836" s="172"/>
      <c r="U51836" s="173"/>
    </row>
    <row r="51837" spans="13:21" s="104" customFormat="1" ht="15.75">
      <c r="M51837" s="172"/>
      <c r="N51837" s="172"/>
      <c r="O51837" s="172"/>
      <c r="U51837" s="173"/>
    </row>
    <row r="51838" spans="13:21" s="104" customFormat="1" ht="15.75">
      <c r="M51838" s="172"/>
      <c r="N51838" s="172"/>
      <c r="O51838" s="172"/>
      <c r="U51838" s="173"/>
    </row>
    <row r="51839" spans="13:21" s="104" customFormat="1" ht="15.75">
      <c r="M51839" s="172"/>
      <c r="N51839" s="172"/>
      <c r="O51839" s="172"/>
      <c r="U51839" s="173"/>
    </row>
    <row r="51840" spans="13:21" s="104" customFormat="1" ht="15.75">
      <c r="M51840" s="172"/>
      <c r="N51840" s="172"/>
      <c r="O51840" s="172"/>
      <c r="U51840" s="173"/>
    </row>
    <row r="51841" spans="13:21" s="104" customFormat="1" ht="15.75">
      <c r="M51841" s="172"/>
      <c r="N51841" s="172"/>
      <c r="O51841" s="172"/>
      <c r="U51841" s="173"/>
    </row>
    <row r="51842" spans="13:21" s="104" customFormat="1" ht="15.75">
      <c r="M51842" s="172"/>
      <c r="N51842" s="172"/>
      <c r="O51842" s="172"/>
      <c r="U51842" s="173"/>
    </row>
    <row r="51843" spans="13:21" s="104" customFormat="1" ht="15.75">
      <c r="M51843" s="172"/>
      <c r="N51843" s="172"/>
      <c r="O51843" s="172"/>
      <c r="U51843" s="173"/>
    </row>
    <row r="51844" spans="13:21" s="104" customFormat="1" ht="15.75">
      <c r="M51844" s="172"/>
      <c r="N51844" s="172"/>
      <c r="O51844" s="172"/>
      <c r="U51844" s="173"/>
    </row>
    <row r="51845" spans="13:21" s="104" customFormat="1" ht="15.75">
      <c r="M51845" s="172"/>
      <c r="N51845" s="172"/>
      <c r="O51845" s="172"/>
      <c r="U51845" s="173"/>
    </row>
    <row r="51846" spans="13:21" s="104" customFormat="1" ht="15.75">
      <c r="M51846" s="172"/>
      <c r="N51846" s="172"/>
      <c r="O51846" s="172"/>
      <c r="U51846" s="173"/>
    </row>
    <row r="51847" spans="13:21" s="104" customFormat="1" ht="15.75">
      <c r="M51847" s="172"/>
      <c r="N51847" s="172"/>
      <c r="O51847" s="172"/>
      <c r="U51847" s="173"/>
    </row>
    <row r="51848" spans="13:21" s="104" customFormat="1" ht="15.75">
      <c r="M51848" s="172"/>
      <c r="N51848" s="172"/>
      <c r="O51848" s="172"/>
      <c r="U51848" s="173"/>
    </row>
    <row r="51849" spans="13:21" s="104" customFormat="1" ht="15.75">
      <c r="M51849" s="172"/>
      <c r="N51849" s="172"/>
      <c r="O51849" s="172"/>
      <c r="U51849" s="173"/>
    </row>
    <row r="51850" spans="13:21" s="104" customFormat="1" ht="15.75">
      <c r="M51850" s="172"/>
      <c r="N51850" s="172"/>
      <c r="O51850" s="172"/>
      <c r="U51850" s="173"/>
    </row>
    <row r="51851" spans="13:21" s="104" customFormat="1" ht="15.75">
      <c r="M51851" s="172"/>
      <c r="N51851" s="172"/>
      <c r="O51851" s="172"/>
      <c r="U51851" s="173"/>
    </row>
    <row r="51852" spans="13:21" s="104" customFormat="1" ht="15.75">
      <c r="M51852" s="172"/>
      <c r="N51852" s="172"/>
      <c r="O51852" s="172"/>
      <c r="U51852" s="173"/>
    </row>
    <row r="51853" spans="13:21" s="104" customFormat="1" ht="15.75">
      <c r="M51853" s="172"/>
      <c r="N51853" s="172"/>
      <c r="O51853" s="172"/>
      <c r="U51853" s="173"/>
    </row>
    <row r="51854" spans="13:21" s="104" customFormat="1" ht="15.75">
      <c r="M51854" s="172"/>
      <c r="N51854" s="172"/>
      <c r="O51854" s="172"/>
      <c r="U51854" s="173"/>
    </row>
    <row r="51855" spans="13:21" s="104" customFormat="1" ht="15.75">
      <c r="M51855" s="172"/>
      <c r="N51855" s="172"/>
      <c r="O51855" s="172"/>
      <c r="U51855" s="173"/>
    </row>
    <row r="51856" spans="13:21" s="104" customFormat="1" ht="15.75">
      <c r="M51856" s="172"/>
      <c r="N51856" s="172"/>
      <c r="O51856" s="172"/>
      <c r="U51856" s="173"/>
    </row>
    <row r="51857" spans="13:21" s="104" customFormat="1" ht="15.75">
      <c r="M51857" s="172"/>
      <c r="N51857" s="172"/>
      <c r="O51857" s="172"/>
      <c r="U51857" s="173"/>
    </row>
    <row r="51858" spans="13:21" s="104" customFormat="1" ht="15.75">
      <c r="M51858" s="172"/>
      <c r="N51858" s="172"/>
      <c r="O51858" s="172"/>
      <c r="U51858" s="173"/>
    </row>
    <row r="51859" spans="13:21" s="104" customFormat="1" ht="15.75">
      <c r="M51859" s="172"/>
      <c r="N51859" s="172"/>
      <c r="O51859" s="172"/>
      <c r="U51859" s="173"/>
    </row>
    <row r="51860" spans="13:21" s="104" customFormat="1" ht="15.75">
      <c r="M51860" s="172"/>
      <c r="N51860" s="172"/>
      <c r="O51860" s="172"/>
      <c r="U51860" s="173"/>
    </row>
    <row r="51861" spans="13:21" s="104" customFormat="1" ht="15.75">
      <c r="M51861" s="172"/>
      <c r="N51861" s="172"/>
      <c r="O51861" s="172"/>
      <c r="U51861" s="173"/>
    </row>
    <row r="51862" spans="13:21" s="104" customFormat="1" ht="15.75">
      <c r="M51862" s="172"/>
      <c r="N51862" s="172"/>
      <c r="O51862" s="172"/>
      <c r="U51862" s="173"/>
    </row>
    <row r="51863" spans="13:21" s="104" customFormat="1" ht="15.75">
      <c r="M51863" s="172"/>
      <c r="N51863" s="172"/>
      <c r="O51863" s="172"/>
      <c r="U51863" s="173"/>
    </row>
    <row r="51864" spans="13:21" s="104" customFormat="1" ht="15.75">
      <c r="M51864" s="172"/>
      <c r="N51864" s="172"/>
      <c r="O51864" s="172"/>
      <c r="U51864" s="173"/>
    </row>
    <row r="51865" spans="13:21" s="104" customFormat="1" ht="15.75">
      <c r="M51865" s="172"/>
      <c r="N51865" s="172"/>
      <c r="O51865" s="172"/>
      <c r="U51865" s="173"/>
    </row>
    <row r="51866" spans="13:21" s="104" customFormat="1" ht="15.75">
      <c r="M51866" s="172"/>
      <c r="N51866" s="172"/>
      <c r="O51866" s="172"/>
      <c r="U51866" s="173"/>
    </row>
    <row r="51867" spans="13:21" s="104" customFormat="1" ht="15.75">
      <c r="M51867" s="172"/>
      <c r="N51867" s="172"/>
      <c r="O51867" s="172"/>
      <c r="U51867" s="173"/>
    </row>
    <row r="51868" spans="13:21" s="104" customFormat="1" ht="15.75">
      <c r="M51868" s="172"/>
      <c r="N51868" s="172"/>
      <c r="O51868" s="172"/>
      <c r="U51868" s="173"/>
    </row>
    <row r="51869" spans="13:21" s="104" customFormat="1" ht="15.75">
      <c r="M51869" s="172"/>
      <c r="N51869" s="172"/>
      <c r="O51869" s="172"/>
      <c r="U51869" s="173"/>
    </row>
    <row r="51870" spans="13:21" s="104" customFormat="1" ht="15.75">
      <c r="M51870" s="172"/>
      <c r="N51870" s="172"/>
      <c r="O51870" s="172"/>
      <c r="U51870" s="173"/>
    </row>
    <row r="51871" spans="13:21" s="104" customFormat="1" ht="15.75">
      <c r="M51871" s="172"/>
      <c r="N51871" s="172"/>
      <c r="O51871" s="172"/>
      <c r="U51871" s="173"/>
    </row>
    <row r="51872" spans="13:21" s="104" customFormat="1" ht="15.75">
      <c r="M51872" s="172"/>
      <c r="N51872" s="172"/>
      <c r="O51872" s="172"/>
      <c r="U51872" s="173"/>
    </row>
    <row r="51873" spans="13:21" s="104" customFormat="1" ht="15.75">
      <c r="M51873" s="172"/>
      <c r="N51873" s="172"/>
      <c r="O51873" s="172"/>
      <c r="U51873" s="173"/>
    </row>
    <row r="51874" spans="13:21" s="104" customFormat="1" ht="15.75">
      <c r="M51874" s="172"/>
      <c r="N51874" s="172"/>
      <c r="O51874" s="172"/>
      <c r="U51874" s="173"/>
    </row>
    <row r="51875" spans="13:21" s="104" customFormat="1" ht="15.75">
      <c r="M51875" s="172"/>
      <c r="N51875" s="172"/>
      <c r="O51875" s="172"/>
      <c r="U51875" s="173"/>
    </row>
    <row r="51876" spans="13:21" s="104" customFormat="1" ht="15.75">
      <c r="M51876" s="172"/>
      <c r="N51876" s="172"/>
      <c r="O51876" s="172"/>
      <c r="U51876" s="173"/>
    </row>
    <row r="51877" spans="13:21" s="104" customFormat="1" ht="15.75">
      <c r="M51877" s="172"/>
      <c r="N51877" s="172"/>
      <c r="O51877" s="172"/>
      <c r="U51877" s="173"/>
    </row>
    <row r="51878" spans="13:21" s="104" customFormat="1" ht="15.75">
      <c r="M51878" s="172"/>
      <c r="N51878" s="172"/>
      <c r="O51878" s="172"/>
      <c r="U51878" s="173"/>
    </row>
    <row r="51879" spans="13:21" s="104" customFormat="1" ht="15.75">
      <c r="M51879" s="172"/>
      <c r="N51879" s="172"/>
      <c r="O51879" s="172"/>
      <c r="U51879" s="173"/>
    </row>
    <row r="51880" spans="13:21" s="104" customFormat="1" ht="15.75">
      <c r="M51880" s="172"/>
      <c r="N51880" s="172"/>
      <c r="O51880" s="172"/>
      <c r="U51880" s="173"/>
    </row>
    <row r="51881" spans="13:21" s="104" customFormat="1" ht="15.75">
      <c r="M51881" s="172"/>
      <c r="N51881" s="172"/>
      <c r="O51881" s="172"/>
      <c r="U51881" s="173"/>
    </row>
    <row r="51882" spans="13:21" s="104" customFormat="1" ht="15.75">
      <c r="M51882" s="172"/>
      <c r="N51882" s="172"/>
      <c r="O51882" s="172"/>
      <c r="U51882" s="173"/>
    </row>
    <row r="51883" spans="13:21" s="104" customFormat="1" ht="15.75">
      <c r="M51883" s="172"/>
      <c r="N51883" s="172"/>
      <c r="O51883" s="172"/>
      <c r="U51883" s="173"/>
    </row>
    <row r="51884" spans="13:21" s="104" customFormat="1" ht="15.75">
      <c r="M51884" s="172"/>
      <c r="N51884" s="172"/>
      <c r="O51884" s="172"/>
      <c r="U51884" s="173"/>
    </row>
    <row r="51885" spans="13:21" s="104" customFormat="1" ht="15.75">
      <c r="M51885" s="172"/>
      <c r="N51885" s="172"/>
      <c r="O51885" s="172"/>
      <c r="U51885" s="173"/>
    </row>
    <row r="51886" spans="13:21" s="104" customFormat="1" ht="15.75">
      <c r="M51886" s="172"/>
      <c r="N51886" s="172"/>
      <c r="O51886" s="172"/>
      <c r="U51886" s="173"/>
    </row>
    <row r="51887" spans="13:21" s="104" customFormat="1" ht="15.75">
      <c r="M51887" s="172"/>
      <c r="N51887" s="172"/>
      <c r="O51887" s="172"/>
      <c r="U51887" s="173"/>
    </row>
    <row r="51888" spans="13:21" s="104" customFormat="1" ht="15.75">
      <c r="M51888" s="172"/>
      <c r="N51888" s="172"/>
      <c r="O51888" s="172"/>
      <c r="U51888" s="173"/>
    </row>
    <row r="51889" spans="13:21" s="104" customFormat="1" ht="15.75">
      <c r="M51889" s="172"/>
      <c r="N51889" s="172"/>
      <c r="O51889" s="172"/>
      <c r="U51889" s="173"/>
    </row>
    <row r="51890" spans="13:21" s="104" customFormat="1" ht="15.75">
      <c r="M51890" s="172"/>
      <c r="N51890" s="172"/>
      <c r="O51890" s="172"/>
      <c r="U51890" s="173"/>
    </row>
    <row r="51891" spans="13:21" s="104" customFormat="1" ht="15.75">
      <c r="M51891" s="172"/>
      <c r="N51891" s="172"/>
      <c r="O51891" s="172"/>
      <c r="U51891" s="173"/>
    </row>
    <row r="51892" spans="13:21" s="104" customFormat="1" ht="15.75">
      <c r="M51892" s="172"/>
      <c r="N51892" s="172"/>
      <c r="O51892" s="172"/>
      <c r="U51892" s="173"/>
    </row>
    <row r="51893" spans="13:21" s="104" customFormat="1" ht="15.75">
      <c r="M51893" s="172"/>
      <c r="N51893" s="172"/>
      <c r="O51893" s="172"/>
      <c r="U51893" s="173"/>
    </row>
    <row r="51894" spans="13:21" s="104" customFormat="1" ht="15.75">
      <c r="M51894" s="172"/>
      <c r="N51894" s="172"/>
      <c r="O51894" s="172"/>
      <c r="U51894" s="173"/>
    </row>
    <row r="51895" spans="13:21" s="104" customFormat="1" ht="15.75">
      <c r="M51895" s="172"/>
      <c r="N51895" s="172"/>
      <c r="O51895" s="172"/>
      <c r="U51895" s="173"/>
    </row>
    <row r="51896" spans="13:21" s="104" customFormat="1" ht="15.75">
      <c r="M51896" s="172"/>
      <c r="N51896" s="172"/>
      <c r="O51896" s="172"/>
      <c r="U51896" s="173"/>
    </row>
    <row r="51897" spans="13:21" s="104" customFormat="1" ht="15.75">
      <c r="M51897" s="172"/>
      <c r="N51897" s="172"/>
      <c r="O51897" s="172"/>
      <c r="U51897" s="173"/>
    </row>
    <row r="51898" spans="13:21" s="104" customFormat="1" ht="15.75">
      <c r="M51898" s="172"/>
      <c r="N51898" s="172"/>
      <c r="O51898" s="172"/>
      <c r="U51898" s="173"/>
    </row>
    <row r="51899" spans="13:21" s="104" customFormat="1" ht="15.75">
      <c r="M51899" s="172"/>
      <c r="N51899" s="172"/>
      <c r="O51899" s="172"/>
      <c r="U51899" s="173"/>
    </row>
    <row r="51900" spans="13:21" s="104" customFormat="1" ht="15.75">
      <c r="M51900" s="172"/>
      <c r="N51900" s="172"/>
      <c r="O51900" s="172"/>
      <c r="U51900" s="173"/>
    </row>
    <row r="51901" spans="13:21" s="104" customFormat="1" ht="15.75">
      <c r="M51901" s="172"/>
      <c r="N51901" s="172"/>
      <c r="O51901" s="172"/>
      <c r="U51901" s="173"/>
    </row>
    <row r="51902" spans="13:21" s="104" customFormat="1" ht="15.75">
      <c r="M51902" s="172"/>
      <c r="N51902" s="172"/>
      <c r="O51902" s="172"/>
      <c r="U51902" s="173"/>
    </row>
    <row r="51903" spans="13:21" s="104" customFormat="1" ht="15.75">
      <c r="M51903" s="172"/>
      <c r="N51903" s="172"/>
      <c r="O51903" s="172"/>
      <c r="U51903" s="173"/>
    </row>
    <row r="51904" spans="13:21" s="104" customFormat="1" ht="15.75">
      <c r="M51904" s="172"/>
      <c r="N51904" s="172"/>
      <c r="O51904" s="172"/>
      <c r="U51904" s="173"/>
    </row>
    <row r="51905" spans="13:21" s="104" customFormat="1" ht="15.75">
      <c r="M51905" s="172"/>
      <c r="N51905" s="172"/>
      <c r="O51905" s="172"/>
      <c r="U51905" s="173"/>
    </row>
    <row r="51906" spans="13:21" s="104" customFormat="1" ht="15.75">
      <c r="M51906" s="172"/>
      <c r="N51906" s="172"/>
      <c r="O51906" s="172"/>
      <c r="U51906" s="173"/>
    </row>
    <row r="51907" spans="13:21" s="104" customFormat="1" ht="15.75">
      <c r="M51907" s="172"/>
      <c r="N51907" s="172"/>
      <c r="O51907" s="172"/>
      <c r="U51907" s="173"/>
    </row>
    <row r="51908" spans="13:21" s="104" customFormat="1" ht="15.75">
      <c r="M51908" s="172"/>
      <c r="N51908" s="172"/>
      <c r="O51908" s="172"/>
      <c r="U51908" s="173"/>
    </row>
    <row r="51909" spans="13:21" s="104" customFormat="1" ht="15.75">
      <c r="M51909" s="172"/>
      <c r="N51909" s="172"/>
      <c r="O51909" s="172"/>
      <c r="U51909" s="173"/>
    </row>
    <row r="51910" spans="13:21" s="104" customFormat="1" ht="15.75">
      <c r="M51910" s="172"/>
      <c r="N51910" s="172"/>
      <c r="O51910" s="172"/>
      <c r="U51910" s="173"/>
    </row>
    <row r="51911" spans="13:21" s="104" customFormat="1" ht="15.75">
      <c r="M51911" s="172"/>
      <c r="N51911" s="172"/>
      <c r="O51911" s="172"/>
      <c r="U51911" s="173"/>
    </row>
    <row r="51912" spans="13:21" s="104" customFormat="1" ht="15.75">
      <c r="M51912" s="172"/>
      <c r="N51912" s="172"/>
      <c r="O51912" s="172"/>
      <c r="U51912" s="173"/>
    </row>
    <row r="51913" spans="13:21" s="104" customFormat="1" ht="15.75">
      <c r="M51913" s="172"/>
      <c r="N51913" s="172"/>
      <c r="O51913" s="172"/>
      <c r="U51913" s="173"/>
    </row>
    <row r="51914" spans="13:21" s="104" customFormat="1" ht="15.75">
      <c r="M51914" s="172"/>
      <c r="N51914" s="172"/>
      <c r="O51914" s="172"/>
      <c r="U51914" s="173"/>
    </row>
    <row r="51915" spans="13:21" s="104" customFormat="1" ht="15.75">
      <c r="M51915" s="172"/>
      <c r="N51915" s="172"/>
      <c r="O51915" s="172"/>
      <c r="U51915" s="173"/>
    </row>
    <row r="51916" spans="13:21" s="104" customFormat="1" ht="15.75">
      <c r="M51916" s="172"/>
      <c r="N51916" s="172"/>
      <c r="O51916" s="172"/>
      <c r="U51916" s="173"/>
    </row>
    <row r="51917" spans="13:21" s="104" customFormat="1" ht="15.75">
      <c r="M51917" s="172"/>
      <c r="N51917" s="172"/>
      <c r="O51917" s="172"/>
      <c r="U51917" s="173"/>
    </row>
    <row r="51918" spans="13:21" s="104" customFormat="1" ht="15.75">
      <c r="M51918" s="172"/>
      <c r="N51918" s="172"/>
      <c r="O51918" s="172"/>
      <c r="U51918" s="173"/>
    </row>
    <row r="51919" spans="13:21" s="104" customFormat="1" ht="15.75">
      <c r="M51919" s="172"/>
      <c r="N51919" s="172"/>
      <c r="O51919" s="172"/>
      <c r="U51919" s="173"/>
    </row>
    <row r="51920" spans="13:21" s="104" customFormat="1" ht="15.75">
      <c r="M51920" s="172"/>
      <c r="N51920" s="172"/>
      <c r="O51920" s="172"/>
      <c r="U51920" s="173"/>
    </row>
    <row r="51921" spans="13:21" s="104" customFormat="1" ht="15.75">
      <c r="M51921" s="172"/>
      <c r="N51921" s="172"/>
      <c r="O51921" s="172"/>
      <c r="U51921" s="173"/>
    </row>
    <row r="51922" spans="13:21" s="104" customFormat="1" ht="15.75">
      <c r="M51922" s="172"/>
      <c r="N51922" s="172"/>
      <c r="O51922" s="172"/>
      <c r="U51922" s="173"/>
    </row>
    <row r="51923" spans="13:21" s="104" customFormat="1" ht="15.75">
      <c r="M51923" s="172"/>
      <c r="N51923" s="172"/>
      <c r="O51923" s="172"/>
      <c r="U51923" s="173"/>
    </row>
    <row r="51924" spans="13:21" s="104" customFormat="1" ht="15.75">
      <c r="M51924" s="172"/>
      <c r="N51924" s="172"/>
      <c r="O51924" s="172"/>
      <c r="U51924" s="173"/>
    </row>
    <row r="51925" spans="13:21" s="104" customFormat="1" ht="15.75">
      <c r="M51925" s="172"/>
      <c r="N51925" s="172"/>
      <c r="O51925" s="172"/>
      <c r="U51925" s="173"/>
    </row>
    <row r="51926" spans="13:21" s="104" customFormat="1" ht="15.75">
      <c r="M51926" s="172"/>
      <c r="N51926" s="172"/>
      <c r="O51926" s="172"/>
      <c r="U51926" s="173"/>
    </row>
    <row r="51927" spans="13:21" s="104" customFormat="1" ht="15.75">
      <c r="M51927" s="172"/>
      <c r="N51927" s="172"/>
      <c r="O51927" s="172"/>
      <c r="U51927" s="173"/>
    </row>
    <row r="51928" spans="13:21" s="104" customFormat="1" ht="15.75">
      <c r="M51928" s="172"/>
      <c r="N51928" s="172"/>
      <c r="O51928" s="172"/>
      <c r="U51928" s="173"/>
    </row>
    <row r="51929" spans="13:21" s="104" customFormat="1" ht="15.75">
      <c r="M51929" s="172"/>
      <c r="N51929" s="172"/>
      <c r="O51929" s="172"/>
      <c r="U51929" s="173"/>
    </row>
    <row r="51930" spans="13:21" s="104" customFormat="1" ht="15.75">
      <c r="M51930" s="172"/>
      <c r="N51930" s="172"/>
      <c r="O51930" s="172"/>
      <c r="U51930" s="173"/>
    </row>
    <row r="51931" spans="13:21" s="104" customFormat="1" ht="15.75">
      <c r="M51931" s="172"/>
      <c r="N51931" s="172"/>
      <c r="O51931" s="172"/>
      <c r="U51931" s="173"/>
    </row>
    <row r="51932" spans="13:21" s="104" customFormat="1" ht="15.75">
      <c r="M51932" s="172"/>
      <c r="N51932" s="172"/>
      <c r="O51932" s="172"/>
      <c r="U51932" s="173"/>
    </row>
    <row r="51933" spans="13:21" s="104" customFormat="1" ht="15.75">
      <c r="M51933" s="172"/>
      <c r="N51933" s="172"/>
      <c r="O51933" s="172"/>
      <c r="U51933" s="173"/>
    </row>
    <row r="51934" spans="13:21" s="104" customFormat="1" ht="15.75">
      <c r="M51934" s="172"/>
      <c r="N51934" s="172"/>
      <c r="O51934" s="172"/>
      <c r="U51934" s="173"/>
    </row>
    <row r="51935" spans="13:21" s="104" customFormat="1" ht="15.75">
      <c r="M51935" s="172"/>
      <c r="N51935" s="172"/>
      <c r="O51935" s="172"/>
      <c r="U51935" s="173"/>
    </row>
    <row r="51936" spans="13:21" s="104" customFormat="1" ht="15.75">
      <c r="M51936" s="172"/>
      <c r="N51936" s="172"/>
      <c r="O51936" s="172"/>
      <c r="U51936" s="173"/>
    </row>
    <row r="51937" spans="13:21" s="104" customFormat="1" ht="15.75">
      <c r="M51937" s="172"/>
      <c r="N51937" s="172"/>
      <c r="O51937" s="172"/>
      <c r="U51937" s="173"/>
    </row>
    <row r="51938" spans="13:21" s="104" customFormat="1" ht="15.75">
      <c r="M51938" s="172"/>
      <c r="N51938" s="172"/>
      <c r="O51938" s="172"/>
      <c r="U51938" s="173"/>
    </row>
    <row r="51939" spans="13:21" s="104" customFormat="1" ht="15.75">
      <c r="M51939" s="172"/>
      <c r="N51939" s="172"/>
      <c r="O51939" s="172"/>
      <c r="U51939" s="173"/>
    </row>
    <row r="51940" spans="13:21" s="104" customFormat="1" ht="15.75">
      <c r="M51940" s="172"/>
      <c r="N51940" s="172"/>
      <c r="O51940" s="172"/>
      <c r="U51940" s="173"/>
    </row>
    <row r="51941" spans="13:21" s="104" customFormat="1" ht="15.75">
      <c r="M51941" s="172"/>
      <c r="N51941" s="172"/>
      <c r="O51941" s="172"/>
      <c r="U51941" s="173"/>
    </row>
    <row r="51942" spans="13:21" s="104" customFormat="1" ht="15.75">
      <c r="M51942" s="172"/>
      <c r="N51942" s="172"/>
      <c r="O51942" s="172"/>
      <c r="U51942" s="173"/>
    </row>
    <row r="51943" spans="13:21" s="104" customFormat="1" ht="15.75">
      <c r="M51943" s="172"/>
      <c r="N51943" s="172"/>
      <c r="O51943" s="172"/>
      <c r="U51943" s="173"/>
    </row>
    <row r="51944" spans="13:21" s="104" customFormat="1" ht="15.75">
      <c r="M51944" s="172"/>
      <c r="N51944" s="172"/>
      <c r="O51944" s="172"/>
      <c r="U51944" s="173"/>
    </row>
    <row r="51945" spans="13:21" s="104" customFormat="1" ht="15.75">
      <c r="M51945" s="172"/>
      <c r="N51945" s="172"/>
      <c r="O51945" s="172"/>
      <c r="U51945" s="173"/>
    </row>
    <row r="51946" spans="13:21" s="104" customFormat="1" ht="15.75">
      <c r="M51946" s="172"/>
      <c r="N51946" s="172"/>
      <c r="O51946" s="172"/>
      <c r="U51946" s="173"/>
    </row>
    <row r="51947" spans="13:21" s="104" customFormat="1" ht="15.75">
      <c r="M51947" s="172"/>
      <c r="N51947" s="172"/>
      <c r="O51947" s="172"/>
      <c r="U51947" s="173"/>
    </row>
    <row r="51948" spans="13:21" s="104" customFormat="1" ht="15.75">
      <c r="M51948" s="172"/>
      <c r="N51948" s="172"/>
      <c r="O51948" s="172"/>
      <c r="U51948" s="173"/>
    </row>
    <row r="51949" spans="13:21" s="104" customFormat="1" ht="15.75">
      <c r="M51949" s="172"/>
      <c r="N51949" s="172"/>
      <c r="O51949" s="172"/>
      <c r="U51949" s="173"/>
    </row>
    <row r="51950" spans="13:21" s="104" customFormat="1" ht="15.75">
      <c r="M51950" s="172"/>
      <c r="N51950" s="172"/>
      <c r="O51950" s="172"/>
      <c r="U51950" s="173"/>
    </row>
    <row r="51951" spans="13:21" s="104" customFormat="1" ht="15.75">
      <c r="M51951" s="172"/>
      <c r="N51951" s="172"/>
      <c r="O51951" s="172"/>
      <c r="U51951" s="173"/>
    </row>
    <row r="51952" spans="13:21" s="104" customFormat="1" ht="15.75">
      <c r="M51952" s="172"/>
      <c r="N51952" s="172"/>
      <c r="O51952" s="172"/>
      <c r="U51952" s="173"/>
    </row>
    <row r="51953" spans="13:21" s="104" customFormat="1" ht="15.75">
      <c r="M51953" s="172"/>
      <c r="N51953" s="172"/>
      <c r="O51953" s="172"/>
      <c r="U51953" s="173"/>
    </row>
    <row r="51954" spans="13:21" s="104" customFormat="1" ht="15.75">
      <c r="M51954" s="172"/>
      <c r="N51954" s="172"/>
      <c r="O51954" s="172"/>
      <c r="U51954" s="173"/>
    </row>
    <row r="51955" spans="13:21" s="104" customFormat="1" ht="15.75">
      <c r="M51955" s="172"/>
      <c r="N51955" s="172"/>
      <c r="O51955" s="172"/>
      <c r="U51955" s="173"/>
    </row>
    <row r="51956" spans="13:21" s="104" customFormat="1" ht="15.75">
      <c r="M51956" s="172"/>
      <c r="N51956" s="172"/>
      <c r="O51956" s="172"/>
      <c r="U51956" s="173"/>
    </row>
    <row r="51957" spans="13:21" s="104" customFormat="1" ht="15.75">
      <c r="M51957" s="172"/>
      <c r="N51957" s="172"/>
      <c r="O51957" s="172"/>
      <c r="U51957" s="173"/>
    </row>
    <row r="51958" spans="13:21" s="104" customFormat="1" ht="15.75">
      <c r="M51958" s="172"/>
      <c r="N51958" s="172"/>
      <c r="O51958" s="172"/>
      <c r="U51958" s="173"/>
    </row>
    <row r="51959" spans="13:21" s="104" customFormat="1" ht="15.75">
      <c r="M51959" s="172"/>
      <c r="N51959" s="172"/>
      <c r="O51959" s="172"/>
      <c r="U51959" s="173"/>
    </row>
    <row r="51960" spans="13:21" s="104" customFormat="1" ht="15.75">
      <c r="M51960" s="172"/>
      <c r="N51960" s="172"/>
      <c r="O51960" s="172"/>
      <c r="U51960" s="173"/>
    </row>
    <row r="51961" spans="13:21" s="104" customFormat="1" ht="15.75">
      <c r="M51961" s="172"/>
      <c r="N51961" s="172"/>
      <c r="O51961" s="172"/>
      <c r="U51961" s="173"/>
    </row>
    <row r="51962" spans="13:21" s="104" customFormat="1" ht="15.75">
      <c r="M51962" s="172"/>
      <c r="N51962" s="172"/>
      <c r="O51962" s="172"/>
      <c r="U51962" s="173"/>
    </row>
    <row r="51963" spans="13:21" s="104" customFormat="1" ht="15.75">
      <c r="M51963" s="172"/>
      <c r="N51963" s="172"/>
      <c r="O51963" s="172"/>
      <c r="U51963" s="173"/>
    </row>
    <row r="51964" spans="13:21" s="104" customFormat="1" ht="15.75">
      <c r="M51964" s="172"/>
      <c r="N51964" s="172"/>
      <c r="O51964" s="172"/>
      <c r="U51964" s="173"/>
    </row>
    <row r="51965" spans="13:21" s="104" customFormat="1" ht="15.75">
      <c r="M51965" s="172"/>
      <c r="N51965" s="172"/>
      <c r="O51965" s="172"/>
      <c r="U51965" s="173"/>
    </row>
    <row r="51966" spans="13:21" s="104" customFormat="1" ht="15.75">
      <c r="M51966" s="172"/>
      <c r="N51966" s="172"/>
      <c r="O51966" s="172"/>
      <c r="U51966" s="173"/>
    </row>
    <row r="51967" spans="13:21" s="104" customFormat="1" ht="15.75">
      <c r="M51967" s="172"/>
      <c r="N51967" s="172"/>
      <c r="O51967" s="172"/>
      <c r="U51967" s="173"/>
    </row>
    <row r="51968" spans="13:21" s="104" customFormat="1" ht="15.75">
      <c r="M51968" s="172"/>
      <c r="N51968" s="172"/>
      <c r="O51968" s="172"/>
      <c r="U51968" s="173"/>
    </row>
    <row r="51969" spans="13:21" s="104" customFormat="1" ht="15.75">
      <c r="M51969" s="172"/>
      <c r="N51969" s="172"/>
      <c r="O51969" s="172"/>
      <c r="U51969" s="173"/>
    </row>
    <row r="51970" spans="13:21" s="104" customFormat="1" ht="15.75">
      <c r="M51970" s="172"/>
      <c r="N51970" s="172"/>
      <c r="O51970" s="172"/>
      <c r="U51970" s="173"/>
    </row>
    <row r="51971" spans="13:21" s="104" customFormat="1" ht="15.75">
      <c r="M51971" s="172"/>
      <c r="N51971" s="172"/>
      <c r="O51971" s="172"/>
      <c r="U51971" s="173"/>
    </row>
    <row r="51972" spans="13:21" s="104" customFormat="1" ht="15.75">
      <c r="M51972" s="172"/>
      <c r="N51972" s="172"/>
      <c r="O51972" s="172"/>
      <c r="U51972" s="173"/>
    </row>
    <row r="51973" spans="13:21" s="104" customFormat="1" ht="15.75">
      <c r="M51973" s="172"/>
      <c r="N51973" s="172"/>
      <c r="O51973" s="172"/>
      <c r="U51973" s="173"/>
    </row>
    <row r="51974" spans="13:21" s="104" customFormat="1" ht="15.75">
      <c r="M51974" s="172"/>
      <c r="N51974" s="172"/>
      <c r="O51974" s="172"/>
      <c r="U51974" s="173"/>
    </row>
    <row r="51975" spans="13:21" s="104" customFormat="1" ht="15.75">
      <c r="M51975" s="172"/>
      <c r="N51975" s="172"/>
      <c r="O51975" s="172"/>
      <c r="U51975" s="173"/>
    </row>
    <row r="51976" spans="13:21" s="104" customFormat="1" ht="15.75">
      <c r="M51976" s="172"/>
      <c r="N51976" s="172"/>
      <c r="O51976" s="172"/>
      <c r="U51976" s="173"/>
    </row>
    <row r="51977" spans="13:21" s="104" customFormat="1" ht="15.75">
      <c r="M51977" s="172"/>
      <c r="N51977" s="172"/>
      <c r="O51977" s="172"/>
      <c r="U51977" s="173"/>
    </row>
    <row r="51978" spans="13:21" s="104" customFormat="1" ht="15.75">
      <c r="M51978" s="172"/>
      <c r="N51978" s="172"/>
      <c r="O51978" s="172"/>
      <c r="U51978" s="173"/>
    </row>
    <row r="51979" spans="13:21" s="104" customFormat="1" ht="15.75">
      <c r="M51979" s="172"/>
      <c r="N51979" s="172"/>
      <c r="O51979" s="172"/>
      <c r="U51979" s="173"/>
    </row>
    <row r="51980" spans="13:21" s="104" customFormat="1" ht="15.75">
      <c r="M51980" s="172"/>
      <c r="N51980" s="172"/>
      <c r="O51980" s="172"/>
      <c r="U51980" s="173"/>
    </row>
    <row r="51981" spans="13:21" s="104" customFormat="1" ht="15.75">
      <c r="M51981" s="172"/>
      <c r="N51981" s="172"/>
      <c r="O51981" s="172"/>
      <c r="U51981" s="173"/>
    </row>
    <row r="51982" spans="13:21" s="104" customFormat="1" ht="15.75">
      <c r="M51982" s="172"/>
      <c r="N51982" s="172"/>
      <c r="O51982" s="172"/>
      <c r="U51982" s="173"/>
    </row>
    <row r="51983" spans="13:21" s="104" customFormat="1" ht="15.75">
      <c r="M51983" s="172"/>
      <c r="N51983" s="172"/>
      <c r="O51983" s="172"/>
      <c r="U51983" s="173"/>
    </row>
    <row r="51984" spans="13:21" s="104" customFormat="1" ht="15.75">
      <c r="M51984" s="172"/>
      <c r="N51984" s="172"/>
      <c r="O51984" s="172"/>
      <c r="U51984" s="173"/>
    </row>
    <row r="51985" spans="13:21" s="104" customFormat="1" ht="15.75">
      <c r="M51985" s="172"/>
      <c r="N51985" s="172"/>
      <c r="O51985" s="172"/>
      <c r="U51985" s="173"/>
    </row>
    <row r="51986" spans="13:21" s="104" customFormat="1" ht="15.75">
      <c r="M51986" s="172"/>
      <c r="N51986" s="172"/>
      <c r="O51986" s="172"/>
      <c r="U51986" s="173"/>
    </row>
    <row r="51987" spans="13:21" s="104" customFormat="1" ht="15.75">
      <c r="M51987" s="172"/>
      <c r="N51987" s="172"/>
      <c r="O51987" s="172"/>
      <c r="U51987" s="173"/>
    </row>
    <row r="51988" spans="13:21" s="104" customFormat="1" ht="15.75">
      <c r="M51988" s="172"/>
      <c r="N51988" s="172"/>
      <c r="O51988" s="172"/>
      <c r="U51988" s="173"/>
    </row>
    <row r="51989" spans="13:21" s="104" customFormat="1" ht="15.75">
      <c r="M51989" s="172"/>
      <c r="N51989" s="172"/>
      <c r="O51989" s="172"/>
      <c r="U51989" s="173"/>
    </row>
    <row r="51990" spans="13:21" s="104" customFormat="1" ht="15.75">
      <c r="M51990" s="172"/>
      <c r="N51990" s="172"/>
      <c r="O51990" s="172"/>
      <c r="U51990" s="173"/>
    </row>
    <row r="51991" spans="13:21" s="104" customFormat="1" ht="15.75">
      <c r="M51991" s="172"/>
      <c r="N51991" s="172"/>
      <c r="O51991" s="172"/>
      <c r="U51991" s="173"/>
    </row>
    <row r="51992" spans="13:21" s="104" customFormat="1" ht="15.75">
      <c r="M51992" s="172"/>
      <c r="N51992" s="172"/>
      <c r="O51992" s="172"/>
      <c r="U51992" s="173"/>
    </row>
    <row r="51993" spans="13:21" s="104" customFormat="1" ht="15.75">
      <c r="M51993" s="172"/>
      <c r="N51993" s="172"/>
      <c r="O51993" s="172"/>
      <c r="U51993" s="173"/>
    </row>
    <row r="51994" spans="13:21" s="104" customFormat="1" ht="15.75">
      <c r="M51994" s="172"/>
      <c r="N51994" s="172"/>
      <c r="O51994" s="172"/>
      <c r="U51994" s="173"/>
    </row>
    <row r="51995" spans="13:21" s="104" customFormat="1" ht="15.75">
      <c r="M51995" s="172"/>
      <c r="N51995" s="172"/>
      <c r="O51995" s="172"/>
      <c r="U51995" s="173"/>
    </row>
    <row r="51996" spans="13:21" s="104" customFormat="1" ht="15.75">
      <c r="M51996" s="172"/>
      <c r="N51996" s="172"/>
      <c r="O51996" s="172"/>
      <c r="U51996" s="173"/>
    </row>
    <row r="51997" spans="13:21" s="104" customFormat="1" ht="15.75">
      <c r="M51997" s="172"/>
      <c r="N51997" s="172"/>
      <c r="O51997" s="172"/>
      <c r="U51997" s="173"/>
    </row>
    <row r="51998" spans="13:21" s="104" customFormat="1" ht="15.75">
      <c r="M51998" s="172"/>
      <c r="N51998" s="172"/>
      <c r="O51998" s="172"/>
      <c r="U51998" s="173"/>
    </row>
    <row r="51999" spans="13:21" s="104" customFormat="1" ht="15.75">
      <c r="M51999" s="172"/>
      <c r="N51999" s="172"/>
      <c r="O51999" s="172"/>
      <c r="U51999" s="173"/>
    </row>
    <row r="52000" spans="13:21" s="104" customFormat="1" ht="15.75">
      <c r="M52000" s="172"/>
      <c r="N52000" s="172"/>
      <c r="O52000" s="172"/>
      <c r="U52000" s="173"/>
    </row>
    <row r="52001" spans="13:21" s="104" customFormat="1" ht="15.75">
      <c r="M52001" s="172"/>
      <c r="N52001" s="172"/>
      <c r="O52001" s="172"/>
      <c r="U52001" s="173"/>
    </row>
    <row r="52002" spans="13:21" s="104" customFormat="1" ht="15.75">
      <c r="M52002" s="172"/>
      <c r="N52002" s="172"/>
      <c r="O52002" s="172"/>
      <c r="U52002" s="173"/>
    </row>
    <row r="52003" spans="13:21" s="104" customFormat="1" ht="15.75">
      <c r="M52003" s="172"/>
      <c r="N52003" s="172"/>
      <c r="O52003" s="172"/>
      <c r="U52003" s="173"/>
    </row>
    <row r="52004" spans="13:21" s="104" customFormat="1" ht="15.75">
      <c r="M52004" s="172"/>
      <c r="N52004" s="172"/>
      <c r="O52004" s="172"/>
      <c r="U52004" s="173"/>
    </row>
    <row r="52005" spans="13:21" s="104" customFormat="1" ht="15.75">
      <c r="M52005" s="172"/>
      <c r="N52005" s="172"/>
      <c r="O52005" s="172"/>
      <c r="U52005" s="173"/>
    </row>
    <row r="52006" spans="13:21" s="104" customFormat="1" ht="15.75">
      <c r="M52006" s="172"/>
      <c r="N52006" s="172"/>
      <c r="O52006" s="172"/>
      <c r="U52006" s="173"/>
    </row>
    <row r="52007" spans="13:21" s="104" customFormat="1" ht="15.75">
      <c r="M52007" s="172"/>
      <c r="N52007" s="172"/>
      <c r="O52007" s="172"/>
      <c r="U52007" s="173"/>
    </row>
    <row r="52008" spans="13:21" s="104" customFormat="1" ht="15.75">
      <c r="M52008" s="172"/>
      <c r="N52008" s="172"/>
      <c r="O52008" s="172"/>
      <c r="U52008" s="173"/>
    </row>
    <row r="52009" spans="13:21" s="104" customFormat="1" ht="15.75">
      <c r="M52009" s="172"/>
      <c r="N52009" s="172"/>
      <c r="O52009" s="172"/>
      <c r="U52009" s="173"/>
    </row>
    <row r="52010" spans="13:21" s="104" customFormat="1" ht="15.75">
      <c r="M52010" s="172"/>
      <c r="N52010" s="172"/>
      <c r="O52010" s="172"/>
      <c r="U52010" s="173"/>
    </row>
    <row r="52011" spans="13:21" s="104" customFormat="1" ht="15.75">
      <c r="M52011" s="172"/>
      <c r="N52011" s="172"/>
      <c r="O52011" s="172"/>
      <c r="U52011" s="173"/>
    </row>
    <row r="52012" spans="13:21" s="104" customFormat="1" ht="15.75">
      <c r="M52012" s="172"/>
      <c r="N52012" s="172"/>
      <c r="O52012" s="172"/>
      <c r="U52012" s="173"/>
    </row>
    <row r="52013" spans="13:21" s="104" customFormat="1" ht="15.75">
      <c r="M52013" s="172"/>
      <c r="N52013" s="172"/>
      <c r="O52013" s="172"/>
      <c r="U52013" s="173"/>
    </row>
    <row r="52014" spans="13:21" s="104" customFormat="1" ht="15.75">
      <c r="M52014" s="172"/>
      <c r="N52014" s="172"/>
      <c r="O52014" s="172"/>
      <c r="U52014" s="173"/>
    </row>
    <row r="52015" spans="13:21" s="104" customFormat="1" ht="15.75">
      <c r="M52015" s="172"/>
      <c r="N52015" s="172"/>
      <c r="O52015" s="172"/>
      <c r="U52015" s="173"/>
    </row>
    <row r="52016" spans="13:21" s="104" customFormat="1" ht="15.75">
      <c r="M52016" s="172"/>
      <c r="N52016" s="172"/>
      <c r="O52016" s="172"/>
      <c r="U52016" s="173"/>
    </row>
    <row r="52017" spans="13:21" s="104" customFormat="1" ht="15.75">
      <c r="M52017" s="172"/>
      <c r="N52017" s="172"/>
      <c r="O52017" s="172"/>
      <c r="U52017" s="173"/>
    </row>
    <row r="52018" spans="13:21" s="104" customFormat="1" ht="15.75">
      <c r="M52018" s="172"/>
      <c r="N52018" s="172"/>
      <c r="O52018" s="172"/>
      <c r="U52018" s="173"/>
    </row>
    <row r="52019" spans="13:21" s="104" customFormat="1" ht="15.75">
      <c r="M52019" s="172"/>
      <c r="N52019" s="172"/>
      <c r="O52019" s="172"/>
      <c r="U52019" s="173"/>
    </row>
    <row r="52020" spans="13:21" s="104" customFormat="1" ht="15.75">
      <c r="M52020" s="172"/>
      <c r="N52020" s="172"/>
      <c r="O52020" s="172"/>
      <c r="U52020" s="173"/>
    </row>
    <row r="52021" spans="13:21" s="104" customFormat="1" ht="15.75">
      <c r="M52021" s="172"/>
      <c r="N52021" s="172"/>
      <c r="O52021" s="172"/>
      <c r="U52021" s="173"/>
    </row>
    <row r="52022" spans="13:21" s="104" customFormat="1" ht="15.75">
      <c r="M52022" s="172"/>
      <c r="N52022" s="172"/>
      <c r="O52022" s="172"/>
      <c r="U52022" s="173"/>
    </row>
    <row r="52023" spans="13:21" s="104" customFormat="1" ht="15.75">
      <c r="M52023" s="172"/>
      <c r="N52023" s="172"/>
      <c r="O52023" s="172"/>
      <c r="U52023" s="173"/>
    </row>
    <row r="52024" spans="13:21" s="104" customFormat="1" ht="15.75">
      <c r="M52024" s="172"/>
      <c r="N52024" s="172"/>
      <c r="O52024" s="172"/>
      <c r="U52024" s="173"/>
    </row>
    <row r="52025" spans="13:21" s="104" customFormat="1" ht="15.75">
      <c r="M52025" s="172"/>
      <c r="N52025" s="172"/>
      <c r="O52025" s="172"/>
      <c r="U52025" s="173"/>
    </row>
    <row r="52026" spans="13:21" s="104" customFormat="1" ht="15.75">
      <c r="M52026" s="172"/>
      <c r="N52026" s="172"/>
      <c r="O52026" s="172"/>
      <c r="U52026" s="173"/>
    </row>
    <row r="52027" spans="13:21" s="104" customFormat="1" ht="15.75">
      <c r="M52027" s="172"/>
      <c r="N52027" s="172"/>
      <c r="O52027" s="172"/>
      <c r="U52027" s="173"/>
    </row>
    <row r="52028" spans="13:21" s="104" customFormat="1" ht="15.75">
      <c r="M52028" s="172"/>
      <c r="N52028" s="172"/>
      <c r="O52028" s="172"/>
      <c r="U52028" s="173"/>
    </row>
    <row r="52029" spans="13:21" s="104" customFormat="1" ht="15.75">
      <c r="M52029" s="172"/>
      <c r="N52029" s="172"/>
      <c r="O52029" s="172"/>
      <c r="U52029" s="173"/>
    </row>
    <row r="52030" spans="13:21" s="104" customFormat="1" ht="15.75">
      <c r="M52030" s="172"/>
      <c r="N52030" s="172"/>
      <c r="O52030" s="172"/>
      <c r="U52030" s="173"/>
    </row>
    <row r="52031" spans="13:21" s="104" customFormat="1" ht="15.75">
      <c r="M52031" s="172"/>
      <c r="N52031" s="172"/>
      <c r="O52031" s="172"/>
      <c r="U52031" s="173"/>
    </row>
    <row r="52032" spans="13:21" s="104" customFormat="1" ht="15.75">
      <c r="M52032" s="172"/>
      <c r="N52032" s="172"/>
      <c r="O52032" s="172"/>
      <c r="U52032" s="173"/>
    </row>
    <row r="52033" spans="13:21" s="104" customFormat="1" ht="15.75">
      <c r="M52033" s="172"/>
      <c r="N52033" s="172"/>
      <c r="O52033" s="172"/>
      <c r="U52033" s="173"/>
    </row>
    <row r="52034" spans="13:21" s="104" customFormat="1" ht="15.75">
      <c r="M52034" s="172"/>
      <c r="N52034" s="172"/>
      <c r="O52034" s="172"/>
      <c r="U52034" s="173"/>
    </row>
    <row r="52035" spans="13:21" s="104" customFormat="1" ht="15.75">
      <c r="M52035" s="172"/>
      <c r="N52035" s="172"/>
      <c r="O52035" s="172"/>
      <c r="U52035" s="173"/>
    </row>
    <row r="52036" spans="13:21" s="104" customFormat="1" ht="15.75">
      <c r="M52036" s="172"/>
      <c r="N52036" s="172"/>
      <c r="O52036" s="172"/>
      <c r="U52036" s="173"/>
    </row>
    <row r="52037" spans="13:21" s="104" customFormat="1" ht="15.75">
      <c r="M52037" s="172"/>
      <c r="N52037" s="172"/>
      <c r="O52037" s="172"/>
      <c r="U52037" s="173"/>
    </row>
    <row r="52038" spans="13:21" s="104" customFormat="1" ht="15.75">
      <c r="M52038" s="172"/>
      <c r="N52038" s="172"/>
      <c r="O52038" s="172"/>
      <c r="U52038" s="173"/>
    </row>
    <row r="52039" spans="13:21" s="104" customFormat="1" ht="15.75">
      <c r="M52039" s="172"/>
      <c r="N52039" s="172"/>
      <c r="O52039" s="172"/>
      <c r="U52039" s="173"/>
    </row>
    <row r="52040" spans="13:21" s="104" customFormat="1" ht="15.75">
      <c r="M52040" s="172"/>
      <c r="N52040" s="172"/>
      <c r="O52040" s="172"/>
      <c r="U52040" s="173"/>
    </row>
    <row r="52041" spans="13:21" s="104" customFormat="1" ht="15.75">
      <c r="M52041" s="172"/>
      <c r="N52041" s="172"/>
      <c r="O52041" s="172"/>
      <c r="U52041" s="173"/>
    </row>
    <row r="52042" spans="13:21" s="104" customFormat="1" ht="15.75">
      <c r="M52042" s="172"/>
      <c r="N52042" s="172"/>
      <c r="O52042" s="172"/>
      <c r="U52042" s="173"/>
    </row>
    <row r="52043" spans="13:21" s="104" customFormat="1" ht="15.75">
      <c r="M52043" s="172"/>
      <c r="N52043" s="172"/>
      <c r="O52043" s="172"/>
      <c r="U52043" s="173"/>
    </row>
    <row r="52044" spans="13:21" s="104" customFormat="1" ht="15.75">
      <c r="M52044" s="172"/>
      <c r="N52044" s="172"/>
      <c r="O52044" s="172"/>
      <c r="U52044" s="173"/>
    </row>
    <row r="52045" spans="13:21" s="104" customFormat="1" ht="15.75">
      <c r="M52045" s="172"/>
      <c r="N52045" s="172"/>
      <c r="O52045" s="172"/>
      <c r="U52045" s="173"/>
    </row>
    <row r="52046" spans="13:21" s="104" customFormat="1" ht="15.75">
      <c r="M52046" s="172"/>
      <c r="N52046" s="172"/>
      <c r="O52046" s="172"/>
      <c r="U52046" s="173"/>
    </row>
    <row r="52047" spans="13:21" s="104" customFormat="1" ht="15.75">
      <c r="M52047" s="172"/>
      <c r="N52047" s="172"/>
      <c r="O52047" s="172"/>
      <c r="U52047" s="173"/>
    </row>
    <row r="52048" spans="13:21" s="104" customFormat="1" ht="15.75">
      <c r="M52048" s="172"/>
      <c r="N52048" s="172"/>
      <c r="O52048" s="172"/>
      <c r="U52048" s="173"/>
    </row>
    <row r="52049" spans="13:21" s="104" customFormat="1" ht="15.75">
      <c r="M52049" s="172"/>
      <c r="N52049" s="172"/>
      <c r="O52049" s="172"/>
      <c r="U52049" s="173"/>
    </row>
    <row r="52050" spans="13:21" s="104" customFormat="1" ht="15.75">
      <c r="M52050" s="172"/>
      <c r="N52050" s="172"/>
      <c r="O52050" s="172"/>
      <c r="U52050" s="173"/>
    </row>
    <row r="52051" spans="13:21" s="104" customFormat="1" ht="15.75">
      <c r="M52051" s="172"/>
      <c r="N52051" s="172"/>
      <c r="O52051" s="172"/>
      <c r="U52051" s="173"/>
    </row>
    <row r="52052" spans="13:21" s="104" customFormat="1" ht="15.75">
      <c r="M52052" s="172"/>
      <c r="N52052" s="172"/>
      <c r="O52052" s="172"/>
      <c r="U52052" s="173"/>
    </row>
    <row r="52053" spans="13:21" s="104" customFormat="1" ht="15.75">
      <c r="M52053" s="172"/>
      <c r="N52053" s="172"/>
      <c r="O52053" s="172"/>
      <c r="U52053" s="173"/>
    </row>
    <row r="52054" spans="13:21" s="104" customFormat="1" ht="15.75">
      <c r="M52054" s="172"/>
      <c r="N52054" s="172"/>
      <c r="O52054" s="172"/>
      <c r="U52054" s="173"/>
    </row>
    <row r="52055" spans="13:21" s="104" customFormat="1" ht="15.75">
      <c r="M52055" s="172"/>
      <c r="N52055" s="172"/>
      <c r="O52055" s="172"/>
      <c r="U52055" s="173"/>
    </row>
    <row r="52056" spans="13:21" s="104" customFormat="1" ht="15.75">
      <c r="M52056" s="172"/>
      <c r="N52056" s="172"/>
      <c r="O52056" s="172"/>
      <c r="U52056" s="173"/>
    </row>
    <row r="52057" spans="13:21" s="104" customFormat="1" ht="15.75">
      <c r="M52057" s="172"/>
      <c r="N52057" s="172"/>
      <c r="O52057" s="172"/>
      <c r="U52057" s="173"/>
    </row>
    <row r="52058" spans="13:21" s="104" customFormat="1" ht="15.75">
      <c r="M52058" s="172"/>
      <c r="N52058" s="172"/>
      <c r="O52058" s="172"/>
      <c r="U52058" s="173"/>
    </row>
    <row r="52059" spans="13:21" s="104" customFormat="1" ht="15.75">
      <c r="M52059" s="172"/>
      <c r="N52059" s="172"/>
      <c r="O52059" s="172"/>
      <c r="U52059" s="173"/>
    </row>
    <row r="52060" spans="13:21" s="104" customFormat="1" ht="15.75">
      <c r="M52060" s="172"/>
      <c r="N52060" s="172"/>
      <c r="O52060" s="172"/>
      <c r="U52060" s="173"/>
    </row>
    <row r="52061" spans="13:21" s="104" customFormat="1" ht="15.75">
      <c r="M52061" s="172"/>
      <c r="N52061" s="172"/>
      <c r="O52061" s="172"/>
      <c r="U52061" s="173"/>
    </row>
    <row r="52062" spans="13:21" s="104" customFormat="1" ht="15.75">
      <c r="M52062" s="172"/>
      <c r="N52062" s="172"/>
      <c r="O52062" s="172"/>
      <c r="U52062" s="173"/>
    </row>
    <row r="52063" spans="13:21" s="104" customFormat="1" ht="15.75">
      <c r="M52063" s="172"/>
      <c r="N52063" s="172"/>
      <c r="O52063" s="172"/>
      <c r="U52063" s="173"/>
    </row>
    <row r="52064" spans="13:21" s="104" customFormat="1" ht="15.75">
      <c r="M52064" s="172"/>
      <c r="N52064" s="172"/>
      <c r="O52064" s="172"/>
      <c r="U52064" s="173"/>
    </row>
    <row r="52065" spans="13:21" s="104" customFormat="1" ht="15.75">
      <c r="M52065" s="172"/>
      <c r="N52065" s="172"/>
      <c r="O52065" s="172"/>
      <c r="U52065" s="173"/>
    </row>
    <row r="52066" spans="13:21" s="104" customFormat="1" ht="15.75">
      <c r="M52066" s="172"/>
      <c r="N52066" s="172"/>
      <c r="O52066" s="172"/>
      <c r="U52066" s="173"/>
    </row>
    <row r="52067" spans="13:21" s="104" customFormat="1" ht="15.75">
      <c r="M52067" s="172"/>
      <c r="N52067" s="172"/>
      <c r="O52067" s="172"/>
      <c r="U52067" s="173"/>
    </row>
    <row r="52068" spans="13:21" s="104" customFormat="1" ht="15.75">
      <c r="M52068" s="172"/>
      <c r="N52068" s="172"/>
      <c r="O52068" s="172"/>
      <c r="U52068" s="173"/>
    </row>
    <row r="52069" spans="13:21" s="104" customFormat="1" ht="15.75">
      <c r="M52069" s="172"/>
      <c r="N52069" s="172"/>
      <c r="O52069" s="172"/>
      <c r="U52069" s="173"/>
    </row>
    <row r="52070" spans="13:21" s="104" customFormat="1" ht="15.75">
      <c r="M52070" s="172"/>
      <c r="N52070" s="172"/>
      <c r="O52070" s="172"/>
      <c r="U52070" s="173"/>
    </row>
    <row r="52071" spans="13:21" s="104" customFormat="1" ht="15.75">
      <c r="M52071" s="172"/>
      <c r="N52071" s="172"/>
      <c r="O52071" s="172"/>
      <c r="U52071" s="173"/>
    </row>
    <row r="52072" spans="13:21" s="104" customFormat="1" ht="15.75">
      <c r="M52072" s="172"/>
      <c r="N52072" s="172"/>
      <c r="O52072" s="172"/>
      <c r="U52072" s="173"/>
    </row>
    <row r="52073" spans="13:21" s="104" customFormat="1" ht="15.75">
      <c r="M52073" s="172"/>
      <c r="N52073" s="172"/>
      <c r="O52073" s="172"/>
      <c r="U52073" s="173"/>
    </row>
    <row r="52074" spans="13:21" s="104" customFormat="1" ht="15.75">
      <c r="M52074" s="172"/>
      <c r="N52074" s="172"/>
      <c r="O52074" s="172"/>
      <c r="U52074" s="173"/>
    </row>
    <row r="52075" spans="13:21" s="104" customFormat="1" ht="15.75">
      <c r="M52075" s="172"/>
      <c r="N52075" s="172"/>
      <c r="O52075" s="172"/>
      <c r="U52075" s="173"/>
    </row>
    <row r="52076" spans="13:21" s="104" customFormat="1" ht="15.75">
      <c r="M52076" s="172"/>
      <c r="N52076" s="172"/>
      <c r="O52076" s="172"/>
      <c r="U52076" s="173"/>
    </row>
    <row r="52077" spans="13:21" s="104" customFormat="1" ht="15.75">
      <c r="M52077" s="172"/>
      <c r="N52077" s="172"/>
      <c r="O52077" s="172"/>
      <c r="U52077" s="173"/>
    </row>
    <row r="52078" spans="13:21" s="104" customFormat="1" ht="15.75">
      <c r="M52078" s="172"/>
      <c r="N52078" s="172"/>
      <c r="O52078" s="172"/>
      <c r="U52078" s="173"/>
    </row>
    <row r="52079" spans="13:21" s="104" customFormat="1" ht="15.75">
      <c r="M52079" s="172"/>
      <c r="N52079" s="172"/>
      <c r="O52079" s="172"/>
      <c r="U52079" s="173"/>
    </row>
    <row r="52080" spans="13:21" s="104" customFormat="1" ht="15.75">
      <c r="M52080" s="172"/>
      <c r="N52080" s="172"/>
      <c r="O52080" s="172"/>
      <c r="U52080" s="173"/>
    </row>
    <row r="52081" spans="13:21" s="104" customFormat="1" ht="15.75">
      <c r="M52081" s="172"/>
      <c r="N52081" s="172"/>
      <c r="O52081" s="172"/>
      <c r="U52081" s="173"/>
    </row>
    <row r="52082" spans="13:21" s="104" customFormat="1" ht="15.75">
      <c r="M52082" s="172"/>
      <c r="N52082" s="172"/>
      <c r="O52082" s="172"/>
      <c r="U52082" s="173"/>
    </row>
    <row r="52083" spans="13:21" s="104" customFormat="1" ht="15.75">
      <c r="M52083" s="172"/>
      <c r="N52083" s="172"/>
      <c r="O52083" s="172"/>
      <c r="U52083" s="173"/>
    </row>
    <row r="52084" spans="13:21" s="104" customFormat="1" ht="15.75">
      <c r="M52084" s="172"/>
      <c r="N52084" s="172"/>
      <c r="O52084" s="172"/>
      <c r="U52084" s="173"/>
    </row>
    <row r="52085" spans="13:21" s="104" customFormat="1" ht="15.75">
      <c r="M52085" s="172"/>
      <c r="N52085" s="172"/>
      <c r="O52085" s="172"/>
      <c r="U52085" s="173"/>
    </row>
    <row r="52086" spans="13:21" s="104" customFormat="1" ht="15.75">
      <c r="M52086" s="172"/>
      <c r="N52086" s="172"/>
      <c r="O52086" s="172"/>
      <c r="U52086" s="173"/>
    </row>
    <row r="52087" spans="13:21" s="104" customFormat="1" ht="15.75">
      <c r="M52087" s="172"/>
      <c r="N52087" s="172"/>
      <c r="O52087" s="172"/>
      <c r="U52087" s="173"/>
    </row>
    <row r="52088" spans="13:21" s="104" customFormat="1" ht="15.75">
      <c r="M52088" s="172"/>
      <c r="N52088" s="172"/>
      <c r="O52088" s="172"/>
      <c r="U52088" s="173"/>
    </row>
    <row r="52089" spans="13:21" s="104" customFormat="1" ht="15.75">
      <c r="M52089" s="172"/>
      <c r="N52089" s="172"/>
      <c r="O52089" s="172"/>
      <c r="U52089" s="173"/>
    </row>
    <row r="52090" spans="13:21" s="104" customFormat="1" ht="15.75">
      <c r="M52090" s="172"/>
      <c r="N52090" s="172"/>
      <c r="O52090" s="172"/>
      <c r="U52090" s="173"/>
    </row>
    <row r="52091" spans="13:21" s="104" customFormat="1" ht="15.75">
      <c r="M52091" s="172"/>
      <c r="N52091" s="172"/>
      <c r="O52091" s="172"/>
      <c r="U52091" s="173"/>
    </row>
    <row r="52092" spans="13:21" s="104" customFormat="1" ht="15.75">
      <c r="M52092" s="172"/>
      <c r="N52092" s="172"/>
      <c r="O52092" s="172"/>
      <c r="U52092" s="173"/>
    </row>
    <row r="52093" spans="13:21" s="104" customFormat="1" ht="15.75">
      <c r="M52093" s="172"/>
      <c r="N52093" s="172"/>
      <c r="O52093" s="172"/>
      <c r="U52093" s="173"/>
    </row>
    <row r="52094" spans="13:21" s="104" customFormat="1" ht="15.75">
      <c r="M52094" s="172"/>
      <c r="N52094" s="172"/>
      <c r="O52094" s="172"/>
      <c r="U52094" s="173"/>
    </row>
    <row r="52095" spans="13:21" s="104" customFormat="1" ht="15.75">
      <c r="M52095" s="172"/>
      <c r="N52095" s="172"/>
      <c r="O52095" s="172"/>
      <c r="U52095" s="173"/>
    </row>
    <row r="52096" spans="13:21" s="104" customFormat="1" ht="15.75">
      <c r="M52096" s="172"/>
      <c r="N52096" s="172"/>
      <c r="O52096" s="172"/>
      <c r="U52096" s="173"/>
    </row>
    <row r="52097" spans="13:21" s="104" customFormat="1" ht="15.75">
      <c r="M52097" s="172"/>
      <c r="N52097" s="172"/>
      <c r="O52097" s="172"/>
      <c r="U52097" s="173"/>
    </row>
    <row r="52098" spans="13:21" s="104" customFormat="1" ht="15.75">
      <c r="M52098" s="172"/>
      <c r="N52098" s="172"/>
      <c r="O52098" s="172"/>
      <c r="U52098" s="173"/>
    </row>
    <row r="52099" spans="13:21" s="104" customFormat="1" ht="15.75">
      <c r="M52099" s="172"/>
      <c r="N52099" s="172"/>
      <c r="O52099" s="172"/>
      <c r="U52099" s="173"/>
    </row>
    <row r="52100" spans="13:21" s="104" customFormat="1" ht="15.75">
      <c r="M52100" s="172"/>
      <c r="N52100" s="172"/>
      <c r="O52100" s="172"/>
      <c r="U52100" s="173"/>
    </row>
    <row r="52101" spans="13:21" s="104" customFormat="1" ht="15.75">
      <c r="M52101" s="172"/>
      <c r="N52101" s="172"/>
      <c r="O52101" s="172"/>
      <c r="U52101" s="173"/>
    </row>
    <row r="52102" spans="13:21" s="104" customFormat="1" ht="15.75">
      <c r="M52102" s="172"/>
      <c r="N52102" s="172"/>
      <c r="O52102" s="172"/>
      <c r="U52102" s="173"/>
    </row>
    <row r="52103" spans="13:21" s="104" customFormat="1" ht="15.75">
      <c r="M52103" s="172"/>
      <c r="N52103" s="172"/>
      <c r="O52103" s="172"/>
      <c r="U52103" s="173"/>
    </row>
    <row r="52104" spans="13:21" s="104" customFormat="1" ht="15.75">
      <c r="M52104" s="172"/>
      <c r="N52104" s="172"/>
      <c r="O52104" s="172"/>
      <c r="U52104" s="173"/>
    </row>
    <row r="52105" spans="13:21" s="104" customFormat="1" ht="15.75">
      <c r="M52105" s="172"/>
      <c r="N52105" s="172"/>
      <c r="O52105" s="172"/>
      <c r="U52105" s="173"/>
    </row>
    <row r="52106" spans="13:21" s="104" customFormat="1" ht="15.75">
      <c r="M52106" s="172"/>
      <c r="N52106" s="172"/>
      <c r="O52106" s="172"/>
      <c r="U52106" s="173"/>
    </row>
    <row r="52107" spans="13:21" s="104" customFormat="1" ht="15.75">
      <c r="M52107" s="172"/>
      <c r="N52107" s="172"/>
      <c r="O52107" s="172"/>
      <c r="U52107" s="173"/>
    </row>
    <row r="52108" spans="13:21" s="104" customFormat="1" ht="15.75">
      <c r="M52108" s="172"/>
      <c r="N52108" s="172"/>
      <c r="O52108" s="172"/>
      <c r="U52108" s="173"/>
    </row>
    <row r="52109" spans="13:21" s="104" customFormat="1" ht="15.75">
      <c r="M52109" s="172"/>
      <c r="N52109" s="172"/>
      <c r="O52109" s="172"/>
      <c r="U52109" s="173"/>
    </row>
    <row r="52110" spans="13:21" s="104" customFormat="1" ht="15.75">
      <c r="M52110" s="172"/>
      <c r="N52110" s="172"/>
      <c r="O52110" s="172"/>
      <c r="U52110" s="173"/>
    </row>
    <row r="52111" spans="13:21" s="104" customFormat="1" ht="15.75">
      <c r="M52111" s="172"/>
      <c r="N52111" s="172"/>
      <c r="O52111" s="172"/>
      <c r="U52111" s="173"/>
    </row>
    <row r="52112" spans="13:21" s="104" customFormat="1" ht="15.75">
      <c r="M52112" s="172"/>
      <c r="N52112" s="172"/>
      <c r="O52112" s="172"/>
      <c r="U52112" s="173"/>
    </row>
    <row r="52113" spans="13:21" s="104" customFormat="1" ht="15.75">
      <c r="M52113" s="172"/>
      <c r="N52113" s="172"/>
      <c r="O52113" s="172"/>
      <c r="U52113" s="173"/>
    </row>
    <row r="52114" spans="13:21" s="104" customFormat="1" ht="15.75">
      <c r="M52114" s="172"/>
      <c r="N52114" s="172"/>
      <c r="O52114" s="172"/>
      <c r="U52114" s="173"/>
    </row>
    <row r="52115" spans="13:21" s="104" customFormat="1" ht="15.75">
      <c r="M52115" s="172"/>
      <c r="N52115" s="172"/>
      <c r="O52115" s="172"/>
      <c r="U52115" s="173"/>
    </row>
    <row r="52116" spans="13:21" s="104" customFormat="1" ht="15.75">
      <c r="M52116" s="172"/>
      <c r="N52116" s="172"/>
      <c r="O52116" s="172"/>
      <c r="U52116" s="173"/>
    </row>
    <row r="52117" spans="13:21" s="104" customFormat="1" ht="15.75">
      <c r="M52117" s="172"/>
      <c r="N52117" s="172"/>
      <c r="O52117" s="172"/>
      <c r="U52117" s="173"/>
    </row>
    <row r="52118" spans="13:21" s="104" customFormat="1" ht="15.75">
      <c r="M52118" s="172"/>
      <c r="N52118" s="172"/>
      <c r="O52118" s="172"/>
      <c r="U52118" s="173"/>
    </row>
    <row r="52119" spans="13:21" s="104" customFormat="1" ht="15.75">
      <c r="M52119" s="172"/>
      <c r="N52119" s="172"/>
      <c r="O52119" s="172"/>
      <c r="U52119" s="173"/>
    </row>
    <row r="52120" spans="13:21" s="104" customFormat="1" ht="15.75">
      <c r="M52120" s="172"/>
      <c r="N52120" s="172"/>
      <c r="O52120" s="172"/>
      <c r="U52120" s="173"/>
    </row>
    <row r="52121" spans="13:21" s="104" customFormat="1" ht="15.75">
      <c r="M52121" s="172"/>
      <c r="N52121" s="172"/>
      <c r="O52121" s="172"/>
      <c r="U52121" s="173"/>
    </row>
    <row r="52122" spans="13:21" s="104" customFormat="1" ht="15.75">
      <c r="M52122" s="172"/>
      <c r="N52122" s="172"/>
      <c r="O52122" s="172"/>
      <c r="U52122" s="173"/>
    </row>
    <row r="52123" spans="13:21" s="104" customFormat="1" ht="15.75">
      <c r="M52123" s="172"/>
      <c r="N52123" s="172"/>
      <c r="O52123" s="172"/>
      <c r="U52123" s="173"/>
    </row>
    <row r="52124" spans="13:21" s="104" customFormat="1" ht="15.75">
      <c r="M52124" s="172"/>
      <c r="N52124" s="172"/>
      <c r="O52124" s="172"/>
      <c r="U52124" s="173"/>
    </row>
    <row r="52125" spans="13:21" s="104" customFormat="1" ht="15.75">
      <c r="M52125" s="172"/>
      <c r="N52125" s="172"/>
      <c r="O52125" s="172"/>
      <c r="U52125" s="173"/>
    </row>
    <row r="52126" spans="13:21" s="104" customFormat="1" ht="15.75">
      <c r="M52126" s="172"/>
      <c r="N52126" s="172"/>
      <c r="O52126" s="172"/>
      <c r="U52126" s="173"/>
    </row>
    <row r="52127" spans="13:21" s="104" customFormat="1" ht="15.75">
      <c r="M52127" s="172"/>
      <c r="N52127" s="172"/>
      <c r="O52127" s="172"/>
      <c r="U52127" s="173"/>
    </row>
    <row r="52128" spans="13:21" s="104" customFormat="1" ht="15.75">
      <c r="M52128" s="172"/>
      <c r="N52128" s="172"/>
      <c r="O52128" s="172"/>
      <c r="U52128" s="173"/>
    </row>
    <row r="52129" spans="13:21" s="104" customFormat="1" ht="15.75">
      <c r="M52129" s="172"/>
      <c r="N52129" s="172"/>
      <c r="O52129" s="172"/>
      <c r="U52129" s="173"/>
    </row>
    <row r="52130" spans="13:21" s="104" customFormat="1" ht="15.75">
      <c r="M52130" s="172"/>
      <c r="N52130" s="172"/>
      <c r="O52130" s="172"/>
      <c r="U52130" s="173"/>
    </row>
    <row r="52131" spans="13:21" s="104" customFormat="1" ht="15.75">
      <c r="M52131" s="172"/>
      <c r="N52131" s="172"/>
      <c r="O52131" s="172"/>
      <c r="U52131" s="173"/>
    </row>
    <row r="52132" spans="13:21" s="104" customFormat="1" ht="15.75">
      <c r="M52132" s="172"/>
      <c r="N52132" s="172"/>
      <c r="O52132" s="172"/>
      <c r="U52132" s="173"/>
    </row>
    <row r="52133" spans="13:21" s="104" customFormat="1" ht="15.75">
      <c r="M52133" s="172"/>
      <c r="N52133" s="172"/>
      <c r="O52133" s="172"/>
      <c r="U52133" s="173"/>
    </row>
    <row r="52134" spans="13:21" s="104" customFormat="1" ht="15.75">
      <c r="M52134" s="172"/>
      <c r="N52134" s="172"/>
      <c r="O52134" s="172"/>
      <c r="U52134" s="173"/>
    </row>
    <row r="52135" spans="13:21" s="104" customFormat="1" ht="15.75">
      <c r="M52135" s="172"/>
      <c r="N52135" s="172"/>
      <c r="O52135" s="172"/>
      <c r="U52135" s="173"/>
    </row>
    <row r="52136" spans="13:21" s="104" customFormat="1" ht="15.75">
      <c r="M52136" s="172"/>
      <c r="N52136" s="172"/>
      <c r="O52136" s="172"/>
      <c r="U52136" s="173"/>
    </row>
    <row r="52137" spans="13:21" s="104" customFormat="1" ht="15.75">
      <c r="M52137" s="172"/>
      <c r="N52137" s="172"/>
      <c r="O52137" s="172"/>
      <c r="U52137" s="173"/>
    </row>
    <row r="52138" spans="13:21" s="104" customFormat="1" ht="15.75">
      <c r="M52138" s="172"/>
      <c r="N52138" s="172"/>
      <c r="O52138" s="172"/>
      <c r="U52138" s="173"/>
    </row>
    <row r="52139" spans="13:21" s="104" customFormat="1" ht="15.75">
      <c r="M52139" s="172"/>
      <c r="N52139" s="172"/>
      <c r="O52139" s="172"/>
      <c r="U52139" s="173"/>
    </row>
    <row r="52140" spans="13:21" s="104" customFormat="1" ht="15.75">
      <c r="M52140" s="172"/>
      <c r="N52140" s="172"/>
      <c r="O52140" s="172"/>
      <c r="U52140" s="173"/>
    </row>
    <row r="52141" spans="13:21" s="104" customFormat="1" ht="15.75">
      <c r="M52141" s="172"/>
      <c r="N52141" s="172"/>
      <c r="O52141" s="172"/>
      <c r="U52141" s="173"/>
    </row>
    <row r="52142" spans="13:21" s="104" customFormat="1" ht="15.75">
      <c r="M52142" s="172"/>
      <c r="N52142" s="172"/>
      <c r="O52142" s="172"/>
      <c r="U52142" s="173"/>
    </row>
    <row r="52143" spans="13:21" s="104" customFormat="1" ht="15.75">
      <c r="M52143" s="172"/>
      <c r="N52143" s="172"/>
      <c r="O52143" s="172"/>
      <c r="U52143" s="173"/>
    </row>
    <row r="52144" spans="13:21" s="104" customFormat="1" ht="15.75">
      <c r="M52144" s="172"/>
      <c r="N52144" s="172"/>
      <c r="O52144" s="172"/>
      <c r="U52144" s="173"/>
    </row>
    <row r="52145" spans="13:21" s="104" customFormat="1" ht="15.75">
      <c r="M52145" s="172"/>
      <c r="N52145" s="172"/>
      <c r="O52145" s="172"/>
      <c r="U52145" s="173"/>
    </row>
    <row r="52146" spans="13:21" s="104" customFormat="1" ht="15.75">
      <c r="M52146" s="172"/>
      <c r="N52146" s="172"/>
      <c r="O52146" s="172"/>
      <c r="U52146" s="173"/>
    </row>
    <row r="52147" spans="13:21" s="104" customFormat="1" ht="15.75">
      <c r="M52147" s="172"/>
      <c r="N52147" s="172"/>
      <c r="O52147" s="172"/>
      <c r="U52147" s="173"/>
    </row>
    <row r="52148" spans="13:21" s="104" customFormat="1" ht="15.75">
      <c r="M52148" s="172"/>
      <c r="N52148" s="172"/>
      <c r="O52148" s="172"/>
      <c r="U52148" s="173"/>
    </row>
    <row r="52149" spans="13:21" s="104" customFormat="1" ht="15.75">
      <c r="M52149" s="172"/>
      <c r="N52149" s="172"/>
      <c r="O52149" s="172"/>
      <c r="U52149" s="173"/>
    </row>
    <row r="52150" spans="13:21" s="104" customFormat="1" ht="15.75">
      <c r="M52150" s="172"/>
      <c r="N52150" s="172"/>
      <c r="O52150" s="172"/>
      <c r="U52150" s="173"/>
    </row>
    <row r="52151" spans="13:21" s="104" customFormat="1" ht="15.75">
      <c r="M52151" s="172"/>
      <c r="N52151" s="172"/>
      <c r="O52151" s="172"/>
      <c r="U52151" s="173"/>
    </row>
    <row r="52152" spans="13:21" s="104" customFormat="1" ht="15.75">
      <c r="M52152" s="172"/>
      <c r="N52152" s="172"/>
      <c r="O52152" s="172"/>
      <c r="U52152" s="173"/>
    </row>
    <row r="52153" spans="13:21" s="104" customFormat="1" ht="15.75">
      <c r="M52153" s="172"/>
      <c r="N52153" s="172"/>
      <c r="O52153" s="172"/>
      <c r="U52153" s="173"/>
    </row>
    <row r="52154" spans="13:21" s="104" customFormat="1" ht="15.75">
      <c r="M52154" s="172"/>
      <c r="N52154" s="172"/>
      <c r="O52154" s="172"/>
      <c r="U52154" s="173"/>
    </row>
    <row r="52155" spans="13:21" s="104" customFormat="1" ht="15.75">
      <c r="M52155" s="172"/>
      <c r="N52155" s="172"/>
      <c r="O52155" s="172"/>
      <c r="U52155" s="173"/>
    </row>
    <row r="52156" spans="13:21" s="104" customFormat="1" ht="15.75">
      <c r="M52156" s="172"/>
      <c r="N52156" s="172"/>
      <c r="O52156" s="172"/>
      <c r="U52156" s="173"/>
    </row>
    <row r="52157" spans="13:21" s="104" customFormat="1" ht="15.75">
      <c r="M52157" s="172"/>
      <c r="N52157" s="172"/>
      <c r="O52157" s="172"/>
      <c r="U52157" s="173"/>
    </row>
    <row r="52158" spans="13:21" s="104" customFormat="1" ht="15.75">
      <c r="M52158" s="172"/>
      <c r="N52158" s="172"/>
      <c r="O52158" s="172"/>
      <c r="U52158" s="173"/>
    </row>
    <row r="52159" spans="13:21" s="104" customFormat="1" ht="15.75">
      <c r="M52159" s="172"/>
      <c r="N52159" s="172"/>
      <c r="O52159" s="172"/>
      <c r="U52159" s="173"/>
    </row>
    <row r="52160" spans="13:21" s="104" customFormat="1" ht="15.75">
      <c r="M52160" s="172"/>
      <c r="N52160" s="172"/>
      <c r="O52160" s="172"/>
      <c r="U52160" s="173"/>
    </row>
    <row r="52161" spans="13:21" s="104" customFormat="1" ht="15.75">
      <c r="M52161" s="172"/>
      <c r="N52161" s="172"/>
      <c r="O52161" s="172"/>
      <c r="U52161" s="173"/>
    </row>
    <row r="52162" spans="13:21" s="104" customFormat="1" ht="15.75">
      <c r="M52162" s="172"/>
      <c r="N52162" s="172"/>
      <c r="O52162" s="172"/>
      <c r="U52162" s="173"/>
    </row>
    <row r="52163" spans="13:21" s="104" customFormat="1" ht="15.75">
      <c r="M52163" s="172"/>
      <c r="N52163" s="172"/>
      <c r="O52163" s="172"/>
      <c r="U52163" s="173"/>
    </row>
    <row r="52164" spans="13:21" s="104" customFormat="1" ht="15.75">
      <c r="M52164" s="172"/>
      <c r="N52164" s="172"/>
      <c r="O52164" s="172"/>
      <c r="U52164" s="173"/>
    </row>
    <row r="52165" spans="13:21" s="104" customFormat="1" ht="15.75">
      <c r="M52165" s="172"/>
      <c r="N52165" s="172"/>
      <c r="O52165" s="172"/>
      <c r="U52165" s="173"/>
    </row>
    <row r="52166" spans="13:21" s="104" customFormat="1" ht="15.75">
      <c r="M52166" s="172"/>
      <c r="N52166" s="172"/>
      <c r="O52166" s="172"/>
      <c r="U52166" s="173"/>
    </row>
    <row r="52167" spans="13:21" s="104" customFormat="1" ht="15.75">
      <c r="M52167" s="172"/>
      <c r="N52167" s="172"/>
      <c r="O52167" s="172"/>
      <c r="U52167" s="173"/>
    </row>
    <row r="52168" spans="13:21" s="104" customFormat="1" ht="15.75">
      <c r="M52168" s="172"/>
      <c r="N52168" s="172"/>
      <c r="O52168" s="172"/>
      <c r="U52168" s="173"/>
    </row>
    <row r="52169" spans="13:21" s="104" customFormat="1" ht="15.75">
      <c r="M52169" s="172"/>
      <c r="N52169" s="172"/>
      <c r="O52169" s="172"/>
      <c r="U52169" s="173"/>
    </row>
    <row r="52170" spans="13:21" s="104" customFormat="1" ht="15.75">
      <c r="M52170" s="172"/>
      <c r="N52170" s="172"/>
      <c r="O52170" s="172"/>
      <c r="U52170" s="173"/>
    </row>
    <row r="52171" spans="13:21" s="104" customFormat="1" ht="15.75">
      <c r="M52171" s="172"/>
      <c r="N52171" s="172"/>
      <c r="O52171" s="172"/>
      <c r="U52171" s="173"/>
    </row>
    <row r="52172" spans="13:21" s="104" customFormat="1" ht="15.75">
      <c r="M52172" s="172"/>
      <c r="N52172" s="172"/>
      <c r="O52172" s="172"/>
      <c r="U52172" s="173"/>
    </row>
    <row r="52173" spans="13:21" s="104" customFormat="1" ht="15.75">
      <c r="M52173" s="172"/>
      <c r="N52173" s="172"/>
      <c r="O52173" s="172"/>
      <c r="U52173" s="173"/>
    </row>
    <row r="52174" spans="13:21" s="104" customFormat="1" ht="15.75">
      <c r="M52174" s="172"/>
      <c r="N52174" s="172"/>
      <c r="O52174" s="172"/>
      <c r="U52174" s="173"/>
    </row>
    <row r="52175" spans="13:21" s="104" customFormat="1" ht="15.75">
      <c r="M52175" s="172"/>
      <c r="N52175" s="172"/>
      <c r="O52175" s="172"/>
      <c r="U52175" s="173"/>
    </row>
    <row r="52176" spans="13:21" s="104" customFormat="1" ht="15.75">
      <c r="M52176" s="172"/>
      <c r="N52176" s="172"/>
      <c r="O52176" s="172"/>
      <c r="U52176" s="173"/>
    </row>
    <row r="52177" spans="13:21" s="104" customFormat="1" ht="15.75">
      <c r="M52177" s="172"/>
      <c r="N52177" s="172"/>
      <c r="O52177" s="172"/>
      <c r="U52177" s="173"/>
    </row>
    <row r="52178" spans="13:21" s="104" customFormat="1" ht="15.75">
      <c r="M52178" s="172"/>
      <c r="N52178" s="172"/>
      <c r="O52178" s="172"/>
      <c r="U52178" s="173"/>
    </row>
    <row r="52179" spans="13:21" s="104" customFormat="1" ht="15.75">
      <c r="M52179" s="172"/>
      <c r="N52179" s="172"/>
      <c r="O52179" s="172"/>
      <c r="U52179" s="173"/>
    </row>
    <row r="52180" spans="13:21" s="104" customFormat="1" ht="15.75">
      <c r="M52180" s="172"/>
      <c r="N52180" s="172"/>
      <c r="O52180" s="172"/>
      <c r="U52180" s="173"/>
    </row>
    <row r="52181" spans="13:21" s="104" customFormat="1" ht="15.75">
      <c r="M52181" s="172"/>
      <c r="N52181" s="172"/>
      <c r="O52181" s="172"/>
      <c r="U52181" s="173"/>
    </row>
    <row r="52182" spans="13:21" s="104" customFormat="1" ht="15.75">
      <c r="M52182" s="172"/>
      <c r="N52182" s="172"/>
      <c r="O52182" s="172"/>
      <c r="U52182" s="173"/>
    </row>
    <row r="52183" spans="13:21" s="104" customFormat="1" ht="15.75">
      <c r="M52183" s="172"/>
      <c r="N52183" s="172"/>
      <c r="O52183" s="172"/>
      <c r="U52183" s="173"/>
    </row>
    <row r="52184" spans="13:21" s="104" customFormat="1" ht="15.75">
      <c r="M52184" s="172"/>
      <c r="N52184" s="172"/>
      <c r="O52184" s="172"/>
      <c r="U52184" s="173"/>
    </row>
    <row r="52185" spans="13:21" s="104" customFormat="1" ht="15.75">
      <c r="M52185" s="172"/>
      <c r="N52185" s="172"/>
      <c r="O52185" s="172"/>
      <c r="U52185" s="173"/>
    </row>
    <row r="52186" spans="13:21" s="104" customFormat="1" ht="15.75">
      <c r="M52186" s="172"/>
      <c r="N52186" s="172"/>
      <c r="O52186" s="172"/>
      <c r="U52186" s="173"/>
    </row>
    <row r="52187" spans="13:21" s="104" customFormat="1" ht="15.75">
      <c r="M52187" s="172"/>
      <c r="N52187" s="172"/>
      <c r="O52187" s="172"/>
      <c r="U52187" s="173"/>
    </row>
    <row r="52188" spans="13:21" s="104" customFormat="1" ht="15.75">
      <c r="M52188" s="172"/>
      <c r="N52188" s="172"/>
      <c r="O52188" s="172"/>
      <c r="U52188" s="173"/>
    </row>
    <row r="52189" spans="13:21" s="104" customFormat="1" ht="15.75">
      <c r="M52189" s="172"/>
      <c r="N52189" s="172"/>
      <c r="O52189" s="172"/>
      <c r="U52189" s="173"/>
    </row>
    <row r="52190" spans="13:21" s="104" customFormat="1" ht="15.75">
      <c r="M52190" s="172"/>
      <c r="N52190" s="172"/>
      <c r="O52190" s="172"/>
      <c r="U52190" s="173"/>
    </row>
    <row r="52191" spans="13:21" s="104" customFormat="1" ht="15.75">
      <c r="M52191" s="172"/>
      <c r="N52191" s="172"/>
      <c r="O52191" s="172"/>
      <c r="U52191" s="173"/>
    </row>
    <row r="52192" spans="13:21" s="104" customFormat="1" ht="15.75">
      <c r="M52192" s="172"/>
      <c r="N52192" s="172"/>
      <c r="O52192" s="172"/>
      <c r="U52192" s="173"/>
    </row>
    <row r="52193" spans="13:21" s="104" customFormat="1" ht="15.75">
      <c r="M52193" s="172"/>
      <c r="N52193" s="172"/>
      <c r="O52193" s="172"/>
      <c r="U52193" s="173"/>
    </row>
    <row r="52194" spans="13:21" s="104" customFormat="1" ht="15.75">
      <c r="M52194" s="172"/>
      <c r="N52194" s="172"/>
      <c r="O52194" s="172"/>
      <c r="U52194" s="173"/>
    </row>
    <row r="52195" spans="13:21" s="104" customFormat="1" ht="15.75">
      <c r="M52195" s="172"/>
      <c r="N52195" s="172"/>
      <c r="O52195" s="172"/>
      <c r="U52195" s="173"/>
    </row>
    <row r="52196" spans="13:21" s="104" customFormat="1" ht="15.75">
      <c r="M52196" s="172"/>
      <c r="N52196" s="172"/>
      <c r="O52196" s="172"/>
      <c r="U52196" s="173"/>
    </row>
    <row r="52197" spans="13:21" s="104" customFormat="1" ht="15.75">
      <c r="M52197" s="172"/>
      <c r="N52197" s="172"/>
      <c r="O52197" s="172"/>
      <c r="U52197" s="173"/>
    </row>
    <row r="52198" spans="13:21" s="104" customFormat="1" ht="15.75">
      <c r="M52198" s="172"/>
      <c r="N52198" s="172"/>
      <c r="O52198" s="172"/>
      <c r="U52198" s="173"/>
    </row>
    <row r="52199" spans="13:21" s="104" customFormat="1" ht="15.75">
      <c r="M52199" s="172"/>
      <c r="N52199" s="172"/>
      <c r="O52199" s="172"/>
      <c r="U52199" s="173"/>
    </row>
    <row r="52200" spans="13:21" s="104" customFormat="1" ht="15.75">
      <c r="M52200" s="172"/>
      <c r="N52200" s="172"/>
      <c r="O52200" s="172"/>
      <c r="U52200" s="173"/>
    </row>
    <row r="52201" spans="13:21" s="104" customFormat="1" ht="15.75">
      <c r="M52201" s="172"/>
      <c r="N52201" s="172"/>
      <c r="O52201" s="172"/>
      <c r="U52201" s="173"/>
    </row>
    <row r="52202" spans="13:21" s="104" customFormat="1" ht="15.75">
      <c r="M52202" s="172"/>
      <c r="N52202" s="172"/>
      <c r="O52202" s="172"/>
      <c r="U52202" s="173"/>
    </row>
    <row r="52203" spans="13:21" s="104" customFormat="1" ht="15.75">
      <c r="M52203" s="172"/>
      <c r="N52203" s="172"/>
      <c r="O52203" s="172"/>
      <c r="U52203" s="173"/>
    </row>
    <row r="52204" spans="13:21" s="104" customFormat="1" ht="15.75">
      <c r="M52204" s="172"/>
      <c r="N52204" s="172"/>
      <c r="O52204" s="172"/>
      <c r="U52204" s="173"/>
    </row>
    <row r="52205" spans="13:21" s="104" customFormat="1" ht="15.75">
      <c r="M52205" s="172"/>
      <c r="N52205" s="172"/>
      <c r="O52205" s="172"/>
      <c r="U52205" s="173"/>
    </row>
    <row r="52206" spans="13:21" s="104" customFormat="1" ht="15.75">
      <c r="M52206" s="172"/>
      <c r="N52206" s="172"/>
      <c r="O52206" s="172"/>
      <c r="U52206" s="173"/>
    </row>
    <row r="52207" spans="13:21" s="104" customFormat="1" ht="15.75">
      <c r="M52207" s="172"/>
      <c r="N52207" s="172"/>
      <c r="O52207" s="172"/>
      <c r="U52207" s="173"/>
    </row>
    <row r="52208" spans="13:21" s="104" customFormat="1" ht="15.75">
      <c r="M52208" s="172"/>
      <c r="N52208" s="172"/>
      <c r="O52208" s="172"/>
      <c r="U52208" s="173"/>
    </row>
    <row r="52209" spans="13:21" s="104" customFormat="1" ht="15.75">
      <c r="M52209" s="172"/>
      <c r="N52209" s="172"/>
      <c r="O52209" s="172"/>
      <c r="U52209" s="173"/>
    </row>
    <row r="52210" spans="13:21" s="104" customFormat="1" ht="15.75">
      <c r="M52210" s="172"/>
      <c r="N52210" s="172"/>
      <c r="O52210" s="172"/>
      <c r="U52210" s="173"/>
    </row>
    <row r="52211" spans="13:21" s="104" customFormat="1" ht="15.75">
      <c r="M52211" s="172"/>
      <c r="N52211" s="172"/>
      <c r="O52211" s="172"/>
      <c r="U52211" s="173"/>
    </row>
    <row r="52212" spans="13:21" s="104" customFormat="1" ht="15.75">
      <c r="M52212" s="172"/>
      <c r="N52212" s="172"/>
      <c r="O52212" s="172"/>
      <c r="U52212" s="173"/>
    </row>
    <row r="52213" spans="13:21" s="104" customFormat="1" ht="15.75">
      <c r="M52213" s="172"/>
      <c r="N52213" s="172"/>
      <c r="O52213" s="172"/>
      <c r="U52213" s="173"/>
    </row>
    <row r="52214" spans="13:21" s="104" customFormat="1" ht="15.75">
      <c r="M52214" s="172"/>
      <c r="N52214" s="172"/>
      <c r="O52214" s="172"/>
      <c r="U52214" s="173"/>
    </row>
    <row r="52215" spans="13:21" s="104" customFormat="1" ht="15.75">
      <c r="M52215" s="172"/>
      <c r="N52215" s="172"/>
      <c r="O52215" s="172"/>
      <c r="U52215" s="173"/>
    </row>
    <row r="52216" spans="13:21" s="104" customFormat="1" ht="15.75">
      <c r="M52216" s="172"/>
      <c r="N52216" s="172"/>
      <c r="O52216" s="172"/>
      <c r="U52216" s="173"/>
    </row>
    <row r="52217" spans="13:21" s="104" customFormat="1" ht="15.75">
      <c r="M52217" s="172"/>
      <c r="N52217" s="172"/>
      <c r="O52217" s="172"/>
      <c r="U52217" s="173"/>
    </row>
    <row r="52218" spans="13:21" s="104" customFormat="1" ht="15.75">
      <c r="M52218" s="172"/>
      <c r="N52218" s="172"/>
      <c r="O52218" s="172"/>
      <c r="U52218" s="173"/>
    </row>
    <row r="52219" spans="13:21" s="104" customFormat="1" ht="15.75">
      <c r="M52219" s="172"/>
      <c r="N52219" s="172"/>
      <c r="O52219" s="172"/>
      <c r="U52219" s="173"/>
    </row>
    <row r="52220" spans="13:21" s="104" customFormat="1" ht="15.75">
      <c r="M52220" s="172"/>
      <c r="N52220" s="172"/>
      <c r="O52220" s="172"/>
      <c r="U52220" s="173"/>
    </row>
    <row r="52221" spans="13:21" s="104" customFormat="1" ht="15.75">
      <c r="M52221" s="172"/>
      <c r="N52221" s="172"/>
      <c r="O52221" s="172"/>
      <c r="U52221" s="173"/>
    </row>
    <row r="52222" spans="13:21" s="104" customFormat="1" ht="15.75">
      <c r="M52222" s="172"/>
      <c r="N52222" s="172"/>
      <c r="O52222" s="172"/>
      <c r="U52222" s="173"/>
    </row>
    <row r="52223" spans="13:21" s="104" customFormat="1" ht="15.75">
      <c r="M52223" s="172"/>
      <c r="N52223" s="172"/>
      <c r="O52223" s="172"/>
      <c r="U52223" s="173"/>
    </row>
    <row r="52224" spans="13:21" s="104" customFormat="1" ht="15.75">
      <c r="M52224" s="172"/>
      <c r="N52224" s="172"/>
      <c r="O52224" s="172"/>
      <c r="U52224" s="173"/>
    </row>
    <row r="52225" spans="13:21" s="104" customFormat="1" ht="15.75">
      <c r="M52225" s="172"/>
      <c r="N52225" s="172"/>
      <c r="O52225" s="172"/>
      <c r="U52225" s="173"/>
    </row>
    <row r="52226" spans="13:21" s="104" customFormat="1" ht="15.75">
      <c r="M52226" s="172"/>
      <c r="N52226" s="172"/>
      <c r="O52226" s="172"/>
      <c r="U52226" s="173"/>
    </row>
    <row r="52227" spans="13:21" s="104" customFormat="1" ht="15.75">
      <c r="M52227" s="172"/>
      <c r="N52227" s="172"/>
      <c r="O52227" s="172"/>
      <c r="U52227" s="173"/>
    </row>
    <row r="52228" spans="13:21" s="104" customFormat="1" ht="15.75">
      <c r="M52228" s="172"/>
      <c r="N52228" s="172"/>
      <c r="O52228" s="172"/>
      <c r="U52228" s="173"/>
    </row>
    <row r="52229" spans="13:21" s="104" customFormat="1" ht="15.75">
      <c r="M52229" s="172"/>
      <c r="N52229" s="172"/>
      <c r="O52229" s="172"/>
      <c r="U52229" s="173"/>
    </row>
    <row r="52230" spans="13:21" s="104" customFormat="1" ht="15.75">
      <c r="M52230" s="172"/>
      <c r="N52230" s="172"/>
      <c r="O52230" s="172"/>
      <c r="U52230" s="173"/>
    </row>
    <row r="52231" spans="13:21" s="104" customFormat="1" ht="15.75">
      <c r="M52231" s="172"/>
      <c r="N52231" s="172"/>
      <c r="O52231" s="172"/>
      <c r="U52231" s="173"/>
    </row>
    <row r="52232" spans="13:21" s="104" customFormat="1" ht="15.75">
      <c r="M52232" s="172"/>
      <c r="N52232" s="172"/>
      <c r="O52232" s="172"/>
      <c r="U52232" s="173"/>
    </row>
    <row r="52233" spans="13:21" s="104" customFormat="1" ht="15.75">
      <c r="M52233" s="172"/>
      <c r="N52233" s="172"/>
      <c r="O52233" s="172"/>
      <c r="U52233" s="173"/>
    </row>
    <row r="52234" spans="13:21" s="104" customFormat="1" ht="15.75">
      <c r="M52234" s="172"/>
      <c r="N52234" s="172"/>
      <c r="O52234" s="172"/>
      <c r="U52234" s="173"/>
    </row>
    <row r="52235" spans="13:21" s="104" customFormat="1" ht="15.75">
      <c r="M52235" s="172"/>
      <c r="N52235" s="172"/>
      <c r="O52235" s="172"/>
      <c r="U52235" s="173"/>
    </row>
    <row r="52236" spans="13:21" s="104" customFormat="1" ht="15.75">
      <c r="M52236" s="172"/>
      <c r="N52236" s="172"/>
      <c r="O52236" s="172"/>
      <c r="U52236" s="173"/>
    </row>
    <row r="52237" spans="13:21" s="104" customFormat="1" ht="15.75">
      <c r="M52237" s="172"/>
      <c r="N52237" s="172"/>
      <c r="O52237" s="172"/>
      <c r="U52237" s="173"/>
    </row>
    <row r="52238" spans="13:21" s="104" customFormat="1" ht="15.75">
      <c r="M52238" s="172"/>
      <c r="N52238" s="172"/>
      <c r="O52238" s="172"/>
      <c r="U52238" s="173"/>
    </row>
    <row r="52239" spans="13:21" s="104" customFormat="1" ht="15.75">
      <c r="M52239" s="172"/>
      <c r="N52239" s="172"/>
      <c r="O52239" s="172"/>
      <c r="U52239" s="173"/>
    </row>
    <row r="52240" spans="13:21" s="104" customFormat="1" ht="15.75">
      <c r="M52240" s="172"/>
      <c r="N52240" s="172"/>
      <c r="O52240" s="172"/>
      <c r="U52240" s="173"/>
    </row>
    <row r="52241" spans="13:21" s="104" customFormat="1" ht="15.75">
      <c r="M52241" s="172"/>
      <c r="N52241" s="172"/>
      <c r="O52241" s="172"/>
      <c r="U52241" s="173"/>
    </row>
    <row r="52242" spans="13:21" s="104" customFormat="1" ht="15.75">
      <c r="M52242" s="172"/>
      <c r="N52242" s="172"/>
      <c r="O52242" s="172"/>
      <c r="U52242" s="173"/>
    </row>
    <row r="52243" spans="13:21" s="104" customFormat="1" ht="15.75">
      <c r="M52243" s="172"/>
      <c r="N52243" s="172"/>
      <c r="O52243" s="172"/>
      <c r="U52243" s="173"/>
    </row>
    <row r="52244" spans="13:21" s="104" customFormat="1" ht="15.75">
      <c r="M52244" s="172"/>
      <c r="N52244" s="172"/>
      <c r="O52244" s="172"/>
      <c r="U52244" s="173"/>
    </row>
    <row r="52245" spans="13:21" s="104" customFormat="1" ht="15.75">
      <c r="M52245" s="172"/>
      <c r="N52245" s="172"/>
      <c r="O52245" s="172"/>
      <c r="U52245" s="173"/>
    </row>
    <row r="52246" spans="13:21" s="104" customFormat="1" ht="15.75">
      <c r="M52246" s="172"/>
      <c r="N52246" s="172"/>
      <c r="O52246" s="172"/>
      <c r="U52246" s="173"/>
    </row>
    <row r="52247" spans="13:21" s="104" customFormat="1" ht="15.75">
      <c r="M52247" s="172"/>
      <c r="N52247" s="172"/>
      <c r="O52247" s="172"/>
      <c r="U52247" s="173"/>
    </row>
    <row r="52248" spans="13:21" s="104" customFormat="1" ht="15.75">
      <c r="M52248" s="172"/>
      <c r="N52248" s="172"/>
      <c r="O52248" s="172"/>
      <c r="U52248" s="173"/>
    </row>
    <row r="52249" spans="13:21" s="104" customFormat="1" ht="15.75">
      <c r="M52249" s="172"/>
      <c r="N52249" s="172"/>
      <c r="O52249" s="172"/>
      <c r="U52249" s="173"/>
    </row>
    <row r="52250" spans="13:21" s="104" customFormat="1" ht="15.75">
      <c r="M52250" s="172"/>
      <c r="N52250" s="172"/>
      <c r="O52250" s="172"/>
      <c r="U52250" s="173"/>
    </row>
    <row r="52251" spans="13:21" s="104" customFormat="1" ht="15.75">
      <c r="M52251" s="172"/>
      <c r="N52251" s="172"/>
      <c r="O52251" s="172"/>
      <c r="U52251" s="173"/>
    </row>
    <row r="52252" spans="13:21" s="104" customFormat="1" ht="15.75">
      <c r="M52252" s="172"/>
      <c r="N52252" s="172"/>
      <c r="O52252" s="172"/>
      <c r="U52252" s="173"/>
    </row>
    <row r="52253" spans="13:21" s="104" customFormat="1" ht="15.75">
      <c r="M52253" s="172"/>
      <c r="N52253" s="172"/>
      <c r="O52253" s="172"/>
      <c r="U52253" s="173"/>
    </row>
    <row r="52254" spans="13:21" s="104" customFormat="1" ht="15.75">
      <c r="M52254" s="172"/>
      <c r="N52254" s="172"/>
      <c r="O52254" s="172"/>
      <c r="U52254" s="173"/>
    </row>
    <row r="52255" spans="13:21" s="104" customFormat="1" ht="15.75">
      <c r="M52255" s="172"/>
      <c r="N52255" s="172"/>
      <c r="O52255" s="172"/>
      <c r="U52255" s="173"/>
    </row>
    <row r="52256" spans="13:21" s="104" customFormat="1" ht="15.75">
      <c r="M52256" s="172"/>
      <c r="N52256" s="172"/>
      <c r="O52256" s="172"/>
      <c r="U52256" s="173"/>
    </row>
    <row r="52257" spans="13:21" s="104" customFormat="1" ht="15.75">
      <c r="M52257" s="172"/>
      <c r="N52257" s="172"/>
      <c r="O52257" s="172"/>
      <c r="U52257" s="173"/>
    </row>
    <row r="52258" spans="13:21" s="104" customFormat="1" ht="15.75">
      <c r="M52258" s="172"/>
      <c r="N52258" s="172"/>
      <c r="O52258" s="172"/>
      <c r="U52258" s="173"/>
    </row>
    <row r="52259" spans="13:21" s="104" customFormat="1" ht="15.75">
      <c r="M52259" s="172"/>
      <c r="N52259" s="172"/>
      <c r="O52259" s="172"/>
      <c r="U52259" s="173"/>
    </row>
    <row r="52260" spans="13:21" s="104" customFormat="1" ht="15.75">
      <c r="M52260" s="172"/>
      <c r="N52260" s="172"/>
      <c r="O52260" s="172"/>
      <c r="U52260" s="173"/>
    </row>
    <row r="52261" spans="13:21" s="104" customFormat="1" ht="15.75">
      <c r="M52261" s="172"/>
      <c r="N52261" s="172"/>
      <c r="O52261" s="172"/>
      <c r="U52261" s="173"/>
    </row>
    <row r="52262" spans="13:21" s="104" customFormat="1" ht="15.75">
      <c r="M52262" s="172"/>
      <c r="N52262" s="172"/>
      <c r="O52262" s="172"/>
      <c r="U52262" s="173"/>
    </row>
    <row r="52263" spans="13:21" s="104" customFormat="1" ht="15.75">
      <c r="M52263" s="172"/>
      <c r="N52263" s="172"/>
      <c r="O52263" s="172"/>
      <c r="U52263" s="173"/>
    </row>
    <row r="52264" spans="13:21" s="104" customFormat="1" ht="15.75">
      <c r="M52264" s="172"/>
      <c r="N52264" s="172"/>
      <c r="O52264" s="172"/>
      <c r="U52264" s="173"/>
    </row>
    <row r="52265" spans="13:21" s="104" customFormat="1" ht="15.75">
      <c r="M52265" s="172"/>
      <c r="N52265" s="172"/>
      <c r="O52265" s="172"/>
      <c r="U52265" s="173"/>
    </row>
    <row r="52266" spans="13:21" s="104" customFormat="1" ht="15.75">
      <c r="M52266" s="172"/>
      <c r="N52266" s="172"/>
      <c r="O52266" s="172"/>
      <c r="U52266" s="173"/>
    </row>
    <row r="52267" spans="13:21" s="104" customFormat="1" ht="15.75">
      <c r="M52267" s="172"/>
      <c r="N52267" s="172"/>
      <c r="O52267" s="172"/>
      <c r="U52267" s="173"/>
    </row>
    <row r="52268" spans="13:21" s="104" customFormat="1" ht="15.75">
      <c r="M52268" s="172"/>
      <c r="N52268" s="172"/>
      <c r="O52268" s="172"/>
      <c r="U52268" s="173"/>
    </row>
    <row r="52269" spans="13:21" s="104" customFormat="1" ht="15.75">
      <c r="M52269" s="172"/>
      <c r="N52269" s="172"/>
      <c r="O52269" s="172"/>
      <c r="U52269" s="173"/>
    </row>
    <row r="52270" spans="13:21" s="104" customFormat="1" ht="15.75">
      <c r="M52270" s="172"/>
      <c r="N52270" s="172"/>
      <c r="O52270" s="172"/>
      <c r="U52270" s="173"/>
    </row>
    <row r="52271" spans="13:21" s="104" customFormat="1" ht="15.75">
      <c r="M52271" s="172"/>
      <c r="N52271" s="172"/>
      <c r="O52271" s="172"/>
      <c r="U52271" s="173"/>
    </row>
    <row r="52272" spans="13:21" s="104" customFormat="1" ht="15.75">
      <c r="M52272" s="172"/>
      <c r="N52272" s="172"/>
      <c r="O52272" s="172"/>
      <c r="U52272" s="173"/>
    </row>
    <row r="52273" spans="13:21" s="104" customFormat="1" ht="15.75">
      <c r="M52273" s="172"/>
      <c r="N52273" s="172"/>
      <c r="O52273" s="172"/>
      <c r="U52273" s="173"/>
    </row>
    <row r="52274" spans="13:21" s="104" customFormat="1" ht="15.75">
      <c r="M52274" s="172"/>
      <c r="N52274" s="172"/>
      <c r="O52274" s="172"/>
      <c r="U52274" s="173"/>
    </row>
    <row r="52275" spans="13:21" s="104" customFormat="1" ht="15.75">
      <c r="M52275" s="172"/>
      <c r="N52275" s="172"/>
      <c r="O52275" s="172"/>
      <c r="U52275" s="173"/>
    </row>
    <row r="52276" spans="13:21" s="104" customFormat="1" ht="15.75">
      <c r="M52276" s="172"/>
      <c r="N52276" s="172"/>
      <c r="O52276" s="172"/>
      <c r="U52276" s="173"/>
    </row>
    <row r="52277" spans="13:21" s="104" customFormat="1" ht="15.75">
      <c r="M52277" s="172"/>
      <c r="N52277" s="172"/>
      <c r="O52277" s="172"/>
      <c r="U52277" s="173"/>
    </row>
    <row r="52278" spans="13:21" s="104" customFormat="1" ht="15.75">
      <c r="M52278" s="172"/>
      <c r="N52278" s="172"/>
      <c r="O52278" s="172"/>
      <c r="U52278" s="173"/>
    </row>
    <row r="52279" spans="13:21" s="104" customFormat="1" ht="15.75">
      <c r="M52279" s="172"/>
      <c r="N52279" s="172"/>
      <c r="O52279" s="172"/>
      <c r="U52279" s="173"/>
    </row>
    <row r="52280" spans="13:21" s="104" customFormat="1" ht="15.75">
      <c r="M52280" s="172"/>
      <c r="N52280" s="172"/>
      <c r="O52280" s="172"/>
      <c r="U52280" s="173"/>
    </row>
    <row r="52281" spans="13:21" s="104" customFormat="1" ht="15.75">
      <c r="M52281" s="172"/>
      <c r="N52281" s="172"/>
      <c r="O52281" s="172"/>
      <c r="U52281" s="173"/>
    </row>
    <row r="52282" spans="13:21" s="104" customFormat="1" ht="15.75">
      <c r="M52282" s="172"/>
      <c r="N52282" s="172"/>
      <c r="O52282" s="172"/>
      <c r="U52282" s="173"/>
    </row>
    <row r="52283" spans="13:21" s="104" customFormat="1" ht="15.75">
      <c r="M52283" s="172"/>
      <c r="N52283" s="172"/>
      <c r="O52283" s="172"/>
      <c r="U52283" s="173"/>
    </row>
    <row r="52284" spans="13:21" s="104" customFormat="1" ht="15.75">
      <c r="M52284" s="172"/>
      <c r="N52284" s="172"/>
      <c r="O52284" s="172"/>
      <c r="U52284" s="173"/>
    </row>
    <row r="52285" spans="13:21" s="104" customFormat="1" ht="15.75">
      <c r="M52285" s="172"/>
      <c r="N52285" s="172"/>
      <c r="O52285" s="172"/>
      <c r="U52285" s="173"/>
    </row>
    <row r="52286" spans="13:21" s="104" customFormat="1" ht="15.75">
      <c r="M52286" s="172"/>
      <c r="N52286" s="172"/>
      <c r="O52286" s="172"/>
      <c r="U52286" s="173"/>
    </row>
    <row r="52287" spans="13:21" s="104" customFormat="1" ht="15.75">
      <c r="M52287" s="172"/>
      <c r="N52287" s="172"/>
      <c r="O52287" s="172"/>
      <c r="U52287" s="173"/>
    </row>
    <row r="52288" spans="13:21" s="104" customFormat="1" ht="15.75">
      <c r="M52288" s="172"/>
      <c r="N52288" s="172"/>
      <c r="O52288" s="172"/>
      <c r="U52288" s="173"/>
    </row>
    <row r="52289" spans="13:21" s="104" customFormat="1" ht="15.75">
      <c r="M52289" s="172"/>
      <c r="N52289" s="172"/>
      <c r="O52289" s="172"/>
      <c r="U52289" s="173"/>
    </row>
    <row r="52290" spans="13:21" s="104" customFormat="1" ht="15.75">
      <c r="M52290" s="172"/>
      <c r="N52290" s="172"/>
      <c r="O52290" s="172"/>
      <c r="U52290" s="173"/>
    </row>
    <row r="52291" spans="13:21" s="104" customFormat="1" ht="15.75">
      <c r="M52291" s="172"/>
      <c r="N52291" s="172"/>
      <c r="O52291" s="172"/>
      <c r="U52291" s="173"/>
    </row>
    <row r="52292" spans="13:21" s="104" customFormat="1" ht="15.75">
      <c r="M52292" s="172"/>
      <c r="N52292" s="172"/>
      <c r="O52292" s="172"/>
      <c r="U52292" s="173"/>
    </row>
    <row r="52293" spans="13:21" s="104" customFormat="1" ht="15.75">
      <c r="M52293" s="172"/>
      <c r="N52293" s="172"/>
      <c r="O52293" s="172"/>
      <c r="U52293" s="173"/>
    </row>
    <row r="52294" spans="13:21" s="104" customFormat="1" ht="15.75">
      <c r="M52294" s="172"/>
      <c r="N52294" s="172"/>
      <c r="O52294" s="172"/>
      <c r="U52294" s="173"/>
    </row>
    <row r="52295" spans="13:21" s="104" customFormat="1" ht="15.75">
      <c r="M52295" s="172"/>
      <c r="N52295" s="172"/>
      <c r="O52295" s="172"/>
      <c r="U52295" s="173"/>
    </row>
    <row r="52296" spans="13:21" s="104" customFormat="1" ht="15.75">
      <c r="M52296" s="172"/>
      <c r="N52296" s="172"/>
      <c r="O52296" s="172"/>
      <c r="U52296" s="173"/>
    </row>
    <row r="52297" spans="13:21" s="104" customFormat="1" ht="15.75">
      <c r="M52297" s="172"/>
      <c r="N52297" s="172"/>
      <c r="O52297" s="172"/>
      <c r="U52297" s="173"/>
    </row>
    <row r="52298" spans="13:21" s="104" customFormat="1" ht="15.75">
      <c r="M52298" s="172"/>
      <c r="N52298" s="172"/>
      <c r="O52298" s="172"/>
      <c r="U52298" s="173"/>
    </row>
    <row r="52299" spans="13:21" s="104" customFormat="1" ht="15.75">
      <c r="M52299" s="172"/>
      <c r="N52299" s="172"/>
      <c r="O52299" s="172"/>
      <c r="U52299" s="173"/>
    </row>
    <row r="52300" spans="13:21" s="104" customFormat="1" ht="15.75">
      <c r="M52300" s="172"/>
      <c r="N52300" s="172"/>
      <c r="O52300" s="172"/>
      <c r="U52300" s="173"/>
    </row>
    <row r="52301" spans="13:21" s="104" customFormat="1" ht="15.75">
      <c r="M52301" s="172"/>
      <c r="N52301" s="172"/>
      <c r="O52301" s="172"/>
      <c r="U52301" s="173"/>
    </row>
    <row r="52302" spans="13:21" s="104" customFormat="1" ht="15.75">
      <c r="M52302" s="172"/>
      <c r="N52302" s="172"/>
      <c r="O52302" s="172"/>
      <c r="U52302" s="173"/>
    </row>
    <row r="52303" spans="13:21" s="104" customFormat="1" ht="15.75">
      <c r="M52303" s="172"/>
      <c r="N52303" s="172"/>
      <c r="O52303" s="172"/>
      <c r="U52303" s="173"/>
    </row>
    <row r="52304" spans="13:21" s="104" customFormat="1" ht="15.75">
      <c r="M52304" s="172"/>
      <c r="N52304" s="172"/>
      <c r="O52304" s="172"/>
      <c r="U52304" s="173"/>
    </row>
    <row r="52305" spans="13:21" s="104" customFormat="1" ht="15.75">
      <c r="M52305" s="172"/>
      <c r="N52305" s="172"/>
      <c r="O52305" s="172"/>
      <c r="U52305" s="173"/>
    </row>
    <row r="52306" spans="13:21" s="104" customFormat="1" ht="15.75">
      <c r="M52306" s="172"/>
      <c r="N52306" s="172"/>
      <c r="O52306" s="172"/>
      <c r="U52306" s="173"/>
    </row>
    <row r="52307" spans="13:21" s="104" customFormat="1" ht="15.75">
      <c r="M52307" s="172"/>
      <c r="N52307" s="172"/>
      <c r="O52307" s="172"/>
      <c r="U52307" s="173"/>
    </row>
    <row r="52308" spans="13:21" s="104" customFormat="1" ht="15.75">
      <c r="M52308" s="172"/>
      <c r="N52308" s="172"/>
      <c r="O52308" s="172"/>
      <c r="U52308" s="173"/>
    </row>
    <row r="52309" spans="13:21" s="104" customFormat="1" ht="15.75">
      <c r="M52309" s="172"/>
      <c r="N52309" s="172"/>
      <c r="O52309" s="172"/>
      <c r="U52309" s="173"/>
    </row>
    <row r="52310" spans="13:21" s="104" customFormat="1" ht="15.75">
      <c r="M52310" s="172"/>
      <c r="N52310" s="172"/>
      <c r="O52310" s="172"/>
      <c r="U52310" s="173"/>
    </row>
    <row r="52311" spans="13:21" s="104" customFormat="1" ht="15.75">
      <c r="M52311" s="172"/>
      <c r="N52311" s="172"/>
      <c r="O52311" s="172"/>
      <c r="U52311" s="173"/>
    </row>
    <row r="52312" spans="13:21" s="104" customFormat="1" ht="15.75">
      <c r="M52312" s="172"/>
      <c r="N52312" s="172"/>
      <c r="O52312" s="172"/>
      <c r="U52312" s="173"/>
    </row>
    <row r="52313" spans="13:21" s="104" customFormat="1" ht="15.75">
      <c r="M52313" s="172"/>
      <c r="N52313" s="172"/>
      <c r="O52313" s="172"/>
      <c r="U52313" s="173"/>
    </row>
    <row r="52314" spans="13:21" s="104" customFormat="1" ht="15.75">
      <c r="M52314" s="172"/>
      <c r="N52314" s="172"/>
      <c r="O52314" s="172"/>
      <c r="U52314" s="173"/>
    </row>
    <row r="52315" spans="13:21" s="104" customFormat="1" ht="15.75">
      <c r="M52315" s="172"/>
      <c r="N52315" s="172"/>
      <c r="O52315" s="172"/>
      <c r="U52315" s="173"/>
    </row>
    <row r="52316" spans="13:21" s="104" customFormat="1" ht="15.75">
      <c r="M52316" s="172"/>
      <c r="N52316" s="172"/>
      <c r="O52316" s="172"/>
      <c r="U52316" s="173"/>
    </row>
    <row r="52317" spans="13:21" s="104" customFormat="1" ht="15.75">
      <c r="M52317" s="172"/>
      <c r="N52317" s="172"/>
      <c r="O52317" s="172"/>
      <c r="U52317" s="173"/>
    </row>
    <row r="52318" spans="13:21" s="104" customFormat="1" ht="15.75">
      <c r="M52318" s="172"/>
      <c r="N52318" s="172"/>
      <c r="O52318" s="172"/>
      <c r="U52318" s="173"/>
    </row>
    <row r="52319" spans="13:21" s="104" customFormat="1" ht="15.75">
      <c r="M52319" s="172"/>
      <c r="N52319" s="172"/>
      <c r="O52319" s="172"/>
      <c r="U52319" s="173"/>
    </row>
    <row r="52320" spans="13:21" s="104" customFormat="1" ht="15.75">
      <c r="M52320" s="172"/>
      <c r="N52320" s="172"/>
      <c r="O52320" s="172"/>
      <c r="U52320" s="173"/>
    </row>
    <row r="52321" spans="13:21" s="104" customFormat="1" ht="15.75">
      <c r="M52321" s="172"/>
      <c r="N52321" s="172"/>
      <c r="O52321" s="172"/>
      <c r="U52321" s="173"/>
    </row>
    <row r="52322" spans="13:21" s="104" customFormat="1" ht="15.75">
      <c r="M52322" s="172"/>
      <c r="N52322" s="172"/>
      <c r="O52322" s="172"/>
      <c r="U52322" s="173"/>
    </row>
    <row r="52323" spans="13:21" s="104" customFormat="1" ht="15.75">
      <c r="M52323" s="172"/>
      <c r="N52323" s="172"/>
      <c r="O52323" s="172"/>
      <c r="U52323" s="173"/>
    </row>
    <row r="52324" spans="13:21" s="104" customFormat="1" ht="15.75">
      <c r="M52324" s="172"/>
      <c r="N52324" s="172"/>
      <c r="O52324" s="172"/>
      <c r="U52324" s="173"/>
    </row>
    <row r="52325" spans="13:21" s="104" customFormat="1" ht="15.75">
      <c r="M52325" s="172"/>
      <c r="N52325" s="172"/>
      <c r="O52325" s="172"/>
      <c r="U52325" s="173"/>
    </row>
    <row r="52326" spans="13:21" s="104" customFormat="1" ht="15.75">
      <c r="M52326" s="172"/>
      <c r="N52326" s="172"/>
      <c r="O52326" s="172"/>
      <c r="U52326" s="173"/>
    </row>
    <row r="52327" spans="13:21" s="104" customFormat="1" ht="15.75">
      <c r="M52327" s="172"/>
      <c r="N52327" s="172"/>
      <c r="O52327" s="172"/>
      <c r="U52327" s="173"/>
    </row>
    <row r="52328" spans="13:21" s="104" customFormat="1" ht="15.75">
      <c r="M52328" s="172"/>
      <c r="N52328" s="172"/>
      <c r="O52328" s="172"/>
      <c r="U52328" s="173"/>
    </row>
    <row r="52329" spans="13:21" s="104" customFormat="1" ht="15.75">
      <c r="M52329" s="172"/>
      <c r="N52329" s="172"/>
      <c r="O52329" s="172"/>
      <c r="U52329" s="173"/>
    </row>
    <row r="52330" spans="13:21" s="104" customFormat="1" ht="15.75">
      <c r="M52330" s="172"/>
      <c r="N52330" s="172"/>
      <c r="O52330" s="172"/>
      <c r="U52330" s="173"/>
    </row>
    <row r="52331" spans="13:21" s="104" customFormat="1" ht="15.75">
      <c r="M52331" s="172"/>
      <c r="N52331" s="172"/>
      <c r="O52331" s="172"/>
      <c r="U52331" s="173"/>
    </row>
    <row r="52332" spans="13:21" s="104" customFormat="1" ht="15.75">
      <c r="M52332" s="172"/>
      <c r="N52332" s="172"/>
      <c r="O52332" s="172"/>
      <c r="U52332" s="173"/>
    </row>
    <row r="52333" spans="13:21" s="104" customFormat="1" ht="15.75">
      <c r="M52333" s="172"/>
      <c r="N52333" s="172"/>
      <c r="O52333" s="172"/>
      <c r="U52333" s="173"/>
    </row>
    <row r="52334" spans="13:21" s="104" customFormat="1" ht="15.75">
      <c r="M52334" s="172"/>
      <c r="N52334" s="172"/>
      <c r="O52334" s="172"/>
      <c r="U52334" s="173"/>
    </row>
    <row r="52335" spans="13:21" s="104" customFormat="1" ht="15.75">
      <c r="M52335" s="172"/>
      <c r="N52335" s="172"/>
      <c r="O52335" s="172"/>
      <c r="U52335" s="173"/>
    </row>
    <row r="52336" spans="13:21" s="104" customFormat="1" ht="15.75">
      <c r="M52336" s="172"/>
      <c r="N52336" s="172"/>
      <c r="O52336" s="172"/>
      <c r="U52336" s="173"/>
    </row>
    <row r="52337" spans="13:21" s="104" customFormat="1" ht="15.75">
      <c r="M52337" s="172"/>
      <c r="N52337" s="172"/>
      <c r="O52337" s="172"/>
      <c r="U52337" s="173"/>
    </row>
    <row r="52338" spans="13:21" s="104" customFormat="1" ht="15.75">
      <c r="M52338" s="172"/>
      <c r="N52338" s="172"/>
      <c r="O52338" s="172"/>
      <c r="U52338" s="173"/>
    </row>
    <row r="52339" spans="13:21" s="104" customFormat="1" ht="15.75">
      <c r="M52339" s="172"/>
      <c r="N52339" s="172"/>
      <c r="O52339" s="172"/>
      <c r="U52339" s="173"/>
    </row>
    <row r="52340" spans="13:21" s="104" customFormat="1" ht="15.75">
      <c r="M52340" s="172"/>
      <c r="N52340" s="172"/>
      <c r="O52340" s="172"/>
      <c r="U52340" s="173"/>
    </row>
    <row r="52341" spans="13:21" s="104" customFormat="1" ht="15.75">
      <c r="M52341" s="172"/>
      <c r="N52341" s="172"/>
      <c r="O52341" s="172"/>
      <c r="U52341" s="173"/>
    </row>
    <row r="52342" spans="13:21" s="104" customFormat="1" ht="15.75">
      <c r="M52342" s="172"/>
      <c r="N52342" s="172"/>
      <c r="O52342" s="172"/>
      <c r="U52342" s="173"/>
    </row>
    <row r="52343" spans="13:21" s="104" customFormat="1" ht="15.75">
      <c r="M52343" s="172"/>
      <c r="N52343" s="172"/>
      <c r="O52343" s="172"/>
      <c r="U52343" s="173"/>
    </row>
    <row r="52344" spans="13:21" s="104" customFormat="1" ht="15.75">
      <c r="M52344" s="172"/>
      <c r="N52344" s="172"/>
      <c r="O52344" s="172"/>
      <c r="U52344" s="173"/>
    </row>
    <row r="52345" spans="13:21" s="104" customFormat="1" ht="15.75">
      <c r="M52345" s="172"/>
      <c r="N52345" s="172"/>
      <c r="O52345" s="172"/>
      <c r="U52345" s="173"/>
    </row>
    <row r="52346" spans="13:21" s="104" customFormat="1" ht="15.75">
      <c r="M52346" s="172"/>
      <c r="N52346" s="172"/>
      <c r="O52346" s="172"/>
      <c r="U52346" s="173"/>
    </row>
    <row r="52347" spans="13:21" s="104" customFormat="1" ht="15.75">
      <c r="M52347" s="172"/>
      <c r="N52347" s="172"/>
      <c r="O52347" s="172"/>
      <c r="U52347" s="173"/>
    </row>
    <row r="52348" spans="13:21" s="104" customFormat="1" ht="15.75">
      <c r="M52348" s="172"/>
      <c r="N52348" s="172"/>
      <c r="O52348" s="172"/>
      <c r="U52348" s="173"/>
    </row>
    <row r="52349" spans="13:21" s="104" customFormat="1" ht="15.75">
      <c r="M52349" s="172"/>
      <c r="N52349" s="172"/>
      <c r="O52349" s="172"/>
      <c r="U52349" s="173"/>
    </row>
    <row r="52350" spans="13:21" s="104" customFormat="1" ht="15.75">
      <c r="M52350" s="172"/>
      <c r="N52350" s="172"/>
      <c r="O52350" s="172"/>
      <c r="U52350" s="173"/>
    </row>
    <row r="52351" spans="13:21" s="104" customFormat="1" ht="15.75">
      <c r="M52351" s="172"/>
      <c r="N52351" s="172"/>
      <c r="O52351" s="172"/>
      <c r="U52351" s="173"/>
    </row>
    <row r="52352" spans="13:21" s="104" customFormat="1" ht="15.75">
      <c r="M52352" s="172"/>
      <c r="N52352" s="172"/>
      <c r="O52352" s="172"/>
      <c r="U52352" s="173"/>
    </row>
    <row r="52353" spans="13:21" s="104" customFormat="1" ht="15.75">
      <c r="M52353" s="172"/>
      <c r="N52353" s="172"/>
      <c r="O52353" s="172"/>
      <c r="U52353" s="173"/>
    </row>
    <row r="52354" spans="13:21" s="104" customFormat="1" ht="15.75">
      <c r="M52354" s="172"/>
      <c r="N52354" s="172"/>
      <c r="O52354" s="172"/>
      <c r="U52354" s="173"/>
    </row>
    <row r="52355" spans="13:21" s="104" customFormat="1" ht="15.75">
      <c r="M52355" s="172"/>
      <c r="N52355" s="172"/>
      <c r="O52355" s="172"/>
      <c r="U52355" s="173"/>
    </row>
    <row r="52356" spans="13:21" s="104" customFormat="1" ht="15.75">
      <c r="M52356" s="172"/>
      <c r="N52356" s="172"/>
      <c r="O52356" s="172"/>
      <c r="U52356" s="173"/>
    </row>
    <row r="52357" spans="13:21" s="104" customFormat="1" ht="15.75">
      <c r="M52357" s="172"/>
      <c r="N52357" s="172"/>
      <c r="O52357" s="172"/>
      <c r="U52357" s="173"/>
    </row>
    <row r="52358" spans="13:21" s="104" customFormat="1" ht="15.75">
      <c r="M52358" s="172"/>
      <c r="N52358" s="172"/>
      <c r="O52358" s="172"/>
      <c r="U52358" s="173"/>
    </row>
    <row r="52359" spans="13:21" s="104" customFormat="1" ht="15.75">
      <c r="M52359" s="172"/>
      <c r="N52359" s="172"/>
      <c r="O52359" s="172"/>
      <c r="U52359" s="173"/>
    </row>
    <row r="52360" spans="13:21" s="104" customFormat="1" ht="15.75">
      <c r="M52360" s="172"/>
      <c r="N52360" s="172"/>
      <c r="O52360" s="172"/>
      <c r="U52360" s="173"/>
    </row>
    <row r="52361" spans="13:21" s="104" customFormat="1" ht="15.75">
      <c r="M52361" s="172"/>
      <c r="N52361" s="172"/>
      <c r="O52361" s="172"/>
      <c r="U52361" s="173"/>
    </row>
    <row r="52362" spans="13:21" s="104" customFormat="1" ht="15.75">
      <c r="M52362" s="172"/>
      <c r="N52362" s="172"/>
      <c r="O52362" s="172"/>
      <c r="U52362" s="173"/>
    </row>
    <row r="52363" spans="13:21" s="104" customFormat="1" ht="15.75">
      <c r="M52363" s="172"/>
      <c r="N52363" s="172"/>
      <c r="O52363" s="172"/>
      <c r="U52363" s="173"/>
    </row>
    <row r="52364" spans="13:21" s="104" customFormat="1" ht="15.75">
      <c r="M52364" s="172"/>
      <c r="N52364" s="172"/>
      <c r="O52364" s="172"/>
      <c r="U52364" s="173"/>
    </row>
    <row r="52365" spans="13:21" s="104" customFormat="1" ht="15.75">
      <c r="M52365" s="172"/>
      <c r="N52365" s="172"/>
      <c r="O52365" s="172"/>
      <c r="U52365" s="173"/>
    </row>
    <row r="52366" spans="13:21" s="104" customFormat="1" ht="15.75">
      <c r="M52366" s="172"/>
      <c r="N52366" s="172"/>
      <c r="O52366" s="172"/>
      <c r="U52366" s="173"/>
    </row>
    <row r="52367" spans="13:21" s="104" customFormat="1" ht="15.75">
      <c r="M52367" s="172"/>
      <c r="N52367" s="172"/>
      <c r="O52367" s="172"/>
      <c r="U52367" s="173"/>
    </row>
    <row r="52368" spans="13:21" s="104" customFormat="1" ht="15.75">
      <c r="M52368" s="172"/>
      <c r="N52368" s="172"/>
      <c r="O52368" s="172"/>
      <c r="U52368" s="173"/>
    </row>
    <row r="52369" spans="13:21" s="104" customFormat="1" ht="15.75">
      <c r="M52369" s="172"/>
      <c r="N52369" s="172"/>
      <c r="O52369" s="172"/>
      <c r="U52369" s="173"/>
    </row>
    <row r="52370" spans="13:21" s="104" customFormat="1" ht="15.75">
      <c r="M52370" s="172"/>
      <c r="N52370" s="172"/>
      <c r="O52370" s="172"/>
      <c r="U52370" s="173"/>
    </row>
    <row r="52371" spans="13:21" s="104" customFormat="1" ht="15.75">
      <c r="M52371" s="172"/>
      <c r="N52371" s="172"/>
      <c r="O52371" s="172"/>
      <c r="U52371" s="173"/>
    </row>
    <row r="52372" spans="13:21" s="104" customFormat="1" ht="15.75">
      <c r="M52372" s="172"/>
      <c r="N52372" s="172"/>
      <c r="O52372" s="172"/>
      <c r="U52372" s="173"/>
    </row>
    <row r="52373" spans="13:21" s="104" customFormat="1" ht="15.75">
      <c r="M52373" s="172"/>
      <c r="N52373" s="172"/>
      <c r="O52373" s="172"/>
      <c r="U52373" s="173"/>
    </row>
    <row r="52374" spans="13:21" s="104" customFormat="1" ht="15.75">
      <c r="M52374" s="172"/>
      <c r="N52374" s="172"/>
      <c r="O52374" s="172"/>
      <c r="U52374" s="173"/>
    </row>
    <row r="52375" spans="13:21" s="104" customFormat="1" ht="15.75">
      <c r="M52375" s="172"/>
      <c r="N52375" s="172"/>
      <c r="O52375" s="172"/>
      <c r="U52375" s="173"/>
    </row>
    <row r="52376" spans="13:21" s="104" customFormat="1" ht="15.75">
      <c r="M52376" s="172"/>
      <c r="N52376" s="172"/>
      <c r="O52376" s="172"/>
      <c r="U52376" s="173"/>
    </row>
    <row r="52377" spans="13:21" s="104" customFormat="1" ht="15.75">
      <c r="M52377" s="172"/>
      <c r="N52377" s="172"/>
      <c r="O52377" s="172"/>
      <c r="U52377" s="173"/>
    </row>
    <row r="52378" spans="13:21" s="104" customFormat="1" ht="15.75">
      <c r="M52378" s="172"/>
      <c r="N52378" s="172"/>
      <c r="O52378" s="172"/>
      <c r="U52378" s="173"/>
    </row>
    <row r="52379" spans="13:21" s="104" customFormat="1" ht="15.75">
      <c r="M52379" s="172"/>
      <c r="N52379" s="172"/>
      <c r="O52379" s="172"/>
      <c r="U52379" s="173"/>
    </row>
    <row r="52380" spans="13:21" s="104" customFormat="1" ht="15.75">
      <c r="M52380" s="172"/>
      <c r="N52380" s="172"/>
      <c r="O52380" s="172"/>
      <c r="U52380" s="173"/>
    </row>
    <row r="52381" spans="13:21" s="104" customFormat="1" ht="15.75">
      <c r="M52381" s="172"/>
      <c r="N52381" s="172"/>
      <c r="O52381" s="172"/>
      <c r="U52381" s="173"/>
    </row>
    <row r="52382" spans="13:21" s="104" customFormat="1" ht="15.75">
      <c r="M52382" s="172"/>
      <c r="N52382" s="172"/>
      <c r="O52382" s="172"/>
      <c r="U52382" s="173"/>
    </row>
    <row r="52383" spans="13:21" s="104" customFormat="1" ht="15.75">
      <c r="M52383" s="172"/>
      <c r="N52383" s="172"/>
      <c r="O52383" s="172"/>
      <c r="U52383" s="173"/>
    </row>
    <row r="52384" spans="13:21" s="104" customFormat="1" ht="15.75">
      <c r="M52384" s="172"/>
      <c r="N52384" s="172"/>
      <c r="O52384" s="172"/>
      <c r="U52384" s="173"/>
    </row>
    <row r="52385" spans="13:21" s="104" customFormat="1" ht="15.75">
      <c r="M52385" s="172"/>
      <c r="N52385" s="172"/>
      <c r="O52385" s="172"/>
      <c r="U52385" s="173"/>
    </row>
    <row r="52386" spans="13:21" s="104" customFormat="1" ht="15.75">
      <c r="M52386" s="172"/>
      <c r="N52386" s="172"/>
      <c r="O52386" s="172"/>
      <c r="U52386" s="173"/>
    </row>
    <row r="52387" spans="13:21" s="104" customFormat="1" ht="15.75">
      <c r="M52387" s="172"/>
      <c r="N52387" s="172"/>
      <c r="O52387" s="172"/>
      <c r="U52387" s="173"/>
    </row>
    <row r="52388" spans="13:21" s="104" customFormat="1" ht="15.75">
      <c r="M52388" s="172"/>
      <c r="N52388" s="172"/>
      <c r="O52388" s="172"/>
      <c r="U52388" s="173"/>
    </row>
    <row r="52389" spans="13:21" s="104" customFormat="1" ht="15.75">
      <c r="M52389" s="172"/>
      <c r="N52389" s="172"/>
      <c r="O52389" s="172"/>
      <c r="U52389" s="173"/>
    </row>
    <row r="52390" spans="13:21" s="104" customFormat="1" ht="15.75">
      <c r="M52390" s="172"/>
      <c r="N52390" s="172"/>
      <c r="O52390" s="172"/>
      <c r="U52390" s="173"/>
    </row>
    <row r="52391" spans="13:21" s="104" customFormat="1" ht="15.75">
      <c r="M52391" s="172"/>
      <c r="N52391" s="172"/>
      <c r="O52391" s="172"/>
      <c r="U52391" s="173"/>
    </row>
    <row r="52392" spans="13:21" s="104" customFormat="1" ht="15.75">
      <c r="M52392" s="172"/>
      <c r="N52392" s="172"/>
      <c r="O52392" s="172"/>
      <c r="U52392" s="173"/>
    </row>
    <row r="52393" spans="13:21" s="104" customFormat="1" ht="15.75">
      <c r="M52393" s="172"/>
      <c r="N52393" s="172"/>
      <c r="O52393" s="172"/>
      <c r="U52393" s="173"/>
    </row>
    <row r="52394" spans="13:21" s="104" customFormat="1" ht="15.75">
      <c r="M52394" s="172"/>
      <c r="N52394" s="172"/>
      <c r="O52394" s="172"/>
      <c r="U52394" s="173"/>
    </row>
    <row r="52395" spans="13:21" s="104" customFormat="1" ht="15.75">
      <c r="M52395" s="172"/>
      <c r="N52395" s="172"/>
      <c r="O52395" s="172"/>
      <c r="U52395" s="173"/>
    </row>
    <row r="52396" spans="13:21" s="104" customFormat="1" ht="15.75">
      <c r="M52396" s="172"/>
      <c r="N52396" s="172"/>
      <c r="O52396" s="172"/>
      <c r="U52396" s="173"/>
    </row>
    <row r="52397" spans="13:21" s="104" customFormat="1" ht="15.75">
      <c r="M52397" s="172"/>
      <c r="N52397" s="172"/>
      <c r="O52397" s="172"/>
      <c r="U52397" s="173"/>
    </row>
    <row r="52398" spans="13:21" s="104" customFormat="1" ht="15.75">
      <c r="M52398" s="172"/>
      <c r="N52398" s="172"/>
      <c r="O52398" s="172"/>
      <c r="U52398" s="173"/>
    </row>
    <row r="52399" spans="13:21" s="104" customFormat="1" ht="15.75">
      <c r="M52399" s="172"/>
      <c r="N52399" s="172"/>
      <c r="O52399" s="172"/>
      <c r="U52399" s="173"/>
    </row>
    <row r="52400" spans="13:21" s="104" customFormat="1" ht="15.75">
      <c r="M52400" s="172"/>
      <c r="N52400" s="172"/>
      <c r="O52400" s="172"/>
      <c r="U52400" s="173"/>
    </row>
    <row r="52401" spans="13:21" s="104" customFormat="1" ht="15.75">
      <c r="M52401" s="172"/>
      <c r="N52401" s="172"/>
      <c r="O52401" s="172"/>
      <c r="U52401" s="173"/>
    </row>
    <row r="52402" spans="13:21" s="104" customFormat="1" ht="15.75">
      <c r="M52402" s="172"/>
      <c r="N52402" s="172"/>
      <c r="O52402" s="172"/>
      <c r="U52402" s="173"/>
    </row>
    <row r="52403" spans="13:21" s="104" customFormat="1" ht="15.75">
      <c r="M52403" s="172"/>
      <c r="N52403" s="172"/>
      <c r="O52403" s="172"/>
      <c r="U52403" s="173"/>
    </row>
    <row r="52404" spans="13:21" s="104" customFormat="1" ht="15.75">
      <c r="M52404" s="172"/>
      <c r="N52404" s="172"/>
      <c r="O52404" s="172"/>
      <c r="U52404" s="173"/>
    </row>
    <row r="52405" spans="13:21" s="104" customFormat="1" ht="15.75">
      <c r="M52405" s="172"/>
      <c r="N52405" s="172"/>
      <c r="O52405" s="172"/>
      <c r="U52405" s="173"/>
    </row>
    <row r="52406" spans="13:21" s="104" customFormat="1" ht="15.75">
      <c r="M52406" s="172"/>
      <c r="N52406" s="172"/>
      <c r="O52406" s="172"/>
      <c r="U52406" s="173"/>
    </row>
    <row r="52407" spans="13:21" s="104" customFormat="1" ht="15.75">
      <c r="M52407" s="172"/>
      <c r="N52407" s="172"/>
      <c r="O52407" s="172"/>
      <c r="U52407" s="173"/>
    </row>
    <row r="52408" spans="13:21" s="104" customFormat="1" ht="15.75">
      <c r="M52408" s="172"/>
      <c r="N52408" s="172"/>
      <c r="O52408" s="172"/>
      <c r="U52408" s="173"/>
    </row>
    <row r="52409" spans="13:21" s="104" customFormat="1" ht="15.75">
      <c r="M52409" s="172"/>
      <c r="N52409" s="172"/>
      <c r="O52409" s="172"/>
      <c r="U52409" s="173"/>
    </row>
    <row r="52410" spans="13:21" s="104" customFormat="1" ht="15.75">
      <c r="M52410" s="172"/>
      <c r="N52410" s="172"/>
      <c r="O52410" s="172"/>
      <c r="U52410" s="173"/>
    </row>
    <row r="52411" spans="13:21" s="104" customFormat="1" ht="15.75">
      <c r="M52411" s="172"/>
      <c r="N52411" s="172"/>
      <c r="O52411" s="172"/>
      <c r="U52411" s="173"/>
    </row>
    <row r="52412" spans="13:21" s="104" customFormat="1" ht="15.75">
      <c r="M52412" s="172"/>
      <c r="N52412" s="172"/>
      <c r="O52412" s="172"/>
      <c r="U52412" s="173"/>
    </row>
    <row r="52413" spans="13:21" s="104" customFormat="1" ht="15.75">
      <c r="M52413" s="172"/>
      <c r="N52413" s="172"/>
      <c r="O52413" s="172"/>
      <c r="U52413" s="173"/>
    </row>
    <row r="52414" spans="13:21" s="104" customFormat="1" ht="15.75">
      <c r="M52414" s="172"/>
      <c r="N52414" s="172"/>
      <c r="O52414" s="172"/>
      <c r="U52414" s="173"/>
    </row>
    <row r="52415" spans="13:21" s="104" customFormat="1" ht="15.75">
      <c r="M52415" s="172"/>
      <c r="N52415" s="172"/>
      <c r="O52415" s="172"/>
      <c r="U52415" s="173"/>
    </row>
    <row r="52416" spans="13:21" s="104" customFormat="1" ht="15.75">
      <c r="M52416" s="172"/>
      <c r="N52416" s="172"/>
      <c r="O52416" s="172"/>
      <c r="U52416" s="173"/>
    </row>
    <row r="52417" spans="13:21" s="104" customFormat="1" ht="15.75">
      <c r="M52417" s="172"/>
      <c r="N52417" s="172"/>
      <c r="O52417" s="172"/>
      <c r="U52417" s="173"/>
    </row>
    <row r="52418" spans="13:21" s="104" customFormat="1" ht="15.75">
      <c r="M52418" s="172"/>
      <c r="N52418" s="172"/>
      <c r="O52418" s="172"/>
      <c r="U52418" s="173"/>
    </row>
    <row r="52419" spans="13:21" s="104" customFormat="1" ht="15.75">
      <c r="M52419" s="172"/>
      <c r="N52419" s="172"/>
      <c r="O52419" s="172"/>
      <c r="U52419" s="173"/>
    </row>
    <row r="52420" spans="13:21" s="104" customFormat="1" ht="15.75">
      <c r="M52420" s="172"/>
      <c r="N52420" s="172"/>
      <c r="O52420" s="172"/>
      <c r="U52420" s="173"/>
    </row>
    <row r="52421" spans="13:21" s="104" customFormat="1" ht="15.75">
      <c r="M52421" s="172"/>
      <c r="N52421" s="172"/>
      <c r="O52421" s="172"/>
      <c r="U52421" s="173"/>
    </row>
    <row r="52422" spans="13:21" s="104" customFormat="1" ht="15.75">
      <c r="M52422" s="172"/>
      <c r="N52422" s="172"/>
      <c r="O52422" s="172"/>
      <c r="U52422" s="173"/>
    </row>
    <row r="52423" spans="13:21" s="104" customFormat="1" ht="15.75">
      <c r="M52423" s="172"/>
      <c r="N52423" s="172"/>
      <c r="O52423" s="172"/>
      <c r="U52423" s="173"/>
    </row>
    <row r="52424" spans="13:21" s="104" customFormat="1" ht="15.75">
      <c r="M52424" s="172"/>
      <c r="N52424" s="172"/>
      <c r="O52424" s="172"/>
      <c r="U52424" s="173"/>
    </row>
    <row r="52425" spans="13:21" s="104" customFormat="1" ht="15.75">
      <c r="M52425" s="172"/>
      <c r="N52425" s="172"/>
      <c r="O52425" s="172"/>
      <c r="U52425" s="173"/>
    </row>
    <row r="52426" spans="13:21" s="104" customFormat="1" ht="15.75">
      <c r="M52426" s="172"/>
      <c r="N52426" s="172"/>
      <c r="O52426" s="172"/>
      <c r="U52426" s="173"/>
    </row>
    <row r="52427" spans="13:21" s="104" customFormat="1" ht="15.75">
      <c r="M52427" s="172"/>
      <c r="N52427" s="172"/>
      <c r="O52427" s="172"/>
      <c r="U52427" s="173"/>
    </row>
    <row r="52428" spans="13:21" s="104" customFormat="1" ht="15.75">
      <c r="M52428" s="172"/>
      <c r="N52428" s="172"/>
      <c r="O52428" s="172"/>
      <c r="U52428" s="173"/>
    </row>
    <row r="52429" spans="13:21" s="104" customFormat="1" ht="15.75">
      <c r="M52429" s="172"/>
      <c r="N52429" s="172"/>
      <c r="O52429" s="172"/>
      <c r="U52429" s="173"/>
    </row>
    <row r="52430" spans="13:21" s="104" customFormat="1" ht="15.75">
      <c r="M52430" s="172"/>
      <c r="N52430" s="172"/>
      <c r="O52430" s="172"/>
      <c r="U52430" s="173"/>
    </row>
    <row r="52431" spans="13:21" s="104" customFormat="1" ht="15.75">
      <c r="M52431" s="172"/>
      <c r="N52431" s="172"/>
      <c r="O52431" s="172"/>
      <c r="U52431" s="173"/>
    </row>
    <row r="52432" spans="13:21" s="104" customFormat="1" ht="15.75">
      <c r="M52432" s="172"/>
      <c r="N52432" s="172"/>
      <c r="O52432" s="172"/>
      <c r="U52432" s="173"/>
    </row>
    <row r="52433" spans="13:21" s="104" customFormat="1" ht="15.75">
      <c r="M52433" s="172"/>
      <c r="N52433" s="172"/>
      <c r="O52433" s="172"/>
      <c r="U52433" s="173"/>
    </row>
    <row r="52434" spans="13:21" s="104" customFormat="1" ht="15.75">
      <c r="M52434" s="172"/>
      <c r="N52434" s="172"/>
      <c r="O52434" s="172"/>
      <c r="U52434" s="173"/>
    </row>
    <row r="52435" spans="13:21" s="104" customFormat="1" ht="15.75">
      <c r="M52435" s="172"/>
      <c r="N52435" s="172"/>
      <c r="O52435" s="172"/>
      <c r="U52435" s="173"/>
    </row>
    <row r="52436" spans="13:21" s="104" customFormat="1" ht="15.75">
      <c r="M52436" s="172"/>
      <c r="N52436" s="172"/>
      <c r="O52436" s="172"/>
      <c r="U52436" s="173"/>
    </row>
    <row r="52437" spans="13:21" s="104" customFormat="1" ht="15.75">
      <c r="M52437" s="172"/>
      <c r="N52437" s="172"/>
      <c r="O52437" s="172"/>
      <c r="U52437" s="173"/>
    </row>
    <row r="52438" spans="13:21" s="104" customFormat="1" ht="15.75">
      <c r="M52438" s="172"/>
      <c r="N52438" s="172"/>
      <c r="O52438" s="172"/>
      <c r="U52438" s="173"/>
    </row>
    <row r="52439" spans="13:21" s="104" customFormat="1" ht="15.75">
      <c r="M52439" s="172"/>
      <c r="N52439" s="172"/>
      <c r="O52439" s="172"/>
      <c r="U52439" s="173"/>
    </row>
    <row r="52440" spans="13:21" s="104" customFormat="1" ht="15.75">
      <c r="M52440" s="172"/>
      <c r="N52440" s="172"/>
      <c r="O52440" s="172"/>
      <c r="U52440" s="173"/>
    </row>
    <row r="52441" spans="13:21" s="104" customFormat="1" ht="15.75">
      <c r="M52441" s="172"/>
      <c r="N52441" s="172"/>
      <c r="O52441" s="172"/>
      <c r="U52441" s="173"/>
    </row>
    <row r="52442" spans="13:21" s="104" customFormat="1" ht="15.75">
      <c r="M52442" s="172"/>
      <c r="N52442" s="172"/>
      <c r="O52442" s="172"/>
      <c r="U52442" s="173"/>
    </row>
    <row r="52443" spans="13:21" s="104" customFormat="1" ht="15.75">
      <c r="M52443" s="172"/>
      <c r="N52443" s="172"/>
      <c r="O52443" s="172"/>
      <c r="U52443" s="173"/>
    </row>
    <row r="52444" spans="13:21" s="104" customFormat="1" ht="15.75">
      <c r="M52444" s="172"/>
      <c r="N52444" s="172"/>
      <c r="O52444" s="172"/>
      <c r="U52444" s="173"/>
    </row>
    <row r="52445" spans="13:21" s="104" customFormat="1" ht="15.75">
      <c r="M52445" s="172"/>
      <c r="N52445" s="172"/>
      <c r="O52445" s="172"/>
      <c r="U52445" s="173"/>
    </row>
    <row r="52446" spans="13:21" s="104" customFormat="1" ht="15.75">
      <c r="M52446" s="172"/>
      <c r="N52446" s="172"/>
      <c r="O52446" s="172"/>
      <c r="U52446" s="173"/>
    </row>
    <row r="52447" spans="13:21" s="104" customFormat="1" ht="15.75">
      <c r="M52447" s="172"/>
      <c r="N52447" s="172"/>
      <c r="O52447" s="172"/>
      <c r="U52447" s="173"/>
    </row>
    <row r="52448" spans="13:21" s="104" customFormat="1" ht="15.75">
      <c r="M52448" s="172"/>
      <c r="N52448" s="172"/>
      <c r="O52448" s="172"/>
      <c r="U52448" s="173"/>
    </row>
    <row r="52449" spans="13:21" s="104" customFormat="1" ht="15.75">
      <c r="M52449" s="172"/>
      <c r="N52449" s="172"/>
      <c r="O52449" s="172"/>
      <c r="U52449" s="173"/>
    </row>
    <row r="52450" spans="13:21" s="104" customFormat="1" ht="15.75">
      <c r="M52450" s="172"/>
      <c r="N52450" s="172"/>
      <c r="O52450" s="172"/>
      <c r="U52450" s="173"/>
    </row>
    <row r="52451" spans="13:21" s="104" customFormat="1" ht="15.75">
      <c r="M52451" s="172"/>
      <c r="N52451" s="172"/>
      <c r="O52451" s="172"/>
      <c r="U52451" s="173"/>
    </row>
    <row r="52452" spans="13:21" s="104" customFormat="1" ht="15.75">
      <c r="M52452" s="172"/>
      <c r="N52452" s="172"/>
      <c r="O52452" s="172"/>
      <c r="U52452" s="173"/>
    </row>
    <row r="52453" spans="13:21" s="104" customFormat="1" ht="15.75">
      <c r="M52453" s="172"/>
      <c r="N52453" s="172"/>
      <c r="O52453" s="172"/>
      <c r="U52453" s="173"/>
    </row>
    <row r="52454" spans="13:21" s="104" customFormat="1" ht="15.75">
      <c r="M52454" s="172"/>
      <c r="N52454" s="172"/>
      <c r="O52454" s="172"/>
      <c r="U52454" s="173"/>
    </row>
    <row r="52455" spans="13:21" s="104" customFormat="1" ht="15.75">
      <c r="M52455" s="172"/>
      <c r="N52455" s="172"/>
      <c r="O52455" s="172"/>
      <c r="U52455" s="173"/>
    </row>
    <row r="52456" spans="13:21" s="104" customFormat="1" ht="15.75">
      <c r="M52456" s="172"/>
      <c r="N52456" s="172"/>
      <c r="O52456" s="172"/>
      <c r="U52456" s="173"/>
    </row>
    <row r="52457" spans="13:21" s="104" customFormat="1" ht="15.75">
      <c r="M52457" s="172"/>
      <c r="N52457" s="172"/>
      <c r="O52457" s="172"/>
      <c r="U52457" s="173"/>
    </row>
    <row r="52458" spans="13:21" s="104" customFormat="1" ht="15.75">
      <c r="M52458" s="172"/>
      <c r="N52458" s="172"/>
      <c r="O52458" s="172"/>
      <c r="U52458" s="173"/>
    </row>
    <row r="52459" spans="13:21" s="104" customFormat="1" ht="15.75">
      <c r="M52459" s="172"/>
      <c r="N52459" s="172"/>
      <c r="O52459" s="172"/>
      <c r="U52459" s="173"/>
    </row>
    <row r="52460" spans="13:21" s="104" customFormat="1" ht="15.75">
      <c r="M52460" s="172"/>
      <c r="N52460" s="172"/>
      <c r="O52460" s="172"/>
      <c r="U52460" s="173"/>
    </row>
    <row r="52461" spans="13:21" s="104" customFormat="1" ht="15.75">
      <c r="M52461" s="172"/>
      <c r="N52461" s="172"/>
      <c r="O52461" s="172"/>
      <c r="U52461" s="173"/>
    </row>
    <row r="52462" spans="13:21" s="104" customFormat="1" ht="15.75">
      <c r="M52462" s="172"/>
      <c r="N52462" s="172"/>
      <c r="O52462" s="172"/>
      <c r="U52462" s="173"/>
    </row>
    <row r="52463" spans="13:21" s="104" customFormat="1" ht="15.75">
      <c r="M52463" s="172"/>
      <c r="N52463" s="172"/>
      <c r="O52463" s="172"/>
      <c r="U52463" s="173"/>
    </row>
    <row r="52464" spans="13:21" s="104" customFormat="1" ht="15.75">
      <c r="M52464" s="172"/>
      <c r="N52464" s="172"/>
      <c r="O52464" s="172"/>
      <c r="U52464" s="173"/>
    </row>
    <row r="52465" spans="13:21" s="104" customFormat="1" ht="15.75">
      <c r="M52465" s="172"/>
      <c r="N52465" s="172"/>
      <c r="O52465" s="172"/>
      <c r="U52465" s="173"/>
    </row>
    <row r="52466" spans="13:21" s="104" customFormat="1" ht="15.75">
      <c r="M52466" s="172"/>
      <c r="N52466" s="172"/>
      <c r="O52466" s="172"/>
      <c r="U52466" s="173"/>
    </row>
    <row r="52467" spans="13:21" s="104" customFormat="1" ht="15.75">
      <c r="M52467" s="172"/>
      <c r="N52467" s="172"/>
      <c r="O52467" s="172"/>
      <c r="U52467" s="173"/>
    </row>
    <row r="52468" spans="13:21" s="104" customFormat="1" ht="15.75">
      <c r="M52468" s="172"/>
      <c r="N52468" s="172"/>
      <c r="O52468" s="172"/>
      <c r="U52468" s="173"/>
    </row>
    <row r="52469" spans="13:21" s="104" customFormat="1" ht="15.75">
      <c r="M52469" s="172"/>
      <c r="N52469" s="172"/>
      <c r="O52469" s="172"/>
      <c r="U52469" s="173"/>
    </row>
    <row r="52470" spans="13:21" s="104" customFormat="1" ht="15.75">
      <c r="M52470" s="172"/>
      <c r="N52470" s="172"/>
      <c r="O52470" s="172"/>
      <c r="U52470" s="173"/>
    </row>
    <row r="52471" spans="13:21" s="104" customFormat="1" ht="15.75">
      <c r="M52471" s="172"/>
      <c r="N52471" s="172"/>
      <c r="O52471" s="172"/>
      <c r="U52471" s="173"/>
    </row>
    <row r="52472" spans="13:21" s="104" customFormat="1" ht="15.75">
      <c r="M52472" s="172"/>
      <c r="N52472" s="172"/>
      <c r="O52472" s="172"/>
      <c r="U52472" s="173"/>
    </row>
    <row r="52473" spans="13:21" s="104" customFormat="1" ht="15.75">
      <c r="M52473" s="172"/>
      <c r="N52473" s="172"/>
      <c r="O52473" s="172"/>
      <c r="U52473" s="173"/>
    </row>
    <row r="52474" spans="13:21" s="104" customFormat="1" ht="15.75">
      <c r="M52474" s="172"/>
      <c r="N52474" s="172"/>
      <c r="O52474" s="172"/>
      <c r="U52474" s="173"/>
    </row>
    <row r="52475" spans="13:21" s="104" customFormat="1" ht="15.75">
      <c r="M52475" s="172"/>
      <c r="N52475" s="172"/>
      <c r="O52475" s="172"/>
      <c r="U52475" s="173"/>
    </row>
    <row r="52476" spans="13:21" s="104" customFormat="1" ht="15.75">
      <c r="M52476" s="172"/>
      <c r="N52476" s="172"/>
      <c r="O52476" s="172"/>
      <c r="U52476" s="173"/>
    </row>
    <row r="52477" spans="13:21" s="104" customFormat="1" ht="15.75">
      <c r="M52477" s="172"/>
      <c r="N52477" s="172"/>
      <c r="O52477" s="172"/>
      <c r="U52477" s="173"/>
    </row>
    <row r="52478" spans="13:21" s="104" customFormat="1" ht="15.75">
      <c r="M52478" s="172"/>
      <c r="N52478" s="172"/>
      <c r="O52478" s="172"/>
      <c r="U52478" s="173"/>
    </row>
    <row r="52479" spans="13:21" s="104" customFormat="1" ht="15.75">
      <c r="M52479" s="172"/>
      <c r="N52479" s="172"/>
      <c r="O52479" s="172"/>
      <c r="U52479" s="173"/>
    </row>
    <row r="52480" spans="13:21" s="104" customFormat="1" ht="15.75">
      <c r="M52480" s="172"/>
      <c r="N52480" s="172"/>
      <c r="O52480" s="172"/>
      <c r="U52480" s="173"/>
    </row>
    <row r="52481" spans="13:21" s="104" customFormat="1" ht="15.75">
      <c r="M52481" s="172"/>
      <c r="N52481" s="172"/>
      <c r="O52481" s="172"/>
      <c r="U52481" s="173"/>
    </row>
    <row r="52482" spans="13:21" s="104" customFormat="1" ht="15.75">
      <c r="M52482" s="172"/>
      <c r="N52482" s="172"/>
      <c r="O52482" s="172"/>
      <c r="U52482" s="173"/>
    </row>
    <row r="52483" spans="13:21" s="104" customFormat="1" ht="15.75">
      <c r="M52483" s="172"/>
      <c r="N52483" s="172"/>
      <c r="O52483" s="172"/>
      <c r="U52483" s="173"/>
    </row>
    <row r="52484" spans="13:21" s="104" customFormat="1" ht="15.75">
      <c r="M52484" s="172"/>
      <c r="N52484" s="172"/>
      <c r="O52484" s="172"/>
      <c r="U52484" s="173"/>
    </row>
    <row r="52485" spans="13:21" s="104" customFormat="1" ht="15.75">
      <c r="M52485" s="172"/>
      <c r="N52485" s="172"/>
      <c r="O52485" s="172"/>
      <c r="U52485" s="173"/>
    </row>
    <row r="52486" spans="13:21" s="104" customFormat="1" ht="15.75">
      <c r="M52486" s="172"/>
      <c r="N52486" s="172"/>
      <c r="O52486" s="172"/>
      <c r="U52486" s="173"/>
    </row>
    <row r="52487" spans="13:21" s="104" customFormat="1" ht="15.75">
      <c r="M52487" s="172"/>
      <c r="N52487" s="172"/>
      <c r="O52487" s="172"/>
      <c r="U52487" s="173"/>
    </row>
    <row r="52488" spans="13:21" s="104" customFormat="1" ht="15.75">
      <c r="M52488" s="172"/>
      <c r="N52488" s="172"/>
      <c r="O52488" s="172"/>
      <c r="U52488" s="173"/>
    </row>
    <row r="52489" spans="13:21" s="104" customFormat="1" ht="15.75">
      <c r="M52489" s="172"/>
      <c r="N52489" s="172"/>
      <c r="O52489" s="172"/>
      <c r="U52489" s="173"/>
    </row>
    <row r="52490" spans="13:21" s="104" customFormat="1" ht="15.75">
      <c r="M52490" s="172"/>
      <c r="N52490" s="172"/>
      <c r="O52490" s="172"/>
      <c r="U52490" s="173"/>
    </row>
    <row r="52491" spans="13:21" s="104" customFormat="1" ht="15.75">
      <c r="M52491" s="172"/>
      <c r="N52491" s="172"/>
      <c r="O52491" s="172"/>
      <c r="U52491" s="173"/>
    </row>
    <row r="52492" spans="13:21" s="104" customFormat="1" ht="15.75">
      <c r="M52492" s="172"/>
      <c r="N52492" s="172"/>
      <c r="O52492" s="172"/>
      <c r="U52492" s="173"/>
    </row>
    <row r="52493" spans="13:21" s="104" customFormat="1" ht="15.75">
      <c r="M52493" s="172"/>
      <c r="N52493" s="172"/>
      <c r="O52493" s="172"/>
      <c r="U52493" s="173"/>
    </row>
    <row r="52494" spans="13:21" s="104" customFormat="1" ht="15.75">
      <c r="M52494" s="172"/>
      <c r="N52494" s="172"/>
      <c r="O52494" s="172"/>
      <c r="U52494" s="173"/>
    </row>
    <row r="52495" spans="13:21" s="104" customFormat="1" ht="15.75">
      <c r="M52495" s="172"/>
      <c r="N52495" s="172"/>
      <c r="O52495" s="172"/>
      <c r="U52495" s="173"/>
    </row>
    <row r="52496" spans="13:21" s="104" customFormat="1" ht="15.75">
      <c r="M52496" s="172"/>
      <c r="N52496" s="172"/>
      <c r="O52496" s="172"/>
      <c r="U52496" s="173"/>
    </row>
    <row r="52497" spans="13:21" s="104" customFormat="1" ht="15.75">
      <c r="M52497" s="172"/>
      <c r="N52497" s="172"/>
      <c r="O52497" s="172"/>
      <c r="U52497" s="173"/>
    </row>
    <row r="52498" spans="13:21" s="104" customFormat="1" ht="15.75">
      <c r="M52498" s="172"/>
      <c r="N52498" s="172"/>
      <c r="O52498" s="172"/>
      <c r="U52498" s="173"/>
    </row>
    <row r="52499" spans="13:21" s="104" customFormat="1" ht="15.75">
      <c r="M52499" s="172"/>
      <c r="N52499" s="172"/>
      <c r="O52499" s="172"/>
      <c r="U52499" s="173"/>
    </row>
    <row r="52500" spans="13:21" s="104" customFormat="1" ht="15.75">
      <c r="M52500" s="172"/>
      <c r="N52500" s="172"/>
      <c r="O52500" s="172"/>
      <c r="U52500" s="173"/>
    </row>
    <row r="52501" spans="13:21" s="104" customFormat="1" ht="15.75">
      <c r="M52501" s="172"/>
      <c r="N52501" s="172"/>
      <c r="O52501" s="172"/>
      <c r="U52501" s="173"/>
    </row>
    <row r="52502" spans="13:21" s="104" customFormat="1" ht="15.75">
      <c r="M52502" s="172"/>
      <c r="N52502" s="172"/>
      <c r="O52502" s="172"/>
      <c r="U52502" s="173"/>
    </row>
    <row r="52503" spans="13:21" s="104" customFormat="1" ht="15.75">
      <c r="M52503" s="172"/>
      <c r="N52503" s="172"/>
      <c r="O52503" s="172"/>
      <c r="U52503" s="173"/>
    </row>
    <row r="52504" spans="13:21" s="104" customFormat="1" ht="15.75">
      <c r="M52504" s="172"/>
      <c r="N52504" s="172"/>
      <c r="O52504" s="172"/>
      <c r="U52504" s="173"/>
    </row>
    <row r="52505" spans="13:21" s="104" customFormat="1" ht="15.75">
      <c r="M52505" s="172"/>
      <c r="N52505" s="172"/>
      <c r="O52505" s="172"/>
      <c r="U52505" s="173"/>
    </row>
    <row r="52506" spans="13:21" s="104" customFormat="1" ht="15.75">
      <c r="M52506" s="172"/>
      <c r="N52506" s="172"/>
      <c r="O52506" s="172"/>
      <c r="U52506" s="173"/>
    </row>
    <row r="52507" spans="13:21" s="104" customFormat="1" ht="15.75">
      <c r="M52507" s="172"/>
      <c r="N52507" s="172"/>
      <c r="O52507" s="172"/>
      <c r="U52507" s="173"/>
    </row>
    <row r="52508" spans="13:21" s="104" customFormat="1" ht="15.75">
      <c r="M52508" s="172"/>
      <c r="N52508" s="172"/>
      <c r="O52508" s="172"/>
      <c r="U52508" s="173"/>
    </row>
    <row r="52509" spans="13:21" s="104" customFormat="1" ht="15.75">
      <c r="M52509" s="172"/>
      <c r="N52509" s="172"/>
      <c r="O52509" s="172"/>
      <c r="U52509" s="173"/>
    </row>
    <row r="52510" spans="13:21" s="104" customFormat="1" ht="15.75">
      <c r="M52510" s="172"/>
      <c r="N52510" s="172"/>
      <c r="O52510" s="172"/>
      <c r="U52510" s="173"/>
    </row>
    <row r="52511" spans="13:21" s="104" customFormat="1" ht="15.75">
      <c r="M52511" s="172"/>
      <c r="N52511" s="172"/>
      <c r="O52511" s="172"/>
      <c r="U52511" s="173"/>
    </row>
    <row r="52512" spans="13:21" s="104" customFormat="1" ht="15.75">
      <c r="M52512" s="172"/>
      <c r="N52512" s="172"/>
      <c r="O52512" s="172"/>
      <c r="U52512" s="173"/>
    </row>
    <row r="52513" spans="13:21" s="104" customFormat="1" ht="15.75">
      <c r="M52513" s="172"/>
      <c r="N52513" s="172"/>
      <c r="O52513" s="172"/>
      <c r="U52513" s="173"/>
    </row>
    <row r="52514" spans="13:21" s="104" customFormat="1" ht="15.75">
      <c r="M52514" s="172"/>
      <c r="N52514" s="172"/>
      <c r="O52514" s="172"/>
      <c r="U52514" s="173"/>
    </row>
    <row r="52515" spans="13:21" s="104" customFormat="1" ht="15.75">
      <c r="M52515" s="172"/>
      <c r="N52515" s="172"/>
      <c r="O52515" s="172"/>
      <c r="U52515" s="173"/>
    </row>
    <row r="52516" spans="13:21" s="104" customFormat="1" ht="15.75">
      <c r="M52516" s="172"/>
      <c r="N52516" s="172"/>
      <c r="O52516" s="172"/>
      <c r="U52516" s="173"/>
    </row>
    <row r="52517" spans="13:21" s="104" customFormat="1" ht="15.75">
      <c r="M52517" s="172"/>
      <c r="N52517" s="172"/>
      <c r="O52517" s="172"/>
      <c r="U52517" s="173"/>
    </row>
    <row r="52518" spans="13:21" s="104" customFormat="1" ht="15.75">
      <c r="M52518" s="172"/>
      <c r="N52518" s="172"/>
      <c r="O52518" s="172"/>
      <c r="U52518" s="173"/>
    </row>
    <row r="52519" spans="13:21" s="104" customFormat="1" ht="15.75">
      <c r="M52519" s="172"/>
      <c r="N52519" s="172"/>
      <c r="O52519" s="172"/>
      <c r="U52519" s="173"/>
    </row>
    <row r="52520" spans="13:21" s="104" customFormat="1" ht="15.75">
      <c r="M52520" s="172"/>
      <c r="N52520" s="172"/>
      <c r="O52520" s="172"/>
      <c r="U52520" s="173"/>
    </row>
    <row r="52521" spans="13:21" s="104" customFormat="1" ht="15.75">
      <c r="M52521" s="172"/>
      <c r="N52521" s="172"/>
      <c r="O52521" s="172"/>
      <c r="U52521" s="173"/>
    </row>
    <row r="52522" spans="13:21" s="104" customFormat="1" ht="15.75">
      <c r="M52522" s="172"/>
      <c r="N52522" s="172"/>
      <c r="O52522" s="172"/>
      <c r="U52522" s="173"/>
    </row>
    <row r="52523" spans="13:21" s="104" customFormat="1" ht="15.75">
      <c r="M52523" s="172"/>
      <c r="N52523" s="172"/>
      <c r="O52523" s="172"/>
      <c r="U52523" s="173"/>
    </row>
    <row r="52524" spans="13:21" s="104" customFormat="1" ht="15.75">
      <c r="M52524" s="172"/>
      <c r="N52524" s="172"/>
      <c r="O52524" s="172"/>
      <c r="U52524" s="173"/>
    </row>
    <row r="52525" spans="13:21" s="104" customFormat="1" ht="15.75">
      <c r="M52525" s="172"/>
      <c r="N52525" s="172"/>
      <c r="O52525" s="172"/>
      <c r="U52525" s="173"/>
    </row>
    <row r="52526" spans="13:21" s="104" customFormat="1" ht="15.75">
      <c r="M52526" s="172"/>
      <c r="N52526" s="172"/>
      <c r="O52526" s="172"/>
      <c r="U52526" s="173"/>
    </row>
    <row r="52527" spans="13:21" s="104" customFormat="1" ht="15.75">
      <c r="M52527" s="172"/>
      <c r="N52527" s="172"/>
      <c r="O52527" s="172"/>
      <c r="U52527" s="173"/>
    </row>
    <row r="52528" spans="13:21" s="104" customFormat="1" ht="15.75">
      <c r="M52528" s="172"/>
      <c r="N52528" s="172"/>
      <c r="O52528" s="172"/>
      <c r="U52528" s="173"/>
    </row>
    <row r="52529" spans="13:21" s="104" customFormat="1" ht="15.75">
      <c r="M52529" s="172"/>
      <c r="N52529" s="172"/>
      <c r="O52529" s="172"/>
      <c r="U52529" s="173"/>
    </row>
    <row r="52530" spans="13:21" s="104" customFormat="1" ht="15.75">
      <c r="M52530" s="172"/>
      <c r="N52530" s="172"/>
      <c r="O52530" s="172"/>
      <c r="U52530" s="173"/>
    </row>
    <row r="52531" spans="13:21" s="104" customFormat="1" ht="15.75">
      <c r="M52531" s="172"/>
      <c r="N52531" s="172"/>
      <c r="O52531" s="172"/>
      <c r="U52531" s="173"/>
    </row>
    <row r="52532" spans="13:21" s="104" customFormat="1" ht="15.75">
      <c r="M52532" s="172"/>
      <c r="N52532" s="172"/>
      <c r="O52532" s="172"/>
      <c r="U52532" s="173"/>
    </row>
    <row r="52533" spans="13:21" s="104" customFormat="1" ht="15.75">
      <c r="M52533" s="172"/>
      <c r="N52533" s="172"/>
      <c r="O52533" s="172"/>
      <c r="U52533" s="173"/>
    </row>
    <row r="52534" spans="13:21" s="104" customFormat="1" ht="15.75">
      <c r="M52534" s="172"/>
      <c r="N52534" s="172"/>
      <c r="O52534" s="172"/>
      <c r="U52534" s="173"/>
    </row>
    <row r="52535" spans="13:21" s="104" customFormat="1" ht="15.75">
      <c r="M52535" s="172"/>
      <c r="N52535" s="172"/>
      <c r="O52535" s="172"/>
      <c r="U52535" s="173"/>
    </row>
    <row r="52536" spans="13:21" s="104" customFormat="1" ht="15.75">
      <c r="M52536" s="172"/>
      <c r="N52536" s="172"/>
      <c r="O52536" s="172"/>
      <c r="U52536" s="173"/>
    </row>
    <row r="52537" spans="13:21" s="104" customFormat="1" ht="15.75">
      <c r="M52537" s="172"/>
      <c r="N52537" s="172"/>
      <c r="O52537" s="172"/>
      <c r="U52537" s="173"/>
    </row>
    <row r="52538" spans="13:21" s="104" customFormat="1" ht="15.75">
      <c r="M52538" s="172"/>
      <c r="N52538" s="172"/>
      <c r="O52538" s="172"/>
      <c r="U52538" s="173"/>
    </row>
    <row r="52539" spans="13:21" s="104" customFormat="1" ht="15.75">
      <c r="M52539" s="172"/>
      <c r="N52539" s="172"/>
      <c r="O52539" s="172"/>
      <c r="U52539" s="173"/>
    </row>
    <row r="52540" spans="13:21" s="104" customFormat="1" ht="15.75">
      <c r="M52540" s="172"/>
      <c r="N52540" s="172"/>
      <c r="O52540" s="172"/>
      <c r="U52540" s="173"/>
    </row>
    <row r="52541" spans="13:21" s="104" customFormat="1" ht="15.75">
      <c r="M52541" s="172"/>
      <c r="N52541" s="172"/>
      <c r="O52541" s="172"/>
      <c r="U52541" s="173"/>
    </row>
    <row r="52542" spans="13:21" s="104" customFormat="1" ht="15.75">
      <c r="M52542" s="172"/>
      <c r="N52542" s="172"/>
      <c r="O52542" s="172"/>
      <c r="U52542" s="173"/>
    </row>
    <row r="52543" spans="13:21" s="104" customFormat="1" ht="15.75">
      <c r="M52543" s="172"/>
      <c r="N52543" s="172"/>
      <c r="O52543" s="172"/>
      <c r="U52543" s="173"/>
    </row>
    <row r="52544" spans="13:21" s="104" customFormat="1" ht="15.75">
      <c r="M52544" s="172"/>
      <c r="N52544" s="172"/>
      <c r="O52544" s="172"/>
      <c r="U52544" s="173"/>
    </row>
    <row r="52545" spans="13:21" s="104" customFormat="1" ht="15.75">
      <c r="M52545" s="172"/>
      <c r="N52545" s="172"/>
      <c r="O52545" s="172"/>
      <c r="U52545" s="173"/>
    </row>
    <row r="52546" spans="13:21" s="104" customFormat="1" ht="15.75">
      <c r="M52546" s="172"/>
      <c r="N52546" s="172"/>
      <c r="O52546" s="172"/>
      <c r="U52546" s="173"/>
    </row>
    <row r="52547" spans="13:21" s="104" customFormat="1" ht="15.75">
      <c r="M52547" s="172"/>
      <c r="N52547" s="172"/>
      <c r="O52547" s="172"/>
      <c r="U52547" s="173"/>
    </row>
    <row r="52548" spans="13:21" s="104" customFormat="1" ht="15.75">
      <c r="M52548" s="172"/>
      <c r="N52548" s="172"/>
      <c r="O52548" s="172"/>
      <c r="U52548" s="173"/>
    </row>
    <row r="52549" spans="13:21" s="104" customFormat="1" ht="15.75">
      <c r="M52549" s="172"/>
      <c r="N52549" s="172"/>
      <c r="O52549" s="172"/>
      <c r="U52549" s="173"/>
    </row>
    <row r="52550" spans="13:21" s="104" customFormat="1" ht="15.75">
      <c r="M52550" s="172"/>
      <c r="N52550" s="172"/>
      <c r="O52550" s="172"/>
      <c r="U52550" s="173"/>
    </row>
    <row r="52551" spans="13:21" s="104" customFormat="1" ht="15.75">
      <c r="M52551" s="172"/>
      <c r="N52551" s="172"/>
      <c r="O52551" s="172"/>
      <c r="U52551" s="173"/>
    </row>
    <row r="52552" spans="13:21" s="104" customFormat="1" ht="15.75">
      <c r="M52552" s="172"/>
      <c r="N52552" s="172"/>
      <c r="O52552" s="172"/>
      <c r="U52552" s="173"/>
    </row>
    <row r="52553" spans="13:21" s="104" customFormat="1" ht="15.75">
      <c r="M52553" s="172"/>
      <c r="N52553" s="172"/>
      <c r="O52553" s="172"/>
      <c r="U52553" s="173"/>
    </row>
    <row r="52554" spans="13:21" s="104" customFormat="1" ht="15.75">
      <c r="M52554" s="172"/>
      <c r="N52554" s="172"/>
      <c r="O52554" s="172"/>
      <c r="U52554" s="173"/>
    </row>
    <row r="52555" spans="13:21" s="104" customFormat="1" ht="15.75">
      <c r="M52555" s="172"/>
      <c r="N52555" s="172"/>
      <c r="O52555" s="172"/>
      <c r="U52555" s="173"/>
    </row>
    <row r="52556" spans="13:21" s="104" customFormat="1" ht="15.75">
      <c r="M52556" s="172"/>
      <c r="N52556" s="172"/>
      <c r="O52556" s="172"/>
      <c r="U52556" s="173"/>
    </row>
    <row r="52557" spans="13:21" s="104" customFormat="1" ht="15.75">
      <c r="M52557" s="172"/>
      <c r="N52557" s="172"/>
      <c r="O52557" s="172"/>
      <c r="U52557" s="173"/>
    </row>
    <row r="52558" spans="13:21" s="104" customFormat="1" ht="15.75">
      <c r="M52558" s="172"/>
      <c r="N52558" s="172"/>
      <c r="O52558" s="172"/>
      <c r="U52558" s="173"/>
    </row>
    <row r="52559" spans="13:21" s="104" customFormat="1" ht="15.75">
      <c r="M52559" s="172"/>
      <c r="N52559" s="172"/>
      <c r="O52559" s="172"/>
      <c r="U52559" s="173"/>
    </row>
    <row r="52560" spans="13:21" s="104" customFormat="1" ht="15.75">
      <c r="M52560" s="172"/>
      <c r="N52560" s="172"/>
      <c r="O52560" s="172"/>
      <c r="U52560" s="173"/>
    </row>
    <row r="52561" spans="13:21" s="104" customFormat="1" ht="15.75">
      <c r="M52561" s="172"/>
      <c r="N52561" s="172"/>
      <c r="O52561" s="172"/>
      <c r="U52561" s="173"/>
    </row>
    <row r="52562" spans="13:21" s="104" customFormat="1" ht="15.75">
      <c r="M52562" s="172"/>
      <c r="N52562" s="172"/>
      <c r="O52562" s="172"/>
      <c r="U52562" s="173"/>
    </row>
    <row r="52563" spans="13:21" s="104" customFormat="1" ht="15.75">
      <c r="M52563" s="172"/>
      <c r="N52563" s="172"/>
      <c r="O52563" s="172"/>
      <c r="U52563" s="173"/>
    </row>
    <row r="52564" spans="13:21" s="104" customFormat="1" ht="15.75">
      <c r="M52564" s="172"/>
      <c r="N52564" s="172"/>
      <c r="O52564" s="172"/>
      <c r="U52564" s="173"/>
    </row>
    <row r="52565" spans="13:21" s="104" customFormat="1" ht="15.75">
      <c r="M52565" s="172"/>
      <c r="N52565" s="172"/>
      <c r="O52565" s="172"/>
      <c r="U52565" s="173"/>
    </row>
    <row r="52566" spans="13:21" s="104" customFormat="1" ht="15.75">
      <c r="M52566" s="172"/>
      <c r="N52566" s="172"/>
      <c r="O52566" s="172"/>
      <c r="U52566" s="173"/>
    </row>
    <row r="52567" spans="13:21" s="104" customFormat="1" ht="15.75">
      <c r="M52567" s="172"/>
      <c r="N52567" s="172"/>
      <c r="O52567" s="172"/>
      <c r="U52567" s="173"/>
    </row>
    <row r="52568" spans="13:21" s="104" customFormat="1" ht="15.75">
      <c r="M52568" s="172"/>
      <c r="N52568" s="172"/>
      <c r="O52568" s="172"/>
      <c r="U52568" s="173"/>
    </row>
    <row r="52569" spans="13:21" s="104" customFormat="1" ht="15.75">
      <c r="M52569" s="172"/>
      <c r="N52569" s="172"/>
      <c r="O52569" s="172"/>
      <c r="U52569" s="173"/>
    </row>
    <row r="52570" spans="13:21" s="104" customFormat="1" ht="15.75">
      <c r="M52570" s="172"/>
      <c r="N52570" s="172"/>
      <c r="O52570" s="172"/>
      <c r="U52570" s="173"/>
    </row>
    <row r="52571" spans="13:21" s="104" customFormat="1" ht="15.75">
      <c r="M52571" s="172"/>
      <c r="N52571" s="172"/>
      <c r="O52571" s="172"/>
      <c r="U52571" s="173"/>
    </row>
    <row r="52572" spans="13:21" s="104" customFormat="1" ht="15.75">
      <c r="M52572" s="172"/>
      <c r="N52572" s="172"/>
      <c r="O52572" s="172"/>
      <c r="U52572" s="173"/>
    </row>
    <row r="52573" spans="13:21" s="104" customFormat="1" ht="15.75">
      <c r="M52573" s="172"/>
      <c r="N52573" s="172"/>
      <c r="O52573" s="172"/>
      <c r="U52573" s="173"/>
    </row>
    <row r="52574" spans="13:21" s="104" customFormat="1" ht="15.75">
      <c r="M52574" s="172"/>
      <c r="N52574" s="172"/>
      <c r="O52574" s="172"/>
      <c r="U52574" s="173"/>
    </row>
    <row r="52575" spans="13:21" s="104" customFormat="1" ht="15.75">
      <c r="M52575" s="172"/>
      <c r="N52575" s="172"/>
      <c r="O52575" s="172"/>
      <c r="U52575" s="173"/>
    </row>
    <row r="52576" spans="13:21" s="104" customFormat="1" ht="15.75">
      <c r="M52576" s="172"/>
      <c r="N52576" s="172"/>
      <c r="O52576" s="172"/>
      <c r="U52576" s="173"/>
    </row>
    <row r="52577" spans="13:21" s="104" customFormat="1" ht="15.75">
      <c r="M52577" s="172"/>
      <c r="N52577" s="172"/>
      <c r="O52577" s="172"/>
      <c r="U52577" s="173"/>
    </row>
    <row r="52578" spans="13:21" s="104" customFormat="1" ht="15.75">
      <c r="M52578" s="172"/>
      <c r="N52578" s="172"/>
      <c r="O52578" s="172"/>
      <c r="U52578" s="173"/>
    </row>
    <row r="52579" spans="13:21" s="104" customFormat="1" ht="15.75">
      <c r="M52579" s="172"/>
      <c r="N52579" s="172"/>
      <c r="O52579" s="172"/>
      <c r="U52579" s="173"/>
    </row>
    <row r="52580" spans="13:21" s="104" customFormat="1" ht="15.75">
      <c r="M52580" s="172"/>
      <c r="N52580" s="172"/>
      <c r="O52580" s="172"/>
      <c r="U52580" s="173"/>
    </row>
    <row r="52581" spans="13:21" s="104" customFormat="1" ht="15.75">
      <c r="M52581" s="172"/>
      <c r="N52581" s="172"/>
      <c r="O52581" s="172"/>
      <c r="U52581" s="173"/>
    </row>
    <row r="52582" spans="13:21" s="104" customFormat="1" ht="15.75">
      <c r="M52582" s="172"/>
      <c r="N52582" s="172"/>
      <c r="O52582" s="172"/>
      <c r="U52582" s="173"/>
    </row>
    <row r="52583" spans="13:21" s="104" customFormat="1" ht="15.75">
      <c r="M52583" s="172"/>
      <c r="N52583" s="172"/>
      <c r="O52583" s="172"/>
      <c r="U52583" s="173"/>
    </row>
    <row r="52584" spans="13:21" s="104" customFormat="1" ht="15.75">
      <c r="M52584" s="172"/>
      <c r="N52584" s="172"/>
      <c r="O52584" s="172"/>
      <c r="U52584" s="173"/>
    </row>
    <row r="52585" spans="13:21" s="104" customFormat="1" ht="15.75">
      <c r="M52585" s="172"/>
      <c r="N52585" s="172"/>
      <c r="O52585" s="172"/>
      <c r="U52585" s="173"/>
    </row>
    <row r="52586" spans="13:21" s="104" customFormat="1" ht="15.75">
      <c r="M52586" s="172"/>
      <c r="N52586" s="172"/>
      <c r="O52586" s="172"/>
      <c r="U52586" s="173"/>
    </row>
    <row r="52587" spans="13:21" s="104" customFormat="1" ht="15.75">
      <c r="M52587" s="172"/>
      <c r="N52587" s="172"/>
      <c r="O52587" s="172"/>
      <c r="U52587" s="173"/>
    </row>
    <row r="52588" spans="13:21" s="104" customFormat="1" ht="15.75">
      <c r="M52588" s="172"/>
      <c r="N52588" s="172"/>
      <c r="O52588" s="172"/>
      <c r="U52588" s="173"/>
    </row>
    <row r="52589" spans="13:21" s="104" customFormat="1" ht="15.75">
      <c r="M52589" s="172"/>
      <c r="N52589" s="172"/>
      <c r="O52589" s="172"/>
      <c r="U52589" s="173"/>
    </row>
    <row r="52590" spans="13:21" s="104" customFormat="1" ht="15.75">
      <c r="M52590" s="172"/>
      <c r="N52590" s="172"/>
      <c r="O52590" s="172"/>
      <c r="U52590" s="173"/>
    </row>
    <row r="52591" spans="13:21" s="104" customFormat="1" ht="15.75">
      <c r="M52591" s="172"/>
      <c r="N52591" s="172"/>
      <c r="O52591" s="172"/>
      <c r="U52591" s="173"/>
    </row>
    <row r="52592" spans="13:21" s="104" customFormat="1" ht="15.75">
      <c r="M52592" s="172"/>
      <c r="N52592" s="172"/>
      <c r="O52592" s="172"/>
      <c r="U52592" s="173"/>
    </row>
    <row r="52593" spans="13:21" s="104" customFormat="1" ht="15.75">
      <c r="M52593" s="172"/>
      <c r="N52593" s="172"/>
      <c r="O52593" s="172"/>
      <c r="U52593" s="173"/>
    </row>
    <row r="52594" spans="13:21" s="104" customFormat="1" ht="15.75">
      <c r="M52594" s="172"/>
      <c r="N52594" s="172"/>
      <c r="O52594" s="172"/>
      <c r="U52594" s="173"/>
    </row>
    <row r="52595" spans="13:21" s="104" customFormat="1" ht="15.75">
      <c r="M52595" s="172"/>
      <c r="N52595" s="172"/>
      <c r="O52595" s="172"/>
      <c r="U52595" s="173"/>
    </row>
    <row r="52596" spans="13:21" s="104" customFormat="1" ht="15.75">
      <c r="M52596" s="172"/>
      <c r="N52596" s="172"/>
      <c r="O52596" s="172"/>
      <c r="U52596" s="173"/>
    </row>
    <row r="52597" spans="13:21" s="104" customFormat="1" ht="15.75">
      <c r="M52597" s="172"/>
      <c r="N52597" s="172"/>
      <c r="O52597" s="172"/>
      <c r="U52597" s="173"/>
    </row>
    <row r="52598" spans="13:21" s="104" customFormat="1" ht="15.75">
      <c r="M52598" s="172"/>
      <c r="N52598" s="172"/>
      <c r="O52598" s="172"/>
      <c r="U52598" s="173"/>
    </row>
    <row r="52599" spans="13:21" s="104" customFormat="1" ht="15.75">
      <c r="M52599" s="172"/>
      <c r="N52599" s="172"/>
      <c r="O52599" s="172"/>
      <c r="U52599" s="173"/>
    </row>
    <row r="52600" spans="13:21" s="104" customFormat="1" ht="15.75">
      <c r="M52600" s="172"/>
      <c r="N52600" s="172"/>
      <c r="O52600" s="172"/>
      <c r="U52600" s="173"/>
    </row>
    <row r="52601" spans="13:21" s="104" customFormat="1" ht="15.75">
      <c r="M52601" s="172"/>
      <c r="N52601" s="172"/>
      <c r="O52601" s="172"/>
      <c r="U52601" s="173"/>
    </row>
    <row r="52602" spans="13:21" s="104" customFormat="1" ht="15.75">
      <c r="M52602" s="172"/>
      <c r="N52602" s="172"/>
      <c r="O52602" s="172"/>
      <c r="U52602" s="173"/>
    </row>
    <row r="52603" spans="13:21" s="104" customFormat="1" ht="15.75">
      <c r="M52603" s="172"/>
      <c r="N52603" s="172"/>
      <c r="O52603" s="172"/>
      <c r="U52603" s="173"/>
    </row>
    <row r="52604" spans="13:21" s="104" customFormat="1" ht="15.75">
      <c r="M52604" s="172"/>
      <c r="N52604" s="172"/>
      <c r="O52604" s="172"/>
      <c r="U52604" s="173"/>
    </row>
    <row r="52605" spans="13:21" s="104" customFormat="1" ht="15.75">
      <c r="M52605" s="172"/>
      <c r="N52605" s="172"/>
      <c r="O52605" s="172"/>
      <c r="U52605" s="173"/>
    </row>
    <row r="52606" spans="13:21" s="104" customFormat="1" ht="15.75">
      <c r="M52606" s="172"/>
      <c r="N52606" s="172"/>
      <c r="O52606" s="172"/>
      <c r="U52606" s="173"/>
    </row>
    <row r="52607" spans="13:21" s="104" customFormat="1" ht="15.75">
      <c r="M52607" s="172"/>
      <c r="N52607" s="172"/>
      <c r="O52607" s="172"/>
      <c r="U52607" s="173"/>
    </row>
    <row r="52608" spans="13:21" s="104" customFormat="1" ht="15.75">
      <c r="M52608" s="172"/>
      <c r="N52608" s="172"/>
      <c r="O52608" s="172"/>
      <c r="U52608" s="173"/>
    </row>
    <row r="52609" spans="13:21" s="104" customFormat="1" ht="15.75">
      <c r="M52609" s="172"/>
      <c r="N52609" s="172"/>
      <c r="O52609" s="172"/>
      <c r="U52609" s="173"/>
    </row>
    <row r="52610" spans="13:21" s="104" customFormat="1" ht="15.75">
      <c r="M52610" s="172"/>
      <c r="N52610" s="172"/>
      <c r="O52610" s="172"/>
      <c r="U52610" s="173"/>
    </row>
    <row r="52611" spans="13:21" s="104" customFormat="1" ht="15.75">
      <c r="M52611" s="172"/>
      <c r="N52611" s="172"/>
      <c r="O52611" s="172"/>
      <c r="U52611" s="173"/>
    </row>
    <row r="52612" spans="13:21" s="104" customFormat="1" ht="15.75">
      <c r="M52612" s="172"/>
      <c r="N52612" s="172"/>
      <c r="O52612" s="172"/>
      <c r="U52612" s="173"/>
    </row>
    <row r="52613" spans="13:21" s="104" customFormat="1" ht="15.75">
      <c r="M52613" s="172"/>
      <c r="N52613" s="172"/>
      <c r="O52613" s="172"/>
      <c r="U52613" s="173"/>
    </row>
    <row r="52614" spans="13:21" s="104" customFormat="1" ht="15.75">
      <c r="M52614" s="172"/>
      <c r="N52614" s="172"/>
      <c r="O52614" s="172"/>
      <c r="U52614" s="173"/>
    </row>
    <row r="52615" spans="13:21" s="104" customFormat="1" ht="15.75">
      <c r="M52615" s="172"/>
      <c r="N52615" s="172"/>
      <c r="O52615" s="172"/>
      <c r="U52615" s="173"/>
    </row>
    <row r="52616" spans="13:21" s="104" customFormat="1" ht="15.75">
      <c r="M52616" s="172"/>
      <c r="N52616" s="172"/>
      <c r="O52616" s="172"/>
      <c r="U52616" s="173"/>
    </row>
    <row r="52617" spans="13:21" s="104" customFormat="1" ht="15.75">
      <c r="M52617" s="172"/>
      <c r="N52617" s="172"/>
      <c r="O52617" s="172"/>
      <c r="U52617" s="173"/>
    </row>
    <row r="52618" spans="13:21" s="104" customFormat="1" ht="15.75">
      <c r="M52618" s="172"/>
      <c r="N52618" s="172"/>
      <c r="O52618" s="172"/>
      <c r="U52618" s="173"/>
    </row>
    <row r="52619" spans="13:21" s="104" customFormat="1" ht="15.75">
      <c r="M52619" s="172"/>
      <c r="N52619" s="172"/>
      <c r="O52619" s="172"/>
      <c r="U52619" s="173"/>
    </row>
    <row r="52620" spans="13:21" s="104" customFormat="1" ht="15.75">
      <c r="M52620" s="172"/>
      <c r="N52620" s="172"/>
      <c r="O52620" s="172"/>
      <c r="U52620" s="173"/>
    </row>
    <row r="52621" spans="13:21" s="104" customFormat="1" ht="15.75">
      <c r="M52621" s="172"/>
      <c r="N52621" s="172"/>
      <c r="O52621" s="172"/>
      <c r="U52621" s="173"/>
    </row>
    <row r="52622" spans="13:21" s="104" customFormat="1" ht="15.75">
      <c r="M52622" s="172"/>
      <c r="N52622" s="172"/>
      <c r="O52622" s="172"/>
      <c r="U52622" s="173"/>
    </row>
    <row r="52623" spans="13:21" s="104" customFormat="1" ht="15.75">
      <c r="M52623" s="172"/>
      <c r="N52623" s="172"/>
      <c r="O52623" s="172"/>
      <c r="U52623" s="173"/>
    </row>
    <row r="52624" spans="13:21" s="104" customFormat="1" ht="15.75">
      <c r="M52624" s="172"/>
      <c r="N52624" s="172"/>
      <c r="O52624" s="172"/>
      <c r="U52624" s="173"/>
    </row>
    <row r="52625" spans="13:21" s="104" customFormat="1" ht="15.75">
      <c r="M52625" s="172"/>
      <c r="N52625" s="172"/>
      <c r="O52625" s="172"/>
      <c r="U52625" s="173"/>
    </row>
    <row r="52626" spans="13:21" s="104" customFormat="1" ht="15.75">
      <c r="M52626" s="172"/>
      <c r="N52626" s="172"/>
      <c r="O52626" s="172"/>
      <c r="U52626" s="173"/>
    </row>
    <row r="52627" spans="13:21" s="104" customFormat="1" ht="15.75">
      <c r="M52627" s="172"/>
      <c r="N52627" s="172"/>
      <c r="O52627" s="172"/>
      <c r="U52627" s="173"/>
    </row>
    <row r="52628" spans="13:21" s="104" customFormat="1" ht="15.75">
      <c r="M52628" s="172"/>
      <c r="N52628" s="172"/>
      <c r="O52628" s="172"/>
      <c r="U52628" s="173"/>
    </row>
    <row r="52629" spans="13:21" s="104" customFormat="1" ht="15.75">
      <c r="M52629" s="172"/>
      <c r="N52629" s="172"/>
      <c r="O52629" s="172"/>
      <c r="U52629" s="173"/>
    </row>
    <row r="52630" spans="13:21" s="104" customFormat="1" ht="15.75">
      <c r="M52630" s="172"/>
      <c r="N52630" s="172"/>
      <c r="O52630" s="172"/>
      <c r="U52630" s="173"/>
    </row>
    <row r="52631" spans="13:21" s="104" customFormat="1" ht="15.75">
      <c r="M52631" s="172"/>
      <c r="N52631" s="172"/>
      <c r="O52631" s="172"/>
      <c r="U52631" s="173"/>
    </row>
    <row r="52632" spans="13:21" s="104" customFormat="1" ht="15.75">
      <c r="M52632" s="172"/>
      <c r="N52632" s="172"/>
      <c r="O52632" s="172"/>
      <c r="U52632" s="173"/>
    </row>
    <row r="52633" spans="13:21" s="104" customFormat="1" ht="15.75">
      <c r="M52633" s="172"/>
      <c r="N52633" s="172"/>
      <c r="O52633" s="172"/>
      <c r="U52633" s="173"/>
    </row>
    <row r="52634" spans="13:21" s="104" customFormat="1" ht="15.75">
      <c r="M52634" s="172"/>
      <c r="N52634" s="172"/>
      <c r="O52634" s="172"/>
      <c r="U52634" s="173"/>
    </row>
    <row r="52635" spans="13:21" s="104" customFormat="1" ht="15.75">
      <c r="M52635" s="172"/>
      <c r="N52635" s="172"/>
      <c r="O52635" s="172"/>
      <c r="U52635" s="173"/>
    </row>
    <row r="52636" spans="13:21" s="104" customFormat="1" ht="15.75">
      <c r="M52636" s="172"/>
      <c r="N52636" s="172"/>
      <c r="O52636" s="172"/>
      <c r="U52636" s="173"/>
    </row>
    <row r="52637" spans="13:21" s="104" customFormat="1" ht="15.75">
      <c r="M52637" s="172"/>
      <c r="N52637" s="172"/>
      <c r="O52637" s="172"/>
      <c r="U52637" s="173"/>
    </row>
    <row r="52638" spans="13:21" s="104" customFormat="1" ht="15.75">
      <c r="M52638" s="172"/>
      <c r="N52638" s="172"/>
      <c r="O52638" s="172"/>
      <c r="U52638" s="173"/>
    </row>
    <row r="52639" spans="13:21" s="104" customFormat="1" ht="15.75">
      <c r="M52639" s="172"/>
      <c r="N52639" s="172"/>
      <c r="O52639" s="172"/>
      <c r="U52639" s="173"/>
    </row>
    <row r="52640" spans="13:21" s="104" customFormat="1" ht="15.75">
      <c r="M52640" s="172"/>
      <c r="N52640" s="172"/>
      <c r="O52640" s="172"/>
      <c r="U52640" s="173"/>
    </row>
    <row r="52641" spans="13:21" s="104" customFormat="1" ht="15.75">
      <c r="M52641" s="172"/>
      <c r="N52641" s="172"/>
      <c r="O52641" s="172"/>
      <c r="U52641" s="173"/>
    </row>
    <row r="52642" spans="13:21" s="104" customFormat="1" ht="15.75">
      <c r="M52642" s="172"/>
      <c r="N52642" s="172"/>
      <c r="O52642" s="172"/>
      <c r="U52642" s="173"/>
    </row>
    <row r="52643" spans="13:21" s="104" customFormat="1" ht="15.75">
      <c r="M52643" s="172"/>
      <c r="N52643" s="172"/>
      <c r="O52643" s="172"/>
      <c r="U52643" s="173"/>
    </row>
    <row r="52644" spans="13:21" s="104" customFormat="1" ht="15.75">
      <c r="M52644" s="172"/>
      <c r="N52644" s="172"/>
      <c r="O52644" s="172"/>
      <c r="U52644" s="173"/>
    </row>
    <row r="52645" spans="13:21" s="104" customFormat="1" ht="15.75">
      <c r="M52645" s="172"/>
      <c r="N52645" s="172"/>
      <c r="O52645" s="172"/>
      <c r="U52645" s="173"/>
    </row>
    <row r="52646" spans="13:21" s="104" customFormat="1" ht="15.75">
      <c r="M52646" s="172"/>
      <c r="N52646" s="172"/>
      <c r="O52646" s="172"/>
      <c r="U52646" s="173"/>
    </row>
    <row r="52647" spans="13:21" s="104" customFormat="1" ht="15.75">
      <c r="M52647" s="172"/>
      <c r="N52647" s="172"/>
      <c r="O52647" s="172"/>
      <c r="U52647" s="173"/>
    </row>
    <row r="52648" spans="13:21" s="104" customFormat="1" ht="15.75">
      <c r="M52648" s="172"/>
      <c r="N52648" s="172"/>
      <c r="O52648" s="172"/>
      <c r="U52648" s="173"/>
    </row>
    <row r="52649" spans="13:21" s="104" customFormat="1" ht="15.75">
      <c r="M52649" s="172"/>
      <c r="N52649" s="172"/>
      <c r="O52649" s="172"/>
      <c r="U52649" s="173"/>
    </row>
    <row r="52650" spans="13:21" s="104" customFormat="1" ht="15.75">
      <c r="M52650" s="172"/>
      <c r="N52650" s="172"/>
      <c r="O52650" s="172"/>
      <c r="U52650" s="173"/>
    </row>
    <row r="52651" spans="13:21" s="104" customFormat="1" ht="15.75">
      <c r="M52651" s="172"/>
      <c r="N52651" s="172"/>
      <c r="O52651" s="172"/>
      <c r="U52651" s="173"/>
    </row>
    <row r="52652" spans="13:21" s="104" customFormat="1" ht="15.75">
      <c r="M52652" s="172"/>
      <c r="N52652" s="172"/>
      <c r="O52652" s="172"/>
      <c r="U52652" s="173"/>
    </row>
    <row r="52653" spans="13:21" s="104" customFormat="1" ht="15.75">
      <c r="M52653" s="172"/>
      <c r="N52653" s="172"/>
      <c r="O52653" s="172"/>
      <c r="U52653" s="173"/>
    </row>
    <row r="52654" spans="13:21" s="104" customFormat="1" ht="15.75">
      <c r="M52654" s="172"/>
      <c r="N52654" s="172"/>
      <c r="O52654" s="172"/>
      <c r="U52654" s="173"/>
    </row>
    <row r="52655" spans="13:21" s="104" customFormat="1" ht="15.75">
      <c r="M52655" s="172"/>
      <c r="N52655" s="172"/>
      <c r="O52655" s="172"/>
      <c r="U52655" s="173"/>
    </row>
    <row r="52656" spans="13:21" s="104" customFormat="1" ht="15.75">
      <c r="M52656" s="172"/>
      <c r="N52656" s="172"/>
      <c r="O52656" s="172"/>
      <c r="U52656" s="173"/>
    </row>
    <row r="52657" spans="13:21" s="104" customFormat="1" ht="15.75">
      <c r="M52657" s="172"/>
      <c r="N52657" s="172"/>
      <c r="O52657" s="172"/>
      <c r="U52657" s="173"/>
    </row>
    <row r="52658" spans="13:21" s="104" customFormat="1" ht="15.75">
      <c r="M52658" s="172"/>
      <c r="N52658" s="172"/>
      <c r="O52658" s="172"/>
      <c r="U52658" s="173"/>
    </row>
    <row r="52659" spans="13:21" s="104" customFormat="1" ht="15.75">
      <c r="M52659" s="172"/>
      <c r="N52659" s="172"/>
      <c r="O52659" s="172"/>
      <c r="U52659" s="173"/>
    </row>
    <row r="52660" spans="13:21" s="104" customFormat="1" ht="15.75">
      <c r="M52660" s="172"/>
      <c r="N52660" s="172"/>
      <c r="O52660" s="172"/>
      <c r="U52660" s="173"/>
    </row>
    <row r="52661" spans="13:21" s="104" customFormat="1" ht="15.75">
      <c r="M52661" s="172"/>
      <c r="N52661" s="172"/>
      <c r="O52661" s="172"/>
      <c r="U52661" s="173"/>
    </row>
    <row r="52662" spans="13:21" s="104" customFormat="1" ht="15.75">
      <c r="M52662" s="172"/>
      <c r="N52662" s="172"/>
      <c r="O52662" s="172"/>
      <c r="U52662" s="173"/>
    </row>
    <row r="52663" spans="13:21" s="104" customFormat="1" ht="15.75">
      <c r="M52663" s="172"/>
      <c r="N52663" s="172"/>
      <c r="O52663" s="172"/>
      <c r="U52663" s="173"/>
    </row>
    <row r="52664" spans="13:21" s="104" customFormat="1" ht="15.75">
      <c r="M52664" s="172"/>
      <c r="N52664" s="172"/>
      <c r="O52664" s="172"/>
      <c r="U52664" s="173"/>
    </row>
    <row r="52665" spans="13:21" s="104" customFormat="1" ht="15.75">
      <c r="M52665" s="172"/>
      <c r="N52665" s="172"/>
      <c r="O52665" s="172"/>
      <c r="U52665" s="173"/>
    </row>
    <row r="52666" spans="13:21" s="104" customFormat="1" ht="15.75">
      <c r="M52666" s="172"/>
      <c r="N52666" s="172"/>
      <c r="O52666" s="172"/>
      <c r="U52666" s="173"/>
    </row>
    <row r="52667" spans="13:21" s="104" customFormat="1" ht="15.75">
      <c r="M52667" s="172"/>
      <c r="N52667" s="172"/>
      <c r="O52667" s="172"/>
      <c r="U52667" s="173"/>
    </row>
    <row r="52668" spans="13:21" s="104" customFormat="1" ht="15.75">
      <c r="M52668" s="172"/>
      <c r="N52668" s="172"/>
      <c r="O52668" s="172"/>
      <c r="U52668" s="173"/>
    </row>
    <row r="52669" spans="13:21" s="104" customFormat="1" ht="15.75">
      <c r="M52669" s="172"/>
      <c r="N52669" s="172"/>
      <c r="O52669" s="172"/>
      <c r="U52669" s="173"/>
    </row>
    <row r="52670" spans="13:21" s="104" customFormat="1" ht="15.75">
      <c r="M52670" s="172"/>
      <c r="N52670" s="172"/>
      <c r="O52670" s="172"/>
      <c r="U52670" s="173"/>
    </row>
    <row r="52671" spans="13:21" s="104" customFormat="1" ht="15.75">
      <c r="M52671" s="172"/>
      <c r="N52671" s="172"/>
      <c r="O52671" s="172"/>
      <c r="U52671" s="173"/>
    </row>
    <row r="52672" spans="13:21" s="104" customFormat="1" ht="15.75">
      <c r="M52672" s="172"/>
      <c r="N52672" s="172"/>
      <c r="O52672" s="172"/>
      <c r="U52672" s="173"/>
    </row>
    <row r="52673" spans="13:21" s="104" customFormat="1" ht="15.75">
      <c r="M52673" s="172"/>
      <c r="N52673" s="172"/>
      <c r="O52673" s="172"/>
      <c r="U52673" s="173"/>
    </row>
    <row r="52674" spans="13:21" s="104" customFormat="1" ht="15.75">
      <c r="M52674" s="172"/>
      <c r="N52674" s="172"/>
      <c r="O52674" s="172"/>
      <c r="U52674" s="173"/>
    </row>
    <row r="52675" spans="13:21" s="104" customFormat="1" ht="15.75">
      <c r="M52675" s="172"/>
      <c r="N52675" s="172"/>
      <c r="O52675" s="172"/>
      <c r="U52675" s="173"/>
    </row>
    <row r="52676" spans="13:21" s="104" customFormat="1" ht="15.75">
      <c r="M52676" s="172"/>
      <c r="N52676" s="172"/>
      <c r="O52676" s="172"/>
      <c r="U52676" s="173"/>
    </row>
    <row r="52677" spans="13:21" s="104" customFormat="1" ht="15.75">
      <c r="M52677" s="172"/>
      <c r="N52677" s="172"/>
      <c r="O52677" s="172"/>
      <c r="U52677" s="173"/>
    </row>
    <row r="52678" spans="13:21" s="104" customFormat="1" ht="15.75">
      <c r="M52678" s="172"/>
      <c r="N52678" s="172"/>
      <c r="O52678" s="172"/>
      <c r="U52678" s="173"/>
    </row>
    <row r="52679" spans="13:21" s="104" customFormat="1" ht="15.75">
      <c r="M52679" s="172"/>
      <c r="N52679" s="172"/>
      <c r="O52679" s="172"/>
      <c r="U52679" s="173"/>
    </row>
    <row r="52680" spans="13:21" s="104" customFormat="1" ht="15.75">
      <c r="M52680" s="172"/>
      <c r="N52680" s="172"/>
      <c r="O52680" s="172"/>
      <c r="U52680" s="173"/>
    </row>
    <row r="52681" spans="13:21" s="104" customFormat="1" ht="15.75">
      <c r="M52681" s="172"/>
      <c r="N52681" s="172"/>
      <c r="O52681" s="172"/>
      <c r="U52681" s="173"/>
    </row>
    <row r="52682" spans="13:21" s="104" customFormat="1" ht="15.75">
      <c r="M52682" s="172"/>
      <c r="N52682" s="172"/>
      <c r="O52682" s="172"/>
      <c r="U52682" s="173"/>
    </row>
    <row r="52683" spans="13:21" s="104" customFormat="1" ht="15.75">
      <c r="M52683" s="172"/>
      <c r="N52683" s="172"/>
      <c r="O52683" s="172"/>
      <c r="U52683" s="173"/>
    </row>
    <row r="52684" spans="13:21" s="104" customFormat="1" ht="15.75">
      <c r="M52684" s="172"/>
      <c r="N52684" s="172"/>
      <c r="O52684" s="172"/>
      <c r="U52684" s="173"/>
    </row>
    <row r="52685" spans="13:21" s="104" customFormat="1" ht="15.75">
      <c r="M52685" s="172"/>
      <c r="N52685" s="172"/>
      <c r="O52685" s="172"/>
      <c r="U52685" s="173"/>
    </row>
    <row r="52686" spans="13:21" s="104" customFormat="1" ht="15.75">
      <c r="M52686" s="172"/>
      <c r="N52686" s="172"/>
      <c r="O52686" s="172"/>
      <c r="U52686" s="173"/>
    </row>
    <row r="52687" spans="13:21" s="104" customFormat="1" ht="15.75">
      <c r="M52687" s="172"/>
      <c r="N52687" s="172"/>
      <c r="O52687" s="172"/>
      <c r="U52687" s="173"/>
    </row>
    <row r="52688" spans="13:21" s="104" customFormat="1" ht="15.75">
      <c r="M52688" s="172"/>
      <c r="N52688" s="172"/>
      <c r="O52688" s="172"/>
      <c r="U52688" s="173"/>
    </row>
    <row r="52689" spans="13:21" s="104" customFormat="1" ht="15.75">
      <c r="M52689" s="172"/>
      <c r="N52689" s="172"/>
      <c r="O52689" s="172"/>
      <c r="U52689" s="173"/>
    </row>
    <row r="52690" spans="13:21" s="104" customFormat="1" ht="15.75">
      <c r="M52690" s="172"/>
      <c r="N52690" s="172"/>
      <c r="O52690" s="172"/>
      <c r="U52690" s="173"/>
    </row>
    <row r="52691" spans="13:21" s="104" customFormat="1" ht="15.75">
      <c r="M52691" s="172"/>
      <c r="N52691" s="172"/>
      <c r="O52691" s="172"/>
      <c r="U52691" s="173"/>
    </row>
    <row r="52692" spans="13:21" s="104" customFormat="1" ht="15.75">
      <c r="M52692" s="172"/>
      <c r="N52692" s="172"/>
      <c r="O52692" s="172"/>
      <c r="U52692" s="173"/>
    </row>
    <row r="52693" spans="13:21" s="104" customFormat="1" ht="15.75">
      <c r="M52693" s="172"/>
      <c r="N52693" s="172"/>
      <c r="O52693" s="172"/>
      <c r="U52693" s="173"/>
    </row>
    <row r="52694" spans="13:21" s="104" customFormat="1" ht="15.75">
      <c r="M52694" s="172"/>
      <c r="N52694" s="172"/>
      <c r="O52694" s="172"/>
      <c r="U52694" s="173"/>
    </row>
    <row r="52695" spans="13:21" s="104" customFormat="1" ht="15.75">
      <c r="M52695" s="172"/>
      <c r="N52695" s="172"/>
      <c r="O52695" s="172"/>
      <c r="U52695" s="173"/>
    </row>
    <row r="52696" spans="13:21" s="104" customFormat="1" ht="15.75">
      <c r="M52696" s="172"/>
      <c r="N52696" s="172"/>
      <c r="O52696" s="172"/>
      <c r="U52696" s="173"/>
    </row>
    <row r="52697" spans="13:21" s="104" customFormat="1" ht="15.75">
      <c r="M52697" s="172"/>
      <c r="N52697" s="172"/>
      <c r="O52697" s="172"/>
      <c r="U52697" s="173"/>
    </row>
    <row r="52698" spans="13:21" s="104" customFormat="1" ht="15.75">
      <c r="M52698" s="172"/>
      <c r="N52698" s="172"/>
      <c r="O52698" s="172"/>
      <c r="U52698" s="173"/>
    </row>
    <row r="52699" spans="13:21" s="104" customFormat="1" ht="15.75">
      <c r="M52699" s="172"/>
      <c r="N52699" s="172"/>
      <c r="O52699" s="172"/>
      <c r="U52699" s="173"/>
    </row>
    <row r="52700" spans="13:21" s="104" customFormat="1" ht="15.75">
      <c r="M52700" s="172"/>
      <c r="N52700" s="172"/>
      <c r="O52700" s="172"/>
      <c r="U52700" s="173"/>
    </row>
    <row r="52701" spans="13:21" s="104" customFormat="1" ht="15.75">
      <c r="M52701" s="172"/>
      <c r="N52701" s="172"/>
      <c r="O52701" s="172"/>
      <c r="U52701" s="173"/>
    </row>
    <row r="52702" spans="13:21" s="104" customFormat="1" ht="15.75">
      <c r="M52702" s="172"/>
      <c r="N52702" s="172"/>
      <c r="O52702" s="172"/>
      <c r="U52702" s="173"/>
    </row>
    <row r="52703" spans="13:21" s="104" customFormat="1" ht="15.75">
      <c r="M52703" s="172"/>
      <c r="N52703" s="172"/>
      <c r="O52703" s="172"/>
      <c r="U52703" s="173"/>
    </row>
    <row r="52704" spans="13:21" s="104" customFormat="1" ht="15.75">
      <c r="M52704" s="172"/>
      <c r="N52704" s="172"/>
      <c r="O52704" s="172"/>
      <c r="U52704" s="173"/>
    </row>
    <row r="52705" spans="13:21" s="104" customFormat="1" ht="15.75">
      <c r="M52705" s="172"/>
      <c r="N52705" s="172"/>
      <c r="O52705" s="172"/>
      <c r="U52705" s="173"/>
    </row>
    <row r="52706" spans="13:21" s="104" customFormat="1" ht="15.75">
      <c r="M52706" s="172"/>
      <c r="N52706" s="172"/>
      <c r="O52706" s="172"/>
      <c r="U52706" s="173"/>
    </row>
    <row r="52707" spans="13:21" s="104" customFormat="1" ht="15.75">
      <c r="M52707" s="172"/>
      <c r="N52707" s="172"/>
      <c r="O52707" s="172"/>
      <c r="U52707" s="173"/>
    </row>
    <row r="52708" spans="13:21" s="104" customFormat="1" ht="15.75">
      <c r="M52708" s="172"/>
      <c r="N52708" s="172"/>
      <c r="O52708" s="172"/>
      <c r="U52708" s="173"/>
    </row>
    <row r="52709" spans="13:21" s="104" customFormat="1" ht="15.75">
      <c r="M52709" s="172"/>
      <c r="N52709" s="172"/>
      <c r="O52709" s="172"/>
      <c r="U52709" s="173"/>
    </row>
    <row r="52710" spans="13:21" s="104" customFormat="1" ht="15.75">
      <c r="M52710" s="172"/>
      <c r="N52710" s="172"/>
      <c r="O52710" s="172"/>
      <c r="U52710" s="173"/>
    </row>
    <row r="52711" spans="13:21" s="104" customFormat="1" ht="15.75">
      <c r="M52711" s="172"/>
      <c r="N52711" s="172"/>
      <c r="O52711" s="172"/>
      <c r="U52711" s="173"/>
    </row>
    <row r="52712" spans="13:21" s="104" customFormat="1" ht="15.75">
      <c r="M52712" s="172"/>
      <c r="N52712" s="172"/>
      <c r="O52712" s="172"/>
      <c r="U52712" s="173"/>
    </row>
    <row r="52713" spans="13:21" s="104" customFormat="1" ht="15.75">
      <c r="M52713" s="172"/>
      <c r="N52713" s="172"/>
      <c r="O52713" s="172"/>
      <c r="U52713" s="173"/>
    </row>
    <row r="52714" spans="13:21" s="104" customFormat="1" ht="15.75">
      <c r="M52714" s="172"/>
      <c r="N52714" s="172"/>
      <c r="O52714" s="172"/>
      <c r="U52714" s="173"/>
    </row>
    <row r="52715" spans="13:21" s="104" customFormat="1" ht="15.75">
      <c r="M52715" s="172"/>
      <c r="N52715" s="172"/>
      <c r="O52715" s="172"/>
      <c r="U52715" s="173"/>
    </row>
    <row r="52716" spans="13:21" s="104" customFormat="1" ht="15.75">
      <c r="M52716" s="172"/>
      <c r="N52716" s="172"/>
      <c r="O52716" s="172"/>
      <c r="U52716" s="173"/>
    </row>
    <row r="52717" spans="13:21" s="104" customFormat="1" ht="15.75">
      <c r="M52717" s="172"/>
      <c r="N52717" s="172"/>
      <c r="O52717" s="172"/>
      <c r="U52717" s="173"/>
    </row>
    <row r="52718" spans="13:21" s="104" customFormat="1" ht="15.75">
      <c r="M52718" s="172"/>
      <c r="N52718" s="172"/>
      <c r="O52718" s="172"/>
      <c r="U52718" s="173"/>
    </row>
    <row r="52719" spans="13:21" s="104" customFormat="1" ht="15.75">
      <c r="M52719" s="172"/>
      <c r="N52719" s="172"/>
      <c r="O52719" s="172"/>
      <c r="U52719" s="173"/>
    </row>
    <row r="52720" spans="13:21" s="104" customFormat="1" ht="15.75">
      <c r="M52720" s="172"/>
      <c r="N52720" s="172"/>
      <c r="O52720" s="172"/>
      <c r="U52720" s="173"/>
    </row>
    <row r="52721" spans="13:21" s="104" customFormat="1" ht="15.75">
      <c r="M52721" s="172"/>
      <c r="N52721" s="172"/>
      <c r="O52721" s="172"/>
      <c r="U52721" s="173"/>
    </row>
    <row r="52722" spans="13:21" s="104" customFormat="1" ht="15.75">
      <c r="M52722" s="172"/>
      <c r="N52722" s="172"/>
      <c r="O52722" s="172"/>
      <c r="U52722" s="173"/>
    </row>
    <row r="52723" spans="13:21" s="104" customFormat="1" ht="15.75">
      <c r="M52723" s="172"/>
      <c r="N52723" s="172"/>
      <c r="O52723" s="172"/>
      <c r="U52723" s="173"/>
    </row>
    <row r="52724" spans="13:21" s="104" customFormat="1" ht="15.75">
      <c r="M52724" s="172"/>
      <c r="N52724" s="172"/>
      <c r="O52724" s="172"/>
      <c r="U52724" s="173"/>
    </row>
    <row r="52725" spans="13:21" s="104" customFormat="1" ht="15.75">
      <c r="M52725" s="172"/>
      <c r="N52725" s="172"/>
      <c r="O52725" s="172"/>
      <c r="U52725" s="173"/>
    </row>
    <row r="52726" spans="13:21" s="104" customFormat="1" ht="15.75">
      <c r="M52726" s="172"/>
      <c r="N52726" s="172"/>
      <c r="O52726" s="172"/>
      <c r="U52726" s="173"/>
    </row>
    <row r="52727" spans="13:21" s="104" customFormat="1" ht="15.75">
      <c r="M52727" s="172"/>
      <c r="N52727" s="172"/>
      <c r="O52727" s="172"/>
      <c r="U52727" s="173"/>
    </row>
    <row r="52728" spans="13:21" s="104" customFormat="1" ht="15.75">
      <c r="M52728" s="172"/>
      <c r="N52728" s="172"/>
      <c r="O52728" s="172"/>
      <c r="U52728" s="173"/>
    </row>
    <row r="52729" spans="13:21" s="104" customFormat="1" ht="15.75">
      <c r="M52729" s="172"/>
      <c r="N52729" s="172"/>
      <c r="O52729" s="172"/>
      <c r="U52729" s="173"/>
    </row>
    <row r="52730" spans="13:21" s="104" customFormat="1" ht="15.75">
      <c r="M52730" s="172"/>
      <c r="N52730" s="172"/>
      <c r="O52730" s="172"/>
      <c r="U52730" s="173"/>
    </row>
    <row r="52731" spans="13:21" s="104" customFormat="1" ht="15.75">
      <c r="M52731" s="172"/>
      <c r="N52731" s="172"/>
      <c r="O52731" s="172"/>
      <c r="U52731" s="173"/>
    </row>
    <row r="52732" spans="13:21" s="104" customFormat="1" ht="15.75">
      <c r="M52732" s="172"/>
      <c r="N52732" s="172"/>
      <c r="O52732" s="172"/>
      <c r="U52732" s="173"/>
    </row>
    <row r="52733" spans="13:21" s="104" customFormat="1" ht="15.75">
      <c r="M52733" s="172"/>
      <c r="N52733" s="172"/>
      <c r="O52733" s="172"/>
      <c r="U52733" s="173"/>
    </row>
    <row r="52734" spans="13:21" s="104" customFormat="1" ht="15.75">
      <c r="M52734" s="172"/>
      <c r="N52734" s="172"/>
      <c r="O52734" s="172"/>
      <c r="U52734" s="173"/>
    </row>
    <row r="52735" spans="13:21" s="104" customFormat="1" ht="15.75">
      <c r="M52735" s="172"/>
      <c r="N52735" s="172"/>
      <c r="O52735" s="172"/>
      <c r="U52735" s="173"/>
    </row>
    <row r="52736" spans="13:21" s="104" customFormat="1" ht="15.75">
      <c r="M52736" s="172"/>
      <c r="N52736" s="172"/>
      <c r="O52736" s="172"/>
      <c r="U52736" s="173"/>
    </row>
    <row r="52737" spans="13:21" s="104" customFormat="1" ht="15.75">
      <c r="M52737" s="172"/>
      <c r="N52737" s="172"/>
      <c r="O52737" s="172"/>
      <c r="U52737" s="173"/>
    </row>
    <row r="52738" spans="13:21" s="104" customFormat="1" ht="15.75">
      <c r="M52738" s="172"/>
      <c r="N52738" s="172"/>
      <c r="O52738" s="172"/>
      <c r="U52738" s="173"/>
    </row>
    <row r="52739" spans="13:21" s="104" customFormat="1" ht="15.75">
      <c r="M52739" s="172"/>
      <c r="N52739" s="172"/>
      <c r="O52739" s="172"/>
      <c r="U52739" s="173"/>
    </row>
    <row r="52740" spans="13:21" s="104" customFormat="1" ht="15.75">
      <c r="M52740" s="172"/>
      <c r="N52740" s="172"/>
      <c r="O52740" s="172"/>
      <c r="U52740" s="173"/>
    </row>
    <row r="52741" spans="13:21" s="104" customFormat="1" ht="15.75">
      <c r="M52741" s="172"/>
      <c r="N52741" s="172"/>
      <c r="O52741" s="172"/>
      <c r="U52741" s="173"/>
    </row>
    <row r="52742" spans="13:21" s="104" customFormat="1" ht="15.75">
      <c r="M52742" s="172"/>
      <c r="N52742" s="172"/>
      <c r="O52742" s="172"/>
      <c r="U52742" s="173"/>
    </row>
    <row r="52743" spans="13:21" s="104" customFormat="1" ht="15.75">
      <c r="M52743" s="172"/>
      <c r="N52743" s="172"/>
      <c r="O52743" s="172"/>
      <c r="U52743" s="173"/>
    </row>
    <row r="52744" spans="13:21" s="104" customFormat="1" ht="15.75">
      <c r="M52744" s="172"/>
      <c r="N52744" s="172"/>
      <c r="O52744" s="172"/>
      <c r="U52744" s="173"/>
    </row>
    <row r="52745" spans="13:21" s="104" customFormat="1" ht="15.75">
      <c r="M52745" s="172"/>
      <c r="N52745" s="172"/>
      <c r="O52745" s="172"/>
      <c r="U52745" s="173"/>
    </row>
    <row r="52746" spans="13:21" s="104" customFormat="1" ht="15.75">
      <c r="M52746" s="172"/>
      <c r="N52746" s="172"/>
      <c r="O52746" s="172"/>
      <c r="U52746" s="173"/>
    </row>
    <row r="52747" spans="13:21" s="104" customFormat="1" ht="15.75">
      <c r="M52747" s="172"/>
      <c r="N52747" s="172"/>
      <c r="O52747" s="172"/>
      <c r="U52747" s="173"/>
    </row>
    <row r="52748" spans="13:21" s="104" customFormat="1" ht="15.75">
      <c r="M52748" s="172"/>
      <c r="N52748" s="172"/>
      <c r="O52748" s="172"/>
      <c r="U52748" s="173"/>
    </row>
    <row r="52749" spans="13:21" s="104" customFormat="1" ht="15.75">
      <c r="M52749" s="172"/>
      <c r="N52749" s="172"/>
      <c r="O52749" s="172"/>
      <c r="U52749" s="173"/>
    </row>
    <row r="52750" spans="13:21" s="104" customFormat="1" ht="15.75">
      <c r="M52750" s="172"/>
      <c r="N52750" s="172"/>
      <c r="O52750" s="172"/>
      <c r="U52750" s="173"/>
    </row>
    <row r="52751" spans="13:21" s="104" customFormat="1" ht="15.75">
      <c r="M52751" s="172"/>
      <c r="N52751" s="172"/>
      <c r="O52751" s="172"/>
      <c r="U52751" s="173"/>
    </row>
    <row r="52752" spans="13:21" s="104" customFormat="1" ht="15.75">
      <c r="M52752" s="172"/>
      <c r="N52752" s="172"/>
      <c r="O52752" s="172"/>
      <c r="U52752" s="173"/>
    </row>
    <row r="52753" spans="13:21" s="104" customFormat="1" ht="15.75">
      <c r="M52753" s="172"/>
      <c r="N52753" s="172"/>
      <c r="O52753" s="172"/>
      <c r="U52753" s="173"/>
    </row>
    <row r="52754" spans="13:21" s="104" customFormat="1" ht="15.75">
      <c r="M52754" s="172"/>
      <c r="N52754" s="172"/>
      <c r="O52754" s="172"/>
      <c r="U52754" s="173"/>
    </row>
    <row r="52755" spans="13:21" s="104" customFormat="1" ht="15.75">
      <c r="M52755" s="172"/>
      <c r="N52755" s="172"/>
      <c r="O52755" s="172"/>
      <c r="U52755" s="173"/>
    </row>
    <row r="52756" spans="13:21" s="104" customFormat="1" ht="15.75">
      <c r="M52756" s="172"/>
      <c r="N52756" s="172"/>
      <c r="O52756" s="172"/>
      <c r="U52756" s="173"/>
    </row>
    <row r="52757" spans="13:21" s="104" customFormat="1" ht="15.75">
      <c r="M52757" s="172"/>
      <c r="N52757" s="172"/>
      <c r="O52757" s="172"/>
      <c r="U52757" s="173"/>
    </row>
    <row r="52758" spans="13:21" s="104" customFormat="1" ht="15.75">
      <c r="M52758" s="172"/>
      <c r="N52758" s="172"/>
      <c r="O52758" s="172"/>
      <c r="U52758" s="173"/>
    </row>
    <row r="52759" spans="13:21" s="104" customFormat="1" ht="15.75">
      <c r="M52759" s="172"/>
      <c r="N52759" s="172"/>
      <c r="O52759" s="172"/>
      <c r="U52759" s="173"/>
    </row>
    <row r="52760" spans="13:21" s="104" customFormat="1" ht="15.75">
      <c r="M52760" s="172"/>
      <c r="N52760" s="172"/>
      <c r="O52760" s="172"/>
      <c r="U52760" s="173"/>
    </row>
    <row r="52761" spans="13:21" s="104" customFormat="1" ht="15.75">
      <c r="M52761" s="172"/>
      <c r="N52761" s="172"/>
      <c r="O52761" s="172"/>
      <c r="U52761" s="173"/>
    </row>
    <row r="52762" spans="13:21" s="104" customFormat="1" ht="15.75">
      <c r="M52762" s="172"/>
      <c r="N52762" s="172"/>
      <c r="O52762" s="172"/>
      <c r="U52762" s="173"/>
    </row>
    <row r="52763" spans="13:21" s="104" customFormat="1" ht="15.75">
      <c r="M52763" s="172"/>
      <c r="N52763" s="172"/>
      <c r="O52763" s="172"/>
      <c r="U52763" s="173"/>
    </row>
    <row r="52764" spans="13:21" s="104" customFormat="1" ht="15.75">
      <c r="M52764" s="172"/>
      <c r="N52764" s="172"/>
      <c r="O52764" s="172"/>
      <c r="U52764" s="173"/>
    </row>
    <row r="52765" spans="13:21" s="104" customFormat="1" ht="15.75">
      <c r="M52765" s="172"/>
      <c r="N52765" s="172"/>
      <c r="O52765" s="172"/>
      <c r="U52765" s="173"/>
    </row>
    <row r="52766" spans="13:21" s="104" customFormat="1" ht="15.75">
      <c r="M52766" s="172"/>
      <c r="N52766" s="172"/>
      <c r="O52766" s="172"/>
      <c r="U52766" s="173"/>
    </row>
    <row r="52767" spans="13:21" s="104" customFormat="1" ht="15.75">
      <c r="M52767" s="172"/>
      <c r="N52767" s="172"/>
      <c r="O52767" s="172"/>
      <c r="U52767" s="173"/>
    </row>
    <row r="52768" spans="13:21" s="104" customFormat="1" ht="15.75">
      <c r="M52768" s="172"/>
      <c r="N52768" s="172"/>
      <c r="O52768" s="172"/>
      <c r="U52768" s="173"/>
    </row>
    <row r="52769" spans="13:21" s="104" customFormat="1" ht="15.75">
      <c r="M52769" s="172"/>
      <c r="N52769" s="172"/>
      <c r="O52769" s="172"/>
      <c r="U52769" s="173"/>
    </row>
    <row r="52770" spans="13:21" s="104" customFormat="1" ht="15.75">
      <c r="M52770" s="172"/>
      <c r="N52770" s="172"/>
      <c r="O52770" s="172"/>
      <c r="U52770" s="173"/>
    </row>
    <row r="52771" spans="13:21" s="104" customFormat="1" ht="15.75">
      <c r="M52771" s="172"/>
      <c r="N52771" s="172"/>
      <c r="O52771" s="172"/>
      <c r="U52771" s="173"/>
    </row>
    <row r="52772" spans="13:21" s="104" customFormat="1" ht="15.75">
      <c r="M52772" s="172"/>
      <c r="N52772" s="172"/>
      <c r="O52772" s="172"/>
      <c r="U52772" s="173"/>
    </row>
    <row r="52773" spans="13:21" s="104" customFormat="1" ht="15.75">
      <c r="M52773" s="172"/>
      <c r="N52773" s="172"/>
      <c r="O52773" s="172"/>
      <c r="U52773" s="173"/>
    </row>
    <row r="52774" spans="13:21" s="104" customFormat="1" ht="15.75">
      <c r="M52774" s="172"/>
      <c r="N52774" s="172"/>
      <c r="O52774" s="172"/>
      <c r="U52774" s="173"/>
    </row>
    <row r="52775" spans="13:21" s="104" customFormat="1" ht="15.75">
      <c r="M52775" s="172"/>
      <c r="N52775" s="172"/>
      <c r="O52775" s="172"/>
      <c r="U52775" s="173"/>
    </row>
    <row r="52776" spans="13:21" s="104" customFormat="1" ht="15.75">
      <c r="M52776" s="172"/>
      <c r="N52776" s="172"/>
      <c r="O52776" s="172"/>
      <c r="U52776" s="173"/>
    </row>
    <row r="52777" spans="13:21" s="104" customFormat="1" ht="15.75">
      <c r="M52777" s="172"/>
      <c r="N52777" s="172"/>
      <c r="O52777" s="172"/>
      <c r="U52777" s="173"/>
    </row>
    <row r="52778" spans="13:21" s="104" customFormat="1" ht="15.75">
      <c r="M52778" s="172"/>
      <c r="N52778" s="172"/>
      <c r="O52778" s="172"/>
      <c r="U52778" s="173"/>
    </row>
    <row r="52779" spans="13:21" s="104" customFormat="1" ht="15.75">
      <c r="M52779" s="172"/>
      <c r="N52779" s="172"/>
      <c r="O52779" s="172"/>
      <c r="U52779" s="173"/>
    </row>
    <row r="52780" spans="13:21" s="104" customFormat="1" ht="15.75">
      <c r="M52780" s="172"/>
      <c r="N52780" s="172"/>
      <c r="O52780" s="172"/>
      <c r="U52780" s="173"/>
    </row>
    <row r="52781" spans="13:21" s="104" customFormat="1" ht="15.75">
      <c r="M52781" s="172"/>
      <c r="N52781" s="172"/>
      <c r="O52781" s="172"/>
      <c r="U52781" s="173"/>
    </row>
    <row r="52782" spans="13:21" s="104" customFormat="1" ht="15.75">
      <c r="M52782" s="172"/>
      <c r="N52782" s="172"/>
      <c r="O52782" s="172"/>
      <c r="U52782" s="173"/>
    </row>
    <row r="52783" spans="13:21" s="104" customFormat="1" ht="15.75">
      <c r="M52783" s="172"/>
      <c r="N52783" s="172"/>
      <c r="O52783" s="172"/>
      <c r="U52783" s="173"/>
    </row>
    <row r="52784" spans="13:21" s="104" customFormat="1" ht="15.75">
      <c r="M52784" s="172"/>
      <c r="N52784" s="172"/>
      <c r="O52784" s="172"/>
      <c r="U52784" s="173"/>
    </row>
    <row r="52785" spans="13:21" s="104" customFormat="1" ht="15.75">
      <c r="M52785" s="172"/>
      <c r="N52785" s="172"/>
      <c r="O52785" s="172"/>
      <c r="U52785" s="173"/>
    </row>
    <row r="52786" spans="13:21" s="104" customFormat="1" ht="15.75">
      <c r="M52786" s="172"/>
      <c r="N52786" s="172"/>
      <c r="O52786" s="172"/>
      <c r="U52786" s="173"/>
    </row>
    <row r="52787" spans="13:21" s="104" customFormat="1" ht="15.75">
      <c r="M52787" s="172"/>
      <c r="N52787" s="172"/>
      <c r="O52787" s="172"/>
      <c r="U52787" s="173"/>
    </row>
    <row r="52788" spans="13:21" s="104" customFormat="1" ht="15.75">
      <c r="M52788" s="172"/>
      <c r="N52788" s="172"/>
      <c r="O52788" s="172"/>
      <c r="U52788" s="173"/>
    </row>
    <row r="52789" spans="13:21" s="104" customFormat="1" ht="15.75">
      <c r="M52789" s="172"/>
      <c r="N52789" s="172"/>
      <c r="O52789" s="172"/>
      <c r="U52789" s="173"/>
    </row>
    <row r="52790" spans="13:21" s="104" customFormat="1" ht="15.75">
      <c r="M52790" s="172"/>
      <c r="N52790" s="172"/>
      <c r="O52790" s="172"/>
      <c r="U52790" s="173"/>
    </row>
    <row r="52791" spans="13:21" s="104" customFormat="1" ht="15.75">
      <c r="M52791" s="172"/>
      <c r="N52791" s="172"/>
      <c r="O52791" s="172"/>
      <c r="U52791" s="173"/>
    </row>
    <row r="52792" spans="13:21" s="104" customFormat="1" ht="15.75">
      <c r="M52792" s="172"/>
      <c r="N52792" s="172"/>
      <c r="O52792" s="172"/>
      <c r="U52792" s="173"/>
    </row>
    <row r="52793" spans="13:21" s="104" customFormat="1" ht="15.75">
      <c r="M52793" s="172"/>
      <c r="N52793" s="172"/>
      <c r="O52793" s="172"/>
      <c r="U52793" s="173"/>
    </row>
    <row r="52794" spans="13:21" s="104" customFormat="1" ht="15.75">
      <c r="M52794" s="172"/>
      <c r="N52794" s="172"/>
      <c r="O52794" s="172"/>
      <c r="U52794" s="173"/>
    </row>
    <row r="52795" spans="13:21" s="104" customFormat="1" ht="15.75">
      <c r="M52795" s="172"/>
      <c r="N52795" s="172"/>
      <c r="O52795" s="172"/>
      <c r="U52795" s="173"/>
    </row>
    <row r="52796" spans="13:21" s="104" customFormat="1" ht="15.75">
      <c r="M52796" s="172"/>
      <c r="N52796" s="172"/>
      <c r="O52796" s="172"/>
      <c r="U52796" s="173"/>
    </row>
    <row r="52797" spans="13:21" s="104" customFormat="1" ht="15.75">
      <c r="M52797" s="172"/>
      <c r="N52797" s="172"/>
      <c r="O52797" s="172"/>
      <c r="U52797" s="173"/>
    </row>
    <row r="52798" spans="13:21" s="104" customFormat="1" ht="15.75">
      <c r="M52798" s="172"/>
      <c r="N52798" s="172"/>
      <c r="O52798" s="172"/>
      <c r="U52798" s="173"/>
    </row>
    <row r="52799" spans="13:21" s="104" customFormat="1" ht="15.75">
      <c r="M52799" s="172"/>
      <c r="N52799" s="172"/>
      <c r="O52799" s="172"/>
      <c r="U52799" s="173"/>
    </row>
    <row r="52800" spans="13:21" s="104" customFormat="1" ht="15.75">
      <c r="M52800" s="172"/>
      <c r="N52800" s="172"/>
      <c r="O52800" s="172"/>
      <c r="U52800" s="173"/>
    </row>
    <row r="52801" spans="13:21" s="104" customFormat="1" ht="15.75">
      <c r="M52801" s="172"/>
      <c r="N52801" s="172"/>
      <c r="O52801" s="172"/>
      <c r="U52801" s="173"/>
    </row>
    <row r="52802" spans="13:21" s="104" customFormat="1" ht="15.75">
      <c r="M52802" s="172"/>
      <c r="N52802" s="172"/>
      <c r="O52802" s="172"/>
      <c r="U52802" s="173"/>
    </row>
    <row r="52803" spans="13:21" s="104" customFormat="1" ht="15.75">
      <c r="M52803" s="172"/>
      <c r="N52803" s="172"/>
      <c r="O52803" s="172"/>
      <c r="U52803" s="173"/>
    </row>
    <row r="52804" spans="13:21" s="104" customFormat="1" ht="15.75">
      <c r="M52804" s="172"/>
      <c r="N52804" s="172"/>
      <c r="O52804" s="172"/>
      <c r="U52804" s="173"/>
    </row>
    <row r="52805" spans="13:21" s="104" customFormat="1" ht="15.75">
      <c r="M52805" s="172"/>
      <c r="N52805" s="172"/>
      <c r="O52805" s="172"/>
      <c r="U52805" s="173"/>
    </row>
    <row r="52806" spans="13:21" s="104" customFormat="1" ht="15.75">
      <c r="M52806" s="172"/>
      <c r="N52806" s="172"/>
      <c r="O52806" s="172"/>
      <c r="U52806" s="173"/>
    </row>
    <row r="52807" spans="13:21" s="104" customFormat="1" ht="15.75">
      <c r="M52807" s="172"/>
      <c r="N52807" s="172"/>
      <c r="O52807" s="172"/>
      <c r="U52807" s="173"/>
    </row>
    <row r="52808" spans="13:21" s="104" customFormat="1" ht="15.75">
      <c r="M52808" s="172"/>
      <c r="N52808" s="172"/>
      <c r="O52808" s="172"/>
      <c r="U52808" s="173"/>
    </row>
    <row r="52809" spans="13:21" s="104" customFormat="1" ht="15.75">
      <c r="M52809" s="172"/>
      <c r="N52809" s="172"/>
      <c r="O52809" s="172"/>
      <c r="U52809" s="173"/>
    </row>
    <row r="52810" spans="13:21" s="104" customFormat="1" ht="15.75">
      <c r="M52810" s="172"/>
      <c r="N52810" s="172"/>
      <c r="O52810" s="172"/>
      <c r="U52810" s="173"/>
    </row>
    <row r="52811" spans="13:21" s="104" customFormat="1" ht="15.75">
      <c r="M52811" s="172"/>
      <c r="N52811" s="172"/>
      <c r="O52811" s="172"/>
      <c r="U52811" s="173"/>
    </row>
    <row r="52812" spans="13:21" s="104" customFormat="1" ht="15.75">
      <c r="M52812" s="172"/>
      <c r="N52812" s="172"/>
      <c r="O52812" s="172"/>
      <c r="U52812" s="173"/>
    </row>
    <row r="52813" spans="13:21" s="104" customFormat="1" ht="15.75">
      <c r="M52813" s="172"/>
      <c r="N52813" s="172"/>
      <c r="O52813" s="172"/>
      <c r="U52813" s="173"/>
    </row>
    <row r="52814" spans="13:21" s="104" customFormat="1" ht="15.75">
      <c r="M52814" s="172"/>
      <c r="N52814" s="172"/>
      <c r="O52814" s="172"/>
      <c r="U52814" s="173"/>
    </row>
    <row r="52815" spans="13:21" s="104" customFormat="1" ht="15.75">
      <c r="M52815" s="172"/>
      <c r="N52815" s="172"/>
      <c r="O52815" s="172"/>
      <c r="U52815" s="173"/>
    </row>
    <row r="52816" spans="13:21" s="104" customFormat="1" ht="15.75">
      <c r="M52816" s="172"/>
      <c r="N52816" s="172"/>
      <c r="O52816" s="172"/>
      <c r="U52816" s="173"/>
    </row>
    <row r="52817" spans="13:21" s="104" customFormat="1" ht="15.75">
      <c r="M52817" s="172"/>
      <c r="N52817" s="172"/>
      <c r="O52817" s="172"/>
      <c r="U52817" s="173"/>
    </row>
    <row r="52818" spans="13:21" s="104" customFormat="1" ht="15.75">
      <c r="M52818" s="172"/>
      <c r="N52818" s="172"/>
      <c r="O52818" s="172"/>
      <c r="U52818" s="173"/>
    </row>
    <row r="52819" spans="13:21" s="104" customFormat="1" ht="15.75">
      <c r="M52819" s="172"/>
      <c r="N52819" s="172"/>
      <c r="O52819" s="172"/>
      <c r="U52819" s="173"/>
    </row>
    <row r="52820" spans="13:21" s="104" customFormat="1" ht="15.75">
      <c r="M52820" s="172"/>
      <c r="N52820" s="172"/>
      <c r="O52820" s="172"/>
      <c r="U52820" s="173"/>
    </row>
    <row r="52821" spans="13:21" s="104" customFormat="1" ht="15.75">
      <c r="M52821" s="172"/>
      <c r="N52821" s="172"/>
      <c r="O52821" s="172"/>
      <c r="U52821" s="173"/>
    </row>
    <row r="52822" spans="13:21" s="104" customFormat="1" ht="15.75">
      <c r="M52822" s="172"/>
      <c r="N52822" s="172"/>
      <c r="O52822" s="172"/>
      <c r="U52822" s="173"/>
    </row>
    <row r="52823" spans="13:21" s="104" customFormat="1" ht="15.75">
      <c r="M52823" s="172"/>
      <c r="N52823" s="172"/>
      <c r="O52823" s="172"/>
      <c r="U52823" s="173"/>
    </row>
    <row r="52824" spans="13:21" s="104" customFormat="1" ht="15.75">
      <c r="M52824" s="172"/>
      <c r="N52824" s="172"/>
      <c r="O52824" s="172"/>
      <c r="U52824" s="173"/>
    </row>
    <row r="52825" spans="13:21" s="104" customFormat="1" ht="15.75">
      <c r="M52825" s="172"/>
      <c r="N52825" s="172"/>
      <c r="O52825" s="172"/>
      <c r="U52825" s="173"/>
    </row>
    <row r="52826" spans="13:21" s="104" customFormat="1" ht="15.75">
      <c r="M52826" s="172"/>
      <c r="N52826" s="172"/>
      <c r="O52826" s="172"/>
      <c r="U52826" s="173"/>
    </row>
    <row r="52827" spans="13:21" s="104" customFormat="1" ht="15.75">
      <c r="M52827" s="172"/>
      <c r="N52827" s="172"/>
      <c r="O52827" s="172"/>
      <c r="U52827" s="173"/>
    </row>
    <row r="52828" spans="13:21" s="104" customFormat="1" ht="15.75">
      <c r="M52828" s="172"/>
      <c r="N52828" s="172"/>
      <c r="O52828" s="172"/>
      <c r="U52828" s="173"/>
    </row>
    <row r="52829" spans="13:21" s="104" customFormat="1" ht="15.75">
      <c r="M52829" s="172"/>
      <c r="N52829" s="172"/>
      <c r="O52829" s="172"/>
      <c r="U52829" s="173"/>
    </row>
    <row r="52830" spans="13:21" s="104" customFormat="1" ht="15.75">
      <c r="M52830" s="172"/>
      <c r="N52830" s="172"/>
      <c r="O52830" s="172"/>
      <c r="U52830" s="173"/>
    </row>
    <row r="52831" spans="13:21" s="104" customFormat="1" ht="15.75">
      <c r="M52831" s="172"/>
      <c r="N52831" s="172"/>
      <c r="O52831" s="172"/>
      <c r="U52831" s="173"/>
    </row>
    <row r="52832" spans="13:21" s="104" customFormat="1" ht="15.75">
      <c r="M52832" s="172"/>
      <c r="N52832" s="172"/>
      <c r="O52832" s="172"/>
      <c r="U52832" s="173"/>
    </row>
    <row r="52833" spans="13:21" s="104" customFormat="1" ht="15.75">
      <c r="M52833" s="172"/>
      <c r="N52833" s="172"/>
      <c r="O52833" s="172"/>
      <c r="U52833" s="173"/>
    </row>
    <row r="52834" spans="13:21" s="104" customFormat="1" ht="15.75">
      <c r="M52834" s="172"/>
      <c r="N52834" s="172"/>
      <c r="O52834" s="172"/>
      <c r="U52834" s="173"/>
    </row>
    <row r="52835" spans="13:21" s="104" customFormat="1" ht="15.75">
      <c r="M52835" s="172"/>
      <c r="N52835" s="172"/>
      <c r="O52835" s="172"/>
      <c r="U52835" s="173"/>
    </row>
    <row r="52836" spans="13:21" s="104" customFormat="1" ht="15.75">
      <c r="M52836" s="172"/>
      <c r="N52836" s="172"/>
      <c r="O52836" s="172"/>
      <c r="U52836" s="173"/>
    </row>
    <row r="52837" spans="13:21" s="104" customFormat="1" ht="15.75">
      <c r="M52837" s="172"/>
      <c r="N52837" s="172"/>
      <c r="O52837" s="172"/>
      <c r="U52837" s="173"/>
    </row>
    <row r="52838" spans="13:21" s="104" customFormat="1" ht="15.75">
      <c r="M52838" s="172"/>
      <c r="N52838" s="172"/>
      <c r="O52838" s="172"/>
      <c r="U52838" s="173"/>
    </row>
    <row r="52839" spans="13:21" s="104" customFormat="1" ht="15.75">
      <c r="M52839" s="172"/>
      <c r="N52839" s="172"/>
      <c r="O52839" s="172"/>
      <c r="U52839" s="173"/>
    </row>
    <row r="52840" spans="13:21" s="104" customFormat="1" ht="15.75">
      <c r="M52840" s="172"/>
      <c r="N52840" s="172"/>
      <c r="O52840" s="172"/>
      <c r="U52840" s="173"/>
    </row>
    <row r="52841" spans="13:21" s="104" customFormat="1" ht="15.75">
      <c r="M52841" s="172"/>
      <c r="N52841" s="172"/>
      <c r="O52841" s="172"/>
      <c r="U52841" s="173"/>
    </row>
    <row r="52842" spans="13:21" s="104" customFormat="1" ht="15.75">
      <c r="M52842" s="172"/>
      <c r="N52842" s="172"/>
      <c r="O52842" s="172"/>
      <c r="U52842" s="173"/>
    </row>
    <row r="52843" spans="13:21" s="104" customFormat="1" ht="15.75">
      <c r="M52843" s="172"/>
      <c r="N52843" s="172"/>
      <c r="O52843" s="172"/>
      <c r="U52843" s="173"/>
    </row>
    <row r="52844" spans="13:21" s="104" customFormat="1" ht="15.75">
      <c r="M52844" s="172"/>
      <c r="N52844" s="172"/>
      <c r="O52844" s="172"/>
      <c r="U52844" s="173"/>
    </row>
    <row r="52845" spans="13:21" s="104" customFormat="1" ht="15.75">
      <c r="M52845" s="172"/>
      <c r="N52845" s="172"/>
      <c r="O52845" s="172"/>
      <c r="U52845" s="173"/>
    </row>
    <row r="52846" spans="13:21" s="104" customFormat="1" ht="15.75">
      <c r="M52846" s="172"/>
      <c r="N52846" s="172"/>
      <c r="O52846" s="172"/>
      <c r="U52846" s="173"/>
    </row>
    <row r="52847" spans="13:21" s="104" customFormat="1" ht="15.75">
      <c r="M52847" s="172"/>
      <c r="N52847" s="172"/>
      <c r="O52847" s="172"/>
      <c r="U52847" s="173"/>
    </row>
    <row r="52848" spans="13:21" s="104" customFormat="1" ht="15.75">
      <c r="M52848" s="172"/>
      <c r="N52848" s="172"/>
      <c r="O52848" s="172"/>
      <c r="U52848" s="173"/>
    </row>
    <row r="52849" spans="13:21" s="104" customFormat="1" ht="15.75">
      <c r="M52849" s="172"/>
      <c r="N52849" s="172"/>
      <c r="O52849" s="172"/>
      <c r="U52849" s="173"/>
    </row>
    <row r="52850" spans="13:21" s="104" customFormat="1" ht="15.75">
      <c r="M52850" s="172"/>
      <c r="N52850" s="172"/>
      <c r="O52850" s="172"/>
      <c r="U52850" s="173"/>
    </row>
    <row r="52851" spans="13:21" s="104" customFormat="1" ht="15.75">
      <c r="M52851" s="172"/>
      <c r="N52851" s="172"/>
      <c r="O52851" s="172"/>
      <c r="U52851" s="173"/>
    </row>
    <row r="52852" spans="13:21" s="104" customFormat="1" ht="15.75">
      <c r="M52852" s="172"/>
      <c r="N52852" s="172"/>
      <c r="O52852" s="172"/>
      <c r="U52852" s="173"/>
    </row>
    <row r="52853" spans="13:21" s="104" customFormat="1" ht="15.75">
      <c r="M52853" s="172"/>
      <c r="N52853" s="172"/>
      <c r="O52853" s="172"/>
      <c r="U52853" s="173"/>
    </row>
    <row r="52854" spans="13:21" s="104" customFormat="1" ht="15.75">
      <c r="M52854" s="172"/>
      <c r="N52854" s="172"/>
      <c r="O52854" s="172"/>
      <c r="U52854" s="173"/>
    </row>
    <row r="52855" spans="13:21" s="104" customFormat="1" ht="15.75">
      <c r="M52855" s="172"/>
      <c r="N52855" s="172"/>
      <c r="O52855" s="172"/>
      <c r="U52855" s="173"/>
    </row>
    <row r="52856" spans="13:21" s="104" customFormat="1" ht="15.75">
      <c r="M52856" s="172"/>
      <c r="N52856" s="172"/>
      <c r="O52856" s="172"/>
      <c r="U52856" s="173"/>
    </row>
    <row r="52857" spans="13:21" s="104" customFormat="1" ht="15.75">
      <c r="M52857" s="172"/>
      <c r="N52857" s="172"/>
      <c r="O52857" s="172"/>
      <c r="U52857" s="173"/>
    </row>
    <row r="52858" spans="13:21" s="104" customFormat="1" ht="15.75">
      <c r="M52858" s="172"/>
      <c r="N52858" s="172"/>
      <c r="O52858" s="172"/>
      <c r="U52858" s="173"/>
    </row>
    <row r="52859" spans="13:21" s="104" customFormat="1" ht="15.75">
      <c r="M52859" s="172"/>
      <c r="N52859" s="172"/>
      <c r="O52859" s="172"/>
      <c r="U52859" s="173"/>
    </row>
    <row r="52860" spans="13:21" s="104" customFormat="1" ht="15.75">
      <c r="M52860" s="172"/>
      <c r="N52860" s="172"/>
      <c r="O52860" s="172"/>
      <c r="U52860" s="173"/>
    </row>
    <row r="52861" spans="13:21" s="104" customFormat="1" ht="15.75">
      <c r="M52861" s="172"/>
      <c r="N52861" s="172"/>
      <c r="O52861" s="172"/>
      <c r="U52861" s="173"/>
    </row>
    <row r="52862" spans="13:21" s="104" customFormat="1" ht="15.75">
      <c r="M52862" s="172"/>
      <c r="N52862" s="172"/>
      <c r="O52862" s="172"/>
      <c r="U52862" s="173"/>
    </row>
    <row r="52863" spans="13:21" s="104" customFormat="1" ht="15.75">
      <c r="M52863" s="172"/>
      <c r="N52863" s="172"/>
      <c r="O52863" s="172"/>
      <c r="U52863" s="173"/>
    </row>
    <row r="52864" spans="13:21" s="104" customFormat="1" ht="15.75">
      <c r="M52864" s="172"/>
      <c r="N52864" s="172"/>
      <c r="O52864" s="172"/>
      <c r="U52864" s="173"/>
    </row>
    <row r="52865" spans="13:21" s="104" customFormat="1" ht="15.75">
      <c r="M52865" s="172"/>
      <c r="N52865" s="172"/>
      <c r="O52865" s="172"/>
      <c r="U52865" s="173"/>
    </row>
    <row r="52866" spans="13:21" s="104" customFormat="1" ht="15.75">
      <c r="M52866" s="172"/>
      <c r="N52866" s="172"/>
      <c r="O52866" s="172"/>
      <c r="U52866" s="173"/>
    </row>
    <row r="52867" spans="13:21" s="104" customFormat="1" ht="15.75">
      <c r="M52867" s="172"/>
      <c r="N52867" s="172"/>
      <c r="O52867" s="172"/>
      <c r="U52867" s="173"/>
    </row>
    <row r="52868" spans="13:21" s="104" customFormat="1" ht="15.75">
      <c r="M52868" s="172"/>
      <c r="N52868" s="172"/>
      <c r="O52868" s="172"/>
      <c r="U52868" s="173"/>
    </row>
    <row r="52869" spans="13:21" s="104" customFormat="1" ht="15.75">
      <c r="M52869" s="172"/>
      <c r="N52869" s="172"/>
      <c r="O52869" s="172"/>
      <c r="U52869" s="173"/>
    </row>
    <row r="52870" spans="13:21" s="104" customFormat="1" ht="15.75">
      <c r="M52870" s="172"/>
      <c r="N52870" s="172"/>
      <c r="O52870" s="172"/>
      <c r="U52870" s="173"/>
    </row>
    <row r="52871" spans="13:21" s="104" customFormat="1" ht="15.75">
      <c r="M52871" s="172"/>
      <c r="N52871" s="172"/>
      <c r="O52871" s="172"/>
      <c r="U52871" s="173"/>
    </row>
    <row r="52872" spans="13:21" s="104" customFormat="1" ht="15.75">
      <c r="M52872" s="172"/>
      <c r="N52872" s="172"/>
      <c r="O52872" s="172"/>
      <c r="U52872" s="173"/>
    </row>
    <row r="52873" spans="13:21" s="104" customFormat="1" ht="15.75">
      <c r="M52873" s="172"/>
      <c r="N52873" s="172"/>
      <c r="O52873" s="172"/>
      <c r="U52873" s="173"/>
    </row>
    <row r="52874" spans="13:21" s="104" customFormat="1" ht="15.75">
      <c r="M52874" s="172"/>
      <c r="N52874" s="172"/>
      <c r="O52874" s="172"/>
      <c r="U52874" s="173"/>
    </row>
    <row r="52875" spans="13:21" s="104" customFormat="1" ht="15.75">
      <c r="M52875" s="172"/>
      <c r="N52875" s="172"/>
      <c r="O52875" s="172"/>
      <c r="U52875" s="173"/>
    </row>
    <row r="52876" spans="13:21" s="104" customFormat="1" ht="15.75">
      <c r="M52876" s="172"/>
      <c r="N52876" s="172"/>
      <c r="O52876" s="172"/>
      <c r="U52876" s="173"/>
    </row>
    <row r="52877" spans="13:21" s="104" customFormat="1" ht="15.75">
      <c r="M52877" s="172"/>
      <c r="N52877" s="172"/>
      <c r="O52877" s="172"/>
      <c r="U52877" s="173"/>
    </row>
    <row r="52878" spans="13:21" s="104" customFormat="1" ht="15.75">
      <c r="M52878" s="172"/>
      <c r="N52878" s="172"/>
      <c r="O52878" s="172"/>
      <c r="U52878" s="173"/>
    </row>
    <row r="52879" spans="13:21" s="104" customFormat="1" ht="15.75">
      <c r="M52879" s="172"/>
      <c r="N52879" s="172"/>
      <c r="O52879" s="172"/>
      <c r="U52879" s="173"/>
    </row>
    <row r="52880" spans="13:21" s="104" customFormat="1" ht="15.75">
      <c r="M52880" s="172"/>
      <c r="N52880" s="172"/>
      <c r="O52880" s="172"/>
      <c r="U52880" s="173"/>
    </row>
    <row r="52881" spans="13:21" s="104" customFormat="1" ht="15.75">
      <c r="M52881" s="172"/>
      <c r="N52881" s="172"/>
      <c r="O52881" s="172"/>
      <c r="U52881" s="173"/>
    </row>
    <row r="52882" spans="13:21" s="104" customFormat="1" ht="15.75">
      <c r="M52882" s="172"/>
      <c r="N52882" s="172"/>
      <c r="O52882" s="172"/>
      <c r="U52882" s="173"/>
    </row>
    <row r="52883" spans="13:21" s="104" customFormat="1" ht="15.75">
      <c r="M52883" s="172"/>
      <c r="N52883" s="172"/>
      <c r="O52883" s="172"/>
      <c r="U52883" s="173"/>
    </row>
    <row r="52884" spans="13:21" s="104" customFormat="1" ht="15.75">
      <c r="M52884" s="172"/>
      <c r="N52884" s="172"/>
      <c r="O52884" s="172"/>
      <c r="U52884" s="173"/>
    </row>
    <row r="52885" spans="13:21" s="104" customFormat="1" ht="15.75">
      <c r="M52885" s="172"/>
      <c r="N52885" s="172"/>
      <c r="O52885" s="172"/>
      <c r="U52885" s="173"/>
    </row>
    <row r="52886" spans="13:21" s="104" customFormat="1" ht="15.75">
      <c r="M52886" s="172"/>
      <c r="N52886" s="172"/>
      <c r="O52886" s="172"/>
      <c r="U52886" s="173"/>
    </row>
    <row r="52887" spans="13:21" s="104" customFormat="1" ht="15.75">
      <c r="M52887" s="172"/>
      <c r="N52887" s="172"/>
      <c r="O52887" s="172"/>
      <c r="U52887" s="173"/>
    </row>
    <row r="52888" spans="13:21" s="104" customFormat="1" ht="15.75">
      <c r="M52888" s="172"/>
      <c r="N52888" s="172"/>
      <c r="O52888" s="172"/>
      <c r="U52888" s="173"/>
    </row>
    <row r="52889" spans="13:21" s="104" customFormat="1" ht="15.75">
      <c r="M52889" s="172"/>
      <c r="N52889" s="172"/>
      <c r="O52889" s="172"/>
      <c r="U52889" s="173"/>
    </row>
    <row r="52890" spans="13:21" s="104" customFormat="1" ht="15.75">
      <c r="M52890" s="172"/>
      <c r="N52890" s="172"/>
      <c r="O52890" s="172"/>
      <c r="U52890" s="173"/>
    </row>
    <row r="52891" spans="13:21" s="104" customFormat="1" ht="15.75">
      <c r="M52891" s="172"/>
      <c r="N52891" s="172"/>
      <c r="O52891" s="172"/>
      <c r="U52891" s="173"/>
    </row>
    <row r="52892" spans="13:21" s="104" customFormat="1" ht="15.75">
      <c r="M52892" s="172"/>
      <c r="N52892" s="172"/>
      <c r="O52892" s="172"/>
      <c r="U52892" s="173"/>
    </row>
    <row r="52893" spans="13:21" s="104" customFormat="1" ht="15.75">
      <c r="M52893" s="172"/>
      <c r="N52893" s="172"/>
      <c r="O52893" s="172"/>
      <c r="U52893" s="173"/>
    </row>
    <row r="52894" spans="13:21" s="104" customFormat="1" ht="15.75">
      <c r="M52894" s="172"/>
      <c r="N52894" s="172"/>
      <c r="O52894" s="172"/>
      <c r="U52894" s="173"/>
    </row>
    <row r="52895" spans="13:21" s="104" customFormat="1" ht="15.75">
      <c r="M52895" s="172"/>
      <c r="N52895" s="172"/>
      <c r="O52895" s="172"/>
      <c r="U52895" s="173"/>
    </row>
    <row r="52896" spans="13:21" s="104" customFormat="1" ht="15.75">
      <c r="M52896" s="172"/>
      <c r="N52896" s="172"/>
      <c r="O52896" s="172"/>
      <c r="U52896" s="173"/>
    </row>
    <row r="52897" spans="13:21" s="104" customFormat="1" ht="15.75">
      <c r="M52897" s="172"/>
      <c r="N52897" s="172"/>
      <c r="O52897" s="172"/>
      <c r="U52897" s="173"/>
    </row>
    <row r="52898" spans="13:21" s="104" customFormat="1" ht="15.75">
      <c r="M52898" s="172"/>
      <c r="N52898" s="172"/>
      <c r="O52898" s="172"/>
      <c r="U52898" s="173"/>
    </row>
    <row r="52899" spans="13:21" s="104" customFormat="1" ht="15.75">
      <c r="M52899" s="172"/>
      <c r="N52899" s="172"/>
      <c r="O52899" s="172"/>
      <c r="U52899" s="173"/>
    </row>
    <row r="52900" spans="13:21" s="104" customFormat="1" ht="15.75">
      <c r="M52900" s="172"/>
      <c r="N52900" s="172"/>
      <c r="O52900" s="172"/>
      <c r="U52900" s="173"/>
    </row>
    <row r="52901" spans="13:21" s="104" customFormat="1" ht="15.75">
      <c r="M52901" s="172"/>
      <c r="N52901" s="172"/>
      <c r="O52901" s="172"/>
      <c r="U52901" s="173"/>
    </row>
    <row r="52902" spans="13:21" s="104" customFormat="1" ht="15.75">
      <c r="M52902" s="172"/>
      <c r="N52902" s="172"/>
      <c r="O52902" s="172"/>
      <c r="U52902" s="173"/>
    </row>
    <row r="52903" spans="13:21" s="104" customFormat="1" ht="15.75">
      <c r="M52903" s="172"/>
      <c r="N52903" s="172"/>
      <c r="O52903" s="172"/>
      <c r="U52903" s="173"/>
    </row>
    <row r="52904" spans="13:21" s="104" customFormat="1" ht="15.75">
      <c r="M52904" s="172"/>
      <c r="N52904" s="172"/>
      <c r="O52904" s="172"/>
      <c r="U52904" s="173"/>
    </row>
    <row r="52905" spans="13:21" s="104" customFormat="1" ht="15.75">
      <c r="M52905" s="172"/>
      <c r="N52905" s="172"/>
      <c r="O52905" s="172"/>
      <c r="U52905" s="173"/>
    </row>
    <row r="52906" spans="13:21" s="104" customFormat="1" ht="15.75">
      <c r="M52906" s="172"/>
      <c r="N52906" s="172"/>
      <c r="O52906" s="172"/>
      <c r="U52906" s="173"/>
    </row>
    <row r="52907" spans="13:21" s="104" customFormat="1" ht="15.75">
      <c r="M52907" s="172"/>
      <c r="N52907" s="172"/>
      <c r="O52907" s="172"/>
      <c r="U52907" s="173"/>
    </row>
    <row r="52908" spans="13:21" s="104" customFormat="1" ht="15.75">
      <c r="M52908" s="172"/>
      <c r="N52908" s="172"/>
      <c r="O52908" s="172"/>
      <c r="U52908" s="173"/>
    </row>
    <row r="52909" spans="13:21" s="104" customFormat="1" ht="15.75">
      <c r="M52909" s="172"/>
      <c r="N52909" s="172"/>
      <c r="O52909" s="172"/>
      <c r="U52909" s="173"/>
    </row>
    <row r="52910" spans="13:21" s="104" customFormat="1" ht="15.75">
      <c r="M52910" s="172"/>
      <c r="N52910" s="172"/>
      <c r="O52910" s="172"/>
      <c r="U52910" s="173"/>
    </row>
    <row r="52911" spans="13:21" s="104" customFormat="1" ht="15.75">
      <c r="M52911" s="172"/>
      <c r="N52911" s="172"/>
      <c r="O52911" s="172"/>
      <c r="U52911" s="173"/>
    </row>
    <row r="52912" spans="13:21" s="104" customFormat="1" ht="15.75">
      <c r="M52912" s="172"/>
      <c r="N52912" s="172"/>
      <c r="O52912" s="172"/>
      <c r="U52912" s="173"/>
    </row>
    <row r="52913" spans="13:21" s="104" customFormat="1" ht="15.75">
      <c r="M52913" s="172"/>
      <c r="N52913" s="172"/>
      <c r="O52913" s="172"/>
      <c r="U52913" s="173"/>
    </row>
    <row r="52914" spans="13:21" s="104" customFormat="1" ht="15.75">
      <c r="M52914" s="172"/>
      <c r="N52914" s="172"/>
      <c r="O52914" s="172"/>
      <c r="U52914" s="173"/>
    </row>
    <row r="52915" spans="13:21" s="104" customFormat="1" ht="15.75">
      <c r="M52915" s="172"/>
      <c r="N52915" s="172"/>
      <c r="O52915" s="172"/>
      <c r="U52915" s="173"/>
    </row>
    <row r="52916" spans="13:21" s="104" customFormat="1" ht="15.75">
      <c r="M52916" s="172"/>
      <c r="N52916" s="172"/>
      <c r="O52916" s="172"/>
      <c r="U52916" s="173"/>
    </row>
    <row r="52917" spans="13:21" s="104" customFormat="1" ht="15.75">
      <c r="M52917" s="172"/>
      <c r="N52917" s="172"/>
      <c r="O52917" s="172"/>
      <c r="U52917" s="173"/>
    </row>
    <row r="52918" spans="13:21" s="104" customFormat="1" ht="15.75">
      <c r="M52918" s="172"/>
      <c r="N52918" s="172"/>
      <c r="O52918" s="172"/>
      <c r="U52918" s="173"/>
    </row>
    <row r="52919" spans="13:21" s="104" customFormat="1" ht="15.75">
      <c r="M52919" s="172"/>
      <c r="N52919" s="172"/>
      <c r="O52919" s="172"/>
      <c r="U52919" s="173"/>
    </row>
    <row r="52920" spans="13:21" s="104" customFormat="1" ht="15.75">
      <c r="M52920" s="172"/>
      <c r="N52920" s="172"/>
      <c r="O52920" s="172"/>
      <c r="U52920" s="173"/>
    </row>
    <row r="52921" spans="13:21" s="104" customFormat="1" ht="15.75">
      <c r="M52921" s="172"/>
      <c r="N52921" s="172"/>
      <c r="O52921" s="172"/>
      <c r="U52921" s="173"/>
    </row>
    <row r="52922" spans="13:21" s="104" customFormat="1" ht="15.75">
      <c r="M52922" s="172"/>
      <c r="N52922" s="172"/>
      <c r="O52922" s="172"/>
      <c r="U52922" s="173"/>
    </row>
    <row r="52923" spans="13:21" s="104" customFormat="1" ht="15.75">
      <c r="M52923" s="172"/>
      <c r="N52923" s="172"/>
      <c r="O52923" s="172"/>
      <c r="U52923" s="173"/>
    </row>
    <row r="52924" spans="13:21" s="104" customFormat="1" ht="15.75">
      <c r="M52924" s="172"/>
      <c r="N52924" s="172"/>
      <c r="O52924" s="172"/>
      <c r="U52924" s="173"/>
    </row>
    <row r="52925" spans="13:21" s="104" customFormat="1" ht="15.75">
      <c r="M52925" s="172"/>
      <c r="N52925" s="172"/>
      <c r="O52925" s="172"/>
      <c r="U52925" s="173"/>
    </row>
    <row r="52926" spans="13:21" s="104" customFormat="1" ht="15.75">
      <c r="M52926" s="172"/>
      <c r="N52926" s="172"/>
      <c r="O52926" s="172"/>
      <c r="U52926" s="173"/>
    </row>
    <row r="52927" spans="13:21" s="104" customFormat="1" ht="15.75">
      <c r="M52927" s="172"/>
      <c r="N52927" s="172"/>
      <c r="O52927" s="172"/>
      <c r="U52927" s="173"/>
    </row>
    <row r="52928" spans="13:21" s="104" customFormat="1" ht="15.75">
      <c r="M52928" s="172"/>
      <c r="N52928" s="172"/>
      <c r="O52928" s="172"/>
      <c r="U52928" s="173"/>
    </row>
    <row r="52929" spans="13:21" s="104" customFormat="1" ht="15.75">
      <c r="M52929" s="172"/>
      <c r="N52929" s="172"/>
      <c r="O52929" s="172"/>
      <c r="U52929" s="173"/>
    </row>
    <row r="52930" spans="13:21" s="104" customFormat="1" ht="15.75">
      <c r="M52930" s="172"/>
      <c r="N52930" s="172"/>
      <c r="O52930" s="172"/>
      <c r="U52930" s="173"/>
    </row>
    <row r="52931" spans="13:21" s="104" customFormat="1" ht="15.75">
      <c r="M52931" s="172"/>
      <c r="N52931" s="172"/>
      <c r="O52931" s="172"/>
      <c r="U52931" s="173"/>
    </row>
    <row r="52932" spans="13:21" s="104" customFormat="1" ht="15.75">
      <c r="M52932" s="172"/>
      <c r="N52932" s="172"/>
      <c r="O52932" s="172"/>
      <c r="U52932" s="173"/>
    </row>
    <row r="52933" spans="13:21" s="104" customFormat="1" ht="15.75">
      <c r="M52933" s="172"/>
      <c r="N52933" s="172"/>
      <c r="O52933" s="172"/>
      <c r="U52933" s="173"/>
    </row>
    <row r="52934" spans="13:21" s="104" customFormat="1" ht="15.75">
      <c r="M52934" s="172"/>
      <c r="N52934" s="172"/>
      <c r="O52934" s="172"/>
      <c r="U52934" s="173"/>
    </row>
    <row r="52935" spans="13:21" s="104" customFormat="1" ht="15.75">
      <c r="M52935" s="172"/>
      <c r="N52935" s="172"/>
      <c r="O52935" s="172"/>
      <c r="U52935" s="173"/>
    </row>
    <row r="52936" spans="13:21" s="104" customFormat="1" ht="15.75">
      <c r="M52936" s="172"/>
      <c r="N52936" s="172"/>
      <c r="O52936" s="172"/>
      <c r="U52936" s="173"/>
    </row>
    <row r="52937" spans="13:21" s="104" customFormat="1" ht="15.75">
      <c r="M52937" s="172"/>
      <c r="N52937" s="172"/>
      <c r="O52937" s="172"/>
      <c r="U52937" s="173"/>
    </row>
    <row r="52938" spans="13:21" s="104" customFormat="1" ht="15.75">
      <c r="M52938" s="172"/>
      <c r="N52938" s="172"/>
      <c r="O52938" s="172"/>
      <c r="U52938" s="173"/>
    </row>
    <row r="52939" spans="13:21" s="104" customFormat="1" ht="15.75">
      <c r="M52939" s="172"/>
      <c r="N52939" s="172"/>
      <c r="O52939" s="172"/>
      <c r="U52939" s="173"/>
    </row>
    <row r="52940" spans="13:21" s="104" customFormat="1" ht="15.75">
      <c r="M52940" s="172"/>
      <c r="N52940" s="172"/>
      <c r="O52940" s="172"/>
      <c r="U52940" s="173"/>
    </row>
    <row r="52941" spans="13:21" s="104" customFormat="1" ht="15.75">
      <c r="M52941" s="172"/>
      <c r="N52941" s="172"/>
      <c r="O52941" s="172"/>
      <c r="U52941" s="173"/>
    </row>
    <row r="52942" spans="13:21" s="104" customFormat="1" ht="15.75">
      <c r="M52942" s="172"/>
      <c r="N52942" s="172"/>
      <c r="O52942" s="172"/>
      <c r="U52942" s="173"/>
    </row>
    <row r="52943" spans="13:21" s="104" customFormat="1" ht="15.75">
      <c r="M52943" s="172"/>
      <c r="N52943" s="172"/>
      <c r="O52943" s="172"/>
      <c r="U52943" s="173"/>
    </row>
    <row r="52944" spans="13:21" s="104" customFormat="1" ht="15.75">
      <c r="M52944" s="172"/>
      <c r="N52944" s="172"/>
      <c r="O52944" s="172"/>
      <c r="U52944" s="173"/>
    </row>
    <row r="52945" spans="13:21" s="104" customFormat="1" ht="15.75">
      <c r="M52945" s="172"/>
      <c r="N52945" s="172"/>
      <c r="O52945" s="172"/>
      <c r="U52945" s="173"/>
    </row>
    <row r="52946" spans="13:21" s="104" customFormat="1" ht="15.75">
      <c r="M52946" s="172"/>
      <c r="N52946" s="172"/>
      <c r="O52946" s="172"/>
      <c r="U52946" s="173"/>
    </row>
    <row r="52947" spans="13:21" s="104" customFormat="1" ht="15.75">
      <c r="M52947" s="172"/>
      <c r="N52947" s="172"/>
      <c r="O52947" s="172"/>
      <c r="U52947" s="173"/>
    </row>
    <row r="52948" spans="13:21" s="104" customFormat="1" ht="15.75">
      <c r="M52948" s="172"/>
      <c r="N52948" s="172"/>
      <c r="O52948" s="172"/>
      <c r="U52948" s="173"/>
    </row>
    <row r="52949" spans="13:21" s="104" customFormat="1" ht="15.75">
      <c r="M52949" s="172"/>
      <c r="N52949" s="172"/>
      <c r="O52949" s="172"/>
      <c r="U52949" s="173"/>
    </row>
    <row r="52950" spans="13:21" s="104" customFormat="1" ht="15.75">
      <c r="M52950" s="172"/>
      <c r="N52950" s="172"/>
      <c r="O52950" s="172"/>
      <c r="U52950" s="173"/>
    </row>
    <row r="52951" spans="13:21" s="104" customFormat="1" ht="15.75">
      <c r="M52951" s="172"/>
      <c r="N52951" s="172"/>
      <c r="O52951" s="172"/>
      <c r="U52951" s="173"/>
    </row>
    <row r="52952" spans="13:21" s="104" customFormat="1" ht="15.75">
      <c r="M52952" s="172"/>
      <c r="N52952" s="172"/>
      <c r="O52952" s="172"/>
      <c r="U52952" s="173"/>
    </row>
    <row r="52953" spans="13:21" s="104" customFormat="1" ht="15.75">
      <c r="M52953" s="172"/>
      <c r="N52953" s="172"/>
      <c r="O52953" s="172"/>
      <c r="U52953" s="173"/>
    </row>
    <row r="52954" spans="13:21" s="104" customFormat="1" ht="15.75">
      <c r="M52954" s="172"/>
      <c r="N52954" s="172"/>
      <c r="O52954" s="172"/>
      <c r="U52954" s="173"/>
    </row>
    <row r="52955" spans="13:21" s="104" customFormat="1" ht="15.75">
      <c r="M52955" s="172"/>
      <c r="N52955" s="172"/>
      <c r="O52955" s="172"/>
      <c r="U52955" s="173"/>
    </row>
    <row r="52956" spans="13:21" s="104" customFormat="1" ht="15.75">
      <c r="M52956" s="172"/>
      <c r="N52956" s="172"/>
      <c r="O52956" s="172"/>
      <c r="U52956" s="173"/>
    </row>
    <row r="52957" spans="13:21" s="104" customFormat="1" ht="15.75">
      <c r="M52957" s="172"/>
      <c r="N52957" s="172"/>
      <c r="O52957" s="172"/>
      <c r="U52957" s="173"/>
    </row>
    <row r="52958" spans="13:21" s="104" customFormat="1" ht="15.75">
      <c r="M52958" s="172"/>
      <c r="N52958" s="172"/>
      <c r="O52958" s="172"/>
      <c r="U52958" s="173"/>
    </row>
    <row r="52959" spans="13:21" s="104" customFormat="1" ht="15.75">
      <c r="M52959" s="172"/>
      <c r="N52959" s="172"/>
      <c r="O52959" s="172"/>
      <c r="U52959" s="173"/>
    </row>
    <row r="52960" spans="13:21" s="104" customFormat="1" ht="15.75">
      <c r="M52960" s="172"/>
      <c r="N52960" s="172"/>
      <c r="O52960" s="172"/>
      <c r="U52960" s="173"/>
    </row>
    <row r="52961" spans="13:21" s="104" customFormat="1" ht="15.75">
      <c r="M52961" s="172"/>
      <c r="N52961" s="172"/>
      <c r="O52961" s="172"/>
      <c r="U52961" s="173"/>
    </row>
    <row r="52962" spans="13:21" s="104" customFormat="1" ht="15.75">
      <c r="M52962" s="172"/>
      <c r="N52962" s="172"/>
      <c r="O52962" s="172"/>
      <c r="U52962" s="173"/>
    </row>
    <row r="52963" spans="13:21" s="104" customFormat="1" ht="15.75">
      <c r="M52963" s="172"/>
      <c r="N52963" s="172"/>
      <c r="O52963" s="172"/>
      <c r="U52963" s="173"/>
    </row>
    <row r="52964" spans="13:21" s="104" customFormat="1" ht="15.75">
      <c r="M52964" s="172"/>
      <c r="N52964" s="172"/>
      <c r="O52964" s="172"/>
      <c r="U52964" s="173"/>
    </row>
    <row r="52965" spans="13:21" s="104" customFormat="1" ht="15.75">
      <c r="M52965" s="172"/>
      <c r="N52965" s="172"/>
      <c r="O52965" s="172"/>
      <c r="U52965" s="173"/>
    </row>
    <row r="52966" spans="13:21" s="104" customFormat="1" ht="15.75">
      <c r="M52966" s="172"/>
      <c r="N52966" s="172"/>
      <c r="O52966" s="172"/>
      <c r="U52966" s="173"/>
    </row>
    <row r="52967" spans="13:21" s="104" customFormat="1" ht="15.75">
      <c r="M52967" s="172"/>
      <c r="N52967" s="172"/>
      <c r="O52967" s="172"/>
      <c r="U52967" s="173"/>
    </row>
    <row r="52968" spans="13:21" s="104" customFormat="1" ht="15.75">
      <c r="M52968" s="172"/>
      <c r="N52968" s="172"/>
      <c r="O52968" s="172"/>
      <c r="U52968" s="173"/>
    </row>
    <row r="52969" spans="13:21" s="104" customFormat="1" ht="15.75">
      <c r="M52969" s="172"/>
      <c r="N52969" s="172"/>
      <c r="O52969" s="172"/>
      <c r="U52969" s="173"/>
    </row>
    <row r="52970" spans="13:21" s="104" customFormat="1" ht="15.75">
      <c r="M52970" s="172"/>
      <c r="N52970" s="172"/>
      <c r="O52970" s="172"/>
      <c r="U52970" s="173"/>
    </row>
    <row r="52971" spans="13:21" s="104" customFormat="1" ht="15.75">
      <c r="M52971" s="172"/>
      <c r="N52971" s="172"/>
      <c r="O52971" s="172"/>
      <c r="U52971" s="173"/>
    </row>
    <row r="52972" spans="13:21" s="104" customFormat="1" ht="15.75">
      <c r="M52972" s="172"/>
      <c r="N52972" s="172"/>
      <c r="O52972" s="172"/>
      <c r="U52972" s="173"/>
    </row>
    <row r="52973" spans="13:21" s="104" customFormat="1" ht="15.75">
      <c r="M52973" s="172"/>
      <c r="N52973" s="172"/>
      <c r="O52973" s="172"/>
      <c r="U52973" s="173"/>
    </row>
    <row r="52974" spans="13:21" s="104" customFormat="1" ht="15.75">
      <c r="M52974" s="172"/>
      <c r="N52974" s="172"/>
      <c r="O52974" s="172"/>
      <c r="U52974" s="173"/>
    </row>
    <row r="52975" spans="13:21" s="104" customFormat="1" ht="15.75">
      <c r="M52975" s="172"/>
      <c r="N52975" s="172"/>
      <c r="O52975" s="172"/>
      <c r="U52975" s="173"/>
    </row>
    <row r="52976" spans="13:21" s="104" customFormat="1" ht="15.75">
      <c r="M52976" s="172"/>
      <c r="N52976" s="172"/>
      <c r="O52976" s="172"/>
      <c r="U52976" s="173"/>
    </row>
    <row r="52977" spans="13:21" s="104" customFormat="1" ht="15.75">
      <c r="M52977" s="172"/>
      <c r="N52977" s="172"/>
      <c r="O52977" s="172"/>
      <c r="U52977" s="173"/>
    </row>
    <row r="52978" spans="13:21" s="104" customFormat="1" ht="15.75">
      <c r="M52978" s="172"/>
      <c r="N52978" s="172"/>
      <c r="O52978" s="172"/>
      <c r="U52978" s="173"/>
    </row>
    <row r="52979" spans="13:21" s="104" customFormat="1" ht="15.75">
      <c r="M52979" s="172"/>
      <c r="N52979" s="172"/>
      <c r="O52979" s="172"/>
      <c r="U52979" s="173"/>
    </row>
    <row r="52980" spans="13:21" s="104" customFormat="1" ht="15.75">
      <c r="M52980" s="172"/>
      <c r="N52980" s="172"/>
      <c r="O52980" s="172"/>
      <c r="U52980" s="173"/>
    </row>
    <row r="52981" spans="13:21" s="104" customFormat="1" ht="15.75">
      <c r="M52981" s="172"/>
      <c r="N52981" s="172"/>
      <c r="O52981" s="172"/>
      <c r="U52981" s="173"/>
    </row>
    <row r="52982" spans="13:21" s="104" customFormat="1" ht="15.75">
      <c r="M52982" s="172"/>
      <c r="N52982" s="172"/>
      <c r="O52982" s="172"/>
      <c r="U52982" s="173"/>
    </row>
    <row r="52983" spans="13:21" s="104" customFormat="1" ht="15.75">
      <c r="M52983" s="172"/>
      <c r="N52983" s="172"/>
      <c r="O52983" s="172"/>
      <c r="U52983" s="173"/>
    </row>
    <row r="52984" spans="13:21" s="104" customFormat="1" ht="15.75">
      <c r="M52984" s="172"/>
      <c r="N52984" s="172"/>
      <c r="O52984" s="172"/>
      <c r="U52984" s="173"/>
    </row>
    <row r="52985" spans="13:21" s="104" customFormat="1" ht="15.75">
      <c r="M52985" s="172"/>
      <c r="N52985" s="172"/>
      <c r="O52985" s="172"/>
      <c r="U52985" s="173"/>
    </row>
    <row r="52986" spans="13:21" s="104" customFormat="1" ht="15.75">
      <c r="M52986" s="172"/>
      <c r="N52986" s="172"/>
      <c r="O52986" s="172"/>
      <c r="U52986" s="173"/>
    </row>
    <row r="52987" spans="13:21" s="104" customFormat="1" ht="15.75">
      <c r="M52987" s="172"/>
      <c r="N52987" s="172"/>
      <c r="O52987" s="172"/>
      <c r="U52987" s="173"/>
    </row>
    <row r="52988" spans="13:21" s="104" customFormat="1" ht="15.75">
      <c r="M52988" s="172"/>
      <c r="N52988" s="172"/>
      <c r="O52988" s="172"/>
      <c r="U52988" s="173"/>
    </row>
    <row r="52989" spans="13:21" s="104" customFormat="1" ht="15.75">
      <c r="M52989" s="172"/>
      <c r="N52989" s="172"/>
      <c r="O52989" s="172"/>
      <c r="U52989" s="173"/>
    </row>
    <row r="52990" spans="13:21" s="104" customFormat="1" ht="15.75">
      <c r="M52990" s="172"/>
      <c r="N52990" s="172"/>
      <c r="O52990" s="172"/>
      <c r="U52990" s="173"/>
    </row>
    <row r="52991" spans="13:21" s="104" customFormat="1" ht="15.75">
      <c r="M52991" s="172"/>
      <c r="N52991" s="172"/>
      <c r="O52991" s="172"/>
      <c r="U52991" s="173"/>
    </row>
    <row r="52992" spans="13:21" s="104" customFormat="1" ht="15.75">
      <c r="M52992" s="172"/>
      <c r="N52992" s="172"/>
      <c r="O52992" s="172"/>
      <c r="U52992" s="173"/>
    </row>
    <row r="52993" spans="13:21" s="104" customFormat="1" ht="15.75">
      <c r="M52993" s="172"/>
      <c r="N52993" s="172"/>
      <c r="O52993" s="172"/>
      <c r="U52993" s="173"/>
    </row>
    <row r="52994" spans="13:21" s="104" customFormat="1" ht="15.75">
      <c r="M52994" s="172"/>
      <c r="N52994" s="172"/>
      <c r="O52994" s="172"/>
      <c r="U52994" s="173"/>
    </row>
    <row r="52995" spans="13:21" s="104" customFormat="1" ht="15.75">
      <c r="M52995" s="172"/>
      <c r="N52995" s="172"/>
      <c r="O52995" s="172"/>
      <c r="U52995" s="173"/>
    </row>
    <row r="52996" spans="13:21" s="104" customFormat="1" ht="15.75">
      <c r="M52996" s="172"/>
      <c r="N52996" s="172"/>
      <c r="O52996" s="172"/>
      <c r="U52996" s="173"/>
    </row>
    <row r="52997" spans="13:21" s="104" customFormat="1" ht="15.75">
      <c r="M52997" s="172"/>
      <c r="N52997" s="172"/>
      <c r="O52997" s="172"/>
      <c r="U52997" s="173"/>
    </row>
    <row r="52998" spans="13:21" s="104" customFormat="1" ht="15.75">
      <c r="M52998" s="172"/>
      <c r="N52998" s="172"/>
      <c r="O52998" s="172"/>
      <c r="U52998" s="173"/>
    </row>
    <row r="52999" spans="13:21" s="104" customFormat="1" ht="15.75">
      <c r="M52999" s="172"/>
      <c r="N52999" s="172"/>
      <c r="O52999" s="172"/>
      <c r="U52999" s="173"/>
    </row>
    <row r="53000" spans="13:21" s="104" customFormat="1" ht="15.75">
      <c r="M53000" s="172"/>
      <c r="N53000" s="172"/>
      <c r="O53000" s="172"/>
      <c r="U53000" s="173"/>
    </row>
    <row r="53001" spans="13:21" s="104" customFormat="1" ht="15.75">
      <c r="M53001" s="172"/>
      <c r="N53001" s="172"/>
      <c r="O53001" s="172"/>
      <c r="U53001" s="173"/>
    </row>
    <row r="53002" spans="13:21" s="104" customFormat="1" ht="15.75">
      <c r="M53002" s="172"/>
      <c r="N53002" s="172"/>
      <c r="O53002" s="172"/>
      <c r="U53002" s="173"/>
    </row>
    <row r="53003" spans="13:21" s="104" customFormat="1" ht="15.75">
      <c r="M53003" s="172"/>
      <c r="N53003" s="172"/>
      <c r="O53003" s="172"/>
      <c r="U53003" s="173"/>
    </row>
    <row r="53004" spans="13:21" s="104" customFormat="1" ht="15.75">
      <c r="M53004" s="172"/>
      <c r="N53004" s="172"/>
      <c r="O53004" s="172"/>
      <c r="U53004" s="173"/>
    </row>
    <row r="53005" spans="13:21" s="104" customFormat="1" ht="15.75">
      <c r="M53005" s="172"/>
      <c r="N53005" s="172"/>
      <c r="O53005" s="172"/>
      <c r="U53005" s="173"/>
    </row>
    <row r="53006" spans="13:21" s="104" customFormat="1" ht="15.75">
      <c r="M53006" s="172"/>
      <c r="N53006" s="172"/>
      <c r="O53006" s="172"/>
      <c r="U53006" s="173"/>
    </row>
    <row r="53007" spans="13:21" s="104" customFormat="1" ht="15.75">
      <c r="M53007" s="172"/>
      <c r="N53007" s="172"/>
      <c r="O53007" s="172"/>
      <c r="U53007" s="173"/>
    </row>
    <row r="53008" spans="13:21" s="104" customFormat="1" ht="15.75">
      <c r="M53008" s="172"/>
      <c r="N53008" s="172"/>
      <c r="O53008" s="172"/>
      <c r="U53008" s="173"/>
    </row>
    <row r="53009" spans="13:21" s="104" customFormat="1" ht="15.75">
      <c r="M53009" s="172"/>
      <c r="N53009" s="172"/>
      <c r="O53009" s="172"/>
      <c r="U53009" s="173"/>
    </row>
    <row r="53010" spans="13:21" s="104" customFormat="1" ht="15.75">
      <c r="M53010" s="172"/>
      <c r="N53010" s="172"/>
      <c r="O53010" s="172"/>
      <c r="U53010" s="173"/>
    </row>
    <row r="53011" spans="13:21" s="104" customFormat="1" ht="15.75">
      <c r="M53011" s="172"/>
      <c r="N53011" s="172"/>
      <c r="O53011" s="172"/>
      <c r="U53011" s="173"/>
    </row>
    <row r="53012" spans="13:21" s="104" customFormat="1" ht="15.75">
      <c r="M53012" s="172"/>
      <c r="N53012" s="172"/>
      <c r="O53012" s="172"/>
      <c r="U53012" s="173"/>
    </row>
    <row r="53013" spans="13:21" s="104" customFormat="1" ht="15.75">
      <c r="M53013" s="172"/>
      <c r="N53013" s="172"/>
      <c r="O53013" s="172"/>
      <c r="U53013" s="173"/>
    </row>
    <row r="53014" spans="13:21" s="104" customFormat="1" ht="15.75">
      <c r="M53014" s="172"/>
      <c r="N53014" s="172"/>
      <c r="O53014" s="172"/>
      <c r="U53014" s="173"/>
    </row>
    <row r="53015" spans="13:21" s="104" customFormat="1" ht="15.75">
      <c r="M53015" s="172"/>
      <c r="N53015" s="172"/>
      <c r="O53015" s="172"/>
      <c r="U53015" s="173"/>
    </row>
    <row r="53016" spans="13:21" s="104" customFormat="1" ht="15.75">
      <c r="M53016" s="172"/>
      <c r="N53016" s="172"/>
      <c r="O53016" s="172"/>
      <c r="U53016" s="173"/>
    </row>
    <row r="53017" spans="13:21" s="104" customFormat="1" ht="15.75">
      <c r="M53017" s="172"/>
      <c r="N53017" s="172"/>
      <c r="O53017" s="172"/>
      <c r="U53017" s="173"/>
    </row>
    <row r="53018" spans="13:21" s="104" customFormat="1" ht="15.75">
      <c r="M53018" s="172"/>
      <c r="N53018" s="172"/>
      <c r="O53018" s="172"/>
      <c r="U53018" s="173"/>
    </row>
    <row r="53019" spans="13:21" s="104" customFormat="1" ht="15.75">
      <c r="M53019" s="172"/>
      <c r="N53019" s="172"/>
      <c r="O53019" s="172"/>
      <c r="U53019" s="173"/>
    </row>
    <row r="53020" spans="13:21" s="104" customFormat="1" ht="15.75">
      <c r="M53020" s="172"/>
      <c r="N53020" s="172"/>
      <c r="O53020" s="172"/>
      <c r="U53020" s="173"/>
    </row>
    <row r="53021" spans="13:21" s="104" customFormat="1" ht="15.75">
      <c r="M53021" s="172"/>
      <c r="N53021" s="172"/>
      <c r="O53021" s="172"/>
      <c r="U53021" s="173"/>
    </row>
    <row r="53022" spans="13:21" s="104" customFormat="1" ht="15.75">
      <c r="M53022" s="172"/>
      <c r="N53022" s="172"/>
      <c r="O53022" s="172"/>
      <c r="U53022" s="173"/>
    </row>
    <row r="53023" spans="13:21" s="104" customFormat="1" ht="15.75">
      <c r="M53023" s="172"/>
      <c r="N53023" s="172"/>
      <c r="O53023" s="172"/>
      <c r="U53023" s="173"/>
    </row>
    <row r="53024" spans="13:21" s="104" customFormat="1" ht="15.75">
      <c r="M53024" s="172"/>
      <c r="N53024" s="172"/>
      <c r="O53024" s="172"/>
      <c r="U53024" s="173"/>
    </row>
    <row r="53025" spans="13:21" s="104" customFormat="1" ht="15.75">
      <c r="M53025" s="172"/>
      <c r="N53025" s="172"/>
      <c r="O53025" s="172"/>
      <c r="U53025" s="173"/>
    </row>
    <row r="53026" spans="13:21" s="104" customFormat="1" ht="15.75">
      <c r="M53026" s="172"/>
      <c r="N53026" s="172"/>
      <c r="O53026" s="172"/>
      <c r="U53026" s="173"/>
    </row>
    <row r="53027" spans="13:21" s="104" customFormat="1" ht="15.75">
      <c r="M53027" s="172"/>
      <c r="N53027" s="172"/>
      <c r="O53027" s="172"/>
      <c r="U53027" s="173"/>
    </row>
    <row r="53028" spans="13:21" s="104" customFormat="1" ht="15.75">
      <c r="M53028" s="172"/>
      <c r="N53028" s="172"/>
      <c r="O53028" s="172"/>
      <c r="U53028" s="173"/>
    </row>
    <row r="53029" spans="13:21" s="104" customFormat="1" ht="15.75">
      <c r="M53029" s="172"/>
      <c r="N53029" s="172"/>
      <c r="O53029" s="172"/>
      <c r="U53029" s="173"/>
    </row>
    <row r="53030" spans="13:21" s="104" customFormat="1" ht="15.75">
      <c r="M53030" s="172"/>
      <c r="N53030" s="172"/>
      <c r="O53030" s="172"/>
      <c r="U53030" s="173"/>
    </row>
    <row r="53031" spans="13:21" s="104" customFormat="1" ht="15.75">
      <c r="M53031" s="172"/>
      <c r="N53031" s="172"/>
      <c r="O53031" s="172"/>
      <c r="U53031" s="173"/>
    </row>
    <row r="53032" spans="13:21" s="104" customFormat="1" ht="15.75">
      <c r="M53032" s="172"/>
      <c r="N53032" s="172"/>
      <c r="O53032" s="172"/>
      <c r="U53032" s="173"/>
    </row>
    <row r="53033" spans="13:21" s="104" customFormat="1" ht="15.75">
      <c r="M53033" s="172"/>
      <c r="N53033" s="172"/>
      <c r="O53033" s="172"/>
      <c r="U53033" s="173"/>
    </row>
    <row r="53034" spans="13:21" s="104" customFormat="1" ht="15.75">
      <c r="M53034" s="172"/>
      <c r="N53034" s="172"/>
      <c r="O53034" s="172"/>
      <c r="U53034" s="173"/>
    </row>
    <row r="53035" spans="13:21" s="104" customFormat="1" ht="15.75">
      <c r="M53035" s="172"/>
      <c r="N53035" s="172"/>
      <c r="O53035" s="172"/>
      <c r="U53035" s="173"/>
    </row>
    <row r="53036" spans="13:21" s="104" customFormat="1" ht="15.75">
      <c r="M53036" s="172"/>
      <c r="N53036" s="172"/>
      <c r="O53036" s="172"/>
      <c r="U53036" s="173"/>
    </row>
    <row r="53037" spans="13:21" s="104" customFormat="1" ht="15.75">
      <c r="M53037" s="172"/>
      <c r="N53037" s="172"/>
      <c r="O53037" s="172"/>
      <c r="U53037" s="173"/>
    </row>
    <row r="53038" spans="13:21" s="104" customFormat="1" ht="15.75">
      <c r="M53038" s="172"/>
      <c r="N53038" s="172"/>
      <c r="O53038" s="172"/>
      <c r="U53038" s="173"/>
    </row>
    <row r="53039" spans="13:21" s="104" customFormat="1" ht="15.75">
      <c r="M53039" s="172"/>
      <c r="N53039" s="172"/>
      <c r="O53039" s="172"/>
      <c r="U53039" s="173"/>
    </row>
    <row r="53040" spans="13:21" s="104" customFormat="1" ht="15.75">
      <c r="M53040" s="172"/>
      <c r="N53040" s="172"/>
      <c r="O53040" s="172"/>
      <c r="U53040" s="173"/>
    </row>
    <row r="53041" spans="13:21" s="104" customFormat="1" ht="15.75">
      <c r="M53041" s="172"/>
      <c r="N53041" s="172"/>
      <c r="O53041" s="172"/>
      <c r="U53041" s="173"/>
    </row>
    <row r="53042" spans="13:21" s="104" customFormat="1" ht="15.75">
      <c r="M53042" s="172"/>
      <c r="N53042" s="172"/>
      <c r="O53042" s="172"/>
      <c r="U53042" s="173"/>
    </row>
    <row r="53043" spans="13:21" s="104" customFormat="1" ht="15.75">
      <c r="M53043" s="172"/>
      <c r="N53043" s="172"/>
      <c r="O53043" s="172"/>
      <c r="U53043" s="173"/>
    </row>
    <row r="53044" spans="13:21" s="104" customFormat="1" ht="15.75">
      <c r="M53044" s="172"/>
      <c r="N53044" s="172"/>
      <c r="O53044" s="172"/>
      <c r="U53044" s="173"/>
    </row>
    <row r="53045" spans="13:21" s="104" customFormat="1" ht="15.75">
      <c r="M53045" s="172"/>
      <c r="N53045" s="172"/>
      <c r="O53045" s="172"/>
      <c r="U53045" s="173"/>
    </row>
    <row r="53046" spans="13:21" s="104" customFormat="1" ht="15.75">
      <c r="M53046" s="172"/>
      <c r="N53046" s="172"/>
      <c r="O53046" s="172"/>
      <c r="U53046" s="173"/>
    </row>
    <row r="53047" spans="13:21" s="104" customFormat="1" ht="15.75">
      <c r="M53047" s="172"/>
      <c r="N53047" s="172"/>
      <c r="O53047" s="172"/>
      <c r="U53047" s="173"/>
    </row>
    <row r="53048" spans="13:21" s="104" customFormat="1" ht="15.75">
      <c r="M53048" s="172"/>
      <c r="N53048" s="172"/>
      <c r="O53048" s="172"/>
      <c r="U53048" s="173"/>
    </row>
    <row r="53049" spans="13:21" s="104" customFormat="1" ht="15.75">
      <c r="M53049" s="172"/>
      <c r="N53049" s="172"/>
      <c r="O53049" s="172"/>
      <c r="U53049" s="173"/>
    </row>
    <row r="53050" spans="13:21" s="104" customFormat="1" ht="15.75">
      <c r="M53050" s="172"/>
      <c r="N53050" s="172"/>
      <c r="O53050" s="172"/>
      <c r="U53050" s="173"/>
    </row>
    <row r="53051" spans="13:21" s="104" customFormat="1" ht="15.75">
      <c r="M53051" s="172"/>
      <c r="N53051" s="172"/>
      <c r="O53051" s="172"/>
      <c r="U53051" s="173"/>
    </row>
    <row r="53052" spans="13:21" s="104" customFormat="1" ht="15.75">
      <c r="M53052" s="172"/>
      <c r="N53052" s="172"/>
      <c r="O53052" s="172"/>
      <c r="U53052" s="173"/>
    </row>
    <row r="53053" spans="13:21" s="104" customFormat="1" ht="15.75">
      <c r="M53053" s="172"/>
      <c r="N53053" s="172"/>
      <c r="O53053" s="172"/>
      <c r="U53053" s="173"/>
    </row>
    <row r="53054" spans="13:21" s="104" customFormat="1" ht="15.75">
      <c r="M53054" s="172"/>
      <c r="N53054" s="172"/>
      <c r="O53054" s="172"/>
      <c r="U53054" s="173"/>
    </row>
    <row r="53055" spans="13:21" s="104" customFormat="1" ht="15.75">
      <c r="M53055" s="172"/>
      <c r="N53055" s="172"/>
      <c r="O53055" s="172"/>
      <c r="U53055" s="173"/>
    </row>
    <row r="53056" spans="13:21" s="104" customFormat="1" ht="15.75">
      <c r="M53056" s="172"/>
      <c r="N53056" s="172"/>
      <c r="O53056" s="172"/>
      <c r="U53056" s="173"/>
    </row>
    <row r="53057" spans="13:21" s="104" customFormat="1" ht="15.75">
      <c r="M53057" s="172"/>
      <c r="N53057" s="172"/>
      <c r="O53057" s="172"/>
      <c r="U53057" s="173"/>
    </row>
    <row r="53058" spans="13:21" s="104" customFormat="1" ht="15.75">
      <c r="M53058" s="172"/>
      <c r="N53058" s="172"/>
      <c r="O53058" s="172"/>
      <c r="U53058" s="173"/>
    </row>
    <row r="53059" spans="13:21" s="104" customFormat="1" ht="15.75">
      <c r="M53059" s="172"/>
      <c r="N53059" s="172"/>
      <c r="O53059" s="172"/>
      <c r="U53059" s="173"/>
    </row>
    <row r="53060" spans="13:21" s="104" customFormat="1" ht="15.75">
      <c r="M53060" s="172"/>
      <c r="N53060" s="172"/>
      <c r="O53060" s="172"/>
      <c r="U53060" s="173"/>
    </row>
    <row r="53061" spans="13:21" s="104" customFormat="1" ht="15.75">
      <c r="M53061" s="172"/>
      <c r="N53061" s="172"/>
      <c r="O53061" s="172"/>
      <c r="U53061" s="173"/>
    </row>
    <row r="53062" spans="13:21" s="104" customFormat="1" ht="15.75">
      <c r="M53062" s="172"/>
      <c r="N53062" s="172"/>
      <c r="O53062" s="172"/>
      <c r="U53062" s="173"/>
    </row>
    <row r="53063" spans="13:21" s="104" customFormat="1" ht="15.75">
      <c r="M53063" s="172"/>
      <c r="N53063" s="172"/>
      <c r="O53063" s="172"/>
      <c r="U53063" s="173"/>
    </row>
    <row r="53064" spans="13:21" s="104" customFormat="1" ht="15.75">
      <c r="M53064" s="172"/>
      <c r="N53064" s="172"/>
      <c r="O53064" s="172"/>
      <c r="U53064" s="173"/>
    </row>
    <row r="53065" spans="13:21" s="104" customFormat="1" ht="15.75">
      <c r="M53065" s="172"/>
      <c r="N53065" s="172"/>
      <c r="O53065" s="172"/>
      <c r="U53065" s="173"/>
    </row>
    <row r="53066" spans="13:21" s="104" customFormat="1" ht="15.75">
      <c r="M53066" s="172"/>
      <c r="N53066" s="172"/>
      <c r="O53066" s="172"/>
      <c r="U53066" s="173"/>
    </row>
    <row r="53067" spans="13:21" s="104" customFormat="1" ht="15.75">
      <c r="M53067" s="172"/>
      <c r="N53067" s="172"/>
      <c r="O53067" s="172"/>
      <c r="U53067" s="173"/>
    </row>
    <row r="53068" spans="13:21" s="104" customFormat="1" ht="15.75">
      <c r="M53068" s="172"/>
      <c r="N53068" s="172"/>
      <c r="O53068" s="172"/>
      <c r="U53068" s="173"/>
    </row>
    <row r="53069" spans="13:21" s="104" customFormat="1" ht="15.75">
      <c r="M53069" s="172"/>
      <c r="N53069" s="172"/>
      <c r="O53069" s="172"/>
      <c r="U53069" s="173"/>
    </row>
    <row r="53070" spans="13:21" s="104" customFormat="1" ht="15.75">
      <c r="M53070" s="172"/>
      <c r="N53070" s="172"/>
      <c r="O53070" s="172"/>
      <c r="U53070" s="173"/>
    </row>
    <row r="53071" spans="13:21" s="104" customFormat="1" ht="15.75">
      <c r="M53071" s="172"/>
      <c r="N53071" s="172"/>
      <c r="O53071" s="172"/>
      <c r="U53071" s="173"/>
    </row>
    <row r="53072" spans="13:21" s="104" customFormat="1" ht="15.75">
      <c r="M53072" s="172"/>
      <c r="N53072" s="172"/>
      <c r="O53072" s="172"/>
      <c r="U53072" s="173"/>
    </row>
    <row r="53073" spans="13:21" s="104" customFormat="1" ht="15.75">
      <c r="M53073" s="172"/>
      <c r="N53073" s="172"/>
      <c r="O53073" s="172"/>
      <c r="U53073" s="173"/>
    </row>
    <row r="53074" spans="13:21" s="104" customFormat="1" ht="15.75">
      <c r="M53074" s="172"/>
      <c r="N53074" s="172"/>
      <c r="O53074" s="172"/>
      <c r="U53074" s="173"/>
    </row>
    <row r="53075" spans="13:21" s="104" customFormat="1" ht="15.75">
      <c r="M53075" s="172"/>
      <c r="N53075" s="172"/>
      <c r="O53075" s="172"/>
      <c r="U53075" s="173"/>
    </row>
    <row r="53076" spans="13:21" s="104" customFormat="1" ht="15.75">
      <c r="M53076" s="172"/>
      <c r="N53076" s="172"/>
      <c r="O53076" s="172"/>
      <c r="U53076" s="173"/>
    </row>
    <row r="53077" spans="13:21" s="104" customFormat="1" ht="15.75">
      <c r="M53077" s="172"/>
      <c r="N53077" s="172"/>
      <c r="O53077" s="172"/>
      <c r="U53077" s="173"/>
    </row>
    <row r="53078" spans="13:21" s="104" customFormat="1" ht="15.75">
      <c r="M53078" s="172"/>
      <c r="N53078" s="172"/>
      <c r="O53078" s="172"/>
      <c r="U53078" s="173"/>
    </row>
    <row r="53079" spans="13:21" s="104" customFormat="1" ht="15.75">
      <c r="M53079" s="172"/>
      <c r="N53079" s="172"/>
      <c r="O53079" s="172"/>
      <c r="U53079" s="173"/>
    </row>
    <row r="53080" spans="13:21" s="104" customFormat="1" ht="15.75">
      <c r="M53080" s="172"/>
      <c r="N53080" s="172"/>
      <c r="O53080" s="172"/>
      <c r="U53080" s="173"/>
    </row>
    <row r="53081" spans="13:21" s="104" customFormat="1" ht="15.75">
      <c r="M53081" s="172"/>
      <c r="N53081" s="172"/>
      <c r="O53081" s="172"/>
      <c r="U53081" s="173"/>
    </row>
    <row r="53082" spans="13:21" s="104" customFormat="1" ht="15.75">
      <c r="M53082" s="172"/>
      <c r="N53082" s="172"/>
      <c r="O53082" s="172"/>
      <c r="U53082" s="173"/>
    </row>
    <row r="53083" spans="13:21" s="104" customFormat="1" ht="15.75">
      <c r="M53083" s="172"/>
      <c r="N53083" s="172"/>
      <c r="O53083" s="172"/>
      <c r="U53083" s="173"/>
    </row>
    <row r="53084" spans="13:21" s="104" customFormat="1" ht="15.75">
      <c r="M53084" s="172"/>
      <c r="N53084" s="172"/>
      <c r="O53084" s="172"/>
      <c r="U53084" s="173"/>
    </row>
    <row r="53085" spans="13:21" s="104" customFormat="1" ht="15.75">
      <c r="M53085" s="172"/>
      <c r="N53085" s="172"/>
      <c r="O53085" s="172"/>
      <c r="U53085" s="173"/>
    </row>
    <row r="53086" spans="13:21" s="104" customFormat="1" ht="15.75">
      <c r="M53086" s="172"/>
      <c r="N53086" s="172"/>
      <c r="O53086" s="172"/>
      <c r="U53086" s="173"/>
    </row>
    <row r="53087" spans="13:21" s="104" customFormat="1" ht="15.75">
      <c r="M53087" s="172"/>
      <c r="N53087" s="172"/>
      <c r="O53087" s="172"/>
      <c r="U53087" s="173"/>
    </row>
    <row r="53088" spans="13:21" s="104" customFormat="1" ht="15.75">
      <c r="M53088" s="172"/>
      <c r="N53088" s="172"/>
      <c r="O53088" s="172"/>
      <c r="U53088" s="173"/>
    </row>
    <row r="53089" spans="13:21" s="104" customFormat="1" ht="15.75">
      <c r="M53089" s="172"/>
      <c r="N53089" s="172"/>
      <c r="O53089" s="172"/>
      <c r="U53089" s="173"/>
    </row>
    <row r="53090" spans="13:21" s="104" customFormat="1" ht="15.75">
      <c r="M53090" s="172"/>
      <c r="N53090" s="172"/>
      <c r="O53090" s="172"/>
      <c r="U53090" s="173"/>
    </row>
    <row r="53091" spans="13:21" s="104" customFormat="1" ht="15.75">
      <c r="M53091" s="172"/>
      <c r="N53091" s="172"/>
      <c r="O53091" s="172"/>
      <c r="U53091" s="173"/>
    </row>
    <row r="53092" spans="13:21" s="104" customFormat="1" ht="15.75">
      <c r="M53092" s="172"/>
      <c r="N53092" s="172"/>
      <c r="O53092" s="172"/>
      <c r="U53092" s="173"/>
    </row>
    <row r="53093" spans="13:21" s="104" customFormat="1" ht="15.75">
      <c r="M53093" s="172"/>
      <c r="N53093" s="172"/>
      <c r="O53093" s="172"/>
      <c r="U53093" s="173"/>
    </row>
    <row r="53094" spans="13:21" s="104" customFormat="1" ht="15.75">
      <c r="M53094" s="172"/>
      <c r="N53094" s="172"/>
      <c r="O53094" s="172"/>
      <c r="U53094" s="173"/>
    </row>
    <row r="53095" spans="13:21" s="104" customFormat="1" ht="15.75">
      <c r="M53095" s="172"/>
      <c r="N53095" s="172"/>
      <c r="O53095" s="172"/>
      <c r="U53095" s="173"/>
    </row>
    <row r="53096" spans="13:21" s="104" customFormat="1" ht="15.75">
      <c r="M53096" s="172"/>
      <c r="N53096" s="172"/>
      <c r="O53096" s="172"/>
      <c r="U53096" s="173"/>
    </row>
    <row r="53097" spans="13:21" s="104" customFormat="1" ht="15.75">
      <c r="M53097" s="172"/>
      <c r="N53097" s="172"/>
      <c r="O53097" s="172"/>
      <c r="U53097" s="173"/>
    </row>
    <row r="53098" spans="13:21" s="104" customFormat="1" ht="15.75">
      <c r="M53098" s="172"/>
      <c r="N53098" s="172"/>
      <c r="O53098" s="172"/>
      <c r="U53098" s="173"/>
    </row>
    <row r="53099" spans="13:21" s="104" customFormat="1" ht="15.75">
      <c r="M53099" s="172"/>
      <c r="N53099" s="172"/>
      <c r="O53099" s="172"/>
      <c r="U53099" s="173"/>
    </row>
    <row r="53100" spans="13:21" s="104" customFormat="1" ht="15.75">
      <c r="M53100" s="172"/>
      <c r="N53100" s="172"/>
      <c r="O53100" s="172"/>
      <c r="U53100" s="173"/>
    </row>
    <row r="53101" spans="13:21" s="104" customFormat="1" ht="15.75">
      <c r="M53101" s="172"/>
      <c r="N53101" s="172"/>
      <c r="O53101" s="172"/>
      <c r="U53101" s="173"/>
    </row>
    <row r="53102" spans="13:21" s="104" customFormat="1" ht="15.75">
      <c r="M53102" s="172"/>
      <c r="N53102" s="172"/>
      <c r="O53102" s="172"/>
      <c r="U53102" s="173"/>
    </row>
    <row r="53103" spans="13:21" s="104" customFormat="1" ht="15.75">
      <c r="M53103" s="172"/>
      <c r="N53103" s="172"/>
      <c r="O53103" s="172"/>
      <c r="U53103" s="173"/>
    </row>
    <row r="53104" spans="13:21" s="104" customFormat="1" ht="15.75">
      <c r="M53104" s="172"/>
      <c r="N53104" s="172"/>
      <c r="O53104" s="172"/>
      <c r="U53104" s="173"/>
    </row>
    <row r="53105" spans="13:21" s="104" customFormat="1" ht="15.75">
      <c r="M53105" s="172"/>
      <c r="N53105" s="172"/>
      <c r="O53105" s="172"/>
      <c r="U53105" s="173"/>
    </row>
    <row r="53106" spans="13:21" s="104" customFormat="1" ht="15.75">
      <c r="M53106" s="172"/>
      <c r="N53106" s="172"/>
      <c r="O53106" s="172"/>
      <c r="U53106" s="173"/>
    </row>
    <row r="53107" spans="13:21" s="104" customFormat="1" ht="15.75">
      <c r="M53107" s="172"/>
      <c r="N53107" s="172"/>
      <c r="O53107" s="172"/>
      <c r="U53107" s="173"/>
    </row>
    <row r="53108" spans="13:21" s="104" customFormat="1" ht="15.75">
      <c r="M53108" s="172"/>
      <c r="N53108" s="172"/>
      <c r="O53108" s="172"/>
      <c r="U53108" s="173"/>
    </row>
    <row r="53109" spans="13:21" s="104" customFormat="1" ht="15.75">
      <c r="M53109" s="172"/>
      <c r="N53109" s="172"/>
      <c r="O53109" s="172"/>
      <c r="U53109" s="173"/>
    </row>
    <row r="53110" spans="13:21" s="104" customFormat="1" ht="15.75">
      <c r="M53110" s="172"/>
      <c r="N53110" s="172"/>
      <c r="O53110" s="172"/>
      <c r="U53110" s="173"/>
    </row>
    <row r="53111" spans="13:21" s="104" customFormat="1" ht="15.75">
      <c r="M53111" s="172"/>
      <c r="N53111" s="172"/>
      <c r="O53111" s="172"/>
      <c r="U53111" s="173"/>
    </row>
    <row r="53112" spans="13:21" s="104" customFormat="1" ht="15.75">
      <c r="M53112" s="172"/>
      <c r="N53112" s="172"/>
      <c r="O53112" s="172"/>
      <c r="U53112" s="173"/>
    </row>
    <row r="53113" spans="13:21" s="104" customFormat="1" ht="15.75">
      <c r="M53113" s="172"/>
      <c r="N53113" s="172"/>
      <c r="O53113" s="172"/>
      <c r="U53113" s="173"/>
    </row>
    <row r="53114" spans="13:21" s="104" customFormat="1" ht="15.75">
      <c r="M53114" s="172"/>
      <c r="N53114" s="172"/>
      <c r="O53114" s="172"/>
      <c r="U53114" s="173"/>
    </row>
    <row r="53115" spans="13:21" s="104" customFormat="1" ht="15.75">
      <c r="M53115" s="172"/>
      <c r="N53115" s="172"/>
      <c r="O53115" s="172"/>
      <c r="U53115" s="173"/>
    </row>
    <row r="53116" spans="13:21" s="104" customFormat="1" ht="15.75">
      <c r="M53116" s="172"/>
      <c r="N53116" s="172"/>
      <c r="O53116" s="172"/>
      <c r="U53116" s="173"/>
    </row>
    <row r="53117" spans="13:21" s="104" customFormat="1" ht="15.75">
      <c r="M53117" s="172"/>
      <c r="N53117" s="172"/>
      <c r="O53117" s="172"/>
      <c r="U53117" s="173"/>
    </row>
    <row r="53118" spans="13:21" s="104" customFormat="1" ht="15.75">
      <c r="M53118" s="172"/>
      <c r="N53118" s="172"/>
      <c r="O53118" s="172"/>
      <c r="U53118" s="173"/>
    </row>
    <row r="53119" spans="13:21" s="104" customFormat="1" ht="15.75">
      <c r="M53119" s="172"/>
      <c r="N53119" s="172"/>
      <c r="O53119" s="172"/>
      <c r="U53119" s="173"/>
    </row>
    <row r="53120" spans="13:21" s="104" customFormat="1" ht="15.75">
      <c r="M53120" s="172"/>
      <c r="N53120" s="172"/>
      <c r="O53120" s="172"/>
      <c r="U53120" s="173"/>
    </row>
    <row r="53121" spans="13:21" s="104" customFormat="1" ht="15.75">
      <c r="M53121" s="172"/>
      <c r="N53121" s="172"/>
      <c r="O53121" s="172"/>
      <c r="U53121" s="173"/>
    </row>
    <row r="53122" spans="13:21" s="104" customFormat="1" ht="15.75">
      <c r="M53122" s="172"/>
      <c r="N53122" s="172"/>
      <c r="O53122" s="172"/>
      <c r="U53122" s="173"/>
    </row>
    <row r="53123" spans="13:21" s="104" customFormat="1" ht="15.75">
      <c r="M53123" s="172"/>
      <c r="N53123" s="172"/>
      <c r="O53123" s="172"/>
      <c r="U53123" s="173"/>
    </row>
    <row r="53124" spans="13:21" s="104" customFormat="1" ht="15.75">
      <c r="M53124" s="172"/>
      <c r="N53124" s="172"/>
      <c r="O53124" s="172"/>
      <c r="U53124" s="173"/>
    </row>
    <row r="53125" spans="13:21" s="104" customFormat="1" ht="15.75">
      <c r="M53125" s="172"/>
      <c r="N53125" s="172"/>
      <c r="O53125" s="172"/>
      <c r="U53125" s="173"/>
    </row>
    <row r="53126" spans="13:21" s="104" customFormat="1" ht="15.75">
      <c r="M53126" s="172"/>
      <c r="N53126" s="172"/>
      <c r="O53126" s="172"/>
      <c r="U53126" s="173"/>
    </row>
    <row r="53127" spans="13:21" s="104" customFormat="1" ht="15.75">
      <c r="M53127" s="172"/>
      <c r="N53127" s="172"/>
      <c r="O53127" s="172"/>
      <c r="U53127" s="173"/>
    </row>
    <row r="53128" spans="13:21" s="104" customFormat="1" ht="15.75">
      <c r="M53128" s="172"/>
      <c r="N53128" s="172"/>
      <c r="O53128" s="172"/>
      <c r="U53128" s="173"/>
    </row>
    <row r="53129" spans="13:21" s="104" customFormat="1" ht="15.75">
      <c r="M53129" s="172"/>
      <c r="N53129" s="172"/>
      <c r="O53129" s="172"/>
      <c r="U53129" s="173"/>
    </row>
    <row r="53130" spans="13:21" s="104" customFormat="1" ht="15.75">
      <c r="M53130" s="172"/>
      <c r="N53130" s="172"/>
      <c r="O53130" s="172"/>
      <c r="U53130" s="173"/>
    </row>
    <row r="53131" spans="13:21" s="104" customFormat="1" ht="15.75">
      <c r="M53131" s="172"/>
      <c r="N53131" s="172"/>
      <c r="O53131" s="172"/>
      <c r="U53131" s="173"/>
    </row>
    <row r="53132" spans="13:21" s="104" customFormat="1" ht="15.75">
      <c r="M53132" s="172"/>
      <c r="N53132" s="172"/>
      <c r="O53132" s="172"/>
      <c r="U53132" s="173"/>
    </row>
    <row r="53133" spans="13:21" s="104" customFormat="1" ht="15.75">
      <c r="M53133" s="172"/>
      <c r="N53133" s="172"/>
      <c r="O53133" s="172"/>
      <c r="U53133" s="173"/>
    </row>
    <row r="53134" spans="13:21" s="104" customFormat="1" ht="15.75">
      <c r="M53134" s="172"/>
      <c r="N53134" s="172"/>
      <c r="O53134" s="172"/>
      <c r="U53134" s="173"/>
    </row>
    <row r="53135" spans="13:21" s="104" customFormat="1" ht="15.75">
      <c r="M53135" s="172"/>
      <c r="N53135" s="172"/>
      <c r="O53135" s="172"/>
      <c r="U53135" s="173"/>
    </row>
    <row r="53136" spans="13:21" s="104" customFormat="1" ht="15.75">
      <c r="M53136" s="172"/>
      <c r="N53136" s="172"/>
      <c r="O53136" s="172"/>
      <c r="U53136" s="173"/>
    </row>
    <row r="53137" spans="13:21" s="104" customFormat="1" ht="15.75">
      <c r="M53137" s="172"/>
      <c r="N53137" s="172"/>
      <c r="O53137" s="172"/>
      <c r="U53137" s="173"/>
    </row>
    <row r="53138" spans="13:21" s="104" customFormat="1" ht="15.75">
      <c r="M53138" s="172"/>
      <c r="N53138" s="172"/>
      <c r="O53138" s="172"/>
      <c r="U53138" s="173"/>
    </row>
    <row r="53139" spans="13:21" s="104" customFormat="1" ht="15.75">
      <c r="M53139" s="172"/>
      <c r="N53139" s="172"/>
      <c r="O53139" s="172"/>
      <c r="U53139" s="173"/>
    </row>
    <row r="53140" spans="13:21" s="104" customFormat="1" ht="15.75">
      <c r="M53140" s="172"/>
      <c r="N53140" s="172"/>
      <c r="O53140" s="172"/>
      <c r="U53140" s="173"/>
    </row>
    <row r="53141" spans="13:21" s="104" customFormat="1" ht="15.75">
      <c r="M53141" s="172"/>
      <c r="N53141" s="172"/>
      <c r="O53141" s="172"/>
      <c r="U53141" s="173"/>
    </row>
    <row r="53142" spans="13:21" s="104" customFormat="1" ht="15.75">
      <c r="M53142" s="172"/>
      <c r="N53142" s="172"/>
      <c r="O53142" s="172"/>
      <c r="U53142" s="173"/>
    </row>
    <row r="53143" spans="13:21" s="104" customFormat="1" ht="15.75">
      <c r="M53143" s="172"/>
      <c r="N53143" s="172"/>
      <c r="O53143" s="172"/>
      <c r="U53143" s="173"/>
    </row>
    <row r="53144" spans="13:21" s="104" customFormat="1" ht="15.75">
      <c r="M53144" s="172"/>
      <c r="N53144" s="172"/>
      <c r="O53144" s="172"/>
      <c r="U53144" s="173"/>
    </row>
    <row r="53145" spans="13:21" s="104" customFormat="1" ht="15.75">
      <c r="M53145" s="172"/>
      <c r="N53145" s="172"/>
      <c r="O53145" s="172"/>
      <c r="U53145" s="173"/>
    </row>
    <row r="53146" spans="13:21" s="104" customFormat="1" ht="15.75">
      <c r="M53146" s="172"/>
      <c r="N53146" s="172"/>
      <c r="O53146" s="172"/>
      <c r="U53146" s="173"/>
    </row>
    <row r="53147" spans="13:21" s="104" customFormat="1" ht="15.75">
      <c r="M53147" s="172"/>
      <c r="N53147" s="172"/>
      <c r="O53147" s="172"/>
      <c r="U53147" s="173"/>
    </row>
    <row r="53148" spans="13:21" s="104" customFormat="1" ht="15.75">
      <c r="M53148" s="172"/>
      <c r="N53148" s="172"/>
      <c r="O53148" s="172"/>
      <c r="U53148" s="173"/>
    </row>
    <row r="53149" spans="13:21" s="104" customFormat="1" ht="15.75">
      <c r="M53149" s="172"/>
      <c r="N53149" s="172"/>
      <c r="O53149" s="172"/>
      <c r="U53149" s="173"/>
    </row>
    <row r="53150" spans="13:21" s="104" customFormat="1" ht="15.75">
      <c r="M53150" s="172"/>
      <c r="N53150" s="172"/>
      <c r="O53150" s="172"/>
      <c r="U53150" s="173"/>
    </row>
    <row r="53151" spans="13:21" s="104" customFormat="1" ht="15.75">
      <c r="M53151" s="172"/>
      <c r="N53151" s="172"/>
      <c r="O53151" s="172"/>
      <c r="U53151" s="173"/>
    </row>
    <row r="53152" spans="13:21" s="104" customFormat="1" ht="15.75">
      <c r="M53152" s="172"/>
      <c r="N53152" s="172"/>
      <c r="O53152" s="172"/>
      <c r="U53152" s="173"/>
    </row>
    <row r="53153" spans="13:21" s="104" customFormat="1" ht="15.75">
      <c r="M53153" s="172"/>
      <c r="N53153" s="172"/>
      <c r="O53153" s="172"/>
      <c r="U53153" s="173"/>
    </row>
    <row r="53154" spans="13:21" s="104" customFormat="1" ht="15.75">
      <c r="M53154" s="172"/>
      <c r="N53154" s="172"/>
      <c r="O53154" s="172"/>
      <c r="U53154" s="173"/>
    </row>
    <row r="53155" spans="13:21" s="104" customFormat="1" ht="15.75">
      <c r="M53155" s="172"/>
      <c r="N53155" s="172"/>
      <c r="O53155" s="172"/>
      <c r="U53155" s="173"/>
    </row>
    <row r="53156" spans="13:21" s="104" customFormat="1" ht="15.75">
      <c r="M53156" s="172"/>
      <c r="N53156" s="172"/>
      <c r="O53156" s="172"/>
      <c r="U53156" s="173"/>
    </row>
    <row r="53157" spans="13:21" s="104" customFormat="1" ht="15.75">
      <c r="M53157" s="172"/>
      <c r="N53157" s="172"/>
      <c r="O53157" s="172"/>
      <c r="U53157" s="173"/>
    </row>
    <row r="53158" spans="13:21" s="104" customFormat="1" ht="15.75">
      <c r="M53158" s="172"/>
      <c r="N53158" s="172"/>
      <c r="O53158" s="172"/>
      <c r="U53158" s="173"/>
    </row>
    <row r="53159" spans="13:21" s="104" customFormat="1" ht="15.75">
      <c r="M53159" s="172"/>
      <c r="N53159" s="172"/>
      <c r="O53159" s="172"/>
      <c r="U53159" s="173"/>
    </row>
    <row r="53160" spans="13:21" s="104" customFormat="1" ht="15.75">
      <c r="M53160" s="172"/>
      <c r="N53160" s="172"/>
      <c r="O53160" s="172"/>
      <c r="U53160" s="173"/>
    </row>
    <row r="53161" spans="13:21" s="104" customFormat="1" ht="15.75">
      <c r="M53161" s="172"/>
      <c r="N53161" s="172"/>
      <c r="O53161" s="172"/>
      <c r="U53161" s="173"/>
    </row>
    <row r="53162" spans="13:21" s="104" customFormat="1" ht="15.75">
      <c r="M53162" s="172"/>
      <c r="N53162" s="172"/>
      <c r="O53162" s="172"/>
      <c r="U53162" s="173"/>
    </row>
    <row r="53163" spans="13:21" s="104" customFormat="1" ht="15.75">
      <c r="M53163" s="172"/>
      <c r="N53163" s="172"/>
      <c r="O53163" s="172"/>
      <c r="U53163" s="173"/>
    </row>
    <row r="53164" spans="13:21" s="104" customFormat="1" ht="15.75">
      <c r="M53164" s="172"/>
      <c r="N53164" s="172"/>
      <c r="O53164" s="172"/>
      <c r="U53164" s="173"/>
    </row>
    <row r="53165" spans="13:21" s="104" customFormat="1" ht="15.75">
      <c r="M53165" s="172"/>
      <c r="N53165" s="172"/>
      <c r="O53165" s="172"/>
      <c r="U53165" s="173"/>
    </row>
    <row r="53166" spans="13:21" s="104" customFormat="1" ht="15.75">
      <c r="M53166" s="172"/>
      <c r="N53166" s="172"/>
      <c r="O53166" s="172"/>
      <c r="U53166" s="173"/>
    </row>
    <row r="53167" spans="13:21" s="104" customFormat="1" ht="15.75">
      <c r="M53167" s="172"/>
      <c r="N53167" s="172"/>
      <c r="O53167" s="172"/>
      <c r="U53167" s="173"/>
    </row>
    <row r="53168" spans="13:21" s="104" customFormat="1" ht="15.75">
      <c r="M53168" s="172"/>
      <c r="N53168" s="172"/>
      <c r="O53168" s="172"/>
      <c r="U53168" s="173"/>
    </row>
    <row r="53169" spans="13:21" s="104" customFormat="1" ht="15.75">
      <c r="M53169" s="172"/>
      <c r="N53169" s="172"/>
      <c r="O53169" s="172"/>
      <c r="U53169" s="173"/>
    </row>
    <row r="53170" spans="13:21" s="104" customFormat="1" ht="15.75">
      <c r="M53170" s="172"/>
      <c r="N53170" s="172"/>
      <c r="O53170" s="172"/>
      <c r="U53170" s="173"/>
    </row>
    <row r="53171" spans="13:21" s="104" customFormat="1" ht="15.75">
      <c r="M53171" s="172"/>
      <c r="N53171" s="172"/>
      <c r="O53171" s="172"/>
      <c r="U53171" s="173"/>
    </row>
    <row r="53172" spans="13:21" s="104" customFormat="1" ht="15.75">
      <c r="M53172" s="172"/>
      <c r="N53172" s="172"/>
      <c r="O53172" s="172"/>
      <c r="U53172" s="173"/>
    </row>
    <row r="53173" spans="13:21" s="104" customFormat="1" ht="15.75">
      <c r="M53173" s="172"/>
      <c r="N53173" s="172"/>
      <c r="O53173" s="172"/>
      <c r="U53173" s="173"/>
    </row>
    <row r="53174" spans="13:21" s="104" customFormat="1" ht="15.75">
      <c r="M53174" s="172"/>
      <c r="N53174" s="172"/>
      <c r="O53174" s="172"/>
      <c r="U53174" s="173"/>
    </row>
    <row r="53175" spans="13:21" s="104" customFormat="1" ht="15.75">
      <c r="M53175" s="172"/>
      <c r="N53175" s="172"/>
      <c r="O53175" s="172"/>
      <c r="U53175" s="173"/>
    </row>
    <row r="53176" spans="13:21" s="104" customFormat="1" ht="15.75">
      <c r="M53176" s="172"/>
      <c r="N53176" s="172"/>
      <c r="O53176" s="172"/>
      <c r="U53176" s="173"/>
    </row>
    <row r="53177" spans="13:21" s="104" customFormat="1" ht="15.75">
      <c r="M53177" s="172"/>
      <c r="N53177" s="172"/>
      <c r="O53177" s="172"/>
      <c r="U53177" s="173"/>
    </row>
    <row r="53178" spans="13:21" s="104" customFormat="1" ht="15.75">
      <c r="M53178" s="172"/>
      <c r="N53178" s="172"/>
      <c r="O53178" s="172"/>
      <c r="U53178" s="173"/>
    </row>
    <row r="53179" spans="13:21" s="104" customFormat="1" ht="15.75">
      <c r="M53179" s="172"/>
      <c r="N53179" s="172"/>
      <c r="O53179" s="172"/>
      <c r="U53179" s="173"/>
    </row>
    <row r="53180" spans="13:21" s="104" customFormat="1" ht="15.75">
      <c r="M53180" s="172"/>
      <c r="N53180" s="172"/>
      <c r="O53180" s="172"/>
      <c r="U53180" s="173"/>
    </row>
    <row r="53181" spans="13:21" s="104" customFormat="1" ht="15.75">
      <c r="M53181" s="172"/>
      <c r="N53181" s="172"/>
      <c r="O53181" s="172"/>
      <c r="U53181" s="173"/>
    </row>
    <row r="53182" spans="13:21" s="104" customFormat="1" ht="15.75">
      <c r="M53182" s="172"/>
      <c r="N53182" s="172"/>
      <c r="O53182" s="172"/>
      <c r="U53182" s="173"/>
    </row>
    <row r="53183" spans="13:21" s="104" customFormat="1" ht="15.75">
      <c r="M53183" s="172"/>
      <c r="N53183" s="172"/>
      <c r="O53183" s="172"/>
      <c r="U53183" s="173"/>
    </row>
    <row r="53184" spans="13:21" s="104" customFormat="1" ht="15.75">
      <c r="M53184" s="172"/>
      <c r="N53184" s="172"/>
      <c r="O53184" s="172"/>
      <c r="U53184" s="173"/>
    </row>
    <row r="53185" spans="13:21" s="104" customFormat="1" ht="15.75">
      <c r="M53185" s="172"/>
      <c r="N53185" s="172"/>
      <c r="O53185" s="172"/>
      <c r="U53185" s="173"/>
    </row>
    <row r="53186" spans="13:21" s="104" customFormat="1" ht="15.75">
      <c r="M53186" s="172"/>
      <c r="N53186" s="172"/>
      <c r="O53186" s="172"/>
      <c r="U53186" s="173"/>
    </row>
    <row r="53187" spans="13:21" s="104" customFormat="1" ht="15.75">
      <c r="M53187" s="172"/>
      <c r="N53187" s="172"/>
      <c r="O53187" s="172"/>
      <c r="U53187" s="173"/>
    </row>
    <row r="53188" spans="13:21" s="104" customFormat="1" ht="15.75">
      <c r="M53188" s="172"/>
      <c r="N53188" s="172"/>
      <c r="O53188" s="172"/>
      <c r="U53188" s="173"/>
    </row>
    <row r="53189" spans="13:21" s="104" customFormat="1" ht="15.75">
      <c r="M53189" s="172"/>
      <c r="N53189" s="172"/>
      <c r="O53189" s="172"/>
      <c r="U53189" s="173"/>
    </row>
    <row r="53190" spans="13:21" s="104" customFormat="1" ht="15.75">
      <c r="M53190" s="172"/>
      <c r="N53190" s="172"/>
      <c r="O53190" s="172"/>
      <c r="U53190" s="173"/>
    </row>
    <row r="53191" spans="13:21" s="104" customFormat="1" ht="15.75">
      <c r="M53191" s="172"/>
      <c r="N53191" s="172"/>
      <c r="O53191" s="172"/>
      <c r="U53191" s="173"/>
    </row>
    <row r="53192" spans="13:21" s="104" customFormat="1" ht="15.75">
      <c r="M53192" s="172"/>
      <c r="N53192" s="172"/>
      <c r="O53192" s="172"/>
      <c r="U53192" s="173"/>
    </row>
    <row r="53193" spans="13:21" s="104" customFormat="1" ht="15.75">
      <c r="M53193" s="172"/>
      <c r="N53193" s="172"/>
      <c r="O53193" s="172"/>
      <c r="U53193" s="173"/>
    </row>
    <row r="53194" spans="13:21" s="104" customFormat="1" ht="15.75">
      <c r="M53194" s="172"/>
      <c r="N53194" s="172"/>
      <c r="O53194" s="172"/>
      <c r="U53194" s="173"/>
    </row>
    <row r="53195" spans="13:21" s="104" customFormat="1" ht="15.75">
      <c r="M53195" s="172"/>
      <c r="N53195" s="172"/>
      <c r="O53195" s="172"/>
      <c r="U53195" s="173"/>
    </row>
    <row r="53196" spans="13:21" s="104" customFormat="1" ht="15.75">
      <c r="M53196" s="172"/>
      <c r="N53196" s="172"/>
      <c r="O53196" s="172"/>
      <c r="U53196" s="173"/>
    </row>
    <row r="53197" spans="13:21" s="104" customFormat="1" ht="15.75">
      <c r="M53197" s="172"/>
      <c r="N53197" s="172"/>
      <c r="O53197" s="172"/>
      <c r="U53197" s="173"/>
    </row>
    <row r="53198" spans="13:21" s="104" customFormat="1" ht="15.75">
      <c r="M53198" s="172"/>
      <c r="N53198" s="172"/>
      <c r="O53198" s="172"/>
      <c r="U53198" s="173"/>
    </row>
    <row r="53199" spans="13:21" s="104" customFormat="1" ht="15.75">
      <c r="M53199" s="172"/>
      <c r="N53199" s="172"/>
      <c r="O53199" s="172"/>
      <c r="U53199" s="173"/>
    </row>
    <row r="53200" spans="13:21" s="104" customFormat="1" ht="15.75">
      <c r="M53200" s="172"/>
      <c r="N53200" s="172"/>
      <c r="O53200" s="172"/>
      <c r="U53200" s="173"/>
    </row>
    <row r="53201" spans="13:21" s="104" customFormat="1" ht="15.75">
      <c r="M53201" s="172"/>
      <c r="N53201" s="172"/>
      <c r="O53201" s="172"/>
      <c r="U53201" s="173"/>
    </row>
    <row r="53202" spans="13:21" s="104" customFormat="1" ht="15.75">
      <c r="M53202" s="172"/>
      <c r="N53202" s="172"/>
      <c r="O53202" s="172"/>
      <c r="U53202" s="173"/>
    </row>
    <row r="53203" spans="13:21" s="104" customFormat="1" ht="15.75">
      <c r="M53203" s="172"/>
      <c r="N53203" s="172"/>
      <c r="O53203" s="172"/>
      <c r="U53203" s="173"/>
    </row>
    <row r="53204" spans="13:21" s="104" customFormat="1" ht="15.75">
      <c r="M53204" s="172"/>
      <c r="N53204" s="172"/>
      <c r="O53204" s="172"/>
      <c r="U53204" s="173"/>
    </row>
    <row r="53205" spans="13:21" s="104" customFormat="1" ht="15.75">
      <c r="M53205" s="172"/>
      <c r="N53205" s="172"/>
      <c r="O53205" s="172"/>
      <c r="U53205" s="173"/>
    </row>
    <row r="53206" spans="13:21" s="104" customFormat="1" ht="15.75">
      <c r="M53206" s="172"/>
      <c r="N53206" s="172"/>
      <c r="O53206" s="172"/>
      <c r="U53206" s="173"/>
    </row>
    <row r="53207" spans="13:21" s="104" customFormat="1" ht="15.75">
      <c r="M53207" s="172"/>
      <c r="N53207" s="172"/>
      <c r="O53207" s="172"/>
      <c r="U53207" s="173"/>
    </row>
    <row r="53208" spans="13:21" s="104" customFormat="1" ht="15.75">
      <c r="M53208" s="172"/>
      <c r="N53208" s="172"/>
      <c r="O53208" s="172"/>
      <c r="U53208" s="173"/>
    </row>
    <row r="53209" spans="13:21" s="104" customFormat="1" ht="15.75">
      <c r="M53209" s="172"/>
      <c r="N53209" s="172"/>
      <c r="O53209" s="172"/>
      <c r="U53209" s="173"/>
    </row>
    <row r="53210" spans="13:21" s="104" customFormat="1" ht="15.75">
      <c r="M53210" s="172"/>
      <c r="N53210" s="172"/>
      <c r="O53210" s="172"/>
      <c r="U53210" s="173"/>
    </row>
    <row r="53211" spans="13:21" s="104" customFormat="1" ht="15.75">
      <c r="M53211" s="172"/>
      <c r="N53211" s="172"/>
      <c r="O53211" s="172"/>
      <c r="U53211" s="173"/>
    </row>
    <row r="53212" spans="13:21" s="104" customFormat="1" ht="15.75">
      <c r="M53212" s="172"/>
      <c r="N53212" s="172"/>
      <c r="O53212" s="172"/>
      <c r="U53212" s="173"/>
    </row>
    <row r="53213" spans="13:21" s="104" customFormat="1" ht="15.75">
      <c r="M53213" s="172"/>
      <c r="N53213" s="172"/>
      <c r="O53213" s="172"/>
      <c r="U53213" s="173"/>
    </row>
    <row r="53214" spans="13:21" s="104" customFormat="1" ht="15.75">
      <c r="M53214" s="172"/>
      <c r="N53214" s="172"/>
      <c r="O53214" s="172"/>
      <c r="U53214" s="173"/>
    </row>
    <row r="53215" spans="13:21" s="104" customFormat="1" ht="15.75">
      <c r="M53215" s="172"/>
      <c r="N53215" s="172"/>
      <c r="O53215" s="172"/>
      <c r="U53215" s="173"/>
    </row>
    <row r="53216" spans="13:21" s="104" customFormat="1" ht="15.75">
      <c r="M53216" s="172"/>
      <c r="N53216" s="172"/>
      <c r="O53216" s="172"/>
      <c r="U53216" s="173"/>
    </row>
    <row r="53217" spans="13:21" s="104" customFormat="1" ht="15.75">
      <c r="M53217" s="172"/>
      <c r="N53217" s="172"/>
      <c r="O53217" s="172"/>
      <c r="U53217" s="173"/>
    </row>
    <row r="53218" spans="13:21" s="104" customFormat="1" ht="15.75">
      <c r="M53218" s="172"/>
      <c r="N53218" s="172"/>
      <c r="O53218" s="172"/>
      <c r="U53218" s="173"/>
    </row>
    <row r="53219" spans="13:21" s="104" customFormat="1" ht="15.75">
      <c r="M53219" s="172"/>
      <c r="N53219" s="172"/>
      <c r="O53219" s="172"/>
      <c r="U53219" s="173"/>
    </row>
    <row r="53220" spans="13:21" s="104" customFormat="1" ht="15.75">
      <c r="M53220" s="172"/>
      <c r="N53220" s="172"/>
      <c r="O53220" s="172"/>
      <c r="U53220" s="173"/>
    </row>
    <row r="53221" spans="13:21" s="104" customFormat="1" ht="15.75">
      <c r="M53221" s="172"/>
      <c r="N53221" s="172"/>
      <c r="O53221" s="172"/>
      <c r="U53221" s="173"/>
    </row>
    <row r="53222" spans="13:21" s="104" customFormat="1" ht="15.75">
      <c r="M53222" s="172"/>
      <c r="N53222" s="172"/>
      <c r="O53222" s="172"/>
      <c r="U53222" s="173"/>
    </row>
    <row r="53223" spans="13:21" s="104" customFormat="1" ht="15.75">
      <c r="M53223" s="172"/>
      <c r="N53223" s="172"/>
      <c r="O53223" s="172"/>
      <c r="U53223" s="173"/>
    </row>
    <row r="53224" spans="13:21" s="104" customFormat="1" ht="15.75">
      <c r="M53224" s="172"/>
      <c r="N53224" s="172"/>
      <c r="O53224" s="172"/>
      <c r="U53224" s="173"/>
    </row>
    <row r="53225" spans="13:21" s="104" customFormat="1" ht="15.75">
      <c r="M53225" s="172"/>
      <c r="N53225" s="172"/>
      <c r="O53225" s="172"/>
      <c r="U53225" s="173"/>
    </row>
    <row r="53226" spans="13:21" s="104" customFormat="1" ht="15.75">
      <c r="M53226" s="172"/>
      <c r="N53226" s="172"/>
      <c r="O53226" s="172"/>
      <c r="U53226" s="173"/>
    </row>
    <row r="53227" spans="13:21" s="104" customFormat="1" ht="15.75">
      <c r="M53227" s="172"/>
      <c r="N53227" s="172"/>
      <c r="O53227" s="172"/>
      <c r="U53227" s="173"/>
    </row>
    <row r="53228" spans="13:21" s="104" customFormat="1" ht="15.75">
      <c r="M53228" s="172"/>
      <c r="N53228" s="172"/>
      <c r="O53228" s="172"/>
      <c r="U53228" s="173"/>
    </row>
    <row r="53229" spans="13:21" s="104" customFormat="1" ht="15.75">
      <c r="M53229" s="172"/>
      <c r="N53229" s="172"/>
      <c r="O53229" s="172"/>
      <c r="U53229" s="173"/>
    </row>
    <row r="53230" spans="13:21" s="104" customFormat="1" ht="15.75">
      <c r="M53230" s="172"/>
      <c r="N53230" s="172"/>
      <c r="O53230" s="172"/>
      <c r="U53230" s="173"/>
    </row>
    <row r="53231" spans="13:21" s="104" customFormat="1" ht="15.75">
      <c r="M53231" s="172"/>
      <c r="N53231" s="172"/>
      <c r="O53231" s="172"/>
      <c r="U53231" s="173"/>
    </row>
    <row r="53232" spans="13:21" s="104" customFormat="1" ht="15.75">
      <c r="M53232" s="172"/>
      <c r="N53232" s="172"/>
      <c r="O53232" s="172"/>
      <c r="U53232" s="173"/>
    </row>
    <row r="53233" spans="13:21" s="104" customFormat="1" ht="15.75">
      <c r="M53233" s="172"/>
      <c r="N53233" s="172"/>
      <c r="O53233" s="172"/>
      <c r="U53233" s="173"/>
    </row>
    <row r="53234" spans="13:21" s="104" customFormat="1" ht="15.75">
      <c r="M53234" s="172"/>
      <c r="N53234" s="172"/>
      <c r="O53234" s="172"/>
      <c r="U53234" s="173"/>
    </row>
    <row r="53235" spans="13:21" s="104" customFormat="1" ht="15.75">
      <c r="M53235" s="172"/>
      <c r="N53235" s="172"/>
      <c r="O53235" s="172"/>
      <c r="U53235" s="173"/>
    </row>
    <row r="53236" spans="13:21" s="104" customFormat="1" ht="15.75">
      <c r="M53236" s="172"/>
      <c r="N53236" s="172"/>
      <c r="O53236" s="172"/>
      <c r="U53236" s="173"/>
    </row>
    <row r="53237" spans="13:21" s="104" customFormat="1" ht="15.75">
      <c r="M53237" s="172"/>
      <c r="N53237" s="172"/>
      <c r="O53237" s="172"/>
      <c r="U53237" s="173"/>
    </row>
    <row r="53238" spans="13:21" s="104" customFormat="1" ht="15.75">
      <c r="M53238" s="172"/>
      <c r="N53238" s="172"/>
      <c r="O53238" s="172"/>
      <c r="U53238" s="173"/>
    </row>
    <row r="53239" spans="13:21" s="104" customFormat="1" ht="15.75">
      <c r="M53239" s="172"/>
      <c r="N53239" s="172"/>
      <c r="O53239" s="172"/>
      <c r="U53239" s="173"/>
    </row>
    <row r="53240" spans="13:21" s="104" customFormat="1" ht="15.75">
      <c r="M53240" s="172"/>
      <c r="N53240" s="172"/>
      <c r="O53240" s="172"/>
      <c r="U53240" s="173"/>
    </row>
    <row r="53241" spans="13:21" s="104" customFormat="1" ht="15.75">
      <c r="M53241" s="172"/>
      <c r="N53241" s="172"/>
      <c r="O53241" s="172"/>
      <c r="U53241" s="173"/>
    </row>
    <row r="53242" spans="13:21" s="104" customFormat="1" ht="15.75">
      <c r="M53242" s="172"/>
      <c r="N53242" s="172"/>
      <c r="O53242" s="172"/>
      <c r="U53242" s="173"/>
    </row>
    <row r="53243" spans="13:21" s="104" customFormat="1" ht="15.75">
      <c r="M53243" s="172"/>
      <c r="N53243" s="172"/>
      <c r="O53243" s="172"/>
      <c r="U53243" s="173"/>
    </row>
    <row r="53244" spans="13:21" s="104" customFormat="1" ht="15.75">
      <c r="M53244" s="172"/>
      <c r="N53244" s="172"/>
      <c r="O53244" s="172"/>
      <c r="U53244" s="173"/>
    </row>
    <row r="53245" spans="13:21" s="104" customFormat="1" ht="15.75">
      <c r="M53245" s="172"/>
      <c r="N53245" s="172"/>
      <c r="O53245" s="172"/>
      <c r="U53245" s="173"/>
    </row>
    <row r="53246" spans="13:21" s="104" customFormat="1" ht="15.75">
      <c r="M53246" s="172"/>
      <c r="N53246" s="172"/>
      <c r="O53246" s="172"/>
      <c r="U53246" s="173"/>
    </row>
    <row r="53247" spans="13:21" s="104" customFormat="1" ht="15.75">
      <c r="M53247" s="172"/>
      <c r="N53247" s="172"/>
      <c r="O53247" s="172"/>
      <c r="U53247" s="173"/>
    </row>
    <row r="53248" spans="13:21" s="104" customFormat="1" ht="15.75">
      <c r="M53248" s="172"/>
      <c r="N53248" s="172"/>
      <c r="O53248" s="172"/>
      <c r="U53248" s="173"/>
    </row>
    <row r="53249" spans="13:21" s="104" customFormat="1" ht="15.75">
      <c r="M53249" s="172"/>
      <c r="N53249" s="172"/>
      <c r="O53249" s="172"/>
      <c r="U53249" s="173"/>
    </row>
    <row r="53250" spans="13:21" s="104" customFormat="1" ht="15.75">
      <c r="M53250" s="172"/>
      <c r="N53250" s="172"/>
      <c r="O53250" s="172"/>
      <c r="U53250" s="173"/>
    </row>
    <row r="53251" spans="13:21" s="104" customFormat="1" ht="15.75">
      <c r="M53251" s="172"/>
      <c r="N53251" s="172"/>
      <c r="O53251" s="172"/>
      <c r="U53251" s="173"/>
    </row>
    <row r="53252" spans="13:21" s="104" customFormat="1" ht="15.75">
      <c r="M53252" s="172"/>
      <c r="N53252" s="172"/>
      <c r="O53252" s="172"/>
      <c r="U53252" s="173"/>
    </row>
    <row r="53253" spans="13:21" s="104" customFormat="1" ht="15.75">
      <c r="M53253" s="172"/>
      <c r="N53253" s="172"/>
      <c r="O53253" s="172"/>
      <c r="U53253" s="173"/>
    </row>
    <row r="53254" spans="13:21" s="104" customFormat="1" ht="15.75">
      <c r="M53254" s="172"/>
      <c r="N53254" s="172"/>
      <c r="O53254" s="172"/>
      <c r="U53254" s="173"/>
    </row>
    <row r="53255" spans="13:21" s="104" customFormat="1" ht="15.75">
      <c r="M53255" s="172"/>
      <c r="N53255" s="172"/>
      <c r="O53255" s="172"/>
      <c r="U53255" s="173"/>
    </row>
    <row r="53256" spans="13:21" s="104" customFormat="1" ht="15.75">
      <c r="M53256" s="172"/>
      <c r="N53256" s="172"/>
      <c r="O53256" s="172"/>
      <c r="U53256" s="173"/>
    </row>
    <row r="53257" spans="13:21" s="104" customFormat="1" ht="15.75">
      <c r="M53257" s="172"/>
      <c r="N53257" s="172"/>
      <c r="O53257" s="172"/>
      <c r="U53257" s="173"/>
    </row>
    <row r="53258" spans="13:21" s="104" customFormat="1" ht="15.75">
      <c r="M53258" s="172"/>
      <c r="N53258" s="172"/>
      <c r="O53258" s="172"/>
      <c r="U53258" s="173"/>
    </row>
    <row r="53259" spans="13:21" s="104" customFormat="1" ht="15.75">
      <c r="M53259" s="172"/>
      <c r="N53259" s="172"/>
      <c r="O53259" s="172"/>
      <c r="U53259" s="173"/>
    </row>
    <row r="53260" spans="13:21" s="104" customFormat="1" ht="15.75">
      <c r="M53260" s="172"/>
      <c r="N53260" s="172"/>
      <c r="O53260" s="172"/>
      <c r="U53260" s="173"/>
    </row>
    <row r="53261" spans="13:21" s="104" customFormat="1" ht="15.75">
      <c r="M53261" s="172"/>
      <c r="N53261" s="172"/>
      <c r="O53261" s="172"/>
      <c r="U53261" s="173"/>
    </row>
    <row r="53262" spans="13:21" s="104" customFormat="1" ht="15.75">
      <c r="M53262" s="172"/>
      <c r="N53262" s="172"/>
      <c r="O53262" s="172"/>
      <c r="U53262" s="173"/>
    </row>
    <row r="53263" spans="13:21" s="104" customFormat="1" ht="15.75">
      <c r="M53263" s="172"/>
      <c r="N53263" s="172"/>
      <c r="O53263" s="172"/>
      <c r="U53263" s="173"/>
    </row>
    <row r="53264" spans="13:21" s="104" customFormat="1" ht="15.75">
      <c r="M53264" s="172"/>
      <c r="N53264" s="172"/>
      <c r="O53264" s="172"/>
      <c r="U53264" s="173"/>
    </row>
    <row r="53265" spans="13:21" s="104" customFormat="1" ht="15.75">
      <c r="M53265" s="172"/>
      <c r="N53265" s="172"/>
      <c r="O53265" s="172"/>
      <c r="U53265" s="173"/>
    </row>
    <row r="53266" spans="13:21" s="104" customFormat="1" ht="15.75">
      <c r="M53266" s="172"/>
      <c r="N53266" s="172"/>
      <c r="O53266" s="172"/>
      <c r="U53266" s="173"/>
    </row>
    <row r="53267" spans="13:21" s="104" customFormat="1" ht="15.75">
      <c r="M53267" s="172"/>
      <c r="N53267" s="172"/>
      <c r="O53267" s="172"/>
      <c r="U53267" s="173"/>
    </row>
    <row r="53268" spans="13:21" s="104" customFormat="1" ht="15.75">
      <c r="M53268" s="172"/>
      <c r="N53268" s="172"/>
      <c r="O53268" s="172"/>
      <c r="U53268" s="173"/>
    </row>
    <row r="53269" spans="13:21" s="104" customFormat="1" ht="15.75">
      <c r="M53269" s="172"/>
      <c r="N53269" s="172"/>
      <c r="O53269" s="172"/>
      <c r="U53269" s="173"/>
    </row>
    <row r="53270" spans="13:21" s="104" customFormat="1" ht="15.75">
      <c r="M53270" s="172"/>
      <c r="N53270" s="172"/>
      <c r="O53270" s="172"/>
      <c r="U53270" s="173"/>
    </row>
    <row r="53271" spans="13:21" s="104" customFormat="1" ht="15.75">
      <c r="M53271" s="172"/>
      <c r="N53271" s="172"/>
      <c r="O53271" s="172"/>
      <c r="U53271" s="173"/>
    </row>
    <row r="53272" spans="13:21" s="104" customFormat="1" ht="15.75">
      <c r="M53272" s="172"/>
      <c r="N53272" s="172"/>
      <c r="O53272" s="172"/>
      <c r="U53272" s="173"/>
    </row>
    <row r="53273" spans="13:21" s="104" customFormat="1" ht="15.75">
      <c r="M53273" s="172"/>
      <c r="N53273" s="172"/>
      <c r="O53273" s="172"/>
      <c r="U53273" s="173"/>
    </row>
    <row r="53274" spans="13:21" s="104" customFormat="1" ht="15.75">
      <c r="M53274" s="172"/>
      <c r="N53274" s="172"/>
      <c r="O53274" s="172"/>
      <c r="U53274" s="173"/>
    </row>
    <row r="53275" spans="13:21" s="104" customFormat="1" ht="15.75">
      <c r="M53275" s="172"/>
      <c r="N53275" s="172"/>
      <c r="O53275" s="172"/>
      <c r="U53275" s="173"/>
    </row>
    <row r="53276" spans="13:21" s="104" customFormat="1" ht="15.75">
      <c r="M53276" s="172"/>
      <c r="N53276" s="172"/>
      <c r="O53276" s="172"/>
      <c r="U53276" s="173"/>
    </row>
    <row r="53277" spans="13:21" s="104" customFormat="1" ht="15.75">
      <c r="M53277" s="172"/>
      <c r="N53277" s="172"/>
      <c r="O53277" s="172"/>
      <c r="U53277" s="173"/>
    </row>
    <row r="53278" spans="13:21" s="104" customFormat="1" ht="15.75">
      <c r="M53278" s="172"/>
      <c r="N53278" s="172"/>
      <c r="O53278" s="172"/>
      <c r="U53278" s="173"/>
    </row>
    <row r="53279" spans="13:21" s="104" customFormat="1" ht="15.75">
      <c r="M53279" s="172"/>
      <c r="N53279" s="172"/>
      <c r="O53279" s="172"/>
      <c r="U53279" s="173"/>
    </row>
    <row r="53280" spans="13:21" s="104" customFormat="1" ht="15.75">
      <c r="M53280" s="172"/>
      <c r="N53280" s="172"/>
      <c r="O53280" s="172"/>
      <c r="U53280" s="173"/>
    </row>
    <row r="53281" spans="13:21" s="104" customFormat="1" ht="15.75">
      <c r="M53281" s="172"/>
      <c r="N53281" s="172"/>
      <c r="O53281" s="172"/>
      <c r="U53281" s="173"/>
    </row>
    <row r="53282" spans="13:21" s="104" customFormat="1" ht="15.75">
      <c r="M53282" s="172"/>
      <c r="N53282" s="172"/>
      <c r="O53282" s="172"/>
      <c r="U53282" s="173"/>
    </row>
    <row r="53283" spans="13:21" s="104" customFormat="1" ht="15.75">
      <c r="M53283" s="172"/>
      <c r="N53283" s="172"/>
      <c r="O53283" s="172"/>
      <c r="U53283" s="173"/>
    </row>
    <row r="53284" spans="13:21" s="104" customFormat="1" ht="15.75">
      <c r="M53284" s="172"/>
      <c r="N53284" s="172"/>
      <c r="O53284" s="172"/>
      <c r="U53284" s="173"/>
    </row>
    <row r="53285" spans="13:21" s="104" customFormat="1" ht="15.75">
      <c r="M53285" s="172"/>
      <c r="N53285" s="172"/>
      <c r="O53285" s="172"/>
      <c r="U53285" s="173"/>
    </row>
    <row r="53286" spans="13:21" s="104" customFormat="1" ht="15.75">
      <c r="M53286" s="172"/>
      <c r="N53286" s="172"/>
      <c r="O53286" s="172"/>
      <c r="U53286" s="173"/>
    </row>
    <row r="53287" spans="13:21" s="104" customFormat="1" ht="15.75">
      <c r="M53287" s="172"/>
      <c r="N53287" s="172"/>
      <c r="O53287" s="172"/>
      <c r="U53287" s="173"/>
    </row>
    <row r="53288" spans="13:21" s="104" customFormat="1" ht="15.75">
      <c r="M53288" s="172"/>
      <c r="N53288" s="172"/>
      <c r="O53288" s="172"/>
      <c r="U53288" s="173"/>
    </row>
    <row r="53289" spans="13:21" s="104" customFormat="1" ht="15.75">
      <c r="M53289" s="172"/>
      <c r="N53289" s="172"/>
      <c r="O53289" s="172"/>
      <c r="U53289" s="173"/>
    </row>
    <row r="53290" spans="13:21" s="104" customFormat="1" ht="15.75">
      <c r="M53290" s="172"/>
      <c r="N53290" s="172"/>
      <c r="O53290" s="172"/>
      <c r="U53290" s="173"/>
    </row>
    <row r="53291" spans="13:21" s="104" customFormat="1" ht="15.75">
      <c r="M53291" s="172"/>
      <c r="N53291" s="172"/>
      <c r="O53291" s="172"/>
      <c r="U53291" s="173"/>
    </row>
    <row r="53292" spans="13:21" s="104" customFormat="1" ht="15.75">
      <c r="M53292" s="172"/>
      <c r="N53292" s="172"/>
      <c r="O53292" s="172"/>
      <c r="U53292" s="173"/>
    </row>
    <row r="53293" spans="13:21" s="104" customFormat="1" ht="15.75">
      <c r="M53293" s="172"/>
      <c r="N53293" s="172"/>
      <c r="O53293" s="172"/>
      <c r="U53293" s="173"/>
    </row>
    <row r="53294" spans="13:21" s="104" customFormat="1" ht="15.75">
      <c r="M53294" s="172"/>
      <c r="N53294" s="172"/>
      <c r="O53294" s="172"/>
      <c r="U53294" s="173"/>
    </row>
    <row r="53295" spans="13:21" s="104" customFormat="1" ht="15.75">
      <c r="M53295" s="172"/>
      <c r="N53295" s="172"/>
      <c r="O53295" s="172"/>
      <c r="U53295" s="173"/>
    </row>
    <row r="53296" spans="13:21" s="104" customFormat="1" ht="15.75">
      <c r="M53296" s="172"/>
      <c r="N53296" s="172"/>
      <c r="O53296" s="172"/>
      <c r="U53296" s="173"/>
    </row>
    <row r="53297" spans="13:21" s="104" customFormat="1" ht="15.75">
      <c r="M53297" s="172"/>
      <c r="N53297" s="172"/>
      <c r="O53297" s="172"/>
      <c r="U53297" s="173"/>
    </row>
    <row r="53298" spans="13:21" s="104" customFormat="1" ht="15.75">
      <c r="M53298" s="172"/>
      <c r="N53298" s="172"/>
      <c r="O53298" s="172"/>
      <c r="U53298" s="173"/>
    </row>
    <row r="53299" spans="13:21" s="104" customFormat="1" ht="15.75">
      <c r="M53299" s="172"/>
      <c r="N53299" s="172"/>
      <c r="O53299" s="172"/>
      <c r="U53299" s="173"/>
    </row>
    <row r="53300" spans="13:21" s="104" customFormat="1" ht="15.75">
      <c r="M53300" s="172"/>
      <c r="N53300" s="172"/>
      <c r="O53300" s="172"/>
      <c r="U53300" s="173"/>
    </row>
    <row r="53301" spans="13:21" s="104" customFormat="1" ht="15.75">
      <c r="M53301" s="172"/>
      <c r="N53301" s="172"/>
      <c r="O53301" s="172"/>
      <c r="U53301" s="173"/>
    </row>
    <row r="53302" spans="13:21" s="104" customFormat="1" ht="15.75">
      <c r="M53302" s="172"/>
      <c r="N53302" s="172"/>
      <c r="O53302" s="172"/>
      <c r="U53302" s="173"/>
    </row>
    <row r="53303" spans="13:21" s="104" customFormat="1" ht="15.75">
      <c r="M53303" s="172"/>
      <c r="N53303" s="172"/>
      <c r="O53303" s="172"/>
      <c r="U53303" s="173"/>
    </row>
    <row r="53304" spans="13:21" s="104" customFormat="1" ht="15.75">
      <c r="M53304" s="172"/>
      <c r="N53304" s="172"/>
      <c r="O53304" s="172"/>
      <c r="U53304" s="173"/>
    </row>
    <row r="53305" spans="13:21" s="104" customFormat="1" ht="15.75">
      <c r="M53305" s="172"/>
      <c r="N53305" s="172"/>
      <c r="O53305" s="172"/>
      <c r="U53305" s="173"/>
    </row>
    <row r="53306" spans="13:21" s="104" customFormat="1" ht="15.75">
      <c r="M53306" s="172"/>
      <c r="N53306" s="172"/>
      <c r="O53306" s="172"/>
      <c r="U53306" s="173"/>
    </row>
    <row r="53307" spans="13:21" s="104" customFormat="1" ht="15.75">
      <c r="M53307" s="172"/>
      <c r="N53307" s="172"/>
      <c r="O53307" s="172"/>
      <c r="U53307" s="173"/>
    </row>
    <row r="53308" spans="13:21" s="104" customFormat="1" ht="15.75">
      <c r="M53308" s="172"/>
      <c r="N53308" s="172"/>
      <c r="O53308" s="172"/>
      <c r="U53308" s="173"/>
    </row>
    <row r="53309" spans="13:21" s="104" customFormat="1" ht="15.75">
      <c r="M53309" s="172"/>
      <c r="N53309" s="172"/>
      <c r="O53309" s="172"/>
      <c r="U53309" s="173"/>
    </row>
    <row r="53310" spans="13:21" s="104" customFormat="1" ht="15.75">
      <c r="M53310" s="172"/>
      <c r="N53310" s="172"/>
      <c r="O53310" s="172"/>
      <c r="U53310" s="173"/>
    </row>
    <row r="53311" spans="13:21" s="104" customFormat="1" ht="15.75">
      <c r="M53311" s="172"/>
      <c r="N53311" s="172"/>
      <c r="O53311" s="172"/>
      <c r="U53311" s="173"/>
    </row>
    <row r="53312" spans="13:21" s="104" customFormat="1" ht="15.75">
      <c r="M53312" s="172"/>
      <c r="N53312" s="172"/>
      <c r="O53312" s="172"/>
      <c r="U53312" s="173"/>
    </row>
    <row r="53313" spans="13:21" s="104" customFormat="1" ht="15.75">
      <c r="M53313" s="172"/>
      <c r="N53313" s="172"/>
      <c r="O53313" s="172"/>
      <c r="U53313" s="173"/>
    </row>
    <row r="53314" spans="13:21" s="104" customFormat="1" ht="15.75">
      <c r="M53314" s="172"/>
      <c r="N53314" s="172"/>
      <c r="O53314" s="172"/>
      <c r="U53314" s="173"/>
    </row>
    <row r="53315" spans="13:21" s="104" customFormat="1" ht="15.75">
      <c r="M53315" s="172"/>
      <c r="N53315" s="172"/>
      <c r="O53315" s="172"/>
      <c r="U53315" s="173"/>
    </row>
    <row r="53316" spans="13:21" s="104" customFormat="1" ht="15.75">
      <c r="M53316" s="172"/>
      <c r="N53316" s="172"/>
      <c r="O53316" s="172"/>
      <c r="U53316" s="173"/>
    </row>
    <row r="53317" spans="13:21" s="104" customFormat="1" ht="15.75">
      <c r="M53317" s="172"/>
      <c r="N53317" s="172"/>
      <c r="O53317" s="172"/>
      <c r="U53317" s="173"/>
    </row>
    <row r="53318" spans="13:21" s="104" customFormat="1" ht="15.75">
      <c r="M53318" s="172"/>
      <c r="N53318" s="172"/>
      <c r="O53318" s="172"/>
      <c r="U53318" s="173"/>
    </row>
    <row r="53319" spans="13:21" s="104" customFormat="1" ht="15.75">
      <c r="M53319" s="172"/>
      <c r="N53319" s="172"/>
      <c r="O53319" s="172"/>
      <c r="U53319" s="173"/>
    </row>
    <row r="53320" spans="13:21" s="104" customFormat="1" ht="15.75">
      <c r="M53320" s="172"/>
      <c r="N53320" s="172"/>
      <c r="O53320" s="172"/>
      <c r="U53320" s="173"/>
    </row>
    <row r="53321" spans="13:21" s="104" customFormat="1" ht="15.75">
      <c r="M53321" s="172"/>
      <c r="N53321" s="172"/>
      <c r="O53321" s="172"/>
      <c r="U53321" s="173"/>
    </row>
    <row r="53322" spans="13:21" s="104" customFormat="1" ht="15.75">
      <c r="M53322" s="172"/>
      <c r="N53322" s="172"/>
      <c r="O53322" s="172"/>
      <c r="U53322" s="173"/>
    </row>
    <row r="53323" spans="13:21" s="104" customFormat="1" ht="15.75">
      <c r="M53323" s="172"/>
      <c r="N53323" s="172"/>
      <c r="O53323" s="172"/>
      <c r="U53323" s="173"/>
    </row>
    <row r="53324" spans="13:21" s="104" customFormat="1" ht="15.75">
      <c r="M53324" s="172"/>
      <c r="N53324" s="172"/>
      <c r="O53324" s="172"/>
      <c r="U53324" s="173"/>
    </row>
    <row r="53325" spans="13:21" s="104" customFormat="1" ht="15.75">
      <c r="M53325" s="172"/>
      <c r="N53325" s="172"/>
      <c r="O53325" s="172"/>
      <c r="U53325" s="173"/>
    </row>
    <row r="53326" spans="13:21" s="104" customFormat="1" ht="15.75">
      <c r="M53326" s="172"/>
      <c r="N53326" s="172"/>
      <c r="O53326" s="172"/>
      <c r="U53326" s="173"/>
    </row>
    <row r="53327" spans="13:21" s="104" customFormat="1" ht="15.75">
      <c r="M53327" s="172"/>
      <c r="N53327" s="172"/>
      <c r="O53327" s="172"/>
      <c r="U53327" s="173"/>
    </row>
    <row r="53328" spans="13:21" s="104" customFormat="1" ht="15.75">
      <c r="M53328" s="172"/>
      <c r="N53328" s="172"/>
      <c r="O53328" s="172"/>
      <c r="U53328" s="173"/>
    </row>
    <row r="53329" spans="13:21" s="104" customFormat="1" ht="15.75">
      <c r="M53329" s="172"/>
      <c r="N53329" s="172"/>
      <c r="O53329" s="172"/>
      <c r="U53329" s="173"/>
    </row>
    <row r="53330" spans="13:21" s="104" customFormat="1" ht="15.75">
      <c r="M53330" s="172"/>
      <c r="N53330" s="172"/>
      <c r="O53330" s="172"/>
      <c r="U53330" s="173"/>
    </row>
    <row r="53331" spans="13:21" s="104" customFormat="1" ht="15.75">
      <c r="M53331" s="172"/>
      <c r="N53331" s="172"/>
      <c r="O53331" s="172"/>
      <c r="U53331" s="173"/>
    </row>
    <row r="53332" spans="13:21" s="104" customFormat="1" ht="15.75">
      <c r="M53332" s="172"/>
      <c r="N53332" s="172"/>
      <c r="O53332" s="172"/>
      <c r="U53332" s="173"/>
    </row>
    <row r="53333" spans="13:21" s="104" customFormat="1" ht="15.75">
      <c r="M53333" s="172"/>
      <c r="N53333" s="172"/>
      <c r="O53333" s="172"/>
      <c r="U53333" s="173"/>
    </row>
    <row r="53334" spans="13:21" s="104" customFormat="1" ht="15.75">
      <c r="M53334" s="172"/>
      <c r="N53334" s="172"/>
      <c r="O53334" s="172"/>
      <c r="U53334" s="173"/>
    </row>
    <row r="53335" spans="13:21" s="104" customFormat="1" ht="15.75">
      <c r="M53335" s="172"/>
      <c r="N53335" s="172"/>
      <c r="O53335" s="172"/>
      <c r="U53335" s="173"/>
    </row>
    <row r="53336" spans="13:21" s="104" customFormat="1" ht="15.75">
      <c r="M53336" s="172"/>
      <c r="N53336" s="172"/>
      <c r="O53336" s="172"/>
      <c r="U53336" s="173"/>
    </row>
    <row r="53337" spans="13:21" s="104" customFormat="1" ht="15.75">
      <c r="M53337" s="172"/>
      <c r="N53337" s="172"/>
      <c r="O53337" s="172"/>
      <c r="U53337" s="173"/>
    </row>
    <row r="53338" spans="13:21" s="104" customFormat="1" ht="15.75">
      <c r="M53338" s="172"/>
      <c r="N53338" s="172"/>
      <c r="O53338" s="172"/>
      <c r="U53338" s="173"/>
    </row>
    <row r="53339" spans="13:21" s="104" customFormat="1" ht="15.75">
      <c r="M53339" s="172"/>
      <c r="N53339" s="172"/>
      <c r="O53339" s="172"/>
      <c r="U53339" s="173"/>
    </row>
    <row r="53340" spans="13:21" s="104" customFormat="1" ht="15.75">
      <c r="M53340" s="172"/>
      <c r="N53340" s="172"/>
      <c r="O53340" s="172"/>
      <c r="U53340" s="173"/>
    </row>
    <row r="53341" spans="13:21" s="104" customFormat="1" ht="15.75">
      <c r="M53341" s="172"/>
      <c r="N53341" s="172"/>
      <c r="O53341" s="172"/>
      <c r="U53341" s="173"/>
    </row>
    <row r="53342" spans="13:21" s="104" customFormat="1" ht="15.75">
      <c r="M53342" s="172"/>
      <c r="N53342" s="172"/>
      <c r="O53342" s="172"/>
      <c r="U53342" s="173"/>
    </row>
    <row r="53343" spans="13:21" s="104" customFormat="1" ht="15.75">
      <c r="M53343" s="172"/>
      <c r="N53343" s="172"/>
      <c r="O53343" s="172"/>
      <c r="U53343" s="173"/>
    </row>
    <row r="53344" spans="13:21" s="104" customFormat="1" ht="15.75">
      <c r="M53344" s="172"/>
      <c r="N53344" s="172"/>
      <c r="O53344" s="172"/>
      <c r="U53344" s="173"/>
    </row>
    <row r="53345" spans="13:21" s="104" customFormat="1" ht="15.75">
      <c r="M53345" s="172"/>
      <c r="N53345" s="172"/>
      <c r="O53345" s="172"/>
      <c r="U53345" s="173"/>
    </row>
    <row r="53346" spans="13:21" s="104" customFormat="1" ht="15.75">
      <c r="M53346" s="172"/>
      <c r="N53346" s="172"/>
      <c r="O53346" s="172"/>
      <c r="U53346" s="173"/>
    </row>
    <row r="53347" spans="13:21" s="104" customFormat="1" ht="15.75">
      <c r="M53347" s="172"/>
      <c r="N53347" s="172"/>
      <c r="O53347" s="172"/>
      <c r="U53347" s="173"/>
    </row>
    <row r="53348" spans="13:21" s="104" customFormat="1" ht="15.75">
      <c r="M53348" s="172"/>
      <c r="N53348" s="172"/>
      <c r="O53348" s="172"/>
      <c r="U53348" s="173"/>
    </row>
    <row r="53349" spans="13:21" s="104" customFormat="1" ht="15.75">
      <c r="M53349" s="172"/>
      <c r="N53349" s="172"/>
      <c r="O53349" s="172"/>
      <c r="U53349" s="173"/>
    </row>
    <row r="53350" spans="13:21" s="104" customFormat="1" ht="15.75">
      <c r="M53350" s="172"/>
      <c r="N53350" s="172"/>
      <c r="O53350" s="172"/>
      <c r="U53350" s="173"/>
    </row>
    <row r="53351" spans="13:21" s="104" customFormat="1" ht="15.75">
      <c r="M53351" s="172"/>
      <c r="N53351" s="172"/>
      <c r="O53351" s="172"/>
      <c r="U53351" s="173"/>
    </row>
    <row r="53352" spans="13:21" s="104" customFormat="1" ht="15.75">
      <c r="M53352" s="172"/>
      <c r="N53352" s="172"/>
      <c r="O53352" s="172"/>
      <c r="U53352" s="173"/>
    </row>
    <row r="53353" spans="13:21" s="104" customFormat="1" ht="15.75">
      <c r="M53353" s="172"/>
      <c r="N53353" s="172"/>
      <c r="O53353" s="172"/>
      <c r="U53353" s="173"/>
    </row>
    <row r="53354" spans="13:21" s="104" customFormat="1" ht="15.75">
      <c r="M53354" s="172"/>
      <c r="N53354" s="172"/>
      <c r="O53354" s="172"/>
      <c r="U53354" s="173"/>
    </row>
    <row r="53355" spans="13:21" s="104" customFormat="1" ht="15.75">
      <c r="M53355" s="172"/>
      <c r="N53355" s="172"/>
      <c r="O53355" s="172"/>
      <c r="U53355" s="173"/>
    </row>
    <row r="53356" spans="13:21" s="104" customFormat="1" ht="15.75">
      <c r="M53356" s="172"/>
      <c r="N53356" s="172"/>
      <c r="O53356" s="172"/>
      <c r="U53356" s="173"/>
    </row>
    <row r="53357" spans="13:21" s="104" customFormat="1" ht="15.75">
      <c r="M53357" s="172"/>
      <c r="N53357" s="172"/>
      <c r="O53357" s="172"/>
      <c r="U53357" s="173"/>
    </row>
    <row r="53358" spans="13:21" s="104" customFormat="1" ht="15.75">
      <c r="M53358" s="172"/>
      <c r="N53358" s="172"/>
      <c r="O53358" s="172"/>
      <c r="U53358" s="173"/>
    </row>
    <row r="53359" spans="13:21" s="104" customFormat="1" ht="15.75">
      <c r="M53359" s="172"/>
      <c r="N53359" s="172"/>
      <c r="O53359" s="172"/>
      <c r="U53359" s="173"/>
    </row>
    <row r="53360" spans="13:21" s="104" customFormat="1" ht="15.75">
      <c r="M53360" s="172"/>
      <c r="N53360" s="172"/>
      <c r="O53360" s="172"/>
      <c r="U53360" s="173"/>
    </row>
    <row r="53361" spans="13:21" s="104" customFormat="1" ht="15.75">
      <c r="M53361" s="172"/>
      <c r="N53361" s="172"/>
      <c r="O53361" s="172"/>
      <c r="U53361" s="173"/>
    </row>
    <row r="53362" spans="13:21" s="104" customFormat="1" ht="15.75">
      <c r="M53362" s="172"/>
      <c r="N53362" s="172"/>
      <c r="O53362" s="172"/>
      <c r="U53362" s="173"/>
    </row>
    <row r="53363" spans="13:21" s="104" customFormat="1" ht="15.75">
      <c r="M53363" s="172"/>
      <c r="N53363" s="172"/>
      <c r="O53363" s="172"/>
      <c r="U53363" s="173"/>
    </row>
    <row r="53364" spans="13:21" s="104" customFormat="1" ht="15.75">
      <c r="M53364" s="172"/>
      <c r="N53364" s="172"/>
      <c r="O53364" s="172"/>
      <c r="U53364" s="173"/>
    </row>
    <row r="53365" spans="13:21" s="104" customFormat="1" ht="15.75">
      <c r="M53365" s="172"/>
      <c r="N53365" s="172"/>
      <c r="O53365" s="172"/>
      <c r="U53365" s="173"/>
    </row>
    <row r="53366" spans="13:21" s="104" customFormat="1" ht="15.75">
      <c r="M53366" s="172"/>
      <c r="N53366" s="172"/>
      <c r="O53366" s="172"/>
      <c r="U53366" s="173"/>
    </row>
    <row r="53367" spans="13:21" s="104" customFormat="1" ht="15.75">
      <c r="M53367" s="172"/>
      <c r="N53367" s="172"/>
      <c r="O53367" s="172"/>
      <c r="U53367" s="173"/>
    </row>
    <row r="53368" spans="13:21" s="104" customFormat="1" ht="15.75">
      <c r="M53368" s="172"/>
      <c r="N53368" s="172"/>
      <c r="O53368" s="172"/>
      <c r="U53368" s="173"/>
    </row>
    <row r="53369" spans="13:21" s="104" customFormat="1" ht="15.75">
      <c r="M53369" s="172"/>
      <c r="N53369" s="172"/>
      <c r="O53369" s="172"/>
      <c r="U53369" s="173"/>
    </row>
    <row r="53370" spans="13:21" s="104" customFormat="1" ht="15.75">
      <c r="M53370" s="172"/>
      <c r="N53370" s="172"/>
      <c r="O53370" s="172"/>
      <c r="U53370" s="173"/>
    </row>
    <row r="53371" spans="13:21" s="104" customFormat="1" ht="15.75">
      <c r="M53371" s="172"/>
      <c r="N53371" s="172"/>
      <c r="O53371" s="172"/>
      <c r="U53371" s="173"/>
    </row>
    <row r="53372" spans="13:21" s="104" customFormat="1" ht="15.75">
      <c r="M53372" s="172"/>
      <c r="N53372" s="172"/>
      <c r="O53372" s="172"/>
      <c r="U53372" s="173"/>
    </row>
    <row r="53373" spans="13:21" s="104" customFormat="1" ht="15.75">
      <c r="M53373" s="172"/>
      <c r="N53373" s="172"/>
      <c r="O53373" s="172"/>
      <c r="U53373" s="173"/>
    </row>
    <row r="53374" spans="13:21" s="104" customFormat="1" ht="15.75">
      <c r="M53374" s="172"/>
      <c r="N53374" s="172"/>
      <c r="O53374" s="172"/>
      <c r="U53374" s="173"/>
    </row>
    <row r="53375" spans="13:21" s="104" customFormat="1" ht="15.75">
      <c r="M53375" s="172"/>
      <c r="N53375" s="172"/>
      <c r="O53375" s="172"/>
      <c r="U53375" s="173"/>
    </row>
    <row r="53376" spans="13:21" s="104" customFormat="1" ht="15.75">
      <c r="M53376" s="172"/>
      <c r="N53376" s="172"/>
      <c r="O53376" s="172"/>
      <c r="U53376" s="173"/>
    </row>
    <row r="53377" spans="13:21" s="104" customFormat="1" ht="15.75">
      <c r="M53377" s="172"/>
      <c r="N53377" s="172"/>
      <c r="O53377" s="172"/>
      <c r="U53377" s="173"/>
    </row>
    <row r="53378" spans="13:21" s="104" customFormat="1" ht="15.75">
      <c r="M53378" s="172"/>
      <c r="N53378" s="172"/>
      <c r="O53378" s="172"/>
      <c r="U53378" s="173"/>
    </row>
    <row r="53379" spans="13:21" s="104" customFormat="1" ht="15.75">
      <c r="M53379" s="172"/>
      <c r="N53379" s="172"/>
      <c r="O53379" s="172"/>
      <c r="U53379" s="173"/>
    </row>
    <row r="53380" spans="13:21" s="104" customFormat="1" ht="15.75">
      <c r="M53380" s="172"/>
      <c r="N53380" s="172"/>
      <c r="O53380" s="172"/>
      <c r="U53380" s="173"/>
    </row>
    <row r="53381" spans="13:21" s="104" customFormat="1" ht="15.75">
      <c r="M53381" s="172"/>
      <c r="N53381" s="172"/>
      <c r="O53381" s="172"/>
      <c r="U53381" s="173"/>
    </row>
    <row r="53382" spans="13:21" s="104" customFormat="1" ht="15.75">
      <c r="M53382" s="172"/>
      <c r="N53382" s="172"/>
      <c r="O53382" s="172"/>
      <c r="U53382" s="173"/>
    </row>
    <row r="53383" spans="13:21" s="104" customFormat="1" ht="15.75">
      <c r="M53383" s="172"/>
      <c r="N53383" s="172"/>
      <c r="O53383" s="172"/>
      <c r="U53383" s="173"/>
    </row>
    <row r="53384" spans="13:21" s="104" customFormat="1" ht="15.75">
      <c r="M53384" s="172"/>
      <c r="N53384" s="172"/>
      <c r="O53384" s="172"/>
      <c r="U53384" s="173"/>
    </row>
    <row r="53385" spans="13:21" s="104" customFormat="1" ht="15.75">
      <c r="M53385" s="172"/>
      <c r="N53385" s="172"/>
      <c r="O53385" s="172"/>
      <c r="U53385" s="173"/>
    </row>
    <row r="53386" spans="13:21" s="104" customFormat="1" ht="15.75">
      <c r="M53386" s="172"/>
      <c r="N53386" s="172"/>
      <c r="O53386" s="172"/>
      <c r="U53386" s="173"/>
    </row>
    <row r="53387" spans="13:21" s="104" customFormat="1" ht="15.75">
      <c r="M53387" s="172"/>
      <c r="N53387" s="172"/>
      <c r="O53387" s="172"/>
      <c r="U53387" s="173"/>
    </row>
    <row r="53388" spans="13:21" s="104" customFormat="1" ht="15.75">
      <c r="M53388" s="172"/>
      <c r="N53388" s="172"/>
      <c r="O53388" s="172"/>
      <c r="U53388" s="173"/>
    </row>
    <row r="53389" spans="13:21" s="104" customFormat="1" ht="15.75">
      <c r="M53389" s="172"/>
      <c r="N53389" s="172"/>
      <c r="O53389" s="172"/>
      <c r="U53389" s="173"/>
    </row>
    <row r="53390" spans="13:21" s="104" customFormat="1" ht="15.75">
      <c r="M53390" s="172"/>
      <c r="N53390" s="172"/>
      <c r="O53390" s="172"/>
      <c r="U53390" s="173"/>
    </row>
    <row r="53391" spans="13:21" s="104" customFormat="1" ht="15.75">
      <c r="M53391" s="172"/>
      <c r="N53391" s="172"/>
      <c r="O53391" s="172"/>
      <c r="U53391" s="173"/>
    </row>
    <row r="53392" spans="13:21" s="104" customFormat="1" ht="15.75">
      <c r="M53392" s="172"/>
      <c r="N53392" s="172"/>
      <c r="O53392" s="172"/>
      <c r="U53392" s="173"/>
    </row>
    <row r="53393" spans="13:21" s="104" customFormat="1" ht="15.75">
      <c r="M53393" s="172"/>
      <c r="N53393" s="172"/>
      <c r="O53393" s="172"/>
      <c r="U53393" s="173"/>
    </row>
    <row r="53394" spans="13:21" s="104" customFormat="1" ht="15.75">
      <c r="M53394" s="172"/>
      <c r="N53394" s="172"/>
      <c r="O53394" s="172"/>
      <c r="U53394" s="173"/>
    </row>
    <row r="53395" spans="13:21" s="104" customFormat="1" ht="15.75">
      <c r="M53395" s="172"/>
      <c r="N53395" s="172"/>
      <c r="O53395" s="172"/>
      <c r="U53395" s="173"/>
    </row>
    <row r="53396" spans="13:21" s="104" customFormat="1" ht="15.75">
      <c r="M53396" s="172"/>
      <c r="N53396" s="172"/>
      <c r="O53396" s="172"/>
      <c r="U53396" s="173"/>
    </row>
    <row r="53397" spans="13:21" s="104" customFormat="1" ht="15.75">
      <c r="M53397" s="172"/>
      <c r="N53397" s="172"/>
      <c r="O53397" s="172"/>
      <c r="U53397" s="173"/>
    </row>
    <row r="53398" spans="13:21" s="104" customFormat="1" ht="15.75">
      <c r="M53398" s="172"/>
      <c r="N53398" s="172"/>
      <c r="O53398" s="172"/>
      <c r="U53398" s="173"/>
    </row>
    <row r="53399" spans="13:21" s="104" customFormat="1" ht="15.75">
      <c r="M53399" s="172"/>
      <c r="N53399" s="172"/>
      <c r="O53399" s="172"/>
      <c r="U53399" s="173"/>
    </row>
    <row r="53400" spans="13:21" s="104" customFormat="1" ht="15.75">
      <c r="M53400" s="172"/>
      <c r="N53400" s="172"/>
      <c r="O53400" s="172"/>
      <c r="U53400" s="173"/>
    </row>
    <row r="53401" spans="13:21" s="104" customFormat="1" ht="15.75">
      <c r="M53401" s="172"/>
      <c r="N53401" s="172"/>
      <c r="O53401" s="172"/>
      <c r="U53401" s="173"/>
    </row>
    <row r="53402" spans="13:21" s="104" customFormat="1" ht="15.75">
      <c r="M53402" s="172"/>
      <c r="N53402" s="172"/>
      <c r="O53402" s="172"/>
      <c r="U53402" s="173"/>
    </row>
    <row r="53403" spans="13:21" s="104" customFormat="1" ht="15.75">
      <c r="M53403" s="172"/>
      <c r="N53403" s="172"/>
      <c r="O53403" s="172"/>
      <c r="U53403" s="173"/>
    </row>
    <row r="53404" spans="13:21" s="104" customFormat="1" ht="15.75">
      <c r="M53404" s="172"/>
      <c r="N53404" s="172"/>
      <c r="O53404" s="172"/>
      <c r="U53404" s="173"/>
    </row>
    <row r="53405" spans="13:21" s="104" customFormat="1" ht="15.75">
      <c r="M53405" s="172"/>
      <c r="N53405" s="172"/>
      <c r="O53405" s="172"/>
      <c r="U53405" s="173"/>
    </row>
    <row r="53406" spans="13:21" s="104" customFormat="1" ht="15.75">
      <c r="M53406" s="172"/>
      <c r="N53406" s="172"/>
      <c r="O53406" s="172"/>
      <c r="U53406" s="173"/>
    </row>
    <row r="53407" spans="13:21" s="104" customFormat="1" ht="15.75">
      <c r="M53407" s="172"/>
      <c r="N53407" s="172"/>
      <c r="O53407" s="172"/>
      <c r="U53407" s="173"/>
    </row>
    <row r="53408" spans="13:21" s="104" customFormat="1" ht="15.75">
      <c r="M53408" s="172"/>
      <c r="N53408" s="172"/>
      <c r="O53408" s="172"/>
      <c r="U53408" s="173"/>
    </row>
    <row r="53409" spans="13:21" s="104" customFormat="1" ht="15.75">
      <c r="M53409" s="172"/>
      <c r="N53409" s="172"/>
      <c r="O53409" s="172"/>
      <c r="U53409" s="173"/>
    </row>
    <row r="53410" spans="13:21" s="104" customFormat="1" ht="15.75">
      <c r="M53410" s="172"/>
      <c r="N53410" s="172"/>
      <c r="O53410" s="172"/>
      <c r="U53410" s="173"/>
    </row>
    <row r="53411" spans="13:21" s="104" customFormat="1" ht="15.75">
      <c r="M53411" s="172"/>
      <c r="N53411" s="172"/>
      <c r="O53411" s="172"/>
      <c r="U53411" s="173"/>
    </row>
    <row r="53412" spans="13:21" s="104" customFormat="1" ht="15.75">
      <c r="M53412" s="172"/>
      <c r="N53412" s="172"/>
      <c r="O53412" s="172"/>
      <c r="U53412" s="173"/>
    </row>
    <row r="53413" spans="13:21" s="104" customFormat="1" ht="15.75">
      <c r="M53413" s="172"/>
      <c r="N53413" s="172"/>
      <c r="O53413" s="172"/>
      <c r="U53413" s="173"/>
    </row>
    <row r="53414" spans="13:21" s="104" customFormat="1" ht="15.75">
      <c r="M53414" s="172"/>
      <c r="N53414" s="172"/>
      <c r="O53414" s="172"/>
      <c r="U53414" s="173"/>
    </row>
    <row r="53415" spans="13:21" s="104" customFormat="1" ht="15.75">
      <c r="M53415" s="172"/>
      <c r="N53415" s="172"/>
      <c r="O53415" s="172"/>
      <c r="U53415" s="173"/>
    </row>
    <row r="53416" spans="13:21" s="104" customFormat="1" ht="15.75">
      <c r="M53416" s="172"/>
      <c r="N53416" s="172"/>
      <c r="O53416" s="172"/>
      <c r="U53416" s="173"/>
    </row>
    <row r="53417" spans="13:21" s="104" customFormat="1" ht="15.75">
      <c r="M53417" s="172"/>
      <c r="N53417" s="172"/>
      <c r="O53417" s="172"/>
      <c r="U53417" s="173"/>
    </row>
    <row r="53418" spans="13:21" s="104" customFormat="1" ht="15.75">
      <c r="M53418" s="172"/>
      <c r="N53418" s="172"/>
      <c r="O53418" s="172"/>
      <c r="U53418" s="173"/>
    </row>
    <row r="53419" spans="13:21" s="104" customFormat="1" ht="15.75">
      <c r="M53419" s="172"/>
      <c r="N53419" s="172"/>
      <c r="O53419" s="172"/>
      <c r="U53419" s="173"/>
    </row>
    <row r="53420" spans="13:21" s="104" customFormat="1" ht="15.75">
      <c r="M53420" s="172"/>
      <c r="N53420" s="172"/>
      <c r="O53420" s="172"/>
      <c r="U53420" s="173"/>
    </row>
    <row r="53421" spans="13:21" s="104" customFormat="1" ht="15.75">
      <c r="M53421" s="172"/>
      <c r="N53421" s="172"/>
      <c r="O53421" s="172"/>
      <c r="U53421" s="173"/>
    </row>
    <row r="53422" spans="13:21" s="104" customFormat="1" ht="15.75">
      <c r="M53422" s="172"/>
      <c r="N53422" s="172"/>
      <c r="O53422" s="172"/>
      <c r="U53422" s="173"/>
    </row>
    <row r="53423" spans="13:21" s="104" customFormat="1" ht="15.75">
      <c r="M53423" s="172"/>
      <c r="N53423" s="172"/>
      <c r="O53423" s="172"/>
      <c r="U53423" s="173"/>
    </row>
    <row r="53424" spans="13:21" s="104" customFormat="1" ht="15.75">
      <c r="M53424" s="172"/>
      <c r="N53424" s="172"/>
      <c r="O53424" s="172"/>
      <c r="U53424" s="173"/>
    </row>
    <row r="53425" spans="13:21" s="104" customFormat="1" ht="15.75">
      <c r="M53425" s="172"/>
      <c r="N53425" s="172"/>
      <c r="O53425" s="172"/>
      <c r="U53425" s="173"/>
    </row>
    <row r="53426" spans="13:21" s="104" customFormat="1" ht="15.75">
      <c r="M53426" s="172"/>
      <c r="N53426" s="172"/>
      <c r="O53426" s="172"/>
      <c r="U53426" s="173"/>
    </row>
    <row r="53427" spans="13:21" s="104" customFormat="1" ht="15.75">
      <c r="M53427" s="172"/>
      <c r="N53427" s="172"/>
      <c r="O53427" s="172"/>
      <c r="U53427" s="173"/>
    </row>
    <row r="53428" spans="13:21" s="104" customFormat="1" ht="15.75">
      <c r="M53428" s="172"/>
      <c r="N53428" s="172"/>
      <c r="O53428" s="172"/>
      <c r="U53428" s="173"/>
    </row>
    <row r="53429" spans="13:21" s="104" customFormat="1" ht="15.75">
      <c r="M53429" s="172"/>
      <c r="N53429" s="172"/>
      <c r="O53429" s="172"/>
      <c r="U53429" s="173"/>
    </row>
    <row r="53430" spans="13:21" s="104" customFormat="1" ht="15.75">
      <c r="M53430" s="172"/>
      <c r="N53430" s="172"/>
      <c r="O53430" s="172"/>
      <c r="U53430" s="173"/>
    </row>
    <row r="53431" spans="13:21" s="104" customFormat="1" ht="15.75">
      <c r="M53431" s="172"/>
      <c r="N53431" s="172"/>
      <c r="O53431" s="172"/>
      <c r="U53431" s="173"/>
    </row>
    <row r="53432" spans="13:21" s="104" customFormat="1" ht="15.75">
      <c r="M53432" s="172"/>
      <c r="N53432" s="172"/>
      <c r="O53432" s="172"/>
      <c r="U53432" s="173"/>
    </row>
    <row r="53433" spans="13:21" s="104" customFormat="1" ht="15.75">
      <c r="M53433" s="172"/>
      <c r="N53433" s="172"/>
      <c r="O53433" s="172"/>
      <c r="U53433" s="173"/>
    </row>
    <row r="53434" spans="13:21" s="104" customFormat="1" ht="15.75">
      <c r="M53434" s="172"/>
      <c r="N53434" s="172"/>
      <c r="O53434" s="172"/>
      <c r="U53434" s="173"/>
    </row>
    <row r="53435" spans="13:21" s="104" customFormat="1" ht="15.75">
      <c r="M53435" s="172"/>
      <c r="N53435" s="172"/>
      <c r="O53435" s="172"/>
      <c r="U53435" s="173"/>
    </row>
    <row r="53436" spans="13:21" s="104" customFormat="1" ht="15.75">
      <c r="M53436" s="172"/>
      <c r="N53436" s="172"/>
      <c r="O53436" s="172"/>
      <c r="U53436" s="173"/>
    </row>
    <row r="53437" spans="13:21" s="104" customFormat="1" ht="15.75">
      <c r="M53437" s="172"/>
      <c r="N53437" s="172"/>
      <c r="O53437" s="172"/>
      <c r="U53437" s="173"/>
    </row>
    <row r="53438" spans="13:21" s="104" customFormat="1" ht="15.75">
      <c r="M53438" s="172"/>
      <c r="N53438" s="172"/>
      <c r="O53438" s="172"/>
      <c r="U53438" s="173"/>
    </row>
    <row r="53439" spans="13:21" s="104" customFormat="1" ht="15.75">
      <c r="M53439" s="172"/>
      <c r="N53439" s="172"/>
      <c r="O53439" s="172"/>
      <c r="U53439" s="173"/>
    </row>
    <row r="53440" spans="13:21" s="104" customFormat="1" ht="15.75">
      <c r="M53440" s="172"/>
      <c r="N53440" s="172"/>
      <c r="O53440" s="172"/>
      <c r="U53440" s="173"/>
    </row>
    <row r="53441" spans="13:21" s="104" customFormat="1" ht="15.75">
      <c r="M53441" s="172"/>
      <c r="N53441" s="172"/>
      <c r="O53441" s="172"/>
      <c r="U53441" s="173"/>
    </row>
    <row r="53442" spans="13:21" s="104" customFormat="1" ht="15.75">
      <c r="M53442" s="172"/>
      <c r="N53442" s="172"/>
      <c r="O53442" s="172"/>
      <c r="U53442" s="173"/>
    </row>
    <row r="53443" spans="13:21" s="104" customFormat="1" ht="15.75">
      <c r="M53443" s="172"/>
      <c r="N53443" s="172"/>
      <c r="O53443" s="172"/>
      <c r="U53443" s="173"/>
    </row>
    <row r="53444" spans="13:21" s="104" customFormat="1" ht="15.75">
      <c r="M53444" s="172"/>
      <c r="N53444" s="172"/>
      <c r="O53444" s="172"/>
      <c r="U53444" s="173"/>
    </row>
    <row r="53445" spans="13:21" s="104" customFormat="1" ht="15.75">
      <c r="M53445" s="172"/>
      <c r="N53445" s="172"/>
      <c r="O53445" s="172"/>
      <c r="U53445" s="173"/>
    </row>
    <row r="53446" spans="13:21" s="104" customFormat="1" ht="15.75">
      <c r="M53446" s="172"/>
      <c r="N53446" s="172"/>
      <c r="O53446" s="172"/>
      <c r="U53446" s="173"/>
    </row>
    <row r="53447" spans="13:21" s="104" customFormat="1" ht="15.75">
      <c r="M53447" s="172"/>
      <c r="N53447" s="172"/>
      <c r="O53447" s="172"/>
      <c r="U53447" s="173"/>
    </row>
    <row r="53448" spans="13:21" s="104" customFormat="1" ht="15.75">
      <c r="M53448" s="172"/>
      <c r="N53448" s="172"/>
      <c r="O53448" s="172"/>
      <c r="U53448" s="173"/>
    </row>
    <row r="53449" spans="13:21" s="104" customFormat="1" ht="15.75">
      <c r="M53449" s="172"/>
      <c r="N53449" s="172"/>
      <c r="O53449" s="172"/>
      <c r="U53449" s="173"/>
    </row>
    <row r="53450" spans="13:21" s="104" customFormat="1" ht="15.75">
      <c r="M53450" s="172"/>
      <c r="N53450" s="172"/>
      <c r="O53450" s="172"/>
      <c r="U53450" s="173"/>
    </row>
    <row r="53451" spans="13:21" s="104" customFormat="1" ht="15.75">
      <c r="M53451" s="172"/>
      <c r="N53451" s="172"/>
      <c r="O53451" s="172"/>
      <c r="U53451" s="173"/>
    </row>
    <row r="53452" spans="13:21" s="104" customFormat="1" ht="15.75">
      <c r="M53452" s="172"/>
      <c r="N53452" s="172"/>
      <c r="O53452" s="172"/>
      <c r="U53452" s="173"/>
    </row>
    <row r="53453" spans="13:21" s="104" customFormat="1" ht="15.75">
      <c r="M53453" s="172"/>
      <c r="N53453" s="172"/>
      <c r="O53453" s="172"/>
      <c r="U53453" s="173"/>
    </row>
    <row r="53454" spans="13:21" s="104" customFormat="1" ht="15.75">
      <c r="M53454" s="172"/>
      <c r="N53454" s="172"/>
      <c r="O53454" s="172"/>
      <c r="U53454" s="173"/>
    </row>
    <row r="53455" spans="13:21" s="104" customFormat="1" ht="15.75">
      <c r="M53455" s="172"/>
      <c r="N53455" s="172"/>
      <c r="O53455" s="172"/>
      <c r="U53455" s="173"/>
    </row>
    <row r="53456" spans="13:21" s="104" customFormat="1" ht="15.75">
      <c r="M53456" s="172"/>
      <c r="N53456" s="172"/>
      <c r="O53456" s="172"/>
      <c r="U53456" s="173"/>
    </row>
    <row r="53457" spans="13:21" s="104" customFormat="1" ht="15.75">
      <c r="M53457" s="172"/>
      <c r="N53457" s="172"/>
      <c r="O53457" s="172"/>
      <c r="U53457" s="173"/>
    </row>
    <row r="53458" spans="13:21" s="104" customFormat="1" ht="15.75">
      <c r="M53458" s="172"/>
      <c r="N53458" s="172"/>
      <c r="O53458" s="172"/>
      <c r="U53458" s="173"/>
    </row>
    <row r="53459" spans="13:21" s="104" customFormat="1" ht="15.75">
      <c r="M53459" s="172"/>
      <c r="N53459" s="172"/>
      <c r="O53459" s="172"/>
      <c r="U53459" s="173"/>
    </row>
    <row r="53460" spans="13:21" s="104" customFormat="1" ht="15.75">
      <c r="M53460" s="172"/>
      <c r="N53460" s="172"/>
      <c r="O53460" s="172"/>
      <c r="U53460" s="173"/>
    </row>
    <row r="53461" spans="13:21" s="104" customFormat="1" ht="15.75">
      <c r="M53461" s="172"/>
      <c r="N53461" s="172"/>
      <c r="O53461" s="172"/>
      <c r="U53461" s="173"/>
    </row>
    <row r="53462" spans="13:21" s="104" customFormat="1" ht="15.75">
      <c r="M53462" s="172"/>
      <c r="N53462" s="172"/>
      <c r="O53462" s="172"/>
      <c r="U53462" s="173"/>
    </row>
    <row r="53463" spans="13:21" s="104" customFormat="1" ht="15.75">
      <c r="M53463" s="172"/>
      <c r="N53463" s="172"/>
      <c r="O53463" s="172"/>
      <c r="U53463" s="173"/>
    </row>
    <row r="53464" spans="13:21" s="104" customFormat="1" ht="15.75">
      <c r="M53464" s="172"/>
      <c r="N53464" s="172"/>
      <c r="O53464" s="172"/>
      <c r="U53464" s="173"/>
    </row>
    <row r="53465" spans="13:21" s="104" customFormat="1" ht="15.75">
      <c r="M53465" s="172"/>
      <c r="N53465" s="172"/>
      <c r="O53465" s="172"/>
      <c r="U53465" s="173"/>
    </row>
    <row r="53466" spans="13:21" s="104" customFormat="1" ht="15.75">
      <c r="M53466" s="172"/>
      <c r="N53466" s="172"/>
      <c r="O53466" s="172"/>
      <c r="U53466" s="173"/>
    </row>
    <row r="53467" spans="13:21" s="104" customFormat="1" ht="15.75">
      <c r="M53467" s="172"/>
      <c r="N53467" s="172"/>
      <c r="O53467" s="172"/>
      <c r="U53467" s="173"/>
    </row>
    <row r="53468" spans="13:21" s="104" customFormat="1" ht="15.75">
      <c r="M53468" s="172"/>
      <c r="N53468" s="172"/>
      <c r="O53468" s="172"/>
      <c r="U53468" s="173"/>
    </row>
    <row r="53469" spans="13:21" s="104" customFormat="1" ht="15.75">
      <c r="M53469" s="172"/>
      <c r="N53469" s="172"/>
      <c r="O53469" s="172"/>
      <c r="U53469" s="173"/>
    </row>
    <row r="53470" spans="13:21" s="104" customFormat="1" ht="15.75">
      <c r="M53470" s="172"/>
      <c r="N53470" s="172"/>
      <c r="O53470" s="172"/>
      <c r="U53470" s="173"/>
    </row>
    <row r="53471" spans="13:21" s="104" customFormat="1" ht="15.75">
      <c r="M53471" s="172"/>
      <c r="N53471" s="172"/>
      <c r="O53471" s="172"/>
      <c r="U53471" s="173"/>
    </row>
    <row r="53472" spans="13:21" s="104" customFormat="1" ht="15.75">
      <c r="M53472" s="172"/>
      <c r="N53472" s="172"/>
      <c r="O53472" s="172"/>
      <c r="U53472" s="173"/>
    </row>
    <row r="53473" spans="13:21" s="104" customFormat="1" ht="15.75">
      <c r="M53473" s="172"/>
      <c r="N53473" s="172"/>
      <c r="O53473" s="172"/>
      <c r="U53473" s="173"/>
    </row>
    <row r="53474" spans="13:21" s="104" customFormat="1" ht="15.75">
      <c r="M53474" s="172"/>
      <c r="N53474" s="172"/>
      <c r="O53474" s="172"/>
      <c r="U53474" s="173"/>
    </row>
    <row r="53475" spans="13:21" s="104" customFormat="1" ht="15.75">
      <c r="M53475" s="172"/>
      <c r="N53475" s="172"/>
      <c r="O53475" s="172"/>
      <c r="U53475" s="173"/>
    </row>
    <row r="53476" spans="13:21" s="104" customFormat="1" ht="15.75">
      <c r="M53476" s="172"/>
      <c r="N53476" s="172"/>
      <c r="O53476" s="172"/>
      <c r="U53476" s="173"/>
    </row>
    <row r="53477" spans="13:21" s="104" customFormat="1" ht="15.75">
      <c r="M53477" s="172"/>
      <c r="N53477" s="172"/>
      <c r="O53477" s="172"/>
      <c r="U53477" s="173"/>
    </row>
    <row r="53478" spans="13:21" s="104" customFormat="1" ht="15.75">
      <c r="M53478" s="172"/>
      <c r="N53478" s="172"/>
      <c r="O53478" s="172"/>
      <c r="U53478" s="173"/>
    </row>
    <row r="53479" spans="13:21" s="104" customFormat="1" ht="15.75">
      <c r="M53479" s="172"/>
      <c r="N53479" s="172"/>
      <c r="O53479" s="172"/>
      <c r="U53479" s="173"/>
    </row>
    <row r="53480" spans="13:21" s="104" customFormat="1" ht="15.75">
      <c r="M53480" s="172"/>
      <c r="N53480" s="172"/>
      <c r="O53480" s="172"/>
      <c r="U53480" s="173"/>
    </row>
    <row r="53481" spans="13:21" s="104" customFormat="1" ht="15.75">
      <c r="M53481" s="172"/>
      <c r="N53481" s="172"/>
      <c r="O53481" s="172"/>
      <c r="U53481" s="173"/>
    </row>
    <row r="53482" spans="13:21" s="104" customFormat="1" ht="15.75">
      <c r="M53482" s="172"/>
      <c r="N53482" s="172"/>
      <c r="O53482" s="172"/>
      <c r="U53482" s="173"/>
    </row>
    <row r="53483" spans="13:21" s="104" customFormat="1" ht="15.75">
      <c r="M53483" s="172"/>
      <c r="N53483" s="172"/>
      <c r="O53483" s="172"/>
      <c r="U53483" s="173"/>
    </row>
    <row r="53484" spans="13:21" s="104" customFormat="1" ht="15.75">
      <c r="M53484" s="172"/>
      <c r="N53484" s="172"/>
      <c r="O53484" s="172"/>
      <c r="U53484" s="173"/>
    </row>
    <row r="53485" spans="13:21" s="104" customFormat="1" ht="15.75">
      <c r="M53485" s="172"/>
      <c r="N53485" s="172"/>
      <c r="O53485" s="172"/>
      <c r="U53485" s="173"/>
    </row>
    <row r="53486" spans="13:21" s="104" customFormat="1" ht="15.75">
      <c r="M53486" s="172"/>
      <c r="N53486" s="172"/>
      <c r="O53486" s="172"/>
      <c r="U53486" s="173"/>
    </row>
    <row r="53487" spans="13:21" s="104" customFormat="1" ht="15.75">
      <c r="M53487" s="172"/>
      <c r="N53487" s="172"/>
      <c r="O53487" s="172"/>
      <c r="U53487" s="173"/>
    </row>
    <row r="53488" spans="13:21" s="104" customFormat="1" ht="15.75">
      <c r="M53488" s="172"/>
      <c r="N53488" s="172"/>
      <c r="O53488" s="172"/>
      <c r="U53488" s="173"/>
    </row>
    <row r="53489" spans="13:21" s="104" customFormat="1" ht="15.75">
      <c r="M53489" s="172"/>
      <c r="N53489" s="172"/>
      <c r="O53489" s="172"/>
      <c r="U53489" s="173"/>
    </row>
    <row r="53490" spans="13:21" s="104" customFormat="1" ht="15.75">
      <c r="M53490" s="172"/>
      <c r="N53490" s="172"/>
      <c r="O53490" s="172"/>
      <c r="U53490" s="173"/>
    </row>
    <row r="53491" spans="13:21" s="104" customFormat="1" ht="15.75">
      <c r="M53491" s="172"/>
      <c r="N53491" s="172"/>
      <c r="O53491" s="172"/>
      <c r="U53491" s="173"/>
    </row>
    <row r="53492" spans="13:21" s="104" customFormat="1" ht="15.75">
      <c r="M53492" s="172"/>
      <c r="N53492" s="172"/>
      <c r="O53492" s="172"/>
      <c r="U53492" s="173"/>
    </row>
    <row r="53493" spans="13:21" s="104" customFormat="1" ht="15.75">
      <c r="M53493" s="172"/>
      <c r="N53493" s="172"/>
      <c r="O53493" s="172"/>
      <c r="U53493" s="173"/>
    </row>
    <row r="53494" spans="13:21" s="104" customFormat="1" ht="15.75">
      <c r="M53494" s="172"/>
      <c r="N53494" s="172"/>
      <c r="O53494" s="172"/>
      <c r="U53494" s="173"/>
    </row>
    <row r="53495" spans="13:21" s="104" customFormat="1" ht="15.75">
      <c r="M53495" s="172"/>
      <c r="N53495" s="172"/>
      <c r="O53495" s="172"/>
      <c r="U53495" s="173"/>
    </row>
    <row r="53496" spans="13:21" s="104" customFormat="1" ht="15.75">
      <c r="M53496" s="172"/>
      <c r="N53496" s="172"/>
      <c r="O53496" s="172"/>
      <c r="U53496" s="173"/>
    </row>
    <row r="53497" spans="13:21" s="104" customFormat="1" ht="15.75">
      <c r="M53497" s="172"/>
      <c r="N53497" s="172"/>
      <c r="O53497" s="172"/>
      <c r="U53497" s="173"/>
    </row>
    <row r="53498" spans="13:21" s="104" customFormat="1" ht="15.75">
      <c r="M53498" s="172"/>
      <c r="N53498" s="172"/>
      <c r="O53498" s="172"/>
      <c r="U53498" s="173"/>
    </row>
    <row r="53499" spans="13:21" s="104" customFormat="1" ht="15.75">
      <c r="M53499" s="172"/>
      <c r="N53499" s="172"/>
      <c r="O53499" s="172"/>
      <c r="U53499" s="173"/>
    </row>
    <row r="53500" spans="13:21" s="104" customFormat="1" ht="15.75">
      <c r="M53500" s="172"/>
      <c r="N53500" s="172"/>
      <c r="O53500" s="172"/>
      <c r="U53500" s="173"/>
    </row>
    <row r="53501" spans="13:21" s="104" customFormat="1" ht="15.75">
      <c r="M53501" s="172"/>
      <c r="N53501" s="172"/>
      <c r="O53501" s="172"/>
      <c r="U53501" s="173"/>
    </row>
    <row r="53502" spans="13:21" s="104" customFormat="1" ht="15.75">
      <c r="M53502" s="172"/>
      <c r="N53502" s="172"/>
      <c r="O53502" s="172"/>
      <c r="U53502" s="173"/>
    </row>
    <row r="53503" spans="13:21" s="104" customFormat="1" ht="15.75">
      <c r="M53503" s="172"/>
      <c r="N53503" s="172"/>
      <c r="O53503" s="172"/>
      <c r="U53503" s="173"/>
    </row>
    <row r="53504" spans="13:21" s="104" customFormat="1" ht="15.75">
      <c r="M53504" s="172"/>
      <c r="N53504" s="172"/>
      <c r="O53504" s="172"/>
      <c r="U53504" s="173"/>
    </row>
    <row r="53505" spans="13:21" s="104" customFormat="1" ht="15.75">
      <c r="M53505" s="172"/>
      <c r="N53505" s="172"/>
      <c r="O53505" s="172"/>
      <c r="U53505" s="173"/>
    </row>
    <row r="53506" spans="13:21" s="104" customFormat="1" ht="15.75">
      <c r="M53506" s="172"/>
      <c r="N53506" s="172"/>
      <c r="O53506" s="172"/>
      <c r="U53506" s="173"/>
    </row>
    <row r="53507" spans="13:21" s="104" customFormat="1" ht="15.75">
      <c r="M53507" s="172"/>
      <c r="N53507" s="172"/>
      <c r="O53507" s="172"/>
      <c r="U53507" s="173"/>
    </row>
    <row r="53508" spans="13:21" s="104" customFormat="1" ht="15.75">
      <c r="M53508" s="172"/>
      <c r="N53508" s="172"/>
      <c r="O53508" s="172"/>
      <c r="U53508" s="173"/>
    </row>
    <row r="53509" spans="13:21" s="104" customFormat="1" ht="15.75">
      <c r="M53509" s="172"/>
      <c r="N53509" s="172"/>
      <c r="O53509" s="172"/>
      <c r="U53509" s="173"/>
    </row>
    <row r="53510" spans="13:21" s="104" customFormat="1" ht="15.75">
      <c r="M53510" s="172"/>
      <c r="N53510" s="172"/>
      <c r="O53510" s="172"/>
      <c r="U53510" s="173"/>
    </row>
    <row r="53511" spans="13:21" s="104" customFormat="1" ht="15.75">
      <c r="M53511" s="172"/>
      <c r="N53511" s="172"/>
      <c r="O53511" s="172"/>
      <c r="U53511" s="173"/>
    </row>
    <row r="53512" spans="13:21" s="104" customFormat="1" ht="15.75">
      <c r="M53512" s="172"/>
      <c r="N53512" s="172"/>
      <c r="O53512" s="172"/>
      <c r="U53512" s="173"/>
    </row>
    <row r="53513" spans="13:21" s="104" customFormat="1" ht="15.75">
      <c r="M53513" s="172"/>
      <c r="N53513" s="172"/>
      <c r="O53513" s="172"/>
      <c r="U53513" s="173"/>
    </row>
    <row r="53514" spans="13:21" s="104" customFormat="1" ht="15.75">
      <c r="M53514" s="172"/>
      <c r="N53514" s="172"/>
      <c r="O53514" s="172"/>
      <c r="U53514" s="173"/>
    </row>
    <row r="53515" spans="13:21" s="104" customFormat="1" ht="15.75">
      <c r="M53515" s="172"/>
      <c r="N53515" s="172"/>
      <c r="O53515" s="172"/>
      <c r="U53515" s="173"/>
    </row>
    <row r="53516" spans="13:21" s="104" customFormat="1" ht="15.75">
      <c r="M53516" s="172"/>
      <c r="N53516" s="172"/>
      <c r="O53516" s="172"/>
      <c r="U53516" s="173"/>
    </row>
    <row r="53517" spans="13:21" s="104" customFormat="1" ht="15.75">
      <c r="M53517" s="172"/>
      <c r="N53517" s="172"/>
      <c r="O53517" s="172"/>
      <c r="U53517" s="173"/>
    </row>
    <row r="53518" spans="13:21" s="104" customFormat="1" ht="15.75">
      <c r="M53518" s="172"/>
      <c r="N53518" s="172"/>
      <c r="O53518" s="172"/>
      <c r="U53518" s="173"/>
    </row>
    <row r="53519" spans="13:21" s="104" customFormat="1" ht="15.75">
      <c r="M53519" s="172"/>
      <c r="N53519" s="172"/>
      <c r="O53519" s="172"/>
      <c r="U53519" s="173"/>
    </row>
    <row r="53520" spans="13:21" s="104" customFormat="1" ht="15.75">
      <c r="M53520" s="172"/>
      <c r="N53520" s="172"/>
      <c r="O53520" s="172"/>
      <c r="U53520" s="173"/>
    </row>
    <row r="53521" spans="13:21" s="104" customFormat="1" ht="15.75">
      <c r="M53521" s="172"/>
      <c r="N53521" s="172"/>
      <c r="O53521" s="172"/>
      <c r="U53521" s="173"/>
    </row>
    <row r="53522" spans="13:21" s="104" customFormat="1" ht="15.75">
      <c r="M53522" s="172"/>
      <c r="N53522" s="172"/>
      <c r="O53522" s="172"/>
      <c r="U53522" s="173"/>
    </row>
    <row r="53523" spans="13:21" s="104" customFormat="1" ht="15.75">
      <c r="M53523" s="172"/>
      <c r="N53523" s="172"/>
      <c r="O53523" s="172"/>
      <c r="U53523" s="173"/>
    </row>
    <row r="53524" spans="13:21" s="104" customFormat="1" ht="15.75">
      <c r="M53524" s="172"/>
      <c r="N53524" s="172"/>
      <c r="O53524" s="172"/>
      <c r="U53524" s="173"/>
    </row>
    <row r="53525" spans="13:21" s="104" customFormat="1" ht="15.75">
      <c r="M53525" s="172"/>
      <c r="N53525" s="172"/>
      <c r="O53525" s="172"/>
      <c r="U53525" s="173"/>
    </row>
    <row r="53526" spans="13:21" s="104" customFormat="1" ht="15.75">
      <c r="M53526" s="172"/>
      <c r="N53526" s="172"/>
      <c r="O53526" s="172"/>
      <c r="U53526" s="173"/>
    </row>
    <row r="53527" spans="13:21" s="104" customFormat="1" ht="15.75">
      <c r="M53527" s="172"/>
      <c r="N53527" s="172"/>
      <c r="O53527" s="172"/>
      <c r="U53527" s="173"/>
    </row>
    <row r="53528" spans="13:21" s="104" customFormat="1" ht="15.75">
      <c r="M53528" s="172"/>
      <c r="N53528" s="172"/>
      <c r="O53528" s="172"/>
      <c r="U53528" s="173"/>
    </row>
    <row r="53529" spans="13:21" s="104" customFormat="1" ht="15.75">
      <c r="M53529" s="172"/>
      <c r="N53529" s="172"/>
      <c r="O53529" s="172"/>
      <c r="U53529" s="173"/>
    </row>
    <row r="53530" spans="13:21" s="104" customFormat="1" ht="15.75">
      <c r="M53530" s="172"/>
      <c r="N53530" s="172"/>
      <c r="O53530" s="172"/>
      <c r="U53530" s="173"/>
    </row>
    <row r="53531" spans="13:21" s="104" customFormat="1" ht="15.75">
      <c r="M53531" s="172"/>
      <c r="N53531" s="172"/>
      <c r="O53531" s="172"/>
      <c r="U53531" s="173"/>
    </row>
    <row r="53532" spans="13:21" s="104" customFormat="1" ht="15.75">
      <c r="M53532" s="172"/>
      <c r="N53532" s="172"/>
      <c r="O53532" s="172"/>
      <c r="U53532" s="173"/>
    </row>
    <row r="53533" spans="13:21" s="104" customFormat="1" ht="15.75">
      <c r="M53533" s="172"/>
      <c r="N53533" s="172"/>
      <c r="O53533" s="172"/>
      <c r="U53533" s="173"/>
    </row>
    <row r="53534" spans="13:21" s="104" customFormat="1" ht="15.75">
      <c r="M53534" s="172"/>
      <c r="N53534" s="172"/>
      <c r="O53534" s="172"/>
      <c r="U53534" s="173"/>
    </row>
    <row r="53535" spans="13:21" s="104" customFormat="1" ht="15.75">
      <c r="M53535" s="172"/>
      <c r="N53535" s="172"/>
      <c r="O53535" s="172"/>
      <c r="U53535" s="173"/>
    </row>
    <row r="53536" spans="13:21" s="104" customFormat="1" ht="15.75">
      <c r="M53536" s="172"/>
      <c r="N53536" s="172"/>
      <c r="O53536" s="172"/>
      <c r="U53536" s="173"/>
    </row>
    <row r="53537" spans="13:21" s="104" customFormat="1" ht="15.75">
      <c r="M53537" s="172"/>
      <c r="N53537" s="172"/>
      <c r="O53537" s="172"/>
      <c r="U53537" s="173"/>
    </row>
    <row r="53538" spans="13:21" s="104" customFormat="1" ht="15.75">
      <c r="M53538" s="172"/>
      <c r="N53538" s="172"/>
      <c r="O53538" s="172"/>
      <c r="U53538" s="173"/>
    </row>
    <row r="53539" spans="13:21" s="104" customFormat="1" ht="15.75">
      <c r="M53539" s="172"/>
      <c r="N53539" s="172"/>
      <c r="O53539" s="172"/>
      <c r="U53539" s="173"/>
    </row>
    <row r="53540" spans="13:21" s="104" customFormat="1" ht="15.75">
      <c r="M53540" s="172"/>
      <c r="N53540" s="172"/>
      <c r="O53540" s="172"/>
      <c r="U53540" s="173"/>
    </row>
    <row r="53541" spans="13:21" s="104" customFormat="1" ht="15.75">
      <c r="M53541" s="172"/>
      <c r="N53541" s="172"/>
      <c r="O53541" s="172"/>
      <c r="U53541" s="173"/>
    </row>
    <row r="53542" spans="13:21" s="104" customFormat="1" ht="15.75">
      <c r="M53542" s="172"/>
      <c r="N53542" s="172"/>
      <c r="O53542" s="172"/>
      <c r="U53542" s="173"/>
    </row>
    <row r="53543" spans="13:21" s="104" customFormat="1" ht="15.75">
      <c r="M53543" s="172"/>
      <c r="N53543" s="172"/>
      <c r="O53543" s="172"/>
      <c r="U53543" s="173"/>
    </row>
    <row r="53544" spans="13:21" s="104" customFormat="1" ht="15.75">
      <c r="M53544" s="172"/>
      <c r="N53544" s="172"/>
      <c r="O53544" s="172"/>
      <c r="U53544" s="173"/>
    </row>
    <row r="53545" spans="13:21" s="104" customFormat="1" ht="15.75">
      <c r="M53545" s="172"/>
      <c r="N53545" s="172"/>
      <c r="O53545" s="172"/>
      <c r="U53545" s="173"/>
    </row>
    <row r="53546" spans="13:21" s="104" customFormat="1" ht="15.75">
      <c r="M53546" s="172"/>
      <c r="N53546" s="172"/>
      <c r="O53546" s="172"/>
      <c r="U53546" s="173"/>
    </row>
    <row r="53547" spans="13:21" s="104" customFormat="1" ht="15.75">
      <c r="M53547" s="172"/>
      <c r="N53547" s="172"/>
      <c r="O53547" s="172"/>
      <c r="U53547" s="173"/>
    </row>
    <row r="53548" spans="13:21" s="104" customFormat="1" ht="15.75">
      <c r="M53548" s="172"/>
      <c r="N53548" s="172"/>
      <c r="O53548" s="172"/>
      <c r="U53548" s="173"/>
    </row>
    <row r="53549" spans="13:21" s="104" customFormat="1" ht="15.75">
      <c r="M53549" s="172"/>
      <c r="N53549" s="172"/>
      <c r="O53549" s="172"/>
      <c r="U53549" s="173"/>
    </row>
    <row r="53550" spans="13:21" s="104" customFormat="1" ht="15.75">
      <c r="M53550" s="172"/>
      <c r="N53550" s="172"/>
      <c r="O53550" s="172"/>
      <c r="U53550" s="173"/>
    </row>
    <row r="53551" spans="13:21" s="104" customFormat="1" ht="15.75">
      <c r="M53551" s="172"/>
      <c r="N53551" s="172"/>
      <c r="O53551" s="172"/>
      <c r="U53551" s="173"/>
    </row>
    <row r="53552" spans="13:21" s="104" customFormat="1" ht="15.75">
      <c r="M53552" s="172"/>
      <c r="N53552" s="172"/>
      <c r="O53552" s="172"/>
      <c r="U53552" s="173"/>
    </row>
    <row r="53553" spans="13:21" s="104" customFormat="1" ht="15.75">
      <c r="M53553" s="172"/>
      <c r="N53553" s="172"/>
      <c r="O53553" s="172"/>
      <c r="U53553" s="173"/>
    </row>
    <row r="53554" spans="13:21" s="104" customFormat="1" ht="15.75">
      <c r="M53554" s="172"/>
      <c r="N53554" s="172"/>
      <c r="O53554" s="172"/>
      <c r="U53554" s="173"/>
    </row>
    <row r="53555" spans="13:21" s="104" customFormat="1" ht="15.75">
      <c r="M53555" s="172"/>
      <c r="N53555" s="172"/>
      <c r="O53555" s="172"/>
      <c r="U53555" s="173"/>
    </row>
    <row r="53556" spans="13:21" s="104" customFormat="1" ht="15.75">
      <c r="M53556" s="172"/>
      <c r="N53556" s="172"/>
      <c r="O53556" s="172"/>
      <c r="U53556" s="173"/>
    </row>
    <row r="53557" spans="13:21" s="104" customFormat="1" ht="15.75">
      <c r="M53557" s="172"/>
      <c r="N53557" s="172"/>
      <c r="O53557" s="172"/>
      <c r="U53557" s="173"/>
    </row>
    <row r="53558" spans="13:21" s="104" customFormat="1" ht="15.75">
      <c r="M53558" s="172"/>
      <c r="N53558" s="172"/>
      <c r="O53558" s="172"/>
      <c r="U53558" s="173"/>
    </row>
    <row r="53559" spans="13:21" s="104" customFormat="1" ht="15.75">
      <c r="M53559" s="172"/>
      <c r="N53559" s="172"/>
      <c r="O53559" s="172"/>
      <c r="U53559" s="173"/>
    </row>
    <row r="53560" spans="13:21" s="104" customFormat="1" ht="15.75">
      <c r="M53560" s="172"/>
      <c r="N53560" s="172"/>
      <c r="O53560" s="172"/>
      <c r="U53560" s="173"/>
    </row>
    <row r="53561" spans="13:21" s="104" customFormat="1" ht="15.75">
      <c r="M53561" s="172"/>
      <c r="N53561" s="172"/>
      <c r="O53561" s="172"/>
      <c r="U53561" s="173"/>
    </row>
    <row r="53562" spans="13:21" s="104" customFormat="1" ht="15.75">
      <c r="M53562" s="172"/>
      <c r="N53562" s="172"/>
      <c r="O53562" s="172"/>
      <c r="U53562" s="173"/>
    </row>
    <row r="53563" spans="13:21" s="104" customFormat="1" ht="15.75">
      <c r="M53563" s="172"/>
      <c r="N53563" s="172"/>
      <c r="O53563" s="172"/>
      <c r="U53563" s="173"/>
    </row>
    <row r="53564" spans="13:21" s="104" customFormat="1" ht="15.75">
      <c r="M53564" s="172"/>
      <c r="N53564" s="172"/>
      <c r="O53564" s="172"/>
      <c r="U53564" s="173"/>
    </row>
    <row r="53565" spans="13:21" s="104" customFormat="1" ht="15.75">
      <c r="M53565" s="172"/>
      <c r="N53565" s="172"/>
      <c r="O53565" s="172"/>
      <c r="U53565" s="173"/>
    </row>
    <row r="53566" spans="13:21" s="104" customFormat="1" ht="15.75">
      <c r="M53566" s="172"/>
      <c r="N53566" s="172"/>
      <c r="O53566" s="172"/>
      <c r="U53566" s="173"/>
    </row>
    <row r="53567" spans="13:21" s="104" customFormat="1" ht="15.75">
      <c r="M53567" s="172"/>
      <c r="N53567" s="172"/>
      <c r="O53567" s="172"/>
      <c r="U53567" s="173"/>
    </row>
    <row r="53568" spans="13:21" s="104" customFormat="1" ht="15.75">
      <c r="M53568" s="172"/>
      <c r="N53568" s="172"/>
      <c r="O53568" s="172"/>
      <c r="U53568" s="173"/>
    </row>
    <row r="53569" spans="13:21" s="104" customFormat="1" ht="15.75">
      <c r="M53569" s="172"/>
      <c r="N53569" s="172"/>
      <c r="O53569" s="172"/>
      <c r="U53569" s="173"/>
    </row>
    <row r="53570" spans="13:21" s="104" customFormat="1" ht="15.75">
      <c r="M53570" s="172"/>
      <c r="N53570" s="172"/>
      <c r="O53570" s="172"/>
      <c r="U53570" s="173"/>
    </row>
    <row r="53571" spans="13:21" s="104" customFormat="1" ht="15.75">
      <c r="M53571" s="172"/>
      <c r="N53571" s="172"/>
      <c r="O53571" s="172"/>
      <c r="U53571" s="173"/>
    </row>
    <row r="53572" spans="13:21" s="104" customFormat="1" ht="15.75">
      <c r="M53572" s="172"/>
      <c r="N53572" s="172"/>
      <c r="O53572" s="172"/>
      <c r="U53572" s="173"/>
    </row>
    <row r="53573" spans="13:21" s="104" customFormat="1" ht="15.75">
      <c r="M53573" s="172"/>
      <c r="N53573" s="172"/>
      <c r="O53573" s="172"/>
      <c r="U53573" s="173"/>
    </row>
    <row r="53574" spans="13:21" s="104" customFormat="1" ht="15.75">
      <c r="M53574" s="172"/>
      <c r="N53574" s="172"/>
      <c r="O53574" s="172"/>
      <c r="U53574" s="173"/>
    </row>
    <row r="53575" spans="13:21" s="104" customFormat="1" ht="15.75">
      <c r="M53575" s="172"/>
      <c r="N53575" s="172"/>
      <c r="O53575" s="172"/>
      <c r="U53575" s="173"/>
    </row>
    <row r="53576" spans="13:21" s="104" customFormat="1" ht="15.75">
      <c r="M53576" s="172"/>
      <c r="N53576" s="172"/>
      <c r="O53576" s="172"/>
      <c r="U53576" s="173"/>
    </row>
    <row r="53577" spans="13:21" s="104" customFormat="1" ht="15.75">
      <c r="M53577" s="172"/>
      <c r="N53577" s="172"/>
      <c r="O53577" s="172"/>
      <c r="U53577" s="173"/>
    </row>
    <row r="53578" spans="13:21" s="104" customFormat="1" ht="15.75">
      <c r="M53578" s="172"/>
      <c r="N53578" s="172"/>
      <c r="O53578" s="172"/>
      <c r="U53578" s="173"/>
    </row>
    <row r="53579" spans="13:21" s="104" customFormat="1" ht="15.75">
      <c r="M53579" s="172"/>
      <c r="N53579" s="172"/>
      <c r="O53579" s="172"/>
      <c r="U53579" s="173"/>
    </row>
    <row r="53580" spans="13:21" s="104" customFormat="1" ht="15.75">
      <c r="M53580" s="172"/>
      <c r="N53580" s="172"/>
      <c r="O53580" s="172"/>
      <c r="U53580" s="173"/>
    </row>
    <row r="53581" spans="13:21" s="104" customFormat="1" ht="15.75">
      <c r="M53581" s="172"/>
      <c r="N53581" s="172"/>
      <c r="O53581" s="172"/>
      <c r="U53581" s="173"/>
    </row>
    <row r="53582" spans="13:21" s="104" customFormat="1" ht="15.75">
      <c r="M53582" s="172"/>
      <c r="N53582" s="172"/>
      <c r="O53582" s="172"/>
      <c r="U53582" s="173"/>
    </row>
    <row r="53583" spans="13:21" s="104" customFormat="1" ht="15.75">
      <c r="M53583" s="172"/>
      <c r="N53583" s="172"/>
      <c r="O53583" s="172"/>
      <c r="U53583" s="173"/>
    </row>
    <row r="53584" spans="13:21" s="104" customFormat="1" ht="15.75">
      <c r="M53584" s="172"/>
      <c r="N53584" s="172"/>
      <c r="O53584" s="172"/>
      <c r="U53584" s="173"/>
    </row>
    <row r="53585" spans="13:21" s="104" customFormat="1" ht="15.75">
      <c r="M53585" s="172"/>
      <c r="N53585" s="172"/>
      <c r="O53585" s="172"/>
      <c r="U53585" s="173"/>
    </row>
    <row r="53586" spans="13:21" s="104" customFormat="1" ht="15.75">
      <c r="M53586" s="172"/>
      <c r="N53586" s="172"/>
      <c r="O53586" s="172"/>
      <c r="U53586" s="173"/>
    </row>
    <row r="53587" spans="13:21" s="104" customFormat="1" ht="15.75">
      <c r="M53587" s="172"/>
      <c r="N53587" s="172"/>
      <c r="O53587" s="172"/>
      <c r="U53587" s="173"/>
    </row>
    <row r="53588" spans="13:21" s="104" customFormat="1" ht="15.75">
      <c r="M53588" s="172"/>
      <c r="N53588" s="172"/>
      <c r="O53588" s="172"/>
      <c r="U53588" s="173"/>
    </row>
    <row r="53589" spans="13:21" s="104" customFormat="1" ht="15.75">
      <c r="M53589" s="172"/>
      <c r="N53589" s="172"/>
      <c r="O53589" s="172"/>
      <c r="U53589" s="173"/>
    </row>
    <row r="53590" spans="13:21" s="104" customFormat="1" ht="15.75">
      <c r="M53590" s="172"/>
      <c r="N53590" s="172"/>
      <c r="O53590" s="172"/>
      <c r="U53590" s="173"/>
    </row>
    <row r="53591" spans="13:21" s="104" customFormat="1" ht="15.75">
      <c r="M53591" s="172"/>
      <c r="N53591" s="172"/>
      <c r="O53591" s="172"/>
      <c r="U53591" s="173"/>
    </row>
    <row r="53592" spans="13:21" s="104" customFormat="1" ht="15.75">
      <c r="M53592" s="172"/>
      <c r="N53592" s="172"/>
      <c r="O53592" s="172"/>
      <c r="U53592" s="173"/>
    </row>
    <row r="53593" spans="13:21" s="104" customFormat="1" ht="15.75">
      <c r="M53593" s="172"/>
      <c r="N53593" s="172"/>
      <c r="O53593" s="172"/>
      <c r="U53593" s="173"/>
    </row>
    <row r="53594" spans="13:21" s="104" customFormat="1" ht="15.75">
      <c r="M53594" s="172"/>
      <c r="N53594" s="172"/>
      <c r="O53594" s="172"/>
      <c r="U53594" s="173"/>
    </row>
    <row r="53595" spans="13:21" s="104" customFormat="1" ht="15.75">
      <c r="M53595" s="172"/>
      <c r="N53595" s="172"/>
      <c r="O53595" s="172"/>
      <c r="U53595" s="173"/>
    </row>
    <row r="53596" spans="13:21" s="104" customFormat="1" ht="15.75">
      <c r="M53596" s="172"/>
      <c r="N53596" s="172"/>
      <c r="O53596" s="172"/>
      <c r="U53596" s="173"/>
    </row>
    <row r="53597" spans="13:21" s="104" customFormat="1" ht="15.75">
      <c r="M53597" s="172"/>
      <c r="N53597" s="172"/>
      <c r="O53597" s="172"/>
      <c r="U53597" s="173"/>
    </row>
    <row r="53598" spans="13:21" s="104" customFormat="1" ht="15.75">
      <c r="M53598" s="172"/>
      <c r="N53598" s="172"/>
      <c r="O53598" s="172"/>
      <c r="U53598" s="173"/>
    </row>
    <row r="53599" spans="13:21" s="104" customFormat="1" ht="15.75">
      <c r="M53599" s="172"/>
      <c r="N53599" s="172"/>
      <c r="O53599" s="172"/>
      <c r="U53599" s="173"/>
    </row>
    <row r="53600" spans="13:21" s="104" customFormat="1" ht="15.75">
      <c r="M53600" s="172"/>
      <c r="N53600" s="172"/>
      <c r="O53600" s="172"/>
      <c r="U53600" s="173"/>
    </row>
    <row r="53601" spans="13:21" s="104" customFormat="1" ht="15.75">
      <c r="M53601" s="172"/>
      <c r="N53601" s="172"/>
      <c r="O53601" s="172"/>
      <c r="U53601" s="173"/>
    </row>
    <row r="53602" spans="13:21" s="104" customFormat="1" ht="15.75">
      <c r="M53602" s="172"/>
      <c r="N53602" s="172"/>
      <c r="O53602" s="172"/>
      <c r="U53602" s="173"/>
    </row>
    <row r="53603" spans="13:21" s="104" customFormat="1" ht="15.75">
      <c r="M53603" s="172"/>
      <c r="N53603" s="172"/>
      <c r="O53603" s="172"/>
      <c r="U53603" s="173"/>
    </row>
    <row r="53604" spans="13:21" s="104" customFormat="1" ht="15.75">
      <c r="M53604" s="172"/>
      <c r="N53604" s="172"/>
      <c r="O53604" s="172"/>
      <c r="U53604" s="173"/>
    </row>
    <row r="53605" spans="13:21" s="104" customFormat="1" ht="15.75">
      <c r="M53605" s="172"/>
      <c r="N53605" s="172"/>
      <c r="O53605" s="172"/>
      <c r="U53605" s="173"/>
    </row>
    <row r="53606" spans="13:21" s="104" customFormat="1" ht="15.75">
      <c r="M53606" s="172"/>
      <c r="N53606" s="172"/>
      <c r="O53606" s="172"/>
      <c r="U53606" s="173"/>
    </row>
    <row r="53607" spans="13:21" s="104" customFormat="1" ht="15.75">
      <c r="M53607" s="172"/>
      <c r="N53607" s="172"/>
      <c r="O53607" s="172"/>
      <c r="U53607" s="173"/>
    </row>
    <row r="53608" spans="13:21" s="104" customFormat="1" ht="15.75">
      <c r="M53608" s="172"/>
      <c r="N53608" s="172"/>
      <c r="O53608" s="172"/>
      <c r="U53608" s="173"/>
    </row>
    <row r="53609" spans="13:21" s="104" customFormat="1" ht="15.75">
      <c r="M53609" s="172"/>
      <c r="N53609" s="172"/>
      <c r="O53609" s="172"/>
      <c r="U53609" s="173"/>
    </row>
    <row r="53610" spans="13:21" s="104" customFormat="1" ht="15.75">
      <c r="M53610" s="172"/>
      <c r="N53610" s="172"/>
      <c r="O53610" s="172"/>
      <c r="U53610" s="173"/>
    </row>
    <row r="53611" spans="13:21" s="104" customFormat="1" ht="15.75">
      <c r="M53611" s="172"/>
      <c r="N53611" s="172"/>
      <c r="O53611" s="172"/>
      <c r="U53611" s="173"/>
    </row>
    <row r="53612" spans="13:21" s="104" customFormat="1" ht="15.75">
      <c r="M53612" s="172"/>
      <c r="N53612" s="172"/>
      <c r="O53612" s="172"/>
      <c r="U53612" s="173"/>
    </row>
    <row r="53613" spans="13:21" s="104" customFormat="1" ht="15.75">
      <c r="M53613" s="172"/>
      <c r="N53613" s="172"/>
      <c r="O53613" s="172"/>
      <c r="U53613" s="173"/>
    </row>
    <row r="53614" spans="13:21" s="104" customFormat="1" ht="15.75">
      <c r="M53614" s="172"/>
      <c r="N53614" s="172"/>
      <c r="O53614" s="172"/>
      <c r="U53614" s="173"/>
    </row>
    <row r="53615" spans="13:21" s="104" customFormat="1" ht="15.75">
      <c r="M53615" s="172"/>
      <c r="N53615" s="172"/>
      <c r="O53615" s="172"/>
      <c r="U53615" s="173"/>
    </row>
    <row r="53616" spans="13:21" s="104" customFormat="1" ht="15.75">
      <c r="M53616" s="172"/>
      <c r="N53616" s="172"/>
      <c r="O53616" s="172"/>
      <c r="U53616" s="173"/>
    </row>
    <row r="53617" spans="13:21" s="104" customFormat="1" ht="15.75">
      <c r="M53617" s="172"/>
      <c r="N53617" s="172"/>
      <c r="O53617" s="172"/>
      <c r="U53617" s="173"/>
    </row>
    <row r="53618" spans="13:21" s="104" customFormat="1" ht="15.75">
      <c r="M53618" s="172"/>
      <c r="N53618" s="172"/>
      <c r="O53618" s="172"/>
      <c r="U53618" s="173"/>
    </row>
    <row r="53619" spans="13:21" s="104" customFormat="1" ht="15.75">
      <c r="M53619" s="172"/>
      <c r="N53619" s="172"/>
      <c r="O53619" s="172"/>
      <c r="U53619" s="173"/>
    </row>
    <row r="53620" spans="13:21" s="104" customFormat="1" ht="15.75">
      <c r="M53620" s="172"/>
      <c r="N53620" s="172"/>
      <c r="O53620" s="172"/>
      <c r="U53620" s="173"/>
    </row>
    <row r="53621" spans="13:21" s="104" customFormat="1" ht="15.75">
      <c r="M53621" s="172"/>
      <c r="N53621" s="172"/>
      <c r="O53621" s="172"/>
      <c r="U53621" s="173"/>
    </row>
    <row r="53622" spans="13:21" s="104" customFormat="1" ht="15.75">
      <c r="M53622" s="172"/>
      <c r="N53622" s="172"/>
      <c r="O53622" s="172"/>
      <c r="U53622" s="173"/>
    </row>
    <row r="53623" spans="13:21" s="104" customFormat="1" ht="15.75">
      <c r="M53623" s="172"/>
      <c r="N53623" s="172"/>
      <c r="O53623" s="172"/>
      <c r="U53623" s="173"/>
    </row>
    <row r="53624" spans="13:21" s="104" customFormat="1" ht="15.75">
      <c r="M53624" s="172"/>
      <c r="N53624" s="172"/>
      <c r="O53624" s="172"/>
      <c r="U53624" s="173"/>
    </row>
    <row r="53625" spans="13:21" s="104" customFormat="1" ht="15.75">
      <c r="M53625" s="172"/>
      <c r="N53625" s="172"/>
      <c r="O53625" s="172"/>
      <c r="U53625" s="173"/>
    </row>
    <row r="53626" spans="13:21" s="104" customFormat="1" ht="15.75">
      <c r="M53626" s="172"/>
      <c r="N53626" s="172"/>
      <c r="O53626" s="172"/>
      <c r="U53626" s="173"/>
    </row>
    <row r="53627" spans="13:21" s="104" customFormat="1" ht="15.75">
      <c r="M53627" s="172"/>
      <c r="N53627" s="172"/>
      <c r="O53627" s="172"/>
      <c r="U53627" s="173"/>
    </row>
    <row r="53628" spans="13:21" s="104" customFormat="1" ht="15.75">
      <c r="M53628" s="172"/>
      <c r="N53628" s="172"/>
      <c r="O53628" s="172"/>
      <c r="U53628" s="173"/>
    </row>
    <row r="53629" spans="13:21" s="104" customFormat="1" ht="15.75">
      <c r="M53629" s="172"/>
      <c r="N53629" s="172"/>
      <c r="O53629" s="172"/>
      <c r="U53629" s="173"/>
    </row>
    <row r="53630" spans="13:21" s="104" customFormat="1" ht="15.75">
      <c r="M53630" s="172"/>
      <c r="N53630" s="172"/>
      <c r="O53630" s="172"/>
      <c r="U53630" s="173"/>
    </row>
    <row r="53631" spans="13:21" s="104" customFormat="1" ht="15.75">
      <c r="M53631" s="172"/>
      <c r="N53631" s="172"/>
      <c r="O53631" s="172"/>
      <c r="U53631" s="173"/>
    </row>
    <row r="53632" spans="13:21" s="104" customFormat="1" ht="15.75">
      <c r="M53632" s="172"/>
      <c r="N53632" s="172"/>
      <c r="O53632" s="172"/>
      <c r="U53632" s="173"/>
    </row>
    <row r="53633" spans="13:21" s="104" customFormat="1" ht="15.75">
      <c r="M53633" s="172"/>
      <c r="N53633" s="172"/>
      <c r="O53633" s="172"/>
      <c r="U53633" s="173"/>
    </row>
    <row r="53634" spans="13:21" s="104" customFormat="1" ht="15.75">
      <c r="M53634" s="172"/>
      <c r="N53634" s="172"/>
      <c r="O53634" s="172"/>
      <c r="U53634" s="173"/>
    </row>
    <row r="53635" spans="13:21" s="104" customFormat="1" ht="15.75">
      <c r="M53635" s="172"/>
      <c r="N53635" s="172"/>
      <c r="O53635" s="172"/>
      <c r="U53635" s="173"/>
    </row>
    <row r="53636" spans="13:21" s="104" customFormat="1" ht="15.75">
      <c r="M53636" s="172"/>
      <c r="N53636" s="172"/>
      <c r="O53636" s="172"/>
      <c r="U53636" s="173"/>
    </row>
    <row r="53637" spans="13:21" s="104" customFormat="1" ht="15.75">
      <c r="M53637" s="172"/>
      <c r="N53637" s="172"/>
      <c r="O53637" s="172"/>
      <c r="U53637" s="173"/>
    </row>
    <row r="53638" spans="13:21" s="104" customFormat="1" ht="15.75">
      <c r="M53638" s="172"/>
      <c r="N53638" s="172"/>
      <c r="O53638" s="172"/>
      <c r="U53638" s="173"/>
    </row>
    <row r="53639" spans="13:21" s="104" customFormat="1" ht="15.75">
      <c r="M53639" s="172"/>
      <c r="N53639" s="172"/>
      <c r="O53639" s="172"/>
      <c r="U53639" s="173"/>
    </row>
    <row r="53640" spans="13:21" s="104" customFormat="1" ht="15.75">
      <c r="M53640" s="172"/>
      <c r="N53640" s="172"/>
      <c r="O53640" s="172"/>
      <c r="U53640" s="173"/>
    </row>
    <row r="53641" spans="13:21" s="104" customFormat="1" ht="15.75">
      <c r="M53641" s="172"/>
      <c r="N53641" s="172"/>
      <c r="O53641" s="172"/>
      <c r="U53641" s="173"/>
    </row>
    <row r="53642" spans="13:21" s="104" customFormat="1" ht="15.75">
      <c r="M53642" s="172"/>
      <c r="N53642" s="172"/>
      <c r="O53642" s="172"/>
      <c r="U53642" s="173"/>
    </row>
    <row r="53643" spans="13:21" s="104" customFormat="1" ht="15.75">
      <c r="M53643" s="172"/>
      <c r="N53643" s="172"/>
      <c r="O53643" s="172"/>
      <c r="U53643" s="173"/>
    </row>
    <row r="53644" spans="13:21" s="104" customFormat="1" ht="15.75">
      <c r="M53644" s="172"/>
      <c r="N53644" s="172"/>
      <c r="O53644" s="172"/>
      <c r="U53644" s="173"/>
    </row>
    <row r="53645" spans="13:21" s="104" customFormat="1" ht="15.75">
      <c r="M53645" s="172"/>
      <c r="N53645" s="172"/>
      <c r="O53645" s="172"/>
      <c r="U53645" s="173"/>
    </row>
    <row r="53646" spans="13:21" s="104" customFormat="1" ht="15.75">
      <c r="M53646" s="172"/>
      <c r="N53646" s="172"/>
      <c r="O53646" s="172"/>
      <c r="U53646" s="173"/>
    </row>
    <row r="53647" spans="13:21" s="104" customFormat="1" ht="15.75">
      <c r="M53647" s="172"/>
      <c r="N53647" s="172"/>
      <c r="O53647" s="172"/>
      <c r="U53647" s="173"/>
    </row>
    <row r="53648" spans="13:21" s="104" customFormat="1" ht="15.75">
      <c r="M53648" s="172"/>
      <c r="N53648" s="172"/>
      <c r="O53648" s="172"/>
      <c r="U53648" s="173"/>
    </row>
    <row r="53649" spans="13:21" s="104" customFormat="1" ht="15.75">
      <c r="M53649" s="172"/>
      <c r="N53649" s="172"/>
      <c r="O53649" s="172"/>
      <c r="U53649" s="173"/>
    </row>
    <row r="53650" spans="13:21" s="104" customFormat="1" ht="15.75">
      <c r="M53650" s="172"/>
      <c r="N53650" s="172"/>
      <c r="O53650" s="172"/>
      <c r="U53650" s="173"/>
    </row>
    <row r="53651" spans="13:21" s="104" customFormat="1" ht="15.75">
      <c r="M53651" s="172"/>
      <c r="N53651" s="172"/>
      <c r="O53651" s="172"/>
      <c r="U53651" s="173"/>
    </row>
    <row r="53652" spans="13:21" s="104" customFormat="1" ht="15.75">
      <c r="M53652" s="172"/>
      <c r="N53652" s="172"/>
      <c r="O53652" s="172"/>
      <c r="U53652" s="173"/>
    </row>
    <row r="53653" spans="13:21" s="104" customFormat="1" ht="15.75">
      <c r="M53653" s="172"/>
      <c r="N53653" s="172"/>
      <c r="O53653" s="172"/>
      <c r="U53653" s="173"/>
    </row>
    <row r="53654" spans="13:21" s="104" customFormat="1" ht="15.75">
      <c r="M53654" s="172"/>
      <c r="N53654" s="172"/>
      <c r="O53654" s="172"/>
      <c r="U53654" s="173"/>
    </row>
    <row r="53655" spans="13:21" s="104" customFormat="1" ht="15.75">
      <c r="M53655" s="172"/>
      <c r="N53655" s="172"/>
      <c r="O53655" s="172"/>
      <c r="U53655" s="173"/>
    </row>
    <row r="53656" spans="13:21" s="104" customFormat="1" ht="15.75">
      <c r="M53656" s="172"/>
      <c r="N53656" s="172"/>
      <c r="O53656" s="172"/>
      <c r="U53656" s="173"/>
    </row>
    <row r="53657" spans="13:21" s="104" customFormat="1" ht="15.75">
      <c r="M53657" s="172"/>
      <c r="N53657" s="172"/>
      <c r="O53657" s="172"/>
      <c r="U53657" s="173"/>
    </row>
    <row r="53658" spans="13:21" s="104" customFormat="1" ht="15.75">
      <c r="M53658" s="172"/>
      <c r="N53658" s="172"/>
      <c r="O53658" s="172"/>
      <c r="U53658" s="173"/>
    </row>
    <row r="53659" spans="13:21" s="104" customFormat="1" ht="15.75">
      <c r="M53659" s="172"/>
      <c r="N53659" s="172"/>
      <c r="O53659" s="172"/>
      <c r="U53659" s="173"/>
    </row>
    <row r="53660" spans="13:21" s="104" customFormat="1" ht="15.75">
      <c r="M53660" s="172"/>
      <c r="N53660" s="172"/>
      <c r="O53660" s="172"/>
      <c r="U53660" s="173"/>
    </row>
    <row r="53661" spans="13:21" s="104" customFormat="1" ht="15.75">
      <c r="M53661" s="172"/>
      <c r="N53661" s="172"/>
      <c r="O53661" s="172"/>
      <c r="U53661" s="173"/>
    </row>
    <row r="53662" spans="13:21" s="104" customFormat="1" ht="15.75">
      <c r="M53662" s="172"/>
      <c r="N53662" s="172"/>
      <c r="O53662" s="172"/>
      <c r="U53662" s="173"/>
    </row>
    <row r="53663" spans="13:21" s="104" customFormat="1" ht="15.75">
      <c r="M53663" s="172"/>
      <c r="N53663" s="172"/>
      <c r="O53663" s="172"/>
      <c r="U53663" s="173"/>
    </row>
    <row r="53664" spans="13:21" s="104" customFormat="1" ht="15.75">
      <c r="M53664" s="172"/>
      <c r="N53664" s="172"/>
      <c r="O53664" s="172"/>
      <c r="U53664" s="173"/>
    </row>
    <row r="53665" spans="13:21" s="104" customFormat="1" ht="15.75">
      <c r="M53665" s="172"/>
      <c r="N53665" s="172"/>
      <c r="O53665" s="172"/>
      <c r="U53665" s="173"/>
    </row>
    <row r="53666" spans="13:21" s="104" customFormat="1" ht="15.75">
      <c r="M53666" s="172"/>
      <c r="N53666" s="172"/>
      <c r="O53666" s="172"/>
      <c r="U53666" s="173"/>
    </row>
    <row r="53667" spans="13:21" s="104" customFormat="1" ht="15.75">
      <c r="M53667" s="172"/>
      <c r="N53667" s="172"/>
      <c r="O53667" s="172"/>
      <c r="U53667" s="173"/>
    </row>
    <row r="53668" spans="13:21" s="104" customFormat="1" ht="15.75">
      <c r="M53668" s="172"/>
      <c r="N53668" s="172"/>
      <c r="O53668" s="172"/>
      <c r="U53668" s="173"/>
    </row>
    <row r="53669" spans="13:21" s="104" customFormat="1" ht="15.75">
      <c r="M53669" s="172"/>
      <c r="N53669" s="172"/>
      <c r="O53669" s="172"/>
      <c r="U53669" s="173"/>
    </row>
    <row r="53670" spans="13:21" s="104" customFormat="1" ht="15.75">
      <c r="M53670" s="172"/>
      <c r="N53670" s="172"/>
      <c r="O53670" s="172"/>
      <c r="U53670" s="173"/>
    </row>
    <row r="53671" spans="13:21" s="104" customFormat="1" ht="15.75">
      <c r="M53671" s="172"/>
      <c r="N53671" s="172"/>
      <c r="O53671" s="172"/>
      <c r="U53671" s="173"/>
    </row>
    <row r="53672" spans="13:21" s="104" customFormat="1" ht="15.75">
      <c r="M53672" s="172"/>
      <c r="N53672" s="172"/>
      <c r="O53672" s="172"/>
      <c r="U53672" s="173"/>
    </row>
    <row r="53673" spans="13:21" s="104" customFormat="1" ht="15.75">
      <c r="M53673" s="172"/>
      <c r="N53673" s="172"/>
      <c r="O53673" s="172"/>
      <c r="U53673" s="173"/>
    </row>
    <row r="53674" spans="13:21" s="104" customFormat="1" ht="15.75">
      <c r="M53674" s="172"/>
      <c r="N53674" s="172"/>
      <c r="O53674" s="172"/>
      <c r="U53674" s="173"/>
    </row>
    <row r="53675" spans="13:21" s="104" customFormat="1" ht="15.75">
      <c r="M53675" s="172"/>
      <c r="N53675" s="172"/>
      <c r="O53675" s="172"/>
      <c r="U53675" s="173"/>
    </row>
    <row r="53676" spans="13:21" s="104" customFormat="1" ht="15.75">
      <c r="M53676" s="172"/>
      <c r="N53676" s="172"/>
      <c r="O53676" s="172"/>
      <c r="U53676" s="173"/>
    </row>
    <row r="53677" spans="13:21" s="104" customFormat="1" ht="15.75">
      <c r="M53677" s="172"/>
      <c r="N53677" s="172"/>
      <c r="O53677" s="172"/>
      <c r="U53677" s="173"/>
    </row>
    <row r="53678" spans="13:21" s="104" customFormat="1" ht="15.75">
      <c r="M53678" s="172"/>
      <c r="N53678" s="172"/>
      <c r="O53678" s="172"/>
      <c r="U53678" s="173"/>
    </row>
    <row r="53679" spans="13:21" s="104" customFormat="1" ht="15.75">
      <c r="M53679" s="172"/>
      <c r="N53679" s="172"/>
      <c r="O53679" s="172"/>
      <c r="U53679" s="173"/>
    </row>
    <row r="53680" spans="13:21" s="104" customFormat="1" ht="15.75">
      <c r="M53680" s="172"/>
      <c r="N53680" s="172"/>
      <c r="O53680" s="172"/>
      <c r="U53680" s="173"/>
    </row>
    <row r="53681" spans="13:21" s="104" customFormat="1" ht="15.75">
      <c r="M53681" s="172"/>
      <c r="N53681" s="172"/>
      <c r="O53681" s="172"/>
      <c r="U53681" s="173"/>
    </row>
    <row r="53682" spans="13:21" s="104" customFormat="1" ht="15.75">
      <c r="M53682" s="172"/>
      <c r="N53682" s="172"/>
      <c r="O53682" s="172"/>
      <c r="U53682" s="173"/>
    </row>
    <row r="53683" spans="13:21" s="104" customFormat="1" ht="15.75">
      <c r="M53683" s="172"/>
      <c r="N53683" s="172"/>
      <c r="O53683" s="172"/>
      <c r="U53683" s="173"/>
    </row>
    <row r="53684" spans="13:21" s="104" customFormat="1" ht="15.75">
      <c r="M53684" s="172"/>
      <c r="N53684" s="172"/>
      <c r="O53684" s="172"/>
      <c r="U53684" s="173"/>
    </row>
    <row r="53685" spans="13:21" s="104" customFormat="1" ht="15.75">
      <c r="M53685" s="172"/>
      <c r="N53685" s="172"/>
      <c r="O53685" s="172"/>
      <c r="U53685" s="173"/>
    </row>
    <row r="53686" spans="13:21" s="104" customFormat="1" ht="15.75">
      <c r="M53686" s="172"/>
      <c r="N53686" s="172"/>
      <c r="O53686" s="172"/>
      <c r="U53686" s="173"/>
    </row>
    <row r="53687" spans="13:21" s="104" customFormat="1" ht="15.75">
      <c r="M53687" s="172"/>
      <c r="N53687" s="172"/>
      <c r="O53687" s="172"/>
      <c r="U53687" s="173"/>
    </row>
    <row r="53688" spans="13:21" s="104" customFormat="1" ht="15.75">
      <c r="M53688" s="172"/>
      <c r="N53688" s="172"/>
      <c r="O53688" s="172"/>
      <c r="U53688" s="173"/>
    </row>
    <row r="53689" spans="13:21" s="104" customFormat="1" ht="15.75">
      <c r="M53689" s="172"/>
      <c r="N53689" s="172"/>
      <c r="O53689" s="172"/>
      <c r="U53689" s="173"/>
    </row>
    <row r="53690" spans="13:21" s="104" customFormat="1" ht="15.75">
      <c r="M53690" s="172"/>
      <c r="N53690" s="172"/>
      <c r="O53690" s="172"/>
      <c r="U53690" s="173"/>
    </row>
    <row r="53691" spans="13:21" s="104" customFormat="1" ht="15.75">
      <c r="M53691" s="172"/>
      <c r="N53691" s="172"/>
      <c r="O53691" s="172"/>
      <c r="U53691" s="173"/>
    </row>
    <row r="53692" spans="13:21" s="104" customFormat="1" ht="15.75">
      <c r="M53692" s="172"/>
      <c r="N53692" s="172"/>
      <c r="O53692" s="172"/>
      <c r="U53692" s="173"/>
    </row>
    <row r="53693" spans="13:21" s="104" customFormat="1" ht="15.75">
      <c r="M53693" s="172"/>
      <c r="N53693" s="172"/>
      <c r="O53693" s="172"/>
      <c r="U53693" s="173"/>
    </row>
    <row r="53694" spans="13:21" s="104" customFormat="1" ht="15.75">
      <c r="M53694" s="172"/>
      <c r="N53694" s="172"/>
      <c r="O53694" s="172"/>
      <c r="U53694" s="173"/>
    </row>
    <row r="53695" spans="13:21" s="104" customFormat="1" ht="15.75">
      <c r="M53695" s="172"/>
      <c r="N53695" s="172"/>
      <c r="O53695" s="172"/>
      <c r="U53695" s="173"/>
    </row>
    <row r="53696" spans="13:21" s="104" customFormat="1" ht="15.75">
      <c r="M53696" s="172"/>
      <c r="N53696" s="172"/>
      <c r="O53696" s="172"/>
      <c r="U53696" s="173"/>
    </row>
    <row r="53697" spans="13:21" s="104" customFormat="1" ht="15.75">
      <c r="M53697" s="172"/>
      <c r="N53697" s="172"/>
      <c r="O53697" s="172"/>
      <c r="U53697" s="173"/>
    </row>
    <row r="53698" spans="13:21" s="104" customFormat="1" ht="15.75">
      <c r="M53698" s="172"/>
      <c r="N53698" s="172"/>
      <c r="O53698" s="172"/>
      <c r="U53698" s="173"/>
    </row>
    <row r="53699" spans="13:21" s="104" customFormat="1" ht="15.75">
      <c r="M53699" s="172"/>
      <c r="N53699" s="172"/>
      <c r="O53699" s="172"/>
      <c r="U53699" s="173"/>
    </row>
    <row r="53700" spans="13:21" s="104" customFormat="1" ht="15.75">
      <c r="M53700" s="172"/>
      <c r="N53700" s="172"/>
      <c r="O53700" s="172"/>
      <c r="U53700" s="173"/>
    </row>
    <row r="53701" spans="13:21" s="104" customFormat="1" ht="15.75">
      <c r="M53701" s="172"/>
      <c r="N53701" s="172"/>
      <c r="O53701" s="172"/>
      <c r="U53701" s="173"/>
    </row>
    <row r="53702" spans="13:21" s="104" customFormat="1" ht="15.75">
      <c r="M53702" s="172"/>
      <c r="N53702" s="172"/>
      <c r="O53702" s="172"/>
      <c r="U53702" s="173"/>
    </row>
    <row r="53703" spans="13:21" s="104" customFormat="1" ht="15.75">
      <c r="M53703" s="172"/>
      <c r="N53703" s="172"/>
      <c r="O53703" s="172"/>
      <c r="U53703" s="173"/>
    </row>
    <row r="53704" spans="13:21" s="104" customFormat="1" ht="15.75">
      <c r="M53704" s="172"/>
      <c r="N53704" s="172"/>
      <c r="O53704" s="172"/>
      <c r="U53704" s="173"/>
    </row>
    <row r="53705" spans="13:21" s="104" customFormat="1" ht="15.75">
      <c r="M53705" s="172"/>
      <c r="N53705" s="172"/>
      <c r="O53705" s="172"/>
      <c r="U53705" s="173"/>
    </row>
    <row r="53706" spans="13:21" s="104" customFormat="1" ht="15.75">
      <c r="M53706" s="172"/>
      <c r="N53706" s="172"/>
      <c r="O53706" s="172"/>
      <c r="U53706" s="173"/>
    </row>
    <row r="53707" spans="13:21" s="104" customFormat="1" ht="15.75">
      <c r="M53707" s="172"/>
      <c r="N53707" s="172"/>
      <c r="O53707" s="172"/>
      <c r="U53707" s="173"/>
    </row>
    <row r="53708" spans="13:21" s="104" customFormat="1" ht="15.75">
      <c r="M53708" s="172"/>
      <c r="N53708" s="172"/>
      <c r="O53708" s="172"/>
      <c r="U53708" s="173"/>
    </row>
    <row r="53709" spans="13:21" s="104" customFormat="1" ht="15.75">
      <c r="M53709" s="172"/>
      <c r="N53709" s="172"/>
      <c r="O53709" s="172"/>
      <c r="U53709" s="173"/>
    </row>
    <row r="53710" spans="13:21" s="104" customFormat="1" ht="15.75">
      <c r="M53710" s="172"/>
      <c r="N53710" s="172"/>
      <c r="O53710" s="172"/>
      <c r="U53710" s="173"/>
    </row>
    <row r="53711" spans="13:21" s="104" customFormat="1" ht="15.75">
      <c r="M53711" s="172"/>
      <c r="N53711" s="172"/>
      <c r="O53711" s="172"/>
      <c r="U53711" s="173"/>
    </row>
    <row r="53712" spans="13:21" s="104" customFormat="1" ht="15.75">
      <c r="M53712" s="172"/>
      <c r="N53712" s="172"/>
      <c r="O53712" s="172"/>
      <c r="U53712" s="173"/>
    </row>
    <row r="53713" spans="13:21" s="104" customFormat="1" ht="15.75">
      <c r="M53713" s="172"/>
      <c r="N53713" s="172"/>
      <c r="O53713" s="172"/>
      <c r="U53713" s="173"/>
    </row>
    <row r="53714" spans="13:21" s="104" customFormat="1" ht="15.75">
      <c r="M53714" s="172"/>
      <c r="N53714" s="172"/>
      <c r="O53714" s="172"/>
      <c r="U53714" s="173"/>
    </row>
    <row r="53715" spans="13:21" s="104" customFormat="1" ht="15.75">
      <c r="M53715" s="172"/>
      <c r="N53715" s="172"/>
      <c r="O53715" s="172"/>
      <c r="U53715" s="173"/>
    </row>
    <row r="53716" spans="13:21" s="104" customFormat="1" ht="15.75">
      <c r="M53716" s="172"/>
      <c r="N53716" s="172"/>
      <c r="O53716" s="172"/>
      <c r="U53716" s="173"/>
    </row>
    <row r="53717" spans="13:21" s="104" customFormat="1" ht="15.75">
      <c r="M53717" s="172"/>
      <c r="N53717" s="172"/>
      <c r="O53717" s="172"/>
      <c r="U53717" s="173"/>
    </row>
    <row r="53718" spans="13:21" s="104" customFormat="1" ht="15.75">
      <c r="M53718" s="172"/>
      <c r="N53718" s="172"/>
      <c r="O53718" s="172"/>
      <c r="U53718" s="173"/>
    </row>
    <row r="53719" spans="13:21" s="104" customFormat="1" ht="15.75">
      <c r="M53719" s="172"/>
      <c r="N53719" s="172"/>
      <c r="O53719" s="172"/>
      <c r="U53719" s="173"/>
    </row>
    <row r="53720" spans="13:21" s="104" customFormat="1" ht="15.75">
      <c r="M53720" s="172"/>
      <c r="N53720" s="172"/>
      <c r="O53720" s="172"/>
      <c r="U53720" s="173"/>
    </row>
    <row r="53721" spans="13:21" s="104" customFormat="1" ht="15.75">
      <c r="M53721" s="172"/>
      <c r="N53721" s="172"/>
      <c r="O53721" s="172"/>
      <c r="U53721" s="173"/>
    </row>
    <row r="53722" spans="13:21" s="104" customFormat="1" ht="15.75">
      <c r="M53722" s="172"/>
      <c r="N53722" s="172"/>
      <c r="O53722" s="172"/>
      <c r="U53722" s="173"/>
    </row>
    <row r="53723" spans="13:21" s="104" customFormat="1" ht="15.75">
      <c r="M53723" s="172"/>
      <c r="N53723" s="172"/>
      <c r="O53723" s="172"/>
      <c r="U53723" s="173"/>
    </row>
    <row r="53724" spans="13:21" s="104" customFormat="1" ht="15.75">
      <c r="M53724" s="172"/>
      <c r="N53724" s="172"/>
      <c r="O53724" s="172"/>
      <c r="U53724" s="173"/>
    </row>
    <row r="53725" spans="13:21" s="104" customFormat="1" ht="15.75">
      <c r="M53725" s="172"/>
      <c r="N53725" s="172"/>
      <c r="O53725" s="172"/>
      <c r="U53725" s="173"/>
    </row>
    <row r="53726" spans="13:21" s="104" customFormat="1" ht="15.75">
      <c r="M53726" s="172"/>
      <c r="N53726" s="172"/>
      <c r="O53726" s="172"/>
      <c r="U53726" s="173"/>
    </row>
    <row r="53727" spans="13:21" s="104" customFormat="1" ht="15.75">
      <c r="M53727" s="172"/>
      <c r="N53727" s="172"/>
      <c r="O53727" s="172"/>
      <c r="U53727" s="173"/>
    </row>
    <row r="53728" spans="13:21" s="104" customFormat="1" ht="15.75">
      <c r="M53728" s="172"/>
      <c r="N53728" s="172"/>
      <c r="O53728" s="172"/>
      <c r="U53728" s="173"/>
    </row>
    <row r="53729" spans="13:21" s="104" customFormat="1" ht="15.75">
      <c r="M53729" s="172"/>
      <c r="N53729" s="172"/>
      <c r="O53729" s="172"/>
      <c r="U53729" s="173"/>
    </row>
    <row r="53730" spans="13:21" s="104" customFormat="1" ht="15.75">
      <c r="M53730" s="172"/>
      <c r="N53730" s="172"/>
      <c r="O53730" s="172"/>
      <c r="U53730" s="173"/>
    </row>
    <row r="53731" spans="13:21" s="104" customFormat="1" ht="15.75">
      <c r="M53731" s="172"/>
      <c r="N53731" s="172"/>
      <c r="O53731" s="172"/>
      <c r="U53731" s="173"/>
    </row>
    <row r="53732" spans="13:21" s="104" customFormat="1" ht="15.75">
      <c r="M53732" s="172"/>
      <c r="N53732" s="172"/>
      <c r="O53732" s="172"/>
      <c r="U53732" s="173"/>
    </row>
    <row r="53733" spans="13:21" s="104" customFormat="1" ht="15.75">
      <c r="M53733" s="172"/>
      <c r="N53733" s="172"/>
      <c r="O53733" s="172"/>
      <c r="U53733" s="173"/>
    </row>
    <row r="53734" spans="13:21" s="104" customFormat="1" ht="15.75">
      <c r="M53734" s="172"/>
      <c r="N53734" s="172"/>
      <c r="O53734" s="172"/>
      <c r="U53734" s="173"/>
    </row>
    <row r="53735" spans="13:21" s="104" customFormat="1" ht="15.75">
      <c r="M53735" s="172"/>
      <c r="N53735" s="172"/>
      <c r="O53735" s="172"/>
      <c r="U53735" s="173"/>
    </row>
    <row r="53736" spans="13:21" s="104" customFormat="1" ht="15.75">
      <c r="M53736" s="172"/>
      <c r="N53736" s="172"/>
      <c r="O53736" s="172"/>
      <c r="U53736" s="173"/>
    </row>
    <row r="53737" spans="13:21" s="104" customFormat="1" ht="15.75">
      <c r="M53737" s="172"/>
      <c r="N53737" s="172"/>
      <c r="O53737" s="172"/>
      <c r="U53737" s="173"/>
    </row>
    <row r="53738" spans="13:21" s="104" customFormat="1" ht="15.75">
      <c r="M53738" s="172"/>
      <c r="N53738" s="172"/>
      <c r="O53738" s="172"/>
      <c r="U53738" s="173"/>
    </row>
    <row r="53739" spans="13:21" s="104" customFormat="1" ht="15.75">
      <c r="M53739" s="172"/>
      <c r="N53739" s="172"/>
      <c r="O53739" s="172"/>
      <c r="U53739" s="173"/>
    </row>
    <row r="53740" spans="13:21" s="104" customFormat="1" ht="15.75">
      <c r="M53740" s="172"/>
      <c r="N53740" s="172"/>
      <c r="O53740" s="172"/>
      <c r="U53740" s="173"/>
    </row>
    <row r="53741" spans="13:21" s="104" customFormat="1" ht="15.75">
      <c r="M53741" s="172"/>
      <c r="N53741" s="172"/>
      <c r="O53741" s="172"/>
      <c r="U53741" s="173"/>
    </row>
    <row r="53742" spans="13:21" s="104" customFormat="1" ht="15.75">
      <c r="M53742" s="172"/>
      <c r="N53742" s="172"/>
      <c r="O53742" s="172"/>
      <c r="U53742" s="173"/>
    </row>
    <row r="53743" spans="13:21" s="104" customFormat="1" ht="15.75">
      <c r="M53743" s="172"/>
      <c r="N53743" s="172"/>
      <c r="O53743" s="172"/>
      <c r="U53743" s="173"/>
    </row>
    <row r="53744" spans="13:21" s="104" customFormat="1" ht="15.75">
      <c r="M53744" s="172"/>
      <c r="N53744" s="172"/>
      <c r="O53744" s="172"/>
      <c r="U53744" s="173"/>
    </row>
    <row r="53745" spans="13:21" s="104" customFormat="1" ht="15.75">
      <c r="M53745" s="172"/>
      <c r="N53745" s="172"/>
      <c r="O53745" s="172"/>
      <c r="U53745" s="173"/>
    </row>
    <row r="53746" spans="13:21" s="104" customFormat="1" ht="15.75">
      <c r="M53746" s="172"/>
      <c r="N53746" s="172"/>
      <c r="O53746" s="172"/>
      <c r="U53746" s="173"/>
    </row>
    <row r="53747" spans="13:21" s="104" customFormat="1" ht="15.75">
      <c r="M53747" s="172"/>
      <c r="N53747" s="172"/>
      <c r="O53747" s="172"/>
      <c r="U53747" s="173"/>
    </row>
    <row r="53748" spans="13:21" s="104" customFormat="1" ht="15.75">
      <c r="M53748" s="172"/>
      <c r="N53748" s="172"/>
      <c r="O53748" s="172"/>
      <c r="U53748" s="173"/>
    </row>
    <row r="53749" spans="13:21" s="104" customFormat="1" ht="15.75">
      <c r="M53749" s="172"/>
      <c r="N53749" s="172"/>
      <c r="O53749" s="172"/>
      <c r="U53749" s="173"/>
    </row>
    <row r="53750" spans="13:21" s="104" customFormat="1" ht="15.75">
      <c r="M53750" s="172"/>
      <c r="N53750" s="172"/>
      <c r="O53750" s="172"/>
      <c r="U53750" s="173"/>
    </row>
    <row r="53751" spans="13:21" s="104" customFormat="1" ht="15.75">
      <c r="M53751" s="172"/>
      <c r="N53751" s="172"/>
      <c r="O53751" s="172"/>
      <c r="U53751" s="173"/>
    </row>
    <row r="53752" spans="13:21" s="104" customFormat="1" ht="15.75">
      <c r="M53752" s="172"/>
      <c r="N53752" s="172"/>
      <c r="O53752" s="172"/>
      <c r="U53752" s="173"/>
    </row>
    <row r="53753" spans="13:21" s="104" customFormat="1" ht="15.75">
      <c r="M53753" s="172"/>
      <c r="N53753" s="172"/>
      <c r="O53753" s="172"/>
      <c r="U53753" s="173"/>
    </row>
    <row r="53754" spans="13:21" s="104" customFormat="1" ht="15.75">
      <c r="M53754" s="172"/>
      <c r="N53754" s="172"/>
      <c r="O53754" s="172"/>
      <c r="U53754" s="173"/>
    </row>
    <row r="53755" spans="13:21" s="104" customFormat="1" ht="15.75">
      <c r="M53755" s="172"/>
      <c r="N53755" s="172"/>
      <c r="O53755" s="172"/>
      <c r="U53755" s="173"/>
    </row>
    <row r="53756" spans="13:21" s="104" customFormat="1" ht="15.75">
      <c r="M53756" s="172"/>
      <c r="N53756" s="172"/>
      <c r="O53756" s="172"/>
      <c r="U53756" s="173"/>
    </row>
    <row r="53757" spans="13:21" s="104" customFormat="1" ht="15.75">
      <c r="M53757" s="172"/>
      <c r="N53757" s="172"/>
      <c r="O53757" s="172"/>
      <c r="U53757" s="173"/>
    </row>
    <row r="53758" spans="13:21" s="104" customFormat="1" ht="15.75">
      <c r="M53758" s="172"/>
      <c r="N53758" s="172"/>
      <c r="O53758" s="172"/>
      <c r="U53758" s="173"/>
    </row>
    <row r="53759" spans="13:21" s="104" customFormat="1" ht="15.75">
      <c r="M53759" s="172"/>
      <c r="N53759" s="172"/>
      <c r="O53759" s="172"/>
      <c r="U53759" s="173"/>
    </row>
    <row r="53760" spans="13:21" s="104" customFormat="1" ht="15.75">
      <c r="M53760" s="172"/>
      <c r="N53760" s="172"/>
      <c r="O53760" s="172"/>
      <c r="U53760" s="173"/>
    </row>
    <row r="53761" spans="13:21" s="104" customFormat="1" ht="15.75">
      <c r="M53761" s="172"/>
      <c r="N53761" s="172"/>
      <c r="O53761" s="172"/>
      <c r="U53761" s="173"/>
    </row>
    <row r="53762" spans="13:21" s="104" customFormat="1" ht="15.75">
      <c r="M53762" s="172"/>
      <c r="N53762" s="172"/>
      <c r="O53762" s="172"/>
      <c r="U53762" s="173"/>
    </row>
    <row r="53763" spans="13:21" s="104" customFormat="1" ht="15.75">
      <c r="M53763" s="172"/>
      <c r="N53763" s="172"/>
      <c r="O53763" s="172"/>
      <c r="U53763" s="173"/>
    </row>
    <row r="53764" spans="13:21" s="104" customFormat="1" ht="15.75">
      <c r="M53764" s="172"/>
      <c r="N53764" s="172"/>
      <c r="O53764" s="172"/>
      <c r="U53764" s="173"/>
    </row>
    <row r="53765" spans="13:21" s="104" customFormat="1" ht="15.75">
      <c r="M53765" s="172"/>
      <c r="N53765" s="172"/>
      <c r="O53765" s="172"/>
      <c r="U53765" s="173"/>
    </row>
    <row r="53766" spans="13:21" s="104" customFormat="1" ht="15.75">
      <c r="M53766" s="172"/>
      <c r="N53766" s="172"/>
      <c r="O53766" s="172"/>
      <c r="U53766" s="173"/>
    </row>
    <row r="53767" spans="13:21" s="104" customFormat="1" ht="15.75">
      <c r="M53767" s="172"/>
      <c r="N53767" s="172"/>
      <c r="O53767" s="172"/>
      <c r="U53767" s="173"/>
    </row>
    <row r="53768" spans="13:21" s="104" customFormat="1" ht="15.75">
      <c r="M53768" s="172"/>
      <c r="N53768" s="172"/>
      <c r="O53768" s="172"/>
      <c r="U53768" s="173"/>
    </row>
    <row r="53769" spans="13:21" s="104" customFormat="1" ht="15.75">
      <c r="M53769" s="172"/>
      <c r="N53769" s="172"/>
      <c r="O53769" s="172"/>
      <c r="U53769" s="173"/>
    </row>
    <row r="53770" spans="13:21" s="104" customFormat="1" ht="15.75">
      <c r="M53770" s="172"/>
      <c r="N53770" s="172"/>
      <c r="O53770" s="172"/>
      <c r="U53770" s="173"/>
    </row>
    <row r="53771" spans="13:21" s="104" customFormat="1" ht="15.75">
      <c r="M53771" s="172"/>
      <c r="N53771" s="172"/>
      <c r="O53771" s="172"/>
      <c r="U53771" s="173"/>
    </row>
    <row r="53772" spans="13:21" s="104" customFormat="1" ht="15.75">
      <c r="M53772" s="172"/>
      <c r="N53772" s="172"/>
      <c r="O53772" s="172"/>
      <c r="U53772" s="173"/>
    </row>
    <row r="53773" spans="13:21" s="104" customFormat="1" ht="15.75">
      <c r="M53773" s="172"/>
      <c r="N53773" s="172"/>
      <c r="O53773" s="172"/>
      <c r="U53773" s="173"/>
    </row>
    <row r="53774" spans="13:21" s="104" customFormat="1" ht="15.75">
      <c r="M53774" s="172"/>
      <c r="N53774" s="172"/>
      <c r="O53774" s="172"/>
      <c r="U53774" s="173"/>
    </row>
    <row r="53775" spans="13:21" s="104" customFormat="1" ht="15.75">
      <c r="M53775" s="172"/>
      <c r="N53775" s="172"/>
      <c r="O53775" s="172"/>
      <c r="U53775" s="173"/>
    </row>
    <row r="53776" spans="13:21" s="104" customFormat="1" ht="15.75">
      <c r="M53776" s="172"/>
      <c r="N53776" s="172"/>
      <c r="O53776" s="172"/>
      <c r="U53776" s="173"/>
    </row>
    <row r="53777" spans="13:21" s="104" customFormat="1" ht="15.75">
      <c r="M53777" s="172"/>
      <c r="N53777" s="172"/>
      <c r="O53777" s="172"/>
      <c r="U53777" s="173"/>
    </row>
    <row r="53778" spans="13:21" s="104" customFormat="1" ht="15.75">
      <c r="M53778" s="172"/>
      <c r="N53778" s="172"/>
      <c r="O53778" s="172"/>
      <c r="U53778" s="173"/>
    </row>
    <row r="53779" spans="13:21" s="104" customFormat="1" ht="15.75">
      <c r="M53779" s="172"/>
      <c r="N53779" s="172"/>
      <c r="O53779" s="172"/>
      <c r="U53779" s="173"/>
    </row>
    <row r="53780" spans="13:21" s="104" customFormat="1" ht="15.75">
      <c r="M53780" s="172"/>
      <c r="N53780" s="172"/>
      <c r="O53780" s="172"/>
      <c r="U53780" s="173"/>
    </row>
    <row r="53781" spans="13:21" s="104" customFormat="1" ht="15.75">
      <c r="M53781" s="172"/>
      <c r="N53781" s="172"/>
      <c r="O53781" s="172"/>
      <c r="U53781" s="173"/>
    </row>
    <row r="53782" spans="13:21" s="104" customFormat="1" ht="15.75">
      <c r="M53782" s="172"/>
      <c r="N53782" s="172"/>
      <c r="O53782" s="172"/>
      <c r="U53782" s="173"/>
    </row>
    <row r="53783" spans="13:21" s="104" customFormat="1" ht="15.75">
      <c r="M53783" s="172"/>
      <c r="N53783" s="172"/>
      <c r="O53783" s="172"/>
      <c r="U53783" s="173"/>
    </row>
    <row r="53784" spans="13:21" s="104" customFormat="1" ht="15.75">
      <c r="M53784" s="172"/>
      <c r="N53784" s="172"/>
      <c r="O53784" s="172"/>
      <c r="U53784" s="173"/>
    </row>
    <row r="53785" spans="13:21" s="104" customFormat="1" ht="15.75">
      <c r="M53785" s="172"/>
      <c r="N53785" s="172"/>
      <c r="O53785" s="172"/>
      <c r="U53785" s="173"/>
    </row>
    <row r="53786" spans="13:21" s="104" customFormat="1" ht="15.75">
      <c r="M53786" s="172"/>
      <c r="N53786" s="172"/>
      <c r="O53786" s="172"/>
      <c r="U53786" s="173"/>
    </row>
    <row r="53787" spans="13:21" s="104" customFormat="1" ht="15.75">
      <c r="M53787" s="172"/>
      <c r="N53787" s="172"/>
      <c r="O53787" s="172"/>
      <c r="U53787" s="173"/>
    </row>
    <row r="53788" spans="13:21" s="104" customFormat="1" ht="15.75">
      <c r="M53788" s="172"/>
      <c r="N53788" s="172"/>
      <c r="O53788" s="172"/>
      <c r="U53788" s="173"/>
    </row>
    <row r="53789" spans="13:21" s="104" customFormat="1" ht="15.75">
      <c r="M53789" s="172"/>
      <c r="N53789" s="172"/>
      <c r="O53789" s="172"/>
      <c r="U53789" s="173"/>
    </row>
    <row r="53790" spans="13:21" s="104" customFormat="1" ht="15.75">
      <c r="M53790" s="172"/>
      <c r="N53790" s="172"/>
      <c r="O53790" s="172"/>
      <c r="U53790" s="173"/>
    </row>
    <row r="53791" spans="13:21" s="104" customFormat="1" ht="15.75">
      <c r="M53791" s="172"/>
      <c r="N53791" s="172"/>
      <c r="O53791" s="172"/>
      <c r="U53791" s="173"/>
    </row>
    <row r="53792" spans="13:21" s="104" customFormat="1" ht="15.75">
      <c r="M53792" s="172"/>
      <c r="N53792" s="172"/>
      <c r="O53792" s="172"/>
      <c r="U53792" s="173"/>
    </row>
    <row r="53793" spans="13:21" s="104" customFormat="1" ht="15.75">
      <c r="M53793" s="172"/>
      <c r="N53793" s="172"/>
      <c r="O53793" s="172"/>
      <c r="U53793" s="173"/>
    </row>
    <row r="53794" spans="13:21" s="104" customFormat="1" ht="15.75">
      <c r="M53794" s="172"/>
      <c r="N53794" s="172"/>
      <c r="O53794" s="172"/>
      <c r="U53794" s="173"/>
    </row>
    <row r="53795" spans="13:21" s="104" customFormat="1" ht="15.75">
      <c r="M53795" s="172"/>
      <c r="N53795" s="172"/>
      <c r="O53795" s="172"/>
      <c r="U53795" s="173"/>
    </row>
    <row r="53796" spans="13:21" s="104" customFormat="1" ht="15.75">
      <c r="M53796" s="172"/>
      <c r="N53796" s="172"/>
      <c r="O53796" s="172"/>
      <c r="U53796" s="173"/>
    </row>
    <row r="53797" spans="13:21" s="104" customFormat="1" ht="15.75">
      <c r="M53797" s="172"/>
      <c r="N53797" s="172"/>
      <c r="O53797" s="172"/>
      <c r="U53797" s="173"/>
    </row>
    <row r="53798" spans="13:21" s="104" customFormat="1" ht="15.75">
      <c r="M53798" s="172"/>
      <c r="N53798" s="172"/>
      <c r="O53798" s="172"/>
      <c r="U53798" s="173"/>
    </row>
    <row r="53799" spans="13:21" s="104" customFormat="1" ht="15.75">
      <c r="M53799" s="172"/>
      <c r="N53799" s="172"/>
      <c r="O53799" s="172"/>
      <c r="U53799" s="173"/>
    </row>
    <row r="53800" spans="13:21" s="104" customFormat="1" ht="15.75">
      <c r="M53800" s="172"/>
      <c r="N53800" s="172"/>
      <c r="O53800" s="172"/>
      <c r="U53800" s="173"/>
    </row>
    <row r="53801" spans="13:21" s="104" customFormat="1" ht="15.75">
      <c r="M53801" s="172"/>
      <c r="N53801" s="172"/>
      <c r="O53801" s="172"/>
      <c r="U53801" s="173"/>
    </row>
    <row r="53802" spans="13:21" s="104" customFormat="1" ht="15.75">
      <c r="M53802" s="172"/>
      <c r="N53802" s="172"/>
      <c r="O53802" s="172"/>
      <c r="U53802" s="173"/>
    </row>
    <row r="53803" spans="13:21" s="104" customFormat="1" ht="15.75">
      <c r="M53803" s="172"/>
      <c r="N53803" s="172"/>
      <c r="O53803" s="172"/>
      <c r="U53803" s="173"/>
    </row>
    <row r="53804" spans="13:21" s="104" customFormat="1" ht="15.75">
      <c r="M53804" s="172"/>
      <c r="N53804" s="172"/>
      <c r="O53804" s="172"/>
      <c r="U53804" s="173"/>
    </row>
    <row r="53805" spans="13:21" s="104" customFormat="1" ht="15.75">
      <c r="M53805" s="172"/>
      <c r="N53805" s="172"/>
      <c r="O53805" s="172"/>
      <c r="U53805" s="173"/>
    </row>
    <row r="53806" spans="13:21" s="104" customFormat="1" ht="15.75">
      <c r="M53806" s="172"/>
      <c r="N53806" s="172"/>
      <c r="O53806" s="172"/>
      <c r="U53806" s="173"/>
    </row>
    <row r="53807" spans="13:21" s="104" customFormat="1" ht="15.75">
      <c r="M53807" s="172"/>
      <c r="N53807" s="172"/>
      <c r="O53807" s="172"/>
      <c r="U53807" s="173"/>
    </row>
    <row r="53808" spans="13:21" s="104" customFormat="1" ht="15.75">
      <c r="M53808" s="172"/>
      <c r="N53808" s="172"/>
      <c r="O53808" s="172"/>
      <c r="U53808" s="173"/>
    </row>
    <row r="53809" spans="13:21" s="104" customFormat="1" ht="15.75">
      <c r="M53809" s="172"/>
      <c r="N53809" s="172"/>
      <c r="O53809" s="172"/>
      <c r="U53809" s="173"/>
    </row>
    <row r="53810" spans="13:21" s="104" customFormat="1" ht="15.75">
      <c r="M53810" s="172"/>
      <c r="N53810" s="172"/>
      <c r="O53810" s="172"/>
      <c r="U53810" s="173"/>
    </row>
    <row r="53811" spans="13:21" s="104" customFormat="1" ht="15.75">
      <c r="M53811" s="172"/>
      <c r="N53811" s="172"/>
      <c r="O53811" s="172"/>
      <c r="U53811" s="173"/>
    </row>
    <row r="53812" spans="13:21" s="104" customFormat="1" ht="15.75">
      <c r="M53812" s="172"/>
      <c r="N53812" s="172"/>
      <c r="O53812" s="172"/>
      <c r="U53812" s="173"/>
    </row>
    <row r="53813" spans="13:21" s="104" customFormat="1" ht="15.75">
      <c r="M53813" s="172"/>
      <c r="N53813" s="172"/>
      <c r="O53813" s="172"/>
      <c r="U53813" s="173"/>
    </row>
    <row r="53814" spans="13:21" s="104" customFormat="1" ht="15.75">
      <c r="M53814" s="172"/>
      <c r="N53814" s="172"/>
      <c r="O53814" s="172"/>
      <c r="U53814" s="173"/>
    </row>
    <row r="53815" spans="13:21" s="104" customFormat="1" ht="15.75">
      <c r="M53815" s="172"/>
      <c r="N53815" s="172"/>
      <c r="O53815" s="172"/>
      <c r="U53815" s="173"/>
    </row>
    <row r="53816" spans="13:21" s="104" customFormat="1" ht="15.75">
      <c r="M53816" s="172"/>
      <c r="N53816" s="172"/>
      <c r="O53816" s="172"/>
      <c r="U53816" s="173"/>
    </row>
    <row r="53817" spans="13:21" s="104" customFormat="1" ht="15.75">
      <c r="M53817" s="172"/>
      <c r="N53817" s="172"/>
      <c r="O53817" s="172"/>
      <c r="U53817" s="173"/>
    </row>
    <row r="53818" spans="13:21" s="104" customFormat="1" ht="15.75">
      <c r="M53818" s="172"/>
      <c r="N53818" s="172"/>
      <c r="O53818" s="172"/>
      <c r="U53818" s="173"/>
    </row>
    <row r="53819" spans="13:21" s="104" customFormat="1" ht="15.75">
      <c r="M53819" s="172"/>
      <c r="N53819" s="172"/>
      <c r="O53819" s="172"/>
      <c r="U53819" s="173"/>
    </row>
    <row r="53820" spans="13:21" s="104" customFormat="1" ht="15.75">
      <c r="M53820" s="172"/>
      <c r="N53820" s="172"/>
      <c r="O53820" s="172"/>
      <c r="U53820" s="173"/>
    </row>
    <row r="53821" spans="13:21" s="104" customFormat="1" ht="15.75">
      <c r="M53821" s="172"/>
      <c r="N53821" s="172"/>
      <c r="O53821" s="172"/>
      <c r="U53821" s="173"/>
    </row>
    <row r="53822" spans="13:21" s="104" customFormat="1" ht="15.75">
      <c r="M53822" s="172"/>
      <c r="N53822" s="172"/>
      <c r="O53822" s="172"/>
      <c r="U53822" s="173"/>
    </row>
    <row r="53823" spans="13:21" s="104" customFormat="1" ht="15.75">
      <c r="M53823" s="172"/>
      <c r="N53823" s="172"/>
      <c r="O53823" s="172"/>
      <c r="U53823" s="173"/>
    </row>
    <row r="53824" spans="13:21" s="104" customFormat="1" ht="15.75">
      <c r="M53824" s="172"/>
      <c r="N53824" s="172"/>
      <c r="O53824" s="172"/>
      <c r="U53824" s="173"/>
    </row>
    <row r="53825" spans="13:21" s="104" customFormat="1" ht="15.75">
      <c r="M53825" s="172"/>
      <c r="N53825" s="172"/>
      <c r="O53825" s="172"/>
      <c r="U53825" s="173"/>
    </row>
    <row r="53826" spans="13:21" s="104" customFormat="1" ht="15.75">
      <c r="M53826" s="172"/>
      <c r="N53826" s="172"/>
      <c r="O53826" s="172"/>
      <c r="U53826" s="173"/>
    </row>
    <row r="53827" spans="13:21" s="104" customFormat="1" ht="15.75">
      <c r="M53827" s="172"/>
      <c r="N53827" s="172"/>
      <c r="O53827" s="172"/>
      <c r="U53827" s="173"/>
    </row>
    <row r="53828" spans="13:21" s="104" customFormat="1" ht="15.75">
      <c r="M53828" s="172"/>
      <c r="N53828" s="172"/>
      <c r="O53828" s="172"/>
      <c r="U53828" s="173"/>
    </row>
    <row r="53829" spans="13:21" s="104" customFormat="1" ht="15.75">
      <c r="M53829" s="172"/>
      <c r="N53829" s="172"/>
      <c r="O53829" s="172"/>
      <c r="U53829" s="173"/>
    </row>
    <row r="53830" spans="13:21" s="104" customFormat="1" ht="15.75">
      <c r="M53830" s="172"/>
      <c r="N53830" s="172"/>
      <c r="O53830" s="172"/>
      <c r="U53830" s="173"/>
    </row>
    <row r="53831" spans="13:21" s="104" customFormat="1" ht="15.75">
      <c r="M53831" s="172"/>
      <c r="N53831" s="172"/>
      <c r="O53831" s="172"/>
      <c r="U53831" s="173"/>
    </row>
    <row r="53832" spans="13:21" s="104" customFormat="1" ht="15.75">
      <c r="M53832" s="172"/>
      <c r="N53832" s="172"/>
      <c r="O53832" s="172"/>
      <c r="U53832" s="173"/>
    </row>
    <row r="53833" spans="13:21" s="104" customFormat="1" ht="15.75">
      <c r="M53833" s="172"/>
      <c r="N53833" s="172"/>
      <c r="O53833" s="172"/>
      <c r="U53833" s="173"/>
    </row>
    <row r="53834" spans="13:21" s="104" customFormat="1" ht="15.75">
      <c r="M53834" s="172"/>
      <c r="N53834" s="172"/>
      <c r="O53834" s="172"/>
      <c r="U53834" s="173"/>
    </row>
    <row r="53835" spans="13:21" s="104" customFormat="1" ht="15.75">
      <c r="M53835" s="172"/>
      <c r="N53835" s="172"/>
      <c r="O53835" s="172"/>
      <c r="U53835" s="173"/>
    </row>
    <row r="53836" spans="13:21" s="104" customFormat="1" ht="15.75">
      <c r="M53836" s="172"/>
      <c r="N53836" s="172"/>
      <c r="O53836" s="172"/>
      <c r="U53836" s="173"/>
    </row>
    <row r="53837" spans="13:21" s="104" customFormat="1" ht="15.75">
      <c r="M53837" s="172"/>
      <c r="N53837" s="172"/>
      <c r="O53837" s="172"/>
      <c r="U53837" s="173"/>
    </row>
    <row r="53838" spans="13:21" s="104" customFormat="1" ht="15.75">
      <c r="M53838" s="172"/>
      <c r="N53838" s="172"/>
      <c r="O53838" s="172"/>
      <c r="U53838" s="173"/>
    </row>
    <row r="53839" spans="13:21" s="104" customFormat="1" ht="15.75">
      <c r="M53839" s="172"/>
      <c r="N53839" s="172"/>
      <c r="O53839" s="172"/>
      <c r="U53839" s="173"/>
    </row>
    <row r="53840" spans="13:21" s="104" customFormat="1" ht="15.75">
      <c r="M53840" s="172"/>
      <c r="N53840" s="172"/>
      <c r="O53840" s="172"/>
      <c r="U53840" s="173"/>
    </row>
    <row r="53841" spans="13:21" s="104" customFormat="1" ht="15.75">
      <c r="M53841" s="172"/>
      <c r="N53841" s="172"/>
      <c r="O53841" s="172"/>
      <c r="U53841" s="173"/>
    </row>
    <row r="53842" spans="13:21" s="104" customFormat="1" ht="15.75">
      <c r="M53842" s="172"/>
      <c r="N53842" s="172"/>
      <c r="O53842" s="172"/>
      <c r="U53842" s="173"/>
    </row>
    <row r="53843" spans="13:21" s="104" customFormat="1" ht="15.75">
      <c r="M53843" s="172"/>
      <c r="N53843" s="172"/>
      <c r="O53843" s="172"/>
      <c r="U53843" s="173"/>
    </row>
    <row r="53844" spans="13:21" s="104" customFormat="1" ht="15.75">
      <c r="M53844" s="172"/>
      <c r="N53844" s="172"/>
      <c r="O53844" s="172"/>
      <c r="U53844" s="173"/>
    </row>
    <row r="53845" spans="13:21" s="104" customFormat="1" ht="15.75">
      <c r="M53845" s="172"/>
      <c r="N53845" s="172"/>
      <c r="O53845" s="172"/>
      <c r="U53845" s="173"/>
    </row>
    <row r="53846" spans="13:21" s="104" customFormat="1" ht="15.75">
      <c r="M53846" s="172"/>
      <c r="N53846" s="172"/>
      <c r="O53846" s="172"/>
      <c r="U53846" s="173"/>
    </row>
    <row r="53847" spans="13:21" s="104" customFormat="1" ht="15.75">
      <c r="M53847" s="172"/>
      <c r="N53847" s="172"/>
      <c r="O53847" s="172"/>
      <c r="U53847" s="173"/>
    </row>
    <row r="53848" spans="13:21" s="104" customFormat="1" ht="15.75">
      <c r="M53848" s="172"/>
      <c r="N53848" s="172"/>
      <c r="O53848" s="172"/>
      <c r="U53848" s="173"/>
    </row>
    <row r="53849" spans="13:21" s="104" customFormat="1" ht="15.75">
      <c r="M53849" s="172"/>
      <c r="N53849" s="172"/>
      <c r="O53849" s="172"/>
      <c r="U53849" s="173"/>
    </row>
    <row r="53850" spans="13:21" s="104" customFormat="1" ht="15.75">
      <c r="M53850" s="172"/>
      <c r="N53850" s="172"/>
      <c r="O53850" s="172"/>
      <c r="U53850" s="173"/>
    </row>
    <row r="53851" spans="13:21" s="104" customFormat="1" ht="15.75">
      <c r="M53851" s="172"/>
      <c r="N53851" s="172"/>
      <c r="O53851" s="172"/>
      <c r="U53851" s="173"/>
    </row>
    <row r="53852" spans="13:21" s="104" customFormat="1" ht="15.75">
      <c r="M53852" s="172"/>
      <c r="N53852" s="172"/>
      <c r="O53852" s="172"/>
      <c r="U53852" s="173"/>
    </row>
    <row r="53853" spans="13:21" s="104" customFormat="1" ht="15.75">
      <c r="M53853" s="172"/>
      <c r="N53853" s="172"/>
      <c r="O53853" s="172"/>
      <c r="U53853" s="173"/>
    </row>
    <row r="53854" spans="13:21" s="104" customFormat="1" ht="15.75">
      <c r="M53854" s="172"/>
      <c r="N53854" s="172"/>
      <c r="O53854" s="172"/>
      <c r="U53854" s="173"/>
    </row>
    <row r="53855" spans="13:21" s="104" customFormat="1" ht="15.75">
      <c r="M53855" s="172"/>
      <c r="N53855" s="172"/>
      <c r="O53855" s="172"/>
      <c r="U53855" s="173"/>
    </row>
    <row r="53856" spans="13:21" s="104" customFormat="1" ht="15.75">
      <c r="M53856" s="172"/>
      <c r="N53856" s="172"/>
      <c r="O53856" s="172"/>
      <c r="U53856" s="173"/>
    </row>
    <row r="53857" spans="13:21" s="104" customFormat="1" ht="15.75">
      <c r="M53857" s="172"/>
      <c r="N53857" s="172"/>
      <c r="O53857" s="172"/>
      <c r="U53857" s="173"/>
    </row>
    <row r="53858" spans="13:21" s="104" customFormat="1" ht="15.75">
      <c r="M53858" s="172"/>
      <c r="N53858" s="172"/>
      <c r="O53858" s="172"/>
      <c r="U53858" s="173"/>
    </row>
    <row r="53859" spans="13:21" s="104" customFormat="1" ht="15.75">
      <c r="M53859" s="172"/>
      <c r="N53859" s="172"/>
      <c r="O53859" s="172"/>
      <c r="U53859" s="173"/>
    </row>
    <row r="53860" spans="13:21" s="104" customFormat="1" ht="15.75">
      <c r="M53860" s="172"/>
      <c r="N53860" s="172"/>
      <c r="O53860" s="172"/>
      <c r="U53860" s="173"/>
    </row>
    <row r="53861" spans="13:21" s="104" customFormat="1" ht="15.75">
      <c r="M53861" s="172"/>
      <c r="N53861" s="172"/>
      <c r="O53861" s="172"/>
      <c r="U53861" s="173"/>
    </row>
    <row r="53862" spans="13:21" s="104" customFormat="1" ht="15.75">
      <c r="M53862" s="172"/>
      <c r="N53862" s="172"/>
      <c r="O53862" s="172"/>
      <c r="U53862" s="173"/>
    </row>
    <row r="53863" spans="13:21" s="104" customFormat="1" ht="15.75">
      <c r="M53863" s="172"/>
      <c r="N53863" s="172"/>
      <c r="O53863" s="172"/>
      <c r="U53863" s="173"/>
    </row>
    <row r="53864" spans="13:21" s="104" customFormat="1" ht="15.75">
      <c r="M53864" s="172"/>
      <c r="N53864" s="172"/>
      <c r="O53864" s="172"/>
      <c r="U53864" s="173"/>
    </row>
    <row r="53865" spans="13:21" s="104" customFormat="1" ht="15.75">
      <c r="M53865" s="172"/>
      <c r="N53865" s="172"/>
      <c r="O53865" s="172"/>
      <c r="U53865" s="173"/>
    </row>
    <row r="53866" spans="13:21" s="104" customFormat="1" ht="15.75">
      <c r="M53866" s="172"/>
      <c r="N53866" s="172"/>
      <c r="O53866" s="172"/>
      <c r="U53866" s="173"/>
    </row>
    <row r="53867" spans="13:21" s="104" customFormat="1" ht="15.75">
      <c r="M53867" s="172"/>
      <c r="N53867" s="172"/>
      <c r="O53867" s="172"/>
      <c r="U53867" s="173"/>
    </row>
    <row r="53868" spans="13:21" s="104" customFormat="1" ht="15.75">
      <c r="M53868" s="172"/>
      <c r="N53868" s="172"/>
      <c r="O53868" s="172"/>
      <c r="U53868" s="173"/>
    </row>
    <row r="53869" spans="13:21" s="104" customFormat="1" ht="15.75">
      <c r="M53869" s="172"/>
      <c r="N53869" s="172"/>
      <c r="O53869" s="172"/>
      <c r="U53869" s="173"/>
    </row>
    <row r="53870" spans="13:21" s="104" customFormat="1" ht="15.75">
      <c r="M53870" s="172"/>
      <c r="N53870" s="172"/>
      <c r="O53870" s="172"/>
      <c r="U53870" s="173"/>
    </row>
    <row r="53871" spans="13:21" s="104" customFormat="1" ht="15.75">
      <c r="M53871" s="172"/>
      <c r="N53871" s="172"/>
      <c r="O53871" s="172"/>
      <c r="U53871" s="173"/>
    </row>
    <row r="53872" spans="13:21" s="104" customFormat="1" ht="15.75">
      <c r="M53872" s="172"/>
      <c r="N53872" s="172"/>
      <c r="O53872" s="172"/>
      <c r="U53872" s="173"/>
    </row>
    <row r="53873" spans="13:21" s="104" customFormat="1" ht="15.75">
      <c r="M53873" s="172"/>
      <c r="N53873" s="172"/>
      <c r="O53873" s="172"/>
      <c r="U53873" s="173"/>
    </row>
    <row r="53874" spans="13:21" s="104" customFormat="1" ht="15.75">
      <c r="M53874" s="172"/>
      <c r="N53874" s="172"/>
      <c r="O53874" s="172"/>
      <c r="U53874" s="173"/>
    </row>
    <row r="53875" spans="13:21" s="104" customFormat="1" ht="15.75">
      <c r="M53875" s="172"/>
      <c r="N53875" s="172"/>
      <c r="O53875" s="172"/>
      <c r="U53875" s="173"/>
    </row>
    <row r="53876" spans="13:21" s="104" customFormat="1" ht="15.75">
      <c r="M53876" s="172"/>
      <c r="N53876" s="172"/>
      <c r="O53876" s="172"/>
      <c r="U53876" s="173"/>
    </row>
    <row r="53877" spans="13:21" s="104" customFormat="1" ht="15.75">
      <c r="M53877" s="172"/>
      <c r="N53877" s="172"/>
      <c r="O53877" s="172"/>
      <c r="U53877" s="173"/>
    </row>
    <row r="53878" spans="13:21" s="104" customFormat="1" ht="15.75">
      <c r="M53878" s="172"/>
      <c r="N53878" s="172"/>
      <c r="O53878" s="172"/>
      <c r="U53878" s="173"/>
    </row>
    <row r="53879" spans="13:21" s="104" customFormat="1" ht="15.75">
      <c r="M53879" s="172"/>
      <c r="N53879" s="172"/>
      <c r="O53879" s="172"/>
      <c r="U53879" s="173"/>
    </row>
    <row r="53880" spans="13:21" s="104" customFormat="1" ht="15.75">
      <c r="M53880" s="172"/>
      <c r="N53880" s="172"/>
      <c r="O53880" s="172"/>
      <c r="U53880" s="173"/>
    </row>
    <row r="53881" spans="13:21" s="104" customFormat="1" ht="15.75">
      <c r="M53881" s="172"/>
      <c r="N53881" s="172"/>
      <c r="O53881" s="172"/>
      <c r="U53881" s="173"/>
    </row>
    <row r="53882" spans="13:21" s="104" customFormat="1" ht="15.75">
      <c r="M53882" s="172"/>
      <c r="N53882" s="172"/>
      <c r="O53882" s="172"/>
      <c r="U53882" s="173"/>
    </row>
    <row r="53883" spans="13:21" s="104" customFormat="1" ht="15.75">
      <c r="M53883" s="172"/>
      <c r="N53883" s="172"/>
      <c r="O53883" s="172"/>
      <c r="U53883" s="173"/>
    </row>
    <row r="53884" spans="13:21" s="104" customFormat="1" ht="15.75">
      <c r="M53884" s="172"/>
      <c r="N53884" s="172"/>
      <c r="O53884" s="172"/>
      <c r="U53884" s="173"/>
    </row>
    <row r="53885" spans="13:21" s="104" customFormat="1" ht="15.75">
      <c r="M53885" s="172"/>
      <c r="N53885" s="172"/>
      <c r="O53885" s="172"/>
      <c r="U53885" s="173"/>
    </row>
    <row r="53886" spans="13:21" s="104" customFormat="1" ht="15.75">
      <c r="M53886" s="172"/>
      <c r="N53886" s="172"/>
      <c r="O53886" s="172"/>
      <c r="U53886" s="173"/>
    </row>
    <row r="53887" spans="13:21" s="104" customFormat="1" ht="15.75">
      <c r="M53887" s="172"/>
      <c r="N53887" s="172"/>
      <c r="O53887" s="172"/>
      <c r="U53887" s="173"/>
    </row>
    <row r="53888" spans="13:21" s="104" customFormat="1" ht="15.75">
      <c r="M53888" s="172"/>
      <c r="N53888" s="172"/>
      <c r="O53888" s="172"/>
      <c r="U53888" s="173"/>
    </row>
    <row r="53889" spans="13:21" s="104" customFormat="1" ht="15.75">
      <c r="M53889" s="172"/>
      <c r="N53889" s="172"/>
      <c r="O53889" s="172"/>
      <c r="U53889" s="173"/>
    </row>
    <row r="53890" spans="13:21" s="104" customFormat="1" ht="15.75">
      <c r="M53890" s="172"/>
      <c r="N53890" s="172"/>
      <c r="O53890" s="172"/>
      <c r="U53890" s="173"/>
    </row>
    <row r="53891" spans="13:21" s="104" customFormat="1" ht="15.75">
      <c r="M53891" s="172"/>
      <c r="N53891" s="172"/>
      <c r="O53891" s="172"/>
      <c r="U53891" s="173"/>
    </row>
    <row r="53892" spans="13:21" s="104" customFormat="1" ht="15.75">
      <c r="M53892" s="172"/>
      <c r="N53892" s="172"/>
      <c r="O53892" s="172"/>
      <c r="U53892" s="173"/>
    </row>
    <row r="53893" spans="13:21" s="104" customFormat="1" ht="15.75">
      <c r="M53893" s="172"/>
      <c r="N53893" s="172"/>
      <c r="O53893" s="172"/>
      <c r="U53893" s="173"/>
    </row>
    <row r="53894" spans="13:21" s="104" customFormat="1" ht="15.75">
      <c r="M53894" s="172"/>
      <c r="N53894" s="172"/>
      <c r="O53894" s="172"/>
      <c r="U53894" s="173"/>
    </row>
    <row r="53895" spans="13:21" s="104" customFormat="1" ht="15.75">
      <c r="M53895" s="172"/>
      <c r="N53895" s="172"/>
      <c r="O53895" s="172"/>
      <c r="U53895" s="173"/>
    </row>
    <row r="53896" spans="13:21" s="104" customFormat="1" ht="15.75">
      <c r="M53896" s="172"/>
      <c r="N53896" s="172"/>
      <c r="O53896" s="172"/>
      <c r="U53896" s="173"/>
    </row>
    <row r="53897" spans="13:21" s="104" customFormat="1" ht="15.75">
      <c r="M53897" s="172"/>
      <c r="N53897" s="172"/>
      <c r="O53897" s="172"/>
      <c r="U53897" s="173"/>
    </row>
    <row r="53898" spans="13:21" s="104" customFormat="1" ht="15.75">
      <c r="M53898" s="172"/>
      <c r="N53898" s="172"/>
      <c r="O53898" s="172"/>
      <c r="U53898" s="173"/>
    </row>
    <row r="53899" spans="13:21" s="104" customFormat="1" ht="15.75">
      <c r="M53899" s="172"/>
      <c r="N53899" s="172"/>
      <c r="O53899" s="172"/>
      <c r="U53899" s="173"/>
    </row>
    <row r="53900" spans="13:21" s="104" customFormat="1" ht="15.75">
      <c r="M53900" s="172"/>
      <c r="N53900" s="172"/>
      <c r="O53900" s="172"/>
      <c r="U53900" s="173"/>
    </row>
    <row r="53901" spans="13:21" s="104" customFormat="1" ht="15.75">
      <c r="M53901" s="172"/>
      <c r="N53901" s="172"/>
      <c r="O53901" s="172"/>
      <c r="U53901" s="173"/>
    </row>
    <row r="53902" spans="13:21" s="104" customFormat="1" ht="15.75">
      <c r="M53902" s="172"/>
      <c r="N53902" s="172"/>
      <c r="O53902" s="172"/>
      <c r="U53902" s="173"/>
    </row>
    <row r="53903" spans="13:21" s="104" customFormat="1" ht="15.75">
      <c r="M53903" s="172"/>
      <c r="N53903" s="172"/>
      <c r="O53903" s="172"/>
      <c r="U53903" s="173"/>
    </row>
    <row r="53904" spans="13:21" s="104" customFormat="1" ht="15.75">
      <c r="M53904" s="172"/>
      <c r="N53904" s="172"/>
      <c r="O53904" s="172"/>
      <c r="U53904" s="173"/>
    </row>
    <row r="53905" spans="13:21" s="104" customFormat="1" ht="15.75">
      <c r="M53905" s="172"/>
      <c r="N53905" s="172"/>
      <c r="O53905" s="172"/>
      <c r="U53905" s="173"/>
    </row>
    <row r="53906" spans="13:21" s="104" customFormat="1" ht="15.75">
      <c r="M53906" s="172"/>
      <c r="N53906" s="172"/>
      <c r="O53906" s="172"/>
      <c r="U53906" s="173"/>
    </row>
    <row r="53907" spans="13:21" s="104" customFormat="1" ht="15.75">
      <c r="M53907" s="172"/>
      <c r="N53907" s="172"/>
      <c r="O53907" s="172"/>
      <c r="U53907" s="173"/>
    </row>
    <row r="53908" spans="13:21" s="104" customFormat="1" ht="15.75">
      <c r="M53908" s="172"/>
      <c r="N53908" s="172"/>
      <c r="O53908" s="172"/>
      <c r="U53908" s="173"/>
    </row>
    <row r="53909" spans="13:21" s="104" customFormat="1" ht="15.75">
      <c r="M53909" s="172"/>
      <c r="N53909" s="172"/>
      <c r="O53909" s="172"/>
      <c r="U53909" s="173"/>
    </row>
    <row r="53910" spans="13:21" s="104" customFormat="1" ht="15.75">
      <c r="M53910" s="172"/>
      <c r="N53910" s="172"/>
      <c r="O53910" s="172"/>
      <c r="U53910" s="173"/>
    </row>
    <row r="53911" spans="13:21" s="104" customFormat="1" ht="15.75">
      <c r="M53911" s="172"/>
      <c r="N53911" s="172"/>
      <c r="O53911" s="172"/>
      <c r="U53911" s="173"/>
    </row>
    <row r="53912" spans="13:21" s="104" customFormat="1" ht="15.75">
      <c r="M53912" s="172"/>
      <c r="N53912" s="172"/>
      <c r="O53912" s="172"/>
      <c r="U53912" s="173"/>
    </row>
    <row r="53913" spans="13:21" s="104" customFormat="1" ht="15.75">
      <c r="M53913" s="172"/>
      <c r="N53913" s="172"/>
      <c r="O53913" s="172"/>
      <c r="U53913" s="173"/>
    </row>
    <row r="53914" spans="13:21" s="104" customFormat="1" ht="15.75">
      <c r="M53914" s="172"/>
      <c r="N53914" s="172"/>
      <c r="O53914" s="172"/>
      <c r="U53914" s="173"/>
    </row>
    <row r="53915" spans="13:21" s="104" customFormat="1" ht="15.75">
      <c r="M53915" s="172"/>
      <c r="N53915" s="172"/>
      <c r="O53915" s="172"/>
      <c r="U53915" s="173"/>
    </row>
    <row r="53916" spans="13:21" s="104" customFormat="1" ht="15.75">
      <c r="M53916" s="172"/>
      <c r="N53916" s="172"/>
      <c r="O53916" s="172"/>
      <c r="U53916" s="173"/>
    </row>
    <row r="53917" spans="13:21" s="104" customFormat="1" ht="15.75">
      <c r="M53917" s="172"/>
      <c r="N53917" s="172"/>
      <c r="O53917" s="172"/>
      <c r="U53917" s="173"/>
    </row>
    <row r="53918" spans="13:21" s="104" customFormat="1" ht="15.75">
      <c r="M53918" s="172"/>
      <c r="N53918" s="172"/>
      <c r="O53918" s="172"/>
      <c r="U53918" s="173"/>
    </row>
    <row r="53919" spans="13:21" s="104" customFormat="1" ht="15.75">
      <c r="M53919" s="172"/>
      <c r="N53919" s="172"/>
      <c r="O53919" s="172"/>
      <c r="U53919" s="173"/>
    </row>
    <row r="53920" spans="13:21" s="104" customFormat="1" ht="15.75">
      <c r="M53920" s="172"/>
      <c r="N53920" s="172"/>
      <c r="O53920" s="172"/>
      <c r="U53920" s="173"/>
    </row>
    <row r="53921" spans="13:21" s="104" customFormat="1" ht="15.75">
      <c r="M53921" s="172"/>
      <c r="N53921" s="172"/>
      <c r="O53921" s="172"/>
      <c r="U53921" s="173"/>
    </row>
    <row r="53922" spans="13:21" s="104" customFormat="1" ht="15.75">
      <c r="M53922" s="172"/>
      <c r="N53922" s="172"/>
      <c r="O53922" s="172"/>
      <c r="U53922" s="173"/>
    </row>
    <row r="53923" spans="13:21" s="104" customFormat="1" ht="15.75">
      <c r="M53923" s="172"/>
      <c r="N53923" s="172"/>
      <c r="O53923" s="172"/>
      <c r="U53923" s="173"/>
    </row>
    <row r="53924" spans="13:21" s="104" customFormat="1" ht="15.75">
      <c r="M53924" s="172"/>
      <c r="N53924" s="172"/>
      <c r="O53924" s="172"/>
      <c r="U53924" s="173"/>
    </row>
    <row r="53925" spans="13:21" s="104" customFormat="1" ht="15.75">
      <c r="M53925" s="172"/>
      <c r="N53925" s="172"/>
      <c r="O53925" s="172"/>
      <c r="U53925" s="173"/>
    </row>
    <row r="53926" spans="13:21" s="104" customFormat="1" ht="15.75">
      <c r="M53926" s="172"/>
      <c r="N53926" s="172"/>
      <c r="O53926" s="172"/>
      <c r="U53926" s="173"/>
    </row>
    <row r="53927" spans="13:21" s="104" customFormat="1" ht="15.75">
      <c r="M53927" s="172"/>
      <c r="N53927" s="172"/>
      <c r="O53927" s="172"/>
      <c r="U53927" s="173"/>
    </row>
    <row r="53928" spans="13:21" s="104" customFormat="1" ht="15.75">
      <c r="M53928" s="172"/>
      <c r="N53928" s="172"/>
      <c r="O53928" s="172"/>
      <c r="U53928" s="173"/>
    </row>
    <row r="53929" spans="13:21" s="104" customFormat="1" ht="15.75">
      <c r="M53929" s="172"/>
      <c r="N53929" s="172"/>
      <c r="O53929" s="172"/>
      <c r="U53929" s="173"/>
    </row>
    <row r="53930" spans="13:21" s="104" customFormat="1" ht="15.75">
      <c r="M53930" s="172"/>
      <c r="N53930" s="172"/>
      <c r="O53930" s="172"/>
      <c r="U53930" s="173"/>
    </row>
    <row r="53931" spans="13:21" s="104" customFormat="1" ht="15.75">
      <c r="M53931" s="172"/>
      <c r="N53931" s="172"/>
      <c r="O53931" s="172"/>
      <c r="U53931" s="173"/>
    </row>
    <row r="53932" spans="13:21" s="104" customFormat="1" ht="15.75">
      <c r="M53932" s="172"/>
      <c r="N53932" s="172"/>
      <c r="O53932" s="172"/>
      <c r="U53932" s="173"/>
    </row>
    <row r="53933" spans="13:21" s="104" customFormat="1" ht="15.75">
      <c r="M53933" s="172"/>
      <c r="N53933" s="172"/>
      <c r="O53933" s="172"/>
      <c r="U53933" s="173"/>
    </row>
    <row r="53934" spans="13:21" s="104" customFormat="1" ht="15.75">
      <c r="M53934" s="172"/>
      <c r="N53934" s="172"/>
      <c r="O53934" s="172"/>
      <c r="U53934" s="173"/>
    </row>
    <row r="53935" spans="13:21" s="104" customFormat="1" ht="15.75">
      <c r="M53935" s="172"/>
      <c r="N53935" s="172"/>
      <c r="O53935" s="172"/>
      <c r="U53935" s="173"/>
    </row>
    <row r="53936" spans="13:21" s="104" customFormat="1" ht="15.75">
      <c r="M53936" s="172"/>
      <c r="N53936" s="172"/>
      <c r="O53936" s="172"/>
      <c r="U53936" s="173"/>
    </row>
    <row r="53937" spans="13:21" s="104" customFormat="1" ht="15.75">
      <c r="M53937" s="172"/>
      <c r="N53937" s="172"/>
      <c r="O53937" s="172"/>
      <c r="U53937" s="173"/>
    </row>
    <row r="53938" spans="13:21" s="104" customFormat="1" ht="15.75">
      <c r="M53938" s="172"/>
      <c r="N53938" s="172"/>
      <c r="O53938" s="172"/>
      <c r="U53938" s="173"/>
    </row>
    <row r="53939" spans="13:21" s="104" customFormat="1" ht="15.75">
      <c r="M53939" s="172"/>
      <c r="N53939" s="172"/>
      <c r="O53939" s="172"/>
      <c r="U53939" s="173"/>
    </row>
    <row r="53940" spans="13:21" s="104" customFormat="1" ht="15.75">
      <c r="M53940" s="172"/>
      <c r="N53940" s="172"/>
      <c r="O53940" s="172"/>
      <c r="U53940" s="173"/>
    </row>
    <row r="53941" spans="13:21" s="104" customFormat="1" ht="15.75">
      <c r="M53941" s="172"/>
      <c r="N53941" s="172"/>
      <c r="O53941" s="172"/>
      <c r="U53941" s="173"/>
    </row>
    <row r="53942" spans="13:21" s="104" customFormat="1" ht="15.75">
      <c r="M53942" s="172"/>
      <c r="N53942" s="172"/>
      <c r="O53942" s="172"/>
      <c r="U53942" s="173"/>
    </row>
    <row r="53943" spans="13:21" s="104" customFormat="1" ht="15.75">
      <c r="M53943" s="172"/>
      <c r="N53943" s="172"/>
      <c r="O53943" s="172"/>
      <c r="U53943" s="173"/>
    </row>
    <row r="53944" spans="13:21" s="104" customFormat="1" ht="15.75">
      <c r="M53944" s="172"/>
      <c r="N53944" s="172"/>
      <c r="O53944" s="172"/>
      <c r="U53944" s="173"/>
    </row>
    <row r="53945" spans="13:21" s="104" customFormat="1" ht="15.75">
      <c r="M53945" s="172"/>
      <c r="N53945" s="172"/>
      <c r="O53945" s="172"/>
      <c r="U53945" s="173"/>
    </row>
    <row r="53946" spans="13:21" s="104" customFormat="1" ht="15.75">
      <c r="M53946" s="172"/>
      <c r="N53946" s="172"/>
      <c r="O53946" s="172"/>
      <c r="U53946" s="173"/>
    </row>
    <row r="53947" spans="13:21" s="104" customFormat="1" ht="15.75">
      <c r="M53947" s="172"/>
      <c r="N53947" s="172"/>
      <c r="O53947" s="172"/>
      <c r="U53947" s="173"/>
    </row>
    <row r="53948" spans="13:21" s="104" customFormat="1" ht="15.75">
      <c r="M53948" s="172"/>
      <c r="N53948" s="172"/>
      <c r="O53948" s="172"/>
      <c r="U53948" s="173"/>
    </row>
    <row r="53949" spans="13:21" s="104" customFormat="1" ht="15.75">
      <c r="M53949" s="172"/>
      <c r="N53949" s="172"/>
      <c r="O53949" s="172"/>
      <c r="U53949" s="173"/>
    </row>
    <row r="53950" spans="13:21" s="104" customFormat="1" ht="15.75">
      <c r="M53950" s="172"/>
      <c r="N53950" s="172"/>
      <c r="O53950" s="172"/>
      <c r="U53950" s="173"/>
    </row>
    <row r="53951" spans="13:21" s="104" customFormat="1" ht="15.75">
      <c r="M53951" s="172"/>
      <c r="N53951" s="172"/>
      <c r="O53951" s="172"/>
      <c r="U53951" s="173"/>
    </row>
    <row r="53952" spans="13:21" s="104" customFormat="1" ht="15.75">
      <c r="M53952" s="172"/>
      <c r="N53952" s="172"/>
      <c r="O53952" s="172"/>
      <c r="U53952" s="173"/>
    </row>
    <row r="53953" spans="13:21" s="104" customFormat="1" ht="15.75">
      <c r="M53953" s="172"/>
      <c r="N53953" s="172"/>
      <c r="O53953" s="172"/>
      <c r="U53953" s="173"/>
    </row>
    <row r="53954" spans="13:21" s="104" customFormat="1" ht="15.75">
      <c r="M53954" s="172"/>
      <c r="N53954" s="172"/>
      <c r="O53954" s="172"/>
      <c r="U53954" s="173"/>
    </row>
    <row r="53955" spans="13:21" s="104" customFormat="1" ht="15.75">
      <c r="M53955" s="172"/>
      <c r="N53955" s="172"/>
      <c r="O53955" s="172"/>
      <c r="U53955" s="173"/>
    </row>
    <row r="53956" spans="13:21" s="104" customFormat="1" ht="15.75">
      <c r="M53956" s="172"/>
      <c r="N53956" s="172"/>
      <c r="O53956" s="172"/>
      <c r="U53956" s="173"/>
    </row>
    <row r="53957" spans="13:21" s="104" customFormat="1" ht="15.75">
      <c r="M53957" s="172"/>
      <c r="N53957" s="172"/>
      <c r="O53957" s="172"/>
      <c r="U53957" s="173"/>
    </row>
    <row r="53958" spans="13:21" s="104" customFormat="1" ht="15.75">
      <c r="M53958" s="172"/>
      <c r="N53958" s="172"/>
      <c r="O53958" s="172"/>
      <c r="U53958" s="173"/>
    </row>
    <row r="53959" spans="13:21" s="104" customFormat="1" ht="15.75">
      <c r="M53959" s="172"/>
      <c r="N53959" s="172"/>
      <c r="O53959" s="172"/>
      <c r="U53959" s="173"/>
    </row>
    <row r="53960" spans="13:21" s="104" customFormat="1" ht="15.75">
      <c r="M53960" s="172"/>
      <c r="N53960" s="172"/>
      <c r="O53960" s="172"/>
      <c r="U53960" s="173"/>
    </row>
    <row r="53961" spans="13:21" s="104" customFormat="1" ht="15.75">
      <c r="M53961" s="172"/>
      <c r="N53961" s="172"/>
      <c r="O53961" s="172"/>
      <c r="U53961" s="173"/>
    </row>
    <row r="53962" spans="13:21" s="104" customFormat="1" ht="15.75">
      <c r="M53962" s="172"/>
      <c r="N53962" s="172"/>
      <c r="O53962" s="172"/>
      <c r="U53962" s="173"/>
    </row>
    <row r="53963" spans="13:21" s="104" customFormat="1" ht="15.75">
      <c r="M53963" s="172"/>
      <c r="N53963" s="172"/>
      <c r="O53963" s="172"/>
      <c r="U53963" s="173"/>
    </row>
    <row r="53964" spans="13:21" s="104" customFormat="1" ht="15.75">
      <c r="M53964" s="172"/>
      <c r="N53964" s="172"/>
      <c r="O53964" s="172"/>
      <c r="U53964" s="173"/>
    </row>
    <row r="53965" spans="13:21" s="104" customFormat="1" ht="15.75">
      <c r="M53965" s="172"/>
      <c r="N53965" s="172"/>
      <c r="O53965" s="172"/>
      <c r="U53965" s="173"/>
    </row>
    <row r="53966" spans="13:21" s="104" customFormat="1" ht="15.75">
      <c r="M53966" s="172"/>
      <c r="N53966" s="172"/>
      <c r="O53966" s="172"/>
      <c r="U53966" s="173"/>
    </row>
    <row r="53967" spans="13:21" s="104" customFormat="1" ht="15.75">
      <c r="M53967" s="172"/>
      <c r="N53967" s="172"/>
      <c r="O53967" s="172"/>
      <c r="U53967" s="173"/>
    </row>
    <row r="53968" spans="13:21" s="104" customFormat="1" ht="15.75">
      <c r="M53968" s="172"/>
      <c r="N53968" s="172"/>
      <c r="O53968" s="172"/>
      <c r="U53968" s="173"/>
    </row>
    <row r="53969" spans="13:21" s="104" customFormat="1" ht="15.75">
      <c r="M53969" s="172"/>
      <c r="N53969" s="172"/>
      <c r="O53969" s="172"/>
      <c r="U53969" s="173"/>
    </row>
    <row r="53970" spans="13:21" s="104" customFormat="1" ht="15.75">
      <c r="M53970" s="172"/>
      <c r="N53970" s="172"/>
      <c r="O53970" s="172"/>
      <c r="U53970" s="173"/>
    </row>
    <row r="53971" spans="13:21" s="104" customFormat="1" ht="15.75">
      <c r="M53971" s="172"/>
      <c r="N53971" s="172"/>
      <c r="O53971" s="172"/>
      <c r="U53971" s="173"/>
    </row>
    <row r="53972" spans="13:21" s="104" customFormat="1" ht="15.75">
      <c r="M53972" s="172"/>
      <c r="N53972" s="172"/>
      <c r="O53972" s="172"/>
      <c r="U53972" s="173"/>
    </row>
    <row r="53973" spans="13:21" s="104" customFormat="1" ht="15.75">
      <c r="M53973" s="172"/>
      <c r="N53973" s="172"/>
      <c r="O53973" s="172"/>
      <c r="U53973" s="173"/>
    </row>
    <row r="53974" spans="13:21" s="104" customFormat="1" ht="15.75">
      <c r="M53974" s="172"/>
      <c r="N53974" s="172"/>
      <c r="O53974" s="172"/>
      <c r="U53974" s="173"/>
    </row>
    <row r="53975" spans="13:21" s="104" customFormat="1" ht="15.75">
      <c r="M53975" s="172"/>
      <c r="N53975" s="172"/>
      <c r="O53975" s="172"/>
      <c r="U53975" s="173"/>
    </row>
    <row r="53976" spans="13:21" s="104" customFormat="1" ht="15.75">
      <c r="M53976" s="172"/>
      <c r="N53976" s="172"/>
      <c r="O53976" s="172"/>
      <c r="U53976" s="173"/>
    </row>
    <row r="53977" spans="13:21" s="104" customFormat="1" ht="15.75">
      <c r="M53977" s="172"/>
      <c r="N53977" s="172"/>
      <c r="O53977" s="172"/>
      <c r="U53977" s="173"/>
    </row>
    <row r="53978" spans="13:21" s="104" customFormat="1" ht="15.75">
      <c r="M53978" s="172"/>
      <c r="N53978" s="172"/>
      <c r="O53978" s="172"/>
      <c r="U53978" s="173"/>
    </row>
    <row r="53979" spans="13:21" s="104" customFormat="1" ht="15.75">
      <c r="M53979" s="172"/>
      <c r="N53979" s="172"/>
      <c r="O53979" s="172"/>
      <c r="U53979" s="173"/>
    </row>
    <row r="53980" spans="13:21" s="104" customFormat="1" ht="15.75">
      <c r="M53980" s="172"/>
      <c r="N53980" s="172"/>
      <c r="O53980" s="172"/>
      <c r="U53980" s="173"/>
    </row>
    <row r="53981" spans="13:21" s="104" customFormat="1" ht="15.75">
      <c r="M53981" s="172"/>
      <c r="N53981" s="172"/>
      <c r="O53981" s="172"/>
      <c r="U53981" s="173"/>
    </row>
    <row r="53982" spans="13:21" s="104" customFormat="1" ht="15.75">
      <c r="M53982" s="172"/>
      <c r="N53982" s="172"/>
      <c r="O53982" s="172"/>
      <c r="U53982" s="173"/>
    </row>
    <row r="53983" spans="13:21" s="104" customFormat="1" ht="15.75">
      <c r="M53983" s="172"/>
      <c r="N53983" s="172"/>
      <c r="O53983" s="172"/>
      <c r="U53983" s="173"/>
    </row>
    <row r="53984" spans="13:21" s="104" customFormat="1" ht="15.75">
      <c r="M53984" s="172"/>
      <c r="N53984" s="172"/>
      <c r="O53984" s="172"/>
      <c r="U53984" s="173"/>
    </row>
    <row r="53985" spans="13:21" s="104" customFormat="1" ht="15.75">
      <c r="M53985" s="172"/>
      <c r="N53985" s="172"/>
      <c r="O53985" s="172"/>
      <c r="U53985" s="173"/>
    </row>
    <row r="53986" spans="13:21" s="104" customFormat="1" ht="15.75">
      <c r="M53986" s="172"/>
      <c r="N53986" s="172"/>
      <c r="O53986" s="172"/>
      <c r="U53986" s="173"/>
    </row>
    <row r="53987" spans="13:21" s="104" customFormat="1" ht="15.75">
      <c r="M53987" s="172"/>
      <c r="N53987" s="172"/>
      <c r="O53987" s="172"/>
      <c r="U53987" s="173"/>
    </row>
    <row r="53988" spans="13:21" s="104" customFormat="1" ht="15.75">
      <c r="M53988" s="172"/>
      <c r="N53988" s="172"/>
      <c r="O53988" s="172"/>
      <c r="U53988" s="173"/>
    </row>
    <row r="53989" spans="13:21" s="104" customFormat="1" ht="15.75">
      <c r="M53989" s="172"/>
      <c r="N53989" s="172"/>
      <c r="O53989" s="172"/>
      <c r="U53989" s="173"/>
    </row>
    <row r="53990" spans="13:21" s="104" customFormat="1" ht="15.75">
      <c r="M53990" s="172"/>
      <c r="N53990" s="172"/>
      <c r="O53990" s="172"/>
      <c r="U53990" s="173"/>
    </row>
    <row r="53991" spans="13:21" s="104" customFormat="1" ht="15.75">
      <c r="M53991" s="172"/>
      <c r="N53991" s="172"/>
      <c r="O53991" s="172"/>
      <c r="U53991" s="173"/>
    </row>
    <row r="53992" spans="13:21" s="104" customFormat="1" ht="15.75">
      <c r="M53992" s="172"/>
      <c r="N53992" s="172"/>
      <c r="O53992" s="172"/>
      <c r="U53992" s="173"/>
    </row>
    <row r="53993" spans="13:21" s="104" customFormat="1" ht="15.75">
      <c r="M53993" s="172"/>
      <c r="N53993" s="172"/>
      <c r="O53993" s="172"/>
      <c r="U53993" s="173"/>
    </row>
    <row r="53994" spans="13:21" s="104" customFormat="1" ht="15.75">
      <c r="M53994" s="172"/>
      <c r="N53994" s="172"/>
      <c r="O53994" s="172"/>
      <c r="U53994" s="173"/>
    </row>
    <row r="53995" spans="13:21" s="104" customFormat="1" ht="15.75">
      <c r="M53995" s="172"/>
      <c r="N53995" s="172"/>
      <c r="O53995" s="172"/>
      <c r="U53995" s="173"/>
    </row>
    <row r="53996" spans="13:21" s="104" customFormat="1" ht="15.75">
      <c r="M53996" s="172"/>
      <c r="N53996" s="172"/>
      <c r="O53996" s="172"/>
      <c r="U53996" s="173"/>
    </row>
    <row r="53997" spans="13:21" s="104" customFormat="1" ht="15.75">
      <c r="M53997" s="172"/>
      <c r="N53997" s="172"/>
      <c r="O53997" s="172"/>
      <c r="U53997" s="173"/>
    </row>
    <row r="53998" spans="13:21" s="104" customFormat="1" ht="15.75">
      <c r="M53998" s="172"/>
      <c r="N53998" s="172"/>
      <c r="O53998" s="172"/>
      <c r="U53998" s="173"/>
    </row>
    <row r="53999" spans="13:21" s="104" customFormat="1" ht="15.75">
      <c r="M53999" s="172"/>
      <c r="N53999" s="172"/>
      <c r="O53999" s="172"/>
      <c r="U53999" s="173"/>
    </row>
    <row r="54000" spans="13:21" s="104" customFormat="1" ht="15.75">
      <c r="M54000" s="172"/>
      <c r="N54000" s="172"/>
      <c r="O54000" s="172"/>
      <c r="U54000" s="173"/>
    </row>
    <row r="54001" spans="13:21" s="104" customFormat="1" ht="15.75">
      <c r="M54001" s="172"/>
      <c r="N54001" s="172"/>
      <c r="O54001" s="172"/>
      <c r="U54001" s="173"/>
    </row>
    <row r="54002" spans="13:21" s="104" customFormat="1" ht="15.75">
      <c r="M54002" s="172"/>
      <c r="N54002" s="172"/>
      <c r="O54002" s="172"/>
      <c r="U54002" s="173"/>
    </row>
    <row r="54003" spans="13:21" s="104" customFormat="1" ht="15.75">
      <c r="M54003" s="172"/>
      <c r="N54003" s="172"/>
      <c r="O54003" s="172"/>
      <c r="U54003" s="173"/>
    </row>
    <row r="54004" spans="13:21" s="104" customFormat="1" ht="15.75">
      <c r="M54004" s="172"/>
      <c r="N54004" s="172"/>
      <c r="O54004" s="172"/>
      <c r="U54004" s="173"/>
    </row>
    <row r="54005" spans="13:21" s="104" customFormat="1" ht="15.75">
      <c r="M54005" s="172"/>
      <c r="N54005" s="172"/>
      <c r="O54005" s="172"/>
      <c r="U54005" s="173"/>
    </row>
    <row r="54006" spans="13:21" s="104" customFormat="1" ht="15.75">
      <c r="M54006" s="172"/>
      <c r="N54006" s="172"/>
      <c r="O54006" s="172"/>
      <c r="U54006" s="173"/>
    </row>
    <row r="54007" spans="13:21" s="104" customFormat="1" ht="15.75">
      <c r="M54007" s="172"/>
      <c r="N54007" s="172"/>
      <c r="O54007" s="172"/>
      <c r="U54007" s="173"/>
    </row>
    <row r="54008" spans="13:21" s="104" customFormat="1" ht="15.75">
      <c r="M54008" s="172"/>
      <c r="N54008" s="172"/>
      <c r="O54008" s="172"/>
      <c r="U54008" s="173"/>
    </row>
    <row r="54009" spans="13:21" s="104" customFormat="1" ht="15.75">
      <c r="M54009" s="172"/>
      <c r="N54009" s="172"/>
      <c r="O54009" s="172"/>
      <c r="U54009" s="173"/>
    </row>
    <row r="54010" spans="13:21" s="104" customFormat="1" ht="15.75">
      <c r="M54010" s="172"/>
      <c r="N54010" s="172"/>
      <c r="O54010" s="172"/>
      <c r="U54010" s="173"/>
    </row>
    <row r="54011" spans="13:21" s="104" customFormat="1" ht="15.75">
      <c r="M54011" s="172"/>
      <c r="N54011" s="172"/>
      <c r="O54011" s="172"/>
      <c r="U54011" s="173"/>
    </row>
    <row r="54012" spans="13:21" s="104" customFormat="1" ht="15.75">
      <c r="M54012" s="172"/>
      <c r="N54012" s="172"/>
      <c r="O54012" s="172"/>
      <c r="U54012" s="173"/>
    </row>
    <row r="54013" spans="13:21" s="104" customFormat="1" ht="15.75">
      <c r="M54013" s="172"/>
      <c r="N54013" s="172"/>
      <c r="O54013" s="172"/>
      <c r="U54013" s="173"/>
    </row>
    <row r="54014" spans="13:21" s="104" customFormat="1" ht="15.75">
      <c r="M54014" s="172"/>
      <c r="N54014" s="172"/>
      <c r="O54014" s="172"/>
      <c r="U54014" s="173"/>
    </row>
    <row r="54015" spans="13:21" s="104" customFormat="1" ht="15.75">
      <c r="M54015" s="172"/>
      <c r="N54015" s="172"/>
      <c r="O54015" s="172"/>
      <c r="U54015" s="173"/>
    </row>
    <row r="54016" spans="13:21" s="104" customFormat="1" ht="15.75">
      <c r="M54016" s="172"/>
      <c r="N54016" s="172"/>
      <c r="O54016" s="172"/>
      <c r="U54016" s="173"/>
    </row>
    <row r="54017" spans="13:21" s="104" customFormat="1" ht="15.75">
      <c r="M54017" s="172"/>
      <c r="N54017" s="172"/>
      <c r="O54017" s="172"/>
      <c r="U54017" s="173"/>
    </row>
    <row r="54018" spans="13:21" s="104" customFormat="1" ht="15.75">
      <c r="M54018" s="172"/>
      <c r="N54018" s="172"/>
      <c r="O54018" s="172"/>
      <c r="U54018" s="173"/>
    </row>
    <row r="54019" spans="13:21" s="104" customFormat="1" ht="15.75">
      <c r="M54019" s="172"/>
      <c r="N54019" s="172"/>
      <c r="O54019" s="172"/>
      <c r="U54019" s="173"/>
    </row>
    <row r="54020" spans="13:21" s="104" customFormat="1" ht="15.75">
      <c r="M54020" s="172"/>
      <c r="N54020" s="172"/>
      <c r="O54020" s="172"/>
      <c r="U54020" s="173"/>
    </row>
    <row r="54021" spans="13:21" s="104" customFormat="1" ht="15.75">
      <c r="M54021" s="172"/>
      <c r="N54021" s="172"/>
      <c r="O54021" s="172"/>
      <c r="U54021" s="173"/>
    </row>
    <row r="54022" spans="13:21" s="104" customFormat="1" ht="15.75">
      <c r="M54022" s="172"/>
      <c r="N54022" s="172"/>
      <c r="O54022" s="172"/>
      <c r="U54022" s="173"/>
    </row>
    <row r="54023" spans="13:21" s="104" customFormat="1" ht="15.75">
      <c r="M54023" s="172"/>
      <c r="N54023" s="172"/>
      <c r="O54023" s="172"/>
      <c r="U54023" s="173"/>
    </row>
    <row r="54024" spans="13:21" s="104" customFormat="1" ht="15.75">
      <c r="M54024" s="172"/>
      <c r="N54024" s="172"/>
      <c r="O54024" s="172"/>
      <c r="U54024" s="173"/>
    </row>
    <row r="54025" spans="13:21" s="104" customFormat="1" ht="15.75">
      <c r="M54025" s="172"/>
      <c r="N54025" s="172"/>
      <c r="O54025" s="172"/>
      <c r="U54025" s="173"/>
    </row>
    <row r="54026" spans="13:21" s="104" customFormat="1" ht="15.75">
      <c r="M54026" s="172"/>
      <c r="N54026" s="172"/>
      <c r="O54026" s="172"/>
      <c r="U54026" s="173"/>
    </row>
    <row r="54027" spans="13:21" s="104" customFormat="1" ht="15.75">
      <c r="M54027" s="172"/>
      <c r="N54027" s="172"/>
      <c r="O54027" s="172"/>
      <c r="U54027" s="173"/>
    </row>
    <row r="54028" spans="13:21" s="104" customFormat="1" ht="15.75">
      <c r="M54028" s="172"/>
      <c r="N54028" s="172"/>
      <c r="O54028" s="172"/>
      <c r="U54028" s="173"/>
    </row>
    <row r="54029" spans="13:21" s="104" customFormat="1" ht="15.75">
      <c r="M54029" s="172"/>
      <c r="N54029" s="172"/>
      <c r="O54029" s="172"/>
      <c r="U54029" s="173"/>
    </row>
    <row r="54030" spans="13:21" s="104" customFormat="1" ht="15.75">
      <c r="M54030" s="172"/>
      <c r="N54030" s="172"/>
      <c r="O54030" s="172"/>
      <c r="U54030" s="173"/>
    </row>
    <row r="54031" spans="13:21" s="104" customFormat="1" ht="15.75">
      <c r="M54031" s="172"/>
      <c r="N54031" s="172"/>
      <c r="O54031" s="172"/>
      <c r="U54031" s="173"/>
    </row>
    <row r="54032" spans="13:21" s="104" customFormat="1" ht="15.75">
      <c r="M54032" s="172"/>
      <c r="N54032" s="172"/>
      <c r="O54032" s="172"/>
      <c r="U54032" s="173"/>
    </row>
    <row r="54033" spans="13:21" s="104" customFormat="1" ht="15.75">
      <c r="M54033" s="172"/>
      <c r="N54033" s="172"/>
      <c r="O54033" s="172"/>
      <c r="U54033" s="173"/>
    </row>
    <row r="54034" spans="13:21" s="104" customFormat="1" ht="15.75">
      <c r="M54034" s="172"/>
      <c r="N54034" s="172"/>
      <c r="O54034" s="172"/>
      <c r="U54034" s="173"/>
    </row>
    <row r="54035" spans="13:21" s="104" customFormat="1" ht="15.75">
      <c r="M54035" s="172"/>
      <c r="N54035" s="172"/>
      <c r="O54035" s="172"/>
      <c r="U54035" s="173"/>
    </row>
    <row r="54036" spans="13:21" s="104" customFormat="1" ht="15.75">
      <c r="M54036" s="172"/>
      <c r="N54036" s="172"/>
      <c r="O54036" s="172"/>
      <c r="U54036" s="173"/>
    </row>
    <row r="54037" spans="13:21" s="104" customFormat="1" ht="15.75">
      <c r="M54037" s="172"/>
      <c r="N54037" s="172"/>
      <c r="O54037" s="172"/>
      <c r="U54037" s="173"/>
    </row>
    <row r="54038" spans="13:21" s="104" customFormat="1" ht="15.75">
      <c r="M54038" s="172"/>
      <c r="N54038" s="172"/>
      <c r="O54038" s="172"/>
      <c r="U54038" s="173"/>
    </row>
    <row r="54039" spans="13:21" s="104" customFormat="1" ht="15.75">
      <c r="M54039" s="172"/>
      <c r="N54039" s="172"/>
      <c r="O54039" s="172"/>
      <c r="U54039" s="173"/>
    </row>
    <row r="54040" spans="13:21" s="104" customFormat="1" ht="15.75">
      <c r="M54040" s="172"/>
      <c r="N54040" s="172"/>
      <c r="O54040" s="172"/>
      <c r="U54040" s="173"/>
    </row>
    <row r="54041" spans="13:21" s="104" customFormat="1" ht="15.75">
      <c r="M54041" s="172"/>
      <c r="N54041" s="172"/>
      <c r="O54041" s="172"/>
      <c r="U54041" s="173"/>
    </row>
    <row r="54042" spans="13:21" s="104" customFormat="1" ht="15.75">
      <c r="M54042" s="172"/>
      <c r="N54042" s="172"/>
      <c r="O54042" s="172"/>
      <c r="U54042" s="173"/>
    </row>
    <row r="54043" spans="13:21" s="104" customFormat="1" ht="15.75">
      <c r="M54043" s="172"/>
      <c r="N54043" s="172"/>
      <c r="O54043" s="172"/>
      <c r="U54043" s="173"/>
    </row>
    <row r="54044" spans="13:21" s="104" customFormat="1" ht="15.75">
      <c r="M54044" s="172"/>
      <c r="N54044" s="172"/>
      <c r="O54044" s="172"/>
      <c r="U54044" s="173"/>
    </row>
    <row r="54045" spans="13:21" s="104" customFormat="1" ht="15.75">
      <c r="M54045" s="172"/>
      <c r="N54045" s="172"/>
      <c r="O54045" s="172"/>
      <c r="U54045" s="173"/>
    </row>
    <row r="54046" spans="13:21" s="104" customFormat="1" ht="15.75">
      <c r="M54046" s="172"/>
      <c r="N54046" s="172"/>
      <c r="O54046" s="172"/>
      <c r="U54046" s="173"/>
    </row>
    <row r="54047" spans="13:21" s="104" customFormat="1" ht="15.75">
      <c r="M54047" s="172"/>
      <c r="N54047" s="172"/>
      <c r="O54047" s="172"/>
      <c r="U54047" s="173"/>
    </row>
    <row r="54048" spans="13:21" s="104" customFormat="1" ht="15.75">
      <c r="M54048" s="172"/>
      <c r="N54048" s="172"/>
      <c r="O54048" s="172"/>
      <c r="U54048" s="173"/>
    </row>
    <row r="54049" spans="13:21" s="104" customFormat="1" ht="15.75">
      <c r="M54049" s="172"/>
      <c r="N54049" s="172"/>
      <c r="O54049" s="172"/>
      <c r="U54049" s="173"/>
    </row>
    <row r="54050" spans="13:21" s="104" customFormat="1" ht="15.75">
      <c r="M54050" s="172"/>
      <c r="N54050" s="172"/>
      <c r="O54050" s="172"/>
      <c r="U54050" s="173"/>
    </row>
    <row r="54051" spans="13:21" s="104" customFormat="1" ht="15.75">
      <c r="M54051" s="172"/>
      <c r="N54051" s="172"/>
      <c r="O54051" s="172"/>
      <c r="U54051" s="173"/>
    </row>
    <row r="54052" spans="13:21" s="104" customFormat="1" ht="15.75">
      <c r="M54052" s="172"/>
      <c r="N54052" s="172"/>
      <c r="O54052" s="172"/>
      <c r="U54052" s="173"/>
    </row>
    <row r="54053" spans="13:21" s="104" customFormat="1" ht="15.75">
      <c r="M54053" s="172"/>
      <c r="N54053" s="172"/>
      <c r="O54053" s="172"/>
      <c r="U54053" s="173"/>
    </row>
    <row r="54054" spans="13:21" s="104" customFormat="1" ht="15.75">
      <c r="M54054" s="172"/>
      <c r="N54054" s="172"/>
      <c r="O54054" s="172"/>
      <c r="U54054" s="173"/>
    </row>
    <row r="54055" spans="13:21" s="104" customFormat="1" ht="15.75">
      <c r="M54055" s="172"/>
      <c r="N54055" s="172"/>
      <c r="O54055" s="172"/>
      <c r="U54055" s="173"/>
    </row>
    <row r="54056" spans="13:21" s="104" customFormat="1" ht="15.75">
      <c r="M54056" s="172"/>
      <c r="N54056" s="172"/>
      <c r="O54056" s="172"/>
      <c r="U54056" s="173"/>
    </row>
    <row r="54057" spans="13:21" s="104" customFormat="1" ht="15.75">
      <c r="M54057" s="172"/>
      <c r="N54057" s="172"/>
      <c r="O54057" s="172"/>
      <c r="U54057" s="173"/>
    </row>
    <row r="54058" spans="13:21" s="104" customFormat="1" ht="15.75">
      <c r="M54058" s="172"/>
      <c r="N54058" s="172"/>
      <c r="O54058" s="172"/>
      <c r="U54058" s="173"/>
    </row>
    <row r="54059" spans="13:21" s="104" customFormat="1" ht="15.75">
      <c r="M54059" s="172"/>
      <c r="N54059" s="172"/>
      <c r="O54059" s="172"/>
      <c r="U54059" s="173"/>
    </row>
    <row r="54060" spans="13:21" s="104" customFormat="1" ht="15.75">
      <c r="M54060" s="172"/>
      <c r="N54060" s="172"/>
      <c r="O54060" s="172"/>
      <c r="U54060" s="173"/>
    </row>
    <row r="54061" spans="13:21" s="104" customFormat="1" ht="15.75">
      <c r="M54061" s="172"/>
      <c r="N54061" s="172"/>
      <c r="O54061" s="172"/>
      <c r="U54061" s="173"/>
    </row>
    <row r="54062" spans="13:21" s="104" customFormat="1" ht="15.75">
      <c r="M54062" s="172"/>
      <c r="N54062" s="172"/>
      <c r="O54062" s="172"/>
      <c r="U54062" s="173"/>
    </row>
    <row r="54063" spans="13:21" s="104" customFormat="1" ht="15.75">
      <c r="M54063" s="172"/>
      <c r="N54063" s="172"/>
      <c r="O54063" s="172"/>
      <c r="U54063" s="173"/>
    </row>
    <row r="54064" spans="13:21" s="104" customFormat="1" ht="15.75">
      <c r="M54064" s="172"/>
      <c r="N54064" s="172"/>
      <c r="O54064" s="172"/>
      <c r="U54064" s="173"/>
    </row>
    <row r="54065" spans="13:21" s="104" customFormat="1" ht="15.75">
      <c r="M54065" s="172"/>
      <c r="N54065" s="172"/>
      <c r="O54065" s="172"/>
      <c r="U54065" s="173"/>
    </row>
    <row r="54066" spans="13:21" s="104" customFormat="1" ht="15.75">
      <c r="M54066" s="172"/>
      <c r="N54066" s="172"/>
      <c r="O54066" s="172"/>
      <c r="U54066" s="173"/>
    </row>
    <row r="54067" spans="13:21" s="104" customFormat="1" ht="15.75">
      <c r="M54067" s="172"/>
      <c r="N54067" s="172"/>
      <c r="O54067" s="172"/>
      <c r="U54067" s="173"/>
    </row>
    <row r="54068" spans="13:21" s="104" customFormat="1" ht="15.75">
      <c r="M54068" s="172"/>
      <c r="N54068" s="172"/>
      <c r="O54068" s="172"/>
      <c r="U54068" s="173"/>
    </row>
    <row r="54069" spans="13:21" s="104" customFormat="1" ht="15.75">
      <c r="M54069" s="172"/>
      <c r="N54069" s="172"/>
      <c r="O54069" s="172"/>
      <c r="U54069" s="173"/>
    </row>
    <row r="54070" spans="13:21" s="104" customFormat="1" ht="15.75">
      <c r="M54070" s="172"/>
      <c r="N54070" s="172"/>
      <c r="O54070" s="172"/>
      <c r="U54070" s="173"/>
    </row>
    <row r="54071" spans="13:21" s="104" customFormat="1" ht="15.75">
      <c r="M54071" s="172"/>
      <c r="N54071" s="172"/>
      <c r="O54071" s="172"/>
      <c r="U54071" s="173"/>
    </row>
    <row r="54072" spans="13:21" s="104" customFormat="1" ht="15.75">
      <c r="M54072" s="172"/>
      <c r="N54072" s="172"/>
      <c r="O54072" s="172"/>
      <c r="U54072" s="173"/>
    </row>
    <row r="54073" spans="13:21" s="104" customFormat="1" ht="15.75">
      <c r="M54073" s="172"/>
      <c r="N54073" s="172"/>
      <c r="O54073" s="172"/>
      <c r="U54073" s="173"/>
    </row>
    <row r="54074" spans="13:21" s="104" customFormat="1" ht="15.75">
      <c r="M54074" s="172"/>
      <c r="N54074" s="172"/>
      <c r="O54074" s="172"/>
      <c r="U54074" s="173"/>
    </row>
    <row r="54075" spans="13:21" s="104" customFormat="1" ht="15.75">
      <c r="M54075" s="172"/>
      <c r="N54075" s="172"/>
      <c r="O54075" s="172"/>
      <c r="U54075" s="173"/>
    </row>
    <row r="54076" spans="13:21" s="104" customFormat="1" ht="15.75">
      <c r="M54076" s="172"/>
      <c r="N54076" s="172"/>
      <c r="O54076" s="172"/>
      <c r="U54076" s="173"/>
    </row>
    <row r="54077" spans="13:21" s="104" customFormat="1" ht="15.75">
      <c r="M54077" s="172"/>
      <c r="N54077" s="172"/>
      <c r="O54077" s="172"/>
      <c r="U54077" s="173"/>
    </row>
    <row r="54078" spans="13:21" s="104" customFormat="1" ht="15.75">
      <c r="M54078" s="172"/>
      <c r="N54078" s="172"/>
      <c r="O54078" s="172"/>
      <c r="U54078" s="173"/>
    </row>
    <row r="54079" spans="13:21" s="104" customFormat="1" ht="15.75">
      <c r="M54079" s="172"/>
      <c r="N54079" s="172"/>
      <c r="O54079" s="172"/>
      <c r="U54079" s="173"/>
    </row>
    <row r="54080" spans="13:21" s="104" customFormat="1" ht="15.75">
      <c r="M54080" s="172"/>
      <c r="N54080" s="172"/>
      <c r="O54080" s="172"/>
      <c r="U54080" s="173"/>
    </row>
    <row r="54081" spans="13:21" s="104" customFormat="1" ht="15.75">
      <c r="M54081" s="172"/>
      <c r="N54081" s="172"/>
      <c r="O54081" s="172"/>
      <c r="U54081" s="173"/>
    </row>
    <row r="54082" spans="13:21" s="104" customFormat="1" ht="15.75">
      <c r="M54082" s="172"/>
      <c r="N54082" s="172"/>
      <c r="O54082" s="172"/>
      <c r="U54082" s="173"/>
    </row>
    <row r="54083" spans="13:21" s="104" customFormat="1" ht="15.75">
      <c r="M54083" s="172"/>
      <c r="N54083" s="172"/>
      <c r="O54083" s="172"/>
      <c r="U54083" s="173"/>
    </row>
    <row r="54084" spans="13:21" s="104" customFormat="1" ht="15.75">
      <c r="M54084" s="172"/>
      <c r="N54084" s="172"/>
      <c r="O54084" s="172"/>
      <c r="U54084" s="173"/>
    </row>
    <row r="54085" spans="13:21" s="104" customFormat="1" ht="15.75">
      <c r="M54085" s="172"/>
      <c r="N54085" s="172"/>
      <c r="O54085" s="172"/>
      <c r="U54085" s="173"/>
    </row>
    <row r="54086" spans="13:21" s="104" customFormat="1" ht="15.75">
      <c r="M54086" s="172"/>
      <c r="N54086" s="172"/>
      <c r="O54086" s="172"/>
      <c r="U54086" s="173"/>
    </row>
    <row r="54087" spans="13:21" s="104" customFormat="1" ht="15.75">
      <c r="M54087" s="172"/>
      <c r="N54087" s="172"/>
      <c r="O54087" s="172"/>
      <c r="U54087" s="173"/>
    </row>
    <row r="54088" spans="13:21" s="104" customFormat="1" ht="15.75">
      <c r="M54088" s="172"/>
      <c r="N54088" s="172"/>
      <c r="O54088" s="172"/>
      <c r="U54088" s="173"/>
    </row>
    <row r="54089" spans="13:21" s="104" customFormat="1" ht="15.75">
      <c r="M54089" s="172"/>
      <c r="N54089" s="172"/>
      <c r="O54089" s="172"/>
      <c r="U54089" s="173"/>
    </row>
    <row r="54090" spans="13:21" s="104" customFormat="1" ht="15.75">
      <c r="M54090" s="172"/>
      <c r="N54090" s="172"/>
      <c r="O54090" s="172"/>
      <c r="U54090" s="173"/>
    </row>
    <row r="54091" spans="13:21" s="104" customFormat="1" ht="15.75">
      <c r="M54091" s="172"/>
      <c r="N54091" s="172"/>
      <c r="O54091" s="172"/>
      <c r="U54091" s="173"/>
    </row>
    <row r="54092" spans="13:21" s="104" customFormat="1" ht="15.75">
      <c r="M54092" s="172"/>
      <c r="N54092" s="172"/>
      <c r="O54092" s="172"/>
      <c r="U54092" s="173"/>
    </row>
    <row r="54093" spans="13:21" s="104" customFormat="1" ht="15.75">
      <c r="M54093" s="172"/>
      <c r="N54093" s="172"/>
      <c r="O54093" s="172"/>
      <c r="U54093" s="173"/>
    </row>
    <row r="54094" spans="13:21" s="104" customFormat="1" ht="15.75">
      <c r="M54094" s="172"/>
      <c r="N54094" s="172"/>
      <c r="O54094" s="172"/>
      <c r="U54094" s="173"/>
    </row>
    <row r="54095" spans="13:21" s="104" customFormat="1" ht="15.75">
      <c r="M54095" s="172"/>
      <c r="N54095" s="172"/>
      <c r="O54095" s="172"/>
      <c r="U54095" s="173"/>
    </row>
    <row r="54096" spans="13:21" s="104" customFormat="1" ht="15.75">
      <c r="M54096" s="172"/>
      <c r="N54096" s="172"/>
      <c r="O54096" s="172"/>
      <c r="U54096" s="173"/>
    </row>
    <row r="54097" spans="13:21" s="104" customFormat="1" ht="15.75">
      <c r="M54097" s="172"/>
      <c r="N54097" s="172"/>
      <c r="O54097" s="172"/>
      <c r="U54097" s="173"/>
    </row>
    <row r="54098" spans="13:21" s="104" customFormat="1" ht="15.75">
      <c r="M54098" s="172"/>
      <c r="N54098" s="172"/>
      <c r="O54098" s="172"/>
      <c r="U54098" s="173"/>
    </row>
    <row r="54099" spans="13:21" s="104" customFormat="1" ht="15.75">
      <c r="M54099" s="172"/>
      <c r="N54099" s="172"/>
      <c r="O54099" s="172"/>
      <c r="U54099" s="173"/>
    </row>
    <row r="54100" spans="13:21" s="104" customFormat="1" ht="15.75">
      <c r="M54100" s="172"/>
      <c r="N54100" s="172"/>
      <c r="O54100" s="172"/>
      <c r="U54100" s="173"/>
    </row>
    <row r="54101" spans="13:21" s="104" customFormat="1" ht="15.75">
      <c r="M54101" s="172"/>
      <c r="N54101" s="172"/>
      <c r="O54101" s="172"/>
      <c r="U54101" s="173"/>
    </row>
    <row r="54102" spans="13:21" s="104" customFormat="1" ht="15.75">
      <c r="M54102" s="172"/>
      <c r="N54102" s="172"/>
      <c r="O54102" s="172"/>
      <c r="U54102" s="173"/>
    </row>
    <row r="54103" spans="13:21" s="104" customFormat="1" ht="15.75">
      <c r="M54103" s="172"/>
      <c r="N54103" s="172"/>
      <c r="O54103" s="172"/>
      <c r="U54103" s="173"/>
    </row>
    <row r="54104" spans="13:21" s="104" customFormat="1" ht="15.75">
      <c r="M54104" s="172"/>
      <c r="N54104" s="172"/>
      <c r="O54104" s="172"/>
      <c r="U54104" s="173"/>
    </row>
    <row r="54105" spans="13:21" s="104" customFormat="1" ht="15.75">
      <c r="M54105" s="172"/>
      <c r="N54105" s="172"/>
      <c r="O54105" s="172"/>
      <c r="U54105" s="173"/>
    </row>
    <row r="54106" spans="13:21" s="104" customFormat="1" ht="15.75">
      <c r="M54106" s="172"/>
      <c r="N54106" s="172"/>
      <c r="O54106" s="172"/>
      <c r="U54106" s="173"/>
    </row>
    <row r="54107" spans="13:21" s="104" customFormat="1" ht="15.75">
      <c r="M54107" s="172"/>
      <c r="N54107" s="172"/>
      <c r="O54107" s="172"/>
      <c r="U54107" s="173"/>
    </row>
    <row r="54108" spans="13:21" s="104" customFormat="1" ht="15.75">
      <c r="M54108" s="172"/>
      <c r="N54108" s="172"/>
      <c r="O54108" s="172"/>
      <c r="U54108" s="173"/>
    </row>
    <row r="54109" spans="13:21" s="104" customFormat="1" ht="15.75">
      <c r="M54109" s="172"/>
      <c r="N54109" s="172"/>
      <c r="O54109" s="172"/>
      <c r="U54109" s="173"/>
    </row>
    <row r="54110" spans="13:21" s="104" customFormat="1" ht="15.75">
      <c r="M54110" s="172"/>
      <c r="N54110" s="172"/>
      <c r="O54110" s="172"/>
      <c r="U54110" s="173"/>
    </row>
    <row r="54111" spans="13:21" s="104" customFormat="1" ht="15.75">
      <c r="M54111" s="172"/>
      <c r="N54111" s="172"/>
      <c r="O54111" s="172"/>
      <c r="U54111" s="173"/>
    </row>
    <row r="54112" spans="13:21" s="104" customFormat="1" ht="15.75">
      <c r="M54112" s="172"/>
      <c r="N54112" s="172"/>
      <c r="O54112" s="172"/>
      <c r="U54112" s="173"/>
    </row>
    <row r="54113" spans="13:21" s="104" customFormat="1" ht="15.75">
      <c r="M54113" s="172"/>
      <c r="N54113" s="172"/>
      <c r="O54113" s="172"/>
      <c r="U54113" s="173"/>
    </row>
    <row r="54114" spans="13:21" s="104" customFormat="1" ht="15.75">
      <c r="M54114" s="172"/>
      <c r="N54114" s="172"/>
      <c r="O54114" s="172"/>
      <c r="U54114" s="173"/>
    </row>
    <row r="54115" spans="13:21" s="104" customFormat="1" ht="15.75">
      <c r="M54115" s="172"/>
      <c r="N54115" s="172"/>
      <c r="O54115" s="172"/>
      <c r="U54115" s="173"/>
    </row>
    <row r="54116" spans="13:21" s="104" customFormat="1" ht="15.75">
      <c r="M54116" s="172"/>
      <c r="N54116" s="172"/>
      <c r="O54116" s="172"/>
      <c r="U54116" s="173"/>
    </row>
    <row r="54117" spans="13:21" s="104" customFormat="1" ht="15.75">
      <c r="M54117" s="172"/>
      <c r="N54117" s="172"/>
      <c r="O54117" s="172"/>
      <c r="U54117" s="173"/>
    </row>
    <row r="54118" spans="13:21" s="104" customFormat="1" ht="15.75">
      <c r="M54118" s="172"/>
      <c r="N54118" s="172"/>
      <c r="O54118" s="172"/>
      <c r="U54118" s="173"/>
    </row>
    <row r="54119" spans="13:21" s="104" customFormat="1" ht="15.75">
      <c r="M54119" s="172"/>
      <c r="N54119" s="172"/>
      <c r="O54119" s="172"/>
      <c r="U54119" s="173"/>
    </row>
    <row r="54120" spans="13:21" s="104" customFormat="1" ht="15.75">
      <c r="M54120" s="172"/>
      <c r="N54120" s="172"/>
      <c r="O54120" s="172"/>
      <c r="U54120" s="173"/>
    </row>
    <row r="54121" spans="13:21" s="104" customFormat="1" ht="15.75">
      <c r="M54121" s="172"/>
      <c r="N54121" s="172"/>
      <c r="O54121" s="172"/>
      <c r="U54121" s="173"/>
    </row>
    <row r="54122" spans="13:21" s="104" customFormat="1" ht="15.75">
      <c r="M54122" s="172"/>
      <c r="N54122" s="172"/>
      <c r="O54122" s="172"/>
      <c r="U54122" s="173"/>
    </row>
    <row r="54123" spans="13:21" s="104" customFormat="1" ht="15.75">
      <c r="M54123" s="172"/>
      <c r="N54123" s="172"/>
      <c r="O54123" s="172"/>
      <c r="U54123" s="173"/>
    </row>
    <row r="54124" spans="13:21" s="104" customFormat="1" ht="15.75">
      <c r="M54124" s="172"/>
      <c r="N54124" s="172"/>
      <c r="O54124" s="172"/>
      <c r="U54124" s="173"/>
    </row>
    <row r="54125" spans="13:21" s="104" customFormat="1" ht="15.75">
      <c r="M54125" s="172"/>
      <c r="N54125" s="172"/>
      <c r="O54125" s="172"/>
      <c r="U54125" s="173"/>
    </row>
    <row r="54126" spans="13:21" s="104" customFormat="1" ht="15.75">
      <c r="M54126" s="172"/>
      <c r="N54126" s="172"/>
      <c r="O54126" s="172"/>
      <c r="U54126" s="173"/>
    </row>
    <row r="54127" spans="13:21" s="104" customFormat="1" ht="15.75">
      <c r="M54127" s="172"/>
      <c r="N54127" s="172"/>
      <c r="O54127" s="172"/>
      <c r="U54127" s="173"/>
    </row>
    <row r="54128" spans="13:21" s="104" customFormat="1" ht="15.75">
      <c r="M54128" s="172"/>
      <c r="N54128" s="172"/>
      <c r="O54128" s="172"/>
      <c r="U54128" s="173"/>
    </row>
    <row r="54129" spans="13:21" s="104" customFormat="1" ht="15.75">
      <c r="M54129" s="172"/>
      <c r="N54129" s="172"/>
      <c r="O54129" s="172"/>
      <c r="U54129" s="173"/>
    </row>
    <row r="54130" spans="13:21" s="104" customFormat="1" ht="15.75">
      <c r="M54130" s="172"/>
      <c r="N54130" s="172"/>
      <c r="O54130" s="172"/>
      <c r="U54130" s="173"/>
    </row>
    <row r="54131" spans="13:21" s="104" customFormat="1" ht="15.75">
      <c r="M54131" s="172"/>
      <c r="N54131" s="172"/>
      <c r="O54131" s="172"/>
      <c r="U54131" s="173"/>
    </row>
    <row r="54132" spans="13:21" s="104" customFormat="1" ht="15.75">
      <c r="M54132" s="172"/>
      <c r="N54132" s="172"/>
      <c r="O54132" s="172"/>
      <c r="U54132" s="173"/>
    </row>
    <row r="54133" spans="13:21" s="104" customFormat="1" ht="15.75">
      <c r="M54133" s="172"/>
      <c r="N54133" s="172"/>
      <c r="O54133" s="172"/>
      <c r="U54133" s="173"/>
    </row>
    <row r="54134" spans="13:21" s="104" customFormat="1" ht="15.75">
      <c r="M54134" s="172"/>
      <c r="N54134" s="172"/>
      <c r="O54134" s="172"/>
      <c r="U54134" s="173"/>
    </row>
    <row r="54135" spans="13:21" s="104" customFormat="1" ht="15.75">
      <c r="M54135" s="172"/>
      <c r="N54135" s="172"/>
      <c r="O54135" s="172"/>
      <c r="U54135" s="173"/>
    </row>
    <row r="54136" spans="13:21" s="104" customFormat="1" ht="15.75">
      <c r="M54136" s="172"/>
      <c r="N54136" s="172"/>
      <c r="O54136" s="172"/>
      <c r="U54136" s="173"/>
    </row>
    <row r="54137" spans="13:21" s="104" customFormat="1" ht="15.75">
      <c r="M54137" s="172"/>
      <c r="N54137" s="172"/>
      <c r="O54137" s="172"/>
      <c r="U54137" s="173"/>
    </row>
    <row r="54138" spans="13:21" s="104" customFormat="1" ht="15.75">
      <c r="M54138" s="172"/>
      <c r="N54138" s="172"/>
      <c r="O54138" s="172"/>
      <c r="U54138" s="173"/>
    </row>
    <row r="54139" spans="13:21" s="104" customFormat="1" ht="15.75">
      <c r="M54139" s="172"/>
      <c r="N54139" s="172"/>
      <c r="O54139" s="172"/>
      <c r="U54139" s="173"/>
    </row>
    <row r="54140" spans="13:21" s="104" customFormat="1" ht="15.75">
      <c r="M54140" s="172"/>
      <c r="N54140" s="172"/>
      <c r="O54140" s="172"/>
      <c r="U54140" s="173"/>
    </row>
    <row r="54141" spans="13:21" s="104" customFormat="1" ht="15.75">
      <c r="M54141" s="172"/>
      <c r="N54141" s="172"/>
      <c r="O54141" s="172"/>
      <c r="U54141" s="173"/>
    </row>
    <row r="54142" spans="13:21" s="104" customFormat="1" ht="15.75">
      <c r="M54142" s="172"/>
      <c r="N54142" s="172"/>
      <c r="O54142" s="172"/>
      <c r="U54142" s="173"/>
    </row>
    <row r="54143" spans="13:21" s="104" customFormat="1" ht="15.75">
      <c r="M54143" s="172"/>
      <c r="N54143" s="172"/>
      <c r="O54143" s="172"/>
      <c r="U54143" s="173"/>
    </row>
    <row r="54144" spans="13:21" s="104" customFormat="1" ht="15.75">
      <c r="M54144" s="172"/>
      <c r="N54144" s="172"/>
      <c r="O54144" s="172"/>
      <c r="U54144" s="173"/>
    </row>
    <row r="54145" spans="13:21" s="104" customFormat="1" ht="15.75">
      <c r="M54145" s="172"/>
      <c r="N54145" s="172"/>
      <c r="O54145" s="172"/>
      <c r="U54145" s="173"/>
    </row>
    <row r="54146" spans="13:21" s="104" customFormat="1" ht="15.75">
      <c r="M54146" s="172"/>
      <c r="N54146" s="172"/>
      <c r="O54146" s="172"/>
      <c r="U54146" s="173"/>
    </row>
    <row r="54147" spans="13:21" s="104" customFormat="1" ht="15.75">
      <c r="M54147" s="172"/>
      <c r="N54147" s="172"/>
      <c r="O54147" s="172"/>
      <c r="U54147" s="173"/>
    </row>
    <row r="54148" spans="13:21" s="104" customFormat="1" ht="15.75">
      <c r="M54148" s="172"/>
      <c r="N54148" s="172"/>
      <c r="O54148" s="172"/>
      <c r="U54148" s="173"/>
    </row>
    <row r="54149" spans="13:21" s="104" customFormat="1" ht="15.75">
      <c r="M54149" s="172"/>
      <c r="N54149" s="172"/>
      <c r="O54149" s="172"/>
      <c r="U54149" s="173"/>
    </row>
    <row r="54150" spans="13:21" s="104" customFormat="1" ht="15.75">
      <c r="M54150" s="172"/>
      <c r="N54150" s="172"/>
      <c r="O54150" s="172"/>
      <c r="U54150" s="173"/>
    </row>
    <row r="54151" spans="13:21" s="104" customFormat="1" ht="15.75">
      <c r="M54151" s="172"/>
      <c r="N54151" s="172"/>
      <c r="O54151" s="172"/>
      <c r="U54151" s="173"/>
    </row>
    <row r="54152" spans="13:21" s="104" customFormat="1" ht="15.75">
      <c r="M54152" s="172"/>
      <c r="N54152" s="172"/>
      <c r="O54152" s="172"/>
      <c r="U54152" s="173"/>
    </row>
    <row r="54153" spans="13:21" s="104" customFormat="1" ht="15.75">
      <c r="M54153" s="172"/>
      <c r="N54153" s="172"/>
      <c r="O54153" s="172"/>
      <c r="U54153" s="173"/>
    </row>
    <row r="54154" spans="13:21" s="104" customFormat="1" ht="15.75">
      <c r="M54154" s="172"/>
      <c r="N54154" s="172"/>
      <c r="O54154" s="172"/>
      <c r="U54154" s="173"/>
    </row>
    <row r="54155" spans="13:21" s="104" customFormat="1" ht="15.75">
      <c r="M54155" s="172"/>
      <c r="N54155" s="172"/>
      <c r="O54155" s="172"/>
      <c r="U54155" s="173"/>
    </row>
    <row r="54156" spans="13:21" s="104" customFormat="1" ht="15.75">
      <c r="M54156" s="172"/>
      <c r="N54156" s="172"/>
      <c r="O54156" s="172"/>
      <c r="U54156" s="173"/>
    </row>
    <row r="54157" spans="13:21" s="104" customFormat="1" ht="15.75">
      <c r="M54157" s="172"/>
      <c r="N54157" s="172"/>
      <c r="O54157" s="172"/>
      <c r="U54157" s="173"/>
    </row>
    <row r="54158" spans="13:21" s="104" customFormat="1" ht="15.75">
      <c r="M54158" s="172"/>
      <c r="N54158" s="172"/>
      <c r="O54158" s="172"/>
      <c r="U54158" s="173"/>
    </row>
    <row r="54159" spans="13:21" s="104" customFormat="1" ht="15.75">
      <c r="M54159" s="172"/>
      <c r="N54159" s="172"/>
      <c r="O54159" s="172"/>
      <c r="U54159" s="173"/>
    </row>
    <row r="54160" spans="13:21" s="104" customFormat="1" ht="15.75">
      <c r="M54160" s="172"/>
      <c r="N54160" s="172"/>
      <c r="O54160" s="172"/>
      <c r="U54160" s="173"/>
    </row>
    <row r="54161" spans="13:21" s="104" customFormat="1" ht="15.75">
      <c r="M54161" s="172"/>
      <c r="N54161" s="172"/>
      <c r="O54161" s="172"/>
      <c r="U54161" s="173"/>
    </row>
    <row r="54162" spans="13:21" s="104" customFormat="1" ht="15.75">
      <c r="M54162" s="172"/>
      <c r="N54162" s="172"/>
      <c r="O54162" s="172"/>
      <c r="U54162" s="173"/>
    </row>
    <row r="54163" spans="13:21" s="104" customFormat="1" ht="15.75">
      <c r="M54163" s="172"/>
      <c r="N54163" s="172"/>
      <c r="O54163" s="172"/>
      <c r="U54163" s="173"/>
    </row>
    <row r="54164" spans="13:21" s="104" customFormat="1" ht="15.75">
      <c r="M54164" s="172"/>
      <c r="N54164" s="172"/>
      <c r="O54164" s="172"/>
      <c r="U54164" s="173"/>
    </row>
    <row r="54165" spans="13:21" s="104" customFormat="1" ht="15.75">
      <c r="M54165" s="172"/>
      <c r="N54165" s="172"/>
      <c r="O54165" s="172"/>
      <c r="U54165" s="173"/>
    </row>
    <row r="54166" spans="13:21" s="104" customFormat="1" ht="15.75">
      <c r="M54166" s="172"/>
      <c r="N54166" s="172"/>
      <c r="O54166" s="172"/>
      <c r="U54166" s="173"/>
    </row>
    <row r="54167" spans="13:21" s="104" customFormat="1" ht="15.75">
      <c r="M54167" s="172"/>
      <c r="N54167" s="172"/>
      <c r="O54167" s="172"/>
      <c r="U54167" s="173"/>
    </row>
    <row r="54168" spans="13:21" s="104" customFormat="1" ht="15.75">
      <c r="M54168" s="172"/>
      <c r="N54168" s="172"/>
      <c r="O54168" s="172"/>
      <c r="U54168" s="173"/>
    </row>
    <row r="54169" spans="13:21" s="104" customFormat="1" ht="15.75">
      <c r="M54169" s="172"/>
      <c r="N54169" s="172"/>
      <c r="O54169" s="172"/>
      <c r="U54169" s="173"/>
    </row>
    <row r="54170" spans="13:21" s="104" customFormat="1" ht="15.75">
      <c r="M54170" s="172"/>
      <c r="N54170" s="172"/>
      <c r="O54170" s="172"/>
      <c r="U54170" s="173"/>
    </row>
    <row r="54171" spans="13:21" s="104" customFormat="1" ht="15.75">
      <c r="M54171" s="172"/>
      <c r="N54171" s="172"/>
      <c r="O54171" s="172"/>
      <c r="U54171" s="173"/>
    </row>
    <row r="54172" spans="13:21" s="104" customFormat="1" ht="15.75">
      <c r="M54172" s="172"/>
      <c r="N54172" s="172"/>
      <c r="O54172" s="172"/>
      <c r="U54172" s="173"/>
    </row>
    <row r="54173" spans="13:21" s="104" customFormat="1" ht="15.75">
      <c r="M54173" s="172"/>
      <c r="N54173" s="172"/>
      <c r="O54173" s="172"/>
      <c r="U54173" s="173"/>
    </row>
    <row r="54174" spans="13:21" s="104" customFormat="1" ht="15.75">
      <c r="M54174" s="172"/>
      <c r="N54174" s="172"/>
      <c r="O54174" s="172"/>
      <c r="U54174" s="173"/>
    </row>
    <row r="54175" spans="13:21" s="104" customFormat="1" ht="15.75">
      <c r="M54175" s="172"/>
      <c r="N54175" s="172"/>
      <c r="O54175" s="172"/>
      <c r="U54175" s="173"/>
    </row>
    <row r="54176" spans="13:21" s="104" customFormat="1" ht="15.75">
      <c r="M54176" s="172"/>
      <c r="N54176" s="172"/>
      <c r="O54176" s="172"/>
      <c r="U54176" s="173"/>
    </row>
    <row r="54177" spans="13:21" s="104" customFormat="1" ht="15.75">
      <c r="M54177" s="172"/>
      <c r="N54177" s="172"/>
      <c r="O54177" s="172"/>
      <c r="U54177" s="173"/>
    </row>
    <row r="54178" spans="13:21" s="104" customFormat="1" ht="15.75">
      <c r="M54178" s="172"/>
      <c r="N54178" s="172"/>
      <c r="O54178" s="172"/>
      <c r="U54178" s="173"/>
    </row>
    <row r="54179" spans="13:21" s="104" customFormat="1" ht="15.75">
      <c r="M54179" s="172"/>
      <c r="N54179" s="172"/>
      <c r="O54179" s="172"/>
      <c r="U54179" s="173"/>
    </row>
    <row r="54180" spans="13:21" s="104" customFormat="1" ht="15.75">
      <c r="M54180" s="172"/>
      <c r="N54180" s="172"/>
      <c r="O54180" s="172"/>
      <c r="U54180" s="173"/>
    </row>
    <row r="54181" spans="13:21" s="104" customFormat="1" ht="15.75">
      <c r="M54181" s="172"/>
      <c r="N54181" s="172"/>
      <c r="O54181" s="172"/>
      <c r="U54181" s="173"/>
    </row>
    <row r="54182" spans="13:21" s="104" customFormat="1" ht="15.75">
      <c r="M54182" s="172"/>
      <c r="N54182" s="172"/>
      <c r="O54182" s="172"/>
      <c r="U54182" s="173"/>
    </row>
    <row r="54183" spans="13:21" s="104" customFormat="1" ht="15.75">
      <c r="M54183" s="172"/>
      <c r="N54183" s="172"/>
      <c r="O54183" s="172"/>
      <c r="U54183" s="173"/>
    </row>
    <row r="54184" spans="13:21" s="104" customFormat="1" ht="15.75">
      <c r="M54184" s="172"/>
      <c r="N54184" s="172"/>
      <c r="O54184" s="172"/>
      <c r="U54184" s="173"/>
    </row>
    <row r="54185" spans="13:21" s="104" customFormat="1" ht="15.75">
      <c r="M54185" s="172"/>
      <c r="N54185" s="172"/>
      <c r="O54185" s="172"/>
      <c r="U54185" s="173"/>
    </row>
    <row r="54186" spans="13:21" s="104" customFormat="1" ht="15.75">
      <c r="M54186" s="172"/>
      <c r="N54186" s="172"/>
      <c r="O54186" s="172"/>
      <c r="U54186" s="173"/>
    </row>
    <row r="54187" spans="13:21" s="104" customFormat="1" ht="15.75">
      <c r="M54187" s="172"/>
      <c r="N54187" s="172"/>
      <c r="O54187" s="172"/>
      <c r="U54187" s="173"/>
    </row>
    <row r="54188" spans="13:21" s="104" customFormat="1" ht="15.75">
      <c r="M54188" s="172"/>
      <c r="N54188" s="172"/>
      <c r="O54188" s="172"/>
      <c r="U54188" s="173"/>
    </row>
    <row r="54189" spans="13:21" s="104" customFormat="1" ht="15.75">
      <c r="M54189" s="172"/>
      <c r="N54189" s="172"/>
      <c r="O54189" s="172"/>
      <c r="U54189" s="173"/>
    </row>
    <row r="54190" spans="13:21" s="104" customFormat="1" ht="15.75">
      <c r="M54190" s="172"/>
      <c r="N54190" s="172"/>
      <c r="O54190" s="172"/>
      <c r="U54190" s="173"/>
    </row>
    <row r="54191" spans="13:21" s="104" customFormat="1" ht="15.75">
      <c r="M54191" s="172"/>
      <c r="N54191" s="172"/>
      <c r="O54191" s="172"/>
      <c r="U54191" s="173"/>
    </row>
    <row r="54192" spans="13:21" s="104" customFormat="1" ht="15.75">
      <c r="M54192" s="172"/>
      <c r="N54192" s="172"/>
      <c r="O54192" s="172"/>
      <c r="U54192" s="173"/>
    </row>
    <row r="54193" spans="13:21" s="104" customFormat="1" ht="15.75">
      <c r="M54193" s="172"/>
      <c r="N54193" s="172"/>
      <c r="O54193" s="172"/>
      <c r="U54193" s="173"/>
    </row>
    <row r="54194" spans="13:21" s="104" customFormat="1" ht="15.75">
      <c r="M54194" s="172"/>
      <c r="N54194" s="172"/>
      <c r="O54194" s="172"/>
      <c r="U54194" s="173"/>
    </row>
    <row r="54195" spans="13:21" s="104" customFormat="1" ht="15.75">
      <c r="M54195" s="172"/>
      <c r="N54195" s="172"/>
      <c r="O54195" s="172"/>
      <c r="U54195" s="173"/>
    </row>
    <row r="54196" spans="13:21" s="104" customFormat="1" ht="15.75">
      <c r="M54196" s="172"/>
      <c r="N54196" s="172"/>
      <c r="O54196" s="172"/>
      <c r="U54196" s="173"/>
    </row>
    <row r="54197" spans="13:21" s="104" customFormat="1" ht="15.75">
      <c r="M54197" s="172"/>
      <c r="N54197" s="172"/>
      <c r="O54197" s="172"/>
      <c r="U54197" s="173"/>
    </row>
    <row r="54198" spans="13:21" s="104" customFormat="1" ht="15.75">
      <c r="M54198" s="172"/>
      <c r="N54198" s="172"/>
      <c r="O54198" s="172"/>
      <c r="U54198" s="173"/>
    </row>
    <row r="54199" spans="13:21" s="104" customFormat="1" ht="15.75">
      <c r="M54199" s="172"/>
      <c r="N54199" s="172"/>
      <c r="O54199" s="172"/>
      <c r="U54199" s="173"/>
    </row>
    <row r="54200" spans="13:21" s="104" customFormat="1" ht="15.75">
      <c r="M54200" s="172"/>
      <c r="N54200" s="172"/>
      <c r="O54200" s="172"/>
      <c r="U54200" s="173"/>
    </row>
    <row r="54201" spans="13:21" s="104" customFormat="1" ht="15.75">
      <c r="M54201" s="172"/>
      <c r="N54201" s="172"/>
      <c r="O54201" s="172"/>
      <c r="U54201" s="173"/>
    </row>
    <row r="54202" spans="13:21" s="104" customFormat="1" ht="15.75">
      <c r="M54202" s="172"/>
      <c r="N54202" s="172"/>
      <c r="O54202" s="172"/>
      <c r="U54202" s="173"/>
    </row>
    <row r="54203" spans="13:21" s="104" customFormat="1" ht="15.75">
      <c r="M54203" s="172"/>
      <c r="N54203" s="172"/>
      <c r="O54203" s="172"/>
      <c r="U54203" s="173"/>
    </row>
    <row r="54204" spans="13:21" s="104" customFormat="1" ht="15.75">
      <c r="M54204" s="172"/>
      <c r="N54204" s="172"/>
      <c r="O54204" s="172"/>
      <c r="U54204" s="173"/>
    </row>
    <row r="54205" spans="13:21" s="104" customFormat="1" ht="15.75">
      <c r="M54205" s="172"/>
      <c r="N54205" s="172"/>
      <c r="O54205" s="172"/>
      <c r="U54205" s="173"/>
    </row>
    <row r="54206" spans="13:21" s="104" customFormat="1" ht="15.75">
      <c r="M54206" s="172"/>
      <c r="N54206" s="172"/>
      <c r="O54206" s="172"/>
      <c r="U54206" s="173"/>
    </row>
    <row r="54207" spans="13:21" s="104" customFormat="1" ht="15.75">
      <c r="M54207" s="172"/>
      <c r="N54207" s="172"/>
      <c r="O54207" s="172"/>
      <c r="U54207" s="173"/>
    </row>
    <row r="54208" spans="13:21" s="104" customFormat="1" ht="15.75">
      <c r="M54208" s="172"/>
      <c r="N54208" s="172"/>
      <c r="O54208" s="172"/>
      <c r="U54208" s="173"/>
    </row>
    <row r="54209" spans="13:21" s="104" customFormat="1" ht="15.75">
      <c r="M54209" s="172"/>
      <c r="N54209" s="172"/>
      <c r="O54209" s="172"/>
      <c r="U54209" s="173"/>
    </row>
    <row r="54210" spans="13:21" s="104" customFormat="1" ht="15.75">
      <c r="M54210" s="172"/>
      <c r="N54210" s="172"/>
      <c r="O54210" s="172"/>
      <c r="U54210" s="173"/>
    </row>
    <row r="54211" spans="13:21" s="104" customFormat="1" ht="15.75">
      <c r="M54211" s="172"/>
      <c r="N54211" s="172"/>
      <c r="O54211" s="172"/>
      <c r="U54211" s="173"/>
    </row>
    <row r="54212" spans="13:21" s="104" customFormat="1" ht="15.75">
      <c r="M54212" s="172"/>
      <c r="N54212" s="172"/>
      <c r="O54212" s="172"/>
      <c r="U54212" s="173"/>
    </row>
    <row r="54213" spans="13:21" s="104" customFormat="1" ht="15.75">
      <c r="M54213" s="172"/>
      <c r="N54213" s="172"/>
      <c r="O54213" s="172"/>
      <c r="U54213" s="173"/>
    </row>
    <row r="54214" spans="13:21" s="104" customFormat="1" ht="15.75">
      <c r="M54214" s="172"/>
      <c r="N54214" s="172"/>
      <c r="O54214" s="172"/>
      <c r="U54214" s="173"/>
    </row>
    <row r="54215" spans="13:21" s="104" customFormat="1" ht="15.75">
      <c r="M54215" s="172"/>
      <c r="N54215" s="172"/>
      <c r="O54215" s="172"/>
      <c r="U54215" s="173"/>
    </row>
    <row r="54216" spans="13:21" s="104" customFormat="1" ht="15.75">
      <c r="M54216" s="172"/>
      <c r="N54216" s="172"/>
      <c r="O54216" s="172"/>
      <c r="U54216" s="173"/>
    </row>
    <row r="54217" spans="13:21" s="104" customFormat="1" ht="15.75">
      <c r="M54217" s="172"/>
      <c r="N54217" s="172"/>
      <c r="O54217" s="172"/>
      <c r="U54217" s="173"/>
    </row>
    <row r="54218" spans="13:21" s="104" customFormat="1" ht="15.75">
      <c r="M54218" s="172"/>
      <c r="N54218" s="172"/>
      <c r="O54218" s="172"/>
      <c r="U54218" s="173"/>
    </row>
    <row r="54219" spans="13:21" s="104" customFormat="1" ht="15.75">
      <c r="M54219" s="172"/>
      <c r="N54219" s="172"/>
      <c r="O54219" s="172"/>
      <c r="U54219" s="173"/>
    </row>
    <row r="54220" spans="13:21" s="104" customFormat="1" ht="15.75">
      <c r="M54220" s="172"/>
      <c r="N54220" s="172"/>
      <c r="O54220" s="172"/>
      <c r="U54220" s="173"/>
    </row>
    <row r="54221" spans="13:21" s="104" customFormat="1" ht="15.75">
      <c r="M54221" s="172"/>
      <c r="N54221" s="172"/>
      <c r="O54221" s="172"/>
      <c r="U54221" s="173"/>
    </row>
    <row r="54222" spans="13:21" s="104" customFormat="1" ht="15.75">
      <c r="M54222" s="172"/>
      <c r="N54222" s="172"/>
      <c r="O54222" s="172"/>
      <c r="U54222" s="173"/>
    </row>
    <row r="54223" spans="13:21" s="104" customFormat="1" ht="15.75">
      <c r="M54223" s="172"/>
      <c r="N54223" s="172"/>
      <c r="O54223" s="172"/>
      <c r="U54223" s="173"/>
    </row>
    <row r="54224" spans="13:21" s="104" customFormat="1" ht="15.75">
      <c r="M54224" s="172"/>
      <c r="N54224" s="172"/>
      <c r="O54224" s="172"/>
      <c r="U54224" s="173"/>
    </row>
    <row r="54225" spans="13:21" s="104" customFormat="1" ht="15.75">
      <c r="M54225" s="172"/>
      <c r="N54225" s="172"/>
      <c r="O54225" s="172"/>
      <c r="U54225" s="173"/>
    </row>
    <row r="54226" spans="13:21" s="104" customFormat="1" ht="15.75">
      <c r="M54226" s="172"/>
      <c r="N54226" s="172"/>
      <c r="O54226" s="172"/>
      <c r="U54226" s="173"/>
    </row>
    <row r="54227" spans="13:21" s="104" customFormat="1" ht="15.75">
      <c r="M54227" s="172"/>
      <c r="N54227" s="172"/>
      <c r="O54227" s="172"/>
      <c r="U54227" s="173"/>
    </row>
    <row r="54228" spans="13:21" s="104" customFormat="1" ht="15.75">
      <c r="M54228" s="172"/>
      <c r="N54228" s="172"/>
      <c r="O54228" s="172"/>
      <c r="U54228" s="173"/>
    </row>
    <row r="54229" spans="13:21" s="104" customFormat="1" ht="15.75">
      <c r="M54229" s="172"/>
      <c r="N54229" s="172"/>
      <c r="O54229" s="172"/>
      <c r="U54229" s="173"/>
    </row>
    <row r="54230" spans="13:21" s="104" customFormat="1" ht="15.75">
      <c r="M54230" s="172"/>
      <c r="N54230" s="172"/>
      <c r="O54230" s="172"/>
      <c r="U54230" s="173"/>
    </row>
    <row r="54231" spans="13:21" s="104" customFormat="1" ht="15.75">
      <c r="M54231" s="172"/>
      <c r="N54231" s="172"/>
      <c r="O54231" s="172"/>
      <c r="U54231" s="173"/>
    </row>
    <row r="54232" spans="13:21" s="104" customFormat="1" ht="15.75">
      <c r="M54232" s="172"/>
      <c r="N54232" s="172"/>
      <c r="O54232" s="172"/>
      <c r="U54232" s="173"/>
    </row>
    <row r="54233" spans="13:21" s="104" customFormat="1" ht="15.75">
      <c r="M54233" s="172"/>
      <c r="N54233" s="172"/>
      <c r="O54233" s="172"/>
      <c r="U54233" s="173"/>
    </row>
    <row r="54234" spans="13:21" s="104" customFormat="1" ht="15.75">
      <c r="M54234" s="172"/>
      <c r="N54234" s="172"/>
      <c r="O54234" s="172"/>
      <c r="U54234" s="173"/>
    </row>
    <row r="54235" spans="13:21" s="104" customFormat="1" ht="15.75">
      <c r="M54235" s="172"/>
      <c r="N54235" s="172"/>
      <c r="O54235" s="172"/>
      <c r="U54235" s="173"/>
    </row>
    <row r="54236" spans="13:21" s="104" customFormat="1" ht="15.75">
      <c r="M54236" s="172"/>
      <c r="N54236" s="172"/>
      <c r="O54236" s="172"/>
      <c r="U54236" s="173"/>
    </row>
    <row r="54237" spans="13:21" s="104" customFormat="1" ht="15.75">
      <c r="M54237" s="172"/>
      <c r="N54237" s="172"/>
      <c r="O54237" s="172"/>
      <c r="U54237" s="173"/>
    </row>
    <row r="54238" spans="13:21" s="104" customFormat="1" ht="15.75">
      <c r="M54238" s="172"/>
      <c r="N54238" s="172"/>
      <c r="O54238" s="172"/>
      <c r="U54238" s="173"/>
    </row>
    <row r="54239" spans="13:21" s="104" customFormat="1" ht="15.75">
      <c r="M54239" s="172"/>
      <c r="N54239" s="172"/>
      <c r="O54239" s="172"/>
      <c r="U54239" s="173"/>
    </row>
    <row r="54240" spans="13:21" s="104" customFormat="1" ht="15.75">
      <c r="M54240" s="172"/>
      <c r="N54240" s="172"/>
      <c r="O54240" s="172"/>
      <c r="U54240" s="173"/>
    </row>
    <row r="54241" spans="13:21" s="104" customFormat="1" ht="15.75">
      <c r="M54241" s="172"/>
      <c r="N54241" s="172"/>
      <c r="O54241" s="172"/>
      <c r="U54241" s="173"/>
    </row>
    <row r="54242" spans="13:21" s="104" customFormat="1" ht="15.75">
      <c r="M54242" s="172"/>
      <c r="N54242" s="172"/>
      <c r="O54242" s="172"/>
      <c r="U54242" s="173"/>
    </row>
    <row r="54243" spans="13:21" s="104" customFormat="1" ht="15.75">
      <c r="M54243" s="172"/>
      <c r="N54243" s="172"/>
      <c r="O54243" s="172"/>
      <c r="U54243" s="173"/>
    </row>
    <row r="54244" spans="13:21" s="104" customFormat="1" ht="15.75">
      <c r="M54244" s="172"/>
      <c r="N54244" s="172"/>
      <c r="O54244" s="172"/>
      <c r="U54244" s="173"/>
    </row>
    <row r="54245" spans="13:21" s="104" customFormat="1" ht="15.75">
      <c r="M54245" s="172"/>
      <c r="N54245" s="172"/>
      <c r="O54245" s="172"/>
      <c r="U54245" s="173"/>
    </row>
    <row r="54246" spans="13:21" s="104" customFormat="1" ht="15.75">
      <c r="M54246" s="172"/>
      <c r="N54246" s="172"/>
      <c r="O54246" s="172"/>
      <c r="U54246" s="173"/>
    </row>
    <row r="54247" spans="13:21" s="104" customFormat="1" ht="15.75">
      <c r="M54247" s="172"/>
      <c r="N54247" s="172"/>
      <c r="O54247" s="172"/>
      <c r="U54247" s="173"/>
    </row>
    <row r="54248" spans="13:21" s="104" customFormat="1" ht="15.75">
      <c r="M54248" s="172"/>
      <c r="N54248" s="172"/>
      <c r="O54248" s="172"/>
      <c r="U54248" s="173"/>
    </row>
    <row r="54249" spans="13:21" s="104" customFormat="1" ht="15.75">
      <c r="M54249" s="172"/>
      <c r="N54249" s="172"/>
      <c r="O54249" s="172"/>
      <c r="U54249" s="173"/>
    </row>
    <row r="54250" spans="13:21" s="104" customFormat="1" ht="15.75">
      <c r="M54250" s="172"/>
      <c r="N54250" s="172"/>
      <c r="O54250" s="172"/>
      <c r="U54250" s="173"/>
    </row>
    <row r="54251" spans="13:21" s="104" customFormat="1" ht="15.75">
      <c r="M54251" s="172"/>
      <c r="N54251" s="172"/>
      <c r="O54251" s="172"/>
      <c r="U54251" s="173"/>
    </row>
    <row r="54252" spans="13:21" s="104" customFormat="1" ht="15.75">
      <c r="M54252" s="172"/>
      <c r="N54252" s="172"/>
      <c r="O54252" s="172"/>
      <c r="U54252" s="173"/>
    </row>
    <row r="54253" spans="13:21" s="104" customFormat="1" ht="15.75">
      <c r="M54253" s="172"/>
      <c r="N54253" s="172"/>
      <c r="O54253" s="172"/>
      <c r="U54253" s="173"/>
    </row>
    <row r="54254" spans="13:21" s="104" customFormat="1" ht="15.75">
      <c r="M54254" s="172"/>
      <c r="N54254" s="172"/>
      <c r="O54254" s="172"/>
      <c r="U54254" s="173"/>
    </row>
    <row r="54255" spans="13:21" s="104" customFormat="1" ht="15.75">
      <c r="M54255" s="172"/>
      <c r="N54255" s="172"/>
      <c r="O54255" s="172"/>
      <c r="U54255" s="173"/>
    </row>
    <row r="54256" spans="13:21" s="104" customFormat="1" ht="15.75">
      <c r="M54256" s="172"/>
      <c r="N54256" s="172"/>
      <c r="O54256" s="172"/>
      <c r="U54256" s="173"/>
    </row>
    <row r="54257" spans="13:21" s="104" customFormat="1" ht="15.75">
      <c r="M54257" s="172"/>
      <c r="N54257" s="172"/>
      <c r="O54257" s="172"/>
      <c r="U54257" s="173"/>
    </row>
    <row r="54258" spans="13:21" s="104" customFormat="1" ht="15.75">
      <c r="M54258" s="172"/>
      <c r="N54258" s="172"/>
      <c r="O54258" s="172"/>
      <c r="U54258" s="173"/>
    </row>
    <row r="54259" spans="13:21" s="104" customFormat="1" ht="15.75">
      <c r="M54259" s="172"/>
      <c r="N54259" s="172"/>
      <c r="O54259" s="172"/>
      <c r="U54259" s="173"/>
    </row>
    <row r="54260" spans="13:21" s="104" customFormat="1" ht="15.75">
      <c r="M54260" s="172"/>
      <c r="N54260" s="172"/>
      <c r="O54260" s="172"/>
      <c r="U54260" s="173"/>
    </row>
    <row r="54261" spans="13:21" s="104" customFormat="1" ht="15.75">
      <c r="M54261" s="172"/>
      <c r="N54261" s="172"/>
      <c r="O54261" s="172"/>
      <c r="U54261" s="173"/>
    </row>
    <row r="54262" spans="13:21" s="104" customFormat="1" ht="15.75">
      <c r="M54262" s="172"/>
      <c r="N54262" s="172"/>
      <c r="O54262" s="172"/>
      <c r="U54262" s="173"/>
    </row>
    <row r="54263" spans="13:21" s="104" customFormat="1" ht="15.75">
      <c r="M54263" s="172"/>
      <c r="N54263" s="172"/>
      <c r="O54263" s="172"/>
      <c r="U54263" s="173"/>
    </row>
    <row r="54264" spans="13:21" s="104" customFormat="1" ht="15.75">
      <c r="M54264" s="172"/>
      <c r="N54264" s="172"/>
      <c r="O54264" s="172"/>
      <c r="U54264" s="173"/>
    </row>
    <row r="54265" spans="13:21" s="104" customFormat="1" ht="15.75">
      <c r="M54265" s="172"/>
      <c r="N54265" s="172"/>
      <c r="O54265" s="172"/>
      <c r="U54265" s="173"/>
    </row>
    <row r="54266" spans="13:21" s="104" customFormat="1" ht="15.75">
      <c r="M54266" s="172"/>
      <c r="N54266" s="172"/>
      <c r="O54266" s="172"/>
      <c r="U54266" s="173"/>
    </row>
    <row r="54267" spans="13:21" s="104" customFormat="1" ht="15.75">
      <c r="M54267" s="172"/>
      <c r="N54267" s="172"/>
      <c r="O54267" s="172"/>
      <c r="U54267" s="173"/>
    </row>
    <row r="54268" spans="13:21" s="104" customFormat="1" ht="15.75">
      <c r="M54268" s="172"/>
      <c r="N54268" s="172"/>
      <c r="O54268" s="172"/>
      <c r="U54268" s="173"/>
    </row>
    <row r="54269" spans="13:21" s="104" customFormat="1" ht="15.75">
      <c r="M54269" s="172"/>
      <c r="N54269" s="172"/>
      <c r="O54269" s="172"/>
      <c r="U54269" s="173"/>
    </row>
    <row r="54270" spans="13:21" s="104" customFormat="1" ht="15.75">
      <c r="M54270" s="172"/>
      <c r="N54270" s="172"/>
      <c r="O54270" s="172"/>
      <c r="U54270" s="173"/>
    </row>
    <row r="54271" spans="13:21" s="104" customFormat="1" ht="15.75">
      <c r="M54271" s="172"/>
      <c r="N54271" s="172"/>
      <c r="O54271" s="172"/>
      <c r="U54271" s="173"/>
    </row>
    <row r="54272" spans="13:21" s="104" customFormat="1" ht="15.75">
      <c r="M54272" s="172"/>
      <c r="N54272" s="172"/>
      <c r="O54272" s="172"/>
      <c r="U54272" s="173"/>
    </row>
    <row r="54273" spans="13:21" s="104" customFormat="1" ht="15.75">
      <c r="M54273" s="172"/>
      <c r="N54273" s="172"/>
      <c r="O54273" s="172"/>
      <c r="U54273" s="173"/>
    </row>
    <row r="54274" spans="13:21" s="104" customFormat="1" ht="15.75">
      <c r="M54274" s="172"/>
      <c r="N54274" s="172"/>
      <c r="O54274" s="172"/>
      <c r="U54274" s="173"/>
    </row>
    <row r="54275" spans="13:21" s="104" customFormat="1" ht="15.75">
      <c r="M54275" s="172"/>
      <c r="N54275" s="172"/>
      <c r="O54275" s="172"/>
      <c r="U54275" s="173"/>
    </row>
    <row r="54276" spans="13:21" s="104" customFormat="1" ht="15.75">
      <c r="M54276" s="172"/>
      <c r="N54276" s="172"/>
      <c r="O54276" s="172"/>
      <c r="U54276" s="173"/>
    </row>
    <row r="54277" spans="13:21" s="104" customFormat="1" ht="15.75">
      <c r="M54277" s="172"/>
      <c r="N54277" s="172"/>
      <c r="O54277" s="172"/>
      <c r="U54277" s="173"/>
    </row>
    <row r="54278" spans="13:21" s="104" customFormat="1" ht="15.75">
      <c r="M54278" s="172"/>
      <c r="N54278" s="172"/>
      <c r="O54278" s="172"/>
      <c r="U54278" s="173"/>
    </row>
    <row r="54279" spans="13:21" s="104" customFormat="1" ht="15.75">
      <c r="M54279" s="172"/>
      <c r="N54279" s="172"/>
      <c r="O54279" s="172"/>
      <c r="U54279" s="173"/>
    </row>
    <row r="54280" spans="13:21" s="104" customFormat="1" ht="15.75">
      <c r="M54280" s="172"/>
      <c r="N54280" s="172"/>
      <c r="O54280" s="172"/>
      <c r="U54280" s="173"/>
    </row>
    <row r="54281" spans="13:21" s="104" customFormat="1" ht="15.75">
      <c r="M54281" s="172"/>
      <c r="N54281" s="172"/>
      <c r="O54281" s="172"/>
      <c r="U54281" s="173"/>
    </row>
    <row r="54282" spans="13:21" s="104" customFormat="1" ht="15.75">
      <c r="M54282" s="172"/>
      <c r="N54282" s="172"/>
      <c r="O54282" s="172"/>
      <c r="U54282" s="173"/>
    </row>
    <row r="54283" spans="13:21" s="104" customFormat="1" ht="15.75">
      <c r="M54283" s="172"/>
      <c r="N54283" s="172"/>
      <c r="O54283" s="172"/>
      <c r="U54283" s="173"/>
    </row>
    <row r="54284" spans="13:21" s="104" customFormat="1" ht="15.75">
      <c r="M54284" s="172"/>
      <c r="N54284" s="172"/>
      <c r="O54284" s="172"/>
      <c r="U54284" s="173"/>
    </row>
    <row r="54285" spans="13:21" s="104" customFormat="1" ht="15.75">
      <c r="M54285" s="172"/>
      <c r="N54285" s="172"/>
      <c r="O54285" s="172"/>
      <c r="U54285" s="173"/>
    </row>
    <row r="54286" spans="13:21" s="104" customFormat="1" ht="15.75">
      <c r="M54286" s="172"/>
      <c r="N54286" s="172"/>
      <c r="O54286" s="172"/>
      <c r="U54286" s="173"/>
    </row>
    <row r="54287" spans="13:21" s="104" customFormat="1" ht="15.75">
      <c r="M54287" s="172"/>
      <c r="N54287" s="172"/>
      <c r="O54287" s="172"/>
      <c r="U54287" s="173"/>
    </row>
    <row r="54288" spans="13:21" s="104" customFormat="1" ht="15.75">
      <c r="M54288" s="172"/>
      <c r="N54288" s="172"/>
      <c r="O54288" s="172"/>
      <c r="U54288" s="173"/>
    </row>
    <row r="54289" spans="13:21" s="104" customFormat="1" ht="15.75">
      <c r="M54289" s="172"/>
      <c r="N54289" s="172"/>
      <c r="O54289" s="172"/>
      <c r="U54289" s="173"/>
    </row>
    <row r="54290" spans="13:21" s="104" customFormat="1" ht="15.75">
      <c r="M54290" s="172"/>
      <c r="N54290" s="172"/>
      <c r="O54290" s="172"/>
      <c r="U54290" s="173"/>
    </row>
    <row r="54291" spans="13:21" s="104" customFormat="1" ht="15.75">
      <c r="M54291" s="172"/>
      <c r="N54291" s="172"/>
      <c r="O54291" s="172"/>
      <c r="U54291" s="173"/>
    </row>
    <row r="54292" spans="13:21" s="104" customFormat="1" ht="15.75">
      <c r="M54292" s="172"/>
      <c r="N54292" s="172"/>
      <c r="O54292" s="172"/>
      <c r="U54292" s="173"/>
    </row>
    <row r="54293" spans="13:21" s="104" customFormat="1" ht="15.75">
      <c r="M54293" s="172"/>
      <c r="N54293" s="172"/>
      <c r="O54293" s="172"/>
      <c r="U54293" s="173"/>
    </row>
    <row r="54294" spans="13:21" s="104" customFormat="1" ht="15.75">
      <c r="M54294" s="172"/>
      <c r="N54294" s="172"/>
      <c r="O54294" s="172"/>
      <c r="U54294" s="173"/>
    </row>
    <row r="54295" spans="13:21" s="104" customFormat="1" ht="15.75">
      <c r="M54295" s="172"/>
      <c r="N54295" s="172"/>
      <c r="O54295" s="172"/>
      <c r="U54295" s="173"/>
    </row>
    <row r="54296" spans="13:21" s="104" customFormat="1" ht="15.75">
      <c r="M54296" s="172"/>
      <c r="N54296" s="172"/>
      <c r="O54296" s="172"/>
      <c r="U54296" s="173"/>
    </row>
    <row r="54297" spans="13:21" s="104" customFormat="1" ht="15.75">
      <c r="M54297" s="172"/>
      <c r="N54297" s="172"/>
      <c r="O54297" s="172"/>
      <c r="U54297" s="173"/>
    </row>
    <row r="54298" spans="13:21" s="104" customFormat="1" ht="15.75">
      <c r="M54298" s="172"/>
      <c r="N54298" s="172"/>
      <c r="O54298" s="172"/>
      <c r="U54298" s="173"/>
    </row>
    <row r="54299" spans="13:21" s="104" customFormat="1" ht="15.75">
      <c r="M54299" s="172"/>
      <c r="N54299" s="172"/>
      <c r="O54299" s="172"/>
      <c r="U54299" s="173"/>
    </row>
    <row r="54300" spans="13:21" s="104" customFormat="1" ht="15.75">
      <c r="M54300" s="172"/>
      <c r="N54300" s="172"/>
      <c r="O54300" s="172"/>
      <c r="U54300" s="173"/>
    </row>
    <row r="54301" spans="13:21" s="104" customFormat="1" ht="15.75">
      <c r="M54301" s="172"/>
      <c r="N54301" s="172"/>
      <c r="O54301" s="172"/>
      <c r="U54301" s="173"/>
    </row>
    <row r="54302" spans="13:21" s="104" customFormat="1" ht="15.75">
      <c r="M54302" s="172"/>
      <c r="N54302" s="172"/>
      <c r="O54302" s="172"/>
      <c r="U54302" s="173"/>
    </row>
    <row r="54303" spans="13:21" s="104" customFormat="1" ht="15.75">
      <c r="M54303" s="172"/>
      <c r="N54303" s="172"/>
      <c r="O54303" s="172"/>
      <c r="U54303" s="173"/>
    </row>
    <row r="54304" spans="13:21" s="104" customFormat="1" ht="15.75">
      <c r="M54304" s="172"/>
      <c r="N54304" s="172"/>
      <c r="O54304" s="172"/>
      <c r="U54304" s="173"/>
    </row>
    <row r="54305" spans="13:21" s="104" customFormat="1" ht="15.75">
      <c r="M54305" s="172"/>
      <c r="N54305" s="172"/>
      <c r="O54305" s="172"/>
      <c r="U54305" s="173"/>
    </row>
    <row r="54306" spans="13:21" s="104" customFormat="1" ht="15.75">
      <c r="M54306" s="172"/>
      <c r="N54306" s="172"/>
      <c r="O54306" s="172"/>
      <c r="U54306" s="173"/>
    </row>
    <row r="54307" spans="13:21" s="104" customFormat="1" ht="15.75">
      <c r="M54307" s="172"/>
      <c r="N54307" s="172"/>
      <c r="O54307" s="172"/>
      <c r="U54307" s="173"/>
    </row>
    <row r="54308" spans="13:21" s="104" customFormat="1" ht="15.75">
      <c r="M54308" s="172"/>
      <c r="N54308" s="172"/>
      <c r="O54308" s="172"/>
      <c r="U54308" s="173"/>
    </row>
    <row r="54309" spans="13:21" s="104" customFormat="1" ht="15.75">
      <c r="M54309" s="172"/>
      <c r="N54309" s="172"/>
      <c r="O54309" s="172"/>
      <c r="U54309" s="173"/>
    </row>
    <row r="54310" spans="13:21" s="104" customFormat="1" ht="15.75">
      <c r="M54310" s="172"/>
      <c r="N54310" s="172"/>
      <c r="O54310" s="172"/>
      <c r="U54310" s="173"/>
    </row>
    <row r="54311" spans="13:21" s="104" customFormat="1" ht="15.75">
      <c r="M54311" s="172"/>
      <c r="N54311" s="172"/>
      <c r="O54311" s="172"/>
      <c r="U54311" s="173"/>
    </row>
    <row r="54312" spans="13:21" s="104" customFormat="1" ht="15.75">
      <c r="M54312" s="172"/>
      <c r="N54312" s="172"/>
      <c r="O54312" s="172"/>
      <c r="U54312" s="173"/>
    </row>
    <row r="54313" spans="13:21" s="104" customFormat="1" ht="15.75">
      <c r="M54313" s="172"/>
      <c r="N54313" s="172"/>
      <c r="O54313" s="172"/>
      <c r="U54313" s="173"/>
    </row>
    <row r="54314" spans="13:21" s="104" customFormat="1" ht="15.75">
      <c r="M54314" s="172"/>
      <c r="N54314" s="172"/>
      <c r="O54314" s="172"/>
      <c r="U54314" s="173"/>
    </row>
    <row r="54315" spans="13:21" s="104" customFormat="1" ht="15.75">
      <c r="M54315" s="172"/>
      <c r="N54315" s="172"/>
      <c r="O54315" s="172"/>
      <c r="U54315" s="173"/>
    </row>
    <row r="54316" spans="13:21" s="104" customFormat="1" ht="15.75">
      <c r="M54316" s="172"/>
      <c r="N54316" s="172"/>
      <c r="O54316" s="172"/>
      <c r="U54316" s="173"/>
    </row>
    <row r="54317" spans="13:21" s="104" customFormat="1" ht="15.75">
      <c r="M54317" s="172"/>
      <c r="N54317" s="172"/>
      <c r="O54317" s="172"/>
      <c r="U54317" s="173"/>
    </row>
    <row r="54318" spans="13:21" s="104" customFormat="1" ht="15.75">
      <c r="M54318" s="172"/>
      <c r="N54318" s="172"/>
      <c r="O54318" s="172"/>
      <c r="U54318" s="173"/>
    </row>
    <row r="54319" spans="13:21" s="104" customFormat="1" ht="15.75">
      <c r="M54319" s="172"/>
      <c r="N54319" s="172"/>
      <c r="O54319" s="172"/>
      <c r="U54319" s="173"/>
    </row>
    <row r="54320" spans="13:21" s="104" customFormat="1" ht="15.75">
      <c r="M54320" s="172"/>
      <c r="N54320" s="172"/>
      <c r="O54320" s="172"/>
      <c r="U54320" s="173"/>
    </row>
    <row r="54321" spans="13:21" s="104" customFormat="1" ht="15.75">
      <c r="M54321" s="172"/>
      <c r="N54321" s="172"/>
      <c r="O54321" s="172"/>
      <c r="U54321" s="173"/>
    </row>
    <row r="54322" spans="13:21" s="104" customFormat="1" ht="15.75">
      <c r="M54322" s="172"/>
      <c r="N54322" s="172"/>
      <c r="O54322" s="172"/>
      <c r="U54322" s="173"/>
    </row>
    <row r="54323" spans="13:21" s="104" customFormat="1" ht="15.75">
      <c r="M54323" s="172"/>
      <c r="N54323" s="172"/>
      <c r="O54323" s="172"/>
      <c r="U54323" s="173"/>
    </row>
    <row r="54324" spans="13:21" s="104" customFormat="1" ht="15.75">
      <c r="M54324" s="172"/>
      <c r="N54324" s="172"/>
      <c r="O54324" s="172"/>
      <c r="U54324" s="173"/>
    </row>
    <row r="54325" spans="13:21" s="104" customFormat="1" ht="15.75">
      <c r="M54325" s="172"/>
      <c r="N54325" s="172"/>
      <c r="O54325" s="172"/>
      <c r="U54325" s="173"/>
    </row>
    <row r="54326" spans="13:21" s="104" customFormat="1" ht="15.75">
      <c r="M54326" s="172"/>
      <c r="N54326" s="172"/>
      <c r="O54326" s="172"/>
      <c r="U54326" s="173"/>
    </row>
    <row r="54327" spans="13:21" s="104" customFormat="1" ht="15.75">
      <c r="M54327" s="172"/>
      <c r="N54327" s="172"/>
      <c r="O54327" s="172"/>
      <c r="U54327" s="173"/>
    </row>
    <row r="54328" spans="13:21" s="104" customFormat="1" ht="15.75">
      <c r="M54328" s="172"/>
      <c r="N54328" s="172"/>
      <c r="O54328" s="172"/>
      <c r="U54328" s="173"/>
    </row>
    <row r="54329" spans="13:21" s="104" customFormat="1" ht="15.75">
      <c r="M54329" s="172"/>
      <c r="N54329" s="172"/>
      <c r="O54329" s="172"/>
      <c r="U54329" s="173"/>
    </row>
    <row r="54330" spans="13:21" s="104" customFormat="1" ht="15.75">
      <c r="M54330" s="172"/>
      <c r="N54330" s="172"/>
      <c r="O54330" s="172"/>
      <c r="U54330" s="173"/>
    </row>
    <row r="54331" spans="13:21" s="104" customFormat="1" ht="15.75">
      <c r="M54331" s="172"/>
      <c r="N54331" s="172"/>
      <c r="O54331" s="172"/>
      <c r="U54331" s="173"/>
    </row>
    <row r="54332" spans="13:21" s="104" customFormat="1" ht="15.75">
      <c r="M54332" s="172"/>
      <c r="N54332" s="172"/>
      <c r="O54332" s="172"/>
      <c r="U54332" s="173"/>
    </row>
    <row r="54333" spans="13:21" s="104" customFormat="1" ht="15.75">
      <c r="M54333" s="172"/>
      <c r="N54333" s="172"/>
      <c r="O54333" s="172"/>
      <c r="U54333" s="173"/>
    </row>
    <row r="54334" spans="13:21" s="104" customFormat="1" ht="15.75">
      <c r="M54334" s="172"/>
      <c r="N54334" s="172"/>
      <c r="O54334" s="172"/>
      <c r="U54334" s="173"/>
    </row>
    <row r="54335" spans="13:21" s="104" customFormat="1" ht="15.75">
      <c r="M54335" s="172"/>
      <c r="N54335" s="172"/>
      <c r="O54335" s="172"/>
      <c r="U54335" s="173"/>
    </row>
    <row r="54336" spans="13:21" s="104" customFormat="1" ht="15.75">
      <c r="M54336" s="172"/>
      <c r="N54336" s="172"/>
      <c r="O54336" s="172"/>
      <c r="U54336" s="173"/>
    </row>
    <row r="54337" spans="13:21" s="104" customFormat="1" ht="15.75">
      <c r="M54337" s="172"/>
      <c r="N54337" s="172"/>
      <c r="O54337" s="172"/>
      <c r="U54337" s="173"/>
    </row>
    <row r="54338" spans="13:21" s="104" customFormat="1" ht="15.75">
      <c r="M54338" s="172"/>
      <c r="N54338" s="172"/>
      <c r="O54338" s="172"/>
      <c r="U54338" s="173"/>
    </row>
    <row r="54339" spans="13:21" s="104" customFormat="1" ht="15.75">
      <c r="M54339" s="172"/>
      <c r="N54339" s="172"/>
      <c r="O54339" s="172"/>
      <c r="U54339" s="173"/>
    </row>
    <row r="54340" spans="13:21" s="104" customFormat="1" ht="15.75">
      <c r="M54340" s="172"/>
      <c r="N54340" s="172"/>
      <c r="O54340" s="172"/>
      <c r="U54340" s="173"/>
    </row>
    <row r="54341" spans="13:21" s="104" customFormat="1" ht="15.75">
      <c r="M54341" s="172"/>
      <c r="N54341" s="172"/>
      <c r="O54341" s="172"/>
      <c r="U54341" s="173"/>
    </row>
    <row r="54342" spans="13:21" s="104" customFormat="1" ht="15.75">
      <c r="M54342" s="172"/>
      <c r="N54342" s="172"/>
      <c r="O54342" s="172"/>
      <c r="U54342" s="173"/>
    </row>
    <row r="54343" spans="13:21" s="104" customFormat="1" ht="15.75">
      <c r="M54343" s="172"/>
      <c r="N54343" s="172"/>
      <c r="O54343" s="172"/>
      <c r="U54343" s="173"/>
    </row>
    <row r="54344" spans="13:21" s="104" customFormat="1" ht="15.75">
      <c r="M54344" s="172"/>
      <c r="N54344" s="172"/>
      <c r="O54344" s="172"/>
      <c r="U54344" s="173"/>
    </row>
    <row r="54345" spans="13:21" s="104" customFormat="1" ht="15.75">
      <c r="M54345" s="172"/>
      <c r="N54345" s="172"/>
      <c r="O54345" s="172"/>
      <c r="U54345" s="173"/>
    </row>
    <row r="54346" spans="13:21" s="104" customFormat="1" ht="15.75">
      <c r="M54346" s="172"/>
      <c r="N54346" s="172"/>
      <c r="O54346" s="172"/>
      <c r="U54346" s="173"/>
    </row>
    <row r="54347" spans="13:21" s="104" customFormat="1" ht="15.75">
      <c r="M54347" s="172"/>
      <c r="N54347" s="172"/>
      <c r="O54347" s="172"/>
      <c r="U54347" s="173"/>
    </row>
    <row r="54348" spans="13:21" s="104" customFormat="1" ht="15.75">
      <c r="M54348" s="172"/>
      <c r="N54348" s="172"/>
      <c r="O54348" s="172"/>
      <c r="U54348" s="173"/>
    </row>
    <row r="54349" spans="13:21" s="104" customFormat="1" ht="15.75">
      <c r="M54349" s="172"/>
      <c r="N54349" s="172"/>
      <c r="O54349" s="172"/>
      <c r="U54349" s="173"/>
    </row>
    <row r="54350" spans="13:21" s="104" customFormat="1" ht="15.75">
      <c r="M54350" s="172"/>
      <c r="N54350" s="172"/>
      <c r="O54350" s="172"/>
      <c r="U54350" s="173"/>
    </row>
    <row r="54351" spans="13:21" s="104" customFormat="1" ht="15.75">
      <c r="M54351" s="172"/>
      <c r="N54351" s="172"/>
      <c r="O54351" s="172"/>
      <c r="U54351" s="173"/>
    </row>
    <row r="54352" spans="13:21" s="104" customFormat="1" ht="15.75">
      <c r="M54352" s="172"/>
      <c r="N54352" s="172"/>
      <c r="O54352" s="172"/>
      <c r="U54352" s="173"/>
    </row>
    <row r="54353" spans="13:21" s="104" customFormat="1" ht="15.75">
      <c r="M54353" s="172"/>
      <c r="N54353" s="172"/>
      <c r="O54353" s="172"/>
      <c r="U54353" s="173"/>
    </row>
    <row r="54354" spans="13:21" s="104" customFormat="1" ht="15.75">
      <c r="M54354" s="172"/>
      <c r="N54354" s="172"/>
      <c r="O54354" s="172"/>
      <c r="U54354" s="173"/>
    </row>
    <row r="54355" spans="13:21" s="104" customFormat="1" ht="15.75">
      <c r="M54355" s="172"/>
      <c r="N54355" s="172"/>
      <c r="O54355" s="172"/>
      <c r="U54355" s="173"/>
    </row>
    <row r="54356" spans="13:21" s="104" customFormat="1" ht="15.75">
      <c r="M54356" s="172"/>
      <c r="N54356" s="172"/>
      <c r="O54356" s="172"/>
      <c r="U54356" s="173"/>
    </row>
    <row r="54357" spans="13:21" s="104" customFormat="1" ht="15.75">
      <c r="M54357" s="172"/>
      <c r="N54357" s="172"/>
      <c r="O54357" s="172"/>
      <c r="U54357" s="173"/>
    </row>
    <row r="54358" spans="13:21" s="104" customFormat="1" ht="15.75">
      <c r="M54358" s="172"/>
      <c r="N54358" s="172"/>
      <c r="O54358" s="172"/>
      <c r="U54358" s="173"/>
    </row>
    <row r="54359" spans="13:21" s="104" customFormat="1" ht="15.75">
      <c r="M54359" s="172"/>
      <c r="N54359" s="172"/>
      <c r="O54359" s="172"/>
      <c r="U54359" s="173"/>
    </row>
    <row r="54360" spans="13:21" s="104" customFormat="1" ht="15.75">
      <c r="M54360" s="172"/>
      <c r="N54360" s="172"/>
      <c r="O54360" s="172"/>
      <c r="U54360" s="173"/>
    </row>
    <row r="54361" spans="13:21" s="104" customFormat="1" ht="15.75">
      <c r="M54361" s="172"/>
      <c r="N54361" s="172"/>
      <c r="O54361" s="172"/>
      <c r="U54361" s="173"/>
    </row>
    <row r="54362" spans="13:21" s="104" customFormat="1" ht="15.75">
      <c r="M54362" s="172"/>
      <c r="N54362" s="172"/>
      <c r="O54362" s="172"/>
      <c r="U54362" s="173"/>
    </row>
    <row r="54363" spans="13:21" s="104" customFormat="1" ht="15.75">
      <c r="M54363" s="172"/>
      <c r="N54363" s="172"/>
      <c r="O54363" s="172"/>
      <c r="U54363" s="173"/>
    </row>
    <row r="54364" spans="13:21" s="104" customFormat="1" ht="15.75">
      <c r="M54364" s="172"/>
      <c r="N54364" s="172"/>
      <c r="O54364" s="172"/>
      <c r="U54364" s="173"/>
    </row>
    <row r="54365" spans="13:21" s="104" customFormat="1" ht="15.75">
      <c r="M54365" s="172"/>
      <c r="N54365" s="172"/>
      <c r="O54365" s="172"/>
      <c r="U54365" s="173"/>
    </row>
    <row r="54366" spans="13:21" s="104" customFormat="1" ht="15.75">
      <c r="M54366" s="172"/>
      <c r="N54366" s="172"/>
      <c r="O54366" s="172"/>
      <c r="U54366" s="173"/>
    </row>
    <row r="54367" spans="13:21" s="104" customFormat="1" ht="15.75">
      <c r="M54367" s="172"/>
      <c r="N54367" s="172"/>
      <c r="O54367" s="172"/>
      <c r="U54367" s="173"/>
    </row>
    <row r="54368" spans="13:21" s="104" customFormat="1" ht="15.75">
      <c r="M54368" s="172"/>
      <c r="N54368" s="172"/>
      <c r="O54368" s="172"/>
      <c r="U54368" s="173"/>
    </row>
    <row r="54369" spans="13:21" s="104" customFormat="1" ht="15.75">
      <c r="M54369" s="172"/>
      <c r="N54369" s="172"/>
      <c r="O54369" s="172"/>
      <c r="U54369" s="173"/>
    </row>
    <row r="54370" spans="13:21" s="104" customFormat="1" ht="15.75">
      <c r="M54370" s="172"/>
      <c r="N54370" s="172"/>
      <c r="O54370" s="172"/>
      <c r="U54370" s="173"/>
    </row>
    <row r="54371" spans="13:21" s="104" customFormat="1" ht="15.75">
      <c r="M54371" s="172"/>
      <c r="N54371" s="172"/>
      <c r="O54371" s="172"/>
      <c r="U54371" s="173"/>
    </row>
    <row r="54372" spans="13:21" s="104" customFormat="1" ht="15.75">
      <c r="M54372" s="172"/>
      <c r="N54372" s="172"/>
      <c r="O54372" s="172"/>
      <c r="U54372" s="173"/>
    </row>
    <row r="54373" spans="13:21" s="104" customFormat="1" ht="15.75">
      <c r="M54373" s="172"/>
      <c r="N54373" s="172"/>
      <c r="O54373" s="172"/>
      <c r="U54373" s="173"/>
    </row>
    <row r="54374" spans="13:21" s="104" customFormat="1" ht="15.75">
      <c r="M54374" s="172"/>
      <c r="N54374" s="172"/>
      <c r="O54374" s="172"/>
      <c r="U54374" s="173"/>
    </row>
    <row r="54375" spans="13:21" s="104" customFormat="1" ht="15.75">
      <c r="M54375" s="172"/>
      <c r="N54375" s="172"/>
      <c r="O54375" s="172"/>
      <c r="U54375" s="173"/>
    </row>
    <row r="54376" spans="13:21" s="104" customFormat="1" ht="15.75">
      <c r="M54376" s="172"/>
      <c r="N54376" s="172"/>
      <c r="O54376" s="172"/>
      <c r="U54376" s="173"/>
    </row>
    <row r="54377" spans="13:21" s="104" customFormat="1" ht="15.75">
      <c r="M54377" s="172"/>
      <c r="N54377" s="172"/>
      <c r="O54377" s="172"/>
      <c r="U54377" s="173"/>
    </row>
    <row r="54378" spans="13:21" s="104" customFormat="1" ht="15.75">
      <c r="M54378" s="172"/>
      <c r="N54378" s="172"/>
      <c r="O54378" s="172"/>
      <c r="U54378" s="173"/>
    </row>
    <row r="54379" spans="13:21" s="104" customFormat="1" ht="15.75">
      <c r="M54379" s="172"/>
      <c r="N54379" s="172"/>
      <c r="O54379" s="172"/>
      <c r="U54379" s="173"/>
    </row>
    <row r="54380" spans="13:21" s="104" customFormat="1" ht="15.75">
      <c r="M54380" s="172"/>
      <c r="N54380" s="172"/>
      <c r="O54380" s="172"/>
      <c r="U54380" s="173"/>
    </row>
    <row r="54381" spans="13:21" s="104" customFormat="1" ht="15.75">
      <c r="M54381" s="172"/>
      <c r="N54381" s="172"/>
      <c r="O54381" s="172"/>
      <c r="U54381" s="173"/>
    </row>
    <row r="54382" spans="13:21" s="104" customFormat="1" ht="15.75">
      <c r="M54382" s="172"/>
      <c r="N54382" s="172"/>
      <c r="O54382" s="172"/>
      <c r="U54382" s="173"/>
    </row>
    <row r="54383" spans="13:21" s="104" customFormat="1" ht="15.75">
      <c r="M54383" s="172"/>
      <c r="N54383" s="172"/>
      <c r="O54383" s="172"/>
      <c r="U54383" s="173"/>
    </row>
    <row r="54384" spans="13:21" s="104" customFormat="1" ht="15.75">
      <c r="M54384" s="172"/>
      <c r="N54384" s="172"/>
      <c r="O54384" s="172"/>
      <c r="U54384" s="173"/>
    </row>
    <row r="54385" spans="13:21" s="104" customFormat="1" ht="15.75">
      <c r="M54385" s="172"/>
      <c r="N54385" s="172"/>
      <c r="O54385" s="172"/>
      <c r="U54385" s="173"/>
    </row>
    <row r="54386" spans="13:21" s="104" customFormat="1" ht="15.75">
      <c r="M54386" s="172"/>
      <c r="N54386" s="172"/>
      <c r="O54386" s="172"/>
      <c r="U54386" s="173"/>
    </row>
    <row r="54387" spans="13:21" s="104" customFormat="1" ht="15.75">
      <c r="M54387" s="172"/>
      <c r="N54387" s="172"/>
      <c r="O54387" s="172"/>
      <c r="U54387" s="173"/>
    </row>
    <row r="54388" spans="13:21" s="104" customFormat="1" ht="15.75">
      <c r="M54388" s="172"/>
      <c r="N54388" s="172"/>
      <c r="O54388" s="172"/>
      <c r="U54388" s="173"/>
    </row>
    <row r="54389" spans="13:21" s="104" customFormat="1" ht="15.75">
      <c r="M54389" s="172"/>
      <c r="N54389" s="172"/>
      <c r="O54389" s="172"/>
      <c r="U54389" s="173"/>
    </row>
    <row r="54390" spans="13:21" s="104" customFormat="1" ht="15.75">
      <c r="M54390" s="172"/>
      <c r="N54390" s="172"/>
      <c r="O54390" s="172"/>
      <c r="U54390" s="173"/>
    </row>
    <row r="54391" spans="13:21" s="104" customFormat="1" ht="15.75">
      <c r="M54391" s="172"/>
      <c r="N54391" s="172"/>
      <c r="O54391" s="172"/>
      <c r="U54391" s="173"/>
    </row>
    <row r="54392" spans="13:21" s="104" customFormat="1" ht="15.75">
      <c r="M54392" s="172"/>
      <c r="N54392" s="172"/>
      <c r="O54392" s="172"/>
      <c r="U54392" s="173"/>
    </row>
    <row r="54393" spans="13:21" s="104" customFormat="1" ht="15.75">
      <c r="M54393" s="172"/>
      <c r="N54393" s="172"/>
      <c r="O54393" s="172"/>
      <c r="U54393" s="173"/>
    </row>
    <row r="54394" spans="13:21" s="104" customFormat="1" ht="15.75">
      <c r="M54394" s="172"/>
      <c r="N54394" s="172"/>
      <c r="O54394" s="172"/>
      <c r="U54394" s="173"/>
    </row>
    <row r="54395" spans="13:21" s="104" customFormat="1" ht="15.75">
      <c r="M54395" s="172"/>
      <c r="N54395" s="172"/>
      <c r="O54395" s="172"/>
      <c r="U54395" s="173"/>
    </row>
    <row r="54396" spans="13:21" s="104" customFormat="1" ht="15.75">
      <c r="M54396" s="172"/>
      <c r="N54396" s="172"/>
      <c r="O54396" s="172"/>
      <c r="U54396" s="173"/>
    </row>
    <row r="54397" spans="13:21" s="104" customFormat="1" ht="15.75">
      <c r="M54397" s="172"/>
      <c r="N54397" s="172"/>
      <c r="O54397" s="172"/>
      <c r="U54397" s="173"/>
    </row>
    <row r="54398" spans="13:21" s="104" customFormat="1" ht="15.75">
      <c r="M54398" s="172"/>
      <c r="N54398" s="172"/>
      <c r="O54398" s="172"/>
      <c r="U54398" s="173"/>
    </row>
    <row r="54399" spans="13:21" s="104" customFormat="1" ht="15.75">
      <c r="M54399" s="172"/>
      <c r="N54399" s="172"/>
      <c r="O54399" s="172"/>
      <c r="U54399" s="173"/>
    </row>
    <row r="54400" spans="13:21" s="104" customFormat="1" ht="15.75">
      <c r="M54400" s="172"/>
      <c r="N54400" s="172"/>
      <c r="O54400" s="172"/>
      <c r="U54400" s="173"/>
    </row>
    <row r="54401" spans="13:21" s="104" customFormat="1" ht="15.75">
      <c r="M54401" s="172"/>
      <c r="N54401" s="172"/>
      <c r="O54401" s="172"/>
      <c r="U54401" s="173"/>
    </row>
    <row r="54402" spans="13:21" s="104" customFormat="1" ht="15.75">
      <c r="M54402" s="172"/>
      <c r="N54402" s="172"/>
      <c r="O54402" s="172"/>
      <c r="U54402" s="173"/>
    </row>
    <row r="54403" spans="13:21" s="104" customFormat="1" ht="15.75">
      <c r="M54403" s="172"/>
      <c r="N54403" s="172"/>
      <c r="O54403" s="172"/>
      <c r="U54403" s="173"/>
    </row>
    <row r="54404" spans="13:21" s="104" customFormat="1" ht="15.75">
      <c r="M54404" s="172"/>
      <c r="N54404" s="172"/>
      <c r="O54404" s="172"/>
      <c r="U54404" s="173"/>
    </row>
    <row r="54405" spans="13:21" s="104" customFormat="1" ht="15.75">
      <c r="M54405" s="172"/>
      <c r="N54405" s="172"/>
      <c r="O54405" s="172"/>
      <c r="U54405" s="173"/>
    </row>
    <row r="54406" spans="13:21" s="104" customFormat="1" ht="15.75">
      <c r="M54406" s="172"/>
      <c r="N54406" s="172"/>
      <c r="O54406" s="172"/>
      <c r="U54406" s="173"/>
    </row>
    <row r="54407" spans="13:21" s="104" customFormat="1" ht="15.75">
      <c r="M54407" s="172"/>
      <c r="N54407" s="172"/>
      <c r="O54407" s="172"/>
      <c r="U54407" s="173"/>
    </row>
    <row r="54408" spans="13:21" s="104" customFormat="1" ht="15.75">
      <c r="M54408" s="172"/>
      <c r="N54408" s="172"/>
      <c r="O54408" s="172"/>
      <c r="U54408" s="173"/>
    </row>
    <row r="54409" spans="13:21" s="104" customFormat="1" ht="15.75">
      <c r="M54409" s="172"/>
      <c r="N54409" s="172"/>
      <c r="O54409" s="172"/>
      <c r="U54409" s="173"/>
    </row>
    <row r="54410" spans="13:21" s="104" customFormat="1" ht="15.75">
      <c r="M54410" s="172"/>
      <c r="N54410" s="172"/>
      <c r="O54410" s="172"/>
      <c r="U54410" s="173"/>
    </row>
    <row r="54411" spans="13:21" s="104" customFormat="1" ht="15.75">
      <c r="M54411" s="172"/>
      <c r="N54411" s="172"/>
      <c r="O54411" s="172"/>
      <c r="U54411" s="173"/>
    </row>
    <row r="54412" spans="13:21" s="104" customFormat="1" ht="15.75">
      <c r="M54412" s="172"/>
      <c r="N54412" s="172"/>
      <c r="O54412" s="172"/>
      <c r="U54412" s="173"/>
    </row>
    <row r="54413" spans="13:21" s="104" customFormat="1" ht="15.75">
      <c r="M54413" s="172"/>
      <c r="N54413" s="172"/>
      <c r="O54413" s="172"/>
      <c r="U54413" s="173"/>
    </row>
    <row r="54414" spans="13:21" s="104" customFormat="1" ht="15.75">
      <c r="M54414" s="172"/>
      <c r="N54414" s="172"/>
      <c r="O54414" s="172"/>
      <c r="U54414" s="173"/>
    </row>
    <row r="54415" spans="13:21" s="104" customFormat="1" ht="15.75">
      <c r="M54415" s="172"/>
      <c r="N54415" s="172"/>
      <c r="O54415" s="172"/>
      <c r="U54415" s="173"/>
    </row>
    <row r="54416" spans="13:21" s="104" customFormat="1" ht="15.75">
      <c r="M54416" s="172"/>
      <c r="N54416" s="172"/>
      <c r="O54416" s="172"/>
      <c r="U54416" s="173"/>
    </row>
    <row r="54417" spans="13:21" s="104" customFormat="1" ht="15.75">
      <c r="M54417" s="172"/>
      <c r="N54417" s="172"/>
      <c r="O54417" s="172"/>
      <c r="U54417" s="173"/>
    </row>
    <row r="54418" spans="13:21" s="104" customFormat="1" ht="15.75">
      <c r="M54418" s="172"/>
      <c r="N54418" s="172"/>
      <c r="O54418" s="172"/>
      <c r="U54418" s="173"/>
    </row>
    <row r="54419" spans="13:21" s="104" customFormat="1" ht="15.75">
      <c r="M54419" s="172"/>
      <c r="N54419" s="172"/>
      <c r="O54419" s="172"/>
      <c r="U54419" s="173"/>
    </row>
    <row r="54420" spans="13:21" s="104" customFormat="1" ht="15.75">
      <c r="M54420" s="172"/>
      <c r="N54420" s="172"/>
      <c r="O54420" s="172"/>
      <c r="U54420" s="173"/>
    </row>
    <row r="54421" spans="13:21" s="104" customFormat="1" ht="15.75">
      <c r="M54421" s="172"/>
      <c r="N54421" s="172"/>
      <c r="O54421" s="172"/>
      <c r="U54421" s="173"/>
    </row>
    <row r="54422" spans="13:21" s="104" customFormat="1" ht="15.75">
      <c r="M54422" s="172"/>
      <c r="N54422" s="172"/>
      <c r="O54422" s="172"/>
      <c r="U54422" s="173"/>
    </row>
    <row r="54423" spans="13:21" s="104" customFormat="1" ht="15.75">
      <c r="M54423" s="172"/>
      <c r="N54423" s="172"/>
      <c r="O54423" s="172"/>
      <c r="U54423" s="173"/>
    </row>
    <row r="54424" spans="13:21" s="104" customFormat="1" ht="15.75">
      <c r="M54424" s="172"/>
      <c r="N54424" s="172"/>
      <c r="O54424" s="172"/>
      <c r="U54424" s="173"/>
    </row>
    <row r="54425" spans="13:21" s="104" customFormat="1" ht="15.75">
      <c r="M54425" s="172"/>
      <c r="N54425" s="172"/>
      <c r="O54425" s="172"/>
      <c r="U54425" s="173"/>
    </row>
    <row r="54426" spans="13:21" s="104" customFormat="1" ht="15.75">
      <c r="M54426" s="172"/>
      <c r="N54426" s="172"/>
      <c r="O54426" s="172"/>
      <c r="U54426" s="173"/>
    </row>
    <row r="54427" spans="13:21" s="104" customFormat="1" ht="15.75">
      <c r="M54427" s="172"/>
      <c r="N54427" s="172"/>
      <c r="O54427" s="172"/>
      <c r="U54427" s="173"/>
    </row>
    <row r="54428" spans="13:21" s="104" customFormat="1" ht="15.75">
      <c r="M54428" s="172"/>
      <c r="N54428" s="172"/>
      <c r="O54428" s="172"/>
      <c r="U54428" s="173"/>
    </row>
    <row r="54429" spans="13:21" s="104" customFormat="1" ht="15.75">
      <c r="M54429" s="172"/>
      <c r="N54429" s="172"/>
      <c r="O54429" s="172"/>
      <c r="U54429" s="173"/>
    </row>
    <row r="54430" spans="13:21" s="104" customFormat="1" ht="15.75">
      <c r="M54430" s="172"/>
      <c r="N54430" s="172"/>
      <c r="O54430" s="172"/>
      <c r="U54430" s="173"/>
    </row>
    <row r="54431" spans="13:21" s="104" customFormat="1" ht="15.75">
      <c r="M54431" s="172"/>
      <c r="N54431" s="172"/>
      <c r="O54431" s="172"/>
      <c r="U54431" s="173"/>
    </row>
    <row r="54432" spans="13:21" s="104" customFormat="1" ht="15.75">
      <c r="M54432" s="172"/>
      <c r="N54432" s="172"/>
      <c r="O54432" s="172"/>
      <c r="U54432" s="173"/>
    </row>
    <row r="54433" spans="13:21" s="104" customFormat="1" ht="15.75">
      <c r="M54433" s="172"/>
      <c r="N54433" s="172"/>
      <c r="O54433" s="172"/>
      <c r="U54433" s="173"/>
    </row>
    <row r="54434" spans="13:21" s="104" customFormat="1" ht="15.75">
      <c r="M54434" s="172"/>
      <c r="N54434" s="172"/>
      <c r="O54434" s="172"/>
      <c r="U54434" s="173"/>
    </row>
    <row r="54435" spans="13:21" s="104" customFormat="1" ht="15.75">
      <c r="M54435" s="172"/>
      <c r="N54435" s="172"/>
      <c r="O54435" s="172"/>
      <c r="U54435" s="173"/>
    </row>
    <row r="54436" spans="13:21" s="104" customFormat="1" ht="15.75">
      <c r="M54436" s="172"/>
      <c r="N54436" s="172"/>
      <c r="O54436" s="172"/>
      <c r="U54436" s="173"/>
    </row>
    <row r="54437" spans="13:21" s="104" customFormat="1" ht="15.75">
      <c r="M54437" s="172"/>
      <c r="N54437" s="172"/>
      <c r="O54437" s="172"/>
      <c r="U54437" s="173"/>
    </row>
    <row r="54438" spans="13:21" s="104" customFormat="1" ht="15.75">
      <c r="M54438" s="172"/>
      <c r="N54438" s="172"/>
      <c r="O54438" s="172"/>
      <c r="U54438" s="173"/>
    </row>
    <row r="54439" spans="13:21" s="104" customFormat="1" ht="15.75">
      <c r="M54439" s="172"/>
      <c r="N54439" s="172"/>
      <c r="O54439" s="172"/>
      <c r="U54439" s="173"/>
    </row>
    <row r="54440" spans="13:21" s="104" customFormat="1" ht="15.75">
      <c r="M54440" s="172"/>
      <c r="N54440" s="172"/>
      <c r="O54440" s="172"/>
      <c r="U54440" s="173"/>
    </row>
    <row r="54441" spans="13:21" s="104" customFormat="1" ht="15.75">
      <c r="M54441" s="172"/>
      <c r="N54441" s="172"/>
      <c r="O54441" s="172"/>
      <c r="U54441" s="173"/>
    </row>
    <row r="54442" spans="13:21" s="104" customFormat="1" ht="15.75">
      <c r="M54442" s="172"/>
      <c r="N54442" s="172"/>
      <c r="O54442" s="172"/>
      <c r="U54442" s="173"/>
    </row>
    <row r="54443" spans="13:21" s="104" customFormat="1" ht="15.75">
      <c r="M54443" s="172"/>
      <c r="N54443" s="172"/>
      <c r="O54443" s="172"/>
      <c r="U54443" s="173"/>
    </row>
    <row r="54444" spans="13:21" s="104" customFormat="1" ht="15.75">
      <c r="M54444" s="172"/>
      <c r="N54444" s="172"/>
      <c r="O54444" s="172"/>
      <c r="U54444" s="173"/>
    </row>
    <row r="54445" spans="13:21" s="104" customFormat="1" ht="15.75">
      <c r="M54445" s="172"/>
      <c r="N54445" s="172"/>
      <c r="O54445" s="172"/>
      <c r="U54445" s="173"/>
    </row>
    <row r="54446" spans="13:21" s="104" customFormat="1" ht="15.75">
      <c r="M54446" s="172"/>
      <c r="N54446" s="172"/>
      <c r="O54446" s="172"/>
      <c r="U54446" s="173"/>
    </row>
    <row r="54447" spans="13:21" s="104" customFormat="1" ht="15.75">
      <c r="M54447" s="172"/>
      <c r="N54447" s="172"/>
      <c r="O54447" s="172"/>
      <c r="U54447" s="173"/>
    </row>
    <row r="54448" spans="13:21" s="104" customFormat="1" ht="15.75">
      <c r="M54448" s="172"/>
      <c r="N54448" s="172"/>
      <c r="O54448" s="172"/>
      <c r="U54448" s="173"/>
    </row>
    <row r="54449" spans="13:21" s="104" customFormat="1" ht="15.75">
      <c r="M54449" s="172"/>
      <c r="N54449" s="172"/>
      <c r="O54449" s="172"/>
      <c r="U54449" s="173"/>
    </row>
    <row r="54450" spans="13:21" s="104" customFormat="1" ht="15.75">
      <c r="M54450" s="172"/>
      <c r="N54450" s="172"/>
      <c r="O54450" s="172"/>
      <c r="U54450" s="173"/>
    </row>
    <row r="54451" spans="13:21" s="104" customFormat="1" ht="15.75">
      <c r="M54451" s="172"/>
      <c r="N54451" s="172"/>
      <c r="O54451" s="172"/>
      <c r="U54451" s="173"/>
    </row>
    <row r="54452" spans="13:21" s="104" customFormat="1" ht="15.75">
      <c r="M54452" s="172"/>
      <c r="N54452" s="172"/>
      <c r="O54452" s="172"/>
      <c r="U54452" s="173"/>
    </row>
    <row r="54453" spans="13:21" s="104" customFormat="1" ht="15.75">
      <c r="M54453" s="172"/>
      <c r="N54453" s="172"/>
      <c r="O54453" s="172"/>
      <c r="U54453" s="173"/>
    </row>
    <row r="54454" spans="13:21" s="104" customFormat="1" ht="15.75">
      <c r="M54454" s="172"/>
      <c r="N54454" s="172"/>
      <c r="O54454" s="172"/>
      <c r="U54454" s="173"/>
    </row>
    <row r="54455" spans="13:21" s="104" customFormat="1" ht="15.75">
      <c r="M54455" s="172"/>
      <c r="N54455" s="172"/>
      <c r="O54455" s="172"/>
      <c r="U54455" s="173"/>
    </row>
    <row r="54456" spans="13:21" s="104" customFormat="1" ht="15.75">
      <c r="M54456" s="172"/>
      <c r="N54456" s="172"/>
      <c r="O54456" s="172"/>
      <c r="U54456" s="173"/>
    </row>
    <row r="54457" spans="13:21" s="104" customFormat="1" ht="15.75">
      <c r="M54457" s="172"/>
      <c r="N54457" s="172"/>
      <c r="O54457" s="172"/>
      <c r="U54457" s="173"/>
    </row>
    <row r="54458" spans="13:21" s="104" customFormat="1" ht="15.75">
      <c r="M54458" s="172"/>
      <c r="N54458" s="172"/>
      <c r="O54458" s="172"/>
      <c r="U54458" s="173"/>
    </row>
    <row r="54459" spans="13:21" s="104" customFormat="1" ht="15.75">
      <c r="M54459" s="172"/>
      <c r="N54459" s="172"/>
      <c r="O54459" s="172"/>
      <c r="U54459" s="173"/>
    </row>
    <row r="54460" spans="13:21" s="104" customFormat="1" ht="15.75">
      <c r="M54460" s="172"/>
      <c r="N54460" s="172"/>
      <c r="O54460" s="172"/>
      <c r="U54460" s="173"/>
    </row>
    <row r="54461" spans="13:21" s="104" customFormat="1" ht="15.75">
      <c r="M54461" s="172"/>
      <c r="N54461" s="172"/>
      <c r="O54461" s="172"/>
      <c r="U54461" s="173"/>
    </row>
    <row r="54462" spans="13:21" s="104" customFormat="1" ht="15.75">
      <c r="M54462" s="172"/>
      <c r="N54462" s="172"/>
      <c r="O54462" s="172"/>
      <c r="U54462" s="173"/>
    </row>
    <row r="54463" spans="13:21" s="104" customFormat="1" ht="15.75">
      <c r="M54463" s="172"/>
      <c r="N54463" s="172"/>
      <c r="O54463" s="172"/>
      <c r="U54463" s="173"/>
    </row>
    <row r="54464" spans="13:21" s="104" customFormat="1" ht="15.75">
      <c r="M54464" s="172"/>
      <c r="N54464" s="172"/>
      <c r="O54464" s="172"/>
      <c r="U54464" s="173"/>
    </row>
    <row r="54465" spans="13:21" s="104" customFormat="1" ht="15.75">
      <c r="M54465" s="172"/>
      <c r="N54465" s="172"/>
      <c r="O54465" s="172"/>
      <c r="U54465" s="173"/>
    </row>
    <row r="54466" spans="13:21" s="104" customFormat="1" ht="15.75">
      <c r="M54466" s="172"/>
      <c r="N54466" s="172"/>
      <c r="O54466" s="172"/>
      <c r="U54466" s="173"/>
    </row>
    <row r="54467" spans="13:21" s="104" customFormat="1" ht="15.75">
      <c r="M54467" s="172"/>
      <c r="N54467" s="172"/>
      <c r="O54467" s="172"/>
      <c r="U54467" s="173"/>
    </row>
    <row r="54468" spans="13:21" s="104" customFormat="1" ht="15.75">
      <c r="M54468" s="172"/>
      <c r="N54468" s="172"/>
      <c r="O54468" s="172"/>
      <c r="U54468" s="173"/>
    </row>
    <row r="54469" spans="13:21" s="104" customFormat="1" ht="15.75">
      <c r="M54469" s="172"/>
      <c r="N54469" s="172"/>
      <c r="O54469" s="172"/>
      <c r="U54469" s="173"/>
    </row>
    <row r="54470" spans="13:21" s="104" customFormat="1" ht="15.75">
      <c r="M54470" s="172"/>
      <c r="N54470" s="172"/>
      <c r="O54470" s="172"/>
      <c r="U54470" s="173"/>
    </row>
    <row r="54471" spans="13:21" s="104" customFormat="1" ht="15.75">
      <c r="M54471" s="172"/>
      <c r="N54471" s="172"/>
      <c r="O54471" s="172"/>
      <c r="U54471" s="173"/>
    </row>
    <row r="54472" spans="13:21" s="104" customFormat="1" ht="15.75">
      <c r="M54472" s="172"/>
      <c r="N54472" s="172"/>
      <c r="O54472" s="172"/>
      <c r="U54472" s="173"/>
    </row>
    <row r="54473" spans="13:21" s="104" customFormat="1" ht="15.75">
      <c r="M54473" s="172"/>
      <c r="N54473" s="172"/>
      <c r="O54473" s="172"/>
      <c r="U54473" s="173"/>
    </row>
    <row r="54474" spans="13:21" s="104" customFormat="1" ht="15.75">
      <c r="M54474" s="172"/>
      <c r="N54474" s="172"/>
      <c r="O54474" s="172"/>
      <c r="U54474" s="173"/>
    </row>
    <row r="54475" spans="13:21" s="104" customFormat="1" ht="15.75">
      <c r="M54475" s="172"/>
      <c r="N54475" s="172"/>
      <c r="O54475" s="172"/>
      <c r="U54475" s="173"/>
    </row>
    <row r="54476" spans="13:21" s="104" customFormat="1" ht="15.75">
      <c r="M54476" s="172"/>
      <c r="N54476" s="172"/>
      <c r="O54476" s="172"/>
      <c r="U54476" s="173"/>
    </row>
    <row r="54477" spans="13:21" s="104" customFormat="1" ht="15.75">
      <c r="M54477" s="172"/>
      <c r="N54477" s="172"/>
      <c r="O54477" s="172"/>
      <c r="U54477" s="173"/>
    </row>
    <row r="54478" spans="13:21" s="104" customFormat="1" ht="15.75">
      <c r="M54478" s="172"/>
      <c r="N54478" s="172"/>
      <c r="O54478" s="172"/>
      <c r="U54478" s="173"/>
    </row>
    <row r="54479" spans="13:21" s="104" customFormat="1" ht="15.75">
      <c r="M54479" s="172"/>
      <c r="N54479" s="172"/>
      <c r="O54479" s="172"/>
      <c r="U54479" s="173"/>
    </row>
    <row r="54480" spans="13:21" s="104" customFormat="1" ht="15.75">
      <c r="M54480" s="172"/>
      <c r="N54480" s="172"/>
      <c r="O54480" s="172"/>
      <c r="U54480" s="173"/>
    </row>
    <row r="54481" spans="13:21" s="104" customFormat="1" ht="15.75">
      <c r="M54481" s="172"/>
      <c r="N54481" s="172"/>
      <c r="O54481" s="172"/>
      <c r="U54481" s="173"/>
    </row>
    <row r="54482" spans="13:21" s="104" customFormat="1" ht="15.75">
      <c r="M54482" s="172"/>
      <c r="N54482" s="172"/>
      <c r="O54482" s="172"/>
      <c r="U54482" s="173"/>
    </row>
    <row r="54483" spans="13:21" s="104" customFormat="1" ht="15.75">
      <c r="M54483" s="172"/>
      <c r="N54483" s="172"/>
      <c r="O54483" s="172"/>
      <c r="U54483" s="173"/>
    </row>
    <row r="54484" spans="13:21" s="104" customFormat="1" ht="15.75">
      <c r="M54484" s="172"/>
      <c r="N54484" s="172"/>
      <c r="O54484" s="172"/>
      <c r="U54484" s="173"/>
    </row>
    <row r="54485" spans="13:21" s="104" customFormat="1" ht="15.75">
      <c r="M54485" s="172"/>
      <c r="N54485" s="172"/>
      <c r="O54485" s="172"/>
      <c r="U54485" s="173"/>
    </row>
    <row r="54486" spans="13:21" s="104" customFormat="1" ht="15.75">
      <c r="M54486" s="172"/>
      <c r="N54486" s="172"/>
      <c r="O54486" s="172"/>
      <c r="U54486" s="173"/>
    </row>
    <row r="54487" spans="13:21" s="104" customFormat="1" ht="15.75">
      <c r="M54487" s="172"/>
      <c r="N54487" s="172"/>
      <c r="O54487" s="172"/>
      <c r="U54487" s="173"/>
    </row>
    <row r="54488" spans="13:21" s="104" customFormat="1" ht="15.75">
      <c r="M54488" s="172"/>
      <c r="N54488" s="172"/>
      <c r="O54488" s="172"/>
      <c r="U54488" s="173"/>
    </row>
    <row r="54489" spans="13:21" s="104" customFormat="1" ht="15.75">
      <c r="M54489" s="172"/>
      <c r="N54489" s="172"/>
      <c r="O54489" s="172"/>
      <c r="U54489" s="173"/>
    </row>
    <row r="54490" spans="13:21" s="104" customFormat="1" ht="15.75">
      <c r="M54490" s="172"/>
      <c r="N54490" s="172"/>
      <c r="O54490" s="172"/>
      <c r="U54490" s="173"/>
    </row>
    <row r="54491" spans="13:21" s="104" customFormat="1" ht="15.75">
      <c r="M54491" s="172"/>
      <c r="N54491" s="172"/>
      <c r="O54491" s="172"/>
      <c r="U54491" s="173"/>
    </row>
    <row r="54492" spans="13:21" s="104" customFormat="1" ht="15.75">
      <c r="M54492" s="172"/>
      <c r="N54492" s="172"/>
      <c r="O54492" s="172"/>
      <c r="U54492" s="173"/>
    </row>
    <row r="54493" spans="13:21" s="104" customFormat="1" ht="15.75">
      <c r="M54493" s="172"/>
      <c r="N54493" s="172"/>
      <c r="O54493" s="172"/>
      <c r="U54493" s="173"/>
    </row>
    <row r="54494" spans="13:21" s="104" customFormat="1" ht="15.75">
      <c r="M54494" s="172"/>
      <c r="N54494" s="172"/>
      <c r="O54494" s="172"/>
      <c r="U54494" s="173"/>
    </row>
    <row r="54495" spans="13:21" s="104" customFormat="1" ht="15.75">
      <c r="M54495" s="172"/>
      <c r="N54495" s="172"/>
      <c r="O54495" s="172"/>
      <c r="U54495" s="173"/>
    </row>
    <row r="54496" spans="13:21" s="104" customFormat="1" ht="15.75">
      <c r="M54496" s="172"/>
      <c r="N54496" s="172"/>
      <c r="O54496" s="172"/>
      <c r="U54496" s="173"/>
    </row>
    <row r="54497" spans="13:21" s="104" customFormat="1" ht="15.75">
      <c r="M54497" s="172"/>
      <c r="N54497" s="172"/>
      <c r="O54497" s="172"/>
      <c r="U54497" s="173"/>
    </row>
    <row r="54498" spans="13:21" s="104" customFormat="1" ht="15.75">
      <c r="M54498" s="172"/>
      <c r="N54498" s="172"/>
      <c r="O54498" s="172"/>
      <c r="U54498" s="173"/>
    </row>
    <row r="54499" spans="13:21" s="104" customFormat="1" ht="15.75">
      <c r="M54499" s="172"/>
      <c r="N54499" s="172"/>
      <c r="O54499" s="172"/>
      <c r="U54499" s="173"/>
    </row>
    <row r="54500" spans="13:21" s="104" customFormat="1" ht="15.75">
      <c r="M54500" s="172"/>
      <c r="N54500" s="172"/>
      <c r="O54500" s="172"/>
      <c r="U54500" s="173"/>
    </row>
    <row r="54501" spans="13:21" s="104" customFormat="1" ht="15.75">
      <c r="M54501" s="172"/>
      <c r="N54501" s="172"/>
      <c r="O54501" s="172"/>
      <c r="U54501" s="173"/>
    </row>
    <row r="54502" spans="13:21" s="104" customFormat="1" ht="15.75">
      <c r="M54502" s="172"/>
      <c r="N54502" s="172"/>
      <c r="O54502" s="172"/>
      <c r="U54502" s="173"/>
    </row>
    <row r="54503" spans="13:21" s="104" customFormat="1" ht="15.75">
      <c r="M54503" s="172"/>
      <c r="N54503" s="172"/>
      <c r="O54503" s="172"/>
      <c r="U54503" s="173"/>
    </row>
    <row r="54504" spans="13:21" s="104" customFormat="1" ht="15.75">
      <c r="M54504" s="172"/>
      <c r="N54504" s="172"/>
      <c r="O54504" s="172"/>
      <c r="U54504" s="173"/>
    </row>
    <row r="54505" spans="13:21" s="104" customFormat="1" ht="15.75">
      <c r="M54505" s="172"/>
      <c r="N54505" s="172"/>
      <c r="O54505" s="172"/>
      <c r="U54505" s="173"/>
    </row>
    <row r="54506" spans="13:21" s="104" customFormat="1" ht="15.75">
      <c r="M54506" s="172"/>
      <c r="N54506" s="172"/>
      <c r="O54506" s="172"/>
      <c r="U54506" s="173"/>
    </row>
    <row r="54507" spans="13:21" s="104" customFormat="1" ht="15.75">
      <c r="M54507" s="172"/>
      <c r="N54507" s="172"/>
      <c r="O54507" s="172"/>
      <c r="U54507" s="173"/>
    </row>
    <row r="54508" spans="13:21" s="104" customFormat="1" ht="15.75">
      <c r="M54508" s="172"/>
      <c r="N54508" s="172"/>
      <c r="O54508" s="172"/>
      <c r="U54508" s="173"/>
    </row>
    <row r="54509" spans="13:21" s="104" customFormat="1" ht="15.75">
      <c r="M54509" s="172"/>
      <c r="N54509" s="172"/>
      <c r="O54509" s="172"/>
      <c r="U54509" s="173"/>
    </row>
    <row r="54510" spans="13:21" s="104" customFormat="1" ht="15.75">
      <c r="M54510" s="172"/>
      <c r="N54510" s="172"/>
      <c r="O54510" s="172"/>
      <c r="U54510" s="173"/>
    </row>
    <row r="54511" spans="13:21" s="104" customFormat="1" ht="15.75">
      <c r="M54511" s="172"/>
      <c r="N54511" s="172"/>
      <c r="O54511" s="172"/>
      <c r="U54511" s="173"/>
    </row>
    <row r="54512" spans="13:21" s="104" customFormat="1" ht="15.75">
      <c r="M54512" s="172"/>
      <c r="N54512" s="172"/>
      <c r="O54512" s="172"/>
      <c r="U54512" s="173"/>
    </row>
    <row r="54513" spans="13:21" s="104" customFormat="1" ht="15.75">
      <c r="M54513" s="172"/>
      <c r="N54513" s="172"/>
      <c r="O54513" s="172"/>
      <c r="U54513" s="173"/>
    </row>
    <row r="54514" spans="13:21" s="104" customFormat="1" ht="15.75">
      <c r="M54514" s="172"/>
      <c r="N54514" s="172"/>
      <c r="O54514" s="172"/>
      <c r="U54514" s="173"/>
    </row>
    <row r="54515" spans="13:21" s="104" customFormat="1" ht="15.75">
      <c r="M54515" s="172"/>
      <c r="N54515" s="172"/>
      <c r="O54515" s="172"/>
      <c r="U54515" s="173"/>
    </row>
    <row r="54516" spans="13:21" s="104" customFormat="1" ht="15.75">
      <c r="M54516" s="172"/>
      <c r="N54516" s="172"/>
      <c r="O54516" s="172"/>
      <c r="U54516" s="173"/>
    </row>
    <row r="54517" spans="13:21" s="104" customFormat="1" ht="15.75">
      <c r="M54517" s="172"/>
      <c r="N54517" s="172"/>
      <c r="O54517" s="172"/>
      <c r="U54517" s="173"/>
    </row>
    <row r="54518" spans="13:21" s="104" customFormat="1" ht="15.75">
      <c r="M54518" s="172"/>
      <c r="N54518" s="172"/>
      <c r="O54518" s="172"/>
      <c r="U54518" s="173"/>
    </row>
    <row r="54519" spans="13:21" s="104" customFormat="1" ht="15.75">
      <c r="M54519" s="172"/>
      <c r="N54519" s="172"/>
      <c r="O54519" s="172"/>
      <c r="U54519" s="173"/>
    </row>
    <row r="54520" spans="13:21" s="104" customFormat="1" ht="15.75">
      <c r="M54520" s="172"/>
      <c r="N54520" s="172"/>
      <c r="O54520" s="172"/>
      <c r="U54520" s="173"/>
    </row>
    <row r="54521" spans="13:21" s="104" customFormat="1" ht="15.75">
      <c r="M54521" s="172"/>
      <c r="N54521" s="172"/>
      <c r="O54521" s="172"/>
      <c r="U54521" s="173"/>
    </row>
    <row r="54522" spans="13:21" s="104" customFormat="1" ht="15.75">
      <c r="M54522" s="172"/>
      <c r="N54522" s="172"/>
      <c r="O54522" s="172"/>
      <c r="U54522" s="173"/>
    </row>
    <row r="54523" spans="13:21" s="104" customFormat="1" ht="15.75">
      <c r="M54523" s="172"/>
      <c r="N54523" s="172"/>
      <c r="O54523" s="172"/>
      <c r="U54523" s="173"/>
    </row>
    <row r="54524" spans="13:21" s="104" customFormat="1" ht="15.75">
      <c r="M54524" s="172"/>
      <c r="N54524" s="172"/>
      <c r="O54524" s="172"/>
      <c r="U54524" s="173"/>
    </row>
    <row r="54525" spans="13:21" s="104" customFormat="1" ht="15.75">
      <c r="M54525" s="172"/>
      <c r="N54525" s="172"/>
      <c r="O54525" s="172"/>
      <c r="U54525" s="173"/>
    </row>
    <row r="54526" spans="13:21" s="104" customFormat="1" ht="15.75">
      <c r="M54526" s="172"/>
      <c r="N54526" s="172"/>
      <c r="O54526" s="172"/>
      <c r="U54526" s="173"/>
    </row>
    <row r="54527" spans="13:21" s="104" customFormat="1" ht="15.75">
      <c r="M54527" s="172"/>
      <c r="N54527" s="172"/>
      <c r="O54527" s="172"/>
      <c r="U54527" s="173"/>
    </row>
    <row r="54528" spans="13:21" s="104" customFormat="1" ht="15.75">
      <c r="M54528" s="172"/>
      <c r="N54528" s="172"/>
      <c r="O54528" s="172"/>
      <c r="U54528" s="173"/>
    </row>
    <row r="54529" spans="13:21" s="104" customFormat="1" ht="15.75">
      <c r="M54529" s="172"/>
      <c r="N54529" s="172"/>
      <c r="O54529" s="172"/>
      <c r="U54529" s="173"/>
    </row>
    <row r="54530" spans="13:21" s="104" customFormat="1" ht="15.75">
      <c r="M54530" s="172"/>
      <c r="N54530" s="172"/>
      <c r="O54530" s="172"/>
      <c r="U54530" s="173"/>
    </row>
    <row r="54531" spans="13:21" s="104" customFormat="1" ht="15.75">
      <c r="M54531" s="172"/>
      <c r="N54531" s="172"/>
      <c r="O54531" s="172"/>
      <c r="U54531" s="173"/>
    </row>
    <row r="54532" spans="13:21" s="104" customFormat="1" ht="15.75">
      <c r="M54532" s="172"/>
      <c r="N54532" s="172"/>
      <c r="O54532" s="172"/>
      <c r="U54532" s="173"/>
    </row>
    <row r="54533" spans="13:21" s="104" customFormat="1" ht="15.75">
      <c r="M54533" s="172"/>
      <c r="N54533" s="172"/>
      <c r="O54533" s="172"/>
      <c r="U54533" s="173"/>
    </row>
    <row r="54534" spans="13:21" s="104" customFormat="1" ht="15.75">
      <c r="M54534" s="172"/>
      <c r="N54534" s="172"/>
      <c r="O54534" s="172"/>
      <c r="U54534" s="173"/>
    </row>
    <row r="54535" spans="13:21" s="104" customFormat="1" ht="15.75">
      <c r="M54535" s="172"/>
      <c r="N54535" s="172"/>
      <c r="O54535" s="172"/>
      <c r="U54535" s="173"/>
    </row>
    <row r="54536" spans="13:21" s="104" customFormat="1" ht="15.75">
      <c r="M54536" s="172"/>
      <c r="N54536" s="172"/>
      <c r="O54536" s="172"/>
      <c r="U54536" s="173"/>
    </row>
    <row r="54537" spans="13:21" s="104" customFormat="1" ht="15.75">
      <c r="M54537" s="172"/>
      <c r="N54537" s="172"/>
      <c r="O54537" s="172"/>
      <c r="U54537" s="173"/>
    </row>
    <row r="54538" spans="13:21" s="104" customFormat="1" ht="15.75">
      <c r="M54538" s="172"/>
      <c r="N54538" s="172"/>
      <c r="O54538" s="172"/>
      <c r="U54538" s="173"/>
    </row>
    <row r="54539" spans="13:21" s="104" customFormat="1" ht="15.75">
      <c r="M54539" s="172"/>
      <c r="N54539" s="172"/>
      <c r="O54539" s="172"/>
      <c r="U54539" s="173"/>
    </row>
    <row r="54540" spans="13:21" s="104" customFormat="1" ht="15.75">
      <c r="M54540" s="172"/>
      <c r="N54540" s="172"/>
      <c r="O54540" s="172"/>
      <c r="U54540" s="173"/>
    </row>
    <row r="54541" spans="13:21" s="104" customFormat="1" ht="15.75">
      <c r="M54541" s="172"/>
      <c r="N54541" s="172"/>
      <c r="O54541" s="172"/>
      <c r="U54541" s="173"/>
    </row>
    <row r="54542" spans="13:21" s="104" customFormat="1" ht="15.75">
      <c r="M54542" s="172"/>
      <c r="N54542" s="172"/>
      <c r="O54542" s="172"/>
      <c r="U54542" s="173"/>
    </row>
    <row r="54543" spans="13:21" s="104" customFormat="1" ht="15.75">
      <c r="M54543" s="172"/>
      <c r="N54543" s="172"/>
      <c r="O54543" s="172"/>
      <c r="U54543" s="173"/>
    </row>
    <row r="54544" spans="13:21" s="104" customFormat="1" ht="15.75">
      <c r="M54544" s="172"/>
      <c r="N54544" s="172"/>
      <c r="O54544" s="172"/>
      <c r="U54544" s="173"/>
    </row>
    <row r="54545" spans="13:21" s="104" customFormat="1" ht="15.75">
      <c r="M54545" s="172"/>
      <c r="N54545" s="172"/>
      <c r="O54545" s="172"/>
      <c r="U54545" s="173"/>
    </row>
    <row r="54546" spans="13:21" s="104" customFormat="1" ht="15.75">
      <c r="M54546" s="172"/>
      <c r="N54546" s="172"/>
      <c r="O54546" s="172"/>
      <c r="U54546" s="173"/>
    </row>
    <row r="54547" spans="13:21" s="104" customFormat="1" ht="15.75">
      <c r="M54547" s="172"/>
      <c r="N54547" s="172"/>
      <c r="O54547" s="172"/>
      <c r="U54547" s="173"/>
    </row>
    <row r="54548" spans="13:21" s="104" customFormat="1" ht="15.75">
      <c r="M54548" s="172"/>
      <c r="N54548" s="172"/>
      <c r="O54548" s="172"/>
      <c r="U54548" s="173"/>
    </row>
    <row r="54549" spans="13:21" s="104" customFormat="1" ht="15.75">
      <c r="M54549" s="172"/>
      <c r="N54549" s="172"/>
      <c r="O54549" s="172"/>
      <c r="U54549" s="173"/>
    </row>
    <row r="54550" spans="13:21" s="104" customFormat="1" ht="15.75">
      <c r="M54550" s="172"/>
      <c r="N54550" s="172"/>
      <c r="O54550" s="172"/>
      <c r="U54550" s="173"/>
    </row>
    <row r="54551" spans="13:21" s="104" customFormat="1" ht="15.75">
      <c r="M54551" s="172"/>
      <c r="N54551" s="172"/>
      <c r="O54551" s="172"/>
      <c r="U54551" s="173"/>
    </row>
    <row r="54552" spans="13:21" s="104" customFormat="1" ht="15.75">
      <c r="M54552" s="172"/>
      <c r="N54552" s="172"/>
      <c r="O54552" s="172"/>
      <c r="U54552" s="173"/>
    </row>
    <row r="54553" spans="13:21" s="104" customFormat="1" ht="15.75">
      <c r="M54553" s="172"/>
      <c r="N54553" s="172"/>
      <c r="O54553" s="172"/>
      <c r="U54553" s="173"/>
    </row>
    <row r="54554" spans="13:21" s="104" customFormat="1" ht="15.75">
      <c r="M54554" s="172"/>
      <c r="N54554" s="172"/>
      <c r="O54554" s="172"/>
      <c r="U54554" s="173"/>
    </row>
    <row r="54555" spans="13:21" s="104" customFormat="1" ht="15.75">
      <c r="M54555" s="172"/>
      <c r="N54555" s="172"/>
      <c r="O54555" s="172"/>
      <c r="U54555" s="173"/>
    </row>
    <row r="54556" spans="13:21" s="104" customFormat="1" ht="15.75">
      <c r="M54556" s="172"/>
      <c r="N54556" s="172"/>
      <c r="O54556" s="172"/>
      <c r="U54556" s="173"/>
    </row>
    <row r="54557" spans="13:21" s="104" customFormat="1" ht="15.75">
      <c r="M54557" s="172"/>
      <c r="N54557" s="172"/>
      <c r="O54557" s="172"/>
      <c r="U54557" s="173"/>
    </row>
    <row r="54558" spans="13:21" s="104" customFormat="1" ht="15.75">
      <c r="M54558" s="172"/>
      <c r="N54558" s="172"/>
      <c r="O54558" s="172"/>
      <c r="U54558" s="173"/>
    </row>
    <row r="54559" spans="13:21" s="104" customFormat="1" ht="15.75">
      <c r="M54559" s="172"/>
      <c r="N54559" s="172"/>
      <c r="O54559" s="172"/>
      <c r="U54559" s="173"/>
    </row>
    <row r="54560" spans="13:21" s="104" customFormat="1" ht="15.75">
      <c r="M54560" s="172"/>
      <c r="N54560" s="172"/>
      <c r="O54560" s="172"/>
      <c r="U54560" s="173"/>
    </row>
    <row r="54561" spans="13:21" s="104" customFormat="1" ht="15.75">
      <c r="M54561" s="172"/>
      <c r="N54561" s="172"/>
      <c r="O54561" s="172"/>
      <c r="U54561" s="173"/>
    </row>
    <row r="54562" spans="13:21" s="104" customFormat="1" ht="15.75">
      <c r="M54562" s="172"/>
      <c r="N54562" s="172"/>
      <c r="O54562" s="172"/>
      <c r="U54562" s="173"/>
    </row>
    <row r="54563" spans="13:21" s="104" customFormat="1" ht="15.75">
      <c r="M54563" s="172"/>
      <c r="N54563" s="172"/>
      <c r="O54563" s="172"/>
      <c r="U54563" s="173"/>
    </row>
    <row r="54564" spans="13:21" s="104" customFormat="1" ht="15.75">
      <c r="M54564" s="172"/>
      <c r="N54564" s="172"/>
      <c r="O54564" s="172"/>
      <c r="U54564" s="173"/>
    </row>
    <row r="54565" spans="13:21" s="104" customFormat="1" ht="15.75">
      <c r="M54565" s="172"/>
      <c r="N54565" s="172"/>
      <c r="O54565" s="172"/>
      <c r="U54565" s="173"/>
    </row>
    <row r="54566" spans="13:21" s="104" customFormat="1" ht="15.75">
      <c r="M54566" s="172"/>
      <c r="N54566" s="172"/>
      <c r="O54566" s="172"/>
      <c r="U54566" s="173"/>
    </row>
    <row r="54567" spans="13:21" s="104" customFormat="1" ht="15.75">
      <c r="M54567" s="172"/>
      <c r="N54567" s="172"/>
      <c r="O54567" s="172"/>
      <c r="U54567" s="173"/>
    </row>
    <row r="54568" spans="13:21" s="104" customFormat="1" ht="15.75">
      <c r="M54568" s="172"/>
      <c r="N54568" s="172"/>
      <c r="O54568" s="172"/>
      <c r="U54568" s="173"/>
    </row>
    <row r="54569" spans="13:21" s="104" customFormat="1" ht="15.75">
      <c r="M54569" s="172"/>
      <c r="N54569" s="172"/>
      <c r="O54569" s="172"/>
      <c r="U54569" s="173"/>
    </row>
    <row r="54570" spans="13:21" s="104" customFormat="1" ht="15.75">
      <c r="M54570" s="172"/>
      <c r="N54570" s="172"/>
      <c r="O54570" s="172"/>
      <c r="U54570" s="173"/>
    </row>
    <row r="54571" spans="13:21" s="104" customFormat="1" ht="15.75">
      <c r="M54571" s="172"/>
      <c r="N54571" s="172"/>
      <c r="O54571" s="172"/>
      <c r="U54571" s="173"/>
    </row>
    <row r="54572" spans="13:21" s="104" customFormat="1" ht="15.75">
      <c r="M54572" s="172"/>
      <c r="N54572" s="172"/>
      <c r="O54572" s="172"/>
      <c r="U54572" s="173"/>
    </row>
    <row r="54573" spans="13:21" s="104" customFormat="1" ht="15.75">
      <c r="M54573" s="172"/>
      <c r="N54573" s="172"/>
      <c r="O54573" s="172"/>
      <c r="U54573" s="173"/>
    </row>
    <row r="54574" spans="13:21" s="104" customFormat="1" ht="15.75">
      <c r="M54574" s="172"/>
      <c r="N54574" s="172"/>
      <c r="O54574" s="172"/>
      <c r="U54574" s="173"/>
    </row>
    <row r="54575" spans="13:21" s="104" customFormat="1" ht="15.75">
      <c r="M54575" s="172"/>
      <c r="N54575" s="172"/>
      <c r="O54575" s="172"/>
      <c r="U54575" s="173"/>
    </row>
    <row r="54576" spans="13:21" s="104" customFormat="1" ht="15.75">
      <c r="M54576" s="172"/>
      <c r="N54576" s="172"/>
      <c r="O54576" s="172"/>
      <c r="U54576" s="173"/>
    </row>
    <row r="54577" spans="13:21" s="104" customFormat="1" ht="15.75">
      <c r="M54577" s="172"/>
      <c r="N54577" s="172"/>
      <c r="O54577" s="172"/>
      <c r="U54577" s="173"/>
    </row>
    <row r="54578" spans="13:21" s="104" customFormat="1" ht="15.75">
      <c r="M54578" s="172"/>
      <c r="N54578" s="172"/>
      <c r="O54578" s="172"/>
      <c r="U54578" s="173"/>
    </row>
    <row r="54579" spans="13:21" s="104" customFormat="1" ht="15.75">
      <c r="M54579" s="172"/>
      <c r="N54579" s="172"/>
      <c r="O54579" s="172"/>
      <c r="U54579" s="173"/>
    </row>
    <row r="54580" spans="13:21" s="104" customFormat="1" ht="15.75">
      <c r="M54580" s="172"/>
      <c r="N54580" s="172"/>
      <c r="O54580" s="172"/>
      <c r="U54580" s="173"/>
    </row>
    <row r="54581" spans="13:21" s="104" customFormat="1" ht="15.75">
      <c r="M54581" s="172"/>
      <c r="N54581" s="172"/>
      <c r="O54581" s="172"/>
      <c r="U54581" s="173"/>
    </row>
    <row r="54582" spans="13:21" s="104" customFormat="1" ht="15.75">
      <c r="M54582" s="172"/>
      <c r="N54582" s="172"/>
      <c r="O54582" s="172"/>
      <c r="U54582" s="173"/>
    </row>
    <row r="54583" spans="13:21" s="104" customFormat="1" ht="15.75">
      <c r="M54583" s="172"/>
      <c r="N54583" s="172"/>
      <c r="O54583" s="172"/>
      <c r="U54583" s="173"/>
    </row>
    <row r="54584" spans="13:21" s="104" customFormat="1" ht="15.75">
      <c r="M54584" s="172"/>
      <c r="N54584" s="172"/>
      <c r="O54584" s="172"/>
      <c r="U54584" s="173"/>
    </row>
    <row r="54585" spans="13:21" s="104" customFormat="1" ht="15.75">
      <c r="M54585" s="172"/>
      <c r="N54585" s="172"/>
      <c r="O54585" s="172"/>
      <c r="U54585" s="173"/>
    </row>
    <row r="54586" spans="13:21" s="104" customFormat="1" ht="15.75">
      <c r="M54586" s="172"/>
      <c r="N54586" s="172"/>
      <c r="O54586" s="172"/>
      <c r="U54586" s="173"/>
    </row>
    <row r="54587" spans="13:21" s="104" customFormat="1" ht="15.75">
      <c r="M54587" s="172"/>
      <c r="N54587" s="172"/>
      <c r="O54587" s="172"/>
      <c r="U54587" s="173"/>
    </row>
    <row r="54588" spans="13:21" s="104" customFormat="1" ht="15.75">
      <c r="M54588" s="172"/>
      <c r="N54588" s="172"/>
      <c r="O54588" s="172"/>
      <c r="U54588" s="173"/>
    </row>
    <row r="54589" spans="13:21" s="104" customFormat="1" ht="15.75">
      <c r="M54589" s="172"/>
      <c r="N54589" s="172"/>
      <c r="O54589" s="172"/>
      <c r="U54589" s="173"/>
    </row>
    <row r="54590" spans="13:21" s="104" customFormat="1" ht="15.75">
      <c r="M54590" s="172"/>
      <c r="N54590" s="172"/>
      <c r="O54590" s="172"/>
      <c r="U54590" s="173"/>
    </row>
    <row r="54591" spans="13:21" s="104" customFormat="1" ht="15.75">
      <c r="M54591" s="172"/>
      <c r="N54591" s="172"/>
      <c r="O54591" s="172"/>
      <c r="U54591" s="173"/>
    </row>
    <row r="54592" spans="13:21" s="104" customFormat="1" ht="15.75">
      <c r="M54592" s="172"/>
      <c r="N54592" s="172"/>
      <c r="O54592" s="172"/>
      <c r="U54592" s="173"/>
    </row>
    <row r="54593" spans="13:21" s="104" customFormat="1" ht="15.75">
      <c r="M54593" s="172"/>
      <c r="N54593" s="172"/>
      <c r="O54593" s="172"/>
      <c r="U54593" s="173"/>
    </row>
    <row r="54594" spans="13:21" s="104" customFormat="1" ht="15.75">
      <c r="M54594" s="172"/>
      <c r="N54594" s="172"/>
      <c r="O54594" s="172"/>
      <c r="U54594" s="173"/>
    </row>
    <row r="54595" spans="13:21" s="104" customFormat="1" ht="15.75">
      <c r="M54595" s="172"/>
      <c r="N54595" s="172"/>
      <c r="O54595" s="172"/>
      <c r="U54595" s="173"/>
    </row>
    <row r="54596" spans="13:21" s="104" customFormat="1" ht="15.75">
      <c r="M54596" s="172"/>
      <c r="N54596" s="172"/>
      <c r="O54596" s="172"/>
      <c r="U54596" s="173"/>
    </row>
    <row r="54597" spans="13:21" s="104" customFormat="1" ht="15.75">
      <c r="M54597" s="172"/>
      <c r="N54597" s="172"/>
      <c r="O54597" s="172"/>
      <c r="U54597" s="173"/>
    </row>
    <row r="54598" spans="13:21" s="104" customFormat="1" ht="15.75">
      <c r="M54598" s="172"/>
      <c r="N54598" s="172"/>
      <c r="O54598" s="172"/>
      <c r="U54598" s="173"/>
    </row>
    <row r="54599" spans="13:21" s="104" customFormat="1" ht="15.75">
      <c r="M54599" s="172"/>
      <c r="N54599" s="172"/>
      <c r="O54599" s="172"/>
      <c r="U54599" s="173"/>
    </row>
    <row r="54600" spans="13:21" s="104" customFormat="1" ht="15.75">
      <c r="M54600" s="172"/>
      <c r="N54600" s="172"/>
      <c r="O54600" s="172"/>
      <c r="U54600" s="173"/>
    </row>
    <row r="54601" spans="13:21" s="104" customFormat="1" ht="15.75">
      <c r="M54601" s="172"/>
      <c r="N54601" s="172"/>
      <c r="O54601" s="172"/>
      <c r="U54601" s="173"/>
    </row>
    <row r="54602" spans="13:21" s="104" customFormat="1" ht="15.75">
      <c r="M54602" s="172"/>
      <c r="N54602" s="172"/>
      <c r="O54602" s="172"/>
      <c r="U54602" s="173"/>
    </row>
    <row r="54603" spans="13:21" s="104" customFormat="1" ht="15.75">
      <c r="M54603" s="172"/>
      <c r="N54603" s="172"/>
      <c r="O54603" s="172"/>
      <c r="U54603" s="173"/>
    </row>
    <row r="54604" spans="13:21" s="104" customFormat="1" ht="15.75">
      <c r="M54604" s="172"/>
      <c r="N54604" s="172"/>
      <c r="O54604" s="172"/>
      <c r="U54604" s="173"/>
    </row>
    <row r="54605" spans="13:21" s="104" customFormat="1" ht="15.75">
      <c r="M54605" s="172"/>
      <c r="N54605" s="172"/>
      <c r="O54605" s="172"/>
      <c r="U54605" s="173"/>
    </row>
    <row r="54606" spans="13:21" s="104" customFormat="1" ht="15.75">
      <c r="M54606" s="172"/>
      <c r="N54606" s="172"/>
      <c r="O54606" s="172"/>
      <c r="U54606" s="173"/>
    </row>
    <row r="54607" spans="13:21" s="104" customFormat="1" ht="15.75">
      <c r="M54607" s="172"/>
      <c r="N54607" s="172"/>
      <c r="O54607" s="172"/>
      <c r="U54607" s="173"/>
    </row>
    <row r="54608" spans="13:21" s="104" customFormat="1" ht="15.75">
      <c r="M54608" s="172"/>
      <c r="N54608" s="172"/>
      <c r="O54608" s="172"/>
      <c r="U54608" s="173"/>
    </row>
    <row r="54609" spans="13:21" s="104" customFormat="1" ht="15.75">
      <c r="M54609" s="172"/>
      <c r="N54609" s="172"/>
      <c r="O54609" s="172"/>
      <c r="U54609" s="173"/>
    </row>
    <row r="54610" spans="13:21" s="104" customFormat="1" ht="15.75">
      <c r="M54610" s="172"/>
      <c r="N54610" s="172"/>
      <c r="O54610" s="172"/>
      <c r="U54610" s="173"/>
    </row>
    <row r="54611" spans="13:21" s="104" customFormat="1" ht="15.75">
      <c r="M54611" s="172"/>
      <c r="N54611" s="172"/>
      <c r="O54611" s="172"/>
      <c r="U54611" s="173"/>
    </row>
    <row r="54612" spans="13:21" s="104" customFormat="1" ht="15.75">
      <c r="M54612" s="172"/>
      <c r="N54612" s="172"/>
      <c r="O54612" s="172"/>
      <c r="U54612" s="173"/>
    </row>
    <row r="54613" spans="13:21" s="104" customFormat="1" ht="15.75">
      <c r="M54613" s="172"/>
      <c r="N54613" s="172"/>
      <c r="O54613" s="172"/>
      <c r="U54613" s="173"/>
    </row>
    <row r="54614" spans="13:21" s="104" customFormat="1" ht="15.75">
      <c r="M54614" s="172"/>
      <c r="N54614" s="172"/>
      <c r="O54614" s="172"/>
      <c r="U54614" s="173"/>
    </row>
    <row r="54615" spans="13:21" s="104" customFormat="1" ht="15.75">
      <c r="M54615" s="172"/>
      <c r="N54615" s="172"/>
      <c r="O54615" s="172"/>
      <c r="U54615" s="173"/>
    </row>
    <row r="54616" spans="13:21" s="104" customFormat="1" ht="15.75">
      <c r="M54616" s="172"/>
      <c r="N54616" s="172"/>
      <c r="O54616" s="172"/>
      <c r="U54616" s="173"/>
    </row>
    <row r="54617" spans="13:21" s="104" customFormat="1" ht="15.75">
      <c r="M54617" s="172"/>
      <c r="N54617" s="172"/>
      <c r="O54617" s="172"/>
      <c r="U54617" s="173"/>
    </row>
    <row r="54618" spans="13:21" s="104" customFormat="1" ht="15.75">
      <c r="M54618" s="172"/>
      <c r="N54618" s="172"/>
      <c r="O54618" s="172"/>
      <c r="U54618" s="173"/>
    </row>
    <row r="54619" spans="13:21" s="104" customFormat="1" ht="15.75">
      <c r="M54619" s="172"/>
      <c r="N54619" s="172"/>
      <c r="O54619" s="172"/>
      <c r="U54619" s="173"/>
    </row>
    <row r="54620" spans="13:21" s="104" customFormat="1" ht="15.75">
      <c r="M54620" s="172"/>
      <c r="N54620" s="172"/>
      <c r="O54620" s="172"/>
      <c r="U54620" s="173"/>
    </row>
    <row r="54621" spans="13:21" s="104" customFormat="1" ht="15.75">
      <c r="M54621" s="172"/>
      <c r="N54621" s="172"/>
      <c r="O54621" s="172"/>
      <c r="U54621" s="173"/>
    </row>
    <row r="54622" spans="13:21" s="104" customFormat="1" ht="15.75">
      <c r="M54622" s="172"/>
      <c r="N54622" s="172"/>
      <c r="O54622" s="172"/>
      <c r="U54622" s="173"/>
    </row>
    <row r="54623" spans="13:21" s="104" customFormat="1" ht="15.75">
      <c r="M54623" s="172"/>
      <c r="N54623" s="172"/>
      <c r="O54623" s="172"/>
      <c r="U54623" s="173"/>
    </row>
    <row r="54624" spans="13:21" s="104" customFormat="1" ht="15.75">
      <c r="M54624" s="172"/>
      <c r="N54624" s="172"/>
      <c r="O54624" s="172"/>
      <c r="U54624" s="173"/>
    </row>
    <row r="54625" spans="13:21" s="104" customFormat="1" ht="15.75">
      <c r="M54625" s="172"/>
      <c r="N54625" s="172"/>
      <c r="O54625" s="172"/>
      <c r="U54625" s="173"/>
    </row>
    <row r="54626" spans="13:21" s="104" customFormat="1" ht="15.75">
      <c r="M54626" s="172"/>
      <c r="N54626" s="172"/>
      <c r="O54626" s="172"/>
      <c r="U54626" s="173"/>
    </row>
    <row r="54627" spans="13:21" s="104" customFormat="1" ht="15.75">
      <c r="M54627" s="172"/>
      <c r="N54627" s="172"/>
      <c r="O54627" s="172"/>
      <c r="U54627" s="173"/>
    </row>
    <row r="54628" spans="13:21" s="104" customFormat="1" ht="15.75">
      <c r="M54628" s="172"/>
      <c r="N54628" s="172"/>
      <c r="O54628" s="172"/>
      <c r="U54628" s="173"/>
    </row>
    <row r="54629" spans="13:21" s="104" customFormat="1" ht="15.75">
      <c r="M54629" s="172"/>
      <c r="N54629" s="172"/>
      <c r="O54629" s="172"/>
      <c r="U54629" s="173"/>
    </row>
    <row r="54630" spans="13:21" s="104" customFormat="1" ht="15.75">
      <c r="M54630" s="172"/>
      <c r="N54630" s="172"/>
      <c r="O54630" s="172"/>
      <c r="U54630" s="173"/>
    </row>
    <row r="54631" spans="13:21" s="104" customFormat="1" ht="15.75">
      <c r="M54631" s="172"/>
      <c r="N54631" s="172"/>
      <c r="O54631" s="172"/>
      <c r="U54631" s="173"/>
    </row>
    <row r="54632" spans="13:21" s="104" customFormat="1" ht="15.75">
      <c r="M54632" s="172"/>
      <c r="N54632" s="172"/>
      <c r="O54632" s="172"/>
      <c r="U54632" s="173"/>
    </row>
    <row r="54633" spans="13:21" s="104" customFormat="1" ht="15.75">
      <c r="M54633" s="172"/>
      <c r="N54633" s="172"/>
      <c r="O54633" s="172"/>
      <c r="U54633" s="173"/>
    </row>
    <row r="54634" spans="13:21" s="104" customFormat="1" ht="15.75">
      <c r="M54634" s="172"/>
      <c r="N54634" s="172"/>
      <c r="O54634" s="172"/>
      <c r="U54634" s="173"/>
    </row>
    <row r="54635" spans="13:21" s="104" customFormat="1" ht="15.75">
      <c r="M54635" s="172"/>
      <c r="N54635" s="172"/>
      <c r="O54635" s="172"/>
      <c r="U54635" s="173"/>
    </row>
    <row r="54636" spans="13:21" s="104" customFormat="1" ht="15.75">
      <c r="M54636" s="172"/>
      <c r="N54636" s="172"/>
      <c r="O54636" s="172"/>
      <c r="U54636" s="173"/>
    </row>
    <row r="54637" spans="13:21" s="104" customFormat="1" ht="15.75">
      <c r="M54637" s="172"/>
      <c r="N54637" s="172"/>
      <c r="O54637" s="172"/>
      <c r="U54637" s="173"/>
    </row>
    <row r="54638" spans="13:21" s="104" customFormat="1" ht="15.75">
      <c r="M54638" s="172"/>
      <c r="N54638" s="172"/>
      <c r="O54638" s="172"/>
      <c r="U54638" s="173"/>
    </row>
    <row r="54639" spans="13:21" s="104" customFormat="1" ht="15.75">
      <c r="M54639" s="172"/>
      <c r="N54639" s="172"/>
      <c r="O54639" s="172"/>
      <c r="U54639" s="173"/>
    </row>
    <row r="54640" spans="13:21" s="104" customFormat="1" ht="15.75">
      <c r="M54640" s="172"/>
      <c r="N54640" s="172"/>
      <c r="O54640" s="172"/>
      <c r="U54640" s="173"/>
    </row>
    <row r="54641" spans="13:21" s="104" customFormat="1" ht="15.75">
      <c r="M54641" s="172"/>
      <c r="N54641" s="172"/>
      <c r="O54641" s="172"/>
      <c r="U54641" s="173"/>
    </row>
    <row r="54642" spans="13:21" s="104" customFormat="1" ht="15.75">
      <c r="M54642" s="172"/>
      <c r="N54642" s="172"/>
      <c r="O54642" s="172"/>
      <c r="U54642" s="173"/>
    </row>
    <row r="54643" spans="13:21" s="104" customFormat="1" ht="15.75">
      <c r="M54643" s="172"/>
      <c r="N54643" s="172"/>
      <c r="O54643" s="172"/>
      <c r="U54643" s="173"/>
    </row>
    <row r="54644" spans="13:21" s="104" customFormat="1" ht="15.75">
      <c r="M54644" s="172"/>
      <c r="N54644" s="172"/>
      <c r="O54644" s="172"/>
      <c r="U54644" s="173"/>
    </row>
    <row r="54645" spans="13:21" s="104" customFormat="1" ht="15.75">
      <c r="M54645" s="172"/>
      <c r="N54645" s="172"/>
      <c r="O54645" s="172"/>
      <c r="U54645" s="173"/>
    </row>
    <row r="54646" spans="13:21" s="104" customFormat="1" ht="15.75">
      <c r="M54646" s="172"/>
      <c r="N54646" s="172"/>
      <c r="O54646" s="172"/>
      <c r="U54646" s="173"/>
    </row>
    <row r="54647" spans="13:21" s="104" customFormat="1" ht="15.75">
      <c r="M54647" s="172"/>
      <c r="N54647" s="172"/>
      <c r="O54647" s="172"/>
      <c r="U54647" s="173"/>
    </row>
    <row r="54648" spans="13:21" s="104" customFormat="1" ht="15.75">
      <c r="M54648" s="172"/>
      <c r="N54648" s="172"/>
      <c r="O54648" s="172"/>
      <c r="U54648" s="173"/>
    </row>
    <row r="54649" spans="13:21" s="104" customFormat="1" ht="15.75">
      <c r="M54649" s="172"/>
      <c r="N54649" s="172"/>
      <c r="O54649" s="172"/>
      <c r="U54649" s="173"/>
    </row>
    <row r="54650" spans="13:21" s="104" customFormat="1" ht="15.75">
      <c r="M54650" s="172"/>
      <c r="N54650" s="172"/>
      <c r="O54650" s="172"/>
      <c r="U54650" s="173"/>
    </row>
    <row r="54651" spans="13:21" s="104" customFormat="1" ht="15.75">
      <c r="M54651" s="172"/>
      <c r="N54651" s="172"/>
      <c r="O54651" s="172"/>
      <c r="U54651" s="173"/>
    </row>
    <row r="54652" spans="13:21" s="104" customFormat="1" ht="15.75">
      <c r="M54652" s="172"/>
      <c r="N54652" s="172"/>
      <c r="O54652" s="172"/>
      <c r="U54652" s="173"/>
    </row>
    <row r="54653" spans="13:21" s="104" customFormat="1" ht="15.75">
      <c r="M54653" s="172"/>
      <c r="N54653" s="172"/>
      <c r="O54653" s="172"/>
      <c r="U54653" s="173"/>
    </row>
    <row r="54654" spans="13:21" s="104" customFormat="1" ht="15.75">
      <c r="M54654" s="172"/>
      <c r="N54654" s="172"/>
      <c r="O54654" s="172"/>
      <c r="U54654" s="173"/>
    </row>
    <row r="54655" spans="13:21" s="104" customFormat="1" ht="15.75">
      <c r="M54655" s="172"/>
      <c r="N54655" s="172"/>
      <c r="O54655" s="172"/>
      <c r="U54655" s="173"/>
    </row>
    <row r="54656" spans="13:21" s="104" customFormat="1" ht="15.75">
      <c r="M54656" s="172"/>
      <c r="N54656" s="172"/>
      <c r="O54656" s="172"/>
      <c r="U54656" s="173"/>
    </row>
    <row r="54657" spans="13:21" s="104" customFormat="1" ht="15.75">
      <c r="M54657" s="172"/>
      <c r="N54657" s="172"/>
      <c r="O54657" s="172"/>
      <c r="U54657" s="173"/>
    </row>
    <row r="54658" spans="13:21" s="104" customFormat="1" ht="15.75">
      <c r="M54658" s="172"/>
      <c r="N54658" s="172"/>
      <c r="O54658" s="172"/>
      <c r="U54658" s="173"/>
    </row>
    <row r="54659" spans="13:21" s="104" customFormat="1" ht="15.75">
      <c r="M54659" s="172"/>
      <c r="N54659" s="172"/>
      <c r="O54659" s="172"/>
      <c r="U54659" s="173"/>
    </row>
    <row r="54660" spans="13:21" s="104" customFormat="1" ht="15.75">
      <c r="M54660" s="172"/>
      <c r="N54660" s="172"/>
      <c r="O54660" s="172"/>
      <c r="U54660" s="173"/>
    </row>
    <row r="54661" spans="13:21" s="104" customFormat="1" ht="15.75">
      <c r="M54661" s="172"/>
      <c r="N54661" s="172"/>
      <c r="O54661" s="172"/>
      <c r="U54661" s="173"/>
    </row>
    <row r="54662" spans="13:21" s="104" customFormat="1" ht="15.75">
      <c r="M54662" s="172"/>
      <c r="N54662" s="172"/>
      <c r="O54662" s="172"/>
      <c r="U54662" s="173"/>
    </row>
    <row r="54663" spans="13:21" s="104" customFormat="1" ht="15.75">
      <c r="M54663" s="172"/>
      <c r="N54663" s="172"/>
      <c r="O54663" s="172"/>
      <c r="U54663" s="173"/>
    </row>
    <row r="54664" spans="13:21" s="104" customFormat="1" ht="15.75">
      <c r="M54664" s="172"/>
      <c r="N54664" s="172"/>
      <c r="O54664" s="172"/>
      <c r="U54664" s="173"/>
    </row>
    <row r="54665" spans="13:21" s="104" customFormat="1" ht="15.75">
      <c r="M54665" s="172"/>
      <c r="N54665" s="172"/>
      <c r="O54665" s="172"/>
      <c r="U54665" s="173"/>
    </row>
    <row r="54666" spans="13:21" s="104" customFormat="1" ht="15.75">
      <c r="M54666" s="172"/>
      <c r="N54666" s="172"/>
      <c r="O54666" s="172"/>
      <c r="U54666" s="173"/>
    </row>
    <row r="54667" spans="13:21" s="104" customFormat="1" ht="15.75">
      <c r="M54667" s="172"/>
      <c r="N54667" s="172"/>
      <c r="O54667" s="172"/>
      <c r="U54667" s="173"/>
    </row>
    <row r="54668" spans="13:21" s="104" customFormat="1" ht="15.75">
      <c r="M54668" s="172"/>
      <c r="N54668" s="172"/>
      <c r="O54668" s="172"/>
      <c r="U54668" s="173"/>
    </row>
    <row r="54669" spans="13:21" s="104" customFormat="1" ht="15.75">
      <c r="M54669" s="172"/>
      <c r="N54669" s="172"/>
      <c r="O54669" s="172"/>
      <c r="U54669" s="173"/>
    </row>
    <row r="54670" spans="13:21" s="104" customFormat="1" ht="15.75">
      <c r="M54670" s="172"/>
      <c r="N54670" s="172"/>
      <c r="O54670" s="172"/>
      <c r="U54670" s="173"/>
    </row>
    <row r="54671" spans="13:21" s="104" customFormat="1" ht="15.75">
      <c r="M54671" s="172"/>
      <c r="N54671" s="172"/>
      <c r="O54671" s="172"/>
      <c r="U54671" s="173"/>
    </row>
    <row r="54672" spans="13:21" s="104" customFormat="1" ht="15.75">
      <c r="M54672" s="172"/>
      <c r="N54672" s="172"/>
      <c r="O54672" s="172"/>
      <c r="U54672" s="173"/>
    </row>
    <row r="54673" spans="13:21" s="104" customFormat="1" ht="15.75">
      <c r="M54673" s="172"/>
      <c r="N54673" s="172"/>
      <c r="O54673" s="172"/>
      <c r="U54673" s="173"/>
    </row>
    <row r="54674" spans="13:21" s="104" customFormat="1" ht="15.75">
      <c r="M54674" s="172"/>
      <c r="N54674" s="172"/>
      <c r="O54674" s="172"/>
      <c r="U54674" s="173"/>
    </row>
    <row r="54675" spans="13:21" s="104" customFormat="1" ht="15.75">
      <c r="M54675" s="172"/>
      <c r="N54675" s="172"/>
      <c r="O54675" s="172"/>
      <c r="U54675" s="173"/>
    </row>
    <row r="54676" spans="13:21" s="104" customFormat="1" ht="15.75">
      <c r="M54676" s="172"/>
      <c r="N54676" s="172"/>
      <c r="O54676" s="172"/>
      <c r="U54676" s="173"/>
    </row>
    <row r="54677" spans="13:21" s="104" customFormat="1" ht="15.75">
      <c r="M54677" s="172"/>
      <c r="N54677" s="172"/>
      <c r="O54677" s="172"/>
      <c r="U54677" s="173"/>
    </row>
    <row r="54678" spans="13:21" s="104" customFormat="1" ht="15.75">
      <c r="M54678" s="172"/>
      <c r="N54678" s="172"/>
      <c r="O54678" s="172"/>
      <c r="U54678" s="173"/>
    </row>
    <row r="54679" spans="13:21" s="104" customFormat="1" ht="15.75">
      <c r="M54679" s="172"/>
      <c r="N54679" s="172"/>
      <c r="O54679" s="172"/>
      <c r="U54679" s="173"/>
    </row>
    <row r="54680" spans="13:21" s="104" customFormat="1" ht="15.75">
      <c r="M54680" s="172"/>
      <c r="N54680" s="172"/>
      <c r="O54680" s="172"/>
      <c r="U54680" s="173"/>
    </row>
    <row r="54681" spans="13:21" s="104" customFormat="1" ht="15.75">
      <c r="M54681" s="172"/>
      <c r="N54681" s="172"/>
      <c r="O54681" s="172"/>
      <c r="U54681" s="173"/>
    </row>
    <row r="54682" spans="13:21" s="104" customFormat="1" ht="15.75">
      <c r="M54682" s="172"/>
      <c r="N54682" s="172"/>
      <c r="O54682" s="172"/>
      <c r="U54682" s="173"/>
    </row>
    <row r="54683" spans="13:21" s="104" customFormat="1" ht="15.75">
      <c r="M54683" s="172"/>
      <c r="N54683" s="172"/>
      <c r="O54683" s="172"/>
      <c r="U54683" s="173"/>
    </row>
    <row r="54684" spans="13:21" s="104" customFormat="1" ht="15.75">
      <c r="M54684" s="172"/>
      <c r="N54684" s="172"/>
      <c r="O54684" s="172"/>
      <c r="U54684" s="173"/>
    </row>
    <row r="54685" spans="13:21" s="104" customFormat="1" ht="15.75">
      <c r="M54685" s="172"/>
      <c r="N54685" s="172"/>
      <c r="O54685" s="172"/>
      <c r="U54685" s="173"/>
    </row>
    <row r="54686" spans="13:21" s="104" customFormat="1" ht="15.75">
      <c r="M54686" s="172"/>
      <c r="N54686" s="172"/>
      <c r="O54686" s="172"/>
      <c r="U54686" s="173"/>
    </row>
    <row r="54687" spans="13:21" s="104" customFormat="1" ht="15.75">
      <c r="M54687" s="172"/>
      <c r="N54687" s="172"/>
      <c r="O54687" s="172"/>
      <c r="U54687" s="173"/>
    </row>
    <row r="54688" spans="13:21" s="104" customFormat="1" ht="15.75">
      <c r="M54688" s="172"/>
      <c r="N54688" s="172"/>
      <c r="O54688" s="172"/>
      <c r="U54688" s="173"/>
    </row>
    <row r="54689" spans="13:21" s="104" customFormat="1" ht="15.75">
      <c r="M54689" s="172"/>
      <c r="N54689" s="172"/>
      <c r="O54689" s="172"/>
      <c r="U54689" s="173"/>
    </row>
    <row r="54690" spans="13:21" s="104" customFormat="1" ht="15.75">
      <c r="M54690" s="172"/>
      <c r="N54690" s="172"/>
      <c r="O54690" s="172"/>
      <c r="U54690" s="173"/>
    </row>
    <row r="54691" spans="13:21" s="104" customFormat="1" ht="15.75">
      <c r="M54691" s="172"/>
      <c r="N54691" s="172"/>
      <c r="O54691" s="172"/>
      <c r="U54691" s="173"/>
    </row>
    <row r="54692" spans="13:21" s="104" customFormat="1" ht="15.75">
      <c r="M54692" s="172"/>
      <c r="N54692" s="172"/>
      <c r="O54692" s="172"/>
      <c r="U54692" s="173"/>
    </row>
    <row r="54693" spans="13:21" s="104" customFormat="1" ht="15.75">
      <c r="M54693" s="172"/>
      <c r="N54693" s="172"/>
      <c r="O54693" s="172"/>
      <c r="U54693" s="173"/>
    </row>
    <row r="54694" spans="13:21" s="104" customFormat="1" ht="15.75">
      <c r="M54694" s="172"/>
      <c r="N54694" s="172"/>
      <c r="O54694" s="172"/>
      <c r="U54694" s="173"/>
    </row>
    <row r="54695" spans="13:21" s="104" customFormat="1" ht="15.75">
      <c r="M54695" s="172"/>
      <c r="N54695" s="172"/>
      <c r="O54695" s="172"/>
      <c r="U54695" s="173"/>
    </row>
    <row r="54696" spans="13:21" s="104" customFormat="1" ht="15.75">
      <c r="M54696" s="172"/>
      <c r="N54696" s="172"/>
      <c r="O54696" s="172"/>
      <c r="U54696" s="173"/>
    </row>
    <row r="54697" spans="13:21" s="104" customFormat="1" ht="15.75">
      <c r="M54697" s="172"/>
      <c r="N54697" s="172"/>
      <c r="O54697" s="172"/>
      <c r="U54697" s="173"/>
    </row>
    <row r="54698" spans="13:21" s="104" customFormat="1" ht="15.75">
      <c r="M54698" s="172"/>
      <c r="N54698" s="172"/>
      <c r="O54698" s="172"/>
      <c r="U54698" s="173"/>
    </row>
    <row r="54699" spans="13:21" s="104" customFormat="1" ht="15.75">
      <c r="M54699" s="172"/>
      <c r="N54699" s="172"/>
      <c r="O54699" s="172"/>
      <c r="U54699" s="173"/>
    </row>
    <row r="54700" spans="13:21" s="104" customFormat="1" ht="15.75">
      <c r="M54700" s="172"/>
      <c r="N54700" s="172"/>
      <c r="O54700" s="172"/>
      <c r="U54700" s="173"/>
    </row>
    <row r="54701" spans="13:21" s="104" customFormat="1" ht="15.75">
      <c r="M54701" s="172"/>
      <c r="N54701" s="172"/>
      <c r="O54701" s="172"/>
      <c r="U54701" s="173"/>
    </row>
    <row r="54702" spans="13:21" s="104" customFormat="1" ht="15.75">
      <c r="M54702" s="172"/>
      <c r="N54702" s="172"/>
      <c r="O54702" s="172"/>
      <c r="U54702" s="173"/>
    </row>
    <row r="54703" spans="13:21" s="104" customFormat="1" ht="15.75">
      <c r="M54703" s="172"/>
      <c r="N54703" s="172"/>
      <c r="O54703" s="172"/>
      <c r="U54703" s="173"/>
    </row>
    <row r="54704" spans="13:21" s="104" customFormat="1" ht="15.75">
      <c r="M54704" s="172"/>
      <c r="N54704" s="172"/>
      <c r="O54704" s="172"/>
      <c r="U54704" s="173"/>
    </row>
    <row r="54705" spans="13:21" s="104" customFormat="1" ht="15.75">
      <c r="M54705" s="172"/>
      <c r="N54705" s="172"/>
      <c r="O54705" s="172"/>
      <c r="U54705" s="173"/>
    </row>
    <row r="54706" spans="13:21" s="104" customFormat="1" ht="15.75">
      <c r="M54706" s="172"/>
      <c r="N54706" s="172"/>
      <c r="O54706" s="172"/>
      <c r="U54706" s="173"/>
    </row>
    <row r="54707" spans="13:21" s="104" customFormat="1" ht="15.75">
      <c r="M54707" s="172"/>
      <c r="N54707" s="172"/>
      <c r="O54707" s="172"/>
      <c r="U54707" s="173"/>
    </row>
    <row r="54708" spans="13:21" s="104" customFormat="1" ht="15.75">
      <c r="M54708" s="172"/>
      <c r="N54708" s="172"/>
      <c r="O54708" s="172"/>
      <c r="U54708" s="173"/>
    </row>
    <row r="54709" spans="13:21" s="104" customFormat="1" ht="15.75">
      <c r="M54709" s="172"/>
      <c r="N54709" s="172"/>
      <c r="O54709" s="172"/>
      <c r="U54709" s="173"/>
    </row>
    <row r="54710" spans="13:21" s="104" customFormat="1" ht="15.75">
      <c r="M54710" s="172"/>
      <c r="N54710" s="172"/>
      <c r="O54710" s="172"/>
      <c r="U54710" s="173"/>
    </row>
    <row r="54711" spans="13:21" s="104" customFormat="1" ht="15.75">
      <c r="M54711" s="172"/>
      <c r="N54711" s="172"/>
      <c r="O54711" s="172"/>
      <c r="U54711" s="173"/>
    </row>
    <row r="54712" spans="13:21" s="104" customFormat="1" ht="15.75">
      <c r="M54712" s="172"/>
      <c r="N54712" s="172"/>
      <c r="O54712" s="172"/>
      <c r="U54712" s="173"/>
    </row>
    <row r="54713" spans="13:21" s="104" customFormat="1" ht="15.75">
      <c r="M54713" s="172"/>
      <c r="N54713" s="172"/>
      <c r="O54713" s="172"/>
      <c r="U54713" s="173"/>
    </row>
    <row r="54714" spans="13:21" s="104" customFormat="1" ht="15.75">
      <c r="M54714" s="172"/>
      <c r="N54714" s="172"/>
      <c r="O54714" s="172"/>
      <c r="U54714" s="173"/>
    </row>
    <row r="54715" spans="13:21" s="104" customFormat="1" ht="15.75">
      <c r="M54715" s="172"/>
      <c r="N54715" s="172"/>
      <c r="O54715" s="172"/>
      <c r="U54715" s="173"/>
    </row>
    <row r="54716" spans="13:21" s="104" customFormat="1" ht="15.75">
      <c r="M54716" s="172"/>
      <c r="N54716" s="172"/>
      <c r="O54716" s="172"/>
      <c r="U54716" s="173"/>
    </row>
    <row r="54717" spans="13:21" s="104" customFormat="1" ht="15.75">
      <c r="M54717" s="172"/>
      <c r="N54717" s="172"/>
      <c r="O54717" s="172"/>
      <c r="U54717" s="173"/>
    </row>
    <row r="54718" spans="13:21" s="104" customFormat="1" ht="15.75">
      <c r="M54718" s="172"/>
      <c r="N54718" s="172"/>
      <c r="O54718" s="172"/>
      <c r="U54718" s="173"/>
    </row>
    <row r="54719" spans="13:21" s="104" customFormat="1" ht="15.75">
      <c r="M54719" s="172"/>
      <c r="N54719" s="172"/>
      <c r="O54719" s="172"/>
      <c r="U54719" s="173"/>
    </row>
    <row r="54720" spans="13:21" s="104" customFormat="1" ht="15.75">
      <c r="M54720" s="172"/>
      <c r="N54720" s="172"/>
      <c r="O54720" s="172"/>
      <c r="U54720" s="173"/>
    </row>
    <row r="54721" spans="13:21" s="104" customFormat="1" ht="15.75">
      <c r="M54721" s="172"/>
      <c r="N54721" s="172"/>
      <c r="O54721" s="172"/>
      <c r="U54721" s="173"/>
    </row>
    <row r="54722" spans="13:21" s="104" customFormat="1" ht="15.75">
      <c r="M54722" s="172"/>
      <c r="N54722" s="172"/>
      <c r="O54722" s="172"/>
      <c r="U54722" s="173"/>
    </row>
    <row r="54723" spans="13:21" s="104" customFormat="1" ht="15.75">
      <c r="M54723" s="172"/>
      <c r="N54723" s="172"/>
      <c r="O54723" s="172"/>
      <c r="U54723" s="173"/>
    </row>
    <row r="54724" spans="13:21" s="104" customFormat="1" ht="15.75">
      <c r="M54724" s="172"/>
      <c r="N54724" s="172"/>
      <c r="O54724" s="172"/>
      <c r="U54724" s="173"/>
    </row>
    <row r="54725" spans="13:21" s="104" customFormat="1" ht="15.75">
      <c r="M54725" s="172"/>
      <c r="N54725" s="172"/>
      <c r="O54725" s="172"/>
      <c r="U54725" s="173"/>
    </row>
    <row r="54726" spans="13:21" s="104" customFormat="1" ht="15.75">
      <c r="M54726" s="172"/>
      <c r="N54726" s="172"/>
      <c r="O54726" s="172"/>
      <c r="U54726" s="173"/>
    </row>
    <row r="54727" spans="13:21" s="104" customFormat="1" ht="15.75">
      <c r="M54727" s="172"/>
      <c r="N54727" s="172"/>
      <c r="O54727" s="172"/>
      <c r="U54727" s="173"/>
    </row>
    <row r="54728" spans="13:21" s="104" customFormat="1" ht="15.75">
      <c r="M54728" s="172"/>
      <c r="N54728" s="172"/>
      <c r="O54728" s="172"/>
      <c r="U54728" s="173"/>
    </row>
    <row r="54729" spans="13:21" s="104" customFormat="1" ht="15.75">
      <c r="M54729" s="172"/>
      <c r="N54729" s="172"/>
      <c r="O54729" s="172"/>
      <c r="U54729" s="173"/>
    </row>
    <row r="54730" spans="13:21" s="104" customFormat="1" ht="15.75">
      <c r="M54730" s="172"/>
      <c r="N54730" s="172"/>
      <c r="O54730" s="172"/>
      <c r="U54730" s="173"/>
    </row>
    <row r="54731" spans="13:21" s="104" customFormat="1" ht="15.75">
      <c r="M54731" s="172"/>
      <c r="N54731" s="172"/>
      <c r="O54731" s="172"/>
      <c r="U54731" s="173"/>
    </row>
    <row r="54732" spans="13:21" s="104" customFormat="1" ht="15.75">
      <c r="M54732" s="172"/>
      <c r="N54732" s="172"/>
      <c r="O54732" s="172"/>
      <c r="U54732" s="173"/>
    </row>
    <row r="54733" spans="13:21" s="104" customFormat="1" ht="15.75">
      <c r="M54733" s="172"/>
      <c r="N54733" s="172"/>
      <c r="O54733" s="172"/>
      <c r="U54733" s="173"/>
    </row>
    <row r="54734" spans="13:21" s="104" customFormat="1" ht="15.75">
      <c r="M54734" s="172"/>
      <c r="N54734" s="172"/>
      <c r="O54734" s="172"/>
      <c r="U54734" s="173"/>
    </row>
    <row r="54735" spans="13:21" s="104" customFormat="1" ht="15.75">
      <c r="M54735" s="172"/>
      <c r="N54735" s="172"/>
      <c r="O54735" s="172"/>
      <c r="U54735" s="173"/>
    </row>
    <row r="54736" spans="13:21" s="104" customFormat="1" ht="15.75">
      <c r="M54736" s="172"/>
      <c r="N54736" s="172"/>
      <c r="O54736" s="172"/>
      <c r="U54736" s="173"/>
    </row>
    <row r="54737" spans="13:21" s="104" customFormat="1" ht="15.75">
      <c r="M54737" s="172"/>
      <c r="N54737" s="172"/>
      <c r="O54737" s="172"/>
      <c r="U54737" s="173"/>
    </row>
    <row r="54738" spans="13:21" s="104" customFormat="1" ht="15.75">
      <c r="M54738" s="172"/>
      <c r="N54738" s="172"/>
      <c r="O54738" s="172"/>
      <c r="U54738" s="173"/>
    </row>
    <row r="54739" spans="13:21" s="104" customFormat="1" ht="15.75">
      <c r="M54739" s="172"/>
      <c r="N54739" s="172"/>
      <c r="O54739" s="172"/>
      <c r="U54739" s="173"/>
    </row>
    <row r="54740" spans="13:21" s="104" customFormat="1" ht="15.75">
      <c r="M54740" s="172"/>
      <c r="N54740" s="172"/>
      <c r="O54740" s="172"/>
      <c r="U54740" s="173"/>
    </row>
    <row r="54741" spans="13:21" s="104" customFormat="1" ht="15.75">
      <c r="M54741" s="172"/>
      <c r="N54741" s="172"/>
      <c r="O54741" s="172"/>
      <c r="U54741" s="173"/>
    </row>
    <row r="54742" spans="13:21" s="104" customFormat="1" ht="15.75">
      <c r="M54742" s="172"/>
      <c r="N54742" s="172"/>
      <c r="O54742" s="172"/>
      <c r="U54742" s="173"/>
    </row>
    <row r="54743" spans="13:21" s="104" customFormat="1" ht="15.75">
      <c r="M54743" s="172"/>
      <c r="N54743" s="172"/>
      <c r="O54743" s="172"/>
      <c r="U54743" s="173"/>
    </row>
    <row r="54744" spans="13:21" s="104" customFormat="1" ht="15.75">
      <c r="M54744" s="172"/>
      <c r="N54744" s="172"/>
      <c r="O54744" s="172"/>
      <c r="U54744" s="173"/>
    </row>
    <row r="54745" spans="13:21" s="104" customFormat="1" ht="15.75">
      <c r="M54745" s="172"/>
      <c r="N54745" s="172"/>
      <c r="O54745" s="172"/>
      <c r="U54745" s="173"/>
    </row>
    <row r="54746" spans="13:21" s="104" customFormat="1" ht="15.75">
      <c r="M54746" s="172"/>
      <c r="N54746" s="172"/>
      <c r="O54746" s="172"/>
      <c r="U54746" s="173"/>
    </row>
    <row r="54747" spans="13:21" s="104" customFormat="1" ht="15.75">
      <c r="M54747" s="172"/>
      <c r="N54747" s="172"/>
      <c r="O54747" s="172"/>
      <c r="U54747" s="173"/>
    </row>
    <row r="54748" spans="13:21" s="104" customFormat="1" ht="15.75">
      <c r="M54748" s="172"/>
      <c r="N54748" s="172"/>
      <c r="O54748" s="172"/>
      <c r="U54748" s="173"/>
    </row>
    <row r="54749" spans="13:21" s="104" customFormat="1" ht="15.75">
      <c r="M54749" s="172"/>
      <c r="N54749" s="172"/>
      <c r="O54749" s="172"/>
      <c r="U54749" s="173"/>
    </row>
    <row r="54750" spans="13:21" s="104" customFormat="1" ht="15.75">
      <c r="M54750" s="172"/>
      <c r="N54750" s="172"/>
      <c r="O54750" s="172"/>
      <c r="U54750" s="173"/>
    </row>
    <row r="54751" spans="13:21" s="104" customFormat="1" ht="15.75">
      <c r="M54751" s="172"/>
      <c r="N54751" s="172"/>
      <c r="O54751" s="172"/>
      <c r="U54751" s="173"/>
    </row>
    <row r="54752" spans="13:21" s="104" customFormat="1" ht="15.75">
      <c r="M54752" s="172"/>
      <c r="N54752" s="172"/>
      <c r="O54752" s="172"/>
      <c r="U54752" s="173"/>
    </row>
    <row r="54753" spans="13:21" s="104" customFormat="1" ht="15.75">
      <c r="M54753" s="172"/>
      <c r="N54753" s="172"/>
      <c r="O54753" s="172"/>
      <c r="U54753" s="173"/>
    </row>
    <row r="54754" spans="13:21" s="104" customFormat="1" ht="15.75">
      <c r="M54754" s="172"/>
      <c r="N54754" s="172"/>
      <c r="O54754" s="172"/>
      <c r="U54754" s="173"/>
    </row>
    <row r="54755" spans="13:21" s="104" customFormat="1" ht="15.75">
      <c r="M54755" s="172"/>
      <c r="N54755" s="172"/>
      <c r="O54755" s="172"/>
      <c r="U54755" s="173"/>
    </row>
    <row r="54756" spans="13:21" s="104" customFormat="1" ht="15.75">
      <c r="M54756" s="172"/>
      <c r="N54756" s="172"/>
      <c r="O54756" s="172"/>
      <c r="U54756" s="173"/>
    </row>
    <row r="54757" spans="13:21" s="104" customFormat="1" ht="15.75">
      <c r="M54757" s="172"/>
      <c r="N54757" s="172"/>
      <c r="O54757" s="172"/>
      <c r="U54757" s="173"/>
    </row>
    <row r="54758" spans="13:21" s="104" customFormat="1" ht="15.75">
      <c r="M54758" s="172"/>
      <c r="N54758" s="172"/>
      <c r="O54758" s="172"/>
      <c r="U54758" s="173"/>
    </row>
    <row r="54759" spans="13:21" s="104" customFormat="1" ht="15.75">
      <c r="M54759" s="172"/>
      <c r="N54759" s="172"/>
      <c r="O54759" s="172"/>
      <c r="U54759" s="173"/>
    </row>
    <row r="54760" spans="13:21" s="104" customFormat="1" ht="15.75">
      <c r="M54760" s="172"/>
      <c r="N54760" s="172"/>
      <c r="O54760" s="172"/>
      <c r="U54760" s="173"/>
    </row>
    <row r="54761" spans="13:21" s="104" customFormat="1" ht="15.75">
      <c r="M54761" s="172"/>
      <c r="N54761" s="172"/>
      <c r="O54761" s="172"/>
      <c r="U54761" s="173"/>
    </row>
    <row r="54762" spans="13:21" s="104" customFormat="1" ht="15.75">
      <c r="M54762" s="172"/>
      <c r="N54762" s="172"/>
      <c r="O54762" s="172"/>
      <c r="U54762" s="173"/>
    </row>
    <row r="54763" spans="13:21" s="104" customFormat="1" ht="15.75">
      <c r="M54763" s="172"/>
      <c r="N54763" s="172"/>
      <c r="O54763" s="172"/>
      <c r="U54763" s="173"/>
    </row>
    <row r="54764" spans="13:21" s="104" customFormat="1" ht="15.75">
      <c r="M54764" s="172"/>
      <c r="N54764" s="172"/>
      <c r="O54764" s="172"/>
      <c r="U54764" s="173"/>
    </row>
    <row r="54765" spans="13:21" s="104" customFormat="1" ht="15.75">
      <c r="M54765" s="172"/>
      <c r="N54765" s="172"/>
      <c r="O54765" s="172"/>
      <c r="U54765" s="173"/>
    </row>
    <row r="54766" spans="13:21" s="104" customFormat="1" ht="15.75">
      <c r="M54766" s="172"/>
      <c r="N54766" s="172"/>
      <c r="O54766" s="172"/>
      <c r="U54766" s="173"/>
    </row>
    <row r="54767" spans="13:21" s="104" customFormat="1" ht="15.75">
      <c r="M54767" s="172"/>
      <c r="N54767" s="172"/>
      <c r="O54767" s="172"/>
      <c r="U54767" s="173"/>
    </row>
    <row r="54768" spans="13:21" s="104" customFormat="1" ht="15.75">
      <c r="M54768" s="172"/>
      <c r="N54768" s="172"/>
      <c r="O54768" s="172"/>
      <c r="U54768" s="173"/>
    </row>
    <row r="54769" spans="13:21" s="104" customFormat="1" ht="15.75">
      <c r="M54769" s="172"/>
      <c r="N54769" s="172"/>
      <c r="O54769" s="172"/>
      <c r="U54769" s="173"/>
    </row>
    <row r="54770" spans="13:21" s="104" customFormat="1" ht="15.75">
      <c r="M54770" s="172"/>
      <c r="N54770" s="172"/>
      <c r="O54770" s="172"/>
      <c r="U54770" s="173"/>
    </row>
    <row r="54771" spans="13:21" s="104" customFormat="1" ht="15.75">
      <c r="M54771" s="172"/>
      <c r="N54771" s="172"/>
      <c r="O54771" s="172"/>
      <c r="U54771" s="173"/>
    </row>
    <row r="54772" spans="13:21" s="104" customFormat="1" ht="15.75">
      <c r="M54772" s="172"/>
      <c r="N54772" s="172"/>
      <c r="O54772" s="172"/>
      <c r="U54772" s="173"/>
    </row>
    <row r="54773" spans="13:21" s="104" customFormat="1" ht="15.75">
      <c r="M54773" s="172"/>
      <c r="N54773" s="172"/>
      <c r="O54773" s="172"/>
      <c r="U54773" s="173"/>
    </row>
    <row r="54774" spans="13:21" s="104" customFormat="1" ht="15.75">
      <c r="M54774" s="172"/>
      <c r="N54774" s="172"/>
      <c r="O54774" s="172"/>
      <c r="U54774" s="173"/>
    </row>
    <row r="54775" spans="13:21" s="104" customFormat="1" ht="15.75">
      <c r="M54775" s="172"/>
      <c r="N54775" s="172"/>
      <c r="O54775" s="172"/>
      <c r="U54775" s="173"/>
    </row>
    <row r="54776" spans="13:21" s="104" customFormat="1" ht="15.75">
      <c r="M54776" s="172"/>
      <c r="N54776" s="172"/>
      <c r="O54776" s="172"/>
      <c r="U54776" s="173"/>
    </row>
    <row r="54777" spans="13:21" s="104" customFormat="1" ht="15.75">
      <c r="M54777" s="172"/>
      <c r="N54777" s="172"/>
      <c r="O54777" s="172"/>
      <c r="U54777" s="173"/>
    </row>
    <row r="54778" spans="13:21" s="104" customFormat="1" ht="15.75">
      <c r="M54778" s="172"/>
      <c r="N54778" s="172"/>
      <c r="O54778" s="172"/>
      <c r="U54778" s="173"/>
    </row>
    <row r="54779" spans="13:21" s="104" customFormat="1" ht="15.75">
      <c r="M54779" s="172"/>
      <c r="N54779" s="172"/>
      <c r="O54779" s="172"/>
      <c r="U54779" s="173"/>
    </row>
    <row r="54780" spans="13:21" s="104" customFormat="1" ht="15.75">
      <c r="M54780" s="172"/>
      <c r="N54780" s="172"/>
      <c r="O54780" s="172"/>
      <c r="U54780" s="173"/>
    </row>
    <row r="54781" spans="13:21" s="104" customFormat="1" ht="15.75">
      <c r="M54781" s="172"/>
      <c r="N54781" s="172"/>
      <c r="O54781" s="172"/>
      <c r="U54781" s="173"/>
    </row>
    <row r="54782" spans="13:21" s="104" customFormat="1" ht="15.75">
      <c r="M54782" s="172"/>
      <c r="N54782" s="172"/>
      <c r="O54782" s="172"/>
      <c r="U54782" s="173"/>
    </row>
    <row r="54783" spans="13:21" s="104" customFormat="1" ht="15.75">
      <c r="M54783" s="172"/>
      <c r="N54783" s="172"/>
      <c r="O54783" s="172"/>
      <c r="U54783" s="173"/>
    </row>
    <row r="54784" spans="13:21" s="104" customFormat="1" ht="15.75">
      <c r="M54784" s="172"/>
      <c r="N54784" s="172"/>
      <c r="O54784" s="172"/>
      <c r="U54784" s="173"/>
    </row>
    <row r="54785" spans="13:21" s="104" customFormat="1" ht="15.75">
      <c r="M54785" s="172"/>
      <c r="N54785" s="172"/>
      <c r="O54785" s="172"/>
      <c r="U54785" s="173"/>
    </row>
    <row r="54786" spans="13:21" s="104" customFormat="1" ht="15.75">
      <c r="M54786" s="172"/>
      <c r="N54786" s="172"/>
      <c r="O54786" s="172"/>
      <c r="U54786" s="173"/>
    </row>
    <row r="54787" spans="13:21" s="104" customFormat="1" ht="15.75">
      <c r="M54787" s="172"/>
      <c r="N54787" s="172"/>
      <c r="O54787" s="172"/>
      <c r="U54787" s="173"/>
    </row>
    <row r="54788" spans="13:21" s="104" customFormat="1" ht="15.75">
      <c r="M54788" s="172"/>
      <c r="N54788" s="172"/>
      <c r="O54788" s="172"/>
      <c r="U54788" s="173"/>
    </row>
    <row r="54789" spans="13:21" s="104" customFormat="1" ht="15.75">
      <c r="M54789" s="172"/>
      <c r="N54789" s="172"/>
      <c r="O54789" s="172"/>
      <c r="U54789" s="173"/>
    </row>
    <row r="54790" spans="13:21" s="104" customFormat="1" ht="15.75">
      <c r="M54790" s="172"/>
      <c r="N54790" s="172"/>
      <c r="O54790" s="172"/>
      <c r="U54790" s="173"/>
    </row>
    <row r="54791" spans="13:21" s="104" customFormat="1" ht="15.75">
      <c r="M54791" s="172"/>
      <c r="N54791" s="172"/>
      <c r="O54791" s="172"/>
      <c r="U54791" s="173"/>
    </row>
    <row r="54792" spans="13:21" s="104" customFormat="1" ht="15.75">
      <c r="M54792" s="172"/>
      <c r="N54792" s="172"/>
      <c r="O54792" s="172"/>
      <c r="U54792" s="173"/>
    </row>
    <row r="54793" spans="13:21" s="104" customFormat="1" ht="15.75">
      <c r="M54793" s="172"/>
      <c r="N54793" s="172"/>
      <c r="O54793" s="172"/>
      <c r="U54793" s="173"/>
    </row>
    <row r="54794" spans="13:21" s="104" customFormat="1" ht="15.75">
      <c r="M54794" s="172"/>
      <c r="N54794" s="172"/>
      <c r="O54794" s="172"/>
      <c r="U54794" s="173"/>
    </row>
    <row r="54795" spans="13:21" s="104" customFormat="1" ht="15.75">
      <c r="M54795" s="172"/>
      <c r="N54795" s="172"/>
      <c r="O54795" s="172"/>
      <c r="U54795" s="173"/>
    </row>
    <row r="54796" spans="13:21" s="104" customFormat="1" ht="15.75">
      <c r="M54796" s="172"/>
      <c r="N54796" s="172"/>
      <c r="O54796" s="172"/>
      <c r="U54796" s="173"/>
    </row>
    <row r="54797" spans="13:21" s="104" customFormat="1" ht="15.75">
      <c r="M54797" s="172"/>
      <c r="N54797" s="172"/>
      <c r="O54797" s="172"/>
      <c r="U54797" s="173"/>
    </row>
    <row r="54798" spans="13:21" s="104" customFormat="1" ht="15.75">
      <c r="M54798" s="172"/>
      <c r="N54798" s="172"/>
      <c r="O54798" s="172"/>
      <c r="U54798" s="173"/>
    </row>
    <row r="54799" spans="13:21" s="104" customFormat="1" ht="15.75">
      <c r="M54799" s="172"/>
      <c r="N54799" s="172"/>
      <c r="O54799" s="172"/>
      <c r="U54799" s="173"/>
    </row>
    <row r="54800" spans="13:21" s="104" customFormat="1" ht="15.75">
      <c r="M54800" s="172"/>
      <c r="N54800" s="172"/>
      <c r="O54800" s="172"/>
      <c r="U54800" s="173"/>
    </row>
    <row r="54801" spans="13:21" s="104" customFormat="1" ht="15.75">
      <c r="M54801" s="172"/>
      <c r="N54801" s="172"/>
      <c r="O54801" s="172"/>
      <c r="U54801" s="173"/>
    </row>
    <row r="54802" spans="13:21" s="104" customFormat="1" ht="15.75">
      <c r="M54802" s="172"/>
      <c r="N54802" s="172"/>
      <c r="O54802" s="172"/>
      <c r="U54802" s="173"/>
    </row>
    <row r="54803" spans="13:21" s="104" customFormat="1" ht="15.75">
      <c r="M54803" s="172"/>
      <c r="N54803" s="172"/>
      <c r="O54803" s="172"/>
      <c r="U54803" s="173"/>
    </row>
    <row r="54804" spans="13:21" s="104" customFormat="1" ht="15.75">
      <c r="M54804" s="172"/>
      <c r="N54804" s="172"/>
      <c r="O54804" s="172"/>
      <c r="U54804" s="173"/>
    </row>
    <row r="54805" spans="13:21" s="104" customFormat="1" ht="15.75">
      <c r="M54805" s="172"/>
      <c r="N54805" s="172"/>
      <c r="O54805" s="172"/>
      <c r="U54805" s="173"/>
    </row>
    <row r="54806" spans="13:21" s="104" customFormat="1" ht="15.75">
      <c r="M54806" s="172"/>
      <c r="N54806" s="172"/>
      <c r="O54806" s="172"/>
      <c r="U54806" s="173"/>
    </row>
    <row r="54807" spans="13:21" s="104" customFormat="1" ht="15.75">
      <c r="M54807" s="172"/>
      <c r="N54807" s="172"/>
      <c r="O54807" s="172"/>
      <c r="U54807" s="173"/>
    </row>
    <row r="54808" spans="13:21" s="104" customFormat="1" ht="15.75">
      <c r="M54808" s="172"/>
      <c r="N54808" s="172"/>
      <c r="O54808" s="172"/>
      <c r="U54808" s="173"/>
    </row>
    <row r="54809" spans="13:21" s="104" customFormat="1" ht="15.75">
      <c r="M54809" s="172"/>
      <c r="N54809" s="172"/>
      <c r="O54809" s="172"/>
      <c r="U54809" s="173"/>
    </row>
    <row r="54810" spans="13:21" s="104" customFormat="1" ht="15.75">
      <c r="M54810" s="172"/>
      <c r="N54810" s="172"/>
      <c r="O54810" s="172"/>
      <c r="U54810" s="173"/>
    </row>
    <row r="54811" spans="13:21" s="104" customFormat="1" ht="15.75">
      <c r="M54811" s="172"/>
      <c r="N54811" s="172"/>
      <c r="O54811" s="172"/>
      <c r="U54811" s="173"/>
    </row>
    <row r="54812" spans="13:21" s="104" customFormat="1" ht="15.75">
      <c r="M54812" s="172"/>
      <c r="N54812" s="172"/>
      <c r="O54812" s="172"/>
      <c r="U54812" s="173"/>
    </row>
    <row r="54813" spans="13:21" s="104" customFormat="1" ht="15.75">
      <c r="M54813" s="172"/>
      <c r="N54813" s="172"/>
      <c r="O54813" s="172"/>
      <c r="U54813" s="173"/>
    </row>
    <row r="54814" spans="13:21" s="104" customFormat="1" ht="15.75">
      <c r="M54814" s="172"/>
      <c r="N54814" s="172"/>
      <c r="O54814" s="172"/>
      <c r="U54814" s="173"/>
    </row>
    <row r="54815" spans="13:21" s="104" customFormat="1" ht="15.75">
      <c r="M54815" s="172"/>
      <c r="N54815" s="172"/>
      <c r="O54815" s="172"/>
      <c r="U54815" s="173"/>
    </row>
    <row r="54816" spans="13:21" s="104" customFormat="1" ht="15.75">
      <c r="M54816" s="172"/>
      <c r="N54816" s="172"/>
      <c r="O54816" s="172"/>
      <c r="U54816" s="173"/>
    </row>
    <row r="54817" spans="13:21" s="104" customFormat="1" ht="15.75">
      <c r="M54817" s="172"/>
      <c r="N54817" s="172"/>
      <c r="O54817" s="172"/>
      <c r="U54817" s="173"/>
    </row>
    <row r="54818" spans="13:21" s="104" customFormat="1" ht="15.75">
      <c r="M54818" s="172"/>
      <c r="N54818" s="172"/>
      <c r="O54818" s="172"/>
      <c r="U54818" s="173"/>
    </row>
    <row r="54819" spans="13:21" s="104" customFormat="1" ht="15.75">
      <c r="M54819" s="172"/>
      <c r="N54819" s="172"/>
      <c r="O54819" s="172"/>
      <c r="U54819" s="173"/>
    </row>
    <row r="54820" spans="13:21" s="104" customFormat="1" ht="15.75">
      <c r="M54820" s="172"/>
      <c r="N54820" s="172"/>
      <c r="O54820" s="172"/>
      <c r="U54820" s="173"/>
    </row>
    <row r="54821" spans="13:21" s="104" customFormat="1" ht="15.75">
      <c r="M54821" s="172"/>
      <c r="N54821" s="172"/>
      <c r="O54821" s="172"/>
      <c r="U54821" s="173"/>
    </row>
    <row r="54822" spans="13:21" s="104" customFormat="1" ht="15.75">
      <c r="M54822" s="172"/>
      <c r="N54822" s="172"/>
      <c r="O54822" s="172"/>
      <c r="U54822" s="173"/>
    </row>
    <row r="54823" spans="13:21" s="104" customFormat="1" ht="15.75">
      <c r="M54823" s="172"/>
      <c r="N54823" s="172"/>
      <c r="O54823" s="172"/>
      <c r="U54823" s="173"/>
    </row>
    <row r="54824" spans="13:21" s="104" customFormat="1" ht="15.75">
      <c r="M54824" s="172"/>
      <c r="N54824" s="172"/>
      <c r="O54824" s="172"/>
      <c r="U54824" s="173"/>
    </row>
    <row r="54825" spans="13:21" s="104" customFormat="1" ht="15.75">
      <c r="M54825" s="172"/>
      <c r="N54825" s="172"/>
      <c r="O54825" s="172"/>
      <c r="U54825" s="173"/>
    </row>
    <row r="54826" spans="13:21" s="104" customFormat="1" ht="15.75">
      <c r="M54826" s="172"/>
      <c r="N54826" s="172"/>
      <c r="O54826" s="172"/>
      <c r="U54826" s="173"/>
    </row>
    <row r="54827" spans="13:21" s="104" customFormat="1" ht="15.75">
      <c r="M54827" s="172"/>
      <c r="N54827" s="172"/>
      <c r="O54827" s="172"/>
      <c r="U54827" s="173"/>
    </row>
    <row r="54828" spans="13:21" s="104" customFormat="1" ht="15.75">
      <c r="M54828" s="172"/>
      <c r="N54828" s="172"/>
      <c r="O54828" s="172"/>
      <c r="U54828" s="173"/>
    </row>
    <row r="54829" spans="13:21" s="104" customFormat="1" ht="15.75">
      <c r="M54829" s="172"/>
      <c r="N54829" s="172"/>
      <c r="O54829" s="172"/>
      <c r="U54829" s="173"/>
    </row>
    <row r="54830" spans="13:21" s="104" customFormat="1" ht="15.75">
      <c r="M54830" s="172"/>
      <c r="N54830" s="172"/>
      <c r="O54830" s="172"/>
      <c r="U54830" s="173"/>
    </row>
    <row r="54831" spans="13:21" s="104" customFormat="1" ht="15.75">
      <c r="M54831" s="172"/>
      <c r="N54831" s="172"/>
      <c r="O54831" s="172"/>
      <c r="U54831" s="173"/>
    </row>
    <row r="54832" spans="13:21" s="104" customFormat="1" ht="15.75">
      <c r="M54832" s="172"/>
      <c r="N54832" s="172"/>
      <c r="O54832" s="172"/>
      <c r="U54832" s="173"/>
    </row>
    <row r="54833" spans="13:21" s="104" customFormat="1" ht="15.75">
      <c r="M54833" s="172"/>
      <c r="N54833" s="172"/>
      <c r="O54833" s="172"/>
      <c r="U54833" s="173"/>
    </row>
    <row r="54834" spans="13:21" s="104" customFormat="1" ht="15.75">
      <c r="M54834" s="172"/>
      <c r="N54834" s="172"/>
      <c r="O54834" s="172"/>
      <c r="U54834" s="173"/>
    </row>
    <row r="54835" spans="13:21" s="104" customFormat="1" ht="15.75">
      <c r="M54835" s="172"/>
      <c r="N54835" s="172"/>
      <c r="O54835" s="172"/>
      <c r="U54835" s="173"/>
    </row>
    <row r="54836" spans="13:21" s="104" customFormat="1" ht="15.75">
      <c r="M54836" s="172"/>
      <c r="N54836" s="172"/>
      <c r="O54836" s="172"/>
      <c r="U54836" s="173"/>
    </row>
    <row r="54837" spans="13:21" s="104" customFormat="1" ht="15.75">
      <c r="M54837" s="172"/>
      <c r="N54837" s="172"/>
      <c r="O54837" s="172"/>
      <c r="U54837" s="173"/>
    </row>
    <row r="54838" spans="13:21" s="104" customFormat="1" ht="15.75">
      <c r="M54838" s="172"/>
      <c r="N54838" s="172"/>
      <c r="O54838" s="172"/>
      <c r="U54838" s="173"/>
    </row>
    <row r="54839" spans="13:21" s="104" customFormat="1" ht="15.75">
      <c r="M54839" s="172"/>
      <c r="N54839" s="172"/>
      <c r="O54839" s="172"/>
      <c r="U54839" s="173"/>
    </row>
    <row r="54840" spans="13:21" s="104" customFormat="1" ht="15.75">
      <c r="M54840" s="172"/>
      <c r="N54840" s="172"/>
      <c r="O54840" s="172"/>
      <c r="U54840" s="173"/>
    </row>
    <row r="54841" spans="13:21" s="104" customFormat="1" ht="15.75">
      <c r="M54841" s="172"/>
      <c r="N54841" s="172"/>
      <c r="O54841" s="172"/>
      <c r="U54841" s="173"/>
    </row>
    <row r="54842" spans="13:21" s="104" customFormat="1" ht="15.75">
      <c r="M54842" s="172"/>
      <c r="N54842" s="172"/>
      <c r="O54842" s="172"/>
      <c r="U54842" s="173"/>
    </row>
    <row r="54843" spans="13:21" s="104" customFormat="1" ht="15.75">
      <c r="M54843" s="172"/>
      <c r="N54843" s="172"/>
      <c r="O54843" s="172"/>
      <c r="U54843" s="173"/>
    </row>
    <row r="54844" spans="13:21" s="104" customFormat="1" ht="15.75">
      <c r="M54844" s="172"/>
      <c r="N54844" s="172"/>
      <c r="O54844" s="172"/>
      <c r="U54844" s="173"/>
    </row>
    <row r="54845" spans="13:21" s="104" customFormat="1" ht="15.75">
      <c r="M54845" s="172"/>
      <c r="N54845" s="172"/>
      <c r="O54845" s="172"/>
      <c r="U54845" s="173"/>
    </row>
    <row r="54846" spans="13:21" s="104" customFormat="1" ht="15.75">
      <c r="M54846" s="172"/>
      <c r="N54846" s="172"/>
      <c r="O54846" s="172"/>
      <c r="U54846" s="173"/>
    </row>
    <row r="54847" spans="13:21" s="104" customFormat="1" ht="15.75">
      <c r="M54847" s="172"/>
      <c r="N54847" s="172"/>
      <c r="O54847" s="172"/>
      <c r="U54847" s="173"/>
    </row>
    <row r="54848" spans="13:21" s="104" customFormat="1" ht="15.75">
      <c r="M54848" s="172"/>
      <c r="N54848" s="172"/>
      <c r="O54848" s="172"/>
      <c r="U54848" s="173"/>
    </row>
    <row r="54849" spans="13:21" s="104" customFormat="1" ht="15.75">
      <c r="M54849" s="172"/>
      <c r="N54849" s="172"/>
      <c r="O54849" s="172"/>
      <c r="U54849" s="173"/>
    </row>
    <row r="54850" spans="13:21" s="104" customFormat="1" ht="15.75">
      <c r="M54850" s="172"/>
      <c r="N54850" s="172"/>
      <c r="O54850" s="172"/>
      <c r="U54850" s="173"/>
    </row>
    <row r="54851" spans="13:21" s="104" customFormat="1" ht="15.75">
      <c r="M54851" s="172"/>
      <c r="N54851" s="172"/>
      <c r="O54851" s="172"/>
      <c r="U54851" s="173"/>
    </row>
    <row r="54852" spans="13:21" s="104" customFormat="1" ht="15.75">
      <c r="M54852" s="172"/>
      <c r="N54852" s="172"/>
      <c r="O54852" s="172"/>
      <c r="U54852" s="173"/>
    </row>
    <row r="54853" spans="13:21" s="104" customFormat="1" ht="15.75">
      <c r="M54853" s="172"/>
      <c r="N54853" s="172"/>
      <c r="O54853" s="172"/>
      <c r="U54853" s="173"/>
    </row>
    <row r="54854" spans="13:21" s="104" customFormat="1" ht="15.75">
      <c r="M54854" s="172"/>
      <c r="N54854" s="172"/>
      <c r="O54854" s="172"/>
      <c r="U54854" s="173"/>
    </row>
    <row r="54855" spans="13:21" s="104" customFormat="1" ht="15.75">
      <c r="M54855" s="172"/>
      <c r="N54855" s="172"/>
      <c r="O54855" s="172"/>
      <c r="U54855" s="173"/>
    </row>
    <row r="54856" spans="13:21" s="104" customFormat="1" ht="15.75">
      <c r="M54856" s="172"/>
      <c r="N54856" s="172"/>
      <c r="O54856" s="172"/>
      <c r="U54856" s="173"/>
    </row>
    <row r="54857" spans="13:21" s="104" customFormat="1" ht="15.75">
      <c r="M54857" s="172"/>
      <c r="N54857" s="172"/>
      <c r="O54857" s="172"/>
      <c r="U54857" s="173"/>
    </row>
    <row r="54858" spans="13:21" s="104" customFormat="1" ht="15.75">
      <c r="M54858" s="172"/>
      <c r="N54858" s="172"/>
      <c r="O54858" s="172"/>
      <c r="U54858" s="173"/>
    </row>
    <row r="54859" spans="13:21" s="104" customFormat="1" ht="15.75">
      <c r="M54859" s="172"/>
      <c r="N54859" s="172"/>
      <c r="O54859" s="172"/>
      <c r="U54859" s="173"/>
    </row>
    <row r="54860" spans="13:21" s="104" customFormat="1" ht="15.75">
      <c r="M54860" s="172"/>
      <c r="N54860" s="172"/>
      <c r="O54860" s="172"/>
      <c r="U54860" s="173"/>
    </row>
    <row r="54861" spans="13:21" s="104" customFormat="1" ht="15.75">
      <c r="M54861" s="172"/>
      <c r="N54861" s="172"/>
      <c r="O54861" s="172"/>
      <c r="U54861" s="173"/>
    </row>
    <row r="54862" spans="13:21" s="104" customFormat="1" ht="15.75">
      <c r="M54862" s="172"/>
      <c r="N54862" s="172"/>
      <c r="O54862" s="172"/>
      <c r="U54862" s="173"/>
    </row>
    <row r="54863" spans="13:21" s="104" customFormat="1" ht="15.75">
      <c r="M54863" s="172"/>
      <c r="N54863" s="172"/>
      <c r="O54863" s="172"/>
      <c r="U54863" s="173"/>
    </row>
    <row r="54864" spans="13:21" s="104" customFormat="1" ht="15.75">
      <c r="M54864" s="172"/>
      <c r="N54864" s="172"/>
      <c r="O54864" s="172"/>
      <c r="U54864" s="173"/>
    </row>
    <row r="54865" spans="13:21" s="104" customFormat="1" ht="15.75">
      <c r="M54865" s="172"/>
      <c r="N54865" s="172"/>
      <c r="O54865" s="172"/>
      <c r="U54865" s="173"/>
    </row>
    <row r="54866" spans="13:21" s="104" customFormat="1" ht="15.75">
      <c r="M54866" s="172"/>
      <c r="N54866" s="172"/>
      <c r="O54866" s="172"/>
      <c r="U54866" s="173"/>
    </row>
    <row r="54867" spans="13:21" s="104" customFormat="1" ht="15.75">
      <c r="M54867" s="172"/>
      <c r="N54867" s="172"/>
      <c r="O54867" s="172"/>
      <c r="U54867" s="173"/>
    </row>
    <row r="54868" spans="13:21" s="104" customFormat="1" ht="15.75">
      <c r="M54868" s="172"/>
      <c r="N54868" s="172"/>
      <c r="O54868" s="172"/>
      <c r="U54868" s="173"/>
    </row>
    <row r="54869" spans="13:21" s="104" customFormat="1" ht="15.75">
      <c r="M54869" s="172"/>
      <c r="N54869" s="172"/>
      <c r="O54869" s="172"/>
      <c r="U54869" s="173"/>
    </row>
    <row r="54870" spans="13:21" s="104" customFormat="1" ht="15.75">
      <c r="M54870" s="172"/>
      <c r="N54870" s="172"/>
      <c r="O54870" s="172"/>
      <c r="U54870" s="173"/>
    </row>
    <row r="54871" spans="13:21" s="104" customFormat="1" ht="15.75">
      <c r="M54871" s="172"/>
      <c r="N54871" s="172"/>
      <c r="O54871" s="172"/>
      <c r="U54871" s="173"/>
    </row>
    <row r="54872" spans="13:21" s="104" customFormat="1" ht="15.75">
      <c r="M54872" s="172"/>
      <c r="N54872" s="172"/>
      <c r="O54872" s="172"/>
      <c r="U54872" s="173"/>
    </row>
    <row r="54873" spans="13:21" s="104" customFormat="1" ht="15.75">
      <c r="M54873" s="172"/>
      <c r="N54873" s="172"/>
      <c r="O54873" s="172"/>
      <c r="U54873" s="173"/>
    </row>
    <row r="54874" spans="13:21" s="104" customFormat="1" ht="15.75">
      <c r="M54874" s="172"/>
      <c r="N54874" s="172"/>
      <c r="O54874" s="172"/>
      <c r="U54874" s="173"/>
    </row>
    <row r="54875" spans="13:21" s="104" customFormat="1" ht="15.75">
      <c r="M54875" s="172"/>
      <c r="N54875" s="172"/>
      <c r="O54875" s="172"/>
      <c r="U54875" s="173"/>
    </row>
    <row r="54876" spans="13:21" s="104" customFormat="1" ht="15.75">
      <c r="M54876" s="172"/>
      <c r="N54876" s="172"/>
      <c r="O54876" s="172"/>
      <c r="U54876" s="173"/>
    </row>
    <row r="54877" spans="13:21" s="104" customFormat="1" ht="15.75">
      <c r="M54877" s="172"/>
      <c r="N54877" s="172"/>
      <c r="O54877" s="172"/>
      <c r="U54877" s="173"/>
    </row>
    <row r="54878" spans="13:21" s="104" customFormat="1" ht="15.75">
      <c r="M54878" s="172"/>
      <c r="N54878" s="172"/>
      <c r="O54878" s="172"/>
      <c r="U54878" s="173"/>
    </row>
    <row r="54879" spans="13:21" s="104" customFormat="1" ht="15.75">
      <c r="M54879" s="172"/>
      <c r="N54879" s="172"/>
      <c r="O54879" s="172"/>
      <c r="U54879" s="173"/>
    </row>
    <row r="54880" spans="13:21" s="104" customFormat="1" ht="15.75">
      <c r="M54880" s="172"/>
      <c r="N54880" s="172"/>
      <c r="O54880" s="172"/>
      <c r="U54880" s="173"/>
    </row>
    <row r="54881" spans="13:21" s="104" customFormat="1" ht="15.75">
      <c r="M54881" s="172"/>
      <c r="N54881" s="172"/>
      <c r="O54881" s="172"/>
      <c r="U54881" s="173"/>
    </row>
    <row r="54882" spans="13:21" s="104" customFormat="1" ht="15.75">
      <c r="M54882" s="172"/>
      <c r="N54882" s="172"/>
      <c r="O54882" s="172"/>
      <c r="U54882" s="173"/>
    </row>
    <row r="54883" spans="13:21" s="104" customFormat="1" ht="15.75">
      <c r="M54883" s="172"/>
      <c r="N54883" s="172"/>
      <c r="O54883" s="172"/>
      <c r="U54883" s="173"/>
    </row>
    <row r="54884" spans="13:21" s="104" customFormat="1" ht="15.75">
      <c r="M54884" s="172"/>
      <c r="N54884" s="172"/>
      <c r="O54884" s="172"/>
      <c r="U54884" s="173"/>
    </row>
    <row r="54885" spans="13:21" s="104" customFormat="1" ht="15.75">
      <c r="M54885" s="172"/>
      <c r="N54885" s="172"/>
      <c r="O54885" s="172"/>
      <c r="U54885" s="173"/>
    </row>
    <row r="54886" spans="13:21" s="104" customFormat="1" ht="15.75">
      <c r="M54886" s="172"/>
      <c r="N54886" s="172"/>
      <c r="O54886" s="172"/>
      <c r="U54886" s="173"/>
    </row>
    <row r="54887" spans="13:21" s="104" customFormat="1" ht="15.75">
      <c r="M54887" s="172"/>
      <c r="N54887" s="172"/>
      <c r="O54887" s="172"/>
      <c r="U54887" s="173"/>
    </row>
    <row r="54888" spans="13:21" s="104" customFormat="1" ht="15.75">
      <c r="M54888" s="172"/>
      <c r="N54888" s="172"/>
      <c r="O54888" s="172"/>
      <c r="U54888" s="173"/>
    </row>
    <row r="54889" spans="13:21" s="104" customFormat="1" ht="15.75">
      <c r="M54889" s="172"/>
      <c r="N54889" s="172"/>
      <c r="O54889" s="172"/>
      <c r="U54889" s="173"/>
    </row>
    <row r="54890" spans="13:21" s="104" customFormat="1" ht="15.75">
      <c r="M54890" s="172"/>
      <c r="N54890" s="172"/>
      <c r="O54890" s="172"/>
      <c r="U54890" s="173"/>
    </row>
    <row r="54891" spans="13:21" s="104" customFormat="1" ht="15.75">
      <c r="M54891" s="172"/>
      <c r="N54891" s="172"/>
      <c r="O54891" s="172"/>
      <c r="U54891" s="173"/>
    </row>
    <row r="54892" spans="13:21" s="104" customFormat="1" ht="15.75">
      <c r="M54892" s="172"/>
      <c r="N54892" s="172"/>
      <c r="O54892" s="172"/>
      <c r="U54892" s="173"/>
    </row>
    <row r="54893" spans="13:21" s="104" customFormat="1" ht="15.75">
      <c r="M54893" s="172"/>
      <c r="N54893" s="172"/>
      <c r="O54893" s="172"/>
      <c r="U54893" s="173"/>
    </row>
    <row r="54894" spans="13:21" s="104" customFormat="1" ht="15.75">
      <c r="M54894" s="172"/>
      <c r="N54894" s="172"/>
      <c r="O54894" s="172"/>
      <c r="U54894" s="173"/>
    </row>
    <row r="54895" spans="13:21" s="104" customFormat="1" ht="15.75">
      <c r="M54895" s="172"/>
      <c r="N54895" s="172"/>
      <c r="O54895" s="172"/>
      <c r="U54895" s="173"/>
    </row>
    <row r="54896" spans="13:21" s="104" customFormat="1" ht="15.75">
      <c r="M54896" s="172"/>
      <c r="N54896" s="172"/>
      <c r="O54896" s="172"/>
      <c r="U54896" s="173"/>
    </row>
    <row r="54897" spans="13:21" s="104" customFormat="1" ht="15.75">
      <c r="M54897" s="172"/>
      <c r="N54897" s="172"/>
      <c r="O54897" s="172"/>
      <c r="U54897" s="173"/>
    </row>
    <row r="54898" spans="13:21" s="104" customFormat="1" ht="15.75">
      <c r="M54898" s="172"/>
      <c r="N54898" s="172"/>
      <c r="O54898" s="172"/>
      <c r="U54898" s="173"/>
    </row>
    <row r="54899" spans="13:21" s="104" customFormat="1" ht="15.75">
      <c r="M54899" s="172"/>
      <c r="N54899" s="172"/>
      <c r="O54899" s="172"/>
      <c r="U54899" s="173"/>
    </row>
    <row r="54900" spans="13:21" s="104" customFormat="1" ht="15.75">
      <c r="M54900" s="172"/>
      <c r="N54900" s="172"/>
      <c r="O54900" s="172"/>
      <c r="U54900" s="173"/>
    </row>
    <row r="54901" spans="13:21" s="104" customFormat="1" ht="15.75">
      <c r="M54901" s="172"/>
      <c r="N54901" s="172"/>
      <c r="O54901" s="172"/>
      <c r="U54901" s="173"/>
    </row>
    <row r="54902" spans="13:21" s="104" customFormat="1" ht="15.75">
      <c r="M54902" s="172"/>
      <c r="N54902" s="172"/>
      <c r="O54902" s="172"/>
      <c r="U54902" s="173"/>
    </row>
    <row r="54903" spans="13:21" s="104" customFormat="1" ht="15.75">
      <c r="M54903" s="172"/>
      <c r="N54903" s="172"/>
      <c r="O54903" s="172"/>
      <c r="U54903" s="173"/>
    </row>
    <row r="54904" spans="13:21" s="104" customFormat="1" ht="15.75">
      <c r="M54904" s="172"/>
      <c r="N54904" s="172"/>
      <c r="O54904" s="172"/>
      <c r="U54904" s="173"/>
    </row>
    <row r="54905" spans="13:21" s="104" customFormat="1" ht="15.75">
      <c r="M54905" s="172"/>
      <c r="N54905" s="172"/>
      <c r="O54905" s="172"/>
      <c r="U54905" s="173"/>
    </row>
    <row r="54906" spans="13:21" s="104" customFormat="1" ht="15.75">
      <c r="M54906" s="172"/>
      <c r="N54906" s="172"/>
      <c r="O54906" s="172"/>
      <c r="U54906" s="173"/>
    </row>
    <row r="54907" spans="13:21" s="104" customFormat="1" ht="15.75">
      <c r="M54907" s="172"/>
      <c r="N54907" s="172"/>
      <c r="O54907" s="172"/>
      <c r="U54907" s="173"/>
    </row>
    <row r="54908" spans="13:21" s="104" customFormat="1" ht="15.75">
      <c r="M54908" s="172"/>
      <c r="N54908" s="172"/>
      <c r="O54908" s="172"/>
      <c r="U54908" s="173"/>
    </row>
    <row r="54909" spans="13:21" s="104" customFormat="1" ht="15.75">
      <c r="M54909" s="172"/>
      <c r="N54909" s="172"/>
      <c r="O54909" s="172"/>
      <c r="U54909" s="173"/>
    </row>
    <row r="54910" spans="13:21" s="104" customFormat="1" ht="15.75">
      <c r="M54910" s="172"/>
      <c r="N54910" s="172"/>
      <c r="O54910" s="172"/>
      <c r="U54910" s="173"/>
    </row>
    <row r="54911" spans="13:21" s="104" customFormat="1" ht="15.75">
      <c r="M54911" s="172"/>
      <c r="N54911" s="172"/>
      <c r="O54911" s="172"/>
      <c r="U54911" s="173"/>
    </row>
    <row r="54912" spans="13:21" s="104" customFormat="1" ht="15.75">
      <c r="M54912" s="172"/>
      <c r="N54912" s="172"/>
      <c r="O54912" s="172"/>
      <c r="U54912" s="173"/>
    </row>
    <row r="54913" spans="13:21" s="104" customFormat="1" ht="15.75">
      <c r="M54913" s="172"/>
      <c r="N54913" s="172"/>
      <c r="O54913" s="172"/>
      <c r="U54913" s="173"/>
    </row>
    <row r="54914" spans="13:21" s="104" customFormat="1" ht="15.75">
      <c r="M54914" s="172"/>
      <c r="N54914" s="172"/>
      <c r="O54914" s="172"/>
      <c r="U54914" s="173"/>
    </row>
    <row r="54915" spans="13:21" s="104" customFormat="1" ht="15.75">
      <c r="M54915" s="172"/>
      <c r="N54915" s="172"/>
      <c r="O54915" s="172"/>
      <c r="U54915" s="173"/>
    </row>
    <row r="54916" spans="13:21" s="104" customFormat="1" ht="15.75">
      <c r="M54916" s="172"/>
      <c r="N54916" s="172"/>
      <c r="O54916" s="172"/>
      <c r="U54916" s="173"/>
    </row>
    <row r="54917" spans="13:21" s="104" customFormat="1" ht="15.75">
      <c r="M54917" s="172"/>
      <c r="N54917" s="172"/>
      <c r="O54917" s="172"/>
      <c r="U54917" s="173"/>
    </row>
    <row r="54918" spans="13:21" s="104" customFormat="1" ht="15.75">
      <c r="M54918" s="172"/>
      <c r="N54918" s="172"/>
      <c r="O54918" s="172"/>
      <c r="U54918" s="173"/>
    </row>
    <row r="54919" spans="13:21" s="104" customFormat="1" ht="15.75">
      <c r="M54919" s="172"/>
      <c r="N54919" s="172"/>
      <c r="O54919" s="172"/>
      <c r="U54919" s="173"/>
    </row>
    <row r="54920" spans="13:21" s="104" customFormat="1" ht="15.75">
      <c r="M54920" s="172"/>
      <c r="N54920" s="172"/>
      <c r="O54920" s="172"/>
      <c r="U54920" s="173"/>
    </row>
    <row r="54921" spans="13:21" s="104" customFormat="1" ht="15.75">
      <c r="M54921" s="172"/>
      <c r="N54921" s="172"/>
      <c r="O54921" s="172"/>
      <c r="U54921" s="173"/>
    </row>
    <row r="54922" spans="13:21" s="104" customFormat="1" ht="15.75">
      <c r="M54922" s="172"/>
      <c r="N54922" s="172"/>
      <c r="O54922" s="172"/>
      <c r="U54922" s="173"/>
    </row>
    <row r="54923" spans="13:21" s="104" customFormat="1" ht="15.75">
      <c r="M54923" s="172"/>
      <c r="N54923" s="172"/>
      <c r="O54923" s="172"/>
      <c r="U54923" s="173"/>
    </row>
    <row r="54924" spans="13:21" s="104" customFormat="1" ht="15.75">
      <c r="M54924" s="172"/>
      <c r="N54924" s="172"/>
      <c r="O54924" s="172"/>
      <c r="U54924" s="173"/>
    </row>
    <row r="54925" spans="13:21" s="104" customFormat="1" ht="15.75">
      <c r="M54925" s="172"/>
      <c r="N54925" s="172"/>
      <c r="O54925" s="172"/>
      <c r="U54925" s="173"/>
    </row>
    <row r="54926" spans="13:21" s="104" customFormat="1" ht="15.75">
      <c r="M54926" s="172"/>
      <c r="N54926" s="172"/>
      <c r="O54926" s="172"/>
      <c r="U54926" s="173"/>
    </row>
    <row r="54927" spans="13:21" s="104" customFormat="1" ht="15.75">
      <c r="M54927" s="172"/>
      <c r="N54927" s="172"/>
      <c r="O54927" s="172"/>
      <c r="U54927" s="173"/>
    </row>
    <row r="54928" spans="13:21" s="104" customFormat="1" ht="15.75">
      <c r="M54928" s="172"/>
      <c r="N54928" s="172"/>
      <c r="O54928" s="172"/>
      <c r="U54928" s="173"/>
    </row>
    <row r="54929" spans="13:21" s="104" customFormat="1" ht="15.75">
      <c r="M54929" s="172"/>
      <c r="N54929" s="172"/>
      <c r="O54929" s="172"/>
      <c r="U54929" s="173"/>
    </row>
    <row r="54930" spans="13:21" s="104" customFormat="1" ht="15.75">
      <c r="M54930" s="172"/>
      <c r="N54930" s="172"/>
      <c r="O54930" s="172"/>
      <c r="U54930" s="173"/>
    </row>
    <row r="54931" spans="13:21" s="104" customFormat="1" ht="15.75">
      <c r="M54931" s="172"/>
      <c r="N54931" s="172"/>
      <c r="O54931" s="172"/>
      <c r="U54931" s="173"/>
    </row>
    <row r="54932" spans="13:21" s="104" customFormat="1" ht="15.75">
      <c r="M54932" s="172"/>
      <c r="N54932" s="172"/>
      <c r="O54932" s="172"/>
      <c r="U54932" s="173"/>
    </row>
    <row r="54933" spans="13:21" s="104" customFormat="1" ht="15.75">
      <c r="M54933" s="172"/>
      <c r="N54933" s="172"/>
      <c r="O54933" s="172"/>
      <c r="U54933" s="173"/>
    </row>
    <row r="54934" spans="13:21" s="104" customFormat="1" ht="15.75">
      <c r="M54934" s="172"/>
      <c r="N54934" s="172"/>
      <c r="O54934" s="172"/>
      <c r="U54934" s="173"/>
    </row>
    <row r="54935" spans="13:21" s="104" customFormat="1" ht="15.75">
      <c r="M54935" s="172"/>
      <c r="N54935" s="172"/>
      <c r="O54935" s="172"/>
      <c r="U54935" s="173"/>
    </row>
    <row r="54936" spans="13:21" s="104" customFormat="1" ht="15.75">
      <c r="M54936" s="172"/>
      <c r="N54936" s="172"/>
      <c r="O54936" s="172"/>
      <c r="U54936" s="173"/>
    </row>
    <row r="54937" spans="13:21" s="104" customFormat="1" ht="15.75">
      <c r="M54937" s="172"/>
      <c r="N54937" s="172"/>
      <c r="O54937" s="172"/>
      <c r="U54937" s="173"/>
    </row>
    <row r="54938" spans="13:21" s="104" customFormat="1" ht="15.75">
      <c r="M54938" s="172"/>
      <c r="N54938" s="172"/>
      <c r="O54938" s="172"/>
      <c r="U54938" s="173"/>
    </row>
    <row r="54939" spans="13:21" s="104" customFormat="1" ht="15.75">
      <c r="M54939" s="172"/>
      <c r="N54939" s="172"/>
      <c r="O54939" s="172"/>
      <c r="U54939" s="173"/>
    </row>
    <row r="54940" spans="13:21" s="104" customFormat="1" ht="15.75">
      <c r="M54940" s="172"/>
      <c r="N54940" s="172"/>
      <c r="O54940" s="172"/>
      <c r="U54940" s="173"/>
    </row>
    <row r="54941" spans="13:21" s="104" customFormat="1" ht="15.75">
      <c r="M54941" s="172"/>
      <c r="N54941" s="172"/>
      <c r="O54941" s="172"/>
      <c r="U54941" s="173"/>
    </row>
    <row r="54942" spans="13:21" s="104" customFormat="1" ht="15.75">
      <c r="M54942" s="172"/>
      <c r="N54942" s="172"/>
      <c r="O54942" s="172"/>
      <c r="U54942" s="173"/>
    </row>
    <row r="54943" spans="13:21" s="104" customFormat="1" ht="15.75">
      <c r="M54943" s="172"/>
      <c r="N54943" s="172"/>
      <c r="O54943" s="172"/>
      <c r="U54943" s="173"/>
    </row>
    <row r="54944" spans="13:21" s="104" customFormat="1" ht="15.75">
      <c r="M54944" s="172"/>
      <c r="N54944" s="172"/>
      <c r="O54944" s="172"/>
      <c r="U54944" s="173"/>
    </row>
    <row r="54945" spans="13:21" s="104" customFormat="1" ht="15.75">
      <c r="M54945" s="172"/>
      <c r="N54945" s="172"/>
      <c r="O54945" s="172"/>
      <c r="U54945" s="173"/>
    </row>
    <row r="54946" spans="13:21" s="104" customFormat="1" ht="15.75">
      <c r="M54946" s="172"/>
      <c r="N54946" s="172"/>
      <c r="O54946" s="172"/>
      <c r="U54946" s="173"/>
    </row>
    <row r="54947" spans="13:21" s="104" customFormat="1" ht="15.75">
      <c r="M54947" s="172"/>
      <c r="N54947" s="172"/>
      <c r="O54947" s="172"/>
      <c r="U54947" s="173"/>
    </row>
    <row r="54948" spans="13:21" s="104" customFormat="1" ht="15.75">
      <c r="M54948" s="172"/>
      <c r="N54948" s="172"/>
      <c r="O54948" s="172"/>
      <c r="U54948" s="173"/>
    </row>
    <row r="54949" spans="13:21" s="104" customFormat="1" ht="15.75">
      <c r="M54949" s="172"/>
      <c r="N54949" s="172"/>
      <c r="O54949" s="172"/>
      <c r="U54949" s="173"/>
    </row>
    <row r="54950" spans="13:21" s="104" customFormat="1" ht="15.75">
      <c r="M54950" s="172"/>
      <c r="N54950" s="172"/>
      <c r="O54950" s="172"/>
      <c r="U54950" s="173"/>
    </row>
    <row r="54951" spans="13:21" s="104" customFormat="1" ht="15.75">
      <c r="M54951" s="172"/>
      <c r="N54951" s="172"/>
      <c r="O54951" s="172"/>
      <c r="U54951" s="173"/>
    </row>
    <row r="54952" spans="13:21" s="104" customFormat="1" ht="15.75">
      <c r="M54952" s="172"/>
      <c r="N54952" s="172"/>
      <c r="O54952" s="172"/>
      <c r="U54952" s="173"/>
    </row>
    <row r="54953" spans="13:21" s="104" customFormat="1" ht="15.75">
      <c r="M54953" s="172"/>
      <c r="N54953" s="172"/>
      <c r="O54953" s="172"/>
      <c r="U54953" s="173"/>
    </row>
    <row r="54954" spans="13:21" s="104" customFormat="1" ht="15.75">
      <c r="M54954" s="172"/>
      <c r="N54954" s="172"/>
      <c r="O54954" s="172"/>
      <c r="U54954" s="173"/>
    </row>
    <row r="54955" spans="13:21" s="104" customFormat="1" ht="15.75">
      <c r="M54955" s="172"/>
      <c r="N54955" s="172"/>
      <c r="O54955" s="172"/>
      <c r="U54955" s="173"/>
    </row>
    <row r="54956" spans="13:21" s="104" customFormat="1" ht="15.75">
      <c r="M54956" s="172"/>
      <c r="N54956" s="172"/>
      <c r="O54956" s="172"/>
      <c r="U54956" s="173"/>
    </row>
    <row r="54957" spans="13:21" s="104" customFormat="1" ht="15.75">
      <c r="M54957" s="172"/>
      <c r="N54957" s="172"/>
      <c r="O54957" s="172"/>
      <c r="U54957" s="173"/>
    </row>
    <row r="54958" spans="13:21" s="104" customFormat="1" ht="15.75">
      <c r="M54958" s="172"/>
      <c r="N54958" s="172"/>
      <c r="O54958" s="172"/>
      <c r="U54958" s="173"/>
    </row>
    <row r="54959" spans="13:21" s="104" customFormat="1" ht="15.75">
      <c r="M54959" s="172"/>
      <c r="N54959" s="172"/>
      <c r="O54959" s="172"/>
      <c r="U54959" s="173"/>
    </row>
    <row r="54960" spans="13:21" s="104" customFormat="1" ht="15.75">
      <c r="M54960" s="172"/>
      <c r="N54960" s="172"/>
      <c r="O54960" s="172"/>
      <c r="U54960" s="173"/>
    </row>
    <row r="54961" spans="13:21" s="104" customFormat="1" ht="15.75">
      <c r="M54961" s="172"/>
      <c r="N54961" s="172"/>
      <c r="O54961" s="172"/>
      <c r="U54961" s="173"/>
    </row>
    <row r="54962" spans="13:21" s="104" customFormat="1" ht="15.75">
      <c r="M54962" s="172"/>
      <c r="N54962" s="172"/>
      <c r="O54962" s="172"/>
      <c r="U54962" s="173"/>
    </row>
    <row r="54963" spans="13:21" s="104" customFormat="1" ht="15.75">
      <c r="M54963" s="172"/>
      <c r="N54963" s="172"/>
      <c r="O54963" s="172"/>
      <c r="U54963" s="173"/>
    </row>
    <row r="54964" spans="13:21" s="104" customFormat="1" ht="15.75">
      <c r="M54964" s="172"/>
      <c r="N54964" s="172"/>
      <c r="O54964" s="172"/>
      <c r="U54964" s="173"/>
    </row>
    <row r="54965" spans="13:21" s="104" customFormat="1" ht="15.75">
      <c r="M54965" s="172"/>
      <c r="N54965" s="172"/>
      <c r="O54965" s="172"/>
      <c r="U54965" s="173"/>
    </row>
    <row r="54966" spans="13:21" s="104" customFormat="1" ht="15.75">
      <c r="M54966" s="172"/>
      <c r="N54966" s="172"/>
      <c r="O54966" s="172"/>
      <c r="U54966" s="173"/>
    </row>
    <row r="54967" spans="13:21" s="104" customFormat="1" ht="15.75">
      <c r="M54967" s="172"/>
      <c r="N54967" s="172"/>
      <c r="O54967" s="172"/>
      <c r="U54967" s="173"/>
    </row>
    <row r="54968" spans="13:21" s="104" customFormat="1" ht="15.75">
      <c r="M54968" s="172"/>
      <c r="N54968" s="172"/>
      <c r="O54968" s="172"/>
      <c r="U54968" s="173"/>
    </row>
    <row r="54969" spans="13:21" s="104" customFormat="1" ht="15.75">
      <c r="M54969" s="172"/>
      <c r="N54969" s="172"/>
      <c r="O54969" s="172"/>
      <c r="U54969" s="173"/>
    </row>
    <row r="54970" spans="13:21" s="104" customFormat="1" ht="15.75">
      <c r="M54970" s="172"/>
      <c r="N54970" s="172"/>
      <c r="O54970" s="172"/>
      <c r="U54970" s="173"/>
    </row>
    <row r="54971" spans="13:21" s="104" customFormat="1" ht="15.75">
      <c r="M54971" s="172"/>
      <c r="N54971" s="172"/>
      <c r="O54971" s="172"/>
      <c r="U54971" s="173"/>
    </row>
    <row r="54972" spans="13:21" s="104" customFormat="1" ht="15.75">
      <c r="M54972" s="172"/>
      <c r="N54972" s="172"/>
      <c r="O54972" s="172"/>
      <c r="U54972" s="173"/>
    </row>
    <row r="54973" spans="13:21" s="104" customFormat="1" ht="15.75">
      <c r="M54973" s="172"/>
      <c r="N54973" s="172"/>
      <c r="O54973" s="172"/>
      <c r="U54973" s="173"/>
    </row>
    <row r="54974" spans="13:21" s="104" customFormat="1" ht="15.75">
      <c r="M54974" s="172"/>
      <c r="N54974" s="172"/>
      <c r="O54974" s="172"/>
      <c r="U54974" s="173"/>
    </row>
    <row r="54975" spans="13:21" s="104" customFormat="1" ht="15.75">
      <c r="M54975" s="172"/>
      <c r="N54975" s="172"/>
      <c r="O54975" s="172"/>
      <c r="U54975" s="173"/>
    </row>
    <row r="54976" spans="13:21" s="104" customFormat="1" ht="15.75">
      <c r="M54976" s="172"/>
      <c r="N54976" s="172"/>
      <c r="O54976" s="172"/>
      <c r="U54976" s="173"/>
    </row>
    <row r="54977" spans="13:21" s="104" customFormat="1" ht="15.75">
      <c r="M54977" s="172"/>
      <c r="N54977" s="172"/>
      <c r="O54977" s="172"/>
      <c r="U54977" s="173"/>
    </row>
    <row r="54978" spans="13:21" s="104" customFormat="1" ht="15.75">
      <c r="M54978" s="172"/>
      <c r="N54978" s="172"/>
      <c r="O54978" s="172"/>
      <c r="U54978" s="173"/>
    </row>
    <row r="54979" spans="13:21" s="104" customFormat="1" ht="15.75">
      <c r="M54979" s="172"/>
      <c r="N54979" s="172"/>
      <c r="O54979" s="172"/>
      <c r="U54979" s="173"/>
    </row>
    <row r="54980" spans="13:21" s="104" customFormat="1" ht="15.75">
      <c r="M54980" s="172"/>
      <c r="N54980" s="172"/>
      <c r="O54980" s="172"/>
      <c r="U54980" s="173"/>
    </row>
    <row r="54981" spans="13:21" s="104" customFormat="1" ht="15.75">
      <c r="M54981" s="172"/>
      <c r="N54981" s="172"/>
      <c r="O54981" s="172"/>
      <c r="U54981" s="173"/>
    </row>
    <row r="54982" spans="13:21" s="104" customFormat="1" ht="15.75">
      <c r="M54982" s="172"/>
      <c r="N54982" s="172"/>
      <c r="O54982" s="172"/>
      <c r="U54982" s="173"/>
    </row>
    <row r="54983" spans="13:21" s="104" customFormat="1" ht="15.75">
      <c r="M54983" s="172"/>
      <c r="N54983" s="172"/>
      <c r="O54983" s="172"/>
      <c r="U54983" s="173"/>
    </row>
    <row r="54984" spans="13:21" s="104" customFormat="1" ht="15.75">
      <c r="M54984" s="172"/>
      <c r="N54984" s="172"/>
      <c r="O54984" s="172"/>
      <c r="U54984" s="173"/>
    </row>
    <row r="54985" spans="13:21" s="104" customFormat="1" ht="15.75">
      <c r="M54985" s="172"/>
      <c r="N54985" s="172"/>
      <c r="O54985" s="172"/>
      <c r="U54985" s="173"/>
    </row>
    <row r="54986" spans="13:21" s="104" customFormat="1" ht="15.75">
      <c r="M54986" s="172"/>
      <c r="N54986" s="172"/>
      <c r="O54986" s="172"/>
      <c r="U54986" s="173"/>
    </row>
    <row r="54987" spans="13:21" s="104" customFormat="1" ht="15.75">
      <c r="M54987" s="172"/>
      <c r="N54987" s="172"/>
      <c r="O54987" s="172"/>
      <c r="U54987" s="173"/>
    </row>
    <row r="54988" spans="13:21" s="104" customFormat="1" ht="15.75">
      <c r="M54988" s="172"/>
      <c r="N54988" s="172"/>
      <c r="O54988" s="172"/>
      <c r="U54988" s="173"/>
    </row>
    <row r="54989" spans="13:21" s="104" customFormat="1" ht="15.75">
      <c r="M54989" s="172"/>
      <c r="N54989" s="172"/>
      <c r="O54989" s="172"/>
      <c r="U54989" s="173"/>
    </row>
    <row r="54990" spans="13:21" s="104" customFormat="1" ht="15.75">
      <c r="M54990" s="172"/>
      <c r="N54990" s="172"/>
      <c r="O54990" s="172"/>
      <c r="U54990" s="173"/>
    </row>
    <row r="54991" spans="13:21" s="104" customFormat="1" ht="15.75">
      <c r="M54991" s="172"/>
      <c r="N54991" s="172"/>
      <c r="O54991" s="172"/>
      <c r="U54991" s="173"/>
    </row>
    <row r="54992" spans="13:21" s="104" customFormat="1" ht="15.75">
      <c r="M54992" s="172"/>
      <c r="N54992" s="172"/>
      <c r="O54992" s="172"/>
      <c r="U54992" s="173"/>
    </row>
    <row r="54993" spans="13:21" s="104" customFormat="1" ht="15.75">
      <c r="M54993" s="172"/>
      <c r="N54993" s="172"/>
      <c r="O54993" s="172"/>
      <c r="U54993" s="173"/>
    </row>
    <row r="54994" spans="13:21" s="104" customFormat="1" ht="15.75">
      <c r="M54994" s="172"/>
      <c r="N54994" s="172"/>
      <c r="O54994" s="172"/>
      <c r="U54994" s="173"/>
    </row>
    <row r="54995" spans="13:21" s="104" customFormat="1" ht="15.75">
      <c r="M54995" s="172"/>
      <c r="N54995" s="172"/>
      <c r="O54995" s="172"/>
      <c r="U54995" s="173"/>
    </row>
    <row r="54996" spans="13:21" s="104" customFormat="1" ht="15.75">
      <c r="M54996" s="172"/>
      <c r="N54996" s="172"/>
      <c r="O54996" s="172"/>
      <c r="U54996" s="173"/>
    </row>
    <row r="54997" spans="13:21" s="104" customFormat="1" ht="15.75">
      <c r="M54997" s="172"/>
      <c r="N54997" s="172"/>
      <c r="O54997" s="172"/>
      <c r="U54997" s="173"/>
    </row>
    <row r="54998" spans="13:21" s="104" customFormat="1" ht="15.75">
      <c r="M54998" s="172"/>
      <c r="N54998" s="172"/>
      <c r="O54998" s="172"/>
      <c r="U54998" s="173"/>
    </row>
    <row r="54999" spans="13:21" s="104" customFormat="1" ht="15.75">
      <c r="M54999" s="172"/>
      <c r="N54999" s="172"/>
      <c r="O54999" s="172"/>
      <c r="U54999" s="173"/>
    </row>
    <row r="55000" spans="13:21" s="104" customFormat="1" ht="15.75">
      <c r="M55000" s="172"/>
      <c r="N55000" s="172"/>
      <c r="O55000" s="172"/>
      <c r="U55000" s="173"/>
    </row>
    <row r="55001" spans="13:21" s="104" customFormat="1" ht="15.75">
      <c r="M55001" s="172"/>
      <c r="N55001" s="172"/>
      <c r="O55001" s="172"/>
      <c r="U55001" s="173"/>
    </row>
    <row r="55002" spans="13:21" s="104" customFormat="1" ht="15.75">
      <c r="M55002" s="172"/>
      <c r="N55002" s="172"/>
      <c r="O55002" s="172"/>
      <c r="U55002" s="173"/>
    </row>
    <row r="55003" spans="13:21" s="104" customFormat="1" ht="15.75">
      <c r="M55003" s="172"/>
      <c r="N55003" s="172"/>
      <c r="O55003" s="172"/>
      <c r="U55003" s="173"/>
    </row>
    <row r="55004" spans="13:21" s="104" customFormat="1" ht="15.75">
      <c r="M55004" s="172"/>
      <c r="N55004" s="172"/>
      <c r="O55004" s="172"/>
      <c r="U55004" s="173"/>
    </row>
    <row r="55005" spans="13:21" s="104" customFormat="1" ht="15.75">
      <c r="M55005" s="172"/>
      <c r="N55005" s="172"/>
      <c r="O55005" s="172"/>
      <c r="U55005" s="173"/>
    </row>
    <row r="55006" spans="13:21" s="104" customFormat="1" ht="15.75">
      <c r="M55006" s="172"/>
      <c r="N55006" s="172"/>
      <c r="O55006" s="172"/>
      <c r="U55006" s="173"/>
    </row>
    <row r="55007" spans="13:21" s="104" customFormat="1" ht="15.75">
      <c r="M55007" s="172"/>
      <c r="N55007" s="172"/>
      <c r="O55007" s="172"/>
      <c r="U55007" s="173"/>
    </row>
    <row r="55008" spans="13:21" s="104" customFormat="1" ht="15.75">
      <c r="M55008" s="172"/>
      <c r="N55008" s="172"/>
      <c r="O55008" s="172"/>
      <c r="U55008" s="173"/>
    </row>
    <row r="55009" spans="13:21" s="104" customFormat="1" ht="15.75">
      <c r="M55009" s="172"/>
      <c r="N55009" s="172"/>
      <c r="O55009" s="172"/>
      <c r="U55009" s="173"/>
    </row>
    <row r="55010" spans="13:21" s="104" customFormat="1" ht="15.75">
      <c r="M55010" s="172"/>
      <c r="N55010" s="172"/>
      <c r="O55010" s="172"/>
      <c r="U55010" s="173"/>
    </row>
    <row r="55011" spans="13:21" s="104" customFormat="1" ht="15.75">
      <c r="M55011" s="172"/>
      <c r="N55011" s="172"/>
      <c r="O55011" s="172"/>
      <c r="U55011" s="173"/>
    </row>
    <row r="55012" spans="13:21" s="104" customFormat="1" ht="15.75">
      <c r="M55012" s="172"/>
      <c r="N55012" s="172"/>
      <c r="O55012" s="172"/>
      <c r="U55012" s="173"/>
    </row>
    <row r="55013" spans="13:21" s="104" customFormat="1" ht="15.75">
      <c r="M55013" s="172"/>
      <c r="N55013" s="172"/>
      <c r="O55013" s="172"/>
      <c r="U55013" s="173"/>
    </row>
    <row r="55014" spans="13:21" s="104" customFormat="1" ht="15.75">
      <c r="M55014" s="172"/>
      <c r="N55014" s="172"/>
      <c r="O55014" s="172"/>
      <c r="U55014" s="173"/>
    </row>
    <row r="55015" spans="13:21" s="104" customFormat="1" ht="15.75">
      <c r="M55015" s="172"/>
      <c r="N55015" s="172"/>
      <c r="O55015" s="172"/>
      <c r="U55015" s="173"/>
    </row>
    <row r="55016" spans="13:21" s="104" customFormat="1" ht="15.75">
      <c r="M55016" s="172"/>
      <c r="N55016" s="172"/>
      <c r="O55016" s="172"/>
      <c r="U55016" s="173"/>
    </row>
    <row r="55017" spans="13:21" s="104" customFormat="1" ht="15.75">
      <c r="M55017" s="172"/>
      <c r="N55017" s="172"/>
      <c r="O55017" s="172"/>
      <c r="U55017" s="173"/>
    </row>
    <row r="55018" spans="13:21" s="104" customFormat="1" ht="15.75">
      <c r="M55018" s="172"/>
      <c r="N55018" s="172"/>
      <c r="O55018" s="172"/>
      <c r="U55018" s="173"/>
    </row>
    <row r="55019" spans="13:21" s="104" customFormat="1" ht="15.75">
      <c r="M55019" s="172"/>
      <c r="N55019" s="172"/>
      <c r="O55019" s="172"/>
      <c r="U55019" s="173"/>
    </row>
    <row r="55020" spans="13:21" s="104" customFormat="1" ht="15.75">
      <c r="M55020" s="172"/>
      <c r="N55020" s="172"/>
      <c r="O55020" s="172"/>
      <c r="U55020" s="173"/>
    </row>
    <row r="55021" spans="13:21" s="104" customFormat="1" ht="15.75">
      <c r="M55021" s="172"/>
      <c r="N55021" s="172"/>
      <c r="O55021" s="172"/>
      <c r="U55021" s="173"/>
    </row>
    <row r="55022" spans="13:21" s="104" customFormat="1" ht="15.75">
      <c r="M55022" s="172"/>
      <c r="N55022" s="172"/>
      <c r="O55022" s="172"/>
      <c r="U55022" s="173"/>
    </row>
    <row r="55023" spans="13:21" s="104" customFormat="1" ht="15.75">
      <c r="M55023" s="172"/>
      <c r="N55023" s="172"/>
      <c r="O55023" s="172"/>
      <c r="U55023" s="173"/>
    </row>
    <row r="55024" spans="13:21" s="104" customFormat="1" ht="15.75">
      <c r="M55024" s="172"/>
      <c r="N55024" s="172"/>
      <c r="O55024" s="172"/>
      <c r="U55024" s="173"/>
    </row>
    <row r="55025" spans="13:21" s="104" customFormat="1" ht="15.75">
      <c r="M55025" s="172"/>
      <c r="N55025" s="172"/>
      <c r="O55025" s="172"/>
      <c r="U55025" s="173"/>
    </row>
    <row r="55026" spans="13:21" s="104" customFormat="1" ht="15.75">
      <c r="M55026" s="172"/>
      <c r="N55026" s="172"/>
      <c r="O55026" s="172"/>
      <c r="U55026" s="173"/>
    </row>
    <row r="55027" spans="13:21" s="104" customFormat="1" ht="15.75">
      <c r="M55027" s="172"/>
      <c r="N55027" s="172"/>
      <c r="O55027" s="172"/>
      <c r="U55027" s="173"/>
    </row>
    <row r="55028" spans="13:21" s="104" customFormat="1" ht="15.75">
      <c r="M55028" s="172"/>
      <c r="N55028" s="172"/>
      <c r="O55028" s="172"/>
      <c r="U55028" s="173"/>
    </row>
    <row r="55029" spans="13:21" s="104" customFormat="1" ht="15.75">
      <c r="M55029" s="172"/>
      <c r="N55029" s="172"/>
      <c r="O55029" s="172"/>
      <c r="U55029" s="173"/>
    </row>
    <row r="55030" spans="13:21" s="104" customFormat="1" ht="15.75">
      <c r="M55030" s="172"/>
      <c r="N55030" s="172"/>
      <c r="O55030" s="172"/>
      <c r="U55030" s="173"/>
    </row>
    <row r="55031" spans="13:21" s="104" customFormat="1" ht="15.75">
      <c r="M55031" s="172"/>
      <c r="N55031" s="172"/>
      <c r="O55031" s="172"/>
      <c r="U55031" s="173"/>
    </row>
    <row r="55032" spans="13:21" s="104" customFormat="1" ht="15.75">
      <c r="M55032" s="172"/>
      <c r="N55032" s="172"/>
      <c r="O55032" s="172"/>
      <c r="U55032" s="173"/>
    </row>
    <row r="55033" spans="13:21" s="104" customFormat="1" ht="15.75">
      <c r="M55033" s="172"/>
      <c r="N55033" s="172"/>
      <c r="O55033" s="172"/>
      <c r="U55033" s="173"/>
    </row>
    <row r="55034" spans="13:21" s="104" customFormat="1" ht="15.75">
      <c r="M55034" s="172"/>
      <c r="N55034" s="172"/>
      <c r="O55034" s="172"/>
      <c r="U55034" s="173"/>
    </row>
    <row r="55035" spans="13:21" s="104" customFormat="1" ht="15.75">
      <c r="M55035" s="172"/>
      <c r="N55035" s="172"/>
      <c r="O55035" s="172"/>
      <c r="U55035" s="173"/>
    </row>
    <row r="55036" spans="13:21" s="104" customFormat="1" ht="15.75">
      <c r="M55036" s="172"/>
      <c r="N55036" s="172"/>
      <c r="O55036" s="172"/>
      <c r="U55036" s="173"/>
    </row>
    <row r="55037" spans="13:21" s="104" customFormat="1" ht="15.75">
      <c r="M55037" s="172"/>
      <c r="N55037" s="172"/>
      <c r="O55037" s="172"/>
      <c r="U55037" s="173"/>
    </row>
    <row r="55038" spans="13:21" s="104" customFormat="1" ht="15.75">
      <c r="M55038" s="172"/>
      <c r="N55038" s="172"/>
      <c r="O55038" s="172"/>
      <c r="U55038" s="173"/>
    </row>
    <row r="55039" spans="13:21" s="104" customFormat="1" ht="15.75">
      <c r="M55039" s="172"/>
      <c r="N55039" s="172"/>
      <c r="O55039" s="172"/>
      <c r="U55039" s="173"/>
    </row>
    <row r="55040" spans="13:21" s="104" customFormat="1" ht="15.75">
      <c r="M55040" s="172"/>
      <c r="N55040" s="172"/>
      <c r="O55040" s="172"/>
      <c r="U55040" s="173"/>
    </row>
    <row r="55041" spans="13:21" s="104" customFormat="1" ht="15.75">
      <c r="M55041" s="172"/>
      <c r="N55041" s="172"/>
      <c r="O55041" s="172"/>
      <c r="U55041" s="173"/>
    </row>
    <row r="55042" spans="13:21" s="104" customFormat="1" ht="15.75">
      <c r="M55042" s="172"/>
      <c r="N55042" s="172"/>
      <c r="O55042" s="172"/>
      <c r="U55042" s="173"/>
    </row>
    <row r="55043" spans="13:21" s="104" customFormat="1" ht="15.75">
      <c r="M55043" s="172"/>
      <c r="N55043" s="172"/>
      <c r="O55043" s="172"/>
      <c r="U55043" s="173"/>
    </row>
    <row r="55044" spans="13:21" s="104" customFormat="1" ht="15.75">
      <c r="M55044" s="172"/>
      <c r="N55044" s="172"/>
      <c r="O55044" s="172"/>
      <c r="U55044" s="173"/>
    </row>
    <row r="55045" spans="13:21" s="104" customFormat="1" ht="15.75">
      <c r="M55045" s="172"/>
      <c r="N55045" s="172"/>
      <c r="O55045" s="172"/>
      <c r="U55045" s="173"/>
    </row>
    <row r="55046" spans="13:21" s="104" customFormat="1" ht="15.75">
      <c r="M55046" s="172"/>
      <c r="N55046" s="172"/>
      <c r="O55046" s="172"/>
      <c r="U55046" s="173"/>
    </row>
    <row r="55047" spans="13:21" s="104" customFormat="1" ht="15.75">
      <c r="M55047" s="172"/>
      <c r="N55047" s="172"/>
      <c r="O55047" s="172"/>
      <c r="U55047" s="173"/>
    </row>
    <row r="55048" spans="13:21" s="104" customFormat="1" ht="15.75">
      <c r="M55048" s="172"/>
      <c r="N55048" s="172"/>
      <c r="O55048" s="172"/>
      <c r="U55048" s="173"/>
    </row>
    <row r="55049" spans="13:21" s="104" customFormat="1" ht="15.75">
      <c r="M55049" s="172"/>
      <c r="N55049" s="172"/>
      <c r="O55049" s="172"/>
      <c r="U55049" s="173"/>
    </row>
    <row r="55050" spans="13:21" s="104" customFormat="1" ht="15.75">
      <c r="M55050" s="172"/>
      <c r="N55050" s="172"/>
      <c r="O55050" s="172"/>
      <c r="U55050" s="173"/>
    </row>
    <row r="55051" spans="13:21" s="104" customFormat="1" ht="15.75">
      <c r="M55051" s="172"/>
      <c r="N55051" s="172"/>
      <c r="O55051" s="172"/>
      <c r="U55051" s="173"/>
    </row>
    <row r="55052" spans="13:21" s="104" customFormat="1" ht="15.75">
      <c r="M55052" s="172"/>
      <c r="N55052" s="172"/>
      <c r="O55052" s="172"/>
      <c r="U55052" s="173"/>
    </row>
    <row r="55053" spans="13:21" s="104" customFormat="1" ht="15.75">
      <c r="M55053" s="172"/>
      <c r="N55053" s="172"/>
      <c r="O55053" s="172"/>
      <c r="U55053" s="173"/>
    </row>
    <row r="55054" spans="13:21" s="104" customFormat="1" ht="15.75">
      <c r="M55054" s="172"/>
      <c r="N55054" s="172"/>
      <c r="O55054" s="172"/>
      <c r="U55054" s="173"/>
    </row>
    <row r="55055" spans="13:21" s="104" customFormat="1" ht="15.75">
      <c r="M55055" s="172"/>
      <c r="N55055" s="172"/>
      <c r="O55055" s="172"/>
      <c r="U55055" s="173"/>
    </row>
    <row r="55056" spans="13:21" s="104" customFormat="1" ht="15.75">
      <c r="M55056" s="172"/>
      <c r="N55056" s="172"/>
      <c r="O55056" s="172"/>
      <c r="U55056" s="173"/>
    </row>
    <row r="55057" spans="13:21" s="104" customFormat="1" ht="15.75">
      <c r="M55057" s="172"/>
      <c r="N55057" s="172"/>
      <c r="O55057" s="172"/>
      <c r="U55057" s="173"/>
    </row>
    <row r="55058" spans="13:21" s="104" customFormat="1" ht="15.75">
      <c r="M55058" s="172"/>
      <c r="N55058" s="172"/>
      <c r="O55058" s="172"/>
      <c r="U55058" s="173"/>
    </row>
    <row r="55059" spans="13:21" s="104" customFormat="1" ht="15.75">
      <c r="M55059" s="172"/>
      <c r="N55059" s="172"/>
      <c r="O55059" s="172"/>
      <c r="U55059" s="173"/>
    </row>
    <row r="55060" spans="13:21" s="104" customFormat="1" ht="15.75">
      <c r="M55060" s="172"/>
      <c r="N55060" s="172"/>
      <c r="O55060" s="172"/>
      <c r="U55060" s="173"/>
    </row>
    <row r="55061" spans="13:21" s="104" customFormat="1" ht="15.75">
      <c r="M55061" s="172"/>
      <c r="N55061" s="172"/>
      <c r="O55061" s="172"/>
      <c r="U55061" s="173"/>
    </row>
    <row r="55062" spans="13:21" s="104" customFormat="1" ht="15.75">
      <c r="M55062" s="172"/>
      <c r="N55062" s="172"/>
      <c r="O55062" s="172"/>
      <c r="U55062" s="173"/>
    </row>
    <row r="55063" spans="13:21" s="104" customFormat="1" ht="15.75">
      <c r="M55063" s="172"/>
      <c r="N55063" s="172"/>
      <c r="O55063" s="172"/>
      <c r="U55063" s="173"/>
    </row>
    <row r="55064" spans="13:21" s="104" customFormat="1" ht="15.75">
      <c r="M55064" s="172"/>
      <c r="N55064" s="172"/>
      <c r="O55064" s="172"/>
      <c r="U55064" s="173"/>
    </row>
    <row r="55065" spans="13:21" s="104" customFormat="1" ht="15.75">
      <c r="M55065" s="172"/>
      <c r="N55065" s="172"/>
      <c r="O55065" s="172"/>
      <c r="U55065" s="173"/>
    </row>
    <row r="55066" spans="13:21" s="104" customFormat="1" ht="15.75">
      <c r="M55066" s="172"/>
      <c r="N55066" s="172"/>
      <c r="O55066" s="172"/>
      <c r="U55066" s="173"/>
    </row>
    <row r="55067" spans="13:21" s="104" customFormat="1" ht="15.75">
      <c r="M55067" s="172"/>
      <c r="N55067" s="172"/>
      <c r="O55067" s="172"/>
      <c r="U55067" s="173"/>
    </row>
    <row r="55068" spans="13:21" s="104" customFormat="1" ht="15.75">
      <c r="M55068" s="172"/>
      <c r="N55068" s="172"/>
      <c r="O55068" s="172"/>
      <c r="U55068" s="173"/>
    </row>
    <row r="55069" spans="13:21" s="104" customFormat="1" ht="15.75">
      <c r="M55069" s="172"/>
      <c r="N55069" s="172"/>
      <c r="O55069" s="172"/>
      <c r="U55069" s="173"/>
    </row>
    <row r="55070" spans="13:21" s="104" customFormat="1" ht="15.75">
      <c r="M55070" s="172"/>
      <c r="N55070" s="172"/>
      <c r="O55070" s="172"/>
      <c r="U55070" s="173"/>
    </row>
    <row r="55071" spans="13:21" s="104" customFormat="1" ht="15.75">
      <c r="M55071" s="172"/>
      <c r="N55071" s="172"/>
      <c r="O55071" s="172"/>
      <c r="U55071" s="173"/>
    </row>
    <row r="55072" spans="13:21" s="104" customFormat="1" ht="15.75">
      <c r="M55072" s="172"/>
      <c r="N55072" s="172"/>
      <c r="O55072" s="172"/>
      <c r="U55072" s="173"/>
    </row>
    <row r="55073" spans="13:21" s="104" customFormat="1" ht="15.75">
      <c r="M55073" s="172"/>
      <c r="N55073" s="172"/>
      <c r="O55073" s="172"/>
      <c r="U55073" s="173"/>
    </row>
    <row r="55074" spans="13:21" s="104" customFormat="1" ht="15.75">
      <c r="M55074" s="172"/>
      <c r="N55074" s="172"/>
      <c r="O55074" s="172"/>
      <c r="U55074" s="173"/>
    </row>
    <row r="55075" spans="13:21" s="104" customFormat="1" ht="15.75">
      <c r="M55075" s="172"/>
      <c r="N55075" s="172"/>
      <c r="O55075" s="172"/>
      <c r="U55075" s="173"/>
    </row>
    <row r="55076" spans="13:21" s="104" customFormat="1" ht="15.75">
      <c r="M55076" s="172"/>
      <c r="N55076" s="172"/>
      <c r="O55076" s="172"/>
      <c r="U55076" s="173"/>
    </row>
    <row r="55077" spans="13:21" s="104" customFormat="1" ht="15.75">
      <c r="M55077" s="172"/>
      <c r="N55077" s="172"/>
      <c r="O55077" s="172"/>
      <c r="U55077" s="173"/>
    </row>
    <row r="55078" spans="13:21" s="104" customFormat="1" ht="15.75">
      <c r="M55078" s="172"/>
      <c r="N55078" s="172"/>
      <c r="O55078" s="172"/>
      <c r="U55078" s="173"/>
    </row>
    <row r="55079" spans="13:21" s="104" customFormat="1" ht="15.75">
      <c r="M55079" s="172"/>
      <c r="N55079" s="172"/>
      <c r="O55079" s="172"/>
      <c r="U55079" s="173"/>
    </row>
    <row r="55080" spans="13:21" s="104" customFormat="1" ht="15.75">
      <c r="M55080" s="172"/>
      <c r="N55080" s="172"/>
      <c r="O55080" s="172"/>
      <c r="U55080" s="173"/>
    </row>
    <row r="55081" spans="13:21" s="104" customFormat="1" ht="15.75">
      <c r="M55081" s="172"/>
      <c r="N55081" s="172"/>
      <c r="O55081" s="172"/>
      <c r="U55081" s="173"/>
    </row>
    <row r="55082" spans="13:21" s="104" customFormat="1" ht="15.75">
      <c r="M55082" s="172"/>
      <c r="N55082" s="172"/>
      <c r="O55082" s="172"/>
      <c r="U55082" s="173"/>
    </row>
    <row r="55083" spans="13:21" s="104" customFormat="1" ht="15.75">
      <c r="M55083" s="172"/>
      <c r="N55083" s="172"/>
      <c r="O55083" s="172"/>
      <c r="U55083" s="173"/>
    </row>
    <row r="55084" spans="13:21" s="104" customFormat="1" ht="15.75">
      <c r="M55084" s="172"/>
      <c r="N55084" s="172"/>
      <c r="O55084" s="172"/>
      <c r="U55084" s="173"/>
    </row>
    <row r="55085" spans="13:21" s="104" customFormat="1" ht="15.75">
      <c r="M55085" s="172"/>
      <c r="N55085" s="172"/>
      <c r="O55085" s="172"/>
      <c r="U55085" s="173"/>
    </row>
    <row r="55086" spans="13:21" s="104" customFormat="1" ht="15.75">
      <c r="M55086" s="172"/>
      <c r="N55086" s="172"/>
      <c r="O55086" s="172"/>
      <c r="U55086" s="173"/>
    </row>
    <row r="55087" spans="13:21" s="104" customFormat="1" ht="15.75">
      <c r="M55087" s="172"/>
      <c r="N55087" s="172"/>
      <c r="O55087" s="172"/>
      <c r="U55087" s="173"/>
    </row>
    <row r="55088" spans="13:21" s="104" customFormat="1" ht="15.75">
      <c r="M55088" s="172"/>
      <c r="N55088" s="172"/>
      <c r="O55088" s="172"/>
      <c r="U55088" s="173"/>
    </row>
    <row r="55089" spans="13:21" s="104" customFormat="1" ht="15.75">
      <c r="M55089" s="172"/>
      <c r="N55089" s="172"/>
      <c r="O55089" s="172"/>
      <c r="U55089" s="173"/>
    </row>
    <row r="55090" spans="13:21" s="104" customFormat="1" ht="15.75">
      <c r="M55090" s="172"/>
      <c r="N55090" s="172"/>
      <c r="O55090" s="172"/>
      <c r="U55090" s="173"/>
    </row>
    <row r="55091" spans="13:21" s="104" customFormat="1" ht="15.75">
      <c r="M55091" s="172"/>
      <c r="N55091" s="172"/>
      <c r="O55091" s="172"/>
      <c r="U55091" s="173"/>
    </row>
    <row r="55092" spans="13:21" s="104" customFormat="1" ht="15.75">
      <c r="M55092" s="172"/>
      <c r="N55092" s="172"/>
      <c r="O55092" s="172"/>
      <c r="U55092" s="173"/>
    </row>
    <row r="55093" spans="13:21" s="104" customFormat="1" ht="15.75">
      <c r="M55093" s="172"/>
      <c r="N55093" s="172"/>
      <c r="O55093" s="172"/>
      <c r="U55093" s="173"/>
    </row>
    <row r="55094" spans="13:21" s="104" customFormat="1" ht="15.75">
      <c r="M55094" s="172"/>
      <c r="N55094" s="172"/>
      <c r="O55094" s="172"/>
      <c r="U55094" s="173"/>
    </row>
    <row r="55095" spans="13:21" s="104" customFormat="1" ht="15.75">
      <c r="M55095" s="172"/>
      <c r="N55095" s="172"/>
      <c r="O55095" s="172"/>
      <c r="U55095" s="173"/>
    </row>
    <row r="55096" spans="13:21" s="104" customFormat="1" ht="15.75">
      <c r="M55096" s="172"/>
      <c r="N55096" s="172"/>
      <c r="O55096" s="172"/>
      <c r="U55096" s="173"/>
    </row>
    <row r="55097" spans="13:21" s="104" customFormat="1" ht="15.75">
      <c r="M55097" s="172"/>
      <c r="N55097" s="172"/>
      <c r="O55097" s="172"/>
      <c r="U55097" s="173"/>
    </row>
    <row r="55098" spans="13:21" s="104" customFormat="1" ht="15.75">
      <c r="M55098" s="172"/>
      <c r="N55098" s="172"/>
      <c r="O55098" s="172"/>
      <c r="U55098" s="173"/>
    </row>
    <row r="55099" spans="13:21" s="104" customFormat="1" ht="15.75">
      <c r="M55099" s="172"/>
      <c r="N55099" s="172"/>
      <c r="O55099" s="172"/>
      <c r="U55099" s="173"/>
    </row>
    <row r="55100" spans="13:21" s="104" customFormat="1" ht="15.75">
      <c r="M55100" s="172"/>
      <c r="N55100" s="172"/>
      <c r="O55100" s="172"/>
      <c r="U55100" s="173"/>
    </row>
    <row r="55101" spans="13:21" s="104" customFormat="1" ht="15.75">
      <c r="M55101" s="172"/>
      <c r="N55101" s="172"/>
      <c r="O55101" s="172"/>
      <c r="U55101" s="173"/>
    </row>
    <row r="55102" spans="13:21" s="104" customFormat="1" ht="15.75">
      <c r="M55102" s="172"/>
      <c r="N55102" s="172"/>
      <c r="O55102" s="172"/>
      <c r="U55102" s="173"/>
    </row>
    <row r="55103" spans="13:21" s="104" customFormat="1" ht="15.75">
      <c r="M55103" s="172"/>
      <c r="N55103" s="172"/>
      <c r="O55103" s="172"/>
      <c r="U55103" s="173"/>
    </row>
    <row r="55104" spans="13:21" s="104" customFormat="1" ht="15.75">
      <c r="M55104" s="172"/>
      <c r="N55104" s="172"/>
      <c r="O55104" s="172"/>
      <c r="U55104" s="173"/>
    </row>
    <row r="55105" spans="13:21" s="104" customFormat="1" ht="15.75">
      <c r="M55105" s="172"/>
      <c r="N55105" s="172"/>
      <c r="O55105" s="172"/>
      <c r="U55105" s="173"/>
    </row>
    <row r="55106" spans="13:21" s="104" customFormat="1" ht="15.75">
      <c r="M55106" s="172"/>
      <c r="N55106" s="172"/>
      <c r="O55106" s="172"/>
      <c r="U55106" s="173"/>
    </row>
    <row r="55107" spans="13:21" s="104" customFormat="1" ht="15.75">
      <c r="M55107" s="172"/>
      <c r="N55107" s="172"/>
      <c r="O55107" s="172"/>
      <c r="U55107" s="173"/>
    </row>
    <row r="55108" spans="13:21" s="104" customFormat="1" ht="15.75">
      <c r="M55108" s="172"/>
      <c r="N55108" s="172"/>
      <c r="O55108" s="172"/>
      <c r="U55108" s="173"/>
    </row>
    <row r="55109" spans="13:21" s="104" customFormat="1" ht="15.75">
      <c r="M55109" s="172"/>
      <c r="N55109" s="172"/>
      <c r="O55109" s="172"/>
      <c r="U55109" s="173"/>
    </row>
    <row r="55110" spans="13:21" s="104" customFormat="1" ht="15.75">
      <c r="M55110" s="172"/>
      <c r="N55110" s="172"/>
      <c r="O55110" s="172"/>
      <c r="U55110" s="173"/>
    </row>
    <row r="55111" spans="13:21" s="104" customFormat="1" ht="15.75">
      <c r="M55111" s="172"/>
      <c r="N55111" s="172"/>
      <c r="O55111" s="172"/>
      <c r="U55111" s="173"/>
    </row>
    <row r="55112" spans="13:21" s="104" customFormat="1" ht="15.75">
      <c r="M55112" s="172"/>
      <c r="N55112" s="172"/>
      <c r="O55112" s="172"/>
      <c r="U55112" s="173"/>
    </row>
    <row r="55113" spans="13:21" s="104" customFormat="1" ht="15.75">
      <c r="M55113" s="172"/>
      <c r="N55113" s="172"/>
      <c r="O55113" s="172"/>
      <c r="U55113" s="173"/>
    </row>
    <row r="55114" spans="13:21" s="104" customFormat="1" ht="15.75">
      <c r="M55114" s="172"/>
      <c r="N55114" s="172"/>
      <c r="O55114" s="172"/>
      <c r="U55114" s="173"/>
    </row>
    <row r="55115" spans="13:21" s="104" customFormat="1" ht="15.75">
      <c r="M55115" s="172"/>
      <c r="N55115" s="172"/>
      <c r="O55115" s="172"/>
      <c r="U55115" s="173"/>
    </row>
    <row r="55116" spans="13:21" s="104" customFormat="1" ht="15.75">
      <c r="M55116" s="172"/>
      <c r="N55116" s="172"/>
      <c r="O55116" s="172"/>
      <c r="U55116" s="173"/>
    </row>
    <row r="55117" spans="13:21" s="104" customFormat="1" ht="15.75">
      <c r="M55117" s="172"/>
      <c r="N55117" s="172"/>
      <c r="O55117" s="172"/>
      <c r="U55117" s="173"/>
    </row>
    <row r="55118" spans="13:21" s="104" customFormat="1" ht="15.75">
      <c r="M55118" s="172"/>
      <c r="N55118" s="172"/>
      <c r="O55118" s="172"/>
      <c r="U55118" s="173"/>
    </row>
    <row r="55119" spans="13:21" s="104" customFormat="1" ht="15.75">
      <c r="M55119" s="172"/>
      <c r="N55119" s="172"/>
      <c r="O55119" s="172"/>
      <c r="U55119" s="173"/>
    </row>
    <row r="55120" spans="13:21" s="104" customFormat="1" ht="15.75">
      <c r="M55120" s="172"/>
      <c r="N55120" s="172"/>
      <c r="O55120" s="172"/>
      <c r="U55120" s="173"/>
    </row>
    <row r="55121" spans="13:21" s="104" customFormat="1" ht="15.75">
      <c r="M55121" s="172"/>
      <c r="N55121" s="172"/>
      <c r="O55121" s="172"/>
      <c r="U55121" s="173"/>
    </row>
    <row r="55122" spans="13:21" s="104" customFormat="1" ht="15.75">
      <c r="M55122" s="172"/>
      <c r="N55122" s="172"/>
      <c r="O55122" s="172"/>
      <c r="U55122" s="173"/>
    </row>
    <row r="55123" spans="13:21" s="104" customFormat="1" ht="15.75">
      <c r="M55123" s="172"/>
      <c r="N55123" s="172"/>
      <c r="O55123" s="172"/>
      <c r="U55123" s="173"/>
    </row>
    <row r="55124" spans="13:21" s="104" customFormat="1" ht="15.75">
      <c r="M55124" s="172"/>
      <c r="N55124" s="172"/>
      <c r="O55124" s="172"/>
      <c r="U55124" s="173"/>
    </row>
    <row r="55125" spans="13:21" s="104" customFormat="1" ht="15.75">
      <c r="M55125" s="172"/>
      <c r="N55125" s="172"/>
      <c r="O55125" s="172"/>
      <c r="U55125" s="173"/>
    </row>
    <row r="55126" spans="13:21" s="104" customFormat="1" ht="15.75">
      <c r="M55126" s="172"/>
      <c r="N55126" s="172"/>
      <c r="O55126" s="172"/>
      <c r="U55126" s="173"/>
    </row>
    <row r="55127" spans="13:21" s="104" customFormat="1" ht="15.75">
      <c r="M55127" s="172"/>
      <c r="N55127" s="172"/>
      <c r="O55127" s="172"/>
      <c r="U55127" s="173"/>
    </row>
    <row r="55128" spans="13:21" s="104" customFormat="1" ht="15.75">
      <c r="M55128" s="172"/>
      <c r="N55128" s="172"/>
      <c r="O55128" s="172"/>
      <c r="U55128" s="173"/>
    </row>
    <row r="55129" spans="13:21" s="104" customFormat="1" ht="15.75">
      <c r="M55129" s="172"/>
      <c r="N55129" s="172"/>
      <c r="O55129" s="172"/>
      <c r="U55129" s="173"/>
    </row>
    <row r="55130" spans="13:21" s="104" customFormat="1" ht="15.75">
      <c r="M55130" s="172"/>
      <c r="N55130" s="172"/>
      <c r="O55130" s="172"/>
      <c r="U55130" s="173"/>
    </row>
    <row r="55131" spans="13:21" s="104" customFormat="1" ht="15.75">
      <c r="M55131" s="172"/>
      <c r="N55131" s="172"/>
      <c r="O55131" s="172"/>
      <c r="U55131" s="173"/>
    </row>
    <row r="55132" spans="13:21" s="104" customFormat="1" ht="15.75">
      <c r="M55132" s="172"/>
      <c r="N55132" s="172"/>
      <c r="O55132" s="172"/>
      <c r="U55132" s="173"/>
    </row>
    <row r="55133" spans="13:21" s="104" customFormat="1" ht="15.75">
      <c r="M55133" s="172"/>
      <c r="N55133" s="172"/>
      <c r="O55133" s="172"/>
      <c r="U55133" s="173"/>
    </row>
    <row r="55134" spans="13:21" s="104" customFormat="1" ht="15.75">
      <c r="M55134" s="172"/>
      <c r="N55134" s="172"/>
      <c r="O55134" s="172"/>
      <c r="U55134" s="173"/>
    </row>
    <row r="55135" spans="13:21" s="104" customFormat="1" ht="15.75">
      <c r="M55135" s="172"/>
      <c r="N55135" s="172"/>
      <c r="O55135" s="172"/>
      <c r="U55135" s="173"/>
    </row>
    <row r="55136" spans="13:21" s="104" customFormat="1" ht="15.75">
      <c r="M55136" s="172"/>
      <c r="N55136" s="172"/>
      <c r="O55136" s="172"/>
      <c r="U55136" s="173"/>
    </row>
    <row r="55137" spans="13:21" s="104" customFormat="1" ht="15.75">
      <c r="M55137" s="172"/>
      <c r="N55137" s="172"/>
      <c r="O55137" s="172"/>
      <c r="U55137" s="173"/>
    </row>
    <row r="55138" spans="13:21" s="104" customFormat="1" ht="15.75">
      <c r="M55138" s="172"/>
      <c r="N55138" s="172"/>
      <c r="O55138" s="172"/>
      <c r="U55138" s="173"/>
    </row>
    <row r="55139" spans="13:21" s="104" customFormat="1" ht="15.75">
      <c r="M55139" s="172"/>
      <c r="N55139" s="172"/>
      <c r="O55139" s="172"/>
      <c r="U55139" s="173"/>
    </row>
    <row r="55140" spans="13:21" s="104" customFormat="1" ht="15.75">
      <c r="M55140" s="172"/>
      <c r="N55140" s="172"/>
      <c r="O55140" s="172"/>
      <c r="U55140" s="173"/>
    </row>
    <row r="55141" spans="13:21" s="104" customFormat="1" ht="15.75">
      <c r="M55141" s="172"/>
      <c r="N55141" s="172"/>
      <c r="O55141" s="172"/>
      <c r="U55141" s="173"/>
    </row>
    <row r="55142" spans="13:21" s="104" customFormat="1" ht="15.75">
      <c r="M55142" s="172"/>
      <c r="N55142" s="172"/>
      <c r="O55142" s="172"/>
      <c r="U55142" s="173"/>
    </row>
    <row r="55143" spans="13:21" s="104" customFormat="1" ht="15.75">
      <c r="M55143" s="172"/>
      <c r="N55143" s="172"/>
      <c r="O55143" s="172"/>
      <c r="U55143" s="173"/>
    </row>
    <row r="55144" spans="13:21" s="104" customFormat="1" ht="15.75">
      <c r="M55144" s="172"/>
      <c r="N55144" s="172"/>
      <c r="O55144" s="172"/>
      <c r="U55144" s="173"/>
    </row>
    <row r="55145" spans="13:21" s="104" customFormat="1" ht="15.75">
      <c r="M55145" s="172"/>
      <c r="N55145" s="172"/>
      <c r="O55145" s="172"/>
      <c r="U55145" s="173"/>
    </row>
    <row r="55146" spans="13:21" s="104" customFormat="1" ht="15.75">
      <c r="M55146" s="172"/>
      <c r="N55146" s="172"/>
      <c r="O55146" s="172"/>
      <c r="U55146" s="173"/>
    </row>
    <row r="55147" spans="13:21" s="104" customFormat="1" ht="15.75">
      <c r="M55147" s="172"/>
      <c r="N55147" s="172"/>
      <c r="O55147" s="172"/>
      <c r="U55147" s="173"/>
    </row>
    <row r="55148" spans="13:21" s="104" customFormat="1" ht="15.75">
      <c r="M55148" s="172"/>
      <c r="N55148" s="172"/>
      <c r="O55148" s="172"/>
      <c r="U55148" s="173"/>
    </row>
    <row r="55149" spans="13:21" s="104" customFormat="1" ht="15.75">
      <c r="M55149" s="172"/>
      <c r="N55149" s="172"/>
      <c r="O55149" s="172"/>
      <c r="U55149" s="173"/>
    </row>
    <row r="55150" spans="13:21" s="104" customFormat="1" ht="15.75">
      <c r="M55150" s="172"/>
      <c r="N55150" s="172"/>
      <c r="O55150" s="172"/>
      <c r="U55150" s="173"/>
    </row>
    <row r="55151" spans="13:21" s="104" customFormat="1" ht="15.75">
      <c r="M55151" s="172"/>
      <c r="N55151" s="172"/>
      <c r="O55151" s="172"/>
      <c r="U55151" s="173"/>
    </row>
    <row r="55152" spans="13:21" s="104" customFormat="1" ht="15.75">
      <c r="M55152" s="172"/>
      <c r="N55152" s="172"/>
      <c r="O55152" s="172"/>
      <c r="U55152" s="173"/>
    </row>
    <row r="55153" spans="13:21" s="104" customFormat="1" ht="15.75">
      <c r="M55153" s="172"/>
      <c r="N55153" s="172"/>
      <c r="O55153" s="172"/>
      <c r="U55153" s="173"/>
    </row>
    <row r="55154" spans="13:21" s="104" customFormat="1" ht="15.75">
      <c r="M55154" s="172"/>
      <c r="N55154" s="172"/>
      <c r="O55154" s="172"/>
      <c r="U55154" s="173"/>
    </row>
    <row r="55155" spans="13:21" s="104" customFormat="1" ht="15.75">
      <c r="M55155" s="172"/>
      <c r="N55155" s="172"/>
      <c r="O55155" s="172"/>
      <c r="U55155" s="173"/>
    </row>
    <row r="55156" spans="13:21" s="104" customFormat="1" ht="15.75">
      <c r="M55156" s="172"/>
      <c r="N55156" s="172"/>
      <c r="O55156" s="172"/>
      <c r="U55156" s="173"/>
    </row>
    <row r="55157" spans="13:21" s="104" customFormat="1" ht="15.75">
      <c r="M55157" s="172"/>
      <c r="N55157" s="172"/>
      <c r="O55157" s="172"/>
      <c r="U55157" s="173"/>
    </row>
    <row r="55158" spans="13:21" s="104" customFormat="1" ht="15.75">
      <c r="M55158" s="172"/>
      <c r="N55158" s="172"/>
      <c r="O55158" s="172"/>
      <c r="U55158" s="173"/>
    </row>
    <row r="55159" spans="13:21" s="104" customFormat="1" ht="15.75">
      <c r="M55159" s="172"/>
      <c r="N55159" s="172"/>
      <c r="O55159" s="172"/>
      <c r="U55159" s="173"/>
    </row>
    <row r="55160" spans="13:21" s="104" customFormat="1" ht="15.75">
      <c r="M55160" s="172"/>
      <c r="N55160" s="172"/>
      <c r="O55160" s="172"/>
      <c r="U55160" s="173"/>
    </row>
    <row r="55161" spans="13:21" s="104" customFormat="1" ht="15.75">
      <c r="M55161" s="172"/>
      <c r="N55161" s="172"/>
      <c r="O55161" s="172"/>
      <c r="U55161" s="173"/>
    </row>
    <row r="55162" spans="13:21" s="104" customFormat="1" ht="15.75">
      <c r="M55162" s="172"/>
      <c r="N55162" s="172"/>
      <c r="O55162" s="172"/>
      <c r="U55162" s="173"/>
    </row>
    <row r="55163" spans="13:21" s="104" customFormat="1" ht="15.75">
      <c r="M55163" s="172"/>
      <c r="N55163" s="172"/>
      <c r="O55163" s="172"/>
      <c r="U55163" s="173"/>
    </row>
    <row r="55164" spans="13:21" s="104" customFormat="1" ht="15.75">
      <c r="M55164" s="172"/>
      <c r="N55164" s="172"/>
      <c r="O55164" s="172"/>
      <c r="U55164" s="173"/>
    </row>
    <row r="55165" spans="13:21" s="104" customFormat="1" ht="15.75">
      <c r="M55165" s="172"/>
      <c r="N55165" s="172"/>
      <c r="O55165" s="172"/>
      <c r="U55165" s="173"/>
    </row>
    <row r="55166" spans="13:21" s="104" customFormat="1" ht="15.75">
      <c r="M55166" s="172"/>
      <c r="N55166" s="172"/>
      <c r="O55166" s="172"/>
      <c r="U55166" s="173"/>
    </row>
    <row r="55167" spans="13:21" s="104" customFormat="1" ht="15.75">
      <c r="M55167" s="172"/>
      <c r="N55167" s="172"/>
      <c r="O55167" s="172"/>
      <c r="U55167" s="173"/>
    </row>
    <row r="55168" spans="13:21" s="104" customFormat="1" ht="15.75">
      <c r="M55168" s="172"/>
      <c r="N55168" s="172"/>
      <c r="O55168" s="172"/>
      <c r="U55168" s="173"/>
    </row>
    <row r="55169" spans="13:21" s="104" customFormat="1" ht="15.75">
      <c r="M55169" s="172"/>
      <c r="N55169" s="172"/>
      <c r="O55169" s="172"/>
      <c r="U55169" s="173"/>
    </row>
    <row r="55170" spans="13:21" s="104" customFormat="1" ht="15.75">
      <c r="M55170" s="172"/>
      <c r="N55170" s="172"/>
      <c r="O55170" s="172"/>
      <c r="U55170" s="173"/>
    </row>
    <row r="55171" spans="13:21" s="104" customFormat="1" ht="15.75">
      <c r="M55171" s="172"/>
      <c r="N55171" s="172"/>
      <c r="O55171" s="172"/>
      <c r="U55171" s="173"/>
    </row>
    <row r="55172" spans="13:21" s="104" customFormat="1" ht="15.75">
      <c r="M55172" s="172"/>
      <c r="N55172" s="172"/>
      <c r="O55172" s="172"/>
      <c r="U55172" s="173"/>
    </row>
    <row r="55173" spans="13:21" s="104" customFormat="1" ht="15.75">
      <c r="M55173" s="172"/>
      <c r="N55173" s="172"/>
      <c r="O55173" s="172"/>
      <c r="U55173" s="173"/>
    </row>
    <row r="55174" spans="13:21" s="104" customFormat="1" ht="15.75">
      <c r="M55174" s="172"/>
      <c r="N55174" s="172"/>
      <c r="O55174" s="172"/>
      <c r="U55174" s="173"/>
    </row>
    <row r="55175" spans="13:21" s="104" customFormat="1" ht="15.75">
      <c r="M55175" s="172"/>
      <c r="N55175" s="172"/>
      <c r="O55175" s="172"/>
      <c r="U55175" s="173"/>
    </row>
    <row r="55176" spans="13:21" s="104" customFormat="1" ht="15.75">
      <c r="M55176" s="172"/>
      <c r="N55176" s="172"/>
      <c r="O55176" s="172"/>
      <c r="U55176" s="173"/>
    </row>
    <row r="55177" spans="13:21" s="104" customFormat="1" ht="15.75">
      <c r="M55177" s="172"/>
      <c r="N55177" s="172"/>
      <c r="O55177" s="172"/>
      <c r="U55177" s="173"/>
    </row>
    <row r="55178" spans="13:21" s="104" customFormat="1" ht="15.75">
      <c r="M55178" s="172"/>
      <c r="N55178" s="172"/>
      <c r="O55178" s="172"/>
      <c r="U55178" s="173"/>
    </row>
    <row r="55179" spans="13:21" s="104" customFormat="1" ht="15.75">
      <c r="M55179" s="172"/>
      <c r="N55179" s="172"/>
      <c r="O55179" s="172"/>
      <c r="U55179" s="173"/>
    </row>
    <row r="55180" spans="13:21" s="104" customFormat="1" ht="15.75">
      <c r="M55180" s="172"/>
      <c r="N55180" s="172"/>
      <c r="O55180" s="172"/>
      <c r="U55180" s="173"/>
    </row>
    <row r="55181" spans="13:21" s="104" customFormat="1" ht="15.75">
      <c r="M55181" s="172"/>
      <c r="N55181" s="172"/>
      <c r="O55181" s="172"/>
      <c r="U55181" s="173"/>
    </row>
    <row r="55182" spans="13:21" s="104" customFormat="1" ht="15.75">
      <c r="M55182" s="172"/>
      <c r="N55182" s="172"/>
      <c r="O55182" s="172"/>
      <c r="U55182" s="173"/>
    </row>
    <row r="55183" spans="13:21" s="104" customFormat="1" ht="15.75">
      <c r="M55183" s="172"/>
      <c r="N55183" s="172"/>
      <c r="O55183" s="172"/>
      <c r="U55183" s="173"/>
    </row>
    <row r="55184" spans="13:21" s="104" customFormat="1" ht="15.75">
      <c r="M55184" s="172"/>
      <c r="N55184" s="172"/>
      <c r="O55184" s="172"/>
      <c r="U55184" s="173"/>
    </row>
    <row r="55185" spans="13:21" s="104" customFormat="1" ht="15.75">
      <c r="M55185" s="172"/>
      <c r="N55185" s="172"/>
      <c r="O55185" s="172"/>
      <c r="U55185" s="173"/>
    </row>
    <row r="55186" spans="13:21" s="104" customFormat="1" ht="15.75">
      <c r="M55186" s="172"/>
      <c r="N55186" s="172"/>
      <c r="O55186" s="172"/>
      <c r="U55186" s="173"/>
    </row>
    <row r="55187" spans="13:21" s="104" customFormat="1" ht="15.75">
      <c r="M55187" s="172"/>
      <c r="N55187" s="172"/>
      <c r="O55187" s="172"/>
      <c r="U55187" s="173"/>
    </row>
    <row r="55188" spans="13:21" s="104" customFormat="1" ht="15.75">
      <c r="M55188" s="172"/>
      <c r="N55188" s="172"/>
      <c r="O55188" s="172"/>
      <c r="U55188" s="173"/>
    </row>
    <row r="55189" spans="13:21" s="104" customFormat="1" ht="15.75">
      <c r="M55189" s="172"/>
      <c r="N55189" s="172"/>
      <c r="O55189" s="172"/>
      <c r="U55189" s="173"/>
    </row>
    <row r="55190" spans="13:21" s="104" customFormat="1" ht="15.75">
      <c r="M55190" s="172"/>
      <c r="N55190" s="172"/>
      <c r="O55190" s="172"/>
      <c r="U55190" s="173"/>
    </row>
    <row r="55191" spans="13:21" s="104" customFormat="1" ht="15.75">
      <c r="M55191" s="172"/>
      <c r="N55191" s="172"/>
      <c r="O55191" s="172"/>
      <c r="U55191" s="173"/>
    </row>
    <row r="55192" spans="13:21" s="104" customFormat="1" ht="15.75">
      <c r="M55192" s="172"/>
      <c r="N55192" s="172"/>
      <c r="O55192" s="172"/>
      <c r="U55192" s="173"/>
    </row>
    <row r="55193" spans="13:21" s="104" customFormat="1" ht="15.75">
      <c r="M55193" s="172"/>
      <c r="N55193" s="172"/>
      <c r="O55193" s="172"/>
      <c r="U55193" s="173"/>
    </row>
    <row r="55194" spans="13:21" s="104" customFormat="1" ht="15.75">
      <c r="M55194" s="172"/>
      <c r="N55194" s="172"/>
      <c r="O55194" s="172"/>
      <c r="U55194" s="173"/>
    </row>
    <row r="55195" spans="13:21" s="104" customFormat="1" ht="15.75">
      <c r="M55195" s="172"/>
      <c r="N55195" s="172"/>
      <c r="O55195" s="172"/>
      <c r="U55195" s="173"/>
    </row>
    <row r="55196" spans="13:21" s="104" customFormat="1" ht="15.75">
      <c r="M55196" s="172"/>
      <c r="N55196" s="172"/>
      <c r="O55196" s="172"/>
      <c r="U55196" s="173"/>
    </row>
    <row r="55197" spans="13:21" s="104" customFormat="1" ht="15.75">
      <c r="M55197" s="172"/>
      <c r="N55197" s="172"/>
      <c r="O55197" s="172"/>
      <c r="U55197" s="173"/>
    </row>
    <row r="55198" spans="13:21" s="104" customFormat="1" ht="15.75">
      <c r="M55198" s="172"/>
      <c r="N55198" s="172"/>
      <c r="O55198" s="172"/>
      <c r="U55198" s="173"/>
    </row>
    <row r="55199" spans="13:21" s="104" customFormat="1" ht="15.75">
      <c r="M55199" s="172"/>
      <c r="N55199" s="172"/>
      <c r="O55199" s="172"/>
      <c r="U55199" s="173"/>
    </row>
    <row r="55200" spans="13:21" s="104" customFormat="1" ht="15.75">
      <c r="M55200" s="172"/>
      <c r="N55200" s="172"/>
      <c r="O55200" s="172"/>
      <c r="U55200" s="173"/>
    </row>
    <row r="55201" spans="13:21" s="104" customFormat="1" ht="15.75">
      <c r="M55201" s="172"/>
      <c r="N55201" s="172"/>
      <c r="O55201" s="172"/>
      <c r="U55201" s="173"/>
    </row>
    <row r="55202" spans="13:21" s="104" customFormat="1" ht="15.75">
      <c r="M55202" s="172"/>
      <c r="N55202" s="172"/>
      <c r="O55202" s="172"/>
      <c r="U55202" s="173"/>
    </row>
    <row r="55203" spans="13:21" s="104" customFormat="1" ht="15.75">
      <c r="M55203" s="172"/>
      <c r="N55203" s="172"/>
      <c r="O55203" s="172"/>
      <c r="U55203" s="173"/>
    </row>
    <row r="55204" spans="13:21" s="104" customFormat="1" ht="15.75">
      <c r="M55204" s="172"/>
      <c r="N55204" s="172"/>
      <c r="O55204" s="172"/>
      <c r="U55204" s="173"/>
    </row>
    <row r="55205" spans="13:21" s="104" customFormat="1" ht="15.75">
      <c r="M55205" s="172"/>
      <c r="N55205" s="172"/>
      <c r="O55205" s="172"/>
      <c r="U55205" s="173"/>
    </row>
    <row r="55206" spans="13:21" s="104" customFormat="1" ht="15.75">
      <c r="M55206" s="172"/>
      <c r="N55206" s="172"/>
      <c r="O55206" s="172"/>
      <c r="U55206" s="173"/>
    </row>
    <row r="55207" spans="13:21" s="104" customFormat="1" ht="15.75">
      <c r="M55207" s="172"/>
      <c r="N55207" s="172"/>
      <c r="O55207" s="172"/>
      <c r="U55207" s="173"/>
    </row>
    <row r="55208" spans="13:21" s="104" customFormat="1" ht="15.75">
      <c r="M55208" s="172"/>
      <c r="N55208" s="172"/>
      <c r="O55208" s="172"/>
      <c r="U55208" s="173"/>
    </row>
    <row r="55209" spans="13:21" s="104" customFormat="1" ht="15.75">
      <c r="M55209" s="172"/>
      <c r="N55209" s="172"/>
      <c r="O55209" s="172"/>
      <c r="U55209" s="173"/>
    </row>
    <row r="55210" spans="13:21" s="104" customFormat="1" ht="15.75">
      <c r="M55210" s="172"/>
      <c r="N55210" s="172"/>
      <c r="O55210" s="172"/>
      <c r="U55210" s="173"/>
    </row>
    <row r="55211" spans="13:21" s="104" customFormat="1" ht="15.75">
      <c r="M55211" s="172"/>
      <c r="N55211" s="172"/>
      <c r="O55211" s="172"/>
      <c r="U55211" s="173"/>
    </row>
    <row r="55212" spans="13:21" s="104" customFormat="1" ht="15.75">
      <c r="M55212" s="172"/>
      <c r="N55212" s="172"/>
      <c r="O55212" s="172"/>
      <c r="U55212" s="173"/>
    </row>
    <row r="55213" spans="13:21" s="104" customFormat="1" ht="15.75">
      <c r="M55213" s="172"/>
      <c r="N55213" s="172"/>
      <c r="O55213" s="172"/>
      <c r="U55213" s="173"/>
    </row>
    <row r="55214" spans="13:21" s="104" customFormat="1" ht="15.75">
      <c r="M55214" s="172"/>
      <c r="N55214" s="172"/>
      <c r="O55214" s="172"/>
      <c r="U55214" s="173"/>
    </row>
    <row r="55215" spans="13:21" s="104" customFormat="1" ht="15.75">
      <c r="M55215" s="172"/>
      <c r="N55215" s="172"/>
      <c r="O55215" s="172"/>
      <c r="U55215" s="173"/>
    </row>
    <row r="55216" spans="13:21" s="104" customFormat="1" ht="15.75">
      <c r="M55216" s="172"/>
      <c r="N55216" s="172"/>
      <c r="O55216" s="172"/>
      <c r="U55216" s="173"/>
    </row>
    <row r="55217" spans="13:21" s="104" customFormat="1" ht="15.75">
      <c r="M55217" s="172"/>
      <c r="N55217" s="172"/>
      <c r="O55217" s="172"/>
      <c r="U55217" s="173"/>
    </row>
    <row r="55218" spans="13:21" s="104" customFormat="1" ht="15.75">
      <c r="M55218" s="172"/>
      <c r="N55218" s="172"/>
      <c r="O55218" s="172"/>
      <c r="U55218" s="173"/>
    </row>
    <row r="55219" spans="13:21" s="104" customFormat="1" ht="15.75">
      <c r="M55219" s="172"/>
      <c r="N55219" s="172"/>
      <c r="O55219" s="172"/>
      <c r="U55219" s="173"/>
    </row>
    <row r="55220" spans="13:21" s="104" customFormat="1" ht="15.75">
      <c r="M55220" s="172"/>
      <c r="N55220" s="172"/>
      <c r="O55220" s="172"/>
      <c r="U55220" s="173"/>
    </row>
    <row r="55221" spans="13:21" s="104" customFormat="1" ht="15.75">
      <c r="M55221" s="172"/>
      <c r="N55221" s="172"/>
      <c r="O55221" s="172"/>
      <c r="U55221" s="173"/>
    </row>
    <row r="55222" spans="13:21" s="104" customFormat="1" ht="15.75">
      <c r="M55222" s="172"/>
      <c r="N55222" s="172"/>
      <c r="O55222" s="172"/>
      <c r="U55222" s="173"/>
    </row>
    <row r="55223" spans="13:21" s="104" customFormat="1" ht="15.75">
      <c r="M55223" s="172"/>
      <c r="N55223" s="172"/>
      <c r="O55223" s="172"/>
      <c r="U55223" s="173"/>
    </row>
    <row r="55224" spans="13:21" s="104" customFormat="1" ht="15.75">
      <c r="M55224" s="172"/>
      <c r="N55224" s="172"/>
      <c r="O55224" s="172"/>
      <c r="U55224" s="173"/>
    </row>
    <row r="55225" spans="13:21" s="104" customFormat="1" ht="15.75">
      <c r="M55225" s="172"/>
      <c r="N55225" s="172"/>
      <c r="O55225" s="172"/>
      <c r="U55225" s="173"/>
    </row>
    <row r="55226" spans="13:21" s="104" customFormat="1" ht="15.75">
      <c r="M55226" s="172"/>
      <c r="N55226" s="172"/>
      <c r="O55226" s="172"/>
      <c r="U55226" s="173"/>
    </row>
    <row r="55227" spans="13:21" s="104" customFormat="1" ht="15.75">
      <c r="M55227" s="172"/>
      <c r="N55227" s="172"/>
      <c r="O55227" s="172"/>
      <c r="U55227" s="173"/>
    </row>
    <row r="55228" spans="13:21" s="104" customFormat="1" ht="15.75">
      <c r="M55228" s="172"/>
      <c r="N55228" s="172"/>
      <c r="O55228" s="172"/>
      <c r="U55228" s="173"/>
    </row>
    <row r="55229" spans="13:21" s="104" customFormat="1" ht="15.75">
      <c r="M55229" s="172"/>
      <c r="N55229" s="172"/>
      <c r="O55229" s="172"/>
      <c r="U55229" s="173"/>
    </row>
    <row r="55230" spans="13:21" s="104" customFormat="1" ht="15.75">
      <c r="M55230" s="172"/>
      <c r="N55230" s="172"/>
      <c r="O55230" s="172"/>
      <c r="U55230" s="173"/>
    </row>
    <row r="55231" spans="13:21" s="104" customFormat="1" ht="15.75">
      <c r="M55231" s="172"/>
      <c r="N55231" s="172"/>
      <c r="O55231" s="172"/>
      <c r="U55231" s="173"/>
    </row>
    <row r="55232" spans="13:21" s="104" customFormat="1" ht="15.75">
      <c r="M55232" s="172"/>
      <c r="N55232" s="172"/>
      <c r="O55232" s="172"/>
      <c r="U55232" s="173"/>
    </row>
    <row r="55233" spans="13:21" s="104" customFormat="1" ht="15.75">
      <c r="M55233" s="172"/>
      <c r="N55233" s="172"/>
      <c r="O55233" s="172"/>
      <c r="U55233" s="173"/>
    </row>
    <row r="55234" spans="13:21" s="104" customFormat="1" ht="15.75">
      <c r="M55234" s="172"/>
      <c r="N55234" s="172"/>
      <c r="O55234" s="172"/>
      <c r="U55234" s="173"/>
    </row>
    <row r="55235" spans="13:21" s="104" customFormat="1" ht="15.75">
      <c r="M55235" s="172"/>
      <c r="N55235" s="172"/>
      <c r="O55235" s="172"/>
      <c r="U55235" s="173"/>
    </row>
    <row r="55236" spans="13:21" s="104" customFormat="1" ht="15.75">
      <c r="M55236" s="172"/>
      <c r="N55236" s="172"/>
      <c r="O55236" s="172"/>
      <c r="U55236" s="173"/>
    </row>
    <row r="55237" spans="13:21" s="104" customFormat="1" ht="15.75">
      <c r="M55237" s="172"/>
      <c r="N55237" s="172"/>
      <c r="O55237" s="172"/>
      <c r="U55237" s="173"/>
    </row>
    <row r="55238" spans="13:21" s="104" customFormat="1" ht="15.75">
      <c r="M55238" s="172"/>
      <c r="N55238" s="172"/>
      <c r="O55238" s="172"/>
      <c r="U55238" s="173"/>
    </row>
    <row r="55239" spans="13:21" s="104" customFormat="1" ht="15.75">
      <c r="M55239" s="172"/>
      <c r="N55239" s="172"/>
      <c r="O55239" s="172"/>
      <c r="U55239" s="173"/>
    </row>
    <row r="55240" spans="13:21" s="104" customFormat="1" ht="15.75">
      <c r="M55240" s="172"/>
      <c r="N55240" s="172"/>
      <c r="O55240" s="172"/>
      <c r="U55240" s="173"/>
    </row>
    <row r="55241" spans="13:21" s="104" customFormat="1" ht="15.75">
      <c r="M55241" s="172"/>
      <c r="N55241" s="172"/>
      <c r="O55241" s="172"/>
      <c r="U55241" s="173"/>
    </row>
    <row r="55242" spans="13:21" s="104" customFormat="1" ht="15.75">
      <c r="M55242" s="172"/>
      <c r="N55242" s="172"/>
      <c r="O55242" s="172"/>
      <c r="U55242" s="173"/>
    </row>
    <row r="55243" spans="13:21" s="104" customFormat="1" ht="15.75">
      <c r="M55243" s="172"/>
      <c r="N55243" s="172"/>
      <c r="O55243" s="172"/>
      <c r="U55243" s="173"/>
    </row>
    <row r="55244" spans="13:21" s="104" customFormat="1" ht="15.75">
      <c r="M55244" s="172"/>
      <c r="N55244" s="172"/>
      <c r="O55244" s="172"/>
      <c r="U55244" s="173"/>
    </row>
    <row r="55245" spans="13:21" s="104" customFormat="1" ht="15.75">
      <c r="M55245" s="172"/>
      <c r="N55245" s="172"/>
      <c r="O55245" s="172"/>
      <c r="U55245" s="173"/>
    </row>
    <row r="55246" spans="13:21" s="104" customFormat="1" ht="15.75">
      <c r="M55246" s="172"/>
      <c r="N55246" s="172"/>
      <c r="O55246" s="172"/>
      <c r="U55246" s="173"/>
    </row>
    <row r="55247" spans="13:21" s="104" customFormat="1" ht="15.75">
      <c r="M55247" s="172"/>
      <c r="N55247" s="172"/>
      <c r="O55247" s="172"/>
      <c r="U55247" s="173"/>
    </row>
    <row r="55248" spans="13:21" s="104" customFormat="1" ht="15.75">
      <c r="M55248" s="172"/>
      <c r="N55248" s="172"/>
      <c r="O55248" s="172"/>
      <c r="U55248" s="173"/>
    </row>
    <row r="55249" spans="13:21" s="104" customFormat="1" ht="15.75">
      <c r="M55249" s="172"/>
      <c r="N55249" s="172"/>
      <c r="O55249" s="172"/>
      <c r="U55249" s="173"/>
    </row>
    <row r="55250" spans="13:21" s="104" customFormat="1" ht="15.75">
      <c r="M55250" s="172"/>
      <c r="N55250" s="172"/>
      <c r="O55250" s="172"/>
      <c r="U55250" s="173"/>
    </row>
    <row r="55251" spans="13:21" s="104" customFormat="1" ht="15.75">
      <c r="M55251" s="172"/>
      <c r="N55251" s="172"/>
      <c r="O55251" s="172"/>
      <c r="U55251" s="173"/>
    </row>
    <row r="55252" spans="13:21" s="104" customFormat="1" ht="15.75">
      <c r="M55252" s="172"/>
      <c r="N55252" s="172"/>
      <c r="O55252" s="172"/>
      <c r="U55252" s="173"/>
    </row>
    <row r="55253" spans="13:21" s="104" customFormat="1" ht="15.75">
      <c r="M55253" s="172"/>
      <c r="N55253" s="172"/>
      <c r="O55253" s="172"/>
      <c r="U55253" s="173"/>
    </row>
    <row r="55254" spans="13:21" s="104" customFormat="1" ht="15.75">
      <c r="M55254" s="172"/>
      <c r="N55254" s="172"/>
      <c r="O55254" s="172"/>
      <c r="U55254" s="173"/>
    </row>
    <row r="55255" spans="13:21" s="104" customFormat="1" ht="15.75">
      <c r="M55255" s="172"/>
      <c r="N55255" s="172"/>
      <c r="O55255" s="172"/>
      <c r="U55255" s="173"/>
    </row>
    <row r="55256" spans="13:21" s="104" customFormat="1" ht="15.75">
      <c r="M55256" s="172"/>
      <c r="N55256" s="172"/>
      <c r="O55256" s="172"/>
      <c r="U55256" s="173"/>
    </row>
    <row r="55257" spans="13:21" s="104" customFormat="1" ht="15.75">
      <c r="M55257" s="172"/>
      <c r="N55257" s="172"/>
      <c r="O55257" s="172"/>
      <c r="U55257" s="173"/>
    </row>
    <row r="55258" spans="13:21" s="104" customFormat="1" ht="15.75">
      <c r="M55258" s="172"/>
      <c r="N55258" s="172"/>
      <c r="O55258" s="172"/>
      <c r="U55258" s="173"/>
    </row>
    <row r="55259" spans="13:21" s="104" customFormat="1" ht="15.75">
      <c r="M55259" s="172"/>
      <c r="N55259" s="172"/>
      <c r="O55259" s="172"/>
      <c r="U55259" s="173"/>
    </row>
    <row r="55260" spans="13:21" s="104" customFormat="1" ht="15.75">
      <c r="M55260" s="172"/>
      <c r="N55260" s="172"/>
      <c r="O55260" s="172"/>
      <c r="U55260" s="173"/>
    </row>
    <row r="55261" spans="13:21" s="104" customFormat="1" ht="15.75">
      <c r="M55261" s="172"/>
      <c r="N55261" s="172"/>
      <c r="O55261" s="172"/>
      <c r="U55261" s="173"/>
    </row>
    <row r="55262" spans="13:21" s="104" customFormat="1" ht="15.75">
      <c r="M55262" s="172"/>
      <c r="N55262" s="172"/>
      <c r="O55262" s="172"/>
      <c r="U55262" s="173"/>
    </row>
    <row r="55263" spans="13:21" s="104" customFormat="1" ht="15.75">
      <c r="M55263" s="172"/>
      <c r="N55263" s="172"/>
      <c r="O55263" s="172"/>
      <c r="U55263" s="173"/>
    </row>
    <row r="55264" spans="13:21" s="104" customFormat="1" ht="15.75">
      <c r="M55264" s="172"/>
      <c r="N55264" s="172"/>
      <c r="O55264" s="172"/>
      <c r="U55264" s="173"/>
    </row>
    <row r="55265" spans="13:21" s="104" customFormat="1" ht="15.75">
      <c r="M55265" s="172"/>
      <c r="N55265" s="172"/>
      <c r="O55265" s="172"/>
      <c r="U55265" s="173"/>
    </row>
    <row r="55266" spans="13:21" s="104" customFormat="1" ht="15.75">
      <c r="M55266" s="172"/>
      <c r="N55266" s="172"/>
      <c r="O55266" s="172"/>
      <c r="U55266" s="173"/>
    </row>
    <row r="55267" spans="13:21" s="104" customFormat="1" ht="15.75">
      <c r="M55267" s="172"/>
      <c r="N55267" s="172"/>
      <c r="O55267" s="172"/>
      <c r="U55267" s="173"/>
    </row>
    <row r="55268" spans="13:21" s="104" customFormat="1" ht="15.75">
      <c r="M55268" s="172"/>
      <c r="N55268" s="172"/>
      <c r="O55268" s="172"/>
      <c r="U55268" s="173"/>
    </row>
    <row r="55269" spans="13:21" s="104" customFormat="1" ht="15.75">
      <c r="M55269" s="172"/>
      <c r="N55269" s="172"/>
      <c r="O55269" s="172"/>
      <c r="U55269" s="173"/>
    </row>
    <row r="55270" spans="13:21" s="104" customFormat="1" ht="15.75">
      <c r="M55270" s="172"/>
      <c r="N55270" s="172"/>
      <c r="O55270" s="172"/>
      <c r="U55270" s="173"/>
    </row>
    <row r="55271" spans="13:21" s="104" customFormat="1" ht="15.75">
      <c r="M55271" s="172"/>
      <c r="N55271" s="172"/>
      <c r="O55271" s="172"/>
      <c r="U55271" s="173"/>
    </row>
    <row r="55272" spans="13:21" s="104" customFormat="1" ht="15.75">
      <c r="M55272" s="172"/>
      <c r="N55272" s="172"/>
      <c r="O55272" s="172"/>
      <c r="U55272" s="173"/>
    </row>
    <row r="55273" spans="13:21" s="104" customFormat="1" ht="15.75">
      <c r="M55273" s="172"/>
      <c r="N55273" s="172"/>
      <c r="O55273" s="172"/>
      <c r="U55273" s="173"/>
    </row>
    <row r="55274" spans="13:21" s="104" customFormat="1" ht="15.75">
      <c r="M55274" s="172"/>
      <c r="N55274" s="172"/>
      <c r="O55274" s="172"/>
      <c r="U55274" s="173"/>
    </row>
    <row r="55275" spans="13:21" s="104" customFormat="1" ht="15.75">
      <c r="M55275" s="172"/>
      <c r="N55275" s="172"/>
      <c r="O55275" s="172"/>
      <c r="U55275" s="173"/>
    </row>
    <row r="55276" spans="13:21" s="104" customFormat="1" ht="15.75">
      <c r="M55276" s="172"/>
      <c r="N55276" s="172"/>
      <c r="O55276" s="172"/>
      <c r="U55276" s="173"/>
    </row>
    <row r="55277" spans="13:21" s="104" customFormat="1" ht="15.75">
      <c r="M55277" s="172"/>
      <c r="N55277" s="172"/>
      <c r="O55277" s="172"/>
      <c r="U55277" s="173"/>
    </row>
    <row r="55278" spans="13:21" s="104" customFormat="1" ht="15.75">
      <c r="M55278" s="172"/>
      <c r="N55278" s="172"/>
      <c r="O55278" s="172"/>
      <c r="U55278" s="173"/>
    </row>
    <row r="55279" spans="13:21" s="104" customFormat="1" ht="15.75">
      <c r="M55279" s="172"/>
      <c r="N55279" s="172"/>
      <c r="O55279" s="172"/>
      <c r="U55279" s="173"/>
    </row>
    <row r="55280" spans="13:21" s="104" customFormat="1" ht="15.75">
      <c r="M55280" s="172"/>
      <c r="N55280" s="172"/>
      <c r="O55280" s="172"/>
      <c r="U55280" s="173"/>
    </row>
    <row r="55281" spans="13:21" s="104" customFormat="1" ht="15.75">
      <c r="M55281" s="172"/>
      <c r="N55281" s="172"/>
      <c r="O55281" s="172"/>
      <c r="U55281" s="173"/>
    </row>
    <row r="55282" spans="13:21" s="104" customFormat="1" ht="15.75">
      <c r="M55282" s="172"/>
      <c r="N55282" s="172"/>
      <c r="O55282" s="172"/>
      <c r="U55282" s="173"/>
    </row>
    <row r="55283" spans="13:21" s="104" customFormat="1" ht="15.75">
      <c r="M55283" s="172"/>
      <c r="N55283" s="172"/>
      <c r="O55283" s="172"/>
      <c r="U55283" s="173"/>
    </row>
    <row r="55284" spans="13:21" s="104" customFormat="1" ht="15.75">
      <c r="M55284" s="172"/>
      <c r="N55284" s="172"/>
      <c r="O55284" s="172"/>
      <c r="U55284" s="173"/>
    </row>
    <row r="55285" spans="13:21" s="104" customFormat="1" ht="15.75">
      <c r="M55285" s="172"/>
      <c r="N55285" s="172"/>
      <c r="O55285" s="172"/>
      <c r="U55285" s="173"/>
    </row>
    <row r="55286" spans="13:21" s="104" customFormat="1" ht="15.75">
      <c r="M55286" s="172"/>
      <c r="N55286" s="172"/>
      <c r="O55286" s="172"/>
      <c r="U55286" s="173"/>
    </row>
    <row r="55287" spans="13:21" s="104" customFormat="1" ht="15.75">
      <c r="M55287" s="172"/>
      <c r="N55287" s="172"/>
      <c r="O55287" s="172"/>
      <c r="U55287" s="173"/>
    </row>
    <row r="55288" spans="13:21" s="104" customFormat="1" ht="15.75">
      <c r="M55288" s="172"/>
      <c r="N55288" s="172"/>
      <c r="O55288" s="172"/>
      <c r="U55288" s="173"/>
    </row>
    <row r="55289" spans="13:21" s="104" customFormat="1" ht="15.75">
      <c r="M55289" s="172"/>
      <c r="N55289" s="172"/>
      <c r="O55289" s="172"/>
      <c r="U55289" s="173"/>
    </row>
    <row r="55290" spans="13:21" s="104" customFormat="1" ht="15.75">
      <c r="M55290" s="172"/>
      <c r="N55290" s="172"/>
      <c r="O55290" s="172"/>
      <c r="U55290" s="173"/>
    </row>
    <row r="55291" spans="13:21" s="104" customFormat="1" ht="15.75">
      <c r="M55291" s="172"/>
      <c r="N55291" s="172"/>
      <c r="O55291" s="172"/>
      <c r="U55291" s="173"/>
    </row>
    <row r="55292" spans="13:21" s="104" customFormat="1" ht="15.75">
      <c r="M55292" s="172"/>
      <c r="N55292" s="172"/>
      <c r="O55292" s="172"/>
      <c r="U55292" s="173"/>
    </row>
    <row r="55293" spans="13:21" s="104" customFormat="1" ht="15.75">
      <c r="M55293" s="172"/>
      <c r="N55293" s="172"/>
      <c r="O55293" s="172"/>
      <c r="U55293" s="173"/>
    </row>
    <row r="55294" spans="13:21" s="104" customFormat="1" ht="15.75">
      <c r="M55294" s="172"/>
      <c r="N55294" s="172"/>
      <c r="O55294" s="172"/>
      <c r="U55294" s="173"/>
    </row>
    <row r="55295" spans="13:21" s="104" customFormat="1" ht="15.75">
      <c r="M55295" s="172"/>
      <c r="N55295" s="172"/>
      <c r="O55295" s="172"/>
      <c r="U55295" s="173"/>
    </row>
    <row r="55296" spans="13:21" s="104" customFormat="1" ht="15.75">
      <c r="M55296" s="172"/>
      <c r="N55296" s="172"/>
      <c r="O55296" s="172"/>
      <c r="U55296" s="173"/>
    </row>
    <row r="55297" spans="13:21" s="104" customFormat="1" ht="15.75">
      <c r="M55297" s="172"/>
      <c r="N55297" s="172"/>
      <c r="O55297" s="172"/>
      <c r="U55297" s="173"/>
    </row>
    <row r="55298" spans="13:21" s="104" customFormat="1" ht="15.75">
      <c r="M55298" s="172"/>
      <c r="N55298" s="172"/>
      <c r="O55298" s="172"/>
      <c r="U55298" s="173"/>
    </row>
    <row r="55299" spans="13:21" s="104" customFormat="1" ht="15.75">
      <c r="M55299" s="172"/>
      <c r="N55299" s="172"/>
      <c r="O55299" s="172"/>
      <c r="U55299" s="173"/>
    </row>
    <row r="55300" spans="13:21" s="104" customFormat="1" ht="15.75">
      <c r="M55300" s="172"/>
      <c r="N55300" s="172"/>
      <c r="O55300" s="172"/>
      <c r="U55300" s="173"/>
    </row>
    <row r="55301" spans="13:21" s="104" customFormat="1" ht="15.75">
      <c r="M55301" s="172"/>
      <c r="N55301" s="172"/>
      <c r="O55301" s="172"/>
      <c r="U55301" s="173"/>
    </row>
    <row r="55302" spans="13:21" s="104" customFormat="1" ht="15.75">
      <c r="M55302" s="172"/>
      <c r="N55302" s="172"/>
      <c r="O55302" s="172"/>
      <c r="U55302" s="173"/>
    </row>
    <row r="55303" spans="13:21" s="104" customFormat="1" ht="15.75">
      <c r="M55303" s="172"/>
      <c r="N55303" s="172"/>
      <c r="O55303" s="172"/>
      <c r="U55303" s="173"/>
    </row>
    <row r="55304" spans="13:21" s="104" customFormat="1" ht="15.75">
      <c r="M55304" s="172"/>
      <c r="N55304" s="172"/>
      <c r="O55304" s="172"/>
      <c r="U55304" s="173"/>
    </row>
    <row r="55305" spans="13:21" s="104" customFormat="1" ht="15.75">
      <c r="M55305" s="172"/>
      <c r="N55305" s="172"/>
      <c r="O55305" s="172"/>
      <c r="U55305" s="173"/>
    </row>
    <row r="55306" spans="13:21" s="104" customFormat="1" ht="15.75">
      <c r="M55306" s="172"/>
      <c r="N55306" s="172"/>
      <c r="O55306" s="172"/>
      <c r="U55306" s="173"/>
    </row>
    <row r="55307" spans="13:21" s="104" customFormat="1" ht="15.75">
      <c r="M55307" s="172"/>
      <c r="N55307" s="172"/>
      <c r="O55307" s="172"/>
      <c r="U55307" s="173"/>
    </row>
    <row r="55308" spans="13:21" s="104" customFormat="1" ht="15.75">
      <c r="M55308" s="172"/>
      <c r="N55308" s="172"/>
      <c r="O55308" s="172"/>
      <c r="U55308" s="173"/>
    </row>
    <row r="55309" spans="13:21" s="104" customFormat="1" ht="15.75">
      <c r="M55309" s="172"/>
      <c r="N55309" s="172"/>
      <c r="O55309" s="172"/>
      <c r="U55309" s="173"/>
    </row>
    <row r="55310" spans="13:21" s="104" customFormat="1" ht="15.75">
      <c r="M55310" s="172"/>
      <c r="N55310" s="172"/>
      <c r="O55310" s="172"/>
      <c r="U55310" s="173"/>
    </row>
    <row r="55311" spans="13:21" s="104" customFormat="1" ht="15.75">
      <c r="M55311" s="172"/>
      <c r="N55311" s="172"/>
      <c r="O55311" s="172"/>
      <c r="U55311" s="173"/>
    </row>
    <row r="55312" spans="13:21" s="104" customFormat="1" ht="15.75">
      <c r="M55312" s="172"/>
      <c r="N55312" s="172"/>
      <c r="O55312" s="172"/>
      <c r="U55312" s="173"/>
    </row>
    <row r="55313" spans="13:21" s="104" customFormat="1" ht="15.75">
      <c r="M55313" s="172"/>
      <c r="N55313" s="172"/>
      <c r="O55313" s="172"/>
      <c r="U55313" s="173"/>
    </row>
    <row r="55314" spans="13:21" s="104" customFormat="1" ht="15.75">
      <c r="M55314" s="172"/>
      <c r="N55314" s="172"/>
      <c r="O55314" s="172"/>
      <c r="U55314" s="173"/>
    </row>
    <row r="55315" spans="13:21" s="104" customFormat="1" ht="15.75">
      <c r="M55315" s="172"/>
      <c r="N55315" s="172"/>
      <c r="O55315" s="172"/>
      <c r="U55315" s="173"/>
    </row>
    <row r="55316" spans="13:21" s="104" customFormat="1" ht="15.75">
      <c r="M55316" s="172"/>
      <c r="N55316" s="172"/>
      <c r="O55316" s="172"/>
      <c r="U55316" s="173"/>
    </row>
    <row r="55317" spans="13:21" s="104" customFormat="1" ht="15.75">
      <c r="M55317" s="172"/>
      <c r="N55317" s="172"/>
      <c r="O55317" s="172"/>
      <c r="U55317" s="173"/>
    </row>
    <row r="55318" spans="13:21" s="104" customFormat="1" ht="15.75">
      <c r="M55318" s="172"/>
      <c r="N55318" s="172"/>
      <c r="O55318" s="172"/>
      <c r="U55318" s="173"/>
    </row>
    <row r="55319" spans="13:21" s="104" customFormat="1" ht="15.75">
      <c r="M55319" s="172"/>
      <c r="N55319" s="172"/>
      <c r="O55319" s="172"/>
      <c r="U55319" s="173"/>
    </row>
    <row r="55320" spans="13:21" s="104" customFormat="1" ht="15.75">
      <c r="M55320" s="172"/>
      <c r="N55320" s="172"/>
      <c r="O55320" s="172"/>
      <c r="U55320" s="173"/>
    </row>
    <row r="55321" spans="13:21" s="104" customFormat="1" ht="15.75">
      <c r="M55321" s="172"/>
      <c r="N55321" s="172"/>
      <c r="O55321" s="172"/>
      <c r="U55321" s="173"/>
    </row>
    <row r="55322" spans="13:21" s="104" customFormat="1" ht="15.75">
      <c r="M55322" s="172"/>
      <c r="N55322" s="172"/>
      <c r="O55322" s="172"/>
      <c r="U55322" s="173"/>
    </row>
    <row r="55323" spans="13:21" s="104" customFormat="1" ht="15.75">
      <c r="M55323" s="172"/>
      <c r="N55323" s="172"/>
      <c r="O55323" s="172"/>
      <c r="U55323" s="173"/>
    </row>
    <row r="55324" spans="13:21" s="104" customFormat="1" ht="15.75">
      <c r="M55324" s="172"/>
      <c r="N55324" s="172"/>
      <c r="O55324" s="172"/>
      <c r="U55324" s="173"/>
    </row>
    <row r="55325" spans="13:21" s="104" customFormat="1" ht="15.75">
      <c r="M55325" s="172"/>
      <c r="N55325" s="172"/>
      <c r="O55325" s="172"/>
      <c r="U55325" s="173"/>
    </row>
    <row r="55326" spans="13:21" s="104" customFormat="1" ht="15.75">
      <c r="M55326" s="172"/>
      <c r="N55326" s="172"/>
      <c r="O55326" s="172"/>
      <c r="U55326" s="173"/>
    </row>
    <row r="55327" spans="13:21" s="104" customFormat="1" ht="15.75">
      <c r="M55327" s="172"/>
      <c r="N55327" s="172"/>
      <c r="O55327" s="172"/>
      <c r="U55327" s="173"/>
    </row>
    <row r="55328" spans="13:21" s="104" customFormat="1" ht="15.75">
      <c r="M55328" s="172"/>
      <c r="N55328" s="172"/>
      <c r="O55328" s="172"/>
      <c r="U55328" s="173"/>
    </row>
    <row r="55329" spans="13:21" s="104" customFormat="1" ht="15.75">
      <c r="M55329" s="172"/>
      <c r="N55329" s="172"/>
      <c r="O55329" s="172"/>
      <c r="U55329" s="173"/>
    </row>
    <row r="55330" spans="13:21" s="104" customFormat="1" ht="15.75">
      <c r="M55330" s="172"/>
      <c r="N55330" s="172"/>
      <c r="O55330" s="172"/>
      <c r="U55330" s="173"/>
    </row>
    <row r="55331" spans="13:21" s="104" customFormat="1" ht="15.75">
      <c r="M55331" s="172"/>
      <c r="N55331" s="172"/>
      <c r="O55331" s="172"/>
      <c r="U55331" s="173"/>
    </row>
    <row r="55332" spans="13:21" s="104" customFormat="1" ht="15.75">
      <c r="M55332" s="172"/>
      <c r="N55332" s="172"/>
      <c r="O55332" s="172"/>
      <c r="U55332" s="173"/>
    </row>
    <row r="55333" spans="13:21" s="104" customFormat="1" ht="15.75">
      <c r="M55333" s="172"/>
      <c r="N55333" s="172"/>
      <c r="O55333" s="172"/>
      <c r="U55333" s="173"/>
    </row>
    <row r="55334" spans="13:21" s="104" customFormat="1" ht="15.75">
      <c r="M55334" s="172"/>
      <c r="N55334" s="172"/>
      <c r="O55334" s="172"/>
      <c r="U55334" s="173"/>
    </row>
    <row r="55335" spans="13:21" s="104" customFormat="1" ht="15.75">
      <c r="M55335" s="172"/>
      <c r="N55335" s="172"/>
      <c r="O55335" s="172"/>
      <c r="U55335" s="173"/>
    </row>
    <row r="55336" spans="13:21" s="104" customFormat="1" ht="15.75">
      <c r="M55336" s="172"/>
      <c r="N55336" s="172"/>
      <c r="O55336" s="172"/>
      <c r="U55336" s="173"/>
    </row>
    <row r="55337" spans="13:21" s="104" customFormat="1" ht="15.75">
      <c r="M55337" s="172"/>
      <c r="N55337" s="172"/>
      <c r="O55337" s="172"/>
      <c r="U55337" s="173"/>
    </row>
    <row r="55338" spans="13:21" s="104" customFormat="1" ht="15.75">
      <c r="M55338" s="172"/>
      <c r="N55338" s="172"/>
      <c r="O55338" s="172"/>
      <c r="U55338" s="173"/>
    </row>
    <row r="55339" spans="13:21" s="104" customFormat="1" ht="15.75">
      <c r="M55339" s="172"/>
      <c r="N55339" s="172"/>
      <c r="O55339" s="172"/>
      <c r="U55339" s="173"/>
    </row>
    <row r="55340" spans="13:21" s="104" customFormat="1" ht="15.75">
      <c r="M55340" s="172"/>
      <c r="N55340" s="172"/>
      <c r="O55340" s="172"/>
      <c r="U55340" s="173"/>
    </row>
    <row r="55341" spans="13:21" s="104" customFormat="1" ht="15.75">
      <c r="M55341" s="172"/>
      <c r="N55341" s="172"/>
      <c r="O55341" s="172"/>
      <c r="U55341" s="173"/>
    </row>
    <row r="55342" spans="13:21" s="104" customFormat="1" ht="15.75">
      <c r="M55342" s="172"/>
      <c r="N55342" s="172"/>
      <c r="O55342" s="172"/>
      <c r="U55342" s="173"/>
    </row>
    <row r="55343" spans="13:21" s="104" customFormat="1" ht="15.75">
      <c r="M55343" s="172"/>
      <c r="N55343" s="172"/>
      <c r="O55343" s="172"/>
      <c r="U55343" s="173"/>
    </row>
    <row r="55344" spans="13:21" s="104" customFormat="1" ht="15.75">
      <c r="M55344" s="172"/>
      <c r="N55344" s="172"/>
      <c r="O55344" s="172"/>
      <c r="U55344" s="173"/>
    </row>
    <row r="55345" spans="13:21" s="104" customFormat="1" ht="15.75">
      <c r="M55345" s="172"/>
      <c r="N55345" s="172"/>
      <c r="O55345" s="172"/>
      <c r="U55345" s="173"/>
    </row>
    <row r="55346" spans="13:21" s="104" customFormat="1" ht="15.75">
      <c r="M55346" s="172"/>
      <c r="N55346" s="172"/>
      <c r="O55346" s="172"/>
      <c r="U55346" s="173"/>
    </row>
    <row r="55347" spans="13:21" s="104" customFormat="1" ht="15.75">
      <c r="M55347" s="172"/>
      <c r="N55347" s="172"/>
      <c r="O55347" s="172"/>
      <c r="U55347" s="173"/>
    </row>
    <row r="55348" spans="13:21" s="104" customFormat="1" ht="15.75">
      <c r="M55348" s="172"/>
      <c r="N55348" s="172"/>
      <c r="O55348" s="172"/>
      <c r="U55348" s="173"/>
    </row>
    <row r="55349" spans="13:21" s="104" customFormat="1" ht="15.75">
      <c r="M55349" s="172"/>
      <c r="N55349" s="172"/>
      <c r="O55349" s="172"/>
      <c r="U55349" s="173"/>
    </row>
    <row r="55350" spans="13:21" s="104" customFormat="1" ht="15.75">
      <c r="M55350" s="172"/>
      <c r="N55350" s="172"/>
      <c r="O55350" s="172"/>
      <c r="U55350" s="173"/>
    </row>
    <row r="55351" spans="13:21" s="104" customFormat="1" ht="15.75">
      <c r="M55351" s="172"/>
      <c r="N55351" s="172"/>
      <c r="O55351" s="172"/>
      <c r="U55351" s="173"/>
    </row>
    <row r="55352" spans="13:21" s="104" customFormat="1" ht="15.75">
      <c r="M55352" s="172"/>
      <c r="N55352" s="172"/>
      <c r="O55352" s="172"/>
      <c r="U55352" s="173"/>
    </row>
    <row r="55353" spans="13:21" s="104" customFormat="1" ht="15.75">
      <c r="M55353" s="172"/>
      <c r="N55353" s="172"/>
      <c r="O55353" s="172"/>
      <c r="U55353" s="173"/>
    </row>
    <row r="55354" spans="13:21" s="104" customFormat="1" ht="15.75">
      <c r="M55354" s="172"/>
      <c r="N55354" s="172"/>
      <c r="O55354" s="172"/>
      <c r="U55354" s="173"/>
    </row>
    <row r="55355" spans="13:21" s="104" customFormat="1" ht="15.75">
      <c r="M55355" s="172"/>
      <c r="N55355" s="172"/>
      <c r="O55355" s="172"/>
      <c r="U55355" s="173"/>
    </row>
    <row r="55356" spans="13:21" s="104" customFormat="1" ht="15.75">
      <c r="M55356" s="172"/>
      <c r="N55356" s="172"/>
      <c r="O55356" s="172"/>
      <c r="U55356" s="173"/>
    </row>
    <row r="55357" spans="13:21" s="104" customFormat="1" ht="15.75">
      <c r="M55357" s="172"/>
      <c r="N55357" s="172"/>
      <c r="O55357" s="172"/>
      <c r="U55357" s="173"/>
    </row>
    <row r="55358" spans="13:21" s="104" customFormat="1" ht="15.75">
      <c r="M55358" s="172"/>
      <c r="N55358" s="172"/>
      <c r="O55358" s="172"/>
      <c r="U55358" s="173"/>
    </row>
    <row r="55359" spans="13:21" s="104" customFormat="1" ht="15.75">
      <c r="M55359" s="172"/>
      <c r="N55359" s="172"/>
      <c r="O55359" s="172"/>
      <c r="U55359" s="173"/>
    </row>
    <row r="55360" spans="13:21" s="104" customFormat="1" ht="15.75">
      <c r="M55360" s="172"/>
      <c r="N55360" s="172"/>
      <c r="O55360" s="172"/>
      <c r="U55360" s="173"/>
    </row>
    <row r="55361" spans="13:21" s="104" customFormat="1" ht="15.75">
      <c r="M55361" s="172"/>
      <c r="N55361" s="172"/>
      <c r="O55361" s="172"/>
      <c r="U55361" s="173"/>
    </row>
    <row r="55362" spans="13:21" s="104" customFormat="1" ht="15.75">
      <c r="M55362" s="172"/>
      <c r="N55362" s="172"/>
      <c r="O55362" s="172"/>
      <c r="U55362" s="173"/>
    </row>
    <row r="55363" spans="13:21" s="104" customFormat="1" ht="15.75">
      <c r="M55363" s="172"/>
      <c r="N55363" s="172"/>
      <c r="O55363" s="172"/>
      <c r="U55363" s="173"/>
    </row>
    <row r="55364" spans="13:21" s="104" customFormat="1" ht="15.75">
      <c r="M55364" s="172"/>
      <c r="N55364" s="172"/>
      <c r="O55364" s="172"/>
      <c r="U55364" s="173"/>
    </row>
    <row r="55365" spans="13:21" s="104" customFormat="1" ht="15.75">
      <c r="M55365" s="172"/>
      <c r="N55365" s="172"/>
      <c r="O55365" s="172"/>
      <c r="U55365" s="173"/>
    </row>
    <row r="55366" spans="13:21" s="104" customFormat="1" ht="15.75">
      <c r="M55366" s="172"/>
      <c r="N55366" s="172"/>
      <c r="O55366" s="172"/>
      <c r="U55366" s="173"/>
    </row>
    <row r="55367" spans="13:21" s="104" customFormat="1" ht="15.75">
      <c r="M55367" s="172"/>
      <c r="N55367" s="172"/>
      <c r="O55367" s="172"/>
      <c r="U55367" s="173"/>
    </row>
    <row r="55368" spans="13:21" s="104" customFormat="1" ht="15.75">
      <c r="M55368" s="172"/>
      <c r="N55368" s="172"/>
      <c r="O55368" s="172"/>
      <c r="U55368" s="173"/>
    </row>
    <row r="55369" spans="13:21" s="104" customFormat="1" ht="15.75">
      <c r="M55369" s="172"/>
      <c r="N55369" s="172"/>
      <c r="O55369" s="172"/>
      <c r="U55369" s="173"/>
    </row>
    <row r="55370" spans="13:21" s="104" customFormat="1" ht="15.75">
      <c r="M55370" s="172"/>
      <c r="N55370" s="172"/>
      <c r="O55370" s="172"/>
      <c r="U55370" s="173"/>
    </row>
    <row r="55371" spans="13:21" s="104" customFormat="1" ht="15.75">
      <c r="M55371" s="172"/>
      <c r="N55371" s="172"/>
      <c r="O55371" s="172"/>
      <c r="U55371" s="173"/>
    </row>
    <row r="55372" spans="13:21" s="104" customFormat="1" ht="15.75">
      <c r="M55372" s="172"/>
      <c r="N55372" s="172"/>
      <c r="O55372" s="172"/>
      <c r="U55372" s="173"/>
    </row>
    <row r="55373" spans="13:21" s="104" customFormat="1" ht="15.75">
      <c r="M55373" s="172"/>
      <c r="N55373" s="172"/>
      <c r="O55373" s="172"/>
      <c r="U55373" s="173"/>
    </row>
    <row r="55374" spans="13:21" s="104" customFormat="1" ht="15.75">
      <c r="M55374" s="172"/>
      <c r="N55374" s="172"/>
      <c r="O55374" s="172"/>
      <c r="U55374" s="173"/>
    </row>
    <row r="55375" spans="13:21" s="104" customFormat="1" ht="15.75">
      <c r="M55375" s="172"/>
      <c r="N55375" s="172"/>
      <c r="O55375" s="172"/>
      <c r="U55375" s="173"/>
    </row>
    <row r="55376" spans="13:21" s="104" customFormat="1" ht="15.75">
      <c r="M55376" s="172"/>
      <c r="N55376" s="172"/>
      <c r="O55376" s="172"/>
      <c r="U55376" s="173"/>
    </row>
    <row r="55377" spans="13:21" s="104" customFormat="1" ht="15.75">
      <c r="M55377" s="172"/>
      <c r="N55377" s="172"/>
      <c r="O55377" s="172"/>
      <c r="U55377" s="173"/>
    </row>
    <row r="55378" spans="13:21" s="104" customFormat="1" ht="15.75">
      <c r="M55378" s="172"/>
      <c r="N55378" s="172"/>
      <c r="O55378" s="172"/>
      <c r="U55378" s="173"/>
    </row>
    <row r="55379" spans="13:21" s="104" customFormat="1" ht="15.75">
      <c r="M55379" s="172"/>
      <c r="N55379" s="172"/>
      <c r="O55379" s="172"/>
      <c r="U55379" s="173"/>
    </row>
    <row r="55380" spans="13:21" s="104" customFormat="1" ht="15.75">
      <c r="M55380" s="172"/>
      <c r="N55380" s="172"/>
      <c r="O55380" s="172"/>
      <c r="U55380" s="173"/>
    </row>
    <row r="55381" spans="13:21" s="104" customFormat="1" ht="15.75">
      <c r="M55381" s="172"/>
      <c r="N55381" s="172"/>
      <c r="O55381" s="172"/>
      <c r="U55381" s="173"/>
    </row>
    <row r="55382" spans="13:21" s="104" customFormat="1" ht="15.75">
      <c r="M55382" s="172"/>
      <c r="N55382" s="172"/>
      <c r="O55382" s="172"/>
      <c r="U55382" s="173"/>
    </row>
    <row r="55383" spans="13:21" s="104" customFormat="1" ht="15.75">
      <c r="M55383" s="172"/>
      <c r="N55383" s="172"/>
      <c r="O55383" s="172"/>
      <c r="U55383" s="173"/>
    </row>
    <row r="55384" spans="13:21" s="104" customFormat="1" ht="15.75">
      <c r="M55384" s="172"/>
      <c r="N55384" s="172"/>
      <c r="O55384" s="172"/>
      <c r="U55384" s="173"/>
    </row>
    <row r="55385" spans="13:21" s="104" customFormat="1" ht="15.75">
      <c r="M55385" s="172"/>
      <c r="N55385" s="172"/>
      <c r="O55385" s="172"/>
      <c r="U55385" s="173"/>
    </row>
    <row r="55386" spans="13:21" s="104" customFormat="1" ht="15.75">
      <c r="M55386" s="172"/>
      <c r="N55386" s="172"/>
      <c r="O55386" s="172"/>
      <c r="U55386" s="173"/>
    </row>
    <row r="55387" spans="13:21" s="104" customFormat="1" ht="15.75">
      <c r="M55387" s="172"/>
      <c r="N55387" s="172"/>
      <c r="O55387" s="172"/>
      <c r="U55387" s="173"/>
    </row>
    <row r="55388" spans="13:21" s="104" customFormat="1" ht="15.75">
      <c r="M55388" s="172"/>
      <c r="N55388" s="172"/>
      <c r="O55388" s="172"/>
      <c r="U55388" s="173"/>
    </row>
    <row r="55389" spans="13:21" s="104" customFormat="1" ht="15.75">
      <c r="M55389" s="172"/>
      <c r="N55389" s="172"/>
      <c r="O55389" s="172"/>
      <c r="U55389" s="173"/>
    </row>
    <row r="55390" spans="13:21" s="104" customFormat="1" ht="15.75">
      <c r="M55390" s="172"/>
      <c r="N55390" s="172"/>
      <c r="O55390" s="172"/>
      <c r="U55390" s="173"/>
    </row>
    <row r="55391" spans="13:21" s="104" customFormat="1" ht="15.75">
      <c r="M55391" s="172"/>
      <c r="N55391" s="172"/>
      <c r="O55391" s="172"/>
      <c r="U55391" s="173"/>
    </row>
    <row r="55392" spans="13:21" s="104" customFormat="1" ht="15.75">
      <c r="M55392" s="172"/>
      <c r="N55392" s="172"/>
      <c r="O55392" s="172"/>
      <c r="U55392" s="173"/>
    </row>
    <row r="55393" spans="13:21" s="104" customFormat="1" ht="15.75">
      <c r="M55393" s="172"/>
      <c r="N55393" s="172"/>
      <c r="O55393" s="172"/>
      <c r="U55393" s="173"/>
    </row>
    <row r="55394" spans="13:21" s="104" customFormat="1" ht="15.75">
      <c r="M55394" s="172"/>
      <c r="N55394" s="172"/>
      <c r="O55394" s="172"/>
      <c r="U55394" s="173"/>
    </row>
    <row r="55395" spans="13:21" s="104" customFormat="1" ht="15.75">
      <c r="M55395" s="172"/>
      <c r="N55395" s="172"/>
      <c r="O55395" s="172"/>
      <c r="U55395" s="173"/>
    </row>
    <row r="55396" spans="13:21" s="104" customFormat="1" ht="15.75">
      <c r="M55396" s="172"/>
      <c r="N55396" s="172"/>
      <c r="O55396" s="172"/>
      <c r="U55396" s="173"/>
    </row>
    <row r="55397" spans="13:21" s="104" customFormat="1" ht="15.75">
      <c r="M55397" s="172"/>
      <c r="N55397" s="172"/>
      <c r="O55397" s="172"/>
      <c r="U55397" s="173"/>
    </row>
    <row r="55398" spans="13:21" s="104" customFormat="1" ht="15.75">
      <c r="M55398" s="172"/>
      <c r="N55398" s="172"/>
      <c r="O55398" s="172"/>
      <c r="U55398" s="173"/>
    </row>
    <row r="55399" spans="13:21" s="104" customFormat="1" ht="15.75">
      <c r="M55399" s="172"/>
      <c r="N55399" s="172"/>
      <c r="O55399" s="172"/>
      <c r="U55399" s="173"/>
    </row>
    <row r="55400" spans="13:21" s="104" customFormat="1" ht="15.75">
      <c r="M55400" s="172"/>
      <c r="N55400" s="172"/>
      <c r="O55400" s="172"/>
      <c r="U55400" s="173"/>
    </row>
    <row r="55401" spans="13:21" s="104" customFormat="1" ht="15.75">
      <c r="M55401" s="172"/>
      <c r="N55401" s="172"/>
      <c r="O55401" s="172"/>
      <c r="U55401" s="173"/>
    </row>
    <row r="55402" spans="13:21" s="104" customFormat="1" ht="15.75">
      <c r="M55402" s="172"/>
      <c r="N55402" s="172"/>
      <c r="O55402" s="172"/>
      <c r="U55402" s="173"/>
    </row>
    <row r="55403" spans="13:21" s="104" customFormat="1" ht="15.75">
      <c r="M55403" s="172"/>
      <c r="N55403" s="172"/>
      <c r="O55403" s="172"/>
      <c r="U55403" s="173"/>
    </row>
    <row r="55404" spans="13:21" s="104" customFormat="1" ht="15.75">
      <c r="M55404" s="172"/>
      <c r="N55404" s="172"/>
      <c r="O55404" s="172"/>
      <c r="U55404" s="173"/>
    </row>
    <row r="55405" spans="13:21" s="104" customFormat="1" ht="15.75">
      <c r="M55405" s="172"/>
      <c r="N55405" s="172"/>
      <c r="O55405" s="172"/>
      <c r="U55405" s="173"/>
    </row>
    <row r="55406" spans="13:21" s="104" customFormat="1" ht="15.75">
      <c r="M55406" s="172"/>
      <c r="N55406" s="172"/>
      <c r="O55406" s="172"/>
      <c r="U55406" s="173"/>
    </row>
    <row r="55407" spans="13:21" s="104" customFormat="1" ht="15.75">
      <c r="M55407" s="172"/>
      <c r="N55407" s="172"/>
      <c r="O55407" s="172"/>
      <c r="U55407" s="173"/>
    </row>
    <row r="55408" spans="13:21" s="104" customFormat="1" ht="15.75">
      <c r="M55408" s="172"/>
      <c r="N55408" s="172"/>
      <c r="O55408" s="172"/>
      <c r="U55408" s="173"/>
    </row>
    <row r="55409" spans="13:21" s="104" customFormat="1" ht="15.75">
      <c r="M55409" s="172"/>
      <c r="N55409" s="172"/>
      <c r="O55409" s="172"/>
      <c r="U55409" s="173"/>
    </row>
    <row r="55410" spans="13:21" s="104" customFormat="1" ht="15.75">
      <c r="M55410" s="172"/>
      <c r="N55410" s="172"/>
      <c r="O55410" s="172"/>
      <c r="U55410" s="173"/>
    </row>
    <row r="55411" spans="13:21" s="104" customFormat="1" ht="15.75">
      <c r="M55411" s="172"/>
      <c r="N55411" s="172"/>
      <c r="O55411" s="172"/>
      <c r="U55411" s="173"/>
    </row>
    <row r="55412" spans="13:21" s="104" customFormat="1" ht="15.75">
      <c r="M55412" s="172"/>
      <c r="N55412" s="172"/>
      <c r="O55412" s="172"/>
      <c r="U55412" s="173"/>
    </row>
    <row r="55413" spans="13:21" s="104" customFormat="1" ht="15.75">
      <c r="M55413" s="172"/>
      <c r="N55413" s="172"/>
      <c r="O55413" s="172"/>
      <c r="U55413" s="173"/>
    </row>
    <row r="55414" spans="13:21" s="104" customFormat="1" ht="15.75">
      <c r="M55414" s="172"/>
      <c r="N55414" s="172"/>
      <c r="O55414" s="172"/>
      <c r="U55414" s="173"/>
    </row>
    <row r="55415" spans="13:21" s="104" customFormat="1" ht="15.75">
      <c r="M55415" s="172"/>
      <c r="N55415" s="172"/>
      <c r="O55415" s="172"/>
      <c r="U55415" s="173"/>
    </row>
    <row r="55416" spans="13:21" s="104" customFormat="1" ht="15.75">
      <c r="M55416" s="172"/>
      <c r="N55416" s="172"/>
      <c r="O55416" s="172"/>
      <c r="U55416" s="173"/>
    </row>
    <row r="55417" spans="13:21" s="104" customFormat="1" ht="15.75">
      <c r="M55417" s="172"/>
      <c r="N55417" s="172"/>
      <c r="O55417" s="172"/>
      <c r="U55417" s="173"/>
    </row>
    <row r="55418" spans="13:21" s="104" customFormat="1" ht="15.75">
      <c r="M55418" s="172"/>
      <c r="N55418" s="172"/>
      <c r="O55418" s="172"/>
      <c r="U55418" s="173"/>
    </row>
    <row r="55419" spans="13:21" s="104" customFormat="1" ht="15.75">
      <c r="M55419" s="172"/>
      <c r="N55419" s="172"/>
      <c r="O55419" s="172"/>
      <c r="U55419" s="173"/>
    </row>
    <row r="55420" spans="13:21" s="104" customFormat="1" ht="15.75">
      <c r="M55420" s="172"/>
      <c r="N55420" s="172"/>
      <c r="O55420" s="172"/>
      <c r="U55420" s="173"/>
    </row>
    <row r="55421" spans="13:21" s="104" customFormat="1" ht="15.75">
      <c r="M55421" s="172"/>
      <c r="N55421" s="172"/>
      <c r="O55421" s="172"/>
      <c r="U55421" s="173"/>
    </row>
    <row r="55422" spans="13:21" s="104" customFormat="1" ht="15.75">
      <c r="M55422" s="172"/>
      <c r="N55422" s="172"/>
      <c r="O55422" s="172"/>
      <c r="U55422" s="173"/>
    </row>
    <row r="55423" spans="13:21" s="104" customFormat="1" ht="15.75">
      <c r="M55423" s="172"/>
      <c r="N55423" s="172"/>
      <c r="O55423" s="172"/>
      <c r="U55423" s="173"/>
    </row>
    <row r="55424" spans="13:21" s="104" customFormat="1" ht="15.75">
      <c r="M55424" s="172"/>
      <c r="N55424" s="172"/>
      <c r="O55424" s="172"/>
      <c r="U55424" s="173"/>
    </row>
    <row r="55425" spans="13:21" s="104" customFormat="1" ht="15.75">
      <c r="M55425" s="172"/>
      <c r="N55425" s="172"/>
      <c r="O55425" s="172"/>
      <c r="U55425" s="173"/>
    </row>
    <row r="55426" spans="13:21" s="104" customFormat="1" ht="15.75">
      <c r="M55426" s="172"/>
      <c r="N55426" s="172"/>
      <c r="O55426" s="172"/>
      <c r="U55426" s="173"/>
    </row>
    <row r="55427" spans="13:21" s="104" customFormat="1" ht="15.75">
      <c r="M55427" s="172"/>
      <c r="N55427" s="172"/>
      <c r="O55427" s="172"/>
      <c r="U55427" s="173"/>
    </row>
    <row r="55428" spans="13:21" s="104" customFormat="1" ht="15.75">
      <c r="M55428" s="172"/>
      <c r="N55428" s="172"/>
      <c r="O55428" s="172"/>
      <c r="U55428" s="173"/>
    </row>
    <row r="55429" spans="13:21" s="104" customFormat="1" ht="15.75">
      <c r="M55429" s="172"/>
      <c r="N55429" s="172"/>
      <c r="O55429" s="172"/>
      <c r="U55429" s="173"/>
    </row>
    <row r="55430" spans="13:21" s="104" customFormat="1" ht="15.75">
      <c r="M55430" s="172"/>
      <c r="N55430" s="172"/>
      <c r="O55430" s="172"/>
      <c r="U55430" s="173"/>
    </row>
    <row r="55431" spans="13:21" s="104" customFormat="1" ht="15.75">
      <c r="M55431" s="172"/>
      <c r="N55431" s="172"/>
      <c r="O55431" s="172"/>
      <c r="U55431" s="173"/>
    </row>
    <row r="55432" spans="13:21" s="104" customFormat="1" ht="15.75">
      <c r="M55432" s="172"/>
      <c r="N55432" s="172"/>
      <c r="O55432" s="172"/>
      <c r="U55432" s="173"/>
    </row>
    <row r="55433" spans="13:21" s="104" customFormat="1" ht="15.75">
      <c r="M55433" s="172"/>
      <c r="N55433" s="172"/>
      <c r="O55433" s="172"/>
      <c r="U55433" s="173"/>
    </row>
    <row r="55434" spans="13:21" s="104" customFormat="1" ht="15.75">
      <c r="M55434" s="172"/>
      <c r="N55434" s="172"/>
      <c r="O55434" s="172"/>
      <c r="U55434" s="173"/>
    </row>
    <row r="55435" spans="13:21" s="104" customFormat="1" ht="15.75">
      <c r="M55435" s="172"/>
      <c r="N55435" s="172"/>
      <c r="O55435" s="172"/>
      <c r="U55435" s="173"/>
    </row>
    <row r="55436" spans="13:21" s="104" customFormat="1" ht="15.75">
      <c r="M55436" s="172"/>
      <c r="N55436" s="172"/>
      <c r="O55436" s="172"/>
      <c r="U55436" s="173"/>
    </row>
    <row r="55437" spans="13:21" s="104" customFormat="1" ht="15.75">
      <c r="M55437" s="172"/>
      <c r="N55437" s="172"/>
      <c r="O55437" s="172"/>
      <c r="U55437" s="173"/>
    </row>
    <row r="55438" spans="13:21" s="104" customFormat="1" ht="15.75">
      <c r="M55438" s="172"/>
      <c r="N55438" s="172"/>
      <c r="O55438" s="172"/>
      <c r="U55438" s="173"/>
    </row>
    <row r="55439" spans="13:21" s="104" customFormat="1" ht="15.75">
      <c r="M55439" s="172"/>
      <c r="N55439" s="172"/>
      <c r="O55439" s="172"/>
      <c r="U55439" s="173"/>
    </row>
    <row r="55440" spans="13:21" s="104" customFormat="1" ht="15.75">
      <c r="M55440" s="172"/>
      <c r="N55440" s="172"/>
      <c r="O55440" s="172"/>
      <c r="U55440" s="173"/>
    </row>
    <row r="55441" spans="13:21" s="104" customFormat="1" ht="15.75">
      <c r="M55441" s="172"/>
      <c r="N55441" s="172"/>
      <c r="O55441" s="172"/>
      <c r="U55441" s="173"/>
    </row>
    <row r="55442" spans="13:21" s="104" customFormat="1" ht="15.75">
      <c r="M55442" s="172"/>
      <c r="N55442" s="172"/>
      <c r="O55442" s="172"/>
      <c r="U55442" s="173"/>
    </row>
    <row r="55443" spans="13:21" s="104" customFormat="1" ht="15.75">
      <c r="M55443" s="172"/>
      <c r="N55443" s="172"/>
      <c r="O55443" s="172"/>
      <c r="U55443" s="173"/>
    </row>
    <row r="55444" spans="13:21" s="104" customFormat="1" ht="15.75">
      <c r="M55444" s="172"/>
      <c r="N55444" s="172"/>
      <c r="O55444" s="172"/>
      <c r="U55444" s="173"/>
    </row>
    <row r="55445" spans="13:21" s="104" customFormat="1" ht="15.75">
      <c r="M55445" s="172"/>
      <c r="N55445" s="172"/>
      <c r="O55445" s="172"/>
      <c r="U55445" s="173"/>
    </row>
    <row r="55446" spans="13:21" s="104" customFormat="1" ht="15.75">
      <c r="M55446" s="172"/>
      <c r="N55446" s="172"/>
      <c r="O55446" s="172"/>
      <c r="U55446" s="173"/>
    </row>
    <row r="55447" spans="13:21" s="104" customFormat="1" ht="15.75">
      <c r="M55447" s="172"/>
      <c r="N55447" s="172"/>
      <c r="O55447" s="172"/>
      <c r="U55447" s="173"/>
    </row>
    <row r="55448" spans="13:21" s="104" customFormat="1" ht="15.75">
      <c r="M55448" s="172"/>
      <c r="N55448" s="172"/>
      <c r="O55448" s="172"/>
      <c r="U55448" s="173"/>
    </row>
    <row r="55449" spans="13:21" s="104" customFormat="1" ht="15.75">
      <c r="M55449" s="172"/>
      <c r="N55449" s="172"/>
      <c r="O55449" s="172"/>
      <c r="U55449" s="173"/>
    </row>
    <row r="55450" spans="13:21" s="104" customFormat="1" ht="15.75">
      <c r="M55450" s="172"/>
      <c r="N55450" s="172"/>
      <c r="O55450" s="172"/>
      <c r="U55450" s="173"/>
    </row>
    <row r="55451" spans="13:21" s="104" customFormat="1" ht="15.75">
      <c r="M55451" s="172"/>
      <c r="N55451" s="172"/>
      <c r="O55451" s="172"/>
      <c r="U55451" s="173"/>
    </row>
    <row r="55452" spans="13:21" s="104" customFormat="1" ht="15.75">
      <c r="M55452" s="172"/>
      <c r="N55452" s="172"/>
      <c r="O55452" s="172"/>
      <c r="U55452" s="173"/>
    </row>
    <row r="55453" spans="13:21" s="104" customFormat="1" ht="15.75">
      <c r="M55453" s="172"/>
      <c r="N55453" s="172"/>
      <c r="O55453" s="172"/>
      <c r="U55453" s="173"/>
    </row>
    <row r="55454" spans="13:21" s="104" customFormat="1" ht="15.75">
      <c r="M55454" s="172"/>
      <c r="N55454" s="172"/>
      <c r="O55454" s="172"/>
      <c r="U55454" s="173"/>
    </row>
    <row r="55455" spans="13:21" s="104" customFormat="1" ht="15.75">
      <c r="M55455" s="172"/>
      <c r="N55455" s="172"/>
      <c r="O55455" s="172"/>
      <c r="U55455" s="173"/>
    </row>
    <row r="55456" spans="13:21" s="104" customFormat="1" ht="15.75">
      <c r="M55456" s="172"/>
      <c r="N55456" s="172"/>
      <c r="O55456" s="172"/>
      <c r="U55456" s="173"/>
    </row>
    <row r="55457" spans="13:21" s="104" customFormat="1" ht="15.75">
      <c r="M55457" s="172"/>
      <c r="N55457" s="172"/>
      <c r="O55457" s="172"/>
      <c r="U55457" s="173"/>
    </row>
    <row r="55458" spans="13:21" s="104" customFormat="1" ht="15.75">
      <c r="M55458" s="172"/>
      <c r="N55458" s="172"/>
      <c r="O55458" s="172"/>
      <c r="U55458" s="173"/>
    </row>
    <row r="55459" spans="13:21" s="104" customFormat="1" ht="15.75">
      <c r="M55459" s="172"/>
      <c r="N55459" s="172"/>
      <c r="O55459" s="172"/>
      <c r="U55459" s="173"/>
    </row>
    <row r="55460" spans="13:21" s="104" customFormat="1" ht="15.75">
      <c r="M55460" s="172"/>
      <c r="N55460" s="172"/>
      <c r="O55460" s="172"/>
      <c r="U55460" s="173"/>
    </row>
    <row r="55461" spans="13:21" s="104" customFormat="1" ht="15.75">
      <c r="M55461" s="172"/>
      <c r="N55461" s="172"/>
      <c r="O55461" s="172"/>
      <c r="U55461" s="173"/>
    </row>
    <row r="55462" spans="13:21" s="104" customFormat="1" ht="15.75">
      <c r="M55462" s="172"/>
      <c r="N55462" s="172"/>
      <c r="O55462" s="172"/>
      <c r="U55462" s="173"/>
    </row>
    <row r="55463" spans="13:21" s="104" customFormat="1" ht="15.75">
      <c r="M55463" s="172"/>
      <c r="N55463" s="172"/>
      <c r="O55463" s="172"/>
      <c r="U55463" s="173"/>
    </row>
    <row r="55464" spans="13:21" s="104" customFormat="1" ht="15.75">
      <c r="M55464" s="172"/>
      <c r="N55464" s="172"/>
      <c r="O55464" s="172"/>
      <c r="U55464" s="173"/>
    </row>
    <row r="55465" spans="13:21" s="104" customFormat="1" ht="15.75">
      <c r="M55465" s="172"/>
      <c r="N55465" s="172"/>
      <c r="O55465" s="172"/>
      <c r="U55465" s="173"/>
    </row>
    <row r="55466" spans="13:21" s="104" customFormat="1" ht="15.75">
      <c r="M55466" s="172"/>
      <c r="N55466" s="172"/>
      <c r="O55466" s="172"/>
      <c r="U55466" s="173"/>
    </row>
    <row r="55467" spans="13:21" s="104" customFormat="1" ht="15.75">
      <c r="M55467" s="172"/>
      <c r="N55467" s="172"/>
      <c r="O55467" s="172"/>
      <c r="U55467" s="173"/>
    </row>
    <row r="55468" spans="13:21" s="104" customFormat="1" ht="15.75">
      <c r="M55468" s="172"/>
      <c r="N55468" s="172"/>
      <c r="O55468" s="172"/>
      <c r="U55468" s="173"/>
    </row>
    <row r="55469" spans="13:21" s="104" customFormat="1" ht="15.75">
      <c r="M55469" s="172"/>
      <c r="N55469" s="172"/>
      <c r="O55469" s="172"/>
      <c r="U55469" s="173"/>
    </row>
    <row r="55470" spans="13:21" s="104" customFormat="1" ht="15.75">
      <c r="M55470" s="172"/>
      <c r="N55470" s="172"/>
      <c r="O55470" s="172"/>
      <c r="U55470" s="173"/>
    </row>
    <row r="55471" spans="13:21" s="104" customFormat="1" ht="15.75">
      <c r="M55471" s="172"/>
      <c r="N55471" s="172"/>
      <c r="O55471" s="172"/>
      <c r="U55471" s="173"/>
    </row>
    <row r="55472" spans="13:21" s="104" customFormat="1" ht="15.75">
      <c r="M55472" s="172"/>
      <c r="N55472" s="172"/>
      <c r="O55472" s="172"/>
      <c r="U55472" s="173"/>
    </row>
    <row r="55473" spans="13:21" s="104" customFormat="1" ht="15.75">
      <c r="M55473" s="172"/>
      <c r="N55473" s="172"/>
      <c r="O55473" s="172"/>
      <c r="U55473" s="173"/>
    </row>
    <row r="55474" spans="13:21" s="104" customFormat="1" ht="15.75">
      <c r="M55474" s="172"/>
      <c r="N55474" s="172"/>
      <c r="O55474" s="172"/>
      <c r="U55474" s="173"/>
    </row>
    <row r="55475" spans="13:21" s="104" customFormat="1" ht="15.75">
      <c r="M55475" s="172"/>
      <c r="N55475" s="172"/>
      <c r="O55475" s="172"/>
      <c r="U55475" s="173"/>
    </row>
    <row r="55476" spans="13:21" s="104" customFormat="1" ht="15.75">
      <c r="M55476" s="172"/>
      <c r="N55476" s="172"/>
      <c r="O55476" s="172"/>
      <c r="U55476" s="173"/>
    </row>
    <row r="55477" spans="13:21" s="104" customFormat="1" ht="15.75">
      <c r="M55477" s="172"/>
      <c r="N55477" s="172"/>
      <c r="O55477" s="172"/>
      <c r="U55477" s="173"/>
    </row>
    <row r="55478" spans="13:21" s="104" customFormat="1" ht="15.75">
      <c r="M55478" s="172"/>
      <c r="N55478" s="172"/>
      <c r="O55478" s="172"/>
      <c r="U55478" s="173"/>
    </row>
    <row r="55479" spans="13:21" s="104" customFormat="1" ht="15.75">
      <c r="M55479" s="172"/>
      <c r="N55479" s="172"/>
      <c r="O55479" s="172"/>
      <c r="U55479" s="173"/>
    </row>
    <row r="55480" spans="13:21" s="104" customFormat="1" ht="15.75">
      <c r="M55480" s="172"/>
      <c r="N55480" s="172"/>
      <c r="O55480" s="172"/>
      <c r="U55480" s="173"/>
    </row>
    <row r="55481" spans="13:21" s="104" customFormat="1" ht="15.75">
      <c r="M55481" s="172"/>
      <c r="N55481" s="172"/>
      <c r="O55481" s="172"/>
      <c r="U55481" s="173"/>
    </row>
    <row r="55482" spans="13:21" s="104" customFormat="1" ht="15.75">
      <c r="M55482" s="172"/>
      <c r="N55482" s="172"/>
      <c r="O55482" s="172"/>
      <c r="U55482" s="173"/>
    </row>
    <row r="55483" spans="13:21" s="104" customFormat="1" ht="15.75">
      <c r="M55483" s="172"/>
      <c r="N55483" s="172"/>
      <c r="O55483" s="172"/>
      <c r="U55483" s="173"/>
    </row>
    <row r="55484" spans="13:21" s="104" customFormat="1" ht="15.75">
      <c r="M55484" s="172"/>
      <c r="N55484" s="172"/>
      <c r="O55484" s="172"/>
      <c r="U55484" s="173"/>
    </row>
    <row r="55485" spans="13:21" s="104" customFormat="1" ht="15.75">
      <c r="M55485" s="172"/>
      <c r="N55485" s="172"/>
      <c r="O55485" s="172"/>
      <c r="U55485" s="173"/>
    </row>
    <row r="55486" spans="13:21" s="104" customFormat="1" ht="15.75">
      <c r="M55486" s="172"/>
      <c r="N55486" s="172"/>
      <c r="O55486" s="172"/>
      <c r="U55486" s="173"/>
    </row>
    <row r="55487" spans="13:21" s="104" customFormat="1" ht="15.75">
      <c r="M55487" s="172"/>
      <c r="N55487" s="172"/>
      <c r="O55487" s="172"/>
      <c r="U55487" s="173"/>
    </row>
    <row r="55488" spans="13:21" s="104" customFormat="1" ht="15.75">
      <c r="M55488" s="172"/>
      <c r="N55488" s="172"/>
      <c r="O55488" s="172"/>
      <c r="U55488" s="173"/>
    </row>
    <row r="55489" spans="13:21" s="104" customFormat="1" ht="15.75">
      <c r="M55489" s="172"/>
      <c r="N55489" s="172"/>
      <c r="O55489" s="172"/>
      <c r="U55489" s="173"/>
    </row>
    <row r="55490" spans="13:21" s="104" customFormat="1" ht="15.75">
      <c r="M55490" s="172"/>
      <c r="N55490" s="172"/>
      <c r="O55490" s="172"/>
      <c r="U55490" s="173"/>
    </row>
    <row r="55491" spans="13:21" s="104" customFormat="1" ht="15.75">
      <c r="M55491" s="172"/>
      <c r="N55491" s="172"/>
      <c r="O55491" s="172"/>
      <c r="U55491" s="173"/>
    </row>
    <row r="55492" spans="13:21" s="104" customFormat="1" ht="15.75">
      <c r="M55492" s="172"/>
      <c r="N55492" s="172"/>
      <c r="O55492" s="172"/>
      <c r="U55492" s="173"/>
    </row>
    <row r="55493" spans="13:21" s="104" customFormat="1" ht="15.75">
      <c r="M55493" s="172"/>
      <c r="N55493" s="172"/>
      <c r="O55493" s="172"/>
      <c r="U55493" s="173"/>
    </row>
    <row r="55494" spans="13:21" s="104" customFormat="1" ht="15.75">
      <c r="M55494" s="172"/>
      <c r="N55494" s="172"/>
      <c r="O55494" s="172"/>
      <c r="U55494" s="173"/>
    </row>
    <row r="55495" spans="13:21" s="104" customFormat="1" ht="15.75">
      <c r="M55495" s="172"/>
      <c r="N55495" s="172"/>
      <c r="O55495" s="172"/>
      <c r="U55495" s="173"/>
    </row>
    <row r="55496" spans="13:21" s="104" customFormat="1" ht="15.75">
      <c r="M55496" s="172"/>
      <c r="N55496" s="172"/>
      <c r="O55496" s="172"/>
      <c r="U55496" s="173"/>
    </row>
    <row r="55497" spans="13:21" s="104" customFormat="1" ht="15.75">
      <c r="M55497" s="172"/>
      <c r="N55497" s="172"/>
      <c r="O55497" s="172"/>
      <c r="U55497" s="173"/>
    </row>
    <row r="55498" spans="13:21" s="104" customFormat="1" ht="15.75">
      <c r="M55498" s="172"/>
      <c r="N55498" s="172"/>
      <c r="O55498" s="172"/>
      <c r="U55498" s="173"/>
    </row>
    <row r="55499" spans="13:21" s="104" customFormat="1" ht="15.75">
      <c r="M55499" s="172"/>
      <c r="N55499" s="172"/>
      <c r="O55499" s="172"/>
      <c r="U55499" s="173"/>
    </row>
    <row r="55500" spans="13:21" s="104" customFormat="1" ht="15.75">
      <c r="M55500" s="172"/>
      <c r="N55500" s="172"/>
      <c r="O55500" s="172"/>
      <c r="U55500" s="173"/>
    </row>
    <row r="55501" spans="13:21" s="104" customFormat="1" ht="15.75">
      <c r="M55501" s="172"/>
      <c r="N55501" s="172"/>
      <c r="O55501" s="172"/>
      <c r="U55501" s="173"/>
    </row>
    <row r="55502" spans="13:21" s="104" customFormat="1" ht="15.75">
      <c r="M55502" s="172"/>
      <c r="N55502" s="172"/>
      <c r="O55502" s="172"/>
      <c r="U55502" s="173"/>
    </row>
    <row r="55503" spans="13:21" s="104" customFormat="1" ht="15.75">
      <c r="M55503" s="172"/>
      <c r="N55503" s="172"/>
      <c r="O55503" s="172"/>
      <c r="U55503" s="173"/>
    </row>
    <row r="55504" spans="13:21" s="104" customFormat="1" ht="15.75">
      <c r="M55504" s="172"/>
      <c r="N55504" s="172"/>
      <c r="O55504" s="172"/>
      <c r="U55504" s="173"/>
    </row>
    <row r="55505" spans="13:21" s="104" customFormat="1" ht="15.75">
      <c r="M55505" s="172"/>
      <c r="N55505" s="172"/>
      <c r="O55505" s="172"/>
      <c r="U55505" s="173"/>
    </row>
    <row r="55506" spans="13:21" s="104" customFormat="1" ht="15.75">
      <c r="M55506" s="172"/>
      <c r="N55506" s="172"/>
      <c r="O55506" s="172"/>
      <c r="U55506" s="173"/>
    </row>
    <row r="55507" spans="13:21" s="104" customFormat="1" ht="15.75">
      <c r="M55507" s="172"/>
      <c r="N55507" s="172"/>
      <c r="O55507" s="172"/>
      <c r="U55507" s="173"/>
    </row>
    <row r="55508" spans="13:21" s="104" customFormat="1" ht="15.75">
      <c r="M55508" s="172"/>
      <c r="N55508" s="172"/>
      <c r="O55508" s="172"/>
      <c r="U55508" s="173"/>
    </row>
    <row r="55509" spans="13:21" s="104" customFormat="1" ht="15.75">
      <c r="M55509" s="172"/>
      <c r="N55509" s="172"/>
      <c r="O55509" s="172"/>
      <c r="U55509" s="173"/>
    </row>
    <row r="55510" spans="13:21" s="104" customFormat="1" ht="15.75">
      <c r="M55510" s="172"/>
      <c r="N55510" s="172"/>
      <c r="O55510" s="172"/>
      <c r="U55510" s="173"/>
    </row>
    <row r="55511" spans="13:21" s="104" customFormat="1" ht="15.75">
      <c r="M55511" s="172"/>
      <c r="N55511" s="172"/>
      <c r="O55511" s="172"/>
      <c r="U55511" s="173"/>
    </row>
    <row r="55512" spans="13:21" s="104" customFormat="1" ht="15.75">
      <c r="M55512" s="172"/>
      <c r="N55512" s="172"/>
      <c r="O55512" s="172"/>
      <c r="U55512" s="173"/>
    </row>
    <row r="55513" spans="13:21" s="104" customFormat="1" ht="15.75">
      <c r="M55513" s="172"/>
      <c r="N55513" s="172"/>
      <c r="O55513" s="172"/>
      <c r="U55513" s="173"/>
    </row>
    <row r="55514" spans="13:21" s="104" customFormat="1" ht="15.75">
      <c r="M55514" s="172"/>
      <c r="N55514" s="172"/>
      <c r="O55514" s="172"/>
      <c r="U55514" s="173"/>
    </row>
    <row r="55515" spans="13:21" s="104" customFormat="1" ht="15.75">
      <c r="M55515" s="172"/>
      <c r="N55515" s="172"/>
      <c r="O55515" s="172"/>
      <c r="U55515" s="173"/>
    </row>
    <row r="55516" spans="13:21" s="104" customFormat="1" ht="15.75">
      <c r="M55516" s="172"/>
      <c r="N55516" s="172"/>
      <c r="O55516" s="172"/>
      <c r="U55516" s="173"/>
    </row>
    <row r="55517" spans="13:21" s="104" customFormat="1" ht="15.75">
      <c r="M55517" s="172"/>
      <c r="N55517" s="172"/>
      <c r="O55517" s="172"/>
      <c r="U55517" s="173"/>
    </row>
    <row r="55518" spans="13:21" s="104" customFormat="1" ht="15.75">
      <c r="M55518" s="172"/>
      <c r="N55518" s="172"/>
      <c r="O55518" s="172"/>
      <c r="U55518" s="173"/>
    </row>
    <row r="55519" spans="13:21" s="104" customFormat="1" ht="15.75">
      <c r="M55519" s="172"/>
      <c r="N55519" s="172"/>
      <c r="O55519" s="172"/>
      <c r="U55519" s="173"/>
    </row>
    <row r="55520" spans="13:21" s="104" customFormat="1" ht="15.75">
      <c r="M55520" s="172"/>
      <c r="N55520" s="172"/>
      <c r="O55520" s="172"/>
      <c r="U55520" s="173"/>
    </row>
    <row r="55521" spans="13:21" s="104" customFormat="1" ht="15.75">
      <c r="M55521" s="172"/>
      <c r="N55521" s="172"/>
      <c r="O55521" s="172"/>
      <c r="U55521" s="173"/>
    </row>
    <row r="55522" spans="13:21" s="104" customFormat="1" ht="15.75">
      <c r="M55522" s="172"/>
      <c r="N55522" s="172"/>
      <c r="O55522" s="172"/>
      <c r="U55522" s="173"/>
    </row>
    <row r="55523" spans="13:21" s="104" customFormat="1" ht="15.75">
      <c r="M55523" s="172"/>
      <c r="N55523" s="172"/>
      <c r="O55523" s="172"/>
      <c r="U55523" s="173"/>
    </row>
    <row r="55524" spans="13:21" s="104" customFormat="1" ht="15.75">
      <c r="M55524" s="172"/>
      <c r="N55524" s="172"/>
      <c r="O55524" s="172"/>
      <c r="U55524" s="173"/>
    </row>
    <row r="55525" spans="13:21" s="104" customFormat="1" ht="15.75">
      <c r="M55525" s="172"/>
      <c r="N55525" s="172"/>
      <c r="O55525" s="172"/>
      <c r="U55525" s="173"/>
    </row>
    <row r="55526" spans="13:21" s="104" customFormat="1" ht="15.75">
      <c r="M55526" s="172"/>
      <c r="N55526" s="172"/>
      <c r="O55526" s="172"/>
      <c r="U55526" s="173"/>
    </row>
    <row r="55527" spans="13:21" s="104" customFormat="1" ht="15.75">
      <c r="M55527" s="172"/>
      <c r="N55527" s="172"/>
      <c r="O55527" s="172"/>
      <c r="U55527" s="173"/>
    </row>
    <row r="55528" spans="13:21" s="104" customFormat="1" ht="15.75">
      <c r="M55528" s="172"/>
      <c r="N55528" s="172"/>
      <c r="O55528" s="172"/>
      <c r="U55528" s="173"/>
    </row>
    <row r="55529" spans="13:21" s="104" customFormat="1" ht="15.75">
      <c r="M55529" s="172"/>
      <c r="N55529" s="172"/>
      <c r="O55529" s="172"/>
      <c r="U55529" s="173"/>
    </row>
    <row r="55530" spans="13:21" s="104" customFormat="1" ht="15.75">
      <c r="M55530" s="172"/>
      <c r="N55530" s="172"/>
      <c r="O55530" s="172"/>
      <c r="U55530" s="173"/>
    </row>
    <row r="55531" spans="13:21" s="104" customFormat="1" ht="15.75">
      <c r="M55531" s="172"/>
      <c r="N55531" s="172"/>
      <c r="O55531" s="172"/>
      <c r="U55531" s="173"/>
    </row>
    <row r="55532" spans="13:21" s="104" customFormat="1" ht="15.75">
      <c r="M55532" s="172"/>
      <c r="N55532" s="172"/>
      <c r="O55532" s="172"/>
      <c r="U55532" s="173"/>
    </row>
    <row r="55533" spans="13:21" s="104" customFormat="1" ht="15.75">
      <c r="M55533" s="172"/>
      <c r="N55533" s="172"/>
      <c r="O55533" s="172"/>
      <c r="U55533" s="173"/>
    </row>
    <row r="55534" spans="13:21" s="104" customFormat="1" ht="15.75">
      <c r="M55534" s="172"/>
      <c r="N55534" s="172"/>
      <c r="O55534" s="172"/>
      <c r="U55534" s="173"/>
    </row>
    <row r="55535" spans="13:21" s="104" customFormat="1" ht="15.75">
      <c r="M55535" s="172"/>
      <c r="N55535" s="172"/>
      <c r="O55535" s="172"/>
      <c r="U55535" s="173"/>
    </row>
    <row r="55536" spans="13:21" s="104" customFormat="1" ht="15.75">
      <c r="M55536" s="172"/>
      <c r="N55536" s="172"/>
      <c r="O55536" s="172"/>
      <c r="U55536" s="173"/>
    </row>
    <row r="55537" spans="13:21" s="104" customFormat="1" ht="15.75">
      <c r="M55537" s="172"/>
      <c r="N55537" s="172"/>
      <c r="O55537" s="172"/>
      <c r="U55537" s="173"/>
    </row>
    <row r="55538" spans="13:21" s="104" customFormat="1" ht="15.75">
      <c r="M55538" s="172"/>
      <c r="N55538" s="172"/>
      <c r="O55538" s="172"/>
      <c r="U55538" s="173"/>
    </row>
    <row r="55539" spans="13:21" s="104" customFormat="1" ht="15.75">
      <c r="M55539" s="172"/>
      <c r="N55539" s="172"/>
      <c r="O55539" s="172"/>
      <c r="U55539" s="173"/>
    </row>
    <row r="55540" spans="13:21" s="104" customFormat="1" ht="15.75">
      <c r="M55540" s="172"/>
      <c r="N55540" s="172"/>
      <c r="O55540" s="172"/>
      <c r="U55540" s="173"/>
    </row>
    <row r="55541" spans="13:21" s="104" customFormat="1" ht="15.75">
      <c r="M55541" s="172"/>
      <c r="N55541" s="172"/>
      <c r="O55541" s="172"/>
      <c r="U55541" s="173"/>
    </row>
    <row r="55542" spans="13:21" s="104" customFormat="1" ht="15.75">
      <c r="M55542" s="172"/>
      <c r="N55542" s="172"/>
      <c r="O55542" s="172"/>
      <c r="U55542" s="173"/>
    </row>
    <row r="55543" spans="13:21" s="104" customFormat="1" ht="15.75">
      <c r="M55543" s="172"/>
      <c r="N55543" s="172"/>
      <c r="O55543" s="172"/>
      <c r="U55543" s="173"/>
    </row>
    <row r="55544" spans="13:21" s="104" customFormat="1" ht="15.75">
      <c r="M55544" s="172"/>
      <c r="N55544" s="172"/>
      <c r="O55544" s="172"/>
      <c r="U55544" s="173"/>
    </row>
    <row r="55545" spans="13:21" s="104" customFormat="1" ht="15.75">
      <c r="M55545" s="172"/>
      <c r="N55545" s="172"/>
      <c r="O55545" s="172"/>
      <c r="U55545" s="173"/>
    </row>
    <row r="55546" spans="13:21" s="104" customFormat="1" ht="15.75">
      <c r="M55546" s="172"/>
      <c r="N55546" s="172"/>
      <c r="O55546" s="172"/>
      <c r="U55546" s="173"/>
    </row>
    <row r="55547" spans="13:21" s="104" customFormat="1" ht="15.75">
      <c r="M55547" s="172"/>
      <c r="N55547" s="172"/>
      <c r="O55547" s="172"/>
      <c r="U55547" s="173"/>
    </row>
    <row r="55548" spans="13:21" s="104" customFormat="1" ht="15.75">
      <c r="M55548" s="172"/>
      <c r="N55548" s="172"/>
      <c r="O55548" s="172"/>
      <c r="U55548" s="173"/>
    </row>
    <row r="55549" spans="13:21" s="104" customFormat="1" ht="15.75">
      <c r="M55549" s="172"/>
      <c r="N55549" s="172"/>
      <c r="O55549" s="172"/>
      <c r="U55549" s="173"/>
    </row>
    <row r="55550" spans="13:21" s="104" customFormat="1" ht="15.75">
      <c r="M55550" s="172"/>
      <c r="N55550" s="172"/>
      <c r="O55550" s="172"/>
      <c r="U55550" s="173"/>
    </row>
    <row r="55551" spans="13:21" s="104" customFormat="1" ht="15.75">
      <c r="M55551" s="172"/>
      <c r="N55551" s="172"/>
      <c r="O55551" s="172"/>
      <c r="U55551" s="173"/>
    </row>
    <row r="55552" spans="13:21" s="104" customFormat="1" ht="15.75">
      <c r="M55552" s="172"/>
      <c r="N55552" s="172"/>
      <c r="O55552" s="172"/>
      <c r="U55552" s="173"/>
    </row>
    <row r="55553" spans="13:21" s="104" customFormat="1" ht="15.75">
      <c r="M55553" s="172"/>
      <c r="N55553" s="172"/>
      <c r="O55553" s="172"/>
      <c r="U55553" s="173"/>
    </row>
    <row r="55554" spans="13:21" s="104" customFormat="1" ht="15.75">
      <c r="M55554" s="172"/>
      <c r="N55554" s="172"/>
      <c r="O55554" s="172"/>
      <c r="U55554" s="173"/>
    </row>
    <row r="55555" spans="13:21" s="104" customFormat="1" ht="15.75">
      <c r="M55555" s="172"/>
      <c r="N55555" s="172"/>
      <c r="O55555" s="172"/>
      <c r="U55555" s="173"/>
    </row>
    <row r="55556" spans="13:21" s="104" customFormat="1" ht="15.75">
      <c r="M55556" s="172"/>
      <c r="N55556" s="172"/>
      <c r="O55556" s="172"/>
      <c r="U55556" s="173"/>
    </row>
    <row r="55557" spans="13:21" s="104" customFormat="1" ht="15.75">
      <c r="M55557" s="172"/>
      <c r="N55557" s="172"/>
      <c r="O55557" s="172"/>
      <c r="U55557" s="173"/>
    </row>
    <row r="55558" spans="13:21" s="104" customFormat="1" ht="15.75">
      <c r="M55558" s="172"/>
      <c r="N55558" s="172"/>
      <c r="O55558" s="172"/>
      <c r="U55558" s="173"/>
    </row>
    <row r="55559" spans="13:21" s="104" customFormat="1" ht="15.75">
      <c r="M55559" s="172"/>
      <c r="N55559" s="172"/>
      <c r="O55559" s="172"/>
      <c r="U55559" s="173"/>
    </row>
    <row r="55560" spans="13:21" s="104" customFormat="1" ht="15.75">
      <c r="M55560" s="172"/>
      <c r="N55560" s="172"/>
      <c r="O55560" s="172"/>
      <c r="U55560" s="173"/>
    </row>
    <row r="55561" spans="13:21" s="104" customFormat="1" ht="15.75">
      <c r="M55561" s="172"/>
      <c r="N55561" s="172"/>
      <c r="O55561" s="172"/>
      <c r="U55561" s="173"/>
    </row>
    <row r="55562" spans="13:21" s="104" customFormat="1" ht="15.75">
      <c r="M55562" s="172"/>
      <c r="N55562" s="172"/>
      <c r="O55562" s="172"/>
      <c r="U55562" s="173"/>
    </row>
    <row r="55563" spans="13:21" s="104" customFormat="1" ht="15.75">
      <c r="M55563" s="172"/>
      <c r="N55563" s="172"/>
      <c r="O55563" s="172"/>
      <c r="U55563" s="173"/>
    </row>
    <row r="55564" spans="13:21" s="104" customFormat="1" ht="15.75">
      <c r="M55564" s="172"/>
      <c r="N55564" s="172"/>
      <c r="O55564" s="172"/>
      <c r="U55564" s="173"/>
    </row>
    <row r="55565" spans="13:21" s="104" customFormat="1" ht="15.75">
      <c r="M55565" s="172"/>
      <c r="N55565" s="172"/>
      <c r="O55565" s="172"/>
      <c r="U55565" s="173"/>
    </row>
    <row r="55566" spans="13:21" s="104" customFormat="1" ht="15.75">
      <c r="M55566" s="172"/>
      <c r="N55566" s="172"/>
      <c r="O55566" s="172"/>
      <c r="U55566" s="173"/>
    </row>
    <row r="55567" spans="13:21" s="104" customFormat="1" ht="15.75">
      <c r="M55567" s="172"/>
      <c r="N55567" s="172"/>
      <c r="O55567" s="172"/>
      <c r="U55567" s="173"/>
    </row>
    <row r="55568" spans="13:21" s="104" customFormat="1" ht="15.75">
      <c r="M55568" s="172"/>
      <c r="N55568" s="172"/>
      <c r="O55568" s="172"/>
      <c r="U55568" s="173"/>
    </row>
    <row r="55569" spans="13:21" s="104" customFormat="1" ht="15.75">
      <c r="M55569" s="172"/>
      <c r="N55569" s="172"/>
      <c r="O55569" s="172"/>
      <c r="U55569" s="173"/>
    </row>
    <row r="55570" spans="13:21" s="104" customFormat="1" ht="15.75">
      <c r="M55570" s="172"/>
      <c r="N55570" s="172"/>
      <c r="O55570" s="172"/>
      <c r="U55570" s="173"/>
    </row>
    <row r="55571" spans="13:21" s="104" customFormat="1" ht="15.75">
      <c r="M55571" s="172"/>
      <c r="N55571" s="172"/>
      <c r="O55571" s="172"/>
      <c r="U55571" s="173"/>
    </row>
    <row r="55572" spans="13:21" s="104" customFormat="1" ht="15.75">
      <c r="M55572" s="172"/>
      <c r="N55572" s="172"/>
      <c r="O55572" s="172"/>
      <c r="U55572" s="173"/>
    </row>
    <row r="55573" spans="13:21" s="104" customFormat="1" ht="15.75">
      <c r="M55573" s="172"/>
      <c r="N55573" s="172"/>
      <c r="O55573" s="172"/>
      <c r="U55573" s="173"/>
    </row>
    <row r="55574" spans="13:21" s="104" customFormat="1" ht="15.75">
      <c r="M55574" s="172"/>
      <c r="N55574" s="172"/>
      <c r="O55574" s="172"/>
      <c r="U55574" s="173"/>
    </row>
    <row r="55575" spans="13:21" s="104" customFormat="1" ht="15.75">
      <c r="M55575" s="172"/>
      <c r="N55575" s="172"/>
      <c r="O55575" s="172"/>
      <c r="U55575" s="173"/>
    </row>
    <row r="55576" spans="13:21" s="104" customFormat="1" ht="15.75">
      <c r="M55576" s="172"/>
      <c r="N55576" s="172"/>
      <c r="O55576" s="172"/>
      <c r="U55576" s="173"/>
    </row>
    <row r="55577" spans="13:21" s="104" customFormat="1" ht="15.75">
      <c r="M55577" s="172"/>
      <c r="N55577" s="172"/>
      <c r="O55577" s="172"/>
      <c r="U55577" s="173"/>
    </row>
    <row r="55578" spans="13:21" s="104" customFormat="1" ht="15.75">
      <c r="M55578" s="172"/>
      <c r="N55578" s="172"/>
      <c r="O55578" s="172"/>
      <c r="U55578" s="173"/>
    </row>
    <row r="55579" spans="13:21" s="104" customFormat="1" ht="15.75">
      <c r="M55579" s="172"/>
      <c r="N55579" s="172"/>
      <c r="O55579" s="172"/>
      <c r="U55579" s="173"/>
    </row>
    <row r="55580" spans="13:21" s="104" customFormat="1" ht="15.75">
      <c r="M55580" s="172"/>
      <c r="N55580" s="172"/>
      <c r="O55580" s="172"/>
      <c r="U55580" s="173"/>
    </row>
    <row r="55581" spans="13:21" s="104" customFormat="1" ht="15.75">
      <c r="M55581" s="172"/>
      <c r="N55581" s="172"/>
      <c r="O55581" s="172"/>
      <c r="U55581" s="173"/>
    </row>
    <row r="55582" spans="13:21" s="104" customFormat="1" ht="15.75">
      <c r="M55582" s="172"/>
      <c r="N55582" s="172"/>
      <c r="O55582" s="172"/>
      <c r="U55582" s="173"/>
    </row>
    <row r="55583" spans="13:21" s="104" customFormat="1" ht="15.75">
      <c r="M55583" s="172"/>
      <c r="N55583" s="172"/>
      <c r="O55583" s="172"/>
      <c r="U55583" s="173"/>
    </row>
    <row r="55584" spans="13:21" s="104" customFormat="1" ht="15.75">
      <c r="M55584" s="172"/>
      <c r="N55584" s="172"/>
      <c r="O55584" s="172"/>
      <c r="U55584" s="173"/>
    </row>
    <row r="55585" spans="13:21" s="104" customFormat="1" ht="15.75">
      <c r="M55585" s="172"/>
      <c r="N55585" s="172"/>
      <c r="O55585" s="172"/>
      <c r="U55585" s="173"/>
    </row>
    <row r="55586" spans="13:21" s="104" customFormat="1" ht="15.75">
      <c r="M55586" s="172"/>
      <c r="N55586" s="172"/>
      <c r="O55586" s="172"/>
      <c r="U55586" s="173"/>
    </row>
    <row r="55587" spans="13:21" s="104" customFormat="1" ht="15.75">
      <c r="M55587" s="172"/>
      <c r="N55587" s="172"/>
      <c r="O55587" s="172"/>
      <c r="U55587" s="173"/>
    </row>
    <row r="55588" spans="13:21" s="104" customFormat="1" ht="15.75">
      <c r="M55588" s="172"/>
      <c r="N55588" s="172"/>
      <c r="O55588" s="172"/>
      <c r="U55588" s="173"/>
    </row>
    <row r="55589" spans="13:21" s="104" customFormat="1" ht="15.75">
      <c r="M55589" s="172"/>
      <c r="N55589" s="172"/>
      <c r="O55589" s="172"/>
      <c r="U55589" s="173"/>
    </row>
    <row r="55590" spans="13:21" s="104" customFormat="1" ht="15.75">
      <c r="M55590" s="172"/>
      <c r="N55590" s="172"/>
      <c r="O55590" s="172"/>
      <c r="U55590" s="173"/>
    </row>
    <row r="55591" spans="13:21" s="104" customFormat="1" ht="15.75">
      <c r="M55591" s="172"/>
      <c r="N55591" s="172"/>
      <c r="O55591" s="172"/>
      <c r="U55591" s="173"/>
    </row>
    <row r="55592" spans="13:21" s="104" customFormat="1" ht="15.75">
      <c r="M55592" s="172"/>
      <c r="N55592" s="172"/>
      <c r="O55592" s="172"/>
      <c r="U55592" s="173"/>
    </row>
    <row r="55593" spans="13:21" s="104" customFormat="1" ht="15.75">
      <c r="M55593" s="172"/>
      <c r="N55593" s="172"/>
      <c r="O55593" s="172"/>
      <c r="U55593" s="173"/>
    </row>
    <row r="55594" spans="13:21" s="104" customFormat="1" ht="15.75">
      <c r="M55594" s="172"/>
      <c r="N55594" s="172"/>
      <c r="O55594" s="172"/>
      <c r="U55594" s="173"/>
    </row>
    <row r="55595" spans="13:21" s="104" customFormat="1" ht="15.75">
      <c r="M55595" s="172"/>
      <c r="N55595" s="172"/>
      <c r="O55595" s="172"/>
      <c r="U55595" s="173"/>
    </row>
    <row r="55596" spans="13:21" s="104" customFormat="1" ht="15.75">
      <c r="M55596" s="172"/>
      <c r="N55596" s="172"/>
      <c r="O55596" s="172"/>
      <c r="U55596" s="173"/>
    </row>
    <row r="55597" spans="13:21" s="104" customFormat="1" ht="15.75">
      <c r="M55597" s="172"/>
      <c r="N55597" s="172"/>
      <c r="O55597" s="172"/>
      <c r="U55597" s="173"/>
    </row>
    <row r="55598" spans="13:21" s="104" customFormat="1" ht="15.75">
      <c r="M55598" s="172"/>
      <c r="N55598" s="172"/>
      <c r="O55598" s="172"/>
      <c r="U55598" s="173"/>
    </row>
    <row r="55599" spans="13:21" s="104" customFormat="1" ht="15.75">
      <c r="M55599" s="172"/>
      <c r="N55599" s="172"/>
      <c r="O55599" s="172"/>
      <c r="U55599" s="173"/>
    </row>
    <row r="55600" spans="13:21" s="104" customFormat="1" ht="15.75">
      <c r="M55600" s="172"/>
      <c r="N55600" s="172"/>
      <c r="O55600" s="172"/>
      <c r="U55600" s="173"/>
    </row>
    <row r="55601" spans="13:21" s="104" customFormat="1" ht="15.75">
      <c r="M55601" s="172"/>
      <c r="N55601" s="172"/>
      <c r="O55601" s="172"/>
      <c r="U55601" s="173"/>
    </row>
    <row r="55602" spans="13:21" s="104" customFormat="1" ht="15.75">
      <c r="M55602" s="172"/>
      <c r="N55602" s="172"/>
      <c r="O55602" s="172"/>
      <c r="U55602" s="173"/>
    </row>
    <row r="55603" spans="13:21" s="104" customFormat="1" ht="15.75">
      <c r="M55603" s="172"/>
      <c r="N55603" s="172"/>
      <c r="O55603" s="172"/>
      <c r="U55603" s="173"/>
    </row>
    <row r="55604" spans="13:21" s="104" customFormat="1" ht="15.75">
      <c r="M55604" s="172"/>
      <c r="N55604" s="172"/>
      <c r="O55604" s="172"/>
      <c r="U55604" s="173"/>
    </row>
    <row r="55605" spans="13:21" s="104" customFormat="1" ht="15.75">
      <c r="M55605" s="172"/>
      <c r="N55605" s="172"/>
      <c r="O55605" s="172"/>
      <c r="U55605" s="173"/>
    </row>
    <row r="55606" spans="13:21" s="104" customFormat="1" ht="15.75">
      <c r="M55606" s="172"/>
      <c r="N55606" s="172"/>
      <c r="O55606" s="172"/>
      <c r="U55606" s="173"/>
    </row>
    <row r="55607" spans="13:21" s="104" customFormat="1" ht="15.75">
      <c r="M55607" s="172"/>
      <c r="N55607" s="172"/>
      <c r="O55607" s="172"/>
      <c r="U55607" s="173"/>
    </row>
    <row r="55608" spans="13:21" s="104" customFormat="1" ht="15.75">
      <c r="M55608" s="172"/>
      <c r="N55608" s="172"/>
      <c r="O55608" s="172"/>
      <c r="U55608" s="173"/>
    </row>
    <row r="55609" spans="13:21" s="104" customFormat="1" ht="15.75">
      <c r="M55609" s="172"/>
      <c r="N55609" s="172"/>
      <c r="O55609" s="172"/>
      <c r="U55609" s="173"/>
    </row>
    <row r="55610" spans="13:21" s="104" customFormat="1" ht="15.75">
      <c r="M55610" s="172"/>
      <c r="N55610" s="172"/>
      <c r="O55610" s="172"/>
      <c r="U55610" s="173"/>
    </row>
    <row r="55611" spans="13:21" s="104" customFormat="1" ht="15.75">
      <c r="M55611" s="172"/>
      <c r="N55611" s="172"/>
      <c r="O55611" s="172"/>
      <c r="U55611" s="173"/>
    </row>
    <row r="55612" spans="13:21" s="104" customFormat="1" ht="15.75">
      <c r="M55612" s="172"/>
      <c r="N55612" s="172"/>
      <c r="O55612" s="172"/>
      <c r="U55612" s="173"/>
    </row>
    <row r="55613" spans="13:21" s="104" customFormat="1" ht="15.75">
      <c r="M55613" s="172"/>
      <c r="N55613" s="172"/>
      <c r="O55613" s="172"/>
      <c r="U55613" s="173"/>
    </row>
    <row r="55614" spans="13:21" s="104" customFormat="1" ht="15.75">
      <c r="M55614" s="172"/>
      <c r="N55614" s="172"/>
      <c r="O55614" s="172"/>
      <c r="U55614" s="173"/>
    </row>
    <row r="55615" spans="13:21" s="104" customFormat="1" ht="15.75">
      <c r="M55615" s="172"/>
      <c r="N55615" s="172"/>
      <c r="O55615" s="172"/>
      <c r="U55615" s="173"/>
    </row>
    <row r="55616" spans="13:21" s="104" customFormat="1" ht="15.75">
      <c r="M55616" s="172"/>
      <c r="N55616" s="172"/>
      <c r="O55616" s="172"/>
      <c r="U55616" s="173"/>
    </row>
    <row r="55617" spans="13:21" s="104" customFormat="1" ht="15.75">
      <c r="M55617" s="172"/>
      <c r="N55617" s="172"/>
      <c r="O55617" s="172"/>
      <c r="U55617" s="173"/>
    </row>
    <row r="55618" spans="13:21" s="104" customFormat="1" ht="15.75">
      <c r="M55618" s="172"/>
      <c r="N55618" s="172"/>
      <c r="O55618" s="172"/>
      <c r="U55618" s="173"/>
    </row>
    <row r="55619" spans="13:21" s="104" customFormat="1" ht="15.75">
      <c r="M55619" s="172"/>
      <c r="N55619" s="172"/>
      <c r="O55619" s="172"/>
      <c r="U55619" s="173"/>
    </row>
    <row r="55620" spans="13:21" s="104" customFormat="1" ht="15.75">
      <c r="M55620" s="172"/>
      <c r="N55620" s="172"/>
      <c r="O55620" s="172"/>
      <c r="U55620" s="173"/>
    </row>
    <row r="55621" spans="13:21" s="104" customFormat="1" ht="15.75">
      <c r="M55621" s="172"/>
      <c r="N55621" s="172"/>
      <c r="O55621" s="172"/>
      <c r="U55621" s="173"/>
    </row>
    <row r="55622" spans="13:21" s="104" customFormat="1" ht="15.75">
      <c r="M55622" s="172"/>
      <c r="N55622" s="172"/>
      <c r="O55622" s="172"/>
      <c r="U55622" s="173"/>
    </row>
    <row r="55623" spans="13:21" s="104" customFormat="1" ht="15.75">
      <c r="M55623" s="172"/>
      <c r="N55623" s="172"/>
      <c r="O55623" s="172"/>
      <c r="U55623" s="173"/>
    </row>
    <row r="55624" spans="13:21" s="104" customFormat="1" ht="15.75">
      <c r="M55624" s="172"/>
      <c r="N55624" s="172"/>
      <c r="O55624" s="172"/>
      <c r="U55624" s="173"/>
    </row>
    <row r="55625" spans="13:21" s="104" customFormat="1" ht="15.75">
      <c r="M55625" s="172"/>
      <c r="N55625" s="172"/>
      <c r="O55625" s="172"/>
      <c r="U55625" s="173"/>
    </row>
    <row r="55626" spans="13:21" s="104" customFormat="1" ht="15.75">
      <c r="M55626" s="172"/>
      <c r="N55626" s="172"/>
      <c r="O55626" s="172"/>
      <c r="U55626" s="173"/>
    </row>
    <row r="55627" spans="13:21" s="104" customFormat="1" ht="15.75">
      <c r="M55627" s="172"/>
      <c r="N55627" s="172"/>
      <c r="O55627" s="172"/>
      <c r="U55627" s="173"/>
    </row>
    <row r="55628" spans="13:21" s="104" customFormat="1" ht="15.75">
      <c r="M55628" s="172"/>
      <c r="N55628" s="172"/>
      <c r="O55628" s="172"/>
      <c r="U55628" s="173"/>
    </row>
    <row r="55629" spans="13:21" s="104" customFormat="1" ht="15.75">
      <c r="M55629" s="172"/>
      <c r="N55629" s="172"/>
      <c r="O55629" s="172"/>
      <c r="U55629" s="173"/>
    </row>
    <row r="55630" spans="13:21" s="104" customFormat="1" ht="15.75">
      <c r="M55630" s="172"/>
      <c r="N55630" s="172"/>
      <c r="O55630" s="172"/>
      <c r="U55630" s="173"/>
    </row>
    <row r="55631" spans="13:21" s="104" customFormat="1" ht="15.75">
      <c r="M55631" s="172"/>
      <c r="N55631" s="172"/>
      <c r="O55631" s="172"/>
      <c r="U55631" s="173"/>
    </row>
    <row r="55632" spans="13:21" s="104" customFormat="1" ht="15.75">
      <c r="M55632" s="172"/>
      <c r="N55632" s="172"/>
      <c r="O55632" s="172"/>
      <c r="U55632" s="173"/>
    </row>
    <row r="55633" spans="13:21" s="104" customFormat="1" ht="15.75">
      <c r="M55633" s="172"/>
      <c r="N55633" s="172"/>
      <c r="O55633" s="172"/>
      <c r="U55633" s="173"/>
    </row>
    <row r="55634" spans="13:21" s="104" customFormat="1" ht="15.75">
      <c r="M55634" s="172"/>
      <c r="N55634" s="172"/>
      <c r="O55634" s="172"/>
      <c r="U55634" s="173"/>
    </row>
    <row r="55635" spans="13:21" s="104" customFormat="1" ht="15.75">
      <c r="M55635" s="172"/>
      <c r="N55635" s="172"/>
      <c r="O55635" s="172"/>
      <c r="U55635" s="173"/>
    </row>
    <row r="55636" spans="13:21" s="104" customFormat="1" ht="15.75">
      <c r="M55636" s="172"/>
      <c r="N55636" s="172"/>
      <c r="O55636" s="172"/>
      <c r="U55636" s="173"/>
    </row>
    <row r="55637" spans="13:21" s="104" customFormat="1" ht="15.75">
      <c r="M55637" s="172"/>
      <c r="N55637" s="172"/>
      <c r="O55637" s="172"/>
      <c r="U55637" s="173"/>
    </row>
    <row r="55638" spans="13:21" s="104" customFormat="1" ht="15.75">
      <c r="M55638" s="172"/>
      <c r="N55638" s="172"/>
      <c r="O55638" s="172"/>
      <c r="U55638" s="173"/>
    </row>
    <row r="55639" spans="13:21" s="104" customFormat="1" ht="15.75">
      <c r="M55639" s="172"/>
      <c r="N55639" s="172"/>
      <c r="O55639" s="172"/>
      <c r="U55639" s="173"/>
    </row>
    <row r="55640" spans="13:21" s="104" customFormat="1" ht="15.75">
      <c r="M55640" s="172"/>
      <c r="N55640" s="172"/>
      <c r="O55640" s="172"/>
      <c r="U55640" s="173"/>
    </row>
    <row r="55641" spans="13:21" s="104" customFormat="1" ht="15.75">
      <c r="M55641" s="172"/>
      <c r="N55641" s="172"/>
      <c r="O55641" s="172"/>
      <c r="U55641" s="173"/>
    </row>
    <row r="55642" spans="13:21" s="104" customFormat="1" ht="15.75">
      <c r="M55642" s="172"/>
      <c r="N55642" s="172"/>
      <c r="O55642" s="172"/>
      <c r="U55642" s="173"/>
    </row>
    <row r="55643" spans="13:21" s="104" customFormat="1" ht="15.75">
      <c r="M55643" s="172"/>
      <c r="N55643" s="172"/>
      <c r="O55643" s="172"/>
      <c r="U55643" s="173"/>
    </row>
    <row r="55644" spans="13:21" s="104" customFormat="1" ht="15.75">
      <c r="M55644" s="172"/>
      <c r="N55644" s="172"/>
      <c r="O55644" s="172"/>
      <c r="U55644" s="173"/>
    </row>
    <row r="55645" spans="13:21" s="104" customFormat="1" ht="15.75">
      <c r="M55645" s="172"/>
      <c r="N55645" s="172"/>
      <c r="O55645" s="172"/>
      <c r="U55645" s="173"/>
    </row>
    <row r="55646" spans="13:21" s="104" customFormat="1" ht="15.75">
      <c r="M55646" s="172"/>
      <c r="N55646" s="172"/>
      <c r="O55646" s="172"/>
      <c r="U55646" s="173"/>
    </row>
    <row r="55647" spans="13:21" s="104" customFormat="1" ht="15.75">
      <c r="M55647" s="172"/>
      <c r="N55647" s="172"/>
      <c r="O55647" s="172"/>
      <c r="U55647" s="173"/>
    </row>
    <row r="55648" spans="13:21" s="104" customFormat="1" ht="15.75">
      <c r="M55648" s="172"/>
      <c r="N55648" s="172"/>
      <c r="O55648" s="172"/>
      <c r="U55648" s="173"/>
    </row>
    <row r="55649" spans="13:21" s="104" customFormat="1" ht="15.75">
      <c r="M55649" s="172"/>
      <c r="N55649" s="172"/>
      <c r="O55649" s="172"/>
      <c r="U55649" s="173"/>
    </row>
    <row r="55650" spans="13:21" s="104" customFormat="1" ht="15.75">
      <c r="M55650" s="172"/>
      <c r="N55650" s="172"/>
      <c r="O55650" s="172"/>
      <c r="U55650" s="173"/>
    </row>
    <row r="55651" spans="13:21" s="104" customFormat="1" ht="15.75">
      <c r="M55651" s="172"/>
      <c r="N55651" s="172"/>
      <c r="O55651" s="172"/>
      <c r="U55651" s="173"/>
    </row>
    <row r="55652" spans="13:21" s="104" customFormat="1" ht="15.75">
      <c r="M55652" s="172"/>
      <c r="N55652" s="172"/>
      <c r="O55652" s="172"/>
      <c r="U55652" s="173"/>
    </row>
    <row r="55653" spans="13:21" s="104" customFormat="1" ht="15.75">
      <c r="M55653" s="172"/>
      <c r="N55653" s="172"/>
      <c r="O55653" s="172"/>
      <c r="U55653" s="173"/>
    </row>
    <row r="55654" spans="13:21" s="104" customFormat="1" ht="15.75">
      <c r="M55654" s="172"/>
      <c r="N55654" s="172"/>
      <c r="O55654" s="172"/>
      <c r="U55654" s="173"/>
    </row>
    <row r="55655" spans="13:21" s="104" customFormat="1" ht="15.75">
      <c r="M55655" s="172"/>
      <c r="N55655" s="172"/>
      <c r="O55655" s="172"/>
      <c r="U55655" s="173"/>
    </row>
    <row r="55656" spans="13:21" s="104" customFormat="1" ht="15.75">
      <c r="M55656" s="172"/>
      <c r="N55656" s="172"/>
      <c r="O55656" s="172"/>
      <c r="U55656" s="173"/>
    </row>
    <row r="55657" spans="13:21" s="104" customFormat="1" ht="15.75">
      <c r="M55657" s="172"/>
      <c r="N55657" s="172"/>
      <c r="O55657" s="172"/>
      <c r="U55657" s="173"/>
    </row>
    <row r="55658" spans="13:21" s="104" customFormat="1" ht="15.75">
      <c r="M55658" s="172"/>
      <c r="N55658" s="172"/>
      <c r="O55658" s="172"/>
      <c r="U55658" s="173"/>
    </row>
    <row r="55659" spans="13:21" s="104" customFormat="1" ht="15.75">
      <c r="M55659" s="172"/>
      <c r="N55659" s="172"/>
      <c r="O55659" s="172"/>
      <c r="U55659" s="173"/>
    </row>
    <row r="55660" spans="13:21" s="104" customFormat="1" ht="15.75">
      <c r="M55660" s="172"/>
      <c r="N55660" s="172"/>
      <c r="O55660" s="172"/>
      <c r="U55660" s="173"/>
    </row>
    <row r="55661" spans="13:21" s="104" customFormat="1" ht="15.75">
      <c r="M55661" s="172"/>
      <c r="N55661" s="172"/>
      <c r="O55661" s="172"/>
      <c r="U55661" s="173"/>
    </row>
    <row r="55662" spans="13:21" s="104" customFormat="1" ht="15.75">
      <c r="M55662" s="172"/>
      <c r="N55662" s="172"/>
      <c r="O55662" s="172"/>
      <c r="U55662" s="173"/>
    </row>
    <row r="55663" spans="13:21" s="104" customFormat="1" ht="15.75">
      <c r="M55663" s="172"/>
      <c r="N55663" s="172"/>
      <c r="O55663" s="172"/>
      <c r="U55663" s="173"/>
    </row>
    <row r="55664" spans="13:21" s="104" customFormat="1" ht="15.75">
      <c r="M55664" s="172"/>
      <c r="N55664" s="172"/>
      <c r="O55664" s="172"/>
      <c r="U55664" s="173"/>
    </row>
    <row r="55665" spans="13:21" s="104" customFormat="1" ht="15.75">
      <c r="M55665" s="172"/>
      <c r="N55665" s="172"/>
      <c r="O55665" s="172"/>
      <c r="U55665" s="173"/>
    </row>
    <row r="55666" spans="13:21" s="104" customFormat="1" ht="15.75">
      <c r="M55666" s="172"/>
      <c r="N55666" s="172"/>
      <c r="O55666" s="172"/>
      <c r="U55666" s="173"/>
    </row>
    <row r="55667" spans="13:21" s="104" customFormat="1" ht="15.75">
      <c r="M55667" s="172"/>
      <c r="N55667" s="172"/>
      <c r="O55667" s="172"/>
      <c r="U55667" s="173"/>
    </row>
    <row r="55668" spans="13:21" s="104" customFormat="1" ht="15.75">
      <c r="M55668" s="172"/>
      <c r="N55668" s="172"/>
      <c r="O55668" s="172"/>
      <c r="U55668" s="173"/>
    </row>
    <row r="55669" spans="13:21" s="104" customFormat="1" ht="15.75">
      <c r="M55669" s="172"/>
      <c r="N55669" s="172"/>
      <c r="O55669" s="172"/>
      <c r="U55669" s="173"/>
    </row>
    <row r="55670" spans="13:21" s="104" customFormat="1" ht="15.75">
      <c r="M55670" s="172"/>
      <c r="N55670" s="172"/>
      <c r="O55670" s="172"/>
      <c r="U55670" s="173"/>
    </row>
    <row r="55671" spans="13:21" s="104" customFormat="1" ht="15.75">
      <c r="M55671" s="172"/>
      <c r="N55671" s="172"/>
      <c r="O55671" s="172"/>
      <c r="U55671" s="173"/>
    </row>
    <row r="55672" spans="13:21" s="104" customFormat="1" ht="15.75">
      <c r="M55672" s="172"/>
      <c r="N55672" s="172"/>
      <c r="O55672" s="172"/>
      <c r="U55672" s="173"/>
    </row>
    <row r="55673" spans="13:21" s="104" customFormat="1" ht="15.75">
      <c r="M55673" s="172"/>
      <c r="N55673" s="172"/>
      <c r="O55673" s="172"/>
      <c r="U55673" s="173"/>
    </row>
    <row r="55674" spans="13:21" s="104" customFormat="1" ht="15.75">
      <c r="M55674" s="172"/>
      <c r="N55674" s="172"/>
      <c r="O55674" s="172"/>
      <c r="U55674" s="173"/>
    </row>
    <row r="55675" spans="13:21" s="104" customFormat="1" ht="15.75">
      <c r="M55675" s="172"/>
      <c r="N55675" s="172"/>
      <c r="O55675" s="172"/>
      <c r="U55675" s="173"/>
    </row>
    <row r="55676" spans="13:21" s="104" customFormat="1" ht="15.75">
      <c r="M55676" s="172"/>
      <c r="N55676" s="172"/>
      <c r="O55676" s="172"/>
      <c r="U55676" s="173"/>
    </row>
    <row r="55677" spans="13:21" s="104" customFormat="1" ht="15.75">
      <c r="M55677" s="172"/>
      <c r="N55677" s="172"/>
      <c r="O55677" s="172"/>
      <c r="U55677" s="173"/>
    </row>
    <row r="55678" spans="13:21" s="104" customFormat="1" ht="15.75">
      <c r="M55678" s="172"/>
      <c r="N55678" s="172"/>
      <c r="O55678" s="172"/>
      <c r="U55678" s="173"/>
    </row>
    <row r="55679" spans="13:21" s="104" customFormat="1" ht="15.75">
      <c r="M55679" s="172"/>
      <c r="N55679" s="172"/>
      <c r="O55679" s="172"/>
      <c r="U55679" s="173"/>
    </row>
    <row r="55680" spans="13:21" s="104" customFormat="1" ht="15.75">
      <c r="M55680" s="172"/>
      <c r="N55680" s="172"/>
      <c r="O55680" s="172"/>
      <c r="U55680" s="173"/>
    </row>
    <row r="55681" spans="13:21" s="104" customFormat="1" ht="15.75">
      <c r="M55681" s="172"/>
      <c r="N55681" s="172"/>
      <c r="O55681" s="172"/>
      <c r="U55681" s="173"/>
    </row>
    <row r="55682" spans="13:21" s="104" customFormat="1" ht="15.75">
      <c r="M55682" s="172"/>
      <c r="N55682" s="172"/>
      <c r="O55682" s="172"/>
      <c r="U55682" s="173"/>
    </row>
    <row r="55683" spans="13:21" s="104" customFormat="1" ht="15.75">
      <c r="M55683" s="172"/>
      <c r="N55683" s="172"/>
      <c r="O55683" s="172"/>
      <c r="U55683" s="173"/>
    </row>
    <row r="55684" spans="13:21" s="104" customFormat="1" ht="15.75">
      <c r="M55684" s="172"/>
      <c r="N55684" s="172"/>
      <c r="O55684" s="172"/>
      <c r="U55684" s="173"/>
    </row>
    <row r="55685" spans="13:21" s="104" customFormat="1" ht="15.75">
      <c r="M55685" s="172"/>
      <c r="N55685" s="172"/>
      <c r="O55685" s="172"/>
      <c r="U55685" s="173"/>
    </row>
    <row r="55686" spans="13:21" s="104" customFormat="1" ht="15.75">
      <c r="M55686" s="172"/>
      <c r="N55686" s="172"/>
      <c r="O55686" s="172"/>
      <c r="U55686" s="173"/>
    </row>
    <row r="55687" spans="13:21" s="104" customFormat="1" ht="15.75">
      <c r="M55687" s="172"/>
      <c r="N55687" s="172"/>
      <c r="O55687" s="172"/>
      <c r="U55687" s="173"/>
    </row>
    <row r="55688" spans="13:21" s="104" customFormat="1" ht="15.75">
      <c r="M55688" s="172"/>
      <c r="N55688" s="172"/>
      <c r="O55688" s="172"/>
      <c r="U55688" s="173"/>
    </row>
    <row r="55689" spans="13:21" s="104" customFormat="1" ht="15.75">
      <c r="M55689" s="172"/>
      <c r="N55689" s="172"/>
      <c r="O55689" s="172"/>
      <c r="U55689" s="173"/>
    </row>
    <row r="55690" spans="13:21" s="104" customFormat="1" ht="15.75">
      <c r="M55690" s="172"/>
      <c r="N55690" s="172"/>
      <c r="O55690" s="172"/>
      <c r="U55690" s="173"/>
    </row>
    <row r="55691" spans="13:21" s="104" customFormat="1" ht="15.75">
      <c r="M55691" s="172"/>
      <c r="N55691" s="172"/>
      <c r="O55691" s="172"/>
      <c r="U55691" s="173"/>
    </row>
    <row r="55692" spans="13:21" s="104" customFormat="1" ht="15.75">
      <c r="M55692" s="172"/>
      <c r="N55692" s="172"/>
      <c r="O55692" s="172"/>
      <c r="U55692" s="173"/>
    </row>
    <row r="55693" spans="13:21" s="104" customFormat="1" ht="15.75">
      <c r="M55693" s="172"/>
      <c r="N55693" s="172"/>
      <c r="O55693" s="172"/>
      <c r="U55693" s="173"/>
    </row>
    <row r="55694" spans="13:21" s="104" customFormat="1" ht="15.75">
      <c r="M55694" s="172"/>
      <c r="N55694" s="172"/>
      <c r="O55694" s="172"/>
      <c r="U55694" s="173"/>
    </row>
    <row r="55695" spans="13:21" s="104" customFormat="1" ht="15.75">
      <c r="M55695" s="172"/>
      <c r="N55695" s="172"/>
      <c r="O55695" s="172"/>
      <c r="U55695" s="173"/>
    </row>
    <row r="55696" spans="13:21" s="104" customFormat="1" ht="15.75">
      <c r="M55696" s="172"/>
      <c r="N55696" s="172"/>
      <c r="O55696" s="172"/>
      <c r="U55696" s="173"/>
    </row>
    <row r="55697" spans="13:21" s="104" customFormat="1" ht="15.75">
      <c r="M55697" s="172"/>
      <c r="N55697" s="172"/>
      <c r="O55697" s="172"/>
      <c r="U55697" s="173"/>
    </row>
    <row r="55698" spans="13:21" s="104" customFormat="1" ht="15.75">
      <c r="M55698" s="172"/>
      <c r="N55698" s="172"/>
      <c r="O55698" s="172"/>
      <c r="U55698" s="173"/>
    </row>
    <row r="55699" spans="13:21" s="104" customFormat="1" ht="15.75">
      <c r="M55699" s="172"/>
      <c r="N55699" s="172"/>
      <c r="O55699" s="172"/>
      <c r="U55699" s="173"/>
    </row>
    <row r="55700" spans="13:21" s="104" customFormat="1" ht="15.75">
      <c r="M55700" s="172"/>
      <c r="N55700" s="172"/>
      <c r="O55700" s="172"/>
      <c r="U55700" s="173"/>
    </row>
    <row r="55701" spans="13:21" s="104" customFormat="1" ht="15.75">
      <c r="M55701" s="172"/>
      <c r="N55701" s="172"/>
      <c r="O55701" s="172"/>
      <c r="U55701" s="173"/>
    </row>
    <row r="55702" spans="13:21" s="104" customFormat="1" ht="15.75">
      <c r="M55702" s="172"/>
      <c r="N55702" s="172"/>
      <c r="O55702" s="172"/>
      <c r="U55702" s="173"/>
    </row>
    <row r="55703" spans="13:21" s="104" customFormat="1" ht="15.75">
      <c r="M55703" s="172"/>
      <c r="N55703" s="172"/>
      <c r="O55703" s="172"/>
      <c r="U55703" s="173"/>
    </row>
    <row r="55704" spans="13:21" s="104" customFormat="1" ht="15.75">
      <c r="M55704" s="172"/>
      <c r="N55704" s="172"/>
      <c r="O55704" s="172"/>
      <c r="U55704" s="173"/>
    </row>
    <row r="55705" spans="13:21" s="104" customFormat="1" ht="15.75">
      <c r="M55705" s="172"/>
      <c r="N55705" s="172"/>
      <c r="O55705" s="172"/>
      <c r="U55705" s="173"/>
    </row>
    <row r="55706" spans="13:21" s="104" customFormat="1" ht="15.75">
      <c r="M55706" s="172"/>
      <c r="N55706" s="172"/>
      <c r="O55706" s="172"/>
      <c r="U55706" s="173"/>
    </row>
    <row r="55707" spans="13:21" s="104" customFormat="1" ht="15.75">
      <c r="M55707" s="172"/>
      <c r="N55707" s="172"/>
      <c r="O55707" s="172"/>
      <c r="U55707" s="173"/>
    </row>
    <row r="55708" spans="13:21" s="104" customFormat="1" ht="15.75">
      <c r="M55708" s="172"/>
      <c r="N55708" s="172"/>
      <c r="O55708" s="172"/>
      <c r="U55708" s="173"/>
    </row>
    <row r="55709" spans="13:21" s="104" customFormat="1" ht="15.75">
      <c r="M55709" s="172"/>
      <c r="N55709" s="172"/>
      <c r="O55709" s="172"/>
      <c r="U55709" s="173"/>
    </row>
    <row r="55710" spans="13:21" s="104" customFormat="1" ht="15.75">
      <c r="M55710" s="172"/>
      <c r="N55710" s="172"/>
      <c r="O55710" s="172"/>
      <c r="U55710" s="173"/>
    </row>
    <row r="55711" spans="13:21" s="104" customFormat="1" ht="15.75">
      <c r="M55711" s="172"/>
      <c r="N55711" s="172"/>
      <c r="O55711" s="172"/>
      <c r="U55711" s="173"/>
    </row>
    <row r="55712" spans="13:21" s="104" customFormat="1" ht="15.75">
      <c r="M55712" s="172"/>
      <c r="N55712" s="172"/>
      <c r="O55712" s="172"/>
      <c r="U55712" s="173"/>
    </row>
    <row r="55713" spans="13:21" s="104" customFormat="1" ht="15.75">
      <c r="M55713" s="172"/>
      <c r="N55713" s="172"/>
      <c r="O55713" s="172"/>
      <c r="U55713" s="173"/>
    </row>
    <row r="55714" spans="13:21" s="104" customFormat="1" ht="15.75">
      <c r="M55714" s="172"/>
      <c r="N55714" s="172"/>
      <c r="O55714" s="172"/>
      <c r="U55714" s="173"/>
    </row>
    <row r="55715" spans="13:21" s="104" customFormat="1" ht="15.75">
      <c r="M55715" s="172"/>
      <c r="N55715" s="172"/>
      <c r="O55715" s="172"/>
      <c r="U55715" s="173"/>
    </row>
    <row r="55716" spans="13:21" s="104" customFormat="1" ht="15.75">
      <c r="M55716" s="172"/>
      <c r="N55716" s="172"/>
      <c r="O55716" s="172"/>
      <c r="U55716" s="173"/>
    </row>
    <row r="55717" spans="13:21" s="104" customFormat="1" ht="15.75">
      <c r="M55717" s="172"/>
      <c r="N55717" s="172"/>
      <c r="O55717" s="172"/>
      <c r="U55717" s="173"/>
    </row>
    <row r="55718" spans="13:21" s="104" customFormat="1" ht="15.75">
      <c r="M55718" s="172"/>
      <c r="N55718" s="172"/>
      <c r="O55718" s="172"/>
      <c r="U55718" s="173"/>
    </row>
    <row r="55719" spans="13:21" s="104" customFormat="1" ht="15.75">
      <c r="M55719" s="172"/>
      <c r="N55719" s="172"/>
      <c r="O55719" s="172"/>
      <c r="U55719" s="173"/>
    </row>
    <row r="55720" spans="13:21" s="104" customFormat="1" ht="15.75">
      <c r="M55720" s="172"/>
      <c r="N55720" s="172"/>
      <c r="O55720" s="172"/>
      <c r="U55720" s="173"/>
    </row>
    <row r="55721" spans="13:21" s="104" customFormat="1" ht="15.75">
      <c r="M55721" s="172"/>
      <c r="N55721" s="172"/>
      <c r="O55721" s="172"/>
      <c r="U55721" s="173"/>
    </row>
    <row r="55722" spans="13:21" s="104" customFormat="1" ht="15.75">
      <c r="M55722" s="172"/>
      <c r="N55722" s="172"/>
      <c r="O55722" s="172"/>
      <c r="U55722" s="173"/>
    </row>
    <row r="55723" spans="13:21" s="104" customFormat="1" ht="15.75">
      <c r="M55723" s="172"/>
      <c r="N55723" s="172"/>
      <c r="O55723" s="172"/>
      <c r="U55723" s="173"/>
    </row>
    <row r="55724" spans="13:21" s="104" customFormat="1" ht="15.75">
      <c r="M55724" s="172"/>
      <c r="N55724" s="172"/>
      <c r="O55724" s="172"/>
      <c r="U55724" s="173"/>
    </row>
    <row r="55725" spans="13:21" s="104" customFormat="1" ht="15.75">
      <c r="M55725" s="172"/>
      <c r="N55725" s="172"/>
      <c r="O55725" s="172"/>
      <c r="U55725" s="173"/>
    </row>
    <row r="55726" spans="13:21" s="104" customFormat="1" ht="15.75">
      <c r="M55726" s="172"/>
      <c r="N55726" s="172"/>
      <c r="O55726" s="172"/>
      <c r="U55726" s="173"/>
    </row>
    <row r="55727" spans="13:21" s="104" customFormat="1" ht="15.75">
      <c r="M55727" s="172"/>
      <c r="N55727" s="172"/>
      <c r="O55727" s="172"/>
      <c r="U55727" s="173"/>
    </row>
    <row r="55728" spans="13:21" s="104" customFormat="1" ht="15.75">
      <c r="M55728" s="172"/>
      <c r="N55728" s="172"/>
      <c r="O55728" s="172"/>
      <c r="U55728" s="173"/>
    </row>
    <row r="55729" spans="13:21" s="104" customFormat="1" ht="15.75">
      <c r="M55729" s="172"/>
      <c r="N55729" s="172"/>
      <c r="O55729" s="172"/>
      <c r="U55729" s="173"/>
    </row>
    <row r="55730" spans="13:21" s="104" customFormat="1" ht="15.75">
      <c r="M55730" s="172"/>
      <c r="N55730" s="172"/>
      <c r="O55730" s="172"/>
      <c r="U55730" s="173"/>
    </row>
    <row r="55731" spans="13:21" s="104" customFormat="1" ht="15.75">
      <c r="M55731" s="172"/>
      <c r="N55731" s="172"/>
      <c r="O55731" s="172"/>
      <c r="U55731" s="173"/>
    </row>
    <row r="55732" spans="13:21" s="104" customFormat="1" ht="15.75">
      <c r="M55732" s="172"/>
      <c r="N55732" s="172"/>
      <c r="O55732" s="172"/>
      <c r="U55732" s="173"/>
    </row>
    <row r="55733" spans="13:21" s="104" customFormat="1" ht="15.75">
      <c r="M55733" s="172"/>
      <c r="N55733" s="172"/>
      <c r="O55733" s="172"/>
      <c r="U55733" s="173"/>
    </row>
    <row r="55734" spans="13:21" s="104" customFormat="1" ht="15.75">
      <c r="M55734" s="172"/>
      <c r="N55734" s="172"/>
      <c r="O55734" s="172"/>
      <c r="U55734" s="173"/>
    </row>
    <row r="55735" spans="13:21" s="104" customFormat="1" ht="15.75">
      <c r="M55735" s="172"/>
      <c r="N55735" s="172"/>
      <c r="O55735" s="172"/>
      <c r="U55735" s="173"/>
    </row>
    <row r="55736" spans="13:21" s="104" customFormat="1" ht="15.75">
      <c r="M55736" s="172"/>
      <c r="N55736" s="172"/>
      <c r="O55736" s="172"/>
      <c r="U55736" s="173"/>
    </row>
    <row r="55737" spans="13:21" s="104" customFormat="1" ht="15.75">
      <c r="M55737" s="172"/>
      <c r="N55737" s="172"/>
      <c r="O55737" s="172"/>
      <c r="U55737" s="173"/>
    </row>
    <row r="55738" spans="13:21" s="104" customFormat="1" ht="15.75">
      <c r="M55738" s="172"/>
      <c r="N55738" s="172"/>
      <c r="O55738" s="172"/>
      <c r="U55738" s="173"/>
    </row>
    <row r="55739" spans="13:21" s="104" customFormat="1" ht="15.75">
      <c r="M55739" s="172"/>
      <c r="N55739" s="172"/>
      <c r="O55739" s="172"/>
      <c r="U55739" s="173"/>
    </row>
    <row r="55740" spans="13:21" s="104" customFormat="1" ht="15.75">
      <c r="M55740" s="172"/>
      <c r="N55740" s="172"/>
      <c r="O55740" s="172"/>
      <c r="U55740" s="173"/>
    </row>
    <row r="55741" spans="13:21" s="104" customFormat="1" ht="15.75">
      <c r="M55741" s="172"/>
      <c r="N55741" s="172"/>
      <c r="O55741" s="172"/>
      <c r="U55741" s="173"/>
    </row>
    <row r="55742" spans="13:21" s="104" customFormat="1" ht="15.75">
      <c r="M55742" s="172"/>
      <c r="N55742" s="172"/>
      <c r="O55742" s="172"/>
      <c r="U55742" s="173"/>
    </row>
    <row r="55743" spans="13:21" s="104" customFormat="1" ht="15.75">
      <c r="M55743" s="172"/>
      <c r="N55743" s="172"/>
      <c r="O55743" s="172"/>
      <c r="U55743" s="173"/>
    </row>
    <row r="55744" spans="13:21" s="104" customFormat="1" ht="15.75">
      <c r="M55744" s="172"/>
      <c r="N55744" s="172"/>
      <c r="O55744" s="172"/>
      <c r="U55744" s="173"/>
    </row>
    <row r="55745" spans="13:21" s="104" customFormat="1" ht="15.75">
      <c r="M55745" s="172"/>
      <c r="N55745" s="172"/>
      <c r="O55745" s="172"/>
      <c r="U55745" s="173"/>
    </row>
    <row r="55746" spans="13:21" s="104" customFormat="1" ht="15.75">
      <c r="M55746" s="172"/>
      <c r="N55746" s="172"/>
      <c r="O55746" s="172"/>
      <c r="U55746" s="173"/>
    </row>
    <row r="55747" spans="13:21" s="104" customFormat="1" ht="15.75">
      <c r="M55747" s="172"/>
      <c r="N55747" s="172"/>
      <c r="O55747" s="172"/>
      <c r="U55747" s="173"/>
    </row>
    <row r="55748" spans="13:21" s="104" customFormat="1" ht="15.75">
      <c r="M55748" s="172"/>
      <c r="N55748" s="172"/>
      <c r="O55748" s="172"/>
      <c r="U55748" s="173"/>
    </row>
    <row r="55749" spans="13:21" s="104" customFormat="1" ht="15.75">
      <c r="M55749" s="172"/>
      <c r="N55749" s="172"/>
      <c r="O55749" s="172"/>
      <c r="U55749" s="173"/>
    </row>
    <row r="55750" spans="13:21" s="104" customFormat="1" ht="15.75">
      <c r="M55750" s="172"/>
      <c r="N55750" s="172"/>
      <c r="O55750" s="172"/>
      <c r="U55750" s="173"/>
    </row>
    <row r="55751" spans="13:21" s="104" customFormat="1" ht="15.75">
      <c r="M55751" s="172"/>
      <c r="N55751" s="172"/>
      <c r="O55751" s="172"/>
      <c r="U55751" s="173"/>
    </row>
    <row r="55752" spans="13:21" s="104" customFormat="1" ht="15.75">
      <c r="M55752" s="172"/>
      <c r="N55752" s="172"/>
      <c r="O55752" s="172"/>
      <c r="U55752" s="173"/>
    </row>
    <row r="55753" spans="13:21" s="104" customFormat="1" ht="15.75">
      <c r="M55753" s="172"/>
      <c r="N55753" s="172"/>
      <c r="O55753" s="172"/>
      <c r="U55753" s="173"/>
    </row>
    <row r="55754" spans="13:21" s="104" customFormat="1" ht="15.75">
      <c r="M55754" s="172"/>
      <c r="N55754" s="172"/>
      <c r="O55754" s="172"/>
      <c r="U55754" s="173"/>
    </row>
    <row r="55755" spans="13:21" s="104" customFormat="1" ht="15.75">
      <c r="M55755" s="172"/>
      <c r="N55755" s="172"/>
      <c r="O55755" s="172"/>
      <c r="U55755" s="173"/>
    </row>
    <row r="55756" spans="13:21" s="104" customFormat="1" ht="15.75">
      <c r="M55756" s="172"/>
      <c r="N55756" s="172"/>
      <c r="O55756" s="172"/>
      <c r="U55756" s="173"/>
    </row>
    <row r="55757" spans="13:21" s="104" customFormat="1" ht="15.75">
      <c r="M55757" s="172"/>
      <c r="N55757" s="172"/>
      <c r="O55757" s="172"/>
      <c r="U55757" s="173"/>
    </row>
    <row r="55758" spans="13:21" s="104" customFormat="1" ht="15.75">
      <c r="M55758" s="172"/>
      <c r="N55758" s="172"/>
      <c r="O55758" s="172"/>
      <c r="U55758" s="173"/>
    </row>
    <row r="55759" spans="13:21" s="104" customFormat="1" ht="15.75">
      <c r="M55759" s="172"/>
      <c r="N55759" s="172"/>
      <c r="O55759" s="172"/>
      <c r="U55759" s="173"/>
    </row>
    <row r="55760" spans="13:21" s="104" customFormat="1" ht="15.75">
      <c r="M55760" s="172"/>
      <c r="N55760" s="172"/>
      <c r="O55760" s="172"/>
      <c r="U55760" s="173"/>
    </row>
    <row r="55761" spans="13:21" s="104" customFormat="1" ht="15.75">
      <c r="M55761" s="172"/>
      <c r="N55761" s="172"/>
      <c r="O55761" s="172"/>
      <c r="U55761" s="173"/>
    </row>
    <row r="55762" spans="13:21" s="104" customFormat="1" ht="15.75">
      <c r="M55762" s="172"/>
      <c r="N55762" s="172"/>
      <c r="O55762" s="172"/>
      <c r="U55762" s="173"/>
    </row>
    <row r="55763" spans="13:21" s="104" customFormat="1" ht="15.75">
      <c r="M55763" s="172"/>
      <c r="N55763" s="172"/>
      <c r="O55763" s="172"/>
      <c r="U55763" s="173"/>
    </row>
    <row r="55764" spans="13:21" s="104" customFormat="1" ht="15.75">
      <c r="M55764" s="172"/>
      <c r="N55764" s="172"/>
      <c r="O55764" s="172"/>
      <c r="U55764" s="173"/>
    </row>
    <row r="55765" spans="13:21" s="104" customFormat="1" ht="15.75">
      <c r="M55765" s="172"/>
      <c r="N55765" s="172"/>
      <c r="O55765" s="172"/>
      <c r="U55765" s="173"/>
    </row>
    <row r="55766" spans="13:21" s="104" customFormat="1" ht="15.75">
      <c r="M55766" s="172"/>
      <c r="N55766" s="172"/>
      <c r="O55766" s="172"/>
      <c r="U55766" s="173"/>
    </row>
    <row r="55767" spans="13:21" s="104" customFormat="1" ht="15.75">
      <c r="M55767" s="172"/>
      <c r="N55767" s="172"/>
      <c r="O55767" s="172"/>
      <c r="U55767" s="173"/>
    </row>
    <row r="55768" spans="13:21" s="104" customFormat="1" ht="15.75">
      <c r="M55768" s="172"/>
      <c r="N55768" s="172"/>
      <c r="O55768" s="172"/>
      <c r="U55768" s="173"/>
    </row>
    <row r="55769" spans="13:21" s="104" customFormat="1" ht="15.75">
      <c r="M55769" s="172"/>
      <c r="N55769" s="172"/>
      <c r="O55769" s="172"/>
      <c r="U55769" s="173"/>
    </row>
    <row r="55770" spans="13:21" s="104" customFormat="1" ht="15.75">
      <c r="M55770" s="172"/>
      <c r="N55770" s="172"/>
      <c r="O55770" s="172"/>
      <c r="U55770" s="173"/>
    </row>
    <row r="55771" spans="13:21" s="104" customFormat="1" ht="15.75">
      <c r="M55771" s="172"/>
      <c r="N55771" s="172"/>
      <c r="O55771" s="172"/>
      <c r="U55771" s="173"/>
    </row>
    <row r="55772" spans="13:21" s="104" customFormat="1" ht="15.75">
      <c r="M55772" s="172"/>
      <c r="N55772" s="172"/>
      <c r="O55772" s="172"/>
      <c r="U55772" s="173"/>
    </row>
    <row r="55773" spans="13:21" s="104" customFormat="1" ht="15.75">
      <c r="M55773" s="172"/>
      <c r="N55773" s="172"/>
      <c r="O55773" s="172"/>
      <c r="U55773" s="173"/>
    </row>
    <row r="55774" spans="13:21" s="104" customFormat="1" ht="15.75">
      <c r="M55774" s="172"/>
      <c r="N55774" s="172"/>
      <c r="O55774" s="172"/>
      <c r="U55774" s="173"/>
    </row>
    <row r="55775" spans="13:21" s="104" customFormat="1" ht="15.75">
      <c r="M55775" s="172"/>
      <c r="N55775" s="172"/>
      <c r="O55775" s="172"/>
      <c r="U55775" s="173"/>
    </row>
    <row r="55776" spans="13:21" s="104" customFormat="1" ht="15.75">
      <c r="M55776" s="172"/>
      <c r="N55776" s="172"/>
      <c r="O55776" s="172"/>
      <c r="U55776" s="173"/>
    </row>
    <row r="55777" spans="13:21" s="104" customFormat="1" ht="15.75">
      <c r="M55777" s="172"/>
      <c r="N55777" s="172"/>
      <c r="O55777" s="172"/>
      <c r="U55777" s="173"/>
    </row>
    <row r="55778" spans="13:21" s="104" customFormat="1" ht="15.75">
      <c r="M55778" s="172"/>
      <c r="N55778" s="172"/>
      <c r="O55778" s="172"/>
      <c r="U55778" s="173"/>
    </row>
    <row r="55779" spans="13:21" s="104" customFormat="1" ht="15.75">
      <c r="M55779" s="172"/>
      <c r="N55779" s="172"/>
      <c r="O55779" s="172"/>
      <c r="U55779" s="173"/>
    </row>
    <row r="55780" spans="13:21" s="104" customFormat="1" ht="15.75">
      <c r="M55780" s="172"/>
      <c r="N55780" s="172"/>
      <c r="O55780" s="172"/>
      <c r="U55780" s="173"/>
    </row>
    <row r="55781" spans="13:21" s="104" customFormat="1" ht="15.75">
      <c r="M55781" s="172"/>
      <c r="N55781" s="172"/>
      <c r="O55781" s="172"/>
      <c r="U55781" s="173"/>
    </row>
    <row r="55782" spans="13:21" s="104" customFormat="1" ht="15.75">
      <c r="M55782" s="172"/>
      <c r="N55782" s="172"/>
      <c r="O55782" s="172"/>
      <c r="U55782" s="173"/>
    </row>
    <row r="55783" spans="13:21" s="104" customFormat="1" ht="15.75">
      <c r="M55783" s="172"/>
      <c r="N55783" s="172"/>
      <c r="O55783" s="172"/>
      <c r="U55783" s="173"/>
    </row>
    <row r="55784" spans="13:21" s="104" customFormat="1" ht="15.75">
      <c r="M55784" s="172"/>
      <c r="N55784" s="172"/>
      <c r="O55784" s="172"/>
      <c r="U55784" s="173"/>
    </row>
    <row r="55785" spans="13:21" s="104" customFormat="1" ht="15.75">
      <c r="M55785" s="172"/>
      <c r="N55785" s="172"/>
      <c r="O55785" s="172"/>
      <c r="U55785" s="173"/>
    </row>
    <row r="55786" spans="13:21" s="104" customFormat="1" ht="15.75">
      <c r="M55786" s="172"/>
      <c r="N55786" s="172"/>
      <c r="O55786" s="172"/>
      <c r="U55786" s="173"/>
    </row>
    <row r="55787" spans="13:21" s="104" customFormat="1" ht="15.75">
      <c r="M55787" s="172"/>
      <c r="N55787" s="172"/>
      <c r="O55787" s="172"/>
      <c r="U55787" s="173"/>
    </row>
    <row r="55788" spans="13:21" s="104" customFormat="1" ht="15.75">
      <c r="M55788" s="172"/>
      <c r="N55788" s="172"/>
      <c r="O55788" s="172"/>
      <c r="U55788" s="173"/>
    </row>
    <row r="55789" spans="13:21" s="104" customFormat="1" ht="15.75">
      <c r="M55789" s="172"/>
      <c r="N55789" s="172"/>
      <c r="O55789" s="172"/>
      <c r="U55789" s="173"/>
    </row>
    <row r="55790" spans="13:21" s="104" customFormat="1" ht="15.75">
      <c r="M55790" s="172"/>
      <c r="N55790" s="172"/>
      <c r="O55790" s="172"/>
      <c r="U55790" s="173"/>
    </row>
    <row r="55791" spans="13:21" s="104" customFormat="1" ht="15.75">
      <c r="M55791" s="172"/>
      <c r="N55791" s="172"/>
      <c r="O55791" s="172"/>
      <c r="U55791" s="173"/>
    </row>
    <row r="55792" spans="13:21" s="104" customFormat="1" ht="15.75">
      <c r="M55792" s="172"/>
      <c r="N55792" s="172"/>
      <c r="O55792" s="172"/>
      <c r="U55792" s="173"/>
    </row>
    <row r="55793" spans="13:21" s="104" customFormat="1" ht="15.75">
      <c r="M55793" s="172"/>
      <c r="N55793" s="172"/>
      <c r="O55793" s="172"/>
      <c r="U55793" s="173"/>
    </row>
    <row r="55794" spans="13:21" s="104" customFormat="1" ht="15.75">
      <c r="M55794" s="172"/>
      <c r="N55794" s="172"/>
      <c r="O55794" s="172"/>
      <c r="U55794" s="173"/>
    </row>
    <row r="55795" spans="13:21" s="104" customFormat="1" ht="15.75">
      <c r="M55795" s="172"/>
      <c r="N55795" s="172"/>
      <c r="O55795" s="172"/>
      <c r="U55795" s="173"/>
    </row>
    <row r="55796" spans="13:21" s="104" customFormat="1" ht="15.75">
      <c r="M55796" s="172"/>
      <c r="N55796" s="172"/>
      <c r="O55796" s="172"/>
      <c r="U55796" s="173"/>
    </row>
    <row r="55797" spans="13:21" s="104" customFormat="1" ht="15.75">
      <c r="M55797" s="172"/>
      <c r="N55797" s="172"/>
      <c r="O55797" s="172"/>
      <c r="U55797" s="173"/>
    </row>
    <row r="55798" spans="13:21" s="104" customFormat="1" ht="15.75">
      <c r="M55798" s="172"/>
      <c r="N55798" s="172"/>
      <c r="O55798" s="172"/>
      <c r="U55798" s="173"/>
    </row>
    <row r="55799" spans="13:21" s="104" customFormat="1" ht="15.75">
      <c r="M55799" s="172"/>
      <c r="N55799" s="172"/>
      <c r="O55799" s="172"/>
      <c r="U55799" s="173"/>
    </row>
    <row r="55800" spans="13:21" s="104" customFormat="1" ht="15.75">
      <c r="M55800" s="172"/>
      <c r="N55800" s="172"/>
      <c r="O55800" s="172"/>
      <c r="U55800" s="173"/>
    </row>
    <row r="55801" spans="13:21" s="104" customFormat="1" ht="15.75">
      <c r="M55801" s="172"/>
      <c r="N55801" s="172"/>
      <c r="O55801" s="172"/>
      <c r="U55801" s="173"/>
    </row>
    <row r="55802" spans="13:21" s="104" customFormat="1" ht="15.75">
      <c r="M55802" s="172"/>
      <c r="N55802" s="172"/>
      <c r="O55802" s="172"/>
      <c r="U55802" s="173"/>
    </row>
    <row r="55803" spans="13:21" s="104" customFormat="1" ht="15.75">
      <c r="M55803" s="172"/>
      <c r="N55803" s="172"/>
      <c r="O55803" s="172"/>
      <c r="U55803" s="173"/>
    </row>
    <row r="55804" spans="13:21" s="104" customFormat="1" ht="15.75">
      <c r="M55804" s="172"/>
      <c r="N55804" s="172"/>
      <c r="O55804" s="172"/>
      <c r="U55804" s="173"/>
    </row>
    <row r="55805" spans="13:21" s="104" customFormat="1" ht="15.75">
      <c r="M55805" s="172"/>
      <c r="N55805" s="172"/>
      <c r="O55805" s="172"/>
      <c r="U55805" s="173"/>
    </row>
    <row r="55806" spans="13:21" s="104" customFormat="1" ht="15.75">
      <c r="M55806" s="172"/>
      <c r="N55806" s="172"/>
      <c r="O55806" s="172"/>
      <c r="U55806" s="173"/>
    </row>
    <row r="55807" spans="13:21" s="104" customFormat="1" ht="15.75">
      <c r="M55807" s="172"/>
      <c r="N55807" s="172"/>
      <c r="O55807" s="172"/>
      <c r="U55807" s="173"/>
    </row>
    <row r="55808" spans="13:21" s="104" customFormat="1" ht="15.75">
      <c r="M55808" s="172"/>
      <c r="N55808" s="172"/>
      <c r="O55808" s="172"/>
      <c r="U55808" s="173"/>
    </row>
    <row r="55809" spans="13:21" s="104" customFormat="1" ht="15.75">
      <c r="M55809" s="172"/>
      <c r="N55809" s="172"/>
      <c r="O55809" s="172"/>
      <c r="U55809" s="173"/>
    </row>
    <row r="55810" spans="13:21" s="104" customFormat="1" ht="15.75">
      <c r="M55810" s="172"/>
      <c r="N55810" s="172"/>
      <c r="O55810" s="172"/>
      <c r="U55810" s="173"/>
    </row>
    <row r="55811" spans="13:21" s="104" customFormat="1" ht="15.75">
      <c r="M55811" s="172"/>
      <c r="N55811" s="172"/>
      <c r="O55811" s="172"/>
      <c r="U55811" s="173"/>
    </row>
    <row r="55812" spans="13:21" s="104" customFormat="1" ht="15.75">
      <c r="M55812" s="172"/>
      <c r="N55812" s="172"/>
      <c r="O55812" s="172"/>
      <c r="U55812" s="173"/>
    </row>
    <row r="55813" spans="13:21" s="104" customFormat="1" ht="15.75">
      <c r="M55813" s="172"/>
      <c r="N55813" s="172"/>
      <c r="O55813" s="172"/>
      <c r="U55813" s="173"/>
    </row>
    <row r="55814" spans="13:21" s="104" customFormat="1" ht="15.75">
      <c r="M55814" s="172"/>
      <c r="N55814" s="172"/>
      <c r="O55814" s="172"/>
      <c r="U55814" s="173"/>
    </row>
    <row r="55815" spans="13:21" s="104" customFormat="1" ht="15.75">
      <c r="M55815" s="172"/>
      <c r="N55815" s="172"/>
      <c r="O55815" s="172"/>
      <c r="U55815" s="173"/>
    </row>
    <row r="55816" spans="13:21" s="104" customFormat="1" ht="15.75">
      <c r="M55816" s="172"/>
      <c r="N55816" s="172"/>
      <c r="O55816" s="172"/>
      <c r="U55816" s="173"/>
    </row>
    <row r="55817" spans="13:21" s="104" customFormat="1" ht="15.75">
      <c r="M55817" s="172"/>
      <c r="N55817" s="172"/>
      <c r="O55817" s="172"/>
      <c r="U55817" s="173"/>
    </row>
    <row r="55818" spans="13:21" s="104" customFormat="1" ht="15.75">
      <c r="M55818" s="172"/>
      <c r="N55818" s="172"/>
      <c r="O55818" s="172"/>
      <c r="U55818" s="173"/>
    </row>
    <row r="55819" spans="13:21" s="104" customFormat="1" ht="15.75">
      <c r="M55819" s="172"/>
      <c r="N55819" s="172"/>
      <c r="O55819" s="172"/>
      <c r="U55819" s="173"/>
    </row>
    <row r="55820" spans="13:21" s="104" customFormat="1" ht="15.75">
      <c r="M55820" s="172"/>
      <c r="N55820" s="172"/>
      <c r="O55820" s="172"/>
      <c r="U55820" s="173"/>
    </row>
    <row r="55821" spans="13:21" s="104" customFormat="1" ht="15.75">
      <c r="M55821" s="172"/>
      <c r="N55821" s="172"/>
      <c r="O55821" s="172"/>
      <c r="U55821" s="173"/>
    </row>
    <row r="55822" spans="13:21" s="104" customFormat="1" ht="15.75">
      <c r="M55822" s="172"/>
      <c r="N55822" s="172"/>
      <c r="O55822" s="172"/>
      <c r="U55822" s="173"/>
    </row>
    <row r="55823" spans="13:21" s="104" customFormat="1" ht="15.75">
      <c r="M55823" s="172"/>
      <c r="N55823" s="172"/>
      <c r="O55823" s="172"/>
      <c r="U55823" s="173"/>
    </row>
    <row r="55824" spans="13:21" s="104" customFormat="1" ht="15.75">
      <c r="M55824" s="172"/>
      <c r="N55824" s="172"/>
      <c r="O55824" s="172"/>
      <c r="U55824" s="173"/>
    </row>
    <row r="55825" spans="13:21" s="104" customFormat="1" ht="15.75">
      <c r="M55825" s="172"/>
      <c r="N55825" s="172"/>
      <c r="O55825" s="172"/>
      <c r="U55825" s="173"/>
    </row>
    <row r="55826" spans="13:21" s="104" customFormat="1" ht="15.75">
      <c r="M55826" s="172"/>
      <c r="N55826" s="172"/>
      <c r="O55826" s="172"/>
      <c r="U55826" s="173"/>
    </row>
    <row r="55827" spans="13:21" s="104" customFormat="1" ht="15.75">
      <c r="M55827" s="172"/>
      <c r="N55827" s="172"/>
      <c r="O55827" s="172"/>
      <c r="U55827" s="173"/>
    </row>
    <row r="55828" spans="13:21" s="104" customFormat="1" ht="15.75">
      <c r="M55828" s="172"/>
      <c r="N55828" s="172"/>
      <c r="O55828" s="172"/>
      <c r="U55828" s="173"/>
    </row>
    <row r="55829" spans="13:21" s="104" customFormat="1" ht="15.75">
      <c r="M55829" s="172"/>
      <c r="N55829" s="172"/>
      <c r="O55829" s="172"/>
      <c r="U55829" s="173"/>
    </row>
    <row r="55830" spans="13:21" s="104" customFormat="1" ht="15.75">
      <c r="M55830" s="172"/>
      <c r="N55830" s="172"/>
      <c r="O55830" s="172"/>
      <c r="U55830" s="173"/>
    </row>
    <row r="55831" spans="13:21" s="104" customFormat="1" ht="15.75">
      <c r="M55831" s="172"/>
      <c r="N55831" s="172"/>
      <c r="O55831" s="172"/>
      <c r="U55831" s="173"/>
    </row>
    <row r="55832" spans="13:21" s="104" customFormat="1" ht="15.75">
      <c r="M55832" s="172"/>
      <c r="N55832" s="172"/>
      <c r="O55832" s="172"/>
      <c r="U55832" s="173"/>
    </row>
    <row r="55833" spans="13:21" s="104" customFormat="1" ht="15.75">
      <c r="M55833" s="172"/>
      <c r="N55833" s="172"/>
      <c r="O55833" s="172"/>
      <c r="U55833" s="173"/>
    </row>
    <row r="55834" spans="13:21" s="104" customFormat="1" ht="15.75">
      <c r="M55834" s="172"/>
      <c r="N55834" s="172"/>
      <c r="O55834" s="172"/>
      <c r="U55834" s="173"/>
    </row>
    <row r="55835" spans="13:21" s="104" customFormat="1" ht="15.75">
      <c r="M55835" s="172"/>
      <c r="N55835" s="172"/>
      <c r="O55835" s="172"/>
      <c r="U55835" s="173"/>
    </row>
    <row r="55836" spans="13:21" s="104" customFormat="1" ht="15.75">
      <c r="M55836" s="172"/>
      <c r="N55836" s="172"/>
      <c r="O55836" s="172"/>
      <c r="U55836" s="173"/>
    </row>
    <row r="55837" spans="13:21" s="104" customFormat="1" ht="15.75">
      <c r="M55837" s="172"/>
      <c r="N55837" s="172"/>
      <c r="O55837" s="172"/>
      <c r="U55837" s="173"/>
    </row>
    <row r="55838" spans="13:21" s="104" customFormat="1" ht="15.75">
      <c r="M55838" s="172"/>
      <c r="N55838" s="172"/>
      <c r="O55838" s="172"/>
      <c r="U55838" s="173"/>
    </row>
    <row r="55839" spans="13:21" s="104" customFormat="1" ht="15.75">
      <c r="M55839" s="172"/>
      <c r="N55839" s="172"/>
      <c r="O55839" s="172"/>
      <c r="U55839" s="173"/>
    </row>
    <row r="55840" spans="13:21" s="104" customFormat="1" ht="15.75">
      <c r="M55840" s="172"/>
      <c r="N55840" s="172"/>
      <c r="O55840" s="172"/>
      <c r="U55840" s="173"/>
    </row>
    <row r="55841" spans="13:21" s="104" customFormat="1" ht="15.75">
      <c r="M55841" s="172"/>
      <c r="N55841" s="172"/>
      <c r="O55841" s="172"/>
      <c r="U55841" s="173"/>
    </row>
    <row r="55842" spans="13:21" s="104" customFormat="1" ht="15.75">
      <c r="M55842" s="172"/>
      <c r="N55842" s="172"/>
      <c r="O55842" s="172"/>
      <c r="U55842" s="173"/>
    </row>
    <row r="55843" spans="13:21" s="104" customFormat="1" ht="15.75">
      <c r="M55843" s="172"/>
      <c r="N55843" s="172"/>
      <c r="O55843" s="172"/>
      <c r="U55843" s="173"/>
    </row>
    <row r="55844" spans="13:21" s="104" customFormat="1" ht="15.75">
      <c r="M55844" s="172"/>
      <c r="N55844" s="172"/>
      <c r="O55844" s="172"/>
      <c r="U55844" s="173"/>
    </row>
    <row r="55845" spans="13:21" s="104" customFormat="1" ht="15.75">
      <c r="M55845" s="172"/>
      <c r="N55845" s="172"/>
      <c r="O55845" s="172"/>
      <c r="U55845" s="173"/>
    </row>
    <row r="55846" spans="13:21" s="104" customFormat="1" ht="15.75">
      <c r="M55846" s="172"/>
      <c r="N55846" s="172"/>
      <c r="O55846" s="172"/>
      <c r="U55846" s="173"/>
    </row>
    <row r="55847" spans="13:21" s="104" customFormat="1" ht="15.75">
      <c r="M55847" s="172"/>
      <c r="N55847" s="172"/>
      <c r="O55847" s="172"/>
      <c r="U55847" s="173"/>
    </row>
    <row r="55848" spans="13:21" s="104" customFormat="1" ht="15.75">
      <c r="M55848" s="172"/>
      <c r="N55848" s="172"/>
      <c r="O55848" s="172"/>
      <c r="U55848" s="173"/>
    </row>
    <row r="55849" spans="13:21" s="104" customFormat="1" ht="15.75">
      <c r="M55849" s="172"/>
      <c r="N55849" s="172"/>
      <c r="O55849" s="172"/>
      <c r="U55849" s="173"/>
    </row>
    <row r="55850" spans="13:21" s="104" customFormat="1" ht="15.75">
      <c r="M55850" s="172"/>
      <c r="N55850" s="172"/>
      <c r="O55850" s="172"/>
      <c r="U55850" s="173"/>
    </row>
    <row r="55851" spans="13:21" s="104" customFormat="1" ht="15.75">
      <c r="M55851" s="172"/>
      <c r="N55851" s="172"/>
      <c r="O55851" s="172"/>
      <c r="U55851" s="173"/>
    </row>
    <row r="55852" spans="13:21" s="104" customFormat="1" ht="15.75">
      <c r="M55852" s="172"/>
      <c r="N55852" s="172"/>
      <c r="O55852" s="172"/>
      <c r="U55852" s="173"/>
    </row>
    <row r="55853" spans="13:21" s="104" customFormat="1" ht="15.75">
      <c r="M55853" s="172"/>
      <c r="N55853" s="172"/>
      <c r="O55853" s="172"/>
      <c r="U55853" s="173"/>
    </row>
    <row r="55854" spans="13:21" s="104" customFormat="1" ht="15.75">
      <c r="M55854" s="172"/>
      <c r="N55854" s="172"/>
      <c r="O55854" s="172"/>
      <c r="U55854" s="173"/>
    </row>
    <row r="55855" spans="13:21" s="104" customFormat="1" ht="15.75">
      <c r="M55855" s="172"/>
      <c r="N55855" s="172"/>
      <c r="O55855" s="172"/>
      <c r="U55855" s="173"/>
    </row>
    <row r="55856" spans="13:21" s="104" customFormat="1" ht="15.75">
      <c r="M55856" s="172"/>
      <c r="N55856" s="172"/>
      <c r="O55856" s="172"/>
      <c r="U55856" s="173"/>
    </row>
    <row r="55857" spans="13:21" s="104" customFormat="1" ht="15.75">
      <c r="M55857" s="172"/>
      <c r="N55857" s="172"/>
      <c r="O55857" s="172"/>
      <c r="U55857" s="173"/>
    </row>
    <row r="55858" spans="13:21" s="104" customFormat="1" ht="15.75">
      <c r="M55858" s="172"/>
      <c r="N55858" s="172"/>
      <c r="O55858" s="172"/>
      <c r="U55858" s="173"/>
    </row>
    <row r="55859" spans="13:21" s="104" customFormat="1" ht="15.75">
      <c r="M55859" s="172"/>
      <c r="N55859" s="172"/>
      <c r="O55859" s="172"/>
      <c r="U55859" s="173"/>
    </row>
    <row r="55860" spans="13:21" s="104" customFormat="1" ht="15.75">
      <c r="M55860" s="172"/>
      <c r="N55860" s="172"/>
      <c r="O55860" s="172"/>
      <c r="U55860" s="173"/>
    </row>
    <row r="55861" spans="13:21" s="104" customFormat="1" ht="15.75">
      <c r="M55861" s="172"/>
      <c r="N55861" s="172"/>
      <c r="O55861" s="172"/>
      <c r="U55861" s="173"/>
    </row>
    <row r="55862" spans="13:21" s="104" customFormat="1" ht="15.75">
      <c r="M55862" s="172"/>
      <c r="N55862" s="172"/>
      <c r="O55862" s="172"/>
      <c r="U55862" s="173"/>
    </row>
    <row r="55863" spans="13:21" s="104" customFormat="1" ht="15.75">
      <c r="M55863" s="172"/>
      <c r="N55863" s="172"/>
      <c r="O55863" s="172"/>
      <c r="U55863" s="173"/>
    </row>
    <row r="55864" spans="13:21" s="104" customFormat="1" ht="15.75">
      <c r="M55864" s="172"/>
      <c r="N55864" s="172"/>
      <c r="O55864" s="172"/>
      <c r="U55864" s="173"/>
    </row>
    <row r="55865" spans="13:21" s="104" customFormat="1" ht="15.75">
      <c r="M55865" s="172"/>
      <c r="N55865" s="172"/>
      <c r="O55865" s="172"/>
      <c r="U55865" s="173"/>
    </row>
    <row r="55866" spans="13:21" s="104" customFormat="1" ht="15.75">
      <c r="M55866" s="172"/>
      <c r="N55866" s="172"/>
      <c r="O55866" s="172"/>
      <c r="U55866" s="173"/>
    </row>
    <row r="55867" spans="13:21" s="104" customFormat="1" ht="15.75">
      <c r="M55867" s="172"/>
      <c r="N55867" s="172"/>
      <c r="O55867" s="172"/>
      <c r="U55867" s="173"/>
    </row>
    <row r="55868" spans="13:21" s="104" customFormat="1" ht="15.75">
      <c r="M55868" s="172"/>
      <c r="N55868" s="172"/>
      <c r="O55868" s="172"/>
      <c r="U55868" s="173"/>
    </row>
    <row r="55869" spans="13:21" s="104" customFormat="1" ht="15.75">
      <c r="M55869" s="172"/>
      <c r="N55869" s="172"/>
      <c r="O55869" s="172"/>
      <c r="U55869" s="173"/>
    </row>
    <row r="55870" spans="13:21" s="104" customFormat="1" ht="15.75">
      <c r="M55870" s="172"/>
      <c r="N55870" s="172"/>
      <c r="O55870" s="172"/>
      <c r="U55870" s="173"/>
    </row>
    <row r="55871" spans="13:21" s="104" customFormat="1" ht="15.75">
      <c r="M55871" s="172"/>
      <c r="N55871" s="172"/>
      <c r="O55871" s="172"/>
      <c r="U55871" s="173"/>
    </row>
    <row r="55872" spans="13:21" s="104" customFormat="1" ht="15.75">
      <c r="M55872" s="172"/>
      <c r="N55872" s="172"/>
      <c r="O55872" s="172"/>
      <c r="U55872" s="173"/>
    </row>
    <row r="55873" spans="13:21" s="104" customFormat="1" ht="15.75">
      <c r="M55873" s="172"/>
      <c r="N55873" s="172"/>
      <c r="O55873" s="172"/>
      <c r="U55873" s="173"/>
    </row>
    <row r="55874" spans="13:21" s="104" customFormat="1" ht="15.75">
      <c r="M55874" s="172"/>
      <c r="N55874" s="172"/>
      <c r="O55874" s="172"/>
      <c r="U55874" s="173"/>
    </row>
    <row r="55875" spans="13:21" s="104" customFormat="1" ht="15.75">
      <c r="M55875" s="172"/>
      <c r="N55875" s="172"/>
      <c r="O55875" s="172"/>
      <c r="U55875" s="173"/>
    </row>
    <row r="55876" spans="13:21" s="104" customFormat="1" ht="15.75">
      <c r="M55876" s="172"/>
      <c r="N55876" s="172"/>
      <c r="O55876" s="172"/>
      <c r="U55876" s="173"/>
    </row>
    <row r="55877" spans="13:21" s="104" customFormat="1" ht="15.75">
      <c r="M55877" s="172"/>
      <c r="N55877" s="172"/>
      <c r="O55877" s="172"/>
      <c r="U55877" s="173"/>
    </row>
    <row r="55878" spans="13:21" s="104" customFormat="1" ht="15.75">
      <c r="M55878" s="172"/>
      <c r="N55878" s="172"/>
      <c r="O55878" s="172"/>
      <c r="U55878" s="173"/>
    </row>
    <row r="55879" spans="13:21" s="104" customFormat="1" ht="15.75">
      <c r="M55879" s="172"/>
      <c r="N55879" s="172"/>
      <c r="O55879" s="172"/>
      <c r="U55879" s="173"/>
    </row>
    <row r="55880" spans="13:21" s="104" customFormat="1" ht="15.75">
      <c r="M55880" s="172"/>
      <c r="N55880" s="172"/>
      <c r="O55880" s="172"/>
      <c r="U55880" s="173"/>
    </row>
    <row r="55881" spans="13:21" s="104" customFormat="1" ht="15.75">
      <c r="M55881" s="172"/>
      <c r="N55881" s="172"/>
      <c r="O55881" s="172"/>
      <c r="U55881" s="173"/>
    </row>
    <row r="55882" spans="13:21" s="104" customFormat="1" ht="15.75">
      <c r="M55882" s="172"/>
      <c r="N55882" s="172"/>
      <c r="O55882" s="172"/>
      <c r="U55882" s="173"/>
    </row>
    <row r="55883" spans="13:21" s="104" customFormat="1" ht="15.75">
      <c r="M55883" s="172"/>
      <c r="N55883" s="172"/>
      <c r="O55883" s="172"/>
      <c r="U55883" s="173"/>
    </row>
    <row r="55884" spans="13:21" s="104" customFormat="1" ht="15.75">
      <c r="M55884" s="172"/>
      <c r="N55884" s="172"/>
      <c r="O55884" s="172"/>
      <c r="U55884" s="173"/>
    </row>
    <row r="55885" spans="13:21" s="104" customFormat="1" ht="15.75">
      <c r="M55885" s="172"/>
      <c r="N55885" s="172"/>
      <c r="O55885" s="172"/>
      <c r="U55885" s="173"/>
    </row>
    <row r="55886" spans="13:21" s="104" customFormat="1" ht="15.75">
      <c r="M55886" s="172"/>
      <c r="N55886" s="172"/>
      <c r="O55886" s="172"/>
      <c r="U55886" s="173"/>
    </row>
    <row r="55887" spans="13:21" s="104" customFormat="1" ht="15.75">
      <c r="M55887" s="172"/>
      <c r="N55887" s="172"/>
      <c r="O55887" s="172"/>
      <c r="U55887" s="173"/>
    </row>
    <row r="55888" spans="13:21" s="104" customFormat="1" ht="15.75">
      <c r="M55888" s="172"/>
      <c r="N55888" s="172"/>
      <c r="O55888" s="172"/>
      <c r="U55888" s="173"/>
    </row>
    <row r="55889" spans="13:21" s="104" customFormat="1" ht="15.75">
      <c r="M55889" s="172"/>
      <c r="N55889" s="172"/>
      <c r="O55889" s="172"/>
      <c r="U55889" s="173"/>
    </row>
    <row r="55890" spans="13:21" s="104" customFormat="1" ht="15.75">
      <c r="M55890" s="172"/>
      <c r="N55890" s="172"/>
      <c r="O55890" s="172"/>
      <c r="U55890" s="173"/>
    </row>
    <row r="55891" spans="13:21" s="104" customFormat="1" ht="15.75">
      <c r="M55891" s="172"/>
      <c r="N55891" s="172"/>
      <c r="O55891" s="172"/>
      <c r="U55891" s="173"/>
    </row>
    <row r="55892" spans="13:21" s="104" customFormat="1" ht="15.75">
      <c r="M55892" s="172"/>
      <c r="N55892" s="172"/>
      <c r="O55892" s="172"/>
      <c r="U55892" s="173"/>
    </row>
    <row r="55893" spans="13:21" s="104" customFormat="1" ht="15.75">
      <c r="M55893" s="172"/>
      <c r="N55893" s="172"/>
      <c r="O55893" s="172"/>
      <c r="U55893" s="173"/>
    </row>
    <row r="55894" spans="13:21" s="104" customFormat="1" ht="15.75">
      <c r="M55894" s="172"/>
      <c r="N55894" s="172"/>
      <c r="O55894" s="172"/>
      <c r="U55894" s="173"/>
    </row>
    <row r="55895" spans="13:21" s="104" customFormat="1" ht="15.75">
      <c r="M55895" s="172"/>
      <c r="N55895" s="172"/>
      <c r="O55895" s="172"/>
      <c r="U55895" s="173"/>
    </row>
    <row r="55896" spans="13:21" s="104" customFormat="1" ht="15.75">
      <c r="M55896" s="172"/>
      <c r="N55896" s="172"/>
      <c r="O55896" s="172"/>
      <c r="U55896" s="173"/>
    </row>
    <row r="55897" spans="13:21" s="104" customFormat="1" ht="15.75">
      <c r="M55897" s="172"/>
      <c r="N55897" s="172"/>
      <c r="O55897" s="172"/>
      <c r="U55897" s="173"/>
    </row>
    <row r="55898" spans="13:21" s="104" customFormat="1" ht="15.75">
      <c r="M55898" s="172"/>
      <c r="N55898" s="172"/>
      <c r="O55898" s="172"/>
      <c r="U55898" s="173"/>
    </row>
    <row r="55899" spans="13:21" s="104" customFormat="1" ht="15.75">
      <c r="M55899" s="172"/>
      <c r="N55899" s="172"/>
      <c r="O55899" s="172"/>
      <c r="U55899" s="173"/>
    </row>
    <row r="55900" spans="13:21" s="104" customFormat="1" ht="15.75">
      <c r="M55900" s="172"/>
      <c r="N55900" s="172"/>
      <c r="O55900" s="172"/>
      <c r="U55900" s="173"/>
    </row>
    <row r="55901" spans="13:21" s="104" customFormat="1" ht="15.75">
      <c r="M55901" s="172"/>
      <c r="N55901" s="172"/>
      <c r="O55901" s="172"/>
      <c r="U55901" s="173"/>
    </row>
    <row r="55902" spans="13:21" s="104" customFormat="1" ht="15.75">
      <c r="M55902" s="172"/>
      <c r="N55902" s="172"/>
      <c r="O55902" s="172"/>
      <c r="U55902" s="173"/>
    </row>
    <row r="55903" spans="13:21" s="104" customFormat="1" ht="15.75">
      <c r="M55903" s="172"/>
      <c r="N55903" s="172"/>
      <c r="O55903" s="172"/>
      <c r="U55903" s="173"/>
    </row>
    <row r="55904" spans="13:21" s="104" customFormat="1" ht="15.75">
      <c r="M55904" s="172"/>
      <c r="N55904" s="172"/>
      <c r="O55904" s="172"/>
      <c r="U55904" s="173"/>
    </row>
    <row r="55905" spans="13:21" s="104" customFormat="1" ht="15.75">
      <c r="M55905" s="172"/>
      <c r="N55905" s="172"/>
      <c r="O55905" s="172"/>
      <c r="U55905" s="173"/>
    </row>
    <row r="55906" spans="13:21" s="104" customFormat="1" ht="15.75">
      <c r="M55906" s="172"/>
      <c r="N55906" s="172"/>
      <c r="O55906" s="172"/>
      <c r="U55906" s="173"/>
    </row>
    <row r="55907" spans="13:21" s="104" customFormat="1" ht="15.75">
      <c r="M55907" s="172"/>
      <c r="N55907" s="172"/>
      <c r="O55907" s="172"/>
      <c r="U55907" s="173"/>
    </row>
    <row r="55908" spans="13:21" s="104" customFormat="1" ht="15.75">
      <c r="M55908" s="172"/>
      <c r="N55908" s="172"/>
      <c r="O55908" s="172"/>
      <c r="U55908" s="173"/>
    </row>
    <row r="55909" spans="13:21" s="104" customFormat="1" ht="15.75">
      <c r="M55909" s="172"/>
      <c r="N55909" s="172"/>
      <c r="O55909" s="172"/>
      <c r="U55909" s="173"/>
    </row>
    <row r="55910" spans="13:21" s="104" customFormat="1" ht="15.75">
      <c r="M55910" s="172"/>
      <c r="N55910" s="172"/>
      <c r="O55910" s="172"/>
      <c r="U55910" s="173"/>
    </row>
    <row r="55911" spans="13:21" s="104" customFormat="1" ht="15.75">
      <c r="M55911" s="172"/>
      <c r="N55911" s="172"/>
      <c r="O55911" s="172"/>
      <c r="U55911" s="173"/>
    </row>
    <row r="55912" spans="13:21" s="104" customFormat="1" ht="15.75">
      <c r="M55912" s="172"/>
      <c r="N55912" s="172"/>
      <c r="O55912" s="172"/>
      <c r="U55912" s="173"/>
    </row>
    <row r="55913" spans="13:21" s="104" customFormat="1" ht="15.75">
      <c r="M55913" s="172"/>
      <c r="N55913" s="172"/>
      <c r="O55913" s="172"/>
      <c r="U55913" s="173"/>
    </row>
    <row r="55914" spans="13:21" s="104" customFormat="1" ht="15.75">
      <c r="M55914" s="172"/>
      <c r="N55914" s="172"/>
      <c r="O55914" s="172"/>
      <c r="U55914" s="173"/>
    </row>
    <row r="55915" spans="13:21" s="104" customFormat="1" ht="15.75">
      <c r="M55915" s="172"/>
      <c r="N55915" s="172"/>
      <c r="O55915" s="172"/>
      <c r="U55915" s="173"/>
    </row>
    <row r="55916" spans="13:21" s="104" customFormat="1" ht="15.75">
      <c r="M55916" s="172"/>
      <c r="N55916" s="172"/>
      <c r="O55916" s="172"/>
      <c r="U55916" s="173"/>
    </row>
    <row r="55917" spans="13:21" s="104" customFormat="1" ht="15.75">
      <c r="M55917" s="172"/>
      <c r="N55917" s="172"/>
      <c r="O55917" s="172"/>
      <c r="U55917" s="173"/>
    </row>
    <row r="55918" spans="13:21" s="104" customFormat="1" ht="15.75">
      <c r="M55918" s="172"/>
      <c r="N55918" s="172"/>
      <c r="O55918" s="172"/>
      <c r="U55918" s="173"/>
    </row>
    <row r="55919" spans="13:21" s="104" customFormat="1" ht="15.75">
      <c r="M55919" s="172"/>
      <c r="N55919" s="172"/>
      <c r="O55919" s="172"/>
      <c r="U55919" s="173"/>
    </row>
    <row r="55920" spans="13:21" s="104" customFormat="1" ht="15.75">
      <c r="M55920" s="172"/>
      <c r="N55920" s="172"/>
      <c r="O55920" s="172"/>
      <c r="U55920" s="173"/>
    </row>
    <row r="55921" spans="13:21" s="104" customFormat="1" ht="15.75">
      <c r="M55921" s="172"/>
      <c r="N55921" s="172"/>
      <c r="O55921" s="172"/>
      <c r="U55921" s="173"/>
    </row>
    <row r="55922" spans="13:21" s="104" customFormat="1" ht="15.75">
      <c r="M55922" s="172"/>
      <c r="N55922" s="172"/>
      <c r="O55922" s="172"/>
      <c r="U55922" s="173"/>
    </row>
    <row r="55923" spans="13:21" s="104" customFormat="1" ht="15.75">
      <c r="M55923" s="172"/>
      <c r="N55923" s="172"/>
      <c r="O55923" s="172"/>
      <c r="U55923" s="173"/>
    </row>
    <row r="55924" spans="13:21" s="104" customFormat="1" ht="15.75">
      <c r="M55924" s="172"/>
      <c r="N55924" s="172"/>
      <c r="O55924" s="172"/>
      <c r="U55924" s="173"/>
    </row>
    <row r="55925" spans="13:21" s="104" customFormat="1" ht="15.75">
      <c r="M55925" s="172"/>
      <c r="N55925" s="172"/>
      <c r="O55925" s="172"/>
      <c r="U55925" s="173"/>
    </row>
    <row r="55926" spans="13:21" s="104" customFormat="1" ht="15.75">
      <c r="M55926" s="172"/>
      <c r="N55926" s="172"/>
      <c r="O55926" s="172"/>
      <c r="U55926" s="173"/>
    </row>
    <row r="55927" spans="13:21" s="104" customFormat="1" ht="15.75">
      <c r="M55927" s="172"/>
      <c r="N55927" s="172"/>
      <c r="O55927" s="172"/>
      <c r="U55927" s="173"/>
    </row>
    <row r="55928" spans="13:21" s="104" customFormat="1" ht="15.75">
      <c r="M55928" s="172"/>
      <c r="N55928" s="172"/>
      <c r="O55928" s="172"/>
      <c r="U55928" s="173"/>
    </row>
    <row r="55929" spans="13:21" s="104" customFormat="1" ht="15.75">
      <c r="M55929" s="172"/>
      <c r="N55929" s="172"/>
      <c r="O55929" s="172"/>
      <c r="U55929" s="173"/>
    </row>
    <row r="55930" spans="13:21" s="104" customFormat="1" ht="15.75">
      <c r="M55930" s="172"/>
      <c r="N55930" s="172"/>
      <c r="O55930" s="172"/>
      <c r="U55930" s="173"/>
    </row>
    <row r="55931" spans="13:21" s="104" customFormat="1" ht="15.75">
      <c r="M55931" s="172"/>
      <c r="N55931" s="172"/>
      <c r="O55931" s="172"/>
      <c r="U55931" s="173"/>
    </row>
    <row r="55932" spans="13:21" s="104" customFormat="1" ht="15.75">
      <c r="M55932" s="172"/>
      <c r="N55932" s="172"/>
      <c r="O55932" s="172"/>
      <c r="U55932" s="173"/>
    </row>
    <row r="55933" spans="13:21" s="104" customFormat="1" ht="15.75">
      <c r="M55933" s="172"/>
      <c r="N55933" s="172"/>
      <c r="O55933" s="172"/>
      <c r="U55933" s="173"/>
    </row>
    <row r="55934" spans="13:21" s="104" customFormat="1" ht="15.75">
      <c r="M55934" s="172"/>
      <c r="N55934" s="172"/>
      <c r="O55934" s="172"/>
      <c r="U55934" s="173"/>
    </row>
    <row r="55935" spans="13:21" s="104" customFormat="1" ht="15.75">
      <c r="M55935" s="172"/>
      <c r="N55935" s="172"/>
      <c r="O55935" s="172"/>
      <c r="U55935" s="173"/>
    </row>
    <row r="55936" spans="13:21" s="104" customFormat="1" ht="15.75">
      <c r="M55936" s="172"/>
      <c r="N55936" s="172"/>
      <c r="O55936" s="172"/>
      <c r="U55936" s="173"/>
    </row>
    <row r="55937" spans="13:21" s="104" customFormat="1" ht="15.75">
      <c r="M55937" s="172"/>
      <c r="N55937" s="172"/>
      <c r="O55937" s="172"/>
      <c r="U55937" s="173"/>
    </row>
    <row r="55938" spans="13:21" s="104" customFormat="1" ht="15.75">
      <c r="M55938" s="172"/>
      <c r="N55938" s="172"/>
      <c r="O55938" s="172"/>
      <c r="U55938" s="173"/>
    </row>
    <row r="55939" spans="13:21" s="104" customFormat="1" ht="15.75">
      <c r="M55939" s="172"/>
      <c r="N55939" s="172"/>
      <c r="O55939" s="172"/>
      <c r="U55939" s="173"/>
    </row>
    <row r="55940" spans="13:21" s="104" customFormat="1" ht="15.75">
      <c r="M55940" s="172"/>
      <c r="N55940" s="172"/>
      <c r="O55940" s="172"/>
      <c r="U55940" s="173"/>
    </row>
    <row r="55941" spans="13:21" s="104" customFormat="1" ht="15.75">
      <c r="M55941" s="172"/>
      <c r="N55941" s="172"/>
      <c r="O55941" s="172"/>
      <c r="U55941" s="173"/>
    </row>
    <row r="55942" spans="13:21" s="104" customFormat="1" ht="15.75">
      <c r="M55942" s="172"/>
      <c r="N55942" s="172"/>
      <c r="O55942" s="172"/>
      <c r="U55942" s="173"/>
    </row>
    <row r="55943" spans="13:21" s="104" customFormat="1" ht="15.75">
      <c r="M55943" s="172"/>
      <c r="N55943" s="172"/>
      <c r="O55943" s="172"/>
      <c r="U55943" s="173"/>
    </row>
    <row r="55944" spans="13:21" s="104" customFormat="1" ht="15.75">
      <c r="M55944" s="172"/>
      <c r="N55944" s="172"/>
      <c r="O55944" s="172"/>
      <c r="U55944" s="173"/>
    </row>
    <row r="55945" spans="13:21" s="104" customFormat="1" ht="15.75">
      <c r="M55945" s="172"/>
      <c r="N55945" s="172"/>
      <c r="O55945" s="172"/>
      <c r="U55945" s="173"/>
    </row>
    <row r="55946" spans="13:21" s="104" customFormat="1" ht="15.75">
      <c r="M55946" s="172"/>
      <c r="N55946" s="172"/>
      <c r="O55946" s="172"/>
      <c r="U55946" s="173"/>
    </row>
    <row r="55947" spans="13:21" s="104" customFormat="1" ht="15.75">
      <c r="M55947" s="172"/>
      <c r="N55947" s="172"/>
      <c r="O55947" s="172"/>
      <c r="U55947" s="173"/>
    </row>
    <row r="55948" spans="13:21" s="104" customFormat="1" ht="15.75">
      <c r="M55948" s="172"/>
      <c r="N55948" s="172"/>
      <c r="O55948" s="172"/>
      <c r="U55948" s="173"/>
    </row>
    <row r="55949" spans="13:21" s="104" customFormat="1" ht="15.75">
      <c r="M55949" s="172"/>
      <c r="N55949" s="172"/>
      <c r="O55949" s="172"/>
      <c r="U55949" s="173"/>
    </row>
    <row r="55950" spans="13:21" s="104" customFormat="1" ht="15.75">
      <c r="M55950" s="172"/>
      <c r="N55950" s="172"/>
      <c r="O55950" s="172"/>
      <c r="U55950" s="173"/>
    </row>
    <row r="55951" spans="13:21" s="104" customFormat="1" ht="15.75">
      <c r="M55951" s="172"/>
      <c r="N55951" s="172"/>
      <c r="O55951" s="172"/>
      <c r="U55951" s="173"/>
    </row>
    <row r="55952" spans="13:21" s="104" customFormat="1" ht="15.75">
      <c r="M55952" s="172"/>
      <c r="N55952" s="172"/>
      <c r="O55952" s="172"/>
      <c r="U55952" s="173"/>
    </row>
    <row r="55953" spans="13:21" s="104" customFormat="1" ht="15.75">
      <c r="M55953" s="172"/>
      <c r="N55953" s="172"/>
      <c r="O55953" s="172"/>
      <c r="U55953" s="173"/>
    </row>
    <row r="55954" spans="13:21" s="104" customFormat="1" ht="15.75">
      <c r="M55954" s="172"/>
      <c r="N55954" s="172"/>
      <c r="O55954" s="172"/>
      <c r="U55954" s="173"/>
    </row>
    <row r="55955" spans="13:21" s="104" customFormat="1" ht="15.75">
      <c r="M55955" s="172"/>
      <c r="N55955" s="172"/>
      <c r="O55955" s="172"/>
      <c r="U55955" s="173"/>
    </row>
    <row r="55956" spans="13:21" s="104" customFormat="1" ht="15.75">
      <c r="M55956" s="172"/>
      <c r="N55956" s="172"/>
      <c r="O55956" s="172"/>
      <c r="U55956" s="173"/>
    </row>
    <row r="55957" spans="13:21" s="104" customFormat="1" ht="15.75">
      <c r="M55957" s="172"/>
      <c r="N55957" s="172"/>
      <c r="O55957" s="172"/>
      <c r="U55957" s="173"/>
    </row>
    <row r="55958" spans="13:21" s="104" customFormat="1" ht="15.75">
      <c r="M55958" s="172"/>
      <c r="N55958" s="172"/>
      <c r="O55958" s="172"/>
      <c r="U55958" s="173"/>
    </row>
    <row r="55959" spans="13:21" s="104" customFormat="1" ht="15.75">
      <c r="M55959" s="172"/>
      <c r="N55959" s="172"/>
      <c r="O55959" s="172"/>
      <c r="U55959" s="173"/>
    </row>
    <row r="55960" spans="13:21" s="104" customFormat="1" ht="15.75">
      <c r="M55960" s="172"/>
      <c r="N55960" s="172"/>
      <c r="O55960" s="172"/>
      <c r="U55960" s="173"/>
    </row>
    <row r="55961" spans="13:21" s="104" customFormat="1" ht="15.75">
      <c r="M55961" s="172"/>
      <c r="N55961" s="172"/>
      <c r="O55961" s="172"/>
      <c r="U55961" s="173"/>
    </row>
    <row r="55962" spans="13:21" s="104" customFormat="1" ht="15.75">
      <c r="M55962" s="172"/>
      <c r="N55962" s="172"/>
      <c r="O55962" s="172"/>
      <c r="U55962" s="173"/>
    </row>
    <row r="55963" spans="13:21" s="104" customFormat="1" ht="15.75">
      <c r="M55963" s="172"/>
      <c r="N55963" s="172"/>
      <c r="O55963" s="172"/>
      <c r="U55963" s="173"/>
    </row>
    <row r="55964" spans="13:21" s="104" customFormat="1" ht="15.75">
      <c r="M55964" s="172"/>
      <c r="N55964" s="172"/>
      <c r="O55964" s="172"/>
      <c r="U55964" s="173"/>
    </row>
    <row r="55965" spans="13:21" s="104" customFormat="1" ht="15.75">
      <c r="M55965" s="172"/>
      <c r="N55965" s="172"/>
      <c r="O55965" s="172"/>
      <c r="U55965" s="173"/>
    </row>
    <row r="55966" spans="13:21" s="104" customFormat="1" ht="15.75">
      <c r="M55966" s="172"/>
      <c r="N55966" s="172"/>
      <c r="O55966" s="172"/>
      <c r="U55966" s="173"/>
    </row>
    <row r="55967" spans="13:21" s="104" customFormat="1" ht="15.75">
      <c r="M55967" s="172"/>
      <c r="N55967" s="172"/>
      <c r="O55967" s="172"/>
      <c r="U55967" s="173"/>
    </row>
    <row r="55968" spans="13:21" s="104" customFormat="1" ht="15.75">
      <c r="M55968" s="172"/>
      <c r="N55968" s="172"/>
      <c r="O55968" s="172"/>
      <c r="U55968" s="173"/>
    </row>
    <row r="55969" spans="13:21" s="104" customFormat="1" ht="15.75">
      <c r="M55969" s="172"/>
      <c r="N55969" s="172"/>
      <c r="O55969" s="172"/>
      <c r="U55969" s="173"/>
    </row>
    <row r="55970" spans="13:21" s="104" customFormat="1" ht="15.75">
      <c r="M55970" s="172"/>
      <c r="N55970" s="172"/>
      <c r="O55970" s="172"/>
      <c r="U55970" s="173"/>
    </row>
    <row r="55971" spans="13:21" s="104" customFormat="1" ht="15.75">
      <c r="M55971" s="172"/>
      <c r="N55971" s="172"/>
      <c r="O55971" s="172"/>
      <c r="U55971" s="173"/>
    </row>
    <row r="55972" spans="13:21" s="104" customFormat="1" ht="15.75">
      <c r="M55972" s="172"/>
      <c r="N55972" s="172"/>
      <c r="O55972" s="172"/>
      <c r="U55972" s="173"/>
    </row>
    <row r="55973" spans="13:21" s="104" customFormat="1" ht="15.75">
      <c r="M55973" s="172"/>
      <c r="N55973" s="172"/>
      <c r="O55973" s="172"/>
      <c r="U55973" s="173"/>
    </row>
    <row r="55974" spans="13:21" s="104" customFormat="1" ht="15.75">
      <c r="M55974" s="172"/>
      <c r="N55974" s="172"/>
      <c r="O55974" s="172"/>
      <c r="U55974" s="173"/>
    </row>
    <row r="55975" spans="13:21" s="104" customFormat="1" ht="15.75">
      <c r="M55975" s="172"/>
      <c r="N55975" s="172"/>
      <c r="O55975" s="172"/>
      <c r="U55975" s="173"/>
    </row>
    <row r="55976" spans="13:21" s="104" customFormat="1" ht="15.75">
      <c r="M55976" s="172"/>
      <c r="N55976" s="172"/>
      <c r="O55976" s="172"/>
      <c r="U55976" s="173"/>
    </row>
    <row r="55977" spans="13:21" s="104" customFormat="1" ht="15.75">
      <c r="M55977" s="172"/>
      <c r="N55977" s="172"/>
      <c r="O55977" s="172"/>
      <c r="U55977" s="173"/>
    </row>
    <row r="55978" spans="13:21" s="104" customFormat="1" ht="15.75">
      <c r="M55978" s="172"/>
      <c r="N55978" s="172"/>
      <c r="O55978" s="172"/>
      <c r="U55978" s="173"/>
    </row>
    <row r="55979" spans="13:21" s="104" customFormat="1" ht="15.75">
      <c r="M55979" s="172"/>
      <c r="N55979" s="172"/>
      <c r="O55979" s="172"/>
      <c r="U55979" s="173"/>
    </row>
    <row r="55980" spans="13:21" s="104" customFormat="1" ht="15.75">
      <c r="M55980" s="172"/>
      <c r="N55980" s="172"/>
      <c r="O55980" s="172"/>
      <c r="U55980" s="173"/>
    </row>
    <row r="55981" spans="13:21" s="104" customFormat="1" ht="15.75">
      <c r="M55981" s="172"/>
      <c r="N55981" s="172"/>
      <c r="O55981" s="172"/>
      <c r="U55981" s="173"/>
    </row>
    <row r="55982" spans="13:21" s="104" customFormat="1" ht="15.75">
      <c r="M55982" s="172"/>
      <c r="N55982" s="172"/>
      <c r="O55982" s="172"/>
      <c r="U55982" s="173"/>
    </row>
    <row r="55983" spans="13:21" s="104" customFormat="1" ht="15.75">
      <c r="M55983" s="172"/>
      <c r="N55983" s="172"/>
      <c r="O55983" s="172"/>
      <c r="U55983" s="173"/>
    </row>
    <row r="55984" spans="13:21" s="104" customFormat="1" ht="15.75">
      <c r="M55984" s="172"/>
      <c r="N55984" s="172"/>
      <c r="O55984" s="172"/>
      <c r="U55984" s="173"/>
    </row>
    <row r="55985" spans="13:21" s="104" customFormat="1" ht="15.75">
      <c r="M55985" s="172"/>
      <c r="N55985" s="172"/>
      <c r="O55985" s="172"/>
      <c r="U55985" s="173"/>
    </row>
    <row r="55986" spans="13:21" s="104" customFormat="1" ht="15.75">
      <c r="M55986" s="172"/>
      <c r="N55986" s="172"/>
      <c r="O55986" s="172"/>
      <c r="U55986" s="173"/>
    </row>
    <row r="55987" spans="13:21" s="104" customFormat="1" ht="15.75">
      <c r="M55987" s="172"/>
      <c r="N55987" s="172"/>
      <c r="O55987" s="172"/>
      <c r="U55987" s="173"/>
    </row>
    <row r="55988" spans="13:21" s="104" customFormat="1" ht="15.75">
      <c r="M55988" s="172"/>
      <c r="N55988" s="172"/>
      <c r="O55988" s="172"/>
      <c r="U55988" s="173"/>
    </row>
    <row r="55989" spans="13:21" s="104" customFormat="1" ht="15.75">
      <c r="M55989" s="172"/>
      <c r="N55989" s="172"/>
      <c r="O55989" s="172"/>
      <c r="U55989" s="173"/>
    </row>
    <row r="55990" spans="13:21" s="104" customFormat="1" ht="15.75">
      <c r="M55990" s="172"/>
      <c r="N55990" s="172"/>
      <c r="O55990" s="172"/>
      <c r="U55990" s="173"/>
    </row>
    <row r="55991" spans="13:21" s="104" customFormat="1" ht="15.75">
      <c r="M55991" s="172"/>
      <c r="N55991" s="172"/>
      <c r="O55991" s="172"/>
      <c r="U55991" s="173"/>
    </row>
    <row r="55992" spans="13:21" s="104" customFormat="1" ht="15.75">
      <c r="M55992" s="172"/>
      <c r="N55992" s="172"/>
      <c r="O55992" s="172"/>
      <c r="U55992" s="173"/>
    </row>
    <row r="55993" spans="13:21" s="104" customFormat="1" ht="15.75">
      <c r="M55993" s="172"/>
      <c r="N55993" s="172"/>
      <c r="O55993" s="172"/>
      <c r="U55993" s="173"/>
    </row>
    <row r="55994" spans="13:21" s="104" customFormat="1" ht="15.75">
      <c r="M55994" s="172"/>
      <c r="N55994" s="172"/>
      <c r="O55994" s="172"/>
      <c r="U55994" s="173"/>
    </row>
    <row r="55995" spans="13:21" s="104" customFormat="1" ht="15.75">
      <c r="M55995" s="172"/>
      <c r="N55995" s="172"/>
      <c r="O55995" s="172"/>
      <c r="U55995" s="173"/>
    </row>
    <row r="55996" spans="13:21" s="104" customFormat="1" ht="15.75">
      <c r="M55996" s="172"/>
      <c r="N55996" s="172"/>
      <c r="O55996" s="172"/>
      <c r="U55996" s="173"/>
    </row>
    <row r="55997" spans="13:21" s="104" customFormat="1" ht="15.75">
      <c r="M55997" s="172"/>
      <c r="N55997" s="172"/>
      <c r="O55997" s="172"/>
      <c r="U55997" s="173"/>
    </row>
    <row r="55998" spans="13:21" s="104" customFormat="1" ht="15.75">
      <c r="M55998" s="172"/>
      <c r="N55998" s="172"/>
      <c r="O55998" s="172"/>
      <c r="U55998" s="173"/>
    </row>
    <row r="55999" spans="13:21" s="104" customFormat="1" ht="15.75">
      <c r="M55999" s="172"/>
      <c r="N55999" s="172"/>
      <c r="O55999" s="172"/>
      <c r="U55999" s="173"/>
    </row>
    <row r="56000" spans="13:21" s="104" customFormat="1" ht="15.75">
      <c r="M56000" s="172"/>
      <c r="N56000" s="172"/>
      <c r="O56000" s="172"/>
      <c r="U56000" s="173"/>
    </row>
    <row r="56001" spans="13:21" s="104" customFormat="1" ht="15.75">
      <c r="M56001" s="172"/>
      <c r="N56001" s="172"/>
      <c r="O56001" s="172"/>
      <c r="U56001" s="173"/>
    </row>
    <row r="56002" spans="13:21" s="104" customFormat="1" ht="15.75">
      <c r="M56002" s="172"/>
      <c r="N56002" s="172"/>
      <c r="O56002" s="172"/>
      <c r="U56002" s="173"/>
    </row>
    <row r="56003" spans="13:21" s="104" customFormat="1" ht="15.75">
      <c r="M56003" s="172"/>
      <c r="N56003" s="172"/>
      <c r="O56003" s="172"/>
      <c r="U56003" s="173"/>
    </row>
    <row r="56004" spans="13:21" s="104" customFormat="1" ht="15.75">
      <c r="M56004" s="172"/>
      <c r="N56004" s="172"/>
      <c r="O56004" s="172"/>
      <c r="U56004" s="173"/>
    </row>
    <row r="56005" spans="13:21" s="104" customFormat="1" ht="15.75">
      <c r="M56005" s="172"/>
      <c r="N56005" s="172"/>
      <c r="O56005" s="172"/>
      <c r="U56005" s="173"/>
    </row>
    <row r="56006" spans="13:21" s="104" customFormat="1" ht="15.75">
      <c r="M56006" s="172"/>
      <c r="N56006" s="172"/>
      <c r="O56006" s="172"/>
      <c r="U56006" s="173"/>
    </row>
    <row r="56007" spans="13:21" s="104" customFormat="1" ht="15.75">
      <c r="M56007" s="172"/>
      <c r="N56007" s="172"/>
      <c r="O56007" s="172"/>
      <c r="U56007" s="173"/>
    </row>
    <row r="56008" spans="13:21" s="104" customFormat="1" ht="15.75">
      <c r="M56008" s="172"/>
      <c r="N56008" s="172"/>
      <c r="O56008" s="172"/>
      <c r="U56008" s="173"/>
    </row>
    <row r="56009" spans="13:21" s="104" customFormat="1" ht="15.75">
      <c r="M56009" s="172"/>
      <c r="N56009" s="172"/>
      <c r="O56009" s="172"/>
      <c r="U56009" s="173"/>
    </row>
    <row r="56010" spans="13:21" s="104" customFormat="1" ht="15.75">
      <c r="M56010" s="172"/>
      <c r="N56010" s="172"/>
      <c r="O56010" s="172"/>
      <c r="U56010" s="173"/>
    </row>
    <row r="56011" spans="13:21" s="104" customFormat="1" ht="15.75">
      <c r="M56011" s="172"/>
      <c r="N56011" s="172"/>
      <c r="O56011" s="172"/>
      <c r="U56011" s="173"/>
    </row>
    <row r="56012" spans="13:21" s="104" customFormat="1" ht="15.75">
      <c r="M56012" s="172"/>
      <c r="N56012" s="172"/>
      <c r="O56012" s="172"/>
      <c r="U56012" s="173"/>
    </row>
    <row r="56013" spans="13:21" s="104" customFormat="1" ht="15.75">
      <c r="M56013" s="172"/>
      <c r="N56013" s="172"/>
      <c r="O56013" s="172"/>
      <c r="U56013" s="173"/>
    </row>
    <row r="56014" spans="13:21" s="104" customFormat="1" ht="15.75">
      <c r="M56014" s="172"/>
      <c r="N56014" s="172"/>
      <c r="O56014" s="172"/>
      <c r="U56014" s="173"/>
    </row>
    <row r="56015" spans="13:21" s="104" customFormat="1" ht="15.75">
      <c r="M56015" s="172"/>
      <c r="N56015" s="172"/>
      <c r="O56015" s="172"/>
      <c r="U56015" s="173"/>
    </row>
    <row r="56016" spans="13:21" s="104" customFormat="1" ht="15.75">
      <c r="M56016" s="172"/>
      <c r="N56016" s="172"/>
      <c r="O56016" s="172"/>
      <c r="U56016" s="173"/>
    </row>
    <row r="56017" spans="13:21" s="104" customFormat="1" ht="15.75">
      <c r="M56017" s="172"/>
      <c r="N56017" s="172"/>
      <c r="O56017" s="172"/>
      <c r="U56017" s="173"/>
    </row>
    <row r="56018" spans="13:21" s="104" customFormat="1" ht="15.75">
      <c r="M56018" s="172"/>
      <c r="N56018" s="172"/>
      <c r="O56018" s="172"/>
      <c r="U56018" s="173"/>
    </row>
    <row r="56019" spans="13:21" s="104" customFormat="1" ht="15.75">
      <c r="M56019" s="172"/>
      <c r="N56019" s="172"/>
      <c r="O56019" s="172"/>
      <c r="U56019" s="173"/>
    </row>
    <row r="56020" spans="13:21" s="104" customFormat="1" ht="15.75">
      <c r="M56020" s="172"/>
      <c r="N56020" s="172"/>
      <c r="O56020" s="172"/>
      <c r="U56020" s="173"/>
    </row>
    <row r="56021" spans="13:21" s="104" customFormat="1" ht="15.75">
      <c r="M56021" s="172"/>
      <c r="N56021" s="172"/>
      <c r="O56021" s="172"/>
      <c r="U56021" s="173"/>
    </row>
    <row r="56022" spans="13:21" s="104" customFormat="1" ht="15.75">
      <c r="M56022" s="172"/>
      <c r="N56022" s="172"/>
      <c r="O56022" s="172"/>
      <c r="U56022" s="173"/>
    </row>
    <row r="56023" spans="13:21" s="104" customFormat="1" ht="15.75">
      <c r="M56023" s="172"/>
      <c r="N56023" s="172"/>
      <c r="O56023" s="172"/>
      <c r="U56023" s="173"/>
    </row>
    <row r="56024" spans="13:21" s="104" customFormat="1" ht="15.75">
      <c r="M56024" s="172"/>
      <c r="N56024" s="172"/>
      <c r="O56024" s="172"/>
      <c r="U56024" s="173"/>
    </row>
    <row r="56025" spans="13:21" s="104" customFormat="1" ht="15.75">
      <c r="M56025" s="172"/>
      <c r="N56025" s="172"/>
      <c r="O56025" s="172"/>
      <c r="U56025" s="173"/>
    </row>
    <row r="56026" spans="13:21" s="104" customFormat="1" ht="15.75">
      <c r="M56026" s="172"/>
      <c r="N56026" s="172"/>
      <c r="O56026" s="172"/>
      <c r="U56026" s="173"/>
    </row>
    <row r="56027" spans="13:21" s="104" customFormat="1" ht="15.75">
      <c r="M56027" s="172"/>
      <c r="N56027" s="172"/>
      <c r="O56027" s="172"/>
      <c r="U56027" s="173"/>
    </row>
    <row r="56028" spans="13:21" s="104" customFormat="1" ht="15.75">
      <c r="M56028" s="172"/>
      <c r="N56028" s="172"/>
      <c r="O56028" s="172"/>
      <c r="U56028" s="173"/>
    </row>
    <row r="56029" spans="13:21" s="104" customFormat="1" ht="15.75">
      <c r="M56029" s="172"/>
      <c r="N56029" s="172"/>
      <c r="O56029" s="172"/>
      <c r="U56029" s="173"/>
    </row>
    <row r="56030" spans="13:21" s="104" customFormat="1" ht="15.75">
      <c r="M56030" s="172"/>
      <c r="N56030" s="172"/>
      <c r="O56030" s="172"/>
      <c r="U56030" s="173"/>
    </row>
    <row r="56031" spans="13:21" s="104" customFormat="1" ht="15.75">
      <c r="M56031" s="172"/>
      <c r="N56031" s="172"/>
      <c r="O56031" s="172"/>
      <c r="U56031" s="173"/>
    </row>
    <row r="56032" spans="13:21" s="104" customFormat="1" ht="15.75">
      <c r="M56032" s="172"/>
      <c r="N56032" s="172"/>
      <c r="O56032" s="172"/>
      <c r="U56032" s="173"/>
    </row>
    <row r="56033" spans="13:21" s="104" customFormat="1" ht="15.75">
      <c r="M56033" s="172"/>
      <c r="N56033" s="172"/>
      <c r="O56033" s="172"/>
      <c r="U56033" s="173"/>
    </row>
    <row r="56034" spans="13:21" s="104" customFormat="1" ht="15.75">
      <c r="M56034" s="172"/>
      <c r="N56034" s="172"/>
      <c r="O56034" s="172"/>
      <c r="U56034" s="173"/>
    </row>
    <row r="56035" spans="13:21" s="104" customFormat="1" ht="15.75">
      <c r="M56035" s="172"/>
      <c r="N56035" s="172"/>
      <c r="O56035" s="172"/>
      <c r="U56035" s="173"/>
    </row>
    <row r="56036" spans="13:21" s="104" customFormat="1" ht="15.75">
      <c r="M56036" s="172"/>
      <c r="N56036" s="172"/>
      <c r="O56036" s="172"/>
      <c r="U56036" s="173"/>
    </row>
    <row r="56037" spans="13:21" s="104" customFormat="1" ht="15.75">
      <c r="M56037" s="172"/>
      <c r="N56037" s="172"/>
      <c r="O56037" s="172"/>
      <c r="U56037" s="173"/>
    </row>
    <row r="56038" spans="13:21" s="104" customFormat="1" ht="15.75">
      <c r="M56038" s="172"/>
      <c r="N56038" s="172"/>
      <c r="O56038" s="172"/>
      <c r="U56038" s="173"/>
    </row>
    <row r="56039" spans="13:21" s="104" customFormat="1" ht="15.75">
      <c r="M56039" s="172"/>
      <c r="N56039" s="172"/>
      <c r="O56039" s="172"/>
      <c r="U56039" s="173"/>
    </row>
    <row r="56040" spans="13:21" s="104" customFormat="1" ht="15.75">
      <c r="M56040" s="172"/>
      <c r="N56040" s="172"/>
      <c r="O56040" s="172"/>
      <c r="U56040" s="173"/>
    </row>
    <row r="56041" spans="13:21" s="104" customFormat="1" ht="15.75">
      <c r="M56041" s="172"/>
      <c r="N56041" s="172"/>
      <c r="O56041" s="172"/>
      <c r="U56041" s="173"/>
    </row>
    <row r="56042" spans="13:21" s="104" customFormat="1" ht="15.75">
      <c r="M56042" s="172"/>
      <c r="N56042" s="172"/>
      <c r="O56042" s="172"/>
      <c r="U56042" s="173"/>
    </row>
    <row r="56043" spans="13:21" s="104" customFormat="1" ht="15.75">
      <c r="M56043" s="172"/>
      <c r="N56043" s="172"/>
      <c r="O56043" s="172"/>
      <c r="U56043" s="173"/>
    </row>
    <row r="56044" spans="13:21" s="104" customFormat="1" ht="15.75">
      <c r="M56044" s="172"/>
      <c r="N56044" s="172"/>
      <c r="O56044" s="172"/>
      <c r="U56044" s="173"/>
    </row>
    <row r="56045" spans="13:21" s="104" customFormat="1" ht="15.75">
      <c r="M56045" s="172"/>
      <c r="N56045" s="172"/>
      <c r="O56045" s="172"/>
      <c r="U56045" s="173"/>
    </row>
    <row r="56046" spans="13:21" s="104" customFormat="1" ht="15.75">
      <c r="M56046" s="172"/>
      <c r="N56046" s="172"/>
      <c r="O56046" s="172"/>
      <c r="U56046" s="173"/>
    </row>
    <row r="56047" spans="13:21" s="104" customFormat="1" ht="15.75">
      <c r="M56047" s="172"/>
      <c r="N56047" s="172"/>
      <c r="O56047" s="172"/>
      <c r="U56047" s="173"/>
    </row>
    <row r="56048" spans="13:21" s="104" customFormat="1" ht="15.75">
      <c r="M56048" s="172"/>
      <c r="N56048" s="172"/>
      <c r="O56048" s="172"/>
      <c r="U56048" s="173"/>
    </row>
    <row r="56049" spans="13:21" s="104" customFormat="1" ht="15.75">
      <c r="M56049" s="172"/>
      <c r="N56049" s="172"/>
      <c r="O56049" s="172"/>
      <c r="U56049" s="173"/>
    </row>
    <row r="56050" spans="13:21" s="104" customFormat="1" ht="15.75">
      <c r="M56050" s="172"/>
      <c r="N56050" s="172"/>
      <c r="O56050" s="172"/>
      <c r="U56050" s="173"/>
    </row>
    <row r="56051" spans="13:21" s="104" customFormat="1" ht="15.75">
      <c r="M56051" s="172"/>
      <c r="N56051" s="172"/>
      <c r="O56051" s="172"/>
      <c r="U56051" s="173"/>
    </row>
    <row r="56052" spans="13:21" s="104" customFormat="1" ht="15.75">
      <c r="M56052" s="172"/>
      <c r="N56052" s="172"/>
      <c r="O56052" s="172"/>
      <c r="U56052" s="173"/>
    </row>
    <row r="56053" spans="13:21" s="104" customFormat="1" ht="15.75">
      <c r="M56053" s="172"/>
      <c r="N56053" s="172"/>
      <c r="O56053" s="172"/>
      <c r="U56053" s="173"/>
    </row>
    <row r="56054" spans="13:21" s="104" customFormat="1" ht="15.75">
      <c r="M56054" s="172"/>
      <c r="N56054" s="172"/>
      <c r="O56054" s="172"/>
      <c r="U56054" s="173"/>
    </row>
    <row r="56055" spans="13:21" s="104" customFormat="1" ht="15.75">
      <c r="M56055" s="172"/>
      <c r="N56055" s="172"/>
      <c r="O56055" s="172"/>
      <c r="U56055" s="173"/>
    </row>
    <row r="56056" spans="13:21" s="104" customFormat="1" ht="15.75">
      <c r="M56056" s="172"/>
      <c r="N56056" s="172"/>
      <c r="O56056" s="172"/>
      <c r="U56056" s="173"/>
    </row>
    <row r="56057" spans="13:21" s="104" customFormat="1" ht="15.75">
      <c r="M56057" s="172"/>
      <c r="N56057" s="172"/>
      <c r="O56057" s="172"/>
      <c r="U56057" s="173"/>
    </row>
    <row r="56058" spans="13:21" s="104" customFormat="1" ht="15.75">
      <c r="M56058" s="172"/>
      <c r="N56058" s="172"/>
      <c r="O56058" s="172"/>
      <c r="U56058" s="173"/>
    </row>
    <row r="56059" spans="13:21" s="104" customFormat="1" ht="15.75">
      <c r="M56059" s="172"/>
      <c r="N56059" s="172"/>
      <c r="O56059" s="172"/>
      <c r="U56059" s="173"/>
    </row>
    <row r="56060" spans="13:21" s="104" customFormat="1" ht="15.75">
      <c r="M56060" s="172"/>
      <c r="N56060" s="172"/>
      <c r="O56060" s="172"/>
      <c r="U56060" s="173"/>
    </row>
    <row r="56061" spans="13:21" s="104" customFormat="1" ht="15.75">
      <c r="M56061" s="172"/>
      <c r="N56061" s="172"/>
      <c r="O56061" s="172"/>
      <c r="U56061" s="173"/>
    </row>
    <row r="56062" spans="13:21" s="104" customFormat="1" ht="15.75">
      <c r="M56062" s="172"/>
      <c r="N56062" s="172"/>
      <c r="O56062" s="172"/>
      <c r="U56062" s="173"/>
    </row>
    <row r="56063" spans="13:21" s="104" customFormat="1" ht="15.75">
      <c r="M56063" s="172"/>
      <c r="N56063" s="172"/>
      <c r="O56063" s="172"/>
      <c r="U56063" s="173"/>
    </row>
    <row r="56064" spans="13:21" s="104" customFormat="1" ht="15.75">
      <c r="M56064" s="172"/>
      <c r="N56064" s="172"/>
      <c r="O56064" s="172"/>
      <c r="U56064" s="173"/>
    </row>
    <row r="56065" spans="13:21" s="104" customFormat="1" ht="15.75">
      <c r="M56065" s="172"/>
      <c r="N56065" s="172"/>
      <c r="O56065" s="172"/>
      <c r="U56065" s="173"/>
    </row>
    <row r="56066" spans="13:21" s="104" customFormat="1" ht="15.75">
      <c r="M56066" s="172"/>
      <c r="N56066" s="172"/>
      <c r="O56066" s="172"/>
      <c r="U56066" s="173"/>
    </row>
    <row r="56067" spans="13:21" s="104" customFormat="1" ht="15.75">
      <c r="M56067" s="172"/>
      <c r="N56067" s="172"/>
      <c r="O56067" s="172"/>
      <c r="U56067" s="173"/>
    </row>
    <row r="56068" spans="13:21" s="104" customFormat="1" ht="15.75">
      <c r="M56068" s="172"/>
      <c r="N56068" s="172"/>
      <c r="O56068" s="172"/>
      <c r="U56068" s="173"/>
    </row>
    <row r="56069" spans="13:21" s="104" customFormat="1" ht="15.75">
      <c r="M56069" s="172"/>
      <c r="N56069" s="172"/>
      <c r="O56069" s="172"/>
      <c r="U56069" s="173"/>
    </row>
    <row r="56070" spans="13:21" s="104" customFormat="1" ht="15.75">
      <c r="M56070" s="172"/>
      <c r="N56070" s="172"/>
      <c r="O56070" s="172"/>
      <c r="U56070" s="173"/>
    </row>
    <row r="56071" spans="13:21" s="104" customFormat="1" ht="15.75">
      <c r="M56071" s="172"/>
      <c r="N56071" s="172"/>
      <c r="O56071" s="172"/>
      <c r="U56071" s="173"/>
    </row>
    <row r="56072" spans="13:21" s="104" customFormat="1" ht="15.75">
      <c r="M56072" s="172"/>
      <c r="N56072" s="172"/>
      <c r="O56072" s="172"/>
      <c r="U56072" s="173"/>
    </row>
    <row r="56073" spans="13:21" s="104" customFormat="1" ht="15.75">
      <c r="M56073" s="172"/>
      <c r="N56073" s="172"/>
      <c r="O56073" s="172"/>
      <c r="U56073" s="173"/>
    </row>
    <row r="56074" spans="13:21" s="104" customFormat="1" ht="15.75">
      <c r="M56074" s="172"/>
      <c r="N56074" s="172"/>
      <c r="O56074" s="172"/>
      <c r="U56074" s="173"/>
    </row>
    <row r="56075" spans="13:21" s="104" customFormat="1" ht="15.75">
      <c r="M56075" s="172"/>
      <c r="N56075" s="172"/>
      <c r="O56075" s="172"/>
      <c r="U56075" s="173"/>
    </row>
    <row r="56076" spans="13:21" s="104" customFormat="1" ht="15.75">
      <c r="M56076" s="172"/>
      <c r="N56076" s="172"/>
      <c r="O56076" s="172"/>
      <c r="U56076" s="173"/>
    </row>
    <row r="56077" spans="13:21" s="104" customFormat="1" ht="15.75">
      <c r="M56077" s="172"/>
      <c r="N56077" s="172"/>
      <c r="O56077" s="172"/>
      <c r="U56077" s="173"/>
    </row>
    <row r="56078" spans="13:21" s="104" customFormat="1" ht="15.75">
      <c r="M56078" s="172"/>
      <c r="N56078" s="172"/>
      <c r="O56078" s="172"/>
      <c r="U56078" s="173"/>
    </row>
    <row r="56079" spans="13:21" s="104" customFormat="1" ht="15.75">
      <c r="M56079" s="172"/>
      <c r="N56079" s="172"/>
      <c r="O56079" s="172"/>
      <c r="U56079" s="173"/>
    </row>
    <row r="56080" spans="13:21" s="104" customFormat="1" ht="15.75">
      <c r="M56080" s="172"/>
      <c r="N56080" s="172"/>
      <c r="O56080" s="172"/>
      <c r="U56080" s="173"/>
    </row>
    <row r="56081" spans="13:21" s="104" customFormat="1" ht="15.75">
      <c r="M56081" s="172"/>
      <c r="N56081" s="172"/>
      <c r="O56081" s="172"/>
      <c r="U56081" s="173"/>
    </row>
    <row r="56082" spans="13:21" s="104" customFormat="1" ht="15.75">
      <c r="M56082" s="172"/>
      <c r="N56082" s="172"/>
      <c r="O56082" s="172"/>
      <c r="U56082" s="173"/>
    </row>
    <row r="56083" spans="13:21" s="104" customFormat="1" ht="15.75">
      <c r="M56083" s="172"/>
      <c r="N56083" s="172"/>
      <c r="O56083" s="172"/>
      <c r="U56083" s="173"/>
    </row>
    <row r="56084" spans="13:21" s="104" customFormat="1" ht="15.75">
      <c r="M56084" s="172"/>
      <c r="N56084" s="172"/>
      <c r="O56084" s="172"/>
      <c r="U56084" s="173"/>
    </row>
    <row r="56085" spans="13:21" s="104" customFormat="1" ht="15.75">
      <c r="M56085" s="172"/>
      <c r="N56085" s="172"/>
      <c r="O56085" s="172"/>
      <c r="U56085" s="173"/>
    </row>
    <row r="56086" spans="13:21" s="104" customFormat="1" ht="15.75">
      <c r="M56086" s="172"/>
      <c r="N56086" s="172"/>
      <c r="O56086" s="172"/>
      <c r="U56086" s="173"/>
    </row>
    <row r="56087" spans="13:21" s="104" customFormat="1" ht="15.75">
      <c r="M56087" s="172"/>
      <c r="N56087" s="172"/>
      <c r="O56087" s="172"/>
      <c r="U56087" s="173"/>
    </row>
    <row r="56088" spans="13:21" s="104" customFormat="1" ht="15.75">
      <c r="M56088" s="172"/>
      <c r="N56088" s="172"/>
      <c r="O56088" s="172"/>
      <c r="U56088" s="173"/>
    </row>
    <row r="56089" spans="13:21" s="104" customFormat="1" ht="15.75">
      <c r="M56089" s="172"/>
      <c r="N56089" s="172"/>
      <c r="O56089" s="172"/>
      <c r="U56089" s="173"/>
    </row>
    <row r="56090" spans="13:21" s="104" customFormat="1" ht="15.75">
      <c r="M56090" s="172"/>
      <c r="N56090" s="172"/>
      <c r="O56090" s="172"/>
      <c r="U56090" s="173"/>
    </row>
    <row r="56091" spans="13:21" s="104" customFormat="1" ht="15.75">
      <c r="M56091" s="172"/>
      <c r="N56091" s="172"/>
      <c r="O56091" s="172"/>
      <c r="U56091" s="173"/>
    </row>
    <row r="56092" spans="13:21" s="104" customFormat="1" ht="15.75">
      <c r="M56092" s="172"/>
      <c r="N56092" s="172"/>
      <c r="O56092" s="172"/>
      <c r="U56092" s="173"/>
    </row>
    <row r="56093" spans="13:21" s="104" customFormat="1" ht="15.75">
      <c r="M56093" s="172"/>
      <c r="N56093" s="172"/>
      <c r="O56093" s="172"/>
      <c r="U56093" s="173"/>
    </row>
    <row r="56094" spans="13:21" s="104" customFormat="1" ht="15.75">
      <c r="M56094" s="172"/>
      <c r="N56094" s="172"/>
      <c r="O56094" s="172"/>
      <c r="U56094" s="173"/>
    </row>
    <row r="56095" spans="13:21" s="104" customFormat="1" ht="15.75">
      <c r="M56095" s="172"/>
      <c r="N56095" s="172"/>
      <c r="O56095" s="172"/>
      <c r="U56095" s="173"/>
    </row>
    <row r="56096" spans="13:21" s="104" customFormat="1" ht="15.75">
      <c r="M56096" s="172"/>
      <c r="N56096" s="172"/>
      <c r="O56096" s="172"/>
      <c r="U56096" s="173"/>
    </row>
    <row r="56097" spans="13:21" s="104" customFormat="1" ht="15.75">
      <c r="M56097" s="172"/>
      <c r="N56097" s="172"/>
      <c r="O56097" s="172"/>
      <c r="U56097" s="173"/>
    </row>
    <row r="56098" spans="13:21" s="104" customFormat="1" ht="15.75">
      <c r="M56098" s="172"/>
      <c r="N56098" s="172"/>
      <c r="O56098" s="172"/>
      <c r="U56098" s="173"/>
    </row>
    <row r="56099" spans="13:21" s="104" customFormat="1" ht="15.75">
      <c r="M56099" s="172"/>
      <c r="N56099" s="172"/>
      <c r="O56099" s="172"/>
      <c r="U56099" s="173"/>
    </row>
    <row r="56100" spans="13:21" s="104" customFormat="1" ht="15.75">
      <c r="M56100" s="172"/>
      <c r="N56100" s="172"/>
      <c r="O56100" s="172"/>
      <c r="U56100" s="173"/>
    </row>
    <row r="56101" spans="13:21" s="104" customFormat="1" ht="15.75">
      <c r="M56101" s="172"/>
      <c r="N56101" s="172"/>
      <c r="O56101" s="172"/>
      <c r="U56101" s="173"/>
    </row>
    <row r="56102" spans="13:21" s="104" customFormat="1" ht="15.75">
      <c r="M56102" s="172"/>
      <c r="N56102" s="172"/>
      <c r="O56102" s="172"/>
      <c r="U56102" s="173"/>
    </row>
    <row r="56103" spans="13:21" s="104" customFormat="1" ht="15.75">
      <c r="M56103" s="172"/>
      <c r="N56103" s="172"/>
      <c r="O56103" s="172"/>
      <c r="U56103" s="173"/>
    </row>
    <row r="56104" spans="13:21" s="104" customFormat="1" ht="15.75">
      <c r="M56104" s="172"/>
      <c r="N56104" s="172"/>
      <c r="O56104" s="172"/>
      <c r="U56104" s="173"/>
    </row>
    <row r="56105" spans="13:21" s="104" customFormat="1" ht="15.75">
      <c r="M56105" s="172"/>
      <c r="N56105" s="172"/>
      <c r="O56105" s="172"/>
      <c r="U56105" s="173"/>
    </row>
    <row r="56106" spans="13:21" s="104" customFormat="1" ht="15.75">
      <c r="M56106" s="172"/>
      <c r="N56106" s="172"/>
      <c r="O56106" s="172"/>
      <c r="U56106" s="173"/>
    </row>
    <row r="56107" spans="13:21" s="104" customFormat="1" ht="15.75">
      <c r="M56107" s="172"/>
      <c r="N56107" s="172"/>
      <c r="O56107" s="172"/>
      <c r="U56107" s="173"/>
    </row>
    <row r="56108" spans="13:21" s="104" customFormat="1" ht="15.75">
      <c r="M56108" s="172"/>
      <c r="N56108" s="172"/>
      <c r="O56108" s="172"/>
      <c r="U56108" s="173"/>
    </row>
    <row r="56109" spans="13:21" s="104" customFormat="1" ht="15.75">
      <c r="M56109" s="172"/>
      <c r="N56109" s="172"/>
      <c r="O56109" s="172"/>
      <c r="U56109" s="173"/>
    </row>
    <row r="56110" spans="13:21" s="104" customFormat="1" ht="15.75">
      <c r="M56110" s="172"/>
      <c r="N56110" s="172"/>
      <c r="O56110" s="172"/>
      <c r="U56110" s="173"/>
    </row>
    <row r="56111" spans="13:21" s="104" customFormat="1" ht="15.75">
      <c r="M56111" s="172"/>
      <c r="N56111" s="172"/>
      <c r="O56111" s="172"/>
      <c r="U56111" s="173"/>
    </row>
    <row r="56112" spans="13:21" s="104" customFormat="1" ht="15.75">
      <c r="M56112" s="172"/>
      <c r="N56112" s="172"/>
      <c r="O56112" s="172"/>
      <c r="U56112" s="173"/>
    </row>
    <row r="56113" spans="13:21" s="104" customFormat="1" ht="15.75">
      <c r="M56113" s="172"/>
      <c r="N56113" s="172"/>
      <c r="O56113" s="172"/>
      <c r="U56113" s="173"/>
    </row>
    <row r="56114" spans="13:21" s="104" customFormat="1" ht="15.75">
      <c r="M56114" s="172"/>
      <c r="N56114" s="172"/>
      <c r="O56114" s="172"/>
      <c r="U56114" s="173"/>
    </row>
    <row r="56115" spans="13:21" s="104" customFormat="1" ht="15.75">
      <c r="M56115" s="172"/>
      <c r="N56115" s="172"/>
      <c r="O56115" s="172"/>
      <c r="U56115" s="173"/>
    </row>
    <row r="56116" spans="13:21" s="104" customFormat="1" ht="15.75">
      <c r="M56116" s="172"/>
      <c r="N56116" s="172"/>
      <c r="O56116" s="172"/>
      <c r="U56116" s="173"/>
    </row>
    <row r="56117" spans="13:21" s="104" customFormat="1" ht="15.75">
      <c r="M56117" s="172"/>
      <c r="N56117" s="172"/>
      <c r="O56117" s="172"/>
      <c r="U56117" s="173"/>
    </row>
    <row r="56118" spans="13:21" s="104" customFormat="1" ht="15.75">
      <c r="M56118" s="172"/>
      <c r="N56118" s="172"/>
      <c r="O56118" s="172"/>
      <c r="U56118" s="173"/>
    </row>
    <row r="56119" spans="13:21" s="104" customFormat="1" ht="15.75">
      <c r="M56119" s="172"/>
      <c r="N56119" s="172"/>
      <c r="O56119" s="172"/>
      <c r="U56119" s="173"/>
    </row>
    <row r="56120" spans="13:21" s="104" customFormat="1" ht="15.75">
      <c r="M56120" s="172"/>
      <c r="N56120" s="172"/>
      <c r="O56120" s="172"/>
      <c r="U56120" s="173"/>
    </row>
    <row r="56121" spans="13:21" s="104" customFormat="1" ht="15.75">
      <c r="M56121" s="172"/>
      <c r="N56121" s="172"/>
      <c r="O56121" s="172"/>
      <c r="U56121" s="173"/>
    </row>
    <row r="56122" spans="13:21" s="104" customFormat="1" ht="15.75">
      <c r="M56122" s="172"/>
      <c r="N56122" s="172"/>
      <c r="O56122" s="172"/>
      <c r="U56122" s="173"/>
    </row>
    <row r="56123" spans="13:21" s="104" customFormat="1" ht="15.75">
      <c r="M56123" s="172"/>
      <c r="N56123" s="172"/>
      <c r="O56123" s="172"/>
      <c r="U56123" s="173"/>
    </row>
    <row r="56124" spans="13:21" s="104" customFormat="1" ht="15.75">
      <c r="M56124" s="172"/>
      <c r="N56124" s="172"/>
      <c r="O56124" s="172"/>
      <c r="U56124" s="173"/>
    </row>
    <row r="56125" spans="13:21" s="104" customFormat="1" ht="15.75">
      <c r="M56125" s="172"/>
      <c r="N56125" s="172"/>
      <c r="O56125" s="172"/>
      <c r="U56125" s="173"/>
    </row>
    <row r="56126" spans="13:21" s="104" customFormat="1" ht="15.75">
      <c r="M56126" s="172"/>
      <c r="N56126" s="172"/>
      <c r="O56126" s="172"/>
      <c r="U56126" s="173"/>
    </row>
    <row r="56127" spans="13:21" s="104" customFormat="1" ht="15.75">
      <c r="M56127" s="172"/>
      <c r="N56127" s="172"/>
      <c r="O56127" s="172"/>
      <c r="U56127" s="173"/>
    </row>
    <row r="56128" spans="13:21" s="104" customFormat="1" ht="15.75">
      <c r="M56128" s="172"/>
      <c r="N56128" s="172"/>
      <c r="O56128" s="172"/>
      <c r="U56128" s="173"/>
    </row>
    <row r="56129" spans="13:21" s="104" customFormat="1" ht="15.75">
      <c r="M56129" s="172"/>
      <c r="N56129" s="172"/>
      <c r="O56129" s="172"/>
      <c r="U56129" s="173"/>
    </row>
    <row r="56130" spans="13:21" s="104" customFormat="1" ht="15.75">
      <c r="M56130" s="172"/>
      <c r="N56130" s="172"/>
      <c r="O56130" s="172"/>
      <c r="U56130" s="173"/>
    </row>
    <row r="56131" spans="13:21" s="104" customFormat="1" ht="15.75">
      <c r="M56131" s="172"/>
      <c r="N56131" s="172"/>
      <c r="O56131" s="172"/>
      <c r="U56131" s="173"/>
    </row>
    <row r="56132" spans="13:21" s="104" customFormat="1" ht="15.75">
      <c r="M56132" s="172"/>
      <c r="N56132" s="172"/>
      <c r="O56132" s="172"/>
      <c r="U56132" s="173"/>
    </row>
    <row r="56133" spans="13:21" s="104" customFormat="1" ht="15.75">
      <c r="M56133" s="172"/>
      <c r="N56133" s="172"/>
      <c r="O56133" s="172"/>
      <c r="U56133" s="173"/>
    </row>
    <row r="56134" spans="13:21" s="104" customFormat="1" ht="15.75">
      <c r="M56134" s="172"/>
      <c r="N56134" s="172"/>
      <c r="O56134" s="172"/>
      <c r="U56134" s="173"/>
    </row>
    <row r="56135" spans="13:21" s="104" customFormat="1" ht="15.75">
      <c r="M56135" s="172"/>
      <c r="N56135" s="172"/>
      <c r="O56135" s="172"/>
      <c r="U56135" s="173"/>
    </row>
    <row r="56136" spans="13:21" s="104" customFormat="1" ht="15.75">
      <c r="M56136" s="172"/>
      <c r="N56136" s="172"/>
      <c r="O56136" s="172"/>
      <c r="U56136" s="173"/>
    </row>
    <row r="56137" spans="13:21" s="104" customFormat="1" ht="15.75">
      <c r="M56137" s="172"/>
      <c r="N56137" s="172"/>
      <c r="O56137" s="172"/>
      <c r="U56137" s="173"/>
    </row>
    <row r="56138" spans="13:21" s="104" customFormat="1" ht="15.75">
      <c r="M56138" s="172"/>
      <c r="N56138" s="172"/>
      <c r="O56138" s="172"/>
      <c r="U56138" s="173"/>
    </row>
    <row r="56139" spans="13:21" s="104" customFormat="1" ht="15.75">
      <c r="M56139" s="172"/>
      <c r="N56139" s="172"/>
      <c r="O56139" s="172"/>
      <c r="U56139" s="173"/>
    </row>
    <row r="56140" spans="13:21" s="104" customFormat="1" ht="15.75">
      <c r="M56140" s="172"/>
      <c r="N56140" s="172"/>
      <c r="O56140" s="172"/>
      <c r="U56140" s="173"/>
    </row>
    <row r="56141" spans="13:21" s="104" customFormat="1" ht="15.75">
      <c r="M56141" s="172"/>
      <c r="N56141" s="172"/>
      <c r="O56141" s="172"/>
      <c r="U56141" s="173"/>
    </row>
    <row r="56142" spans="13:21" s="104" customFormat="1" ht="15.75">
      <c r="M56142" s="172"/>
      <c r="N56142" s="172"/>
      <c r="O56142" s="172"/>
      <c r="U56142" s="173"/>
    </row>
    <row r="56143" spans="13:21" s="104" customFormat="1" ht="15.75">
      <c r="M56143" s="172"/>
      <c r="N56143" s="172"/>
      <c r="O56143" s="172"/>
      <c r="U56143" s="173"/>
    </row>
    <row r="56144" spans="13:21" s="104" customFormat="1" ht="15.75">
      <c r="M56144" s="172"/>
      <c r="N56144" s="172"/>
      <c r="O56144" s="172"/>
      <c r="U56144" s="173"/>
    </row>
    <row r="56145" spans="13:21" s="104" customFormat="1" ht="15.75">
      <c r="M56145" s="172"/>
      <c r="N56145" s="172"/>
      <c r="O56145" s="172"/>
      <c r="U56145" s="173"/>
    </row>
    <row r="56146" spans="13:21" s="104" customFormat="1" ht="15.75">
      <c r="M56146" s="172"/>
      <c r="N56146" s="172"/>
      <c r="O56146" s="172"/>
      <c r="U56146" s="173"/>
    </row>
    <row r="56147" spans="13:21" s="104" customFormat="1" ht="15.75">
      <c r="M56147" s="172"/>
      <c r="N56147" s="172"/>
      <c r="O56147" s="172"/>
      <c r="U56147" s="173"/>
    </row>
    <row r="56148" spans="13:21" s="104" customFormat="1" ht="15.75">
      <c r="M56148" s="172"/>
      <c r="N56148" s="172"/>
      <c r="O56148" s="172"/>
      <c r="U56148" s="173"/>
    </row>
    <row r="56149" spans="13:21" s="104" customFormat="1" ht="15.75">
      <c r="M56149" s="172"/>
      <c r="N56149" s="172"/>
      <c r="O56149" s="172"/>
      <c r="U56149" s="173"/>
    </row>
    <row r="56150" spans="13:21" s="104" customFormat="1" ht="15.75">
      <c r="M56150" s="172"/>
      <c r="N56150" s="172"/>
      <c r="O56150" s="172"/>
      <c r="U56150" s="173"/>
    </row>
    <row r="56151" spans="13:21" s="104" customFormat="1" ht="15.75">
      <c r="M56151" s="172"/>
      <c r="N56151" s="172"/>
      <c r="O56151" s="172"/>
      <c r="U56151" s="173"/>
    </row>
    <row r="56152" spans="13:21" s="104" customFormat="1" ht="15.75">
      <c r="M56152" s="172"/>
      <c r="N56152" s="172"/>
      <c r="O56152" s="172"/>
      <c r="U56152" s="173"/>
    </row>
    <row r="56153" spans="13:21" s="104" customFormat="1" ht="15.75">
      <c r="M56153" s="172"/>
      <c r="N56153" s="172"/>
      <c r="O56153" s="172"/>
      <c r="U56153" s="173"/>
    </row>
    <row r="56154" spans="13:21" s="104" customFormat="1" ht="15.75">
      <c r="M56154" s="172"/>
      <c r="N56154" s="172"/>
      <c r="O56154" s="172"/>
      <c r="U56154" s="173"/>
    </row>
    <row r="56155" spans="13:21" s="104" customFormat="1" ht="15.75">
      <c r="M56155" s="172"/>
      <c r="N56155" s="172"/>
      <c r="O56155" s="172"/>
      <c r="U56155" s="173"/>
    </row>
    <row r="56156" spans="13:21" s="104" customFormat="1" ht="15.75">
      <c r="M56156" s="172"/>
      <c r="N56156" s="172"/>
      <c r="O56156" s="172"/>
      <c r="U56156" s="173"/>
    </row>
    <row r="56157" spans="13:21" s="104" customFormat="1" ht="15.75">
      <c r="M56157" s="172"/>
      <c r="N56157" s="172"/>
      <c r="O56157" s="172"/>
      <c r="U56157" s="173"/>
    </row>
    <row r="56158" spans="13:21" s="104" customFormat="1" ht="15.75">
      <c r="M56158" s="172"/>
      <c r="N56158" s="172"/>
      <c r="O56158" s="172"/>
      <c r="U56158" s="173"/>
    </row>
    <row r="56159" spans="13:21" s="104" customFormat="1" ht="15.75">
      <c r="M56159" s="172"/>
      <c r="N56159" s="172"/>
      <c r="O56159" s="172"/>
      <c r="U56159" s="173"/>
    </row>
    <row r="56160" spans="13:21" s="104" customFormat="1" ht="15.75">
      <c r="M56160" s="172"/>
      <c r="N56160" s="172"/>
      <c r="O56160" s="172"/>
      <c r="U56160" s="173"/>
    </row>
    <row r="56161" spans="13:21" s="104" customFormat="1" ht="15.75">
      <c r="M56161" s="172"/>
      <c r="N56161" s="172"/>
      <c r="O56161" s="172"/>
      <c r="U56161" s="173"/>
    </row>
    <row r="56162" spans="13:21" s="104" customFormat="1" ht="15.75">
      <c r="M56162" s="172"/>
      <c r="N56162" s="172"/>
      <c r="O56162" s="172"/>
      <c r="U56162" s="173"/>
    </row>
    <row r="56163" spans="13:21" s="104" customFormat="1" ht="15.75">
      <c r="M56163" s="172"/>
      <c r="N56163" s="172"/>
      <c r="O56163" s="172"/>
      <c r="U56163" s="173"/>
    </row>
    <row r="56164" spans="13:21" s="104" customFormat="1" ht="15.75">
      <c r="M56164" s="172"/>
      <c r="N56164" s="172"/>
      <c r="O56164" s="172"/>
      <c r="U56164" s="173"/>
    </row>
    <row r="56165" spans="13:21" s="104" customFormat="1" ht="15.75">
      <c r="M56165" s="172"/>
      <c r="N56165" s="172"/>
      <c r="O56165" s="172"/>
      <c r="U56165" s="173"/>
    </row>
    <row r="56166" spans="13:21" s="104" customFormat="1" ht="15.75">
      <c r="M56166" s="172"/>
      <c r="N56166" s="172"/>
      <c r="O56166" s="172"/>
      <c r="U56166" s="173"/>
    </row>
    <row r="56167" spans="13:21" s="104" customFormat="1" ht="15.75">
      <c r="M56167" s="172"/>
      <c r="N56167" s="172"/>
      <c r="O56167" s="172"/>
      <c r="U56167" s="173"/>
    </row>
    <row r="56168" spans="13:21" s="104" customFormat="1" ht="15.75">
      <c r="M56168" s="172"/>
      <c r="N56168" s="172"/>
      <c r="O56168" s="172"/>
      <c r="U56168" s="173"/>
    </row>
    <row r="56169" spans="13:21" s="104" customFormat="1" ht="15.75">
      <c r="M56169" s="172"/>
      <c r="N56169" s="172"/>
      <c r="O56169" s="172"/>
      <c r="U56169" s="173"/>
    </row>
    <row r="56170" spans="13:21" s="104" customFormat="1" ht="15.75">
      <c r="M56170" s="172"/>
      <c r="N56170" s="172"/>
      <c r="O56170" s="172"/>
      <c r="U56170" s="173"/>
    </row>
    <row r="56171" spans="13:21" s="104" customFormat="1" ht="15.75">
      <c r="M56171" s="172"/>
      <c r="N56171" s="172"/>
      <c r="O56171" s="172"/>
      <c r="U56171" s="173"/>
    </row>
    <row r="56172" spans="13:21" s="104" customFormat="1" ht="15.75">
      <c r="M56172" s="172"/>
      <c r="N56172" s="172"/>
      <c r="O56172" s="172"/>
      <c r="U56172" s="173"/>
    </row>
    <row r="56173" spans="13:21" s="104" customFormat="1" ht="15.75">
      <c r="M56173" s="172"/>
      <c r="N56173" s="172"/>
      <c r="O56173" s="172"/>
      <c r="U56173" s="173"/>
    </row>
    <row r="56174" spans="13:21" s="104" customFormat="1" ht="15.75">
      <c r="M56174" s="172"/>
      <c r="N56174" s="172"/>
      <c r="O56174" s="172"/>
      <c r="U56174" s="173"/>
    </row>
    <row r="56175" spans="13:21" s="104" customFormat="1" ht="15.75">
      <c r="M56175" s="172"/>
      <c r="N56175" s="172"/>
      <c r="O56175" s="172"/>
      <c r="U56175" s="173"/>
    </row>
    <row r="56176" spans="13:21" s="104" customFormat="1" ht="15.75">
      <c r="M56176" s="172"/>
      <c r="N56176" s="172"/>
      <c r="O56176" s="172"/>
      <c r="U56176" s="173"/>
    </row>
    <row r="56177" spans="13:21" s="104" customFormat="1" ht="15.75">
      <c r="M56177" s="172"/>
      <c r="N56177" s="172"/>
      <c r="O56177" s="172"/>
      <c r="U56177" s="173"/>
    </row>
    <row r="56178" spans="13:21" s="104" customFormat="1" ht="15.75">
      <c r="M56178" s="172"/>
      <c r="N56178" s="172"/>
      <c r="O56178" s="172"/>
      <c r="U56178" s="173"/>
    </row>
    <row r="56179" spans="13:21" s="104" customFormat="1" ht="15.75">
      <c r="M56179" s="172"/>
      <c r="N56179" s="172"/>
      <c r="O56179" s="172"/>
      <c r="U56179" s="173"/>
    </row>
    <row r="56180" spans="13:21" s="104" customFormat="1" ht="15.75">
      <c r="M56180" s="172"/>
      <c r="N56180" s="172"/>
      <c r="O56180" s="172"/>
      <c r="U56180" s="173"/>
    </row>
    <row r="56181" spans="13:21" s="104" customFormat="1" ht="15.75">
      <c r="M56181" s="172"/>
      <c r="N56181" s="172"/>
      <c r="O56181" s="172"/>
      <c r="U56181" s="173"/>
    </row>
    <row r="56182" spans="13:21" s="104" customFormat="1" ht="15.75">
      <c r="M56182" s="172"/>
      <c r="N56182" s="172"/>
      <c r="O56182" s="172"/>
      <c r="U56182" s="173"/>
    </row>
    <row r="56183" spans="13:21" s="104" customFormat="1" ht="15.75">
      <c r="M56183" s="172"/>
      <c r="N56183" s="172"/>
      <c r="O56183" s="172"/>
      <c r="U56183" s="173"/>
    </row>
    <row r="56184" spans="13:21" s="104" customFormat="1" ht="15.75">
      <c r="M56184" s="172"/>
      <c r="N56184" s="172"/>
      <c r="O56184" s="172"/>
      <c r="U56184" s="173"/>
    </row>
    <row r="56185" spans="13:21" s="104" customFormat="1" ht="15.75">
      <c r="M56185" s="172"/>
      <c r="N56185" s="172"/>
      <c r="O56185" s="172"/>
      <c r="U56185" s="173"/>
    </row>
    <row r="56186" spans="13:21" s="104" customFormat="1" ht="15.75">
      <c r="M56186" s="172"/>
      <c r="N56186" s="172"/>
      <c r="O56186" s="172"/>
      <c r="U56186" s="173"/>
    </row>
    <row r="56187" spans="13:21" s="104" customFormat="1" ht="15.75">
      <c r="M56187" s="172"/>
      <c r="N56187" s="172"/>
      <c r="O56187" s="172"/>
      <c r="U56187" s="173"/>
    </row>
    <row r="56188" spans="13:21" s="104" customFormat="1" ht="15.75">
      <c r="M56188" s="172"/>
      <c r="N56188" s="172"/>
      <c r="O56188" s="172"/>
      <c r="U56188" s="173"/>
    </row>
    <row r="56189" spans="13:21" s="104" customFormat="1" ht="15.75">
      <c r="M56189" s="172"/>
      <c r="N56189" s="172"/>
      <c r="O56189" s="172"/>
      <c r="U56189" s="173"/>
    </row>
    <row r="56190" spans="13:21" s="104" customFormat="1" ht="15.75">
      <c r="M56190" s="172"/>
      <c r="N56190" s="172"/>
      <c r="O56190" s="172"/>
      <c r="U56190" s="173"/>
    </row>
    <row r="56191" spans="13:21" s="104" customFormat="1" ht="15.75">
      <c r="M56191" s="172"/>
      <c r="N56191" s="172"/>
      <c r="O56191" s="172"/>
      <c r="U56191" s="173"/>
    </row>
    <row r="56192" spans="13:21" s="104" customFormat="1" ht="15.75">
      <c r="M56192" s="172"/>
      <c r="N56192" s="172"/>
      <c r="O56192" s="172"/>
      <c r="U56192" s="173"/>
    </row>
    <row r="56193" spans="13:21" s="104" customFormat="1" ht="15.75">
      <c r="M56193" s="172"/>
      <c r="N56193" s="172"/>
      <c r="O56193" s="172"/>
      <c r="U56193" s="173"/>
    </row>
    <row r="56194" spans="13:21" s="104" customFormat="1" ht="15.75">
      <c r="M56194" s="172"/>
      <c r="N56194" s="172"/>
      <c r="O56194" s="172"/>
      <c r="U56194" s="173"/>
    </row>
    <row r="56195" spans="13:21" s="104" customFormat="1" ht="15.75">
      <c r="M56195" s="172"/>
      <c r="N56195" s="172"/>
      <c r="O56195" s="172"/>
      <c r="U56195" s="173"/>
    </row>
    <row r="56196" spans="13:21" s="104" customFormat="1" ht="15.75">
      <c r="M56196" s="172"/>
      <c r="N56196" s="172"/>
      <c r="O56196" s="172"/>
      <c r="U56196" s="173"/>
    </row>
    <row r="56197" spans="13:21" s="104" customFormat="1" ht="15.75">
      <c r="M56197" s="172"/>
      <c r="N56197" s="172"/>
      <c r="O56197" s="172"/>
      <c r="U56197" s="173"/>
    </row>
    <row r="56198" spans="13:21" s="104" customFormat="1" ht="15.75">
      <c r="M56198" s="172"/>
      <c r="N56198" s="172"/>
      <c r="O56198" s="172"/>
      <c r="U56198" s="173"/>
    </row>
    <row r="56199" spans="13:21" s="104" customFormat="1" ht="15.75">
      <c r="M56199" s="172"/>
      <c r="N56199" s="172"/>
      <c r="O56199" s="172"/>
      <c r="U56199" s="173"/>
    </row>
    <row r="56200" spans="13:21" s="104" customFormat="1" ht="15.75">
      <c r="M56200" s="172"/>
      <c r="N56200" s="172"/>
      <c r="O56200" s="172"/>
      <c r="U56200" s="173"/>
    </row>
    <row r="56201" spans="13:21" s="104" customFormat="1" ht="15.75">
      <c r="M56201" s="172"/>
      <c r="N56201" s="172"/>
      <c r="O56201" s="172"/>
      <c r="U56201" s="173"/>
    </row>
    <row r="56202" spans="13:21" s="104" customFormat="1" ht="15.75">
      <c r="M56202" s="172"/>
      <c r="N56202" s="172"/>
      <c r="O56202" s="172"/>
      <c r="U56202" s="173"/>
    </row>
    <row r="56203" spans="13:21" s="104" customFormat="1" ht="15.75">
      <c r="M56203" s="172"/>
      <c r="N56203" s="172"/>
      <c r="O56203" s="172"/>
      <c r="U56203" s="173"/>
    </row>
    <row r="56204" spans="13:21" s="104" customFormat="1" ht="15.75">
      <c r="M56204" s="172"/>
      <c r="N56204" s="172"/>
      <c r="O56204" s="172"/>
      <c r="U56204" s="173"/>
    </row>
    <row r="56205" spans="13:21" s="104" customFormat="1" ht="15.75">
      <c r="M56205" s="172"/>
      <c r="N56205" s="172"/>
      <c r="O56205" s="172"/>
      <c r="U56205" s="173"/>
    </row>
    <row r="56206" spans="13:21" s="104" customFormat="1" ht="15.75">
      <c r="M56206" s="172"/>
      <c r="N56206" s="172"/>
      <c r="O56206" s="172"/>
      <c r="U56206" s="173"/>
    </row>
    <row r="56207" spans="13:21" s="104" customFormat="1" ht="15.75">
      <c r="M56207" s="172"/>
      <c r="N56207" s="172"/>
      <c r="O56207" s="172"/>
      <c r="U56207" s="173"/>
    </row>
    <row r="56208" spans="13:21" s="104" customFormat="1" ht="15.75">
      <c r="M56208" s="172"/>
      <c r="N56208" s="172"/>
      <c r="O56208" s="172"/>
      <c r="U56208" s="173"/>
    </row>
    <row r="56209" spans="13:21" s="104" customFormat="1" ht="15.75">
      <c r="M56209" s="172"/>
      <c r="N56209" s="172"/>
      <c r="O56209" s="172"/>
      <c r="U56209" s="173"/>
    </row>
    <row r="56210" spans="13:21" s="104" customFormat="1" ht="15.75">
      <c r="M56210" s="172"/>
      <c r="N56210" s="172"/>
      <c r="O56210" s="172"/>
      <c r="U56210" s="173"/>
    </row>
    <row r="56211" spans="13:21" s="104" customFormat="1" ht="15.75">
      <c r="M56211" s="172"/>
      <c r="N56211" s="172"/>
      <c r="O56211" s="172"/>
      <c r="U56211" s="173"/>
    </row>
    <row r="56212" spans="13:21" s="104" customFormat="1" ht="15.75">
      <c r="M56212" s="172"/>
      <c r="N56212" s="172"/>
      <c r="O56212" s="172"/>
      <c r="U56212" s="173"/>
    </row>
    <row r="56213" spans="13:21" s="104" customFormat="1" ht="15.75">
      <c r="M56213" s="172"/>
      <c r="N56213" s="172"/>
      <c r="O56213" s="172"/>
      <c r="U56213" s="173"/>
    </row>
    <row r="56214" spans="13:21" s="104" customFormat="1" ht="15.75">
      <c r="M56214" s="172"/>
      <c r="N56214" s="172"/>
      <c r="O56214" s="172"/>
      <c r="U56214" s="173"/>
    </row>
    <row r="56215" spans="13:21" s="104" customFormat="1" ht="15.75">
      <c r="M56215" s="172"/>
      <c r="N56215" s="172"/>
      <c r="O56215" s="172"/>
      <c r="U56215" s="173"/>
    </row>
    <row r="56216" spans="13:21" s="104" customFormat="1" ht="15.75">
      <c r="M56216" s="172"/>
      <c r="N56216" s="172"/>
      <c r="O56216" s="172"/>
      <c r="U56216" s="173"/>
    </row>
    <row r="56217" spans="13:21" s="104" customFormat="1" ht="15.75">
      <c r="M56217" s="172"/>
      <c r="N56217" s="172"/>
      <c r="O56217" s="172"/>
      <c r="U56217" s="173"/>
    </row>
    <row r="56218" spans="13:21" s="104" customFormat="1" ht="15.75">
      <c r="M56218" s="172"/>
      <c r="N56218" s="172"/>
      <c r="O56218" s="172"/>
      <c r="U56218" s="173"/>
    </row>
    <row r="56219" spans="13:21" s="104" customFormat="1" ht="15.75">
      <c r="M56219" s="172"/>
      <c r="N56219" s="172"/>
      <c r="O56219" s="172"/>
      <c r="U56219" s="173"/>
    </row>
    <row r="56220" spans="13:21" s="104" customFormat="1" ht="15.75">
      <c r="M56220" s="172"/>
      <c r="N56220" s="172"/>
      <c r="O56220" s="172"/>
      <c r="U56220" s="173"/>
    </row>
    <row r="56221" spans="13:21" s="104" customFormat="1" ht="15.75">
      <c r="M56221" s="172"/>
      <c r="N56221" s="172"/>
      <c r="O56221" s="172"/>
      <c r="U56221" s="173"/>
    </row>
    <row r="56222" spans="13:21" s="104" customFormat="1" ht="15.75">
      <c r="M56222" s="172"/>
      <c r="N56222" s="172"/>
      <c r="O56222" s="172"/>
      <c r="U56222" s="173"/>
    </row>
    <row r="56223" spans="13:21" s="104" customFormat="1" ht="15.75">
      <c r="M56223" s="172"/>
      <c r="N56223" s="172"/>
      <c r="O56223" s="172"/>
      <c r="U56223" s="173"/>
    </row>
    <row r="56224" spans="13:21" s="104" customFormat="1" ht="15.75">
      <c r="M56224" s="172"/>
      <c r="N56224" s="172"/>
      <c r="O56224" s="172"/>
      <c r="U56224" s="173"/>
    </row>
    <row r="56225" spans="13:21" s="104" customFormat="1" ht="15.75">
      <c r="M56225" s="172"/>
      <c r="N56225" s="172"/>
      <c r="O56225" s="172"/>
      <c r="U56225" s="173"/>
    </row>
    <row r="56226" spans="13:21" s="104" customFormat="1" ht="15.75">
      <c r="M56226" s="172"/>
      <c r="N56226" s="172"/>
      <c r="O56226" s="172"/>
      <c r="U56226" s="173"/>
    </row>
    <row r="56227" spans="13:21" s="104" customFormat="1" ht="15.75">
      <c r="M56227" s="172"/>
      <c r="N56227" s="172"/>
      <c r="O56227" s="172"/>
      <c r="U56227" s="173"/>
    </row>
    <row r="56228" spans="13:21" s="104" customFormat="1" ht="15.75">
      <c r="M56228" s="172"/>
      <c r="N56228" s="172"/>
      <c r="O56228" s="172"/>
      <c r="U56228" s="173"/>
    </row>
    <row r="56229" spans="13:21" s="104" customFormat="1" ht="15.75">
      <c r="M56229" s="172"/>
      <c r="N56229" s="172"/>
      <c r="O56229" s="172"/>
      <c r="U56229" s="173"/>
    </row>
    <row r="56230" spans="13:21" s="104" customFormat="1" ht="15.75">
      <c r="M56230" s="172"/>
      <c r="N56230" s="172"/>
      <c r="O56230" s="172"/>
      <c r="U56230" s="173"/>
    </row>
    <row r="56231" spans="13:21" s="104" customFormat="1" ht="15.75">
      <c r="M56231" s="172"/>
      <c r="N56231" s="172"/>
      <c r="O56231" s="172"/>
      <c r="U56231" s="173"/>
    </row>
    <row r="56232" spans="13:21" s="104" customFormat="1" ht="15.75">
      <c r="M56232" s="172"/>
      <c r="N56232" s="172"/>
      <c r="O56232" s="172"/>
      <c r="U56232" s="173"/>
    </row>
    <row r="56233" spans="13:21" s="104" customFormat="1" ht="15.75">
      <c r="M56233" s="172"/>
      <c r="N56233" s="172"/>
      <c r="O56233" s="172"/>
      <c r="U56233" s="173"/>
    </row>
    <row r="56234" spans="13:21" s="104" customFormat="1" ht="15.75">
      <c r="M56234" s="172"/>
      <c r="N56234" s="172"/>
      <c r="O56234" s="172"/>
      <c r="U56234" s="173"/>
    </row>
    <row r="56235" spans="13:21" s="104" customFormat="1" ht="15.75">
      <c r="M56235" s="172"/>
      <c r="N56235" s="172"/>
      <c r="O56235" s="172"/>
      <c r="U56235" s="173"/>
    </row>
    <row r="56236" spans="13:21" s="104" customFormat="1" ht="15.75">
      <c r="M56236" s="172"/>
      <c r="N56236" s="172"/>
      <c r="O56236" s="172"/>
      <c r="U56236" s="173"/>
    </row>
    <row r="56237" spans="13:21" s="104" customFormat="1" ht="15.75">
      <c r="M56237" s="172"/>
      <c r="N56237" s="172"/>
      <c r="O56237" s="172"/>
      <c r="U56237" s="173"/>
    </row>
    <row r="56238" spans="13:21" s="104" customFormat="1" ht="15.75">
      <c r="M56238" s="172"/>
      <c r="N56238" s="172"/>
      <c r="O56238" s="172"/>
      <c r="U56238" s="173"/>
    </row>
    <row r="56239" spans="13:21" s="104" customFormat="1" ht="15.75">
      <c r="M56239" s="172"/>
      <c r="N56239" s="172"/>
      <c r="O56239" s="172"/>
      <c r="U56239" s="173"/>
    </row>
    <row r="56240" spans="13:21" s="104" customFormat="1" ht="15.75">
      <c r="M56240" s="172"/>
      <c r="N56240" s="172"/>
      <c r="O56240" s="172"/>
      <c r="U56240" s="173"/>
    </row>
    <row r="56241" spans="13:21" s="104" customFormat="1" ht="15.75">
      <c r="M56241" s="172"/>
      <c r="N56241" s="172"/>
      <c r="O56241" s="172"/>
      <c r="U56241" s="173"/>
    </row>
    <row r="56242" spans="13:21" s="104" customFormat="1" ht="15.75">
      <c r="M56242" s="172"/>
      <c r="N56242" s="172"/>
      <c r="O56242" s="172"/>
      <c r="U56242" s="173"/>
    </row>
    <row r="56243" spans="13:21" s="104" customFormat="1" ht="15.75">
      <c r="M56243" s="172"/>
      <c r="N56243" s="172"/>
      <c r="O56243" s="172"/>
      <c r="U56243" s="173"/>
    </row>
    <row r="56244" spans="13:21" s="104" customFormat="1" ht="15.75">
      <c r="M56244" s="172"/>
      <c r="N56244" s="172"/>
      <c r="O56244" s="172"/>
      <c r="U56244" s="173"/>
    </row>
    <row r="56245" spans="13:21" s="104" customFormat="1" ht="15.75">
      <c r="M56245" s="172"/>
      <c r="N56245" s="172"/>
      <c r="O56245" s="172"/>
      <c r="U56245" s="173"/>
    </row>
    <row r="56246" spans="13:21" s="104" customFormat="1" ht="15.75">
      <c r="M56246" s="172"/>
      <c r="N56246" s="172"/>
      <c r="O56246" s="172"/>
      <c r="U56246" s="173"/>
    </row>
    <row r="56247" spans="13:21" s="104" customFormat="1" ht="15.75">
      <c r="M56247" s="172"/>
      <c r="N56247" s="172"/>
      <c r="O56247" s="172"/>
      <c r="U56247" s="173"/>
    </row>
    <row r="56248" spans="13:21" s="104" customFormat="1" ht="15.75">
      <c r="M56248" s="172"/>
      <c r="N56248" s="172"/>
      <c r="O56248" s="172"/>
      <c r="U56248" s="173"/>
    </row>
    <row r="56249" spans="13:21" s="104" customFormat="1" ht="15.75">
      <c r="M56249" s="172"/>
      <c r="N56249" s="172"/>
      <c r="O56249" s="172"/>
      <c r="U56249" s="173"/>
    </row>
    <row r="56250" spans="13:21" s="104" customFormat="1" ht="15.75">
      <c r="M56250" s="172"/>
      <c r="N56250" s="172"/>
      <c r="O56250" s="172"/>
      <c r="U56250" s="173"/>
    </row>
    <row r="56251" spans="13:21" s="104" customFormat="1" ht="15.75">
      <c r="M56251" s="172"/>
      <c r="N56251" s="172"/>
      <c r="O56251" s="172"/>
      <c r="U56251" s="173"/>
    </row>
    <row r="56252" spans="13:21" s="104" customFormat="1" ht="15.75">
      <c r="M56252" s="172"/>
      <c r="N56252" s="172"/>
      <c r="O56252" s="172"/>
      <c r="U56252" s="173"/>
    </row>
    <row r="56253" spans="13:21" s="104" customFormat="1" ht="15.75">
      <c r="M56253" s="172"/>
      <c r="N56253" s="172"/>
      <c r="O56253" s="172"/>
      <c r="U56253" s="173"/>
    </row>
    <row r="56254" spans="13:21" s="104" customFormat="1" ht="15.75">
      <c r="M56254" s="172"/>
      <c r="N56254" s="172"/>
      <c r="O56254" s="172"/>
      <c r="U56254" s="173"/>
    </row>
    <row r="56255" spans="13:21" s="104" customFormat="1" ht="15.75">
      <c r="M56255" s="172"/>
      <c r="N56255" s="172"/>
      <c r="O56255" s="172"/>
      <c r="U56255" s="173"/>
    </row>
    <row r="56256" spans="13:21" s="104" customFormat="1" ht="15.75">
      <c r="M56256" s="172"/>
      <c r="N56256" s="172"/>
      <c r="O56256" s="172"/>
      <c r="U56256" s="173"/>
    </row>
    <row r="56257" spans="13:21" s="104" customFormat="1" ht="15.75">
      <c r="M56257" s="172"/>
      <c r="N56257" s="172"/>
      <c r="O56257" s="172"/>
      <c r="U56257" s="173"/>
    </row>
    <row r="56258" spans="13:21" s="104" customFormat="1" ht="15.75">
      <c r="M56258" s="172"/>
      <c r="N56258" s="172"/>
      <c r="O56258" s="172"/>
      <c r="U56258" s="173"/>
    </row>
    <row r="56259" spans="13:21" s="104" customFormat="1" ht="15.75">
      <c r="M56259" s="172"/>
      <c r="N56259" s="172"/>
      <c r="O56259" s="172"/>
      <c r="U56259" s="173"/>
    </row>
    <row r="56260" spans="13:21" s="104" customFormat="1" ht="15.75">
      <c r="M56260" s="172"/>
      <c r="N56260" s="172"/>
      <c r="O56260" s="172"/>
      <c r="U56260" s="173"/>
    </row>
    <row r="56261" spans="13:21" s="104" customFormat="1" ht="15.75">
      <c r="M56261" s="172"/>
      <c r="N56261" s="172"/>
      <c r="O56261" s="172"/>
      <c r="U56261" s="173"/>
    </row>
    <row r="56262" spans="13:21" s="104" customFormat="1" ht="15.75">
      <c r="M56262" s="172"/>
      <c r="N56262" s="172"/>
      <c r="O56262" s="172"/>
      <c r="U56262" s="173"/>
    </row>
    <row r="56263" spans="13:21" s="104" customFormat="1" ht="15.75">
      <c r="M56263" s="172"/>
      <c r="N56263" s="172"/>
      <c r="O56263" s="172"/>
      <c r="U56263" s="173"/>
    </row>
    <row r="56264" spans="13:21" s="104" customFormat="1" ht="15.75">
      <c r="M56264" s="172"/>
      <c r="N56264" s="172"/>
      <c r="O56264" s="172"/>
      <c r="U56264" s="173"/>
    </row>
    <row r="56265" spans="13:21" s="104" customFormat="1" ht="15.75">
      <c r="M56265" s="172"/>
      <c r="N56265" s="172"/>
      <c r="O56265" s="172"/>
      <c r="U56265" s="173"/>
    </row>
    <row r="56266" spans="13:21" s="104" customFormat="1" ht="15.75">
      <c r="M56266" s="172"/>
      <c r="N56266" s="172"/>
      <c r="O56266" s="172"/>
      <c r="U56266" s="173"/>
    </row>
    <row r="56267" spans="13:21" s="104" customFormat="1" ht="15.75">
      <c r="M56267" s="172"/>
      <c r="N56267" s="172"/>
      <c r="O56267" s="172"/>
      <c r="U56267" s="173"/>
    </row>
    <row r="56268" spans="13:21" s="104" customFormat="1" ht="15.75">
      <c r="M56268" s="172"/>
      <c r="N56268" s="172"/>
      <c r="O56268" s="172"/>
      <c r="U56268" s="173"/>
    </row>
    <row r="56269" spans="13:21" s="104" customFormat="1" ht="15.75">
      <c r="M56269" s="172"/>
      <c r="N56269" s="172"/>
      <c r="O56269" s="172"/>
      <c r="U56269" s="173"/>
    </row>
    <row r="56270" spans="13:21" s="104" customFormat="1" ht="15.75">
      <c r="M56270" s="172"/>
      <c r="N56270" s="172"/>
      <c r="O56270" s="172"/>
      <c r="U56270" s="173"/>
    </row>
    <row r="56271" spans="13:21" s="104" customFormat="1" ht="15.75">
      <c r="M56271" s="172"/>
      <c r="N56271" s="172"/>
      <c r="O56271" s="172"/>
      <c r="U56271" s="173"/>
    </row>
    <row r="56272" spans="13:21" s="104" customFormat="1" ht="15.75">
      <c r="M56272" s="172"/>
      <c r="N56272" s="172"/>
      <c r="O56272" s="172"/>
      <c r="U56272" s="173"/>
    </row>
    <row r="56273" spans="13:21" s="104" customFormat="1" ht="15.75">
      <c r="M56273" s="172"/>
      <c r="N56273" s="172"/>
      <c r="O56273" s="172"/>
      <c r="U56273" s="173"/>
    </row>
    <row r="56274" spans="13:21" s="104" customFormat="1" ht="15.75">
      <c r="M56274" s="172"/>
      <c r="N56274" s="172"/>
      <c r="O56274" s="172"/>
      <c r="U56274" s="173"/>
    </row>
    <row r="56275" spans="13:21" s="104" customFormat="1" ht="15.75">
      <c r="M56275" s="172"/>
      <c r="N56275" s="172"/>
      <c r="O56275" s="172"/>
      <c r="U56275" s="173"/>
    </row>
    <row r="56276" spans="13:21" s="104" customFormat="1" ht="15.75">
      <c r="M56276" s="172"/>
      <c r="N56276" s="172"/>
      <c r="O56276" s="172"/>
      <c r="U56276" s="173"/>
    </row>
    <row r="56277" spans="13:21" s="104" customFormat="1" ht="15.75">
      <c r="M56277" s="172"/>
      <c r="N56277" s="172"/>
      <c r="O56277" s="172"/>
      <c r="U56277" s="173"/>
    </row>
    <row r="56278" spans="13:21" s="104" customFormat="1" ht="15.75">
      <c r="M56278" s="172"/>
      <c r="N56278" s="172"/>
      <c r="O56278" s="172"/>
      <c r="U56278" s="173"/>
    </row>
    <row r="56279" spans="13:21" s="104" customFormat="1" ht="15.75">
      <c r="M56279" s="172"/>
      <c r="N56279" s="172"/>
      <c r="O56279" s="172"/>
      <c r="U56279" s="173"/>
    </row>
    <row r="56280" spans="13:21" s="104" customFormat="1" ht="15.75">
      <c r="M56280" s="172"/>
      <c r="N56280" s="172"/>
      <c r="O56280" s="172"/>
      <c r="U56280" s="173"/>
    </row>
    <row r="56281" spans="13:21" s="104" customFormat="1" ht="15.75">
      <c r="M56281" s="172"/>
      <c r="N56281" s="172"/>
      <c r="O56281" s="172"/>
      <c r="U56281" s="173"/>
    </row>
    <row r="56282" spans="13:21" s="104" customFormat="1" ht="15.75">
      <c r="M56282" s="172"/>
      <c r="N56282" s="172"/>
      <c r="O56282" s="172"/>
      <c r="U56282" s="173"/>
    </row>
    <row r="56283" spans="13:21" s="104" customFormat="1" ht="15.75">
      <c r="M56283" s="172"/>
      <c r="N56283" s="172"/>
      <c r="O56283" s="172"/>
      <c r="U56283" s="173"/>
    </row>
    <row r="56284" spans="13:21" s="104" customFormat="1" ht="15.75">
      <c r="M56284" s="172"/>
      <c r="N56284" s="172"/>
      <c r="O56284" s="172"/>
      <c r="U56284" s="173"/>
    </row>
    <row r="56285" spans="13:21" s="104" customFormat="1" ht="15.75">
      <c r="M56285" s="172"/>
      <c r="N56285" s="172"/>
      <c r="O56285" s="172"/>
      <c r="U56285" s="173"/>
    </row>
    <row r="56286" spans="13:21" s="104" customFormat="1" ht="15.75">
      <c r="M56286" s="172"/>
      <c r="N56286" s="172"/>
      <c r="O56286" s="172"/>
      <c r="U56286" s="173"/>
    </row>
    <row r="56287" spans="13:21" s="104" customFormat="1" ht="15.75">
      <c r="M56287" s="172"/>
      <c r="N56287" s="172"/>
      <c r="O56287" s="172"/>
      <c r="U56287" s="173"/>
    </row>
    <row r="56288" spans="13:21" s="104" customFormat="1" ht="15.75">
      <c r="M56288" s="172"/>
      <c r="N56288" s="172"/>
      <c r="O56288" s="172"/>
      <c r="U56288" s="173"/>
    </row>
    <row r="56289" spans="13:21" s="104" customFormat="1" ht="15.75">
      <c r="M56289" s="172"/>
      <c r="N56289" s="172"/>
      <c r="O56289" s="172"/>
      <c r="U56289" s="173"/>
    </row>
    <row r="56290" spans="13:21" s="104" customFormat="1" ht="15.75">
      <c r="M56290" s="172"/>
      <c r="N56290" s="172"/>
      <c r="O56290" s="172"/>
      <c r="U56290" s="173"/>
    </row>
    <row r="56291" spans="13:21" s="104" customFormat="1" ht="15.75">
      <c r="M56291" s="172"/>
      <c r="N56291" s="172"/>
      <c r="O56291" s="172"/>
      <c r="U56291" s="173"/>
    </row>
    <row r="56292" spans="13:21" s="104" customFormat="1" ht="15.75">
      <c r="M56292" s="172"/>
      <c r="N56292" s="172"/>
      <c r="O56292" s="172"/>
      <c r="U56292" s="173"/>
    </row>
    <row r="56293" spans="13:21" s="104" customFormat="1" ht="15.75">
      <c r="M56293" s="172"/>
      <c r="N56293" s="172"/>
      <c r="O56293" s="172"/>
      <c r="U56293" s="173"/>
    </row>
    <row r="56294" spans="13:21" s="104" customFormat="1" ht="15.75">
      <c r="M56294" s="172"/>
      <c r="N56294" s="172"/>
      <c r="O56294" s="172"/>
      <c r="U56294" s="173"/>
    </row>
    <row r="56295" spans="13:21" s="104" customFormat="1" ht="15.75">
      <c r="M56295" s="172"/>
      <c r="N56295" s="172"/>
      <c r="O56295" s="172"/>
      <c r="U56295" s="173"/>
    </row>
    <row r="56296" spans="13:21" s="104" customFormat="1" ht="15.75">
      <c r="M56296" s="172"/>
      <c r="N56296" s="172"/>
      <c r="O56296" s="172"/>
      <c r="U56296" s="173"/>
    </row>
    <row r="56297" spans="13:21" s="104" customFormat="1" ht="15.75">
      <c r="M56297" s="172"/>
      <c r="N56297" s="172"/>
      <c r="O56297" s="172"/>
      <c r="U56297" s="173"/>
    </row>
    <row r="56298" spans="13:21" s="104" customFormat="1" ht="15.75">
      <c r="M56298" s="172"/>
      <c r="N56298" s="172"/>
      <c r="O56298" s="172"/>
      <c r="U56298" s="173"/>
    </row>
    <row r="56299" spans="13:21" s="104" customFormat="1" ht="15.75">
      <c r="M56299" s="172"/>
      <c r="N56299" s="172"/>
      <c r="O56299" s="172"/>
      <c r="U56299" s="173"/>
    </row>
    <row r="56300" spans="13:21" s="104" customFormat="1" ht="15.75">
      <c r="M56300" s="172"/>
      <c r="N56300" s="172"/>
      <c r="O56300" s="172"/>
      <c r="U56300" s="173"/>
    </row>
    <row r="56301" spans="13:21" s="104" customFormat="1" ht="15.75">
      <c r="M56301" s="172"/>
      <c r="N56301" s="172"/>
      <c r="O56301" s="172"/>
      <c r="U56301" s="173"/>
    </row>
    <row r="56302" spans="13:21" s="104" customFormat="1" ht="15.75">
      <c r="M56302" s="172"/>
      <c r="N56302" s="172"/>
      <c r="O56302" s="172"/>
      <c r="U56302" s="173"/>
    </row>
    <row r="56303" spans="13:21" s="104" customFormat="1" ht="15.75">
      <c r="M56303" s="172"/>
      <c r="N56303" s="172"/>
      <c r="O56303" s="172"/>
      <c r="U56303" s="173"/>
    </row>
    <row r="56304" spans="13:21" s="104" customFormat="1" ht="15.75">
      <c r="M56304" s="172"/>
      <c r="N56304" s="172"/>
      <c r="O56304" s="172"/>
      <c r="U56304" s="173"/>
    </row>
    <row r="56305" spans="13:21" s="104" customFormat="1" ht="15.75">
      <c r="M56305" s="172"/>
      <c r="N56305" s="172"/>
      <c r="O56305" s="172"/>
      <c r="U56305" s="173"/>
    </row>
    <row r="56306" spans="13:21" s="104" customFormat="1" ht="15.75">
      <c r="M56306" s="172"/>
      <c r="N56306" s="172"/>
      <c r="O56306" s="172"/>
      <c r="U56306" s="173"/>
    </row>
    <row r="56307" spans="13:21" s="104" customFormat="1" ht="15.75">
      <c r="M56307" s="172"/>
      <c r="N56307" s="172"/>
      <c r="O56307" s="172"/>
      <c r="U56307" s="173"/>
    </row>
    <row r="56308" spans="13:21" s="104" customFormat="1" ht="15.75">
      <c r="M56308" s="172"/>
      <c r="N56308" s="172"/>
      <c r="O56308" s="172"/>
      <c r="U56308" s="173"/>
    </row>
    <row r="56309" spans="13:21" s="104" customFormat="1" ht="15.75">
      <c r="M56309" s="172"/>
      <c r="N56309" s="172"/>
      <c r="O56309" s="172"/>
      <c r="U56309" s="173"/>
    </row>
    <row r="56310" spans="13:21" s="104" customFormat="1" ht="15.75">
      <c r="M56310" s="172"/>
      <c r="N56310" s="172"/>
      <c r="O56310" s="172"/>
      <c r="U56310" s="173"/>
    </row>
    <row r="56311" spans="13:21" s="104" customFormat="1" ht="15.75">
      <c r="M56311" s="172"/>
      <c r="N56311" s="172"/>
      <c r="O56311" s="172"/>
      <c r="U56311" s="173"/>
    </row>
    <row r="56312" spans="13:21" s="104" customFormat="1" ht="15.75">
      <c r="M56312" s="172"/>
      <c r="N56312" s="172"/>
      <c r="O56312" s="172"/>
      <c r="U56312" s="173"/>
    </row>
    <row r="56313" spans="13:21" s="104" customFormat="1" ht="15.75">
      <c r="M56313" s="172"/>
      <c r="N56313" s="172"/>
      <c r="O56313" s="172"/>
      <c r="U56313" s="173"/>
    </row>
    <row r="56314" spans="13:21" s="104" customFormat="1" ht="15.75">
      <c r="M56314" s="172"/>
      <c r="N56314" s="172"/>
      <c r="O56314" s="172"/>
      <c r="U56314" s="173"/>
    </row>
    <row r="56315" spans="13:21" s="104" customFormat="1" ht="15.75">
      <c r="M56315" s="172"/>
      <c r="N56315" s="172"/>
      <c r="O56315" s="172"/>
      <c r="U56315" s="173"/>
    </row>
    <row r="56316" spans="13:21" s="104" customFormat="1" ht="15.75">
      <c r="M56316" s="172"/>
      <c r="N56316" s="172"/>
      <c r="O56316" s="172"/>
      <c r="U56316" s="173"/>
    </row>
    <row r="56317" spans="13:21" s="104" customFormat="1" ht="15.75">
      <c r="M56317" s="172"/>
      <c r="N56317" s="172"/>
      <c r="O56317" s="172"/>
      <c r="U56317" s="173"/>
    </row>
    <row r="56318" spans="13:21" s="104" customFormat="1" ht="15.75">
      <c r="M56318" s="172"/>
      <c r="N56318" s="172"/>
      <c r="O56318" s="172"/>
      <c r="U56318" s="173"/>
    </row>
    <row r="56319" spans="13:21" s="104" customFormat="1" ht="15.75">
      <c r="M56319" s="172"/>
      <c r="N56319" s="172"/>
      <c r="O56319" s="172"/>
      <c r="U56319" s="173"/>
    </row>
    <row r="56320" spans="13:21" s="104" customFormat="1" ht="15.75">
      <c r="M56320" s="172"/>
      <c r="N56320" s="172"/>
      <c r="O56320" s="172"/>
      <c r="U56320" s="173"/>
    </row>
    <row r="56321" spans="13:21" s="104" customFormat="1" ht="15.75">
      <c r="M56321" s="172"/>
      <c r="N56321" s="172"/>
      <c r="O56321" s="172"/>
      <c r="U56321" s="173"/>
    </row>
    <row r="56322" spans="13:21" s="104" customFormat="1" ht="15.75">
      <c r="M56322" s="172"/>
      <c r="N56322" s="172"/>
      <c r="O56322" s="172"/>
      <c r="U56322" s="173"/>
    </row>
    <row r="56323" spans="13:21" s="104" customFormat="1" ht="15.75">
      <c r="M56323" s="172"/>
      <c r="N56323" s="172"/>
      <c r="O56323" s="172"/>
      <c r="U56323" s="173"/>
    </row>
    <row r="56324" spans="13:21" s="104" customFormat="1" ht="15.75">
      <c r="M56324" s="172"/>
      <c r="N56324" s="172"/>
      <c r="O56324" s="172"/>
      <c r="U56324" s="173"/>
    </row>
    <row r="56325" spans="13:21" s="104" customFormat="1" ht="15.75">
      <c r="M56325" s="172"/>
      <c r="N56325" s="172"/>
      <c r="O56325" s="172"/>
      <c r="U56325" s="173"/>
    </row>
    <row r="56326" spans="13:21" s="104" customFormat="1" ht="15.75">
      <c r="M56326" s="172"/>
      <c r="N56326" s="172"/>
      <c r="O56326" s="172"/>
      <c r="U56326" s="173"/>
    </row>
    <row r="56327" spans="13:21" s="104" customFormat="1" ht="15.75">
      <c r="M56327" s="172"/>
      <c r="N56327" s="172"/>
      <c r="O56327" s="172"/>
      <c r="U56327" s="173"/>
    </row>
    <row r="56328" spans="13:21" s="104" customFormat="1" ht="15.75">
      <c r="M56328" s="172"/>
      <c r="N56328" s="172"/>
      <c r="O56328" s="172"/>
      <c r="U56328" s="173"/>
    </row>
    <row r="56329" spans="13:21" s="104" customFormat="1" ht="15.75">
      <c r="M56329" s="172"/>
      <c r="N56329" s="172"/>
      <c r="O56329" s="172"/>
      <c r="U56329" s="173"/>
    </row>
    <row r="56330" spans="13:21" s="104" customFormat="1" ht="15.75">
      <c r="M56330" s="172"/>
      <c r="N56330" s="172"/>
      <c r="O56330" s="172"/>
      <c r="U56330" s="173"/>
    </row>
    <row r="56331" spans="13:21" s="104" customFormat="1" ht="15.75">
      <c r="M56331" s="172"/>
      <c r="N56331" s="172"/>
      <c r="O56331" s="172"/>
      <c r="U56331" s="173"/>
    </row>
    <row r="56332" spans="13:21" s="104" customFormat="1" ht="15.75">
      <c r="M56332" s="172"/>
      <c r="N56332" s="172"/>
      <c r="O56332" s="172"/>
      <c r="U56332" s="173"/>
    </row>
    <row r="56333" spans="13:21" s="104" customFormat="1" ht="15.75">
      <c r="M56333" s="172"/>
      <c r="N56333" s="172"/>
      <c r="O56333" s="172"/>
      <c r="U56333" s="173"/>
    </row>
    <row r="56334" spans="13:21" s="104" customFormat="1" ht="15.75">
      <c r="M56334" s="172"/>
      <c r="N56334" s="172"/>
      <c r="O56334" s="172"/>
      <c r="U56334" s="173"/>
    </row>
    <row r="56335" spans="13:21" s="104" customFormat="1" ht="15.75">
      <c r="M56335" s="172"/>
      <c r="N56335" s="172"/>
      <c r="O56335" s="172"/>
      <c r="U56335" s="173"/>
    </row>
    <row r="56336" spans="13:21" s="104" customFormat="1" ht="15.75">
      <c r="M56336" s="172"/>
      <c r="N56336" s="172"/>
      <c r="O56336" s="172"/>
      <c r="U56336" s="173"/>
    </row>
    <row r="56337" spans="13:21" s="104" customFormat="1" ht="15.75">
      <c r="M56337" s="172"/>
      <c r="N56337" s="172"/>
      <c r="O56337" s="172"/>
      <c r="U56337" s="173"/>
    </row>
    <row r="56338" spans="13:21" s="104" customFormat="1" ht="15.75">
      <c r="M56338" s="172"/>
      <c r="N56338" s="172"/>
      <c r="O56338" s="172"/>
      <c r="U56338" s="173"/>
    </row>
    <row r="56339" spans="13:21" s="104" customFormat="1" ht="15.75">
      <c r="M56339" s="172"/>
      <c r="N56339" s="172"/>
      <c r="O56339" s="172"/>
      <c r="U56339" s="173"/>
    </row>
    <row r="56340" spans="13:21" s="104" customFormat="1" ht="15.75">
      <c r="M56340" s="172"/>
      <c r="N56340" s="172"/>
      <c r="O56340" s="172"/>
      <c r="U56340" s="173"/>
    </row>
    <row r="56341" spans="13:21" s="104" customFormat="1" ht="15.75">
      <c r="M56341" s="172"/>
      <c r="N56341" s="172"/>
      <c r="O56341" s="172"/>
      <c r="U56341" s="173"/>
    </row>
    <row r="56342" spans="13:21" s="104" customFormat="1" ht="15.75">
      <c r="M56342" s="172"/>
      <c r="N56342" s="172"/>
      <c r="O56342" s="172"/>
      <c r="U56342" s="173"/>
    </row>
    <row r="56343" spans="13:21" s="104" customFormat="1" ht="15.75">
      <c r="M56343" s="172"/>
      <c r="N56343" s="172"/>
      <c r="O56343" s="172"/>
      <c r="U56343" s="173"/>
    </row>
    <row r="56344" spans="13:21" s="104" customFormat="1" ht="15.75">
      <c r="M56344" s="172"/>
      <c r="N56344" s="172"/>
      <c r="O56344" s="172"/>
      <c r="U56344" s="173"/>
    </row>
    <row r="56345" spans="13:21" s="104" customFormat="1" ht="15.75">
      <c r="M56345" s="172"/>
      <c r="N56345" s="172"/>
      <c r="O56345" s="172"/>
      <c r="U56345" s="173"/>
    </row>
    <row r="56346" spans="13:21" s="104" customFormat="1" ht="15.75">
      <c r="M56346" s="172"/>
      <c r="N56346" s="172"/>
      <c r="O56346" s="172"/>
      <c r="U56346" s="173"/>
    </row>
    <row r="56347" spans="13:21" s="104" customFormat="1" ht="15.75">
      <c r="M56347" s="172"/>
      <c r="N56347" s="172"/>
      <c r="O56347" s="172"/>
      <c r="U56347" s="173"/>
    </row>
    <row r="56348" spans="13:21" s="104" customFormat="1" ht="15.75">
      <c r="M56348" s="172"/>
      <c r="N56348" s="172"/>
      <c r="O56348" s="172"/>
      <c r="U56348" s="173"/>
    </row>
    <row r="56349" spans="13:21" s="104" customFormat="1" ht="15.75">
      <c r="M56349" s="172"/>
      <c r="N56349" s="172"/>
      <c r="O56349" s="172"/>
      <c r="U56349" s="173"/>
    </row>
    <row r="56350" spans="13:21" s="104" customFormat="1" ht="15.75">
      <c r="M56350" s="172"/>
      <c r="N56350" s="172"/>
      <c r="O56350" s="172"/>
      <c r="U56350" s="173"/>
    </row>
    <row r="56351" spans="13:21" s="104" customFormat="1" ht="15.75">
      <c r="M56351" s="172"/>
      <c r="N56351" s="172"/>
      <c r="O56351" s="172"/>
      <c r="U56351" s="173"/>
    </row>
    <row r="56352" spans="13:21" s="104" customFormat="1" ht="15.75">
      <c r="M56352" s="172"/>
      <c r="N56352" s="172"/>
      <c r="O56352" s="172"/>
      <c r="U56352" s="173"/>
    </row>
    <row r="56353" spans="13:21" s="104" customFormat="1" ht="15.75">
      <c r="M56353" s="172"/>
      <c r="N56353" s="172"/>
      <c r="O56353" s="172"/>
      <c r="U56353" s="173"/>
    </row>
    <row r="56354" spans="13:21" s="104" customFormat="1" ht="15.75">
      <c r="M56354" s="172"/>
      <c r="N56354" s="172"/>
      <c r="O56354" s="172"/>
      <c r="U56354" s="173"/>
    </row>
    <row r="56355" spans="13:21" s="104" customFormat="1" ht="15.75">
      <c r="M56355" s="172"/>
      <c r="N56355" s="172"/>
      <c r="O56355" s="172"/>
      <c r="U56355" s="173"/>
    </row>
    <row r="56356" spans="13:21" s="104" customFormat="1" ht="15.75">
      <c r="M56356" s="172"/>
      <c r="N56356" s="172"/>
      <c r="O56356" s="172"/>
      <c r="U56356" s="173"/>
    </row>
    <row r="56357" spans="13:21" s="104" customFormat="1" ht="15.75">
      <c r="M56357" s="172"/>
      <c r="N56357" s="172"/>
      <c r="O56357" s="172"/>
      <c r="U56357" s="173"/>
    </row>
    <row r="56358" spans="13:21" s="104" customFormat="1" ht="15.75">
      <c r="M56358" s="172"/>
      <c r="N56358" s="172"/>
      <c r="O56358" s="172"/>
      <c r="U56358" s="173"/>
    </row>
    <row r="56359" spans="13:21" s="104" customFormat="1" ht="15.75">
      <c r="M56359" s="172"/>
      <c r="N56359" s="172"/>
      <c r="O56359" s="172"/>
      <c r="U56359" s="173"/>
    </row>
    <row r="56360" spans="13:21" s="104" customFormat="1" ht="15.75">
      <c r="M56360" s="172"/>
      <c r="N56360" s="172"/>
      <c r="O56360" s="172"/>
      <c r="U56360" s="173"/>
    </row>
    <row r="56361" spans="13:21" s="104" customFormat="1" ht="15.75">
      <c r="M56361" s="172"/>
      <c r="N56361" s="172"/>
      <c r="O56361" s="172"/>
      <c r="U56361" s="173"/>
    </row>
    <row r="56362" spans="13:21" s="104" customFormat="1" ht="15.75">
      <c r="M56362" s="172"/>
      <c r="N56362" s="172"/>
      <c r="O56362" s="172"/>
      <c r="U56362" s="173"/>
    </row>
    <row r="56363" spans="13:21" s="104" customFormat="1" ht="15.75">
      <c r="M56363" s="172"/>
      <c r="N56363" s="172"/>
      <c r="O56363" s="172"/>
      <c r="U56363" s="173"/>
    </row>
    <row r="56364" spans="13:21" s="104" customFormat="1" ht="15.75">
      <c r="M56364" s="172"/>
      <c r="N56364" s="172"/>
      <c r="O56364" s="172"/>
      <c r="U56364" s="173"/>
    </row>
    <row r="56365" spans="13:21" s="104" customFormat="1" ht="15.75">
      <c r="M56365" s="172"/>
      <c r="N56365" s="172"/>
      <c r="O56365" s="172"/>
      <c r="U56365" s="173"/>
    </row>
    <row r="56366" spans="13:21" s="104" customFormat="1" ht="15.75">
      <c r="M56366" s="172"/>
      <c r="N56366" s="172"/>
      <c r="O56366" s="172"/>
      <c r="U56366" s="173"/>
    </row>
    <row r="56367" spans="13:21" s="104" customFormat="1" ht="15.75">
      <c r="M56367" s="172"/>
      <c r="N56367" s="172"/>
      <c r="O56367" s="172"/>
      <c r="U56367" s="173"/>
    </row>
    <row r="56368" spans="13:21" s="104" customFormat="1" ht="15.75">
      <c r="M56368" s="172"/>
      <c r="N56368" s="172"/>
      <c r="O56368" s="172"/>
      <c r="U56368" s="173"/>
    </row>
    <row r="56369" spans="13:21" s="104" customFormat="1" ht="15.75">
      <c r="M56369" s="172"/>
      <c r="N56369" s="172"/>
      <c r="O56369" s="172"/>
      <c r="U56369" s="173"/>
    </row>
    <row r="56370" spans="13:21" s="104" customFormat="1" ht="15.75">
      <c r="M56370" s="172"/>
      <c r="N56370" s="172"/>
      <c r="O56370" s="172"/>
      <c r="U56370" s="173"/>
    </row>
    <row r="56371" spans="13:21" s="104" customFormat="1" ht="15.75">
      <c r="M56371" s="172"/>
      <c r="N56371" s="172"/>
      <c r="O56371" s="172"/>
      <c r="U56371" s="173"/>
    </row>
    <row r="56372" spans="13:21" s="104" customFormat="1" ht="15.75">
      <c r="M56372" s="172"/>
      <c r="N56372" s="172"/>
      <c r="O56372" s="172"/>
      <c r="U56372" s="173"/>
    </row>
    <row r="56373" spans="13:21" s="104" customFormat="1" ht="15.75">
      <c r="M56373" s="172"/>
      <c r="N56373" s="172"/>
      <c r="O56373" s="172"/>
      <c r="U56373" s="173"/>
    </row>
    <row r="56374" spans="13:21" s="104" customFormat="1" ht="15.75">
      <c r="M56374" s="172"/>
      <c r="N56374" s="172"/>
      <c r="O56374" s="172"/>
      <c r="U56374" s="173"/>
    </row>
    <row r="56375" spans="13:21" s="104" customFormat="1" ht="15.75">
      <c r="M56375" s="172"/>
      <c r="N56375" s="172"/>
      <c r="O56375" s="172"/>
      <c r="U56375" s="173"/>
    </row>
    <row r="56376" spans="13:21" s="104" customFormat="1" ht="15.75">
      <c r="M56376" s="172"/>
      <c r="N56376" s="172"/>
      <c r="O56376" s="172"/>
      <c r="U56376" s="173"/>
    </row>
    <row r="56377" spans="13:21" s="104" customFormat="1" ht="15.75">
      <c r="M56377" s="172"/>
      <c r="N56377" s="172"/>
      <c r="O56377" s="172"/>
      <c r="U56377" s="173"/>
    </row>
    <row r="56378" spans="13:21" s="104" customFormat="1" ht="15.75">
      <c r="M56378" s="172"/>
      <c r="N56378" s="172"/>
      <c r="O56378" s="172"/>
      <c r="U56378" s="173"/>
    </row>
    <row r="56379" spans="13:21" s="104" customFormat="1" ht="15.75">
      <c r="M56379" s="172"/>
      <c r="N56379" s="172"/>
      <c r="O56379" s="172"/>
      <c r="U56379" s="173"/>
    </row>
    <row r="56380" spans="13:21" s="104" customFormat="1" ht="15.75">
      <c r="M56380" s="172"/>
      <c r="N56380" s="172"/>
      <c r="O56380" s="172"/>
      <c r="U56380" s="173"/>
    </row>
    <row r="56381" spans="13:21" s="104" customFormat="1" ht="15.75">
      <c r="M56381" s="172"/>
      <c r="N56381" s="172"/>
      <c r="O56381" s="172"/>
      <c r="U56381" s="173"/>
    </row>
    <row r="56382" spans="13:21" s="104" customFormat="1" ht="15.75">
      <c r="M56382" s="172"/>
      <c r="N56382" s="172"/>
      <c r="O56382" s="172"/>
      <c r="U56382" s="173"/>
    </row>
    <row r="56383" spans="13:21" s="104" customFormat="1" ht="15.75">
      <c r="M56383" s="172"/>
      <c r="N56383" s="172"/>
      <c r="O56383" s="172"/>
      <c r="U56383" s="173"/>
    </row>
    <row r="56384" spans="13:21" s="104" customFormat="1" ht="15.75">
      <c r="M56384" s="172"/>
      <c r="N56384" s="172"/>
      <c r="O56384" s="172"/>
      <c r="U56384" s="173"/>
    </row>
    <row r="56385" spans="13:21" s="104" customFormat="1" ht="15.75">
      <c r="M56385" s="172"/>
      <c r="N56385" s="172"/>
      <c r="O56385" s="172"/>
      <c r="U56385" s="173"/>
    </row>
    <row r="56386" spans="13:21" s="104" customFormat="1" ht="15.75">
      <c r="M56386" s="172"/>
      <c r="N56386" s="172"/>
      <c r="O56386" s="172"/>
      <c r="U56386" s="173"/>
    </row>
    <row r="56387" spans="13:21" s="104" customFormat="1" ht="15.75">
      <c r="M56387" s="172"/>
      <c r="N56387" s="172"/>
      <c r="O56387" s="172"/>
      <c r="U56387" s="173"/>
    </row>
    <row r="56388" spans="13:21" s="104" customFormat="1" ht="15.75">
      <c r="M56388" s="172"/>
      <c r="N56388" s="172"/>
      <c r="O56388" s="172"/>
      <c r="U56388" s="173"/>
    </row>
    <row r="56389" spans="13:21" s="104" customFormat="1" ht="15.75">
      <c r="M56389" s="172"/>
      <c r="N56389" s="172"/>
      <c r="O56389" s="172"/>
      <c r="U56389" s="173"/>
    </row>
    <row r="56390" spans="13:21" s="104" customFormat="1" ht="15.75">
      <c r="M56390" s="172"/>
      <c r="N56390" s="172"/>
      <c r="O56390" s="172"/>
      <c r="U56390" s="173"/>
    </row>
    <row r="56391" spans="13:21" s="104" customFormat="1" ht="15.75">
      <c r="M56391" s="172"/>
      <c r="N56391" s="172"/>
      <c r="O56391" s="172"/>
      <c r="U56391" s="173"/>
    </row>
    <row r="56392" spans="13:21" s="104" customFormat="1" ht="15.75">
      <c r="M56392" s="172"/>
      <c r="N56392" s="172"/>
      <c r="O56392" s="172"/>
      <c r="U56392" s="173"/>
    </row>
    <row r="56393" spans="13:21" s="104" customFormat="1" ht="15.75">
      <c r="M56393" s="172"/>
      <c r="N56393" s="172"/>
      <c r="O56393" s="172"/>
      <c r="U56393" s="173"/>
    </row>
    <row r="56394" spans="13:21" s="104" customFormat="1" ht="15.75">
      <c r="M56394" s="172"/>
      <c r="N56394" s="172"/>
      <c r="O56394" s="172"/>
      <c r="U56394" s="173"/>
    </row>
    <row r="56395" spans="13:21" s="104" customFormat="1" ht="15.75">
      <c r="M56395" s="172"/>
      <c r="N56395" s="172"/>
      <c r="O56395" s="172"/>
      <c r="U56395" s="173"/>
    </row>
    <row r="56396" spans="13:21" s="104" customFormat="1" ht="15.75">
      <c r="M56396" s="172"/>
      <c r="N56396" s="172"/>
      <c r="O56396" s="172"/>
      <c r="U56396" s="173"/>
    </row>
    <row r="56397" spans="13:21" s="104" customFormat="1" ht="15.75">
      <c r="M56397" s="172"/>
      <c r="N56397" s="172"/>
      <c r="O56397" s="172"/>
      <c r="U56397" s="173"/>
    </row>
    <row r="56398" spans="13:21" s="104" customFormat="1" ht="15.75">
      <c r="M56398" s="172"/>
      <c r="N56398" s="172"/>
      <c r="O56398" s="172"/>
      <c r="U56398" s="173"/>
    </row>
    <row r="56399" spans="13:21" s="104" customFormat="1" ht="15.75">
      <c r="M56399" s="172"/>
      <c r="N56399" s="172"/>
      <c r="O56399" s="172"/>
      <c r="U56399" s="173"/>
    </row>
    <row r="56400" spans="13:21" s="104" customFormat="1" ht="15.75">
      <c r="M56400" s="172"/>
      <c r="N56400" s="172"/>
      <c r="O56400" s="172"/>
      <c r="U56400" s="173"/>
    </row>
    <row r="56401" spans="13:21" s="104" customFormat="1" ht="15.75">
      <c r="M56401" s="172"/>
      <c r="N56401" s="172"/>
      <c r="O56401" s="172"/>
      <c r="U56401" s="173"/>
    </row>
    <row r="56402" spans="13:21" s="104" customFormat="1" ht="15.75">
      <c r="M56402" s="172"/>
      <c r="N56402" s="172"/>
      <c r="O56402" s="172"/>
      <c r="U56402" s="173"/>
    </row>
    <row r="56403" spans="13:21" s="104" customFormat="1" ht="15.75">
      <c r="M56403" s="172"/>
      <c r="N56403" s="172"/>
      <c r="O56403" s="172"/>
      <c r="U56403" s="173"/>
    </row>
    <row r="56404" spans="13:21" s="104" customFormat="1" ht="15.75">
      <c r="M56404" s="172"/>
      <c r="N56404" s="172"/>
      <c r="O56404" s="172"/>
      <c r="U56404" s="173"/>
    </row>
    <row r="56405" spans="13:21" s="104" customFormat="1" ht="15.75">
      <c r="M56405" s="172"/>
      <c r="N56405" s="172"/>
      <c r="O56405" s="172"/>
      <c r="U56405" s="173"/>
    </row>
    <row r="56406" spans="13:21" s="104" customFormat="1" ht="15.75">
      <c r="M56406" s="172"/>
      <c r="N56406" s="172"/>
      <c r="O56406" s="172"/>
      <c r="U56406" s="173"/>
    </row>
    <row r="56407" spans="13:21" s="104" customFormat="1" ht="15.75">
      <c r="M56407" s="172"/>
      <c r="N56407" s="172"/>
      <c r="O56407" s="172"/>
      <c r="U56407" s="173"/>
    </row>
    <row r="56408" spans="13:21" s="104" customFormat="1" ht="15.75">
      <c r="M56408" s="172"/>
      <c r="N56408" s="172"/>
      <c r="O56408" s="172"/>
      <c r="U56408" s="173"/>
    </row>
    <row r="56409" spans="13:21" s="104" customFormat="1" ht="15.75">
      <c r="M56409" s="172"/>
      <c r="N56409" s="172"/>
      <c r="O56409" s="172"/>
      <c r="U56409" s="173"/>
    </row>
    <row r="56410" spans="13:21" s="104" customFormat="1" ht="15.75">
      <c r="M56410" s="172"/>
      <c r="N56410" s="172"/>
      <c r="O56410" s="172"/>
      <c r="U56410" s="173"/>
    </row>
    <row r="56411" spans="13:21" s="104" customFormat="1" ht="15.75">
      <c r="M56411" s="172"/>
      <c r="N56411" s="172"/>
      <c r="O56411" s="172"/>
      <c r="U56411" s="173"/>
    </row>
    <row r="56412" spans="13:21" s="104" customFormat="1" ht="15.75">
      <c r="M56412" s="172"/>
      <c r="N56412" s="172"/>
      <c r="O56412" s="172"/>
      <c r="U56412" s="173"/>
    </row>
    <row r="56413" spans="13:21" s="104" customFormat="1" ht="15.75">
      <c r="M56413" s="172"/>
      <c r="N56413" s="172"/>
      <c r="O56413" s="172"/>
      <c r="U56413" s="173"/>
    </row>
    <row r="56414" spans="13:21" s="104" customFormat="1" ht="15.75">
      <c r="M56414" s="172"/>
      <c r="N56414" s="172"/>
      <c r="O56414" s="172"/>
      <c r="U56414" s="173"/>
    </row>
    <row r="56415" spans="13:21" s="104" customFormat="1" ht="15.75">
      <c r="M56415" s="172"/>
      <c r="N56415" s="172"/>
      <c r="O56415" s="172"/>
      <c r="U56415" s="173"/>
    </row>
    <row r="56416" spans="13:21" s="104" customFormat="1" ht="15.75">
      <c r="M56416" s="172"/>
      <c r="N56416" s="172"/>
      <c r="O56416" s="172"/>
      <c r="U56416" s="173"/>
    </row>
    <row r="56417" spans="13:21" s="104" customFormat="1" ht="15.75">
      <c r="M56417" s="172"/>
      <c r="N56417" s="172"/>
      <c r="O56417" s="172"/>
      <c r="U56417" s="173"/>
    </row>
    <row r="56418" spans="13:21" s="104" customFormat="1" ht="15.75">
      <c r="M56418" s="172"/>
      <c r="N56418" s="172"/>
      <c r="O56418" s="172"/>
      <c r="U56418" s="173"/>
    </row>
    <row r="56419" spans="13:21" s="104" customFormat="1" ht="15.75">
      <c r="M56419" s="172"/>
      <c r="N56419" s="172"/>
      <c r="O56419" s="172"/>
      <c r="U56419" s="173"/>
    </row>
    <row r="56420" spans="13:21" s="104" customFormat="1" ht="15.75">
      <c r="M56420" s="172"/>
      <c r="N56420" s="172"/>
      <c r="O56420" s="172"/>
      <c r="U56420" s="173"/>
    </row>
    <row r="56421" spans="13:21" s="104" customFormat="1" ht="15.75">
      <c r="M56421" s="172"/>
      <c r="N56421" s="172"/>
      <c r="O56421" s="172"/>
      <c r="U56421" s="173"/>
    </row>
    <row r="56422" spans="13:21" s="104" customFormat="1" ht="15.75">
      <c r="M56422" s="172"/>
      <c r="N56422" s="172"/>
      <c r="O56422" s="172"/>
      <c r="U56422" s="173"/>
    </row>
    <row r="56423" spans="13:21" s="104" customFormat="1" ht="15.75">
      <c r="M56423" s="172"/>
      <c r="N56423" s="172"/>
      <c r="O56423" s="172"/>
      <c r="U56423" s="173"/>
    </row>
    <row r="56424" spans="13:21" s="104" customFormat="1" ht="15.75">
      <c r="M56424" s="172"/>
      <c r="N56424" s="172"/>
      <c r="O56424" s="172"/>
      <c r="U56424" s="173"/>
    </row>
    <row r="56425" spans="13:21" s="104" customFormat="1" ht="15.75">
      <c r="M56425" s="172"/>
      <c r="N56425" s="172"/>
      <c r="O56425" s="172"/>
      <c r="U56425" s="173"/>
    </row>
    <row r="56426" spans="13:21" s="104" customFormat="1" ht="15.75">
      <c r="M56426" s="172"/>
      <c r="N56426" s="172"/>
      <c r="O56426" s="172"/>
      <c r="U56426" s="173"/>
    </row>
    <row r="56427" spans="13:21" s="104" customFormat="1" ht="15.75">
      <c r="M56427" s="172"/>
      <c r="N56427" s="172"/>
      <c r="O56427" s="172"/>
      <c r="U56427" s="173"/>
    </row>
    <row r="56428" spans="13:21" s="104" customFormat="1" ht="15.75">
      <c r="M56428" s="172"/>
      <c r="N56428" s="172"/>
      <c r="O56428" s="172"/>
      <c r="U56428" s="173"/>
    </row>
    <row r="56429" spans="13:21" s="104" customFormat="1" ht="15.75">
      <c r="M56429" s="172"/>
      <c r="N56429" s="172"/>
      <c r="O56429" s="172"/>
      <c r="U56429" s="173"/>
    </row>
    <row r="56430" spans="13:21" s="104" customFormat="1" ht="15.75">
      <c r="M56430" s="172"/>
      <c r="N56430" s="172"/>
      <c r="O56430" s="172"/>
      <c r="U56430" s="173"/>
    </row>
    <row r="56431" spans="13:21" s="104" customFormat="1" ht="15.75">
      <c r="M56431" s="172"/>
      <c r="N56431" s="172"/>
      <c r="O56431" s="172"/>
      <c r="U56431" s="173"/>
    </row>
    <row r="56432" spans="13:21" s="104" customFormat="1" ht="15.75">
      <c r="M56432" s="172"/>
      <c r="N56432" s="172"/>
      <c r="O56432" s="172"/>
      <c r="U56432" s="173"/>
    </row>
    <row r="56433" spans="13:21" s="104" customFormat="1" ht="15.75">
      <c r="M56433" s="172"/>
      <c r="N56433" s="172"/>
      <c r="O56433" s="172"/>
      <c r="U56433" s="173"/>
    </row>
    <row r="56434" spans="13:21" s="104" customFormat="1" ht="15.75">
      <c r="M56434" s="172"/>
      <c r="N56434" s="172"/>
      <c r="O56434" s="172"/>
      <c r="U56434" s="173"/>
    </row>
    <row r="56435" spans="13:21" s="104" customFormat="1" ht="15.75">
      <c r="M56435" s="172"/>
      <c r="N56435" s="172"/>
      <c r="O56435" s="172"/>
      <c r="U56435" s="173"/>
    </row>
    <row r="56436" spans="13:21" s="104" customFormat="1" ht="15.75">
      <c r="M56436" s="172"/>
      <c r="N56436" s="172"/>
      <c r="O56436" s="172"/>
      <c r="U56436" s="173"/>
    </row>
    <row r="56437" spans="13:21" s="104" customFormat="1" ht="15.75">
      <c r="M56437" s="172"/>
      <c r="N56437" s="172"/>
      <c r="O56437" s="172"/>
      <c r="U56437" s="173"/>
    </row>
    <row r="56438" spans="13:21" s="104" customFormat="1" ht="15.75">
      <c r="M56438" s="172"/>
      <c r="N56438" s="172"/>
      <c r="O56438" s="172"/>
      <c r="U56438" s="173"/>
    </row>
    <row r="56439" spans="13:21" s="104" customFormat="1" ht="15.75">
      <c r="M56439" s="172"/>
      <c r="N56439" s="172"/>
      <c r="O56439" s="172"/>
      <c r="U56439" s="173"/>
    </row>
    <row r="56440" spans="13:21" s="104" customFormat="1" ht="15.75">
      <c r="M56440" s="172"/>
      <c r="N56440" s="172"/>
      <c r="O56440" s="172"/>
      <c r="U56440" s="173"/>
    </row>
    <row r="56441" spans="13:21" s="104" customFormat="1" ht="15.75">
      <c r="M56441" s="172"/>
      <c r="N56441" s="172"/>
      <c r="O56441" s="172"/>
      <c r="U56441" s="173"/>
    </row>
    <row r="56442" spans="13:21" s="104" customFormat="1" ht="15.75">
      <c r="M56442" s="172"/>
      <c r="N56442" s="172"/>
      <c r="O56442" s="172"/>
      <c r="U56442" s="173"/>
    </row>
    <row r="56443" spans="13:21" s="104" customFormat="1" ht="15.75">
      <c r="M56443" s="172"/>
      <c r="N56443" s="172"/>
      <c r="O56443" s="172"/>
      <c r="U56443" s="173"/>
    </row>
    <row r="56444" spans="13:21" s="104" customFormat="1" ht="15.75">
      <c r="M56444" s="172"/>
      <c r="N56444" s="172"/>
      <c r="O56444" s="172"/>
      <c r="U56444" s="173"/>
    </row>
    <row r="56445" spans="13:21" s="104" customFormat="1" ht="15.75">
      <c r="M56445" s="172"/>
      <c r="N56445" s="172"/>
      <c r="O56445" s="172"/>
      <c r="U56445" s="173"/>
    </row>
    <row r="56446" spans="13:21" s="104" customFormat="1" ht="15.75">
      <c r="M56446" s="172"/>
      <c r="N56446" s="172"/>
      <c r="O56446" s="172"/>
      <c r="U56446" s="173"/>
    </row>
    <row r="56447" spans="13:21" s="104" customFormat="1" ht="15.75">
      <c r="M56447" s="172"/>
      <c r="N56447" s="172"/>
      <c r="O56447" s="172"/>
      <c r="U56447" s="173"/>
    </row>
    <row r="56448" spans="13:21" s="104" customFormat="1" ht="15.75">
      <c r="M56448" s="172"/>
      <c r="N56448" s="172"/>
      <c r="O56448" s="172"/>
      <c r="U56448" s="173"/>
    </row>
    <row r="56449" spans="13:21" s="104" customFormat="1" ht="15.75">
      <c r="M56449" s="172"/>
      <c r="N56449" s="172"/>
      <c r="O56449" s="172"/>
      <c r="U56449" s="173"/>
    </row>
    <row r="56450" spans="13:21" s="104" customFormat="1" ht="15.75">
      <c r="M56450" s="172"/>
      <c r="N56450" s="172"/>
      <c r="O56450" s="172"/>
      <c r="U56450" s="173"/>
    </row>
    <row r="56451" spans="13:21" s="104" customFormat="1" ht="15.75">
      <c r="M56451" s="172"/>
      <c r="N56451" s="172"/>
      <c r="O56451" s="172"/>
      <c r="U56451" s="173"/>
    </row>
    <row r="56452" spans="13:21" s="104" customFormat="1" ht="15.75">
      <c r="M56452" s="172"/>
      <c r="N56452" s="172"/>
      <c r="O56452" s="172"/>
      <c r="U56452" s="173"/>
    </row>
    <row r="56453" spans="13:21" s="104" customFormat="1" ht="15.75">
      <c r="M56453" s="172"/>
      <c r="N56453" s="172"/>
      <c r="O56453" s="172"/>
      <c r="U56453" s="173"/>
    </row>
    <row r="56454" spans="13:21" s="104" customFormat="1" ht="15.75">
      <c r="M56454" s="172"/>
      <c r="N56454" s="172"/>
      <c r="O56454" s="172"/>
      <c r="U56454" s="173"/>
    </row>
    <row r="56455" spans="13:21" s="104" customFormat="1" ht="15.75">
      <c r="M56455" s="172"/>
      <c r="N56455" s="172"/>
      <c r="O56455" s="172"/>
      <c r="U56455" s="173"/>
    </row>
    <row r="56456" spans="13:21" s="104" customFormat="1" ht="15.75">
      <c r="M56456" s="172"/>
      <c r="N56456" s="172"/>
      <c r="O56456" s="172"/>
      <c r="U56456" s="173"/>
    </row>
    <row r="56457" spans="13:21" s="104" customFormat="1" ht="15.75">
      <c r="M56457" s="172"/>
      <c r="N56457" s="172"/>
      <c r="O56457" s="172"/>
      <c r="U56457" s="173"/>
    </row>
    <row r="56458" spans="13:21" s="104" customFormat="1" ht="15.75">
      <c r="M56458" s="172"/>
      <c r="N56458" s="172"/>
      <c r="O56458" s="172"/>
      <c r="U56458" s="173"/>
    </row>
    <row r="56459" spans="13:21" s="104" customFormat="1" ht="15.75">
      <c r="M56459" s="172"/>
      <c r="N56459" s="172"/>
      <c r="O56459" s="172"/>
      <c r="U56459" s="173"/>
    </row>
    <row r="56460" spans="13:21" s="104" customFormat="1" ht="15.75">
      <c r="M56460" s="172"/>
      <c r="N56460" s="172"/>
      <c r="O56460" s="172"/>
      <c r="U56460" s="173"/>
    </row>
    <row r="56461" spans="13:21" s="104" customFormat="1" ht="15.75">
      <c r="M56461" s="172"/>
      <c r="N56461" s="172"/>
      <c r="O56461" s="172"/>
      <c r="U56461" s="173"/>
    </row>
    <row r="56462" spans="13:21" s="104" customFormat="1" ht="15.75">
      <c r="M56462" s="172"/>
      <c r="N56462" s="172"/>
      <c r="O56462" s="172"/>
      <c r="U56462" s="173"/>
    </row>
    <row r="56463" spans="13:21" s="104" customFormat="1" ht="15.75">
      <c r="M56463" s="172"/>
      <c r="N56463" s="172"/>
      <c r="O56463" s="172"/>
      <c r="U56463" s="173"/>
    </row>
    <row r="56464" spans="13:21" s="104" customFormat="1" ht="15.75">
      <c r="M56464" s="172"/>
      <c r="N56464" s="172"/>
      <c r="O56464" s="172"/>
      <c r="U56464" s="173"/>
    </row>
    <row r="56465" spans="13:21" s="104" customFormat="1" ht="15.75">
      <c r="M56465" s="172"/>
      <c r="N56465" s="172"/>
      <c r="O56465" s="172"/>
      <c r="U56465" s="173"/>
    </row>
    <row r="56466" spans="13:21" s="104" customFormat="1" ht="15.75">
      <c r="M56466" s="172"/>
      <c r="N56466" s="172"/>
      <c r="O56466" s="172"/>
      <c r="U56466" s="173"/>
    </row>
    <row r="56467" spans="13:21" s="104" customFormat="1" ht="15.75">
      <c r="M56467" s="172"/>
      <c r="N56467" s="172"/>
      <c r="O56467" s="172"/>
      <c r="U56467" s="173"/>
    </row>
    <row r="56468" spans="13:21" s="104" customFormat="1" ht="15.75">
      <c r="M56468" s="172"/>
      <c r="N56468" s="172"/>
      <c r="O56468" s="172"/>
      <c r="U56468" s="173"/>
    </row>
    <row r="56469" spans="13:21" s="104" customFormat="1" ht="15.75">
      <c r="M56469" s="172"/>
      <c r="N56469" s="172"/>
      <c r="O56469" s="172"/>
      <c r="U56469" s="173"/>
    </row>
    <row r="56470" spans="13:21" s="104" customFormat="1" ht="15.75">
      <c r="M56470" s="172"/>
      <c r="N56470" s="172"/>
      <c r="O56470" s="172"/>
      <c r="U56470" s="173"/>
    </row>
    <row r="56471" spans="13:21" s="104" customFormat="1" ht="15.75">
      <c r="M56471" s="172"/>
      <c r="N56471" s="172"/>
      <c r="O56471" s="172"/>
      <c r="U56471" s="173"/>
    </row>
    <row r="56472" spans="13:21" s="104" customFormat="1" ht="15.75">
      <c r="M56472" s="172"/>
      <c r="N56472" s="172"/>
      <c r="O56472" s="172"/>
      <c r="U56472" s="173"/>
    </row>
    <row r="56473" spans="13:21" s="104" customFormat="1" ht="15.75">
      <c r="M56473" s="172"/>
      <c r="N56473" s="172"/>
      <c r="O56473" s="172"/>
      <c r="U56473" s="173"/>
    </row>
    <row r="56474" spans="13:21" s="104" customFormat="1" ht="15.75">
      <c r="M56474" s="172"/>
      <c r="N56474" s="172"/>
      <c r="O56474" s="172"/>
      <c r="U56474" s="173"/>
    </row>
    <row r="56475" spans="13:21" s="104" customFormat="1" ht="15.75">
      <c r="M56475" s="172"/>
      <c r="N56475" s="172"/>
      <c r="O56475" s="172"/>
      <c r="U56475" s="173"/>
    </row>
    <row r="56476" spans="13:21" s="104" customFormat="1" ht="15.75">
      <c r="M56476" s="172"/>
      <c r="N56476" s="172"/>
      <c r="O56476" s="172"/>
      <c r="U56476" s="173"/>
    </row>
    <row r="56477" spans="13:21" s="104" customFormat="1" ht="15.75">
      <c r="M56477" s="172"/>
      <c r="N56477" s="172"/>
      <c r="O56477" s="172"/>
      <c r="U56477" s="173"/>
    </row>
    <row r="56478" spans="13:21" s="104" customFormat="1" ht="15.75">
      <c r="M56478" s="172"/>
      <c r="N56478" s="172"/>
      <c r="O56478" s="172"/>
      <c r="U56478" s="173"/>
    </row>
    <row r="56479" spans="13:21" s="104" customFormat="1" ht="15.75">
      <c r="M56479" s="172"/>
      <c r="N56479" s="172"/>
      <c r="O56479" s="172"/>
      <c r="U56479" s="173"/>
    </row>
    <row r="56480" spans="13:21" s="104" customFormat="1" ht="15.75">
      <c r="M56480" s="172"/>
      <c r="N56480" s="172"/>
      <c r="O56480" s="172"/>
      <c r="U56480" s="173"/>
    </row>
    <row r="56481" spans="13:21" s="104" customFormat="1" ht="15.75">
      <c r="M56481" s="172"/>
      <c r="N56481" s="172"/>
      <c r="O56481" s="172"/>
      <c r="U56481" s="173"/>
    </row>
    <row r="56482" spans="13:21" s="104" customFormat="1" ht="15.75">
      <c r="M56482" s="172"/>
      <c r="N56482" s="172"/>
      <c r="O56482" s="172"/>
      <c r="U56482" s="173"/>
    </row>
    <row r="56483" spans="13:21" s="104" customFormat="1" ht="15.75">
      <c r="M56483" s="172"/>
      <c r="N56483" s="172"/>
      <c r="O56483" s="172"/>
      <c r="U56483" s="173"/>
    </row>
    <row r="56484" spans="13:21" s="104" customFormat="1" ht="15.75">
      <c r="M56484" s="172"/>
      <c r="N56484" s="172"/>
      <c r="O56484" s="172"/>
      <c r="U56484" s="173"/>
    </row>
    <row r="56485" spans="13:21" s="104" customFormat="1" ht="15.75">
      <c r="M56485" s="172"/>
      <c r="N56485" s="172"/>
      <c r="O56485" s="172"/>
      <c r="U56485" s="173"/>
    </row>
    <row r="56486" spans="13:21" s="104" customFormat="1" ht="15.75">
      <c r="M56486" s="172"/>
      <c r="N56486" s="172"/>
      <c r="O56486" s="172"/>
      <c r="U56486" s="173"/>
    </row>
    <row r="56487" spans="13:21" s="104" customFormat="1" ht="15.75">
      <c r="M56487" s="172"/>
      <c r="N56487" s="172"/>
      <c r="O56487" s="172"/>
      <c r="U56487" s="173"/>
    </row>
    <row r="56488" spans="13:21" s="104" customFormat="1" ht="15.75">
      <c r="M56488" s="172"/>
      <c r="N56488" s="172"/>
      <c r="O56488" s="172"/>
      <c r="U56488" s="173"/>
    </row>
    <row r="56489" spans="13:21" s="104" customFormat="1" ht="15.75">
      <c r="M56489" s="172"/>
      <c r="N56489" s="172"/>
      <c r="O56489" s="172"/>
      <c r="U56489" s="173"/>
    </row>
    <row r="56490" spans="13:21" s="104" customFormat="1" ht="15.75">
      <c r="M56490" s="172"/>
      <c r="N56490" s="172"/>
      <c r="O56490" s="172"/>
      <c r="U56490" s="173"/>
    </row>
    <row r="56491" spans="13:21" s="104" customFormat="1" ht="15.75">
      <c r="M56491" s="172"/>
      <c r="N56491" s="172"/>
      <c r="O56491" s="172"/>
      <c r="U56491" s="173"/>
    </row>
    <row r="56492" spans="13:21" s="104" customFormat="1" ht="15.75">
      <c r="M56492" s="172"/>
      <c r="N56492" s="172"/>
      <c r="O56492" s="172"/>
      <c r="U56492" s="173"/>
    </row>
    <row r="56493" spans="13:21" s="104" customFormat="1" ht="15.75">
      <c r="M56493" s="172"/>
      <c r="N56493" s="172"/>
      <c r="O56493" s="172"/>
      <c r="U56493" s="173"/>
    </row>
    <row r="56494" spans="13:21" s="104" customFormat="1" ht="15.75">
      <c r="M56494" s="172"/>
      <c r="N56494" s="172"/>
      <c r="O56494" s="172"/>
      <c r="U56494" s="173"/>
    </row>
    <row r="56495" spans="13:21" s="104" customFormat="1" ht="15.75">
      <c r="M56495" s="172"/>
      <c r="N56495" s="172"/>
      <c r="O56495" s="172"/>
      <c r="U56495" s="173"/>
    </row>
    <row r="56496" spans="13:21" s="104" customFormat="1" ht="15.75">
      <c r="M56496" s="172"/>
      <c r="N56496" s="172"/>
      <c r="O56496" s="172"/>
      <c r="U56496" s="173"/>
    </row>
    <row r="56497" spans="13:21" s="104" customFormat="1" ht="15.75">
      <c r="M56497" s="172"/>
      <c r="N56497" s="172"/>
      <c r="O56497" s="172"/>
      <c r="U56497" s="173"/>
    </row>
    <row r="56498" spans="13:21" s="104" customFormat="1" ht="15.75">
      <c r="M56498" s="172"/>
      <c r="N56498" s="172"/>
      <c r="O56498" s="172"/>
      <c r="U56498" s="173"/>
    </row>
    <row r="56499" spans="13:21" s="104" customFormat="1" ht="15.75">
      <c r="M56499" s="172"/>
      <c r="N56499" s="172"/>
      <c r="O56499" s="172"/>
      <c r="U56499" s="173"/>
    </row>
    <row r="56500" spans="13:21" s="104" customFormat="1" ht="15.75">
      <c r="M56500" s="172"/>
      <c r="N56500" s="172"/>
      <c r="O56500" s="172"/>
      <c r="U56500" s="173"/>
    </row>
    <row r="56501" spans="13:21" s="104" customFormat="1" ht="15.75">
      <c r="M56501" s="172"/>
      <c r="N56501" s="172"/>
      <c r="O56501" s="172"/>
      <c r="U56501" s="173"/>
    </row>
    <row r="56502" spans="13:21" s="104" customFormat="1" ht="15.75">
      <c r="M56502" s="172"/>
      <c r="N56502" s="172"/>
      <c r="O56502" s="172"/>
      <c r="U56502" s="173"/>
    </row>
    <row r="56503" spans="13:21" s="104" customFormat="1" ht="15.75">
      <c r="M56503" s="172"/>
      <c r="N56503" s="172"/>
      <c r="O56503" s="172"/>
      <c r="U56503" s="173"/>
    </row>
    <row r="56504" spans="13:21" s="104" customFormat="1" ht="15.75">
      <c r="M56504" s="172"/>
      <c r="N56504" s="172"/>
      <c r="O56504" s="172"/>
      <c r="U56504" s="173"/>
    </row>
    <row r="56505" spans="13:21" s="104" customFormat="1" ht="15.75">
      <c r="M56505" s="172"/>
      <c r="N56505" s="172"/>
      <c r="O56505" s="172"/>
      <c r="U56505" s="173"/>
    </row>
    <row r="56506" spans="13:21" s="104" customFormat="1" ht="15.75">
      <c r="M56506" s="172"/>
      <c r="N56506" s="172"/>
      <c r="O56506" s="172"/>
      <c r="U56506" s="173"/>
    </row>
    <row r="56507" spans="13:21" s="104" customFormat="1" ht="15.75">
      <c r="M56507" s="172"/>
      <c r="N56507" s="172"/>
      <c r="O56507" s="172"/>
      <c r="U56507" s="173"/>
    </row>
    <row r="56508" spans="13:21" s="104" customFormat="1" ht="15.75">
      <c r="M56508" s="172"/>
      <c r="N56508" s="172"/>
      <c r="O56508" s="172"/>
      <c r="U56508" s="173"/>
    </row>
    <row r="56509" spans="13:21" s="104" customFormat="1" ht="15.75">
      <c r="M56509" s="172"/>
      <c r="N56509" s="172"/>
      <c r="O56509" s="172"/>
      <c r="U56509" s="173"/>
    </row>
    <row r="56510" spans="13:21" s="104" customFormat="1" ht="15.75">
      <c r="M56510" s="172"/>
      <c r="N56510" s="172"/>
      <c r="O56510" s="172"/>
      <c r="U56510" s="173"/>
    </row>
    <row r="56511" spans="13:21" s="104" customFormat="1" ht="15.75">
      <c r="M56511" s="172"/>
      <c r="N56511" s="172"/>
      <c r="O56511" s="172"/>
      <c r="U56511" s="173"/>
    </row>
    <row r="56512" spans="13:21" s="104" customFormat="1" ht="15.75">
      <c r="M56512" s="172"/>
      <c r="N56512" s="172"/>
      <c r="O56512" s="172"/>
      <c r="U56512" s="173"/>
    </row>
    <row r="56513" spans="13:21" s="104" customFormat="1" ht="15.75">
      <c r="M56513" s="172"/>
      <c r="N56513" s="172"/>
      <c r="O56513" s="172"/>
      <c r="U56513" s="173"/>
    </row>
    <row r="56514" spans="13:21" s="104" customFormat="1" ht="15.75">
      <c r="M56514" s="172"/>
      <c r="N56514" s="172"/>
      <c r="O56514" s="172"/>
      <c r="U56514" s="173"/>
    </row>
    <row r="56515" spans="13:21" s="104" customFormat="1" ht="15.75">
      <c r="M56515" s="172"/>
      <c r="N56515" s="172"/>
      <c r="O56515" s="172"/>
      <c r="U56515" s="173"/>
    </row>
    <row r="56516" spans="13:21" s="104" customFormat="1" ht="15.75">
      <c r="M56516" s="172"/>
      <c r="N56516" s="172"/>
      <c r="O56516" s="172"/>
      <c r="U56516" s="173"/>
    </row>
    <row r="56517" spans="13:21" s="104" customFormat="1" ht="15.75">
      <c r="M56517" s="172"/>
      <c r="N56517" s="172"/>
      <c r="O56517" s="172"/>
      <c r="U56517" s="173"/>
    </row>
    <row r="56518" spans="13:21" s="104" customFormat="1" ht="15.75">
      <c r="M56518" s="172"/>
      <c r="N56518" s="172"/>
      <c r="O56518" s="172"/>
      <c r="U56518" s="173"/>
    </row>
    <row r="56519" spans="13:21" s="104" customFormat="1" ht="15.75">
      <c r="M56519" s="172"/>
      <c r="N56519" s="172"/>
      <c r="O56519" s="172"/>
      <c r="U56519" s="173"/>
    </row>
    <row r="56520" spans="13:21" s="104" customFormat="1" ht="15.75">
      <c r="M56520" s="172"/>
      <c r="N56520" s="172"/>
      <c r="O56520" s="172"/>
      <c r="U56520" s="173"/>
    </row>
    <row r="56521" spans="13:21" s="104" customFormat="1" ht="15.75">
      <c r="M56521" s="172"/>
      <c r="N56521" s="172"/>
      <c r="O56521" s="172"/>
      <c r="U56521" s="173"/>
    </row>
    <row r="56522" spans="13:21" s="104" customFormat="1" ht="15.75">
      <c r="M56522" s="172"/>
      <c r="N56522" s="172"/>
      <c r="O56522" s="172"/>
      <c r="U56522" s="173"/>
    </row>
    <row r="56523" spans="13:21" s="104" customFormat="1" ht="15.75">
      <c r="M56523" s="172"/>
      <c r="N56523" s="172"/>
      <c r="O56523" s="172"/>
      <c r="U56523" s="173"/>
    </row>
    <row r="56524" spans="13:21" s="104" customFormat="1" ht="15.75">
      <c r="M56524" s="172"/>
      <c r="N56524" s="172"/>
      <c r="O56524" s="172"/>
      <c r="U56524" s="173"/>
    </row>
    <row r="56525" spans="13:21" s="104" customFormat="1" ht="15.75">
      <c r="M56525" s="172"/>
      <c r="N56525" s="172"/>
      <c r="O56525" s="172"/>
      <c r="U56525" s="173"/>
    </row>
    <row r="56526" spans="13:21" s="104" customFormat="1" ht="15.75">
      <c r="M56526" s="172"/>
      <c r="N56526" s="172"/>
      <c r="O56526" s="172"/>
      <c r="U56526" s="173"/>
    </row>
    <row r="56527" spans="13:21" s="104" customFormat="1" ht="15.75">
      <c r="M56527" s="172"/>
      <c r="N56527" s="172"/>
      <c r="O56527" s="172"/>
      <c r="U56527" s="173"/>
    </row>
    <row r="56528" spans="13:21" s="104" customFormat="1" ht="15.75">
      <c r="M56528" s="172"/>
      <c r="N56528" s="172"/>
      <c r="O56528" s="172"/>
      <c r="U56528" s="173"/>
    </row>
    <row r="56529" spans="13:21" s="104" customFormat="1" ht="15.75">
      <c r="M56529" s="172"/>
      <c r="N56529" s="172"/>
      <c r="O56529" s="172"/>
      <c r="U56529" s="173"/>
    </row>
    <row r="56530" spans="13:21" s="104" customFormat="1" ht="15.75">
      <c r="M56530" s="172"/>
      <c r="N56530" s="172"/>
      <c r="O56530" s="172"/>
      <c r="U56530" s="173"/>
    </row>
    <row r="56531" spans="13:21" s="104" customFormat="1" ht="15.75">
      <c r="M56531" s="172"/>
      <c r="N56531" s="172"/>
      <c r="O56531" s="172"/>
      <c r="U56531" s="173"/>
    </row>
    <row r="56532" spans="13:21" s="104" customFormat="1" ht="15.75">
      <c r="M56532" s="172"/>
      <c r="N56532" s="172"/>
      <c r="O56532" s="172"/>
      <c r="U56532" s="173"/>
    </row>
    <row r="56533" spans="13:21" s="104" customFormat="1" ht="15.75">
      <c r="M56533" s="172"/>
      <c r="N56533" s="172"/>
      <c r="O56533" s="172"/>
      <c r="U56533" s="173"/>
    </row>
    <row r="56534" spans="13:21" s="104" customFormat="1" ht="15.75">
      <c r="M56534" s="172"/>
      <c r="N56534" s="172"/>
      <c r="O56534" s="172"/>
      <c r="U56534" s="173"/>
    </row>
    <row r="56535" spans="13:21" s="104" customFormat="1" ht="15.75">
      <c r="M56535" s="172"/>
      <c r="N56535" s="172"/>
      <c r="O56535" s="172"/>
      <c r="U56535" s="173"/>
    </row>
    <row r="56536" spans="13:21" s="104" customFormat="1" ht="15.75">
      <c r="M56536" s="172"/>
      <c r="N56536" s="172"/>
      <c r="O56536" s="172"/>
      <c r="U56536" s="173"/>
    </row>
    <row r="56537" spans="13:21" s="104" customFormat="1" ht="15.75">
      <c r="M56537" s="172"/>
      <c r="N56537" s="172"/>
      <c r="O56537" s="172"/>
      <c r="U56537" s="173"/>
    </row>
    <row r="56538" spans="13:21" s="104" customFormat="1" ht="15.75">
      <c r="M56538" s="172"/>
      <c r="N56538" s="172"/>
      <c r="O56538" s="172"/>
      <c r="U56538" s="173"/>
    </row>
    <row r="56539" spans="13:21" s="104" customFormat="1" ht="15.75">
      <c r="M56539" s="172"/>
      <c r="N56539" s="172"/>
      <c r="O56539" s="172"/>
      <c r="U56539" s="173"/>
    </row>
    <row r="56540" spans="13:21" s="104" customFormat="1" ht="15.75">
      <c r="M56540" s="172"/>
      <c r="N56540" s="172"/>
      <c r="O56540" s="172"/>
      <c r="U56540" s="173"/>
    </row>
    <row r="56541" spans="13:21" s="104" customFormat="1" ht="15.75">
      <c r="M56541" s="172"/>
      <c r="N56541" s="172"/>
      <c r="O56541" s="172"/>
      <c r="U56541" s="173"/>
    </row>
    <row r="56542" spans="13:21" s="104" customFormat="1" ht="15.75">
      <c r="M56542" s="172"/>
      <c r="N56542" s="172"/>
      <c r="O56542" s="172"/>
      <c r="U56542" s="173"/>
    </row>
    <row r="56543" spans="13:21" s="104" customFormat="1" ht="15.75">
      <c r="M56543" s="172"/>
      <c r="N56543" s="172"/>
      <c r="O56543" s="172"/>
      <c r="U56543" s="173"/>
    </row>
    <row r="56544" spans="13:21" s="104" customFormat="1" ht="15.75">
      <c r="M56544" s="172"/>
      <c r="N56544" s="172"/>
      <c r="O56544" s="172"/>
      <c r="U56544" s="173"/>
    </row>
    <row r="56545" spans="13:21" s="104" customFormat="1" ht="15.75">
      <c r="M56545" s="172"/>
      <c r="N56545" s="172"/>
      <c r="O56545" s="172"/>
      <c r="U56545" s="173"/>
    </row>
    <row r="56546" spans="13:21" s="104" customFormat="1" ht="15.75">
      <c r="M56546" s="172"/>
      <c r="N56546" s="172"/>
      <c r="O56546" s="172"/>
      <c r="U56546" s="173"/>
    </row>
    <row r="56547" spans="13:21" s="104" customFormat="1" ht="15.75">
      <c r="M56547" s="172"/>
      <c r="N56547" s="172"/>
      <c r="O56547" s="172"/>
      <c r="U56547" s="173"/>
    </row>
    <row r="56548" spans="13:21" s="104" customFormat="1" ht="15.75">
      <c r="M56548" s="172"/>
      <c r="N56548" s="172"/>
      <c r="O56548" s="172"/>
      <c r="U56548" s="173"/>
    </row>
    <row r="56549" spans="13:21" s="104" customFormat="1" ht="15.75">
      <c r="M56549" s="172"/>
      <c r="N56549" s="172"/>
      <c r="O56549" s="172"/>
      <c r="U56549" s="173"/>
    </row>
    <row r="56550" spans="13:21" s="104" customFormat="1" ht="15.75">
      <c r="M56550" s="172"/>
      <c r="N56550" s="172"/>
      <c r="O56550" s="172"/>
      <c r="U56550" s="173"/>
    </row>
    <row r="56551" spans="13:21" s="104" customFormat="1" ht="15.75">
      <c r="M56551" s="172"/>
      <c r="N56551" s="172"/>
      <c r="O56551" s="172"/>
      <c r="U56551" s="173"/>
    </row>
    <row r="56552" spans="13:21" s="104" customFormat="1" ht="15.75">
      <c r="M56552" s="172"/>
      <c r="N56552" s="172"/>
      <c r="O56552" s="172"/>
      <c r="U56552" s="173"/>
    </row>
    <row r="56553" spans="13:21" s="104" customFormat="1" ht="15.75">
      <c r="M56553" s="172"/>
      <c r="N56553" s="172"/>
      <c r="O56553" s="172"/>
      <c r="U56553" s="173"/>
    </row>
    <row r="56554" spans="13:21" s="104" customFormat="1" ht="15.75">
      <c r="M56554" s="172"/>
      <c r="N56554" s="172"/>
      <c r="O56554" s="172"/>
      <c r="U56554" s="173"/>
    </row>
    <row r="56555" spans="13:21" s="104" customFormat="1" ht="15.75">
      <c r="M56555" s="172"/>
      <c r="N56555" s="172"/>
      <c r="O56555" s="172"/>
      <c r="U56555" s="173"/>
    </row>
    <row r="56556" spans="13:21" s="104" customFormat="1" ht="15.75">
      <c r="M56556" s="172"/>
      <c r="N56556" s="172"/>
      <c r="O56556" s="172"/>
      <c r="U56556" s="173"/>
    </row>
    <row r="56557" spans="13:21" s="104" customFormat="1" ht="15.75">
      <c r="M56557" s="172"/>
      <c r="N56557" s="172"/>
      <c r="O56557" s="172"/>
      <c r="U56557" s="173"/>
    </row>
    <row r="56558" spans="13:21" s="104" customFormat="1" ht="15.75">
      <c r="M56558" s="172"/>
      <c r="N56558" s="172"/>
      <c r="O56558" s="172"/>
      <c r="U56558" s="173"/>
    </row>
    <row r="56559" spans="13:21" s="104" customFormat="1" ht="15.75">
      <c r="M56559" s="172"/>
      <c r="N56559" s="172"/>
      <c r="O56559" s="172"/>
      <c r="U56559" s="173"/>
    </row>
    <row r="56560" spans="13:21" s="104" customFormat="1" ht="15.75">
      <c r="M56560" s="172"/>
      <c r="N56560" s="172"/>
      <c r="O56560" s="172"/>
      <c r="U56560" s="173"/>
    </row>
    <row r="56561" spans="13:21" s="104" customFormat="1" ht="15.75">
      <c r="M56561" s="172"/>
      <c r="N56561" s="172"/>
      <c r="O56561" s="172"/>
      <c r="U56561" s="173"/>
    </row>
    <row r="56562" spans="13:21" s="104" customFormat="1" ht="15.75">
      <c r="M56562" s="172"/>
      <c r="N56562" s="172"/>
      <c r="O56562" s="172"/>
      <c r="U56562" s="173"/>
    </row>
    <row r="56563" spans="13:21" s="104" customFormat="1" ht="15.75">
      <c r="M56563" s="172"/>
      <c r="N56563" s="172"/>
      <c r="O56563" s="172"/>
      <c r="U56563" s="173"/>
    </row>
    <row r="56564" spans="13:21" s="104" customFormat="1" ht="15.75">
      <c r="M56564" s="172"/>
      <c r="N56564" s="172"/>
      <c r="O56564" s="172"/>
      <c r="U56564" s="173"/>
    </row>
    <row r="56565" spans="13:21" s="104" customFormat="1" ht="15.75">
      <c r="M56565" s="172"/>
      <c r="N56565" s="172"/>
      <c r="O56565" s="172"/>
      <c r="U56565" s="173"/>
    </row>
    <row r="56566" spans="13:21" s="104" customFormat="1" ht="15.75">
      <c r="M56566" s="172"/>
      <c r="N56566" s="172"/>
      <c r="O56566" s="172"/>
      <c r="U56566" s="173"/>
    </row>
    <row r="56567" spans="13:21" s="104" customFormat="1" ht="15.75">
      <c r="M56567" s="172"/>
      <c r="N56567" s="172"/>
      <c r="O56567" s="172"/>
      <c r="U56567" s="173"/>
    </row>
    <row r="56568" spans="13:21" s="104" customFormat="1" ht="15.75">
      <c r="M56568" s="172"/>
      <c r="N56568" s="172"/>
      <c r="O56568" s="172"/>
      <c r="U56568" s="173"/>
    </row>
    <row r="56569" spans="13:21" s="104" customFormat="1" ht="15.75">
      <c r="M56569" s="172"/>
      <c r="N56569" s="172"/>
      <c r="O56569" s="172"/>
      <c r="U56569" s="173"/>
    </row>
    <row r="56570" spans="13:21" s="104" customFormat="1" ht="15.75">
      <c r="M56570" s="172"/>
      <c r="N56570" s="172"/>
      <c r="O56570" s="172"/>
      <c r="U56570" s="173"/>
    </row>
    <row r="56571" spans="13:21" s="104" customFormat="1" ht="15.75">
      <c r="M56571" s="172"/>
      <c r="N56571" s="172"/>
      <c r="O56571" s="172"/>
      <c r="U56571" s="173"/>
    </row>
    <row r="56572" spans="13:21" s="104" customFormat="1" ht="15.75">
      <c r="M56572" s="172"/>
      <c r="N56572" s="172"/>
      <c r="O56572" s="172"/>
      <c r="U56572" s="173"/>
    </row>
    <row r="56573" spans="13:21" s="104" customFormat="1" ht="15.75">
      <c r="M56573" s="172"/>
      <c r="N56573" s="172"/>
      <c r="O56573" s="172"/>
      <c r="U56573" s="173"/>
    </row>
    <row r="56574" spans="13:21" s="104" customFormat="1" ht="15.75">
      <c r="M56574" s="172"/>
      <c r="N56574" s="172"/>
      <c r="O56574" s="172"/>
      <c r="U56574" s="173"/>
    </row>
    <row r="56575" spans="13:21" s="104" customFormat="1" ht="15.75">
      <c r="M56575" s="172"/>
      <c r="N56575" s="172"/>
      <c r="O56575" s="172"/>
      <c r="U56575" s="173"/>
    </row>
    <row r="56576" spans="13:21" s="104" customFormat="1" ht="15.75">
      <c r="M56576" s="172"/>
      <c r="N56576" s="172"/>
      <c r="O56576" s="172"/>
      <c r="U56576" s="173"/>
    </row>
    <row r="56577" spans="13:21" s="104" customFormat="1" ht="15.75">
      <c r="M56577" s="172"/>
      <c r="N56577" s="172"/>
      <c r="O56577" s="172"/>
      <c r="U56577" s="173"/>
    </row>
    <row r="56578" spans="13:21" s="104" customFormat="1" ht="15.75">
      <c r="M56578" s="172"/>
      <c r="N56578" s="172"/>
      <c r="O56578" s="172"/>
      <c r="U56578" s="173"/>
    </row>
    <row r="56579" spans="13:21" s="104" customFormat="1" ht="15.75">
      <c r="M56579" s="172"/>
      <c r="N56579" s="172"/>
      <c r="O56579" s="172"/>
      <c r="U56579" s="173"/>
    </row>
    <row r="56580" spans="13:21" s="104" customFormat="1" ht="15.75">
      <c r="M56580" s="172"/>
      <c r="N56580" s="172"/>
      <c r="O56580" s="172"/>
      <c r="U56580" s="173"/>
    </row>
    <row r="56581" spans="13:21" s="104" customFormat="1" ht="15.75">
      <c r="M56581" s="172"/>
      <c r="N56581" s="172"/>
      <c r="O56581" s="172"/>
      <c r="U56581" s="173"/>
    </row>
    <row r="56582" spans="13:21" s="104" customFormat="1" ht="15.75">
      <c r="M56582" s="172"/>
      <c r="N56582" s="172"/>
      <c r="O56582" s="172"/>
      <c r="U56582" s="173"/>
    </row>
    <row r="56583" spans="13:21" s="104" customFormat="1" ht="15.75">
      <c r="M56583" s="172"/>
      <c r="N56583" s="172"/>
      <c r="O56583" s="172"/>
      <c r="U56583" s="173"/>
    </row>
    <row r="56584" spans="13:21" s="104" customFormat="1" ht="15.75">
      <c r="M56584" s="172"/>
      <c r="N56584" s="172"/>
      <c r="O56584" s="172"/>
      <c r="U56584" s="173"/>
    </row>
    <row r="56585" spans="13:21" s="104" customFormat="1" ht="15.75">
      <c r="M56585" s="172"/>
      <c r="N56585" s="172"/>
      <c r="O56585" s="172"/>
      <c r="U56585" s="173"/>
    </row>
    <row r="56586" spans="13:21" s="104" customFormat="1" ht="15.75">
      <c r="M56586" s="172"/>
      <c r="N56586" s="172"/>
      <c r="O56586" s="172"/>
      <c r="U56586" s="173"/>
    </row>
    <row r="56587" spans="13:21" s="104" customFormat="1" ht="15.75">
      <c r="M56587" s="172"/>
      <c r="N56587" s="172"/>
      <c r="O56587" s="172"/>
      <c r="U56587" s="173"/>
    </row>
    <row r="56588" spans="13:21" s="104" customFormat="1" ht="15.75">
      <c r="M56588" s="172"/>
      <c r="N56588" s="172"/>
      <c r="O56588" s="172"/>
      <c r="U56588" s="173"/>
    </row>
    <row r="56589" spans="13:21" s="104" customFormat="1" ht="15.75">
      <c r="M56589" s="172"/>
      <c r="N56589" s="172"/>
      <c r="O56589" s="172"/>
      <c r="U56589" s="173"/>
    </row>
    <row r="56590" spans="13:21" s="104" customFormat="1" ht="15.75">
      <c r="M56590" s="172"/>
      <c r="N56590" s="172"/>
      <c r="O56590" s="172"/>
      <c r="U56590" s="173"/>
    </row>
    <row r="56591" spans="13:21" s="104" customFormat="1" ht="15.75">
      <c r="M56591" s="172"/>
      <c r="N56591" s="172"/>
      <c r="O56591" s="172"/>
      <c r="U56591" s="173"/>
    </row>
    <row r="56592" spans="13:21" s="104" customFormat="1" ht="15.75">
      <c r="M56592" s="172"/>
      <c r="N56592" s="172"/>
      <c r="O56592" s="172"/>
      <c r="U56592" s="173"/>
    </row>
    <row r="56593" spans="13:21" s="104" customFormat="1" ht="15.75">
      <c r="M56593" s="172"/>
      <c r="N56593" s="172"/>
      <c r="O56593" s="172"/>
      <c r="U56593" s="173"/>
    </row>
    <row r="56594" spans="13:21" s="104" customFormat="1" ht="15.75">
      <c r="M56594" s="172"/>
      <c r="N56594" s="172"/>
      <c r="O56594" s="172"/>
      <c r="U56594" s="173"/>
    </row>
    <row r="56595" spans="13:21" s="104" customFormat="1" ht="15.75">
      <c r="M56595" s="172"/>
      <c r="N56595" s="172"/>
      <c r="O56595" s="172"/>
      <c r="U56595" s="173"/>
    </row>
    <row r="56596" spans="13:21" s="104" customFormat="1" ht="15.75">
      <c r="M56596" s="172"/>
      <c r="N56596" s="172"/>
      <c r="O56596" s="172"/>
      <c r="U56596" s="173"/>
    </row>
    <row r="56597" spans="13:21" s="104" customFormat="1" ht="15.75">
      <c r="M56597" s="172"/>
      <c r="N56597" s="172"/>
      <c r="O56597" s="172"/>
      <c r="U56597" s="173"/>
    </row>
    <row r="56598" spans="13:21" s="104" customFormat="1" ht="15.75">
      <c r="M56598" s="172"/>
      <c r="N56598" s="172"/>
      <c r="O56598" s="172"/>
      <c r="U56598" s="173"/>
    </row>
    <row r="56599" spans="13:21" s="104" customFormat="1" ht="15.75">
      <c r="M56599" s="172"/>
      <c r="N56599" s="172"/>
      <c r="O56599" s="172"/>
      <c r="U56599" s="173"/>
    </row>
    <row r="56600" spans="13:21" s="104" customFormat="1" ht="15.75">
      <c r="M56600" s="172"/>
      <c r="N56600" s="172"/>
      <c r="O56600" s="172"/>
      <c r="U56600" s="173"/>
    </row>
    <row r="56601" spans="13:21" s="104" customFormat="1" ht="15.75">
      <c r="M56601" s="172"/>
      <c r="N56601" s="172"/>
      <c r="O56601" s="172"/>
      <c r="U56601" s="173"/>
    </row>
    <row r="56602" spans="13:21" s="104" customFormat="1" ht="15.75">
      <c r="M56602" s="172"/>
      <c r="N56602" s="172"/>
      <c r="O56602" s="172"/>
      <c r="U56602" s="173"/>
    </row>
    <row r="56603" spans="13:21" s="104" customFormat="1" ht="15.75">
      <c r="M56603" s="172"/>
      <c r="N56603" s="172"/>
      <c r="O56603" s="172"/>
      <c r="U56603" s="173"/>
    </row>
    <row r="56604" spans="13:21" s="104" customFormat="1" ht="15.75">
      <c r="M56604" s="172"/>
      <c r="N56604" s="172"/>
      <c r="O56604" s="172"/>
      <c r="U56604" s="173"/>
    </row>
    <row r="56605" spans="13:21" s="104" customFormat="1" ht="15.75">
      <c r="M56605" s="172"/>
      <c r="N56605" s="172"/>
      <c r="O56605" s="172"/>
      <c r="U56605" s="173"/>
    </row>
    <row r="56606" spans="13:21" s="104" customFormat="1" ht="15.75">
      <c r="M56606" s="172"/>
      <c r="N56606" s="172"/>
      <c r="O56606" s="172"/>
      <c r="U56606" s="173"/>
    </row>
    <row r="56607" spans="13:21" s="104" customFormat="1" ht="15.75">
      <c r="M56607" s="172"/>
      <c r="N56607" s="172"/>
      <c r="O56607" s="172"/>
      <c r="U56607" s="173"/>
    </row>
    <row r="56608" spans="13:21" s="104" customFormat="1" ht="15.75">
      <c r="M56608" s="172"/>
      <c r="N56608" s="172"/>
      <c r="O56608" s="172"/>
      <c r="U56608" s="173"/>
    </row>
    <row r="56609" spans="13:21" s="104" customFormat="1" ht="15.75">
      <c r="M56609" s="172"/>
      <c r="N56609" s="172"/>
      <c r="O56609" s="172"/>
      <c r="U56609" s="173"/>
    </row>
    <row r="56610" spans="13:21" s="104" customFormat="1" ht="15.75">
      <c r="M56610" s="172"/>
      <c r="N56610" s="172"/>
      <c r="O56610" s="172"/>
      <c r="U56610" s="173"/>
    </row>
    <row r="56611" spans="13:21" s="104" customFormat="1" ht="15.75">
      <c r="M56611" s="172"/>
      <c r="N56611" s="172"/>
      <c r="O56611" s="172"/>
      <c r="U56611" s="173"/>
    </row>
    <row r="56612" spans="13:21" s="104" customFormat="1" ht="15.75">
      <c r="M56612" s="172"/>
      <c r="N56612" s="172"/>
      <c r="O56612" s="172"/>
      <c r="U56612" s="173"/>
    </row>
    <row r="56613" spans="13:21" s="104" customFormat="1" ht="15.75">
      <c r="M56613" s="172"/>
      <c r="N56613" s="172"/>
      <c r="O56613" s="172"/>
      <c r="U56613" s="173"/>
    </row>
    <row r="56614" spans="13:21" s="104" customFormat="1" ht="15.75">
      <c r="M56614" s="172"/>
      <c r="N56614" s="172"/>
      <c r="O56614" s="172"/>
      <c r="U56614" s="173"/>
    </row>
    <row r="56615" spans="13:21" s="104" customFormat="1" ht="15.75">
      <c r="M56615" s="172"/>
      <c r="N56615" s="172"/>
      <c r="O56615" s="172"/>
      <c r="U56615" s="173"/>
    </row>
    <row r="56616" spans="13:21" s="104" customFormat="1" ht="15.75">
      <c r="M56616" s="172"/>
      <c r="N56616" s="172"/>
      <c r="O56616" s="172"/>
      <c r="U56616" s="173"/>
    </row>
    <row r="56617" spans="13:21" s="104" customFormat="1" ht="15.75">
      <c r="M56617" s="172"/>
      <c r="N56617" s="172"/>
      <c r="O56617" s="172"/>
      <c r="U56617" s="173"/>
    </row>
    <row r="56618" spans="13:21" s="104" customFormat="1" ht="15.75">
      <c r="M56618" s="172"/>
      <c r="N56618" s="172"/>
      <c r="O56618" s="172"/>
      <c r="U56618" s="173"/>
    </row>
    <row r="56619" spans="13:21" s="104" customFormat="1" ht="15.75">
      <c r="M56619" s="172"/>
      <c r="N56619" s="172"/>
      <c r="O56619" s="172"/>
      <c r="U56619" s="173"/>
    </row>
    <row r="56620" spans="13:21" s="104" customFormat="1" ht="15.75">
      <c r="M56620" s="172"/>
      <c r="N56620" s="172"/>
      <c r="O56620" s="172"/>
      <c r="U56620" s="173"/>
    </row>
    <row r="56621" spans="13:21" s="104" customFormat="1" ht="15.75">
      <c r="M56621" s="172"/>
      <c r="N56621" s="172"/>
      <c r="O56621" s="172"/>
      <c r="U56621" s="173"/>
    </row>
    <row r="56622" spans="13:21" s="104" customFormat="1" ht="15.75">
      <c r="M56622" s="172"/>
      <c r="N56622" s="172"/>
      <c r="O56622" s="172"/>
      <c r="U56622" s="173"/>
    </row>
    <row r="56623" spans="13:21" s="104" customFormat="1" ht="15.75">
      <c r="M56623" s="172"/>
      <c r="N56623" s="172"/>
      <c r="O56623" s="172"/>
      <c r="U56623" s="173"/>
    </row>
    <row r="56624" spans="13:21" s="104" customFormat="1" ht="15.75">
      <c r="M56624" s="172"/>
      <c r="N56624" s="172"/>
      <c r="O56624" s="172"/>
      <c r="U56624" s="173"/>
    </row>
    <row r="56625" spans="13:21" s="104" customFormat="1" ht="15.75">
      <c r="M56625" s="172"/>
      <c r="N56625" s="172"/>
      <c r="O56625" s="172"/>
      <c r="U56625" s="173"/>
    </row>
    <row r="56626" spans="13:21" s="104" customFormat="1" ht="15.75">
      <c r="M56626" s="172"/>
      <c r="N56626" s="172"/>
      <c r="O56626" s="172"/>
      <c r="U56626" s="173"/>
    </row>
    <row r="56627" spans="13:21" s="104" customFormat="1" ht="15.75">
      <c r="M56627" s="172"/>
      <c r="N56627" s="172"/>
      <c r="O56627" s="172"/>
      <c r="U56627" s="173"/>
    </row>
    <row r="56628" spans="13:21" s="104" customFormat="1" ht="15.75">
      <c r="M56628" s="172"/>
      <c r="N56628" s="172"/>
      <c r="O56628" s="172"/>
      <c r="U56628" s="173"/>
    </row>
    <row r="56629" spans="13:21" s="104" customFormat="1" ht="15.75">
      <c r="M56629" s="172"/>
      <c r="N56629" s="172"/>
      <c r="O56629" s="172"/>
      <c r="U56629" s="173"/>
    </row>
    <row r="56630" spans="13:21" s="104" customFormat="1" ht="15.75">
      <c r="M56630" s="172"/>
      <c r="N56630" s="172"/>
      <c r="O56630" s="172"/>
      <c r="U56630" s="173"/>
    </row>
    <row r="56631" spans="13:21" s="104" customFormat="1" ht="15.75">
      <c r="M56631" s="172"/>
      <c r="N56631" s="172"/>
      <c r="O56631" s="172"/>
      <c r="U56631" s="173"/>
    </row>
    <row r="56632" spans="13:21" s="104" customFormat="1" ht="15.75">
      <c r="M56632" s="172"/>
      <c r="N56632" s="172"/>
      <c r="O56632" s="172"/>
      <c r="U56632" s="173"/>
    </row>
    <row r="56633" spans="13:21" s="104" customFormat="1" ht="15.75">
      <c r="M56633" s="172"/>
      <c r="N56633" s="172"/>
      <c r="O56633" s="172"/>
      <c r="U56633" s="173"/>
    </row>
    <row r="56634" spans="13:21" s="104" customFormat="1" ht="15.75">
      <c r="M56634" s="172"/>
      <c r="N56634" s="172"/>
      <c r="O56634" s="172"/>
      <c r="U56634" s="173"/>
    </row>
    <row r="56635" spans="13:21" s="104" customFormat="1" ht="15.75">
      <c r="M56635" s="172"/>
      <c r="N56635" s="172"/>
      <c r="O56635" s="172"/>
      <c r="U56635" s="173"/>
    </row>
    <row r="56636" spans="13:21" s="104" customFormat="1" ht="15.75">
      <c r="M56636" s="172"/>
      <c r="N56636" s="172"/>
      <c r="O56636" s="172"/>
      <c r="U56636" s="173"/>
    </row>
    <row r="56637" spans="13:21" s="104" customFormat="1" ht="15.75">
      <c r="M56637" s="172"/>
      <c r="N56637" s="172"/>
      <c r="O56637" s="172"/>
      <c r="U56637" s="173"/>
    </row>
    <row r="56638" spans="13:21" s="104" customFormat="1" ht="15.75">
      <c r="M56638" s="172"/>
      <c r="N56638" s="172"/>
      <c r="O56638" s="172"/>
      <c r="U56638" s="173"/>
    </row>
    <row r="56639" spans="13:21" s="104" customFormat="1" ht="15.75">
      <c r="M56639" s="172"/>
      <c r="N56639" s="172"/>
      <c r="O56639" s="172"/>
      <c r="U56639" s="173"/>
    </row>
    <row r="56640" spans="13:21" s="104" customFormat="1" ht="15.75">
      <c r="M56640" s="172"/>
      <c r="N56640" s="172"/>
      <c r="O56640" s="172"/>
      <c r="U56640" s="173"/>
    </row>
    <row r="56641" spans="13:21" s="104" customFormat="1" ht="15.75">
      <c r="M56641" s="172"/>
      <c r="N56641" s="172"/>
      <c r="O56641" s="172"/>
      <c r="U56641" s="173"/>
    </row>
    <row r="56642" spans="13:21" s="104" customFormat="1" ht="15.75">
      <c r="M56642" s="172"/>
      <c r="N56642" s="172"/>
      <c r="O56642" s="172"/>
      <c r="U56642" s="173"/>
    </row>
    <row r="56643" spans="13:21" s="104" customFormat="1" ht="15.75">
      <c r="M56643" s="172"/>
      <c r="N56643" s="172"/>
      <c r="O56643" s="172"/>
      <c r="U56643" s="173"/>
    </row>
    <row r="56644" spans="13:21" s="104" customFormat="1" ht="15.75">
      <c r="M56644" s="172"/>
      <c r="N56644" s="172"/>
      <c r="O56644" s="172"/>
      <c r="U56644" s="173"/>
    </row>
    <row r="56645" spans="13:21" s="104" customFormat="1" ht="15.75">
      <c r="M56645" s="172"/>
      <c r="N56645" s="172"/>
      <c r="O56645" s="172"/>
      <c r="U56645" s="173"/>
    </row>
    <row r="56646" spans="13:21" s="104" customFormat="1" ht="15.75">
      <c r="M56646" s="172"/>
      <c r="N56646" s="172"/>
      <c r="O56646" s="172"/>
      <c r="U56646" s="173"/>
    </row>
    <row r="56647" spans="13:21" s="104" customFormat="1" ht="15.75">
      <c r="M56647" s="172"/>
      <c r="N56647" s="172"/>
      <c r="O56647" s="172"/>
      <c r="U56647" s="173"/>
    </row>
    <row r="56648" spans="13:21" s="104" customFormat="1" ht="15.75">
      <c r="M56648" s="172"/>
      <c r="N56648" s="172"/>
      <c r="O56648" s="172"/>
      <c r="U56648" s="173"/>
    </row>
    <row r="56649" spans="13:21" s="104" customFormat="1" ht="15.75">
      <c r="M56649" s="172"/>
      <c r="N56649" s="172"/>
      <c r="O56649" s="172"/>
      <c r="U56649" s="173"/>
    </row>
    <row r="56650" spans="13:21" s="104" customFormat="1" ht="15.75">
      <c r="M56650" s="172"/>
      <c r="N56650" s="172"/>
      <c r="O56650" s="172"/>
      <c r="U56650" s="173"/>
    </row>
    <row r="56651" spans="13:21" s="104" customFormat="1" ht="15.75">
      <c r="M56651" s="172"/>
      <c r="N56651" s="172"/>
      <c r="O56651" s="172"/>
      <c r="U56651" s="173"/>
    </row>
    <row r="56652" spans="13:21" s="104" customFormat="1" ht="15.75">
      <c r="M56652" s="172"/>
      <c r="N56652" s="172"/>
      <c r="O56652" s="172"/>
      <c r="U56652" s="173"/>
    </row>
    <row r="56653" spans="13:21" s="104" customFormat="1" ht="15.75">
      <c r="M56653" s="172"/>
      <c r="N56653" s="172"/>
      <c r="O56653" s="172"/>
      <c r="U56653" s="173"/>
    </row>
    <row r="56654" spans="13:21" s="104" customFormat="1" ht="15.75">
      <c r="M56654" s="172"/>
      <c r="N56654" s="172"/>
      <c r="O56654" s="172"/>
      <c r="U56654" s="173"/>
    </row>
    <row r="56655" spans="13:21" s="104" customFormat="1" ht="15.75">
      <c r="M56655" s="172"/>
      <c r="N56655" s="172"/>
      <c r="O56655" s="172"/>
      <c r="U56655" s="173"/>
    </row>
    <row r="56656" spans="13:21" s="104" customFormat="1" ht="15.75">
      <c r="M56656" s="172"/>
      <c r="N56656" s="172"/>
      <c r="O56656" s="172"/>
      <c r="U56656" s="173"/>
    </row>
    <row r="56657" spans="13:21" s="104" customFormat="1" ht="15.75">
      <c r="M56657" s="172"/>
      <c r="N56657" s="172"/>
      <c r="O56657" s="172"/>
      <c r="U56657" s="173"/>
    </row>
    <row r="56658" spans="13:21" s="104" customFormat="1" ht="15.75">
      <c r="M56658" s="172"/>
      <c r="N56658" s="172"/>
      <c r="O56658" s="172"/>
      <c r="U56658" s="173"/>
    </row>
    <row r="56659" spans="13:21" s="104" customFormat="1" ht="15.75">
      <c r="M56659" s="172"/>
      <c r="N56659" s="172"/>
      <c r="O56659" s="172"/>
      <c r="U56659" s="173"/>
    </row>
    <row r="56660" spans="13:21" s="104" customFormat="1" ht="15.75">
      <c r="M56660" s="172"/>
      <c r="N56660" s="172"/>
      <c r="O56660" s="172"/>
      <c r="U56660" s="173"/>
    </row>
    <row r="56661" spans="13:21" s="104" customFormat="1" ht="15.75">
      <c r="M56661" s="172"/>
      <c r="N56661" s="172"/>
      <c r="O56661" s="172"/>
      <c r="U56661" s="173"/>
    </row>
    <row r="56662" spans="13:21" s="104" customFormat="1" ht="15.75">
      <c r="M56662" s="172"/>
      <c r="N56662" s="172"/>
      <c r="O56662" s="172"/>
      <c r="U56662" s="173"/>
    </row>
    <row r="56663" spans="13:21" s="104" customFormat="1" ht="15.75">
      <c r="M56663" s="172"/>
      <c r="N56663" s="172"/>
      <c r="O56663" s="172"/>
      <c r="U56663" s="173"/>
    </row>
    <row r="56664" spans="13:21" s="104" customFormat="1" ht="15.75">
      <c r="M56664" s="172"/>
      <c r="N56664" s="172"/>
      <c r="O56664" s="172"/>
      <c r="U56664" s="173"/>
    </row>
    <row r="56665" spans="13:21" s="104" customFormat="1" ht="15.75">
      <c r="M56665" s="172"/>
      <c r="N56665" s="172"/>
      <c r="O56665" s="172"/>
      <c r="U56665" s="173"/>
    </row>
    <row r="56666" spans="13:21" s="104" customFormat="1" ht="15.75">
      <c r="M56666" s="172"/>
      <c r="N56666" s="172"/>
      <c r="O56666" s="172"/>
      <c r="U56666" s="173"/>
    </row>
    <row r="56667" spans="13:21" s="104" customFormat="1" ht="15.75">
      <c r="M56667" s="172"/>
      <c r="N56667" s="172"/>
      <c r="O56667" s="172"/>
      <c r="U56667" s="173"/>
    </row>
    <row r="56668" spans="13:21" s="104" customFormat="1" ht="15.75">
      <c r="M56668" s="172"/>
      <c r="N56668" s="172"/>
      <c r="O56668" s="172"/>
      <c r="U56668" s="173"/>
    </row>
    <row r="56669" spans="13:21" s="104" customFormat="1" ht="15.75">
      <c r="M56669" s="172"/>
      <c r="N56669" s="172"/>
      <c r="O56669" s="172"/>
      <c r="U56669" s="173"/>
    </row>
    <row r="56670" spans="13:21" s="104" customFormat="1" ht="15.75">
      <c r="M56670" s="172"/>
      <c r="N56670" s="172"/>
      <c r="O56670" s="172"/>
      <c r="U56670" s="173"/>
    </row>
    <row r="56671" spans="13:21" s="104" customFormat="1" ht="15.75">
      <c r="M56671" s="172"/>
      <c r="N56671" s="172"/>
      <c r="O56671" s="172"/>
      <c r="U56671" s="173"/>
    </row>
    <row r="56672" spans="13:21" s="104" customFormat="1" ht="15.75">
      <c r="M56672" s="172"/>
      <c r="N56672" s="172"/>
      <c r="O56672" s="172"/>
      <c r="U56672" s="173"/>
    </row>
    <row r="56673" spans="13:21" s="104" customFormat="1" ht="15.75">
      <c r="M56673" s="172"/>
      <c r="N56673" s="172"/>
      <c r="O56673" s="172"/>
      <c r="U56673" s="173"/>
    </row>
    <row r="56674" spans="13:21" s="104" customFormat="1" ht="15.75">
      <c r="M56674" s="172"/>
      <c r="N56674" s="172"/>
      <c r="O56674" s="172"/>
      <c r="U56674" s="173"/>
    </row>
    <row r="56675" spans="13:21" s="104" customFormat="1" ht="15.75">
      <c r="M56675" s="172"/>
      <c r="N56675" s="172"/>
      <c r="O56675" s="172"/>
      <c r="U56675" s="173"/>
    </row>
    <row r="56676" spans="13:21" s="104" customFormat="1" ht="15.75">
      <c r="M56676" s="172"/>
      <c r="N56676" s="172"/>
      <c r="O56676" s="172"/>
      <c r="U56676" s="173"/>
    </row>
    <row r="56677" spans="13:21" s="104" customFormat="1" ht="15.75">
      <c r="M56677" s="172"/>
      <c r="N56677" s="172"/>
      <c r="O56677" s="172"/>
      <c r="U56677" s="173"/>
    </row>
    <row r="56678" spans="13:21" s="104" customFormat="1" ht="15.75">
      <c r="M56678" s="172"/>
      <c r="N56678" s="172"/>
      <c r="O56678" s="172"/>
      <c r="U56678" s="173"/>
    </row>
    <row r="56679" spans="13:21" s="104" customFormat="1" ht="15.75">
      <c r="M56679" s="172"/>
      <c r="N56679" s="172"/>
      <c r="O56679" s="172"/>
      <c r="U56679" s="173"/>
    </row>
    <row r="56680" spans="13:21" s="104" customFormat="1" ht="15.75">
      <c r="M56680" s="172"/>
      <c r="N56680" s="172"/>
      <c r="O56680" s="172"/>
      <c r="U56680" s="173"/>
    </row>
    <row r="56681" spans="13:21" s="104" customFormat="1" ht="15.75">
      <c r="M56681" s="172"/>
      <c r="N56681" s="172"/>
      <c r="O56681" s="172"/>
      <c r="U56681" s="173"/>
    </row>
    <row r="56682" spans="13:21" s="104" customFormat="1" ht="15.75">
      <c r="M56682" s="172"/>
      <c r="N56682" s="172"/>
      <c r="O56682" s="172"/>
      <c r="U56682" s="173"/>
    </row>
    <row r="56683" spans="13:21" s="104" customFormat="1" ht="15.75">
      <c r="M56683" s="172"/>
      <c r="N56683" s="172"/>
      <c r="O56683" s="172"/>
      <c r="U56683" s="173"/>
    </row>
    <row r="56684" spans="13:21" s="104" customFormat="1" ht="15.75">
      <c r="M56684" s="172"/>
      <c r="N56684" s="172"/>
      <c r="O56684" s="172"/>
      <c r="U56684" s="173"/>
    </row>
    <row r="56685" spans="13:21" s="104" customFormat="1" ht="15.75">
      <c r="M56685" s="172"/>
      <c r="N56685" s="172"/>
      <c r="O56685" s="172"/>
      <c r="U56685" s="173"/>
    </row>
    <row r="56686" spans="13:21" s="104" customFormat="1" ht="15.75">
      <c r="M56686" s="172"/>
      <c r="N56686" s="172"/>
      <c r="O56686" s="172"/>
      <c r="U56686" s="173"/>
    </row>
    <row r="56687" spans="13:21" s="104" customFormat="1" ht="15.75">
      <c r="M56687" s="172"/>
      <c r="N56687" s="172"/>
      <c r="O56687" s="172"/>
      <c r="U56687" s="173"/>
    </row>
    <row r="56688" spans="13:21" s="104" customFormat="1" ht="15.75">
      <c r="M56688" s="172"/>
      <c r="N56688" s="172"/>
      <c r="O56688" s="172"/>
      <c r="U56688" s="173"/>
    </row>
    <row r="56689" spans="13:21" s="104" customFormat="1" ht="15.75">
      <c r="M56689" s="172"/>
      <c r="N56689" s="172"/>
      <c r="O56689" s="172"/>
      <c r="U56689" s="173"/>
    </row>
    <row r="56690" spans="13:21" s="104" customFormat="1" ht="15.75">
      <c r="M56690" s="172"/>
      <c r="N56690" s="172"/>
      <c r="O56690" s="172"/>
      <c r="U56690" s="173"/>
    </row>
    <row r="56691" spans="13:21" s="104" customFormat="1" ht="15.75">
      <c r="M56691" s="172"/>
      <c r="N56691" s="172"/>
      <c r="O56691" s="172"/>
      <c r="U56691" s="173"/>
    </row>
    <row r="56692" spans="13:21" s="104" customFormat="1" ht="15.75">
      <c r="M56692" s="172"/>
      <c r="N56692" s="172"/>
      <c r="O56692" s="172"/>
      <c r="U56692" s="173"/>
    </row>
    <row r="56693" spans="13:21" s="104" customFormat="1" ht="15.75">
      <c r="M56693" s="172"/>
      <c r="N56693" s="172"/>
      <c r="O56693" s="172"/>
      <c r="U56693" s="173"/>
    </row>
    <row r="56694" spans="13:21" s="104" customFormat="1" ht="15.75">
      <c r="M56694" s="172"/>
      <c r="N56694" s="172"/>
      <c r="O56694" s="172"/>
      <c r="U56694" s="173"/>
    </row>
    <row r="56695" spans="13:21" s="104" customFormat="1" ht="15.75">
      <c r="M56695" s="172"/>
      <c r="N56695" s="172"/>
      <c r="O56695" s="172"/>
      <c r="U56695" s="173"/>
    </row>
    <row r="56696" spans="13:21" s="104" customFormat="1" ht="15.75">
      <c r="M56696" s="172"/>
      <c r="N56696" s="172"/>
      <c r="O56696" s="172"/>
      <c r="U56696" s="173"/>
    </row>
    <row r="56697" spans="13:21" s="104" customFormat="1" ht="15.75">
      <c r="M56697" s="172"/>
      <c r="N56697" s="172"/>
      <c r="O56697" s="172"/>
      <c r="U56697" s="173"/>
    </row>
    <row r="56698" spans="13:21" s="104" customFormat="1" ht="15.75">
      <c r="M56698" s="172"/>
      <c r="N56698" s="172"/>
      <c r="O56698" s="172"/>
      <c r="U56698" s="173"/>
    </row>
    <row r="56699" spans="13:21" s="104" customFormat="1" ht="15.75">
      <c r="M56699" s="172"/>
      <c r="N56699" s="172"/>
      <c r="O56699" s="172"/>
      <c r="U56699" s="173"/>
    </row>
    <row r="56700" spans="13:21" s="104" customFormat="1" ht="15.75">
      <c r="M56700" s="172"/>
      <c r="N56700" s="172"/>
      <c r="O56700" s="172"/>
      <c r="U56700" s="173"/>
    </row>
    <row r="56701" spans="13:21" s="104" customFormat="1" ht="15.75">
      <c r="M56701" s="172"/>
      <c r="N56701" s="172"/>
      <c r="O56701" s="172"/>
      <c r="U56701" s="173"/>
    </row>
    <row r="56702" spans="13:21" s="104" customFormat="1" ht="15.75">
      <c r="M56702" s="172"/>
      <c r="N56702" s="172"/>
      <c r="O56702" s="172"/>
      <c r="U56702" s="173"/>
    </row>
    <row r="56703" spans="13:21" s="104" customFormat="1" ht="15.75">
      <c r="M56703" s="172"/>
      <c r="N56703" s="172"/>
      <c r="O56703" s="172"/>
      <c r="U56703" s="173"/>
    </row>
    <row r="56704" spans="13:21" s="104" customFormat="1" ht="15.75">
      <c r="M56704" s="172"/>
      <c r="N56704" s="172"/>
      <c r="O56704" s="172"/>
      <c r="U56704" s="173"/>
    </row>
    <row r="56705" spans="13:21" s="104" customFormat="1" ht="15.75">
      <c r="M56705" s="172"/>
      <c r="N56705" s="172"/>
      <c r="O56705" s="172"/>
      <c r="U56705" s="173"/>
    </row>
    <row r="56706" spans="13:21" s="104" customFormat="1" ht="15.75">
      <c r="M56706" s="172"/>
      <c r="N56706" s="172"/>
      <c r="O56706" s="172"/>
      <c r="U56706" s="173"/>
    </row>
    <row r="56707" spans="13:21" s="104" customFormat="1" ht="15.75">
      <c r="M56707" s="172"/>
      <c r="N56707" s="172"/>
      <c r="O56707" s="172"/>
      <c r="U56707" s="173"/>
    </row>
    <row r="56708" spans="13:21" s="104" customFormat="1" ht="15.75">
      <c r="M56708" s="172"/>
      <c r="N56708" s="172"/>
      <c r="O56708" s="172"/>
      <c r="U56708" s="173"/>
    </row>
    <row r="56709" spans="13:21" s="104" customFormat="1" ht="15.75">
      <c r="M56709" s="172"/>
      <c r="N56709" s="172"/>
      <c r="O56709" s="172"/>
      <c r="U56709" s="173"/>
    </row>
    <row r="56710" spans="13:21" s="104" customFormat="1" ht="15.75">
      <c r="M56710" s="172"/>
      <c r="N56710" s="172"/>
      <c r="O56710" s="172"/>
      <c r="U56710" s="173"/>
    </row>
    <row r="56711" spans="13:21" s="104" customFormat="1" ht="15.75">
      <c r="M56711" s="172"/>
      <c r="N56711" s="172"/>
      <c r="O56711" s="172"/>
      <c r="U56711" s="173"/>
    </row>
    <row r="56712" spans="13:21" s="104" customFormat="1" ht="15.75">
      <c r="M56712" s="172"/>
      <c r="N56712" s="172"/>
      <c r="O56712" s="172"/>
      <c r="U56712" s="173"/>
    </row>
    <row r="56713" spans="13:21" s="104" customFormat="1" ht="15.75">
      <c r="M56713" s="172"/>
      <c r="N56713" s="172"/>
      <c r="O56713" s="172"/>
      <c r="U56713" s="173"/>
    </row>
    <row r="56714" spans="13:21" s="104" customFormat="1" ht="15.75">
      <c r="M56714" s="172"/>
      <c r="N56714" s="172"/>
      <c r="O56714" s="172"/>
      <c r="U56714" s="173"/>
    </row>
    <row r="56715" spans="13:21" s="104" customFormat="1" ht="15.75">
      <c r="M56715" s="172"/>
      <c r="N56715" s="172"/>
      <c r="O56715" s="172"/>
      <c r="U56715" s="173"/>
    </row>
    <row r="56716" spans="13:21" s="104" customFormat="1" ht="15.75">
      <c r="M56716" s="172"/>
      <c r="N56716" s="172"/>
      <c r="O56716" s="172"/>
      <c r="U56716" s="173"/>
    </row>
    <row r="56717" spans="13:21" s="104" customFormat="1" ht="15.75">
      <c r="M56717" s="172"/>
      <c r="N56717" s="172"/>
      <c r="O56717" s="172"/>
      <c r="U56717" s="173"/>
    </row>
    <row r="56718" spans="13:21" s="104" customFormat="1" ht="15.75">
      <c r="M56718" s="172"/>
      <c r="N56718" s="172"/>
      <c r="O56718" s="172"/>
      <c r="U56718" s="173"/>
    </row>
    <row r="56719" spans="13:21" s="104" customFormat="1" ht="15.75">
      <c r="M56719" s="172"/>
      <c r="N56719" s="172"/>
      <c r="O56719" s="172"/>
      <c r="U56719" s="173"/>
    </row>
    <row r="56720" spans="13:21" s="104" customFormat="1" ht="15.75">
      <c r="M56720" s="172"/>
      <c r="N56720" s="172"/>
      <c r="O56720" s="172"/>
      <c r="U56720" s="173"/>
    </row>
    <row r="56721" spans="13:21" s="104" customFormat="1" ht="15.75">
      <c r="M56721" s="172"/>
      <c r="N56721" s="172"/>
      <c r="O56721" s="172"/>
      <c r="U56721" s="173"/>
    </row>
    <row r="56722" spans="13:21" s="104" customFormat="1" ht="15.75">
      <c r="M56722" s="172"/>
      <c r="N56722" s="172"/>
      <c r="O56722" s="172"/>
      <c r="U56722" s="173"/>
    </row>
    <row r="56723" spans="13:21" s="104" customFormat="1" ht="15.75">
      <c r="M56723" s="172"/>
      <c r="N56723" s="172"/>
      <c r="O56723" s="172"/>
      <c r="U56723" s="173"/>
    </row>
    <row r="56724" spans="13:21" s="104" customFormat="1" ht="15.75">
      <c r="M56724" s="172"/>
      <c r="N56724" s="172"/>
      <c r="O56724" s="172"/>
      <c r="U56724" s="173"/>
    </row>
    <row r="56725" spans="13:21" s="104" customFormat="1" ht="15.75">
      <c r="M56725" s="172"/>
      <c r="N56725" s="172"/>
      <c r="O56725" s="172"/>
      <c r="U56725" s="173"/>
    </row>
    <row r="56726" spans="13:21" s="104" customFormat="1" ht="15.75">
      <c r="M56726" s="172"/>
      <c r="N56726" s="172"/>
      <c r="O56726" s="172"/>
      <c r="U56726" s="173"/>
    </row>
    <row r="56727" spans="13:21" s="104" customFormat="1" ht="15.75">
      <c r="M56727" s="172"/>
      <c r="N56727" s="172"/>
      <c r="O56727" s="172"/>
      <c r="U56727" s="173"/>
    </row>
    <row r="56728" spans="13:21" s="104" customFormat="1" ht="15.75">
      <c r="M56728" s="172"/>
      <c r="N56728" s="172"/>
      <c r="O56728" s="172"/>
      <c r="U56728" s="173"/>
    </row>
    <row r="56729" spans="13:21" s="104" customFormat="1" ht="15.75">
      <c r="M56729" s="172"/>
      <c r="N56729" s="172"/>
      <c r="O56729" s="172"/>
      <c r="U56729" s="173"/>
    </row>
    <row r="56730" spans="13:21" s="104" customFormat="1" ht="15.75">
      <c r="M56730" s="172"/>
      <c r="N56730" s="172"/>
      <c r="O56730" s="172"/>
      <c r="U56730" s="173"/>
    </row>
    <row r="56731" spans="13:21" s="104" customFormat="1" ht="15.75">
      <c r="M56731" s="172"/>
      <c r="N56731" s="172"/>
      <c r="O56731" s="172"/>
      <c r="U56731" s="173"/>
    </row>
    <row r="56732" spans="13:21" s="104" customFormat="1" ht="15.75">
      <c r="M56732" s="172"/>
      <c r="N56732" s="172"/>
      <c r="O56732" s="172"/>
      <c r="U56732" s="173"/>
    </row>
    <row r="56733" spans="13:21" s="104" customFormat="1" ht="15.75">
      <c r="M56733" s="172"/>
      <c r="N56733" s="172"/>
      <c r="O56733" s="172"/>
      <c r="U56733" s="173"/>
    </row>
    <row r="56734" spans="13:21" s="104" customFormat="1" ht="15.75">
      <c r="M56734" s="172"/>
      <c r="N56734" s="172"/>
      <c r="O56734" s="172"/>
      <c r="U56734" s="173"/>
    </row>
    <row r="56735" spans="13:21" s="104" customFormat="1" ht="15.75">
      <c r="M56735" s="172"/>
      <c r="N56735" s="172"/>
      <c r="O56735" s="172"/>
      <c r="U56735" s="173"/>
    </row>
    <row r="56736" spans="13:21" s="104" customFormat="1" ht="15.75">
      <c r="M56736" s="172"/>
      <c r="N56736" s="172"/>
      <c r="O56736" s="172"/>
      <c r="U56736" s="173"/>
    </row>
    <row r="56737" spans="13:21" s="104" customFormat="1" ht="15.75">
      <c r="M56737" s="172"/>
      <c r="N56737" s="172"/>
      <c r="O56737" s="172"/>
      <c r="U56737" s="173"/>
    </row>
    <row r="56738" spans="13:21" s="104" customFormat="1" ht="15.75">
      <c r="M56738" s="172"/>
      <c r="N56738" s="172"/>
      <c r="O56738" s="172"/>
      <c r="U56738" s="173"/>
    </row>
    <row r="56739" spans="13:21" s="104" customFormat="1" ht="15.75">
      <c r="M56739" s="172"/>
      <c r="N56739" s="172"/>
      <c r="O56739" s="172"/>
      <c r="U56739" s="173"/>
    </row>
    <row r="56740" spans="13:21" s="104" customFormat="1" ht="15.75">
      <c r="M56740" s="172"/>
      <c r="N56740" s="172"/>
      <c r="O56740" s="172"/>
      <c r="U56740" s="173"/>
    </row>
    <row r="56741" spans="13:21" s="104" customFormat="1" ht="15.75">
      <c r="M56741" s="172"/>
      <c r="N56741" s="172"/>
      <c r="O56741" s="172"/>
      <c r="U56741" s="173"/>
    </row>
    <row r="56742" spans="13:21" s="104" customFormat="1" ht="15.75">
      <c r="M56742" s="172"/>
      <c r="N56742" s="172"/>
      <c r="O56742" s="172"/>
      <c r="U56742" s="173"/>
    </row>
    <row r="56743" spans="13:21" s="104" customFormat="1" ht="15.75">
      <c r="M56743" s="172"/>
      <c r="N56743" s="172"/>
      <c r="O56743" s="172"/>
      <c r="U56743" s="173"/>
    </row>
    <row r="56744" spans="13:21" s="104" customFormat="1" ht="15.75">
      <c r="M56744" s="172"/>
      <c r="N56744" s="172"/>
      <c r="O56744" s="172"/>
      <c r="U56744" s="173"/>
    </row>
    <row r="56745" spans="13:21" s="104" customFormat="1" ht="15.75">
      <c r="M56745" s="172"/>
      <c r="N56745" s="172"/>
      <c r="O56745" s="172"/>
      <c r="U56745" s="173"/>
    </row>
    <row r="56746" spans="13:21" s="104" customFormat="1" ht="15.75">
      <c r="M56746" s="172"/>
      <c r="N56746" s="172"/>
      <c r="O56746" s="172"/>
      <c r="U56746" s="173"/>
    </row>
    <row r="56747" spans="13:21" s="104" customFormat="1" ht="15.75">
      <c r="M56747" s="172"/>
      <c r="N56747" s="172"/>
      <c r="O56747" s="172"/>
      <c r="U56747" s="173"/>
    </row>
    <row r="56748" spans="13:21" s="104" customFormat="1" ht="15.75">
      <c r="M56748" s="172"/>
      <c r="N56748" s="172"/>
      <c r="O56748" s="172"/>
      <c r="U56748" s="173"/>
    </row>
    <row r="56749" spans="13:21" s="104" customFormat="1" ht="15.75">
      <c r="M56749" s="172"/>
      <c r="N56749" s="172"/>
      <c r="O56749" s="172"/>
      <c r="U56749" s="173"/>
    </row>
    <row r="56750" spans="13:21" s="104" customFormat="1" ht="15.75">
      <c r="M56750" s="172"/>
      <c r="N56750" s="172"/>
      <c r="O56750" s="172"/>
      <c r="U56750" s="173"/>
    </row>
    <row r="56751" spans="13:21" s="104" customFormat="1" ht="15.75">
      <c r="M56751" s="172"/>
      <c r="N56751" s="172"/>
      <c r="O56751" s="172"/>
      <c r="U56751" s="173"/>
    </row>
    <row r="56752" spans="13:21" s="104" customFormat="1" ht="15.75">
      <c r="M56752" s="172"/>
      <c r="N56752" s="172"/>
      <c r="O56752" s="172"/>
      <c r="U56752" s="173"/>
    </row>
    <row r="56753" spans="13:21" s="104" customFormat="1" ht="15.75">
      <c r="M56753" s="172"/>
      <c r="N56753" s="172"/>
      <c r="O56753" s="172"/>
      <c r="U56753" s="173"/>
    </row>
    <row r="56754" spans="13:21" s="104" customFormat="1" ht="15.75">
      <c r="M56754" s="172"/>
      <c r="N56754" s="172"/>
      <c r="O56754" s="172"/>
      <c r="U56754" s="173"/>
    </row>
    <row r="56755" spans="13:21" s="104" customFormat="1" ht="15.75">
      <c r="M56755" s="172"/>
      <c r="N56755" s="172"/>
      <c r="O56755" s="172"/>
      <c r="U56755" s="173"/>
    </row>
    <row r="56756" spans="13:21" s="104" customFormat="1" ht="15.75">
      <c r="M56756" s="172"/>
      <c r="N56756" s="172"/>
      <c r="O56756" s="172"/>
      <c r="U56756" s="173"/>
    </row>
    <row r="56757" spans="13:21" s="104" customFormat="1" ht="15.75">
      <c r="M56757" s="172"/>
      <c r="N56757" s="172"/>
      <c r="O56757" s="172"/>
      <c r="U56757" s="173"/>
    </row>
    <row r="56758" spans="13:21" s="104" customFormat="1" ht="15.75">
      <c r="M56758" s="172"/>
      <c r="N56758" s="172"/>
      <c r="O56758" s="172"/>
      <c r="U56758" s="173"/>
    </row>
    <row r="56759" spans="13:21" s="104" customFormat="1" ht="15.75">
      <c r="M56759" s="172"/>
      <c r="N56759" s="172"/>
      <c r="O56759" s="172"/>
      <c r="U56759" s="173"/>
    </row>
    <row r="56760" spans="13:21" s="104" customFormat="1" ht="15.75">
      <c r="M56760" s="172"/>
      <c r="N56760" s="172"/>
      <c r="O56760" s="172"/>
      <c r="U56760" s="173"/>
    </row>
    <row r="56761" spans="13:21" s="104" customFormat="1" ht="15.75">
      <c r="M56761" s="172"/>
      <c r="N56761" s="172"/>
      <c r="O56761" s="172"/>
      <c r="U56761" s="173"/>
    </row>
    <row r="56762" spans="13:21" s="104" customFormat="1" ht="15.75">
      <c r="M56762" s="172"/>
      <c r="N56762" s="172"/>
      <c r="O56762" s="172"/>
      <c r="U56762" s="173"/>
    </row>
    <row r="56763" spans="13:21" s="104" customFormat="1" ht="15.75">
      <c r="M56763" s="172"/>
      <c r="N56763" s="172"/>
      <c r="O56763" s="172"/>
      <c r="U56763" s="173"/>
    </row>
    <row r="56764" spans="13:21" s="104" customFormat="1" ht="15.75">
      <c r="M56764" s="172"/>
      <c r="N56764" s="172"/>
      <c r="O56764" s="172"/>
      <c r="U56764" s="173"/>
    </row>
    <row r="56765" spans="13:21" s="104" customFormat="1" ht="15.75">
      <c r="M56765" s="172"/>
      <c r="N56765" s="172"/>
      <c r="O56765" s="172"/>
      <c r="U56765" s="173"/>
    </row>
    <row r="56766" spans="13:21" s="104" customFormat="1" ht="15.75">
      <c r="M56766" s="172"/>
      <c r="N56766" s="172"/>
      <c r="O56766" s="172"/>
      <c r="U56766" s="173"/>
    </row>
    <row r="56767" spans="13:21" s="104" customFormat="1" ht="15.75">
      <c r="M56767" s="172"/>
      <c r="N56767" s="172"/>
      <c r="O56767" s="172"/>
      <c r="U56767" s="173"/>
    </row>
    <row r="56768" spans="13:21" s="104" customFormat="1" ht="15.75">
      <c r="M56768" s="172"/>
      <c r="N56768" s="172"/>
      <c r="O56768" s="172"/>
      <c r="U56768" s="173"/>
    </row>
    <row r="56769" spans="13:21" s="104" customFormat="1" ht="15.75">
      <c r="M56769" s="172"/>
      <c r="N56769" s="172"/>
      <c r="O56769" s="172"/>
      <c r="U56769" s="173"/>
    </row>
    <row r="56770" spans="13:21" s="104" customFormat="1" ht="15.75">
      <c r="M56770" s="172"/>
      <c r="N56770" s="172"/>
      <c r="O56770" s="172"/>
      <c r="U56770" s="173"/>
    </row>
    <row r="56771" spans="13:21" s="104" customFormat="1" ht="15.75">
      <c r="M56771" s="172"/>
      <c r="N56771" s="172"/>
      <c r="O56771" s="172"/>
      <c r="U56771" s="173"/>
    </row>
    <row r="56772" spans="13:21" s="104" customFormat="1" ht="15.75">
      <c r="M56772" s="172"/>
      <c r="N56772" s="172"/>
      <c r="O56772" s="172"/>
      <c r="U56772" s="173"/>
    </row>
    <row r="56773" spans="13:21" s="104" customFormat="1" ht="15.75">
      <c r="M56773" s="172"/>
      <c r="N56773" s="172"/>
      <c r="O56773" s="172"/>
      <c r="U56773" s="173"/>
    </row>
    <row r="56774" spans="13:21" s="104" customFormat="1" ht="15.75">
      <c r="M56774" s="172"/>
      <c r="N56774" s="172"/>
      <c r="O56774" s="172"/>
      <c r="U56774" s="173"/>
    </row>
    <row r="56775" spans="13:21" s="104" customFormat="1" ht="15.75">
      <c r="M56775" s="172"/>
      <c r="N56775" s="172"/>
      <c r="O56775" s="172"/>
      <c r="U56775" s="173"/>
    </row>
    <row r="56776" spans="13:21" s="104" customFormat="1" ht="15.75">
      <c r="M56776" s="172"/>
      <c r="N56776" s="172"/>
      <c r="O56776" s="172"/>
      <c r="U56776" s="173"/>
    </row>
    <row r="56777" spans="13:21" s="104" customFormat="1" ht="15.75">
      <c r="M56777" s="172"/>
      <c r="N56777" s="172"/>
      <c r="O56777" s="172"/>
      <c r="U56777" s="173"/>
    </row>
    <row r="56778" spans="13:21" s="104" customFormat="1" ht="15.75">
      <c r="M56778" s="172"/>
      <c r="N56778" s="172"/>
      <c r="O56778" s="172"/>
      <c r="U56778" s="173"/>
    </row>
    <row r="56779" spans="13:21" s="104" customFormat="1" ht="15.75">
      <c r="M56779" s="172"/>
      <c r="N56779" s="172"/>
      <c r="O56779" s="172"/>
      <c r="U56779" s="173"/>
    </row>
    <row r="56780" spans="13:21" s="104" customFormat="1" ht="15.75">
      <c r="M56780" s="172"/>
      <c r="N56780" s="172"/>
      <c r="O56780" s="172"/>
      <c r="U56780" s="173"/>
    </row>
    <row r="56781" spans="13:21" s="104" customFormat="1" ht="15.75">
      <c r="M56781" s="172"/>
      <c r="N56781" s="172"/>
      <c r="O56781" s="172"/>
      <c r="U56781" s="173"/>
    </row>
    <row r="56782" spans="13:21" s="104" customFormat="1" ht="15.75">
      <c r="M56782" s="172"/>
      <c r="N56782" s="172"/>
      <c r="O56782" s="172"/>
      <c r="U56782" s="173"/>
    </row>
    <row r="56783" spans="13:21" s="104" customFormat="1" ht="15.75">
      <c r="M56783" s="172"/>
      <c r="N56783" s="172"/>
      <c r="O56783" s="172"/>
      <c r="U56783" s="173"/>
    </row>
    <row r="56784" spans="13:21" s="104" customFormat="1" ht="15.75">
      <c r="M56784" s="172"/>
      <c r="N56784" s="172"/>
      <c r="O56784" s="172"/>
      <c r="U56784" s="173"/>
    </row>
    <row r="56785" spans="13:21" s="104" customFormat="1" ht="15.75">
      <c r="M56785" s="172"/>
      <c r="N56785" s="172"/>
      <c r="O56785" s="172"/>
      <c r="U56785" s="173"/>
    </row>
    <row r="56786" spans="13:21" s="104" customFormat="1" ht="15.75">
      <c r="M56786" s="172"/>
      <c r="N56786" s="172"/>
      <c r="O56786" s="172"/>
      <c r="U56786" s="173"/>
    </row>
    <row r="56787" spans="13:21" s="104" customFormat="1" ht="15.75">
      <c r="M56787" s="172"/>
      <c r="N56787" s="172"/>
      <c r="O56787" s="172"/>
      <c r="U56787" s="173"/>
    </row>
    <row r="56788" spans="13:21" s="104" customFormat="1" ht="15.75">
      <c r="M56788" s="172"/>
      <c r="N56788" s="172"/>
      <c r="O56788" s="172"/>
      <c r="U56788" s="173"/>
    </row>
    <row r="56789" spans="13:21" s="104" customFormat="1" ht="15.75">
      <c r="M56789" s="172"/>
      <c r="N56789" s="172"/>
      <c r="O56789" s="172"/>
      <c r="U56789" s="173"/>
    </row>
    <row r="56790" spans="13:21" s="104" customFormat="1" ht="15.75">
      <c r="M56790" s="172"/>
      <c r="N56790" s="172"/>
      <c r="O56790" s="172"/>
      <c r="U56790" s="173"/>
    </row>
    <row r="56791" spans="13:21" s="104" customFormat="1" ht="15.75">
      <c r="M56791" s="172"/>
      <c r="N56791" s="172"/>
      <c r="O56791" s="172"/>
      <c r="U56791" s="173"/>
    </row>
    <row r="56792" spans="13:21" s="104" customFormat="1" ht="15.75">
      <c r="M56792" s="172"/>
      <c r="N56792" s="172"/>
      <c r="O56792" s="172"/>
      <c r="U56792" s="173"/>
    </row>
    <row r="56793" spans="13:21" s="104" customFormat="1" ht="15.75">
      <c r="M56793" s="172"/>
      <c r="N56793" s="172"/>
      <c r="O56793" s="172"/>
      <c r="U56793" s="173"/>
    </row>
    <row r="56794" spans="13:21" s="104" customFormat="1" ht="15.75">
      <c r="M56794" s="172"/>
      <c r="N56794" s="172"/>
      <c r="O56794" s="172"/>
      <c r="U56794" s="173"/>
    </row>
    <row r="56795" spans="13:21" s="104" customFormat="1" ht="15.75">
      <c r="M56795" s="172"/>
      <c r="N56795" s="172"/>
      <c r="O56795" s="172"/>
      <c r="U56795" s="173"/>
    </row>
    <row r="56796" spans="13:21" s="104" customFormat="1" ht="15.75">
      <c r="M56796" s="172"/>
      <c r="N56796" s="172"/>
      <c r="O56796" s="172"/>
      <c r="U56796" s="173"/>
    </row>
    <row r="56797" spans="13:21" s="104" customFormat="1" ht="15.75">
      <c r="M56797" s="172"/>
      <c r="N56797" s="172"/>
      <c r="O56797" s="172"/>
      <c r="U56797" s="173"/>
    </row>
    <row r="56798" spans="13:21" s="104" customFormat="1" ht="15.75">
      <c r="M56798" s="172"/>
      <c r="N56798" s="172"/>
      <c r="O56798" s="172"/>
      <c r="U56798" s="173"/>
    </row>
    <row r="56799" spans="13:21" s="104" customFormat="1" ht="15.75">
      <c r="M56799" s="172"/>
      <c r="N56799" s="172"/>
      <c r="O56799" s="172"/>
      <c r="U56799" s="173"/>
    </row>
    <row r="56800" spans="13:21" s="104" customFormat="1" ht="15.75">
      <c r="M56800" s="172"/>
      <c r="N56800" s="172"/>
      <c r="O56800" s="172"/>
      <c r="U56800" s="173"/>
    </row>
    <row r="56801" spans="13:21" s="104" customFormat="1" ht="15.75">
      <c r="M56801" s="172"/>
      <c r="N56801" s="172"/>
      <c r="O56801" s="172"/>
      <c r="U56801" s="173"/>
    </row>
    <row r="56802" spans="13:21" s="104" customFormat="1" ht="15.75">
      <c r="M56802" s="172"/>
      <c r="N56802" s="172"/>
      <c r="O56802" s="172"/>
      <c r="U56802" s="173"/>
    </row>
    <row r="56803" spans="13:21" s="104" customFormat="1" ht="15.75">
      <c r="M56803" s="172"/>
      <c r="N56803" s="172"/>
      <c r="O56803" s="172"/>
      <c r="U56803" s="173"/>
    </row>
    <row r="56804" spans="13:21" s="104" customFormat="1" ht="15.75">
      <c r="M56804" s="172"/>
      <c r="N56804" s="172"/>
      <c r="O56804" s="172"/>
      <c r="U56804" s="173"/>
    </row>
    <row r="56805" spans="13:21" s="104" customFormat="1" ht="15.75">
      <c r="M56805" s="172"/>
      <c r="N56805" s="172"/>
      <c r="O56805" s="172"/>
      <c r="U56805" s="173"/>
    </row>
    <row r="56806" spans="13:21" s="104" customFormat="1" ht="15.75">
      <c r="M56806" s="172"/>
      <c r="N56806" s="172"/>
      <c r="O56806" s="172"/>
      <c r="U56806" s="173"/>
    </row>
    <row r="56807" spans="13:21" s="104" customFormat="1" ht="15.75">
      <c r="M56807" s="172"/>
      <c r="N56807" s="172"/>
      <c r="O56807" s="172"/>
      <c r="U56807" s="173"/>
    </row>
    <row r="56808" spans="13:21" s="104" customFormat="1" ht="15.75">
      <c r="M56808" s="172"/>
      <c r="N56808" s="172"/>
      <c r="O56808" s="172"/>
      <c r="U56808" s="173"/>
    </row>
    <row r="56809" spans="13:21" s="104" customFormat="1" ht="15.75">
      <c r="M56809" s="172"/>
      <c r="N56809" s="172"/>
      <c r="O56809" s="172"/>
      <c r="U56809" s="173"/>
    </row>
    <row r="56810" spans="13:21" s="104" customFormat="1" ht="15.75">
      <c r="M56810" s="172"/>
      <c r="N56810" s="172"/>
      <c r="O56810" s="172"/>
      <c r="U56810" s="173"/>
    </row>
    <row r="56811" spans="13:21" s="104" customFormat="1" ht="15.75">
      <c r="M56811" s="172"/>
      <c r="N56811" s="172"/>
      <c r="O56811" s="172"/>
      <c r="U56811" s="173"/>
    </row>
    <row r="56812" spans="13:21" s="104" customFormat="1" ht="15.75">
      <c r="M56812" s="172"/>
      <c r="N56812" s="172"/>
      <c r="O56812" s="172"/>
      <c r="U56812" s="173"/>
    </row>
    <row r="56813" spans="13:21" s="104" customFormat="1" ht="15.75">
      <c r="M56813" s="172"/>
      <c r="N56813" s="172"/>
      <c r="O56813" s="172"/>
      <c r="U56813" s="173"/>
    </row>
    <row r="56814" spans="13:21" s="104" customFormat="1" ht="15.75">
      <c r="M56814" s="172"/>
      <c r="N56814" s="172"/>
      <c r="O56814" s="172"/>
      <c r="U56814" s="173"/>
    </row>
    <row r="56815" spans="13:21" s="104" customFormat="1" ht="15.75">
      <c r="M56815" s="172"/>
      <c r="N56815" s="172"/>
      <c r="O56815" s="172"/>
      <c r="U56815" s="173"/>
    </row>
    <row r="56816" spans="13:21" s="104" customFormat="1" ht="15.75">
      <c r="M56816" s="172"/>
      <c r="N56816" s="172"/>
      <c r="O56816" s="172"/>
      <c r="U56816" s="173"/>
    </row>
    <row r="56817" spans="13:21" s="104" customFormat="1" ht="15.75">
      <c r="M56817" s="172"/>
      <c r="N56817" s="172"/>
      <c r="O56817" s="172"/>
      <c r="U56817" s="173"/>
    </row>
    <row r="56818" spans="13:21" s="104" customFormat="1" ht="15.75">
      <c r="M56818" s="172"/>
      <c r="N56818" s="172"/>
      <c r="O56818" s="172"/>
      <c r="U56818" s="173"/>
    </row>
    <row r="56819" spans="13:21" s="104" customFormat="1" ht="15.75">
      <c r="M56819" s="172"/>
      <c r="N56819" s="172"/>
      <c r="O56819" s="172"/>
      <c r="U56819" s="173"/>
    </row>
    <row r="56820" spans="13:21" s="104" customFormat="1" ht="15.75">
      <c r="M56820" s="172"/>
      <c r="N56820" s="172"/>
      <c r="O56820" s="172"/>
      <c r="U56820" s="173"/>
    </row>
    <row r="56821" spans="13:21" s="104" customFormat="1" ht="15.75">
      <c r="M56821" s="172"/>
      <c r="N56821" s="172"/>
      <c r="O56821" s="172"/>
      <c r="U56821" s="173"/>
    </row>
    <row r="56822" spans="13:21" s="104" customFormat="1" ht="15.75">
      <c r="M56822" s="172"/>
      <c r="N56822" s="172"/>
      <c r="O56822" s="172"/>
      <c r="U56822" s="173"/>
    </row>
    <row r="56823" spans="13:21" s="104" customFormat="1" ht="15.75">
      <c r="M56823" s="172"/>
      <c r="N56823" s="172"/>
      <c r="O56823" s="172"/>
      <c r="U56823" s="173"/>
    </row>
    <row r="56824" spans="13:21" s="104" customFormat="1" ht="15.75">
      <c r="M56824" s="172"/>
      <c r="N56824" s="172"/>
      <c r="O56824" s="172"/>
      <c r="U56824" s="173"/>
    </row>
    <row r="56825" spans="13:21" s="104" customFormat="1" ht="15.75">
      <c r="M56825" s="172"/>
      <c r="N56825" s="172"/>
      <c r="O56825" s="172"/>
      <c r="U56825" s="173"/>
    </row>
    <row r="56826" spans="13:21" s="104" customFormat="1" ht="15.75">
      <c r="M56826" s="172"/>
      <c r="N56826" s="172"/>
      <c r="O56826" s="172"/>
      <c r="U56826" s="173"/>
    </row>
    <row r="56827" spans="13:21" s="104" customFormat="1" ht="15.75">
      <c r="M56827" s="172"/>
      <c r="N56827" s="172"/>
      <c r="O56827" s="172"/>
      <c r="U56827" s="173"/>
    </row>
    <row r="56828" spans="13:21" s="104" customFormat="1" ht="15.75">
      <c r="M56828" s="172"/>
      <c r="N56828" s="172"/>
      <c r="O56828" s="172"/>
      <c r="U56828" s="173"/>
    </row>
    <row r="56829" spans="13:21" s="104" customFormat="1" ht="15.75">
      <c r="M56829" s="172"/>
      <c r="N56829" s="172"/>
      <c r="O56829" s="172"/>
      <c r="U56829" s="173"/>
    </row>
    <row r="56830" spans="13:21" s="104" customFormat="1" ht="15.75">
      <c r="M56830" s="172"/>
      <c r="N56830" s="172"/>
      <c r="O56830" s="172"/>
      <c r="U56830" s="173"/>
    </row>
    <row r="56831" spans="13:21" s="104" customFormat="1" ht="15.75">
      <c r="M56831" s="172"/>
      <c r="N56831" s="172"/>
      <c r="O56831" s="172"/>
      <c r="U56831" s="173"/>
    </row>
    <row r="56832" spans="13:21" s="104" customFormat="1" ht="15.75">
      <c r="M56832" s="172"/>
      <c r="N56832" s="172"/>
      <c r="O56832" s="172"/>
      <c r="U56832" s="173"/>
    </row>
    <row r="56833" spans="13:21" s="104" customFormat="1" ht="15.75">
      <c r="M56833" s="172"/>
      <c r="N56833" s="172"/>
      <c r="O56833" s="172"/>
      <c r="U56833" s="173"/>
    </row>
    <row r="56834" spans="13:21" s="104" customFormat="1" ht="15.75">
      <c r="M56834" s="172"/>
      <c r="N56834" s="172"/>
      <c r="O56834" s="172"/>
      <c r="U56834" s="173"/>
    </row>
    <row r="56835" spans="13:21" s="104" customFormat="1" ht="15.75">
      <c r="M56835" s="172"/>
      <c r="N56835" s="172"/>
      <c r="O56835" s="172"/>
      <c r="U56835" s="173"/>
    </row>
    <row r="56836" spans="13:21" s="104" customFormat="1" ht="15.75">
      <c r="M56836" s="172"/>
      <c r="N56836" s="172"/>
      <c r="O56836" s="172"/>
      <c r="U56836" s="173"/>
    </row>
    <row r="56837" spans="13:21" s="104" customFormat="1" ht="15.75">
      <c r="M56837" s="172"/>
      <c r="N56837" s="172"/>
      <c r="O56837" s="172"/>
      <c r="U56837" s="173"/>
    </row>
    <row r="56838" spans="13:21" s="104" customFormat="1" ht="15.75">
      <c r="M56838" s="172"/>
      <c r="N56838" s="172"/>
      <c r="O56838" s="172"/>
      <c r="U56838" s="173"/>
    </row>
    <row r="56839" spans="13:21" s="104" customFormat="1" ht="15.75">
      <c r="M56839" s="172"/>
      <c r="N56839" s="172"/>
      <c r="O56839" s="172"/>
      <c r="U56839" s="173"/>
    </row>
    <row r="56840" spans="13:21" s="104" customFormat="1" ht="15.75">
      <c r="M56840" s="172"/>
      <c r="N56840" s="172"/>
      <c r="O56840" s="172"/>
      <c r="U56840" s="173"/>
    </row>
    <row r="56841" spans="13:21" s="104" customFormat="1" ht="15.75">
      <c r="M56841" s="172"/>
      <c r="N56841" s="172"/>
      <c r="O56841" s="172"/>
      <c r="U56841" s="173"/>
    </row>
    <row r="56842" spans="13:21" s="104" customFormat="1" ht="15.75">
      <c r="M56842" s="172"/>
      <c r="N56842" s="172"/>
      <c r="O56842" s="172"/>
      <c r="U56842" s="173"/>
    </row>
    <row r="56843" spans="13:21" s="104" customFormat="1" ht="15.75">
      <c r="M56843" s="172"/>
      <c r="N56843" s="172"/>
      <c r="O56843" s="172"/>
      <c r="U56843" s="173"/>
    </row>
    <row r="56844" spans="13:21" s="104" customFormat="1" ht="15.75">
      <c r="M56844" s="172"/>
      <c r="N56844" s="172"/>
      <c r="O56844" s="172"/>
      <c r="U56844" s="173"/>
    </row>
    <row r="56845" spans="13:21" s="104" customFormat="1" ht="15.75">
      <c r="M56845" s="172"/>
      <c r="N56845" s="172"/>
      <c r="O56845" s="172"/>
      <c r="U56845" s="173"/>
    </row>
    <row r="56846" spans="13:21" s="104" customFormat="1" ht="15.75">
      <c r="M56846" s="172"/>
      <c r="N56846" s="172"/>
      <c r="O56846" s="172"/>
      <c r="U56846" s="173"/>
    </row>
    <row r="56847" spans="13:21" s="104" customFormat="1" ht="15.75">
      <c r="M56847" s="172"/>
      <c r="N56847" s="172"/>
      <c r="O56847" s="172"/>
      <c r="U56847" s="173"/>
    </row>
    <row r="56848" spans="13:21" s="104" customFormat="1" ht="15.75">
      <c r="M56848" s="172"/>
      <c r="N56848" s="172"/>
      <c r="O56848" s="172"/>
      <c r="U56848" s="173"/>
    </row>
    <row r="56849" spans="13:21" s="104" customFormat="1" ht="15.75">
      <c r="M56849" s="172"/>
      <c r="N56849" s="172"/>
      <c r="O56849" s="172"/>
      <c r="U56849" s="173"/>
    </row>
    <row r="56850" spans="13:21" s="104" customFormat="1" ht="15.75">
      <c r="M56850" s="172"/>
      <c r="N56850" s="172"/>
      <c r="O56850" s="172"/>
      <c r="U56850" s="173"/>
    </row>
    <row r="56851" spans="13:21" s="104" customFormat="1" ht="15.75">
      <c r="M56851" s="172"/>
      <c r="N56851" s="172"/>
      <c r="O56851" s="172"/>
      <c r="U56851" s="173"/>
    </row>
    <row r="56852" spans="13:21" s="104" customFormat="1" ht="15.75">
      <c r="M56852" s="172"/>
      <c r="N56852" s="172"/>
      <c r="O56852" s="172"/>
      <c r="U56852" s="173"/>
    </row>
    <row r="56853" spans="13:21" s="104" customFormat="1" ht="15.75">
      <c r="M56853" s="172"/>
      <c r="N56853" s="172"/>
      <c r="O56853" s="172"/>
      <c r="U56853" s="173"/>
    </row>
    <row r="56854" spans="13:21" s="104" customFormat="1" ht="15.75">
      <c r="M56854" s="172"/>
      <c r="N56854" s="172"/>
      <c r="O56854" s="172"/>
      <c r="U56854" s="173"/>
    </row>
    <row r="56855" spans="13:21" s="104" customFormat="1" ht="15.75">
      <c r="M56855" s="172"/>
      <c r="N56855" s="172"/>
      <c r="O56855" s="172"/>
      <c r="U56855" s="173"/>
    </row>
    <row r="56856" spans="13:21" s="104" customFormat="1" ht="15.75">
      <c r="M56856" s="172"/>
      <c r="N56856" s="172"/>
      <c r="O56856" s="172"/>
      <c r="U56856" s="173"/>
    </row>
    <row r="56857" spans="13:21" s="104" customFormat="1" ht="15.75">
      <c r="M56857" s="172"/>
      <c r="N56857" s="172"/>
      <c r="O56857" s="172"/>
      <c r="U56857" s="173"/>
    </row>
    <row r="56858" spans="13:21" s="104" customFormat="1" ht="15.75">
      <c r="M56858" s="172"/>
      <c r="N56858" s="172"/>
      <c r="O56858" s="172"/>
      <c r="U56858" s="173"/>
    </row>
    <row r="56859" spans="13:21" s="104" customFormat="1" ht="15.75">
      <c r="M56859" s="172"/>
      <c r="N56859" s="172"/>
      <c r="O56859" s="172"/>
      <c r="U56859" s="173"/>
    </row>
    <row r="56860" spans="13:21" s="104" customFormat="1" ht="15.75">
      <c r="M56860" s="172"/>
      <c r="N56860" s="172"/>
      <c r="O56860" s="172"/>
      <c r="U56860" s="173"/>
    </row>
    <row r="56861" spans="13:21" s="104" customFormat="1" ht="15.75">
      <c r="M56861" s="172"/>
      <c r="N56861" s="172"/>
      <c r="O56861" s="172"/>
      <c r="U56861" s="173"/>
    </row>
    <row r="56862" spans="13:21" s="104" customFormat="1" ht="15.75">
      <c r="M56862" s="172"/>
      <c r="N56862" s="172"/>
      <c r="O56862" s="172"/>
      <c r="U56862" s="173"/>
    </row>
    <row r="56863" spans="13:21" s="104" customFormat="1" ht="15.75">
      <c r="M56863" s="172"/>
      <c r="N56863" s="172"/>
      <c r="O56863" s="172"/>
      <c r="U56863" s="173"/>
    </row>
    <row r="56864" spans="13:21" s="104" customFormat="1" ht="15.75">
      <c r="M56864" s="172"/>
      <c r="N56864" s="172"/>
      <c r="O56864" s="172"/>
      <c r="U56864" s="173"/>
    </row>
    <row r="56865" spans="13:21" s="104" customFormat="1" ht="15.75">
      <c r="M56865" s="172"/>
      <c r="N56865" s="172"/>
      <c r="O56865" s="172"/>
      <c r="U56865" s="173"/>
    </row>
    <row r="56866" spans="13:21" s="104" customFormat="1" ht="15.75">
      <c r="M56866" s="172"/>
      <c r="N56866" s="172"/>
      <c r="O56866" s="172"/>
      <c r="U56866" s="173"/>
    </row>
    <row r="56867" spans="13:21" s="104" customFormat="1" ht="15.75">
      <c r="M56867" s="172"/>
      <c r="N56867" s="172"/>
      <c r="O56867" s="172"/>
      <c r="U56867" s="173"/>
    </row>
    <row r="56868" spans="13:21" s="104" customFormat="1" ht="15.75">
      <c r="M56868" s="172"/>
      <c r="N56868" s="172"/>
      <c r="O56868" s="172"/>
      <c r="U56868" s="173"/>
    </row>
    <row r="56869" spans="13:21" s="104" customFormat="1" ht="15.75">
      <c r="M56869" s="172"/>
      <c r="N56869" s="172"/>
      <c r="O56869" s="172"/>
      <c r="U56869" s="173"/>
    </row>
    <row r="56870" spans="13:21" s="104" customFormat="1" ht="15.75">
      <c r="M56870" s="172"/>
      <c r="N56870" s="172"/>
      <c r="O56870" s="172"/>
      <c r="U56870" s="173"/>
    </row>
    <row r="56871" spans="13:21" s="104" customFormat="1" ht="15.75">
      <c r="M56871" s="172"/>
      <c r="N56871" s="172"/>
      <c r="O56871" s="172"/>
      <c r="U56871" s="173"/>
    </row>
    <row r="56872" spans="13:21" s="104" customFormat="1" ht="15.75">
      <c r="M56872" s="172"/>
      <c r="N56872" s="172"/>
      <c r="O56872" s="172"/>
      <c r="U56872" s="173"/>
    </row>
    <row r="56873" spans="13:21" s="104" customFormat="1" ht="15.75">
      <c r="M56873" s="172"/>
      <c r="N56873" s="172"/>
      <c r="O56873" s="172"/>
      <c r="U56873" s="173"/>
    </row>
    <row r="56874" spans="13:21" s="104" customFormat="1" ht="15.75">
      <c r="M56874" s="172"/>
      <c r="N56874" s="172"/>
      <c r="O56874" s="172"/>
      <c r="U56874" s="173"/>
    </row>
    <row r="56875" spans="13:21" s="104" customFormat="1" ht="15.75">
      <c r="M56875" s="172"/>
      <c r="N56875" s="172"/>
      <c r="O56875" s="172"/>
      <c r="U56875" s="173"/>
    </row>
    <row r="56876" spans="13:21" s="104" customFormat="1" ht="15.75">
      <c r="M56876" s="172"/>
      <c r="N56876" s="172"/>
      <c r="O56876" s="172"/>
      <c r="U56876" s="173"/>
    </row>
    <row r="56877" spans="13:21" s="104" customFormat="1" ht="15.75">
      <c r="M56877" s="172"/>
      <c r="N56877" s="172"/>
      <c r="O56877" s="172"/>
      <c r="U56877" s="173"/>
    </row>
    <row r="56878" spans="13:21" s="104" customFormat="1" ht="15.75">
      <c r="M56878" s="172"/>
      <c r="N56878" s="172"/>
      <c r="O56878" s="172"/>
      <c r="U56878" s="173"/>
    </row>
    <row r="56879" spans="13:21" s="104" customFormat="1" ht="15.75">
      <c r="M56879" s="172"/>
      <c r="N56879" s="172"/>
      <c r="O56879" s="172"/>
      <c r="U56879" s="173"/>
    </row>
    <row r="56880" spans="13:21" s="104" customFormat="1" ht="15.75">
      <c r="M56880" s="172"/>
      <c r="N56880" s="172"/>
      <c r="O56880" s="172"/>
      <c r="U56880" s="173"/>
    </row>
    <row r="56881" spans="13:21" s="104" customFormat="1" ht="15.75">
      <c r="M56881" s="172"/>
      <c r="N56881" s="172"/>
      <c r="O56881" s="172"/>
      <c r="U56881" s="173"/>
    </row>
    <row r="56882" spans="13:21" s="104" customFormat="1" ht="15.75">
      <c r="M56882" s="172"/>
      <c r="N56882" s="172"/>
      <c r="O56882" s="172"/>
      <c r="U56882" s="173"/>
    </row>
    <row r="56883" spans="13:21" s="104" customFormat="1" ht="15.75">
      <c r="M56883" s="172"/>
      <c r="N56883" s="172"/>
      <c r="O56883" s="172"/>
      <c r="U56883" s="173"/>
    </row>
    <row r="56884" spans="13:21" s="104" customFormat="1" ht="15.75">
      <c r="M56884" s="172"/>
      <c r="N56884" s="172"/>
      <c r="O56884" s="172"/>
      <c r="U56884" s="173"/>
    </row>
    <row r="56885" spans="13:21" s="104" customFormat="1" ht="15.75">
      <c r="M56885" s="172"/>
      <c r="N56885" s="172"/>
      <c r="O56885" s="172"/>
      <c r="U56885" s="173"/>
    </row>
    <row r="56886" spans="13:21" s="104" customFormat="1" ht="15.75">
      <c r="M56886" s="172"/>
      <c r="N56886" s="172"/>
      <c r="O56886" s="172"/>
      <c r="U56886" s="173"/>
    </row>
    <row r="56887" spans="13:21" s="104" customFormat="1" ht="15.75">
      <c r="M56887" s="172"/>
      <c r="N56887" s="172"/>
      <c r="O56887" s="172"/>
      <c r="U56887" s="173"/>
    </row>
    <row r="56888" spans="13:21" s="104" customFormat="1" ht="15.75">
      <c r="M56888" s="172"/>
      <c r="N56888" s="172"/>
      <c r="O56888" s="172"/>
      <c r="U56888" s="173"/>
    </row>
    <row r="56889" spans="13:21" s="104" customFormat="1" ht="15.75">
      <c r="M56889" s="172"/>
      <c r="N56889" s="172"/>
      <c r="O56889" s="172"/>
      <c r="U56889" s="173"/>
    </row>
    <row r="56890" spans="13:21" s="104" customFormat="1" ht="15.75">
      <c r="M56890" s="172"/>
      <c r="N56890" s="172"/>
      <c r="O56890" s="172"/>
      <c r="U56890" s="173"/>
    </row>
    <row r="56891" spans="13:21" s="104" customFormat="1" ht="15.75">
      <c r="M56891" s="172"/>
      <c r="N56891" s="172"/>
      <c r="O56891" s="172"/>
      <c r="U56891" s="173"/>
    </row>
    <row r="56892" spans="13:21" s="104" customFormat="1" ht="15.75">
      <c r="M56892" s="172"/>
      <c r="N56892" s="172"/>
      <c r="O56892" s="172"/>
      <c r="U56892" s="173"/>
    </row>
    <row r="56893" spans="13:21" s="104" customFormat="1" ht="15.75">
      <c r="M56893" s="172"/>
      <c r="N56893" s="172"/>
      <c r="O56893" s="172"/>
      <c r="U56893" s="173"/>
    </row>
    <row r="56894" spans="13:21" s="104" customFormat="1" ht="15.75">
      <c r="M56894" s="172"/>
      <c r="N56894" s="172"/>
      <c r="O56894" s="172"/>
      <c r="U56894" s="173"/>
    </row>
    <row r="56895" spans="13:21" s="104" customFormat="1" ht="15.75">
      <c r="M56895" s="172"/>
      <c r="N56895" s="172"/>
      <c r="O56895" s="172"/>
      <c r="U56895" s="173"/>
    </row>
    <row r="56896" spans="13:21" s="104" customFormat="1" ht="15.75">
      <c r="M56896" s="172"/>
      <c r="N56896" s="172"/>
      <c r="O56896" s="172"/>
      <c r="U56896" s="173"/>
    </row>
    <row r="56897" spans="13:21" s="104" customFormat="1" ht="15.75">
      <c r="M56897" s="172"/>
      <c r="N56897" s="172"/>
      <c r="O56897" s="172"/>
      <c r="U56897" s="173"/>
    </row>
    <row r="56898" spans="13:21" s="104" customFormat="1" ht="15.75">
      <c r="M56898" s="172"/>
      <c r="N56898" s="172"/>
      <c r="O56898" s="172"/>
      <c r="U56898" s="173"/>
    </row>
    <row r="56899" spans="13:21" s="104" customFormat="1" ht="15.75">
      <c r="M56899" s="172"/>
      <c r="N56899" s="172"/>
      <c r="O56899" s="172"/>
      <c r="U56899" s="173"/>
    </row>
    <row r="56900" spans="13:21" s="104" customFormat="1" ht="15.75">
      <c r="M56900" s="172"/>
      <c r="N56900" s="172"/>
      <c r="O56900" s="172"/>
      <c r="U56900" s="173"/>
    </row>
    <row r="56901" spans="13:21" s="104" customFormat="1" ht="15.75">
      <c r="M56901" s="172"/>
      <c r="N56901" s="172"/>
      <c r="O56901" s="172"/>
      <c r="U56901" s="173"/>
    </row>
    <row r="56902" spans="13:21" s="104" customFormat="1" ht="15.75">
      <c r="M56902" s="172"/>
      <c r="N56902" s="172"/>
      <c r="O56902" s="172"/>
      <c r="U56902" s="173"/>
    </row>
    <row r="56903" spans="13:21" s="104" customFormat="1" ht="15.75">
      <c r="M56903" s="172"/>
      <c r="N56903" s="172"/>
      <c r="O56903" s="172"/>
      <c r="U56903" s="173"/>
    </row>
    <row r="56904" spans="13:21" s="104" customFormat="1" ht="15.75">
      <c r="M56904" s="172"/>
      <c r="N56904" s="172"/>
      <c r="O56904" s="172"/>
      <c r="U56904" s="173"/>
    </row>
    <row r="56905" spans="13:21" s="104" customFormat="1" ht="15.75">
      <c r="M56905" s="172"/>
      <c r="N56905" s="172"/>
      <c r="O56905" s="172"/>
      <c r="U56905" s="173"/>
    </row>
    <row r="56906" spans="13:21" s="104" customFormat="1" ht="15.75">
      <c r="M56906" s="172"/>
      <c r="N56906" s="172"/>
      <c r="O56906" s="172"/>
      <c r="U56906" s="173"/>
    </row>
    <row r="56907" spans="13:21" s="104" customFormat="1" ht="15.75">
      <c r="M56907" s="172"/>
      <c r="N56907" s="172"/>
      <c r="O56907" s="172"/>
      <c r="U56907" s="173"/>
    </row>
    <row r="56908" spans="13:21" s="104" customFormat="1" ht="15.75">
      <c r="M56908" s="172"/>
      <c r="N56908" s="172"/>
      <c r="O56908" s="172"/>
      <c r="U56908" s="173"/>
    </row>
    <row r="56909" spans="13:21" s="104" customFormat="1" ht="15.75">
      <c r="M56909" s="172"/>
      <c r="N56909" s="172"/>
      <c r="O56909" s="172"/>
      <c r="U56909" s="173"/>
    </row>
    <row r="56910" spans="13:21" s="104" customFormat="1" ht="15.75">
      <c r="M56910" s="172"/>
      <c r="N56910" s="172"/>
      <c r="O56910" s="172"/>
      <c r="U56910" s="173"/>
    </row>
    <row r="56911" spans="13:21" s="104" customFormat="1" ht="15.75">
      <c r="M56911" s="172"/>
      <c r="N56911" s="172"/>
      <c r="O56911" s="172"/>
      <c r="U56911" s="173"/>
    </row>
    <row r="56912" spans="13:21" s="104" customFormat="1" ht="15.75">
      <c r="M56912" s="172"/>
      <c r="N56912" s="172"/>
      <c r="O56912" s="172"/>
      <c r="U56912" s="173"/>
    </row>
    <row r="56913" spans="13:21" s="104" customFormat="1" ht="15.75">
      <c r="M56913" s="172"/>
      <c r="N56913" s="172"/>
      <c r="O56913" s="172"/>
      <c r="U56913" s="173"/>
    </row>
    <row r="56914" spans="13:21" s="104" customFormat="1" ht="15.75">
      <c r="M56914" s="172"/>
      <c r="N56914" s="172"/>
      <c r="O56914" s="172"/>
      <c r="U56914" s="173"/>
    </row>
    <row r="56915" spans="13:21" s="104" customFormat="1" ht="15.75">
      <c r="M56915" s="172"/>
      <c r="N56915" s="172"/>
      <c r="O56915" s="172"/>
      <c r="U56915" s="173"/>
    </row>
    <row r="56916" spans="13:21" s="104" customFormat="1" ht="15.75">
      <c r="M56916" s="172"/>
      <c r="N56916" s="172"/>
      <c r="O56916" s="172"/>
      <c r="U56916" s="173"/>
    </row>
    <row r="56917" spans="13:21" s="104" customFormat="1" ht="15.75">
      <c r="M56917" s="172"/>
      <c r="N56917" s="172"/>
      <c r="O56917" s="172"/>
      <c r="U56917" s="173"/>
    </row>
    <row r="56918" spans="13:21" s="104" customFormat="1" ht="15.75">
      <c r="M56918" s="172"/>
      <c r="N56918" s="172"/>
      <c r="O56918" s="172"/>
      <c r="U56918" s="173"/>
    </row>
    <row r="56919" spans="13:21" s="104" customFormat="1" ht="15.75">
      <c r="M56919" s="172"/>
      <c r="N56919" s="172"/>
      <c r="O56919" s="172"/>
      <c r="U56919" s="173"/>
    </row>
    <row r="56920" spans="13:21" s="104" customFormat="1" ht="15.75">
      <c r="M56920" s="172"/>
      <c r="N56920" s="172"/>
      <c r="O56920" s="172"/>
      <c r="U56920" s="173"/>
    </row>
    <row r="56921" spans="13:21" s="104" customFormat="1" ht="15.75">
      <c r="M56921" s="172"/>
      <c r="N56921" s="172"/>
      <c r="O56921" s="172"/>
      <c r="U56921" s="173"/>
    </row>
    <row r="56922" spans="13:21" s="104" customFormat="1" ht="15.75">
      <c r="M56922" s="172"/>
      <c r="N56922" s="172"/>
      <c r="O56922" s="172"/>
      <c r="U56922" s="173"/>
    </row>
    <row r="56923" spans="13:21" s="104" customFormat="1" ht="15.75">
      <c r="M56923" s="172"/>
      <c r="N56923" s="172"/>
      <c r="O56923" s="172"/>
      <c r="U56923" s="173"/>
    </row>
    <row r="56924" spans="13:21" s="104" customFormat="1" ht="15.75">
      <c r="M56924" s="172"/>
      <c r="N56924" s="172"/>
      <c r="O56924" s="172"/>
      <c r="U56924" s="173"/>
    </row>
    <row r="56925" spans="13:21" s="104" customFormat="1" ht="15.75">
      <c r="M56925" s="172"/>
      <c r="N56925" s="172"/>
      <c r="O56925" s="172"/>
      <c r="U56925" s="173"/>
    </row>
    <row r="56926" spans="13:21" s="104" customFormat="1" ht="15.75">
      <c r="M56926" s="172"/>
      <c r="N56926" s="172"/>
      <c r="O56926" s="172"/>
      <c r="U56926" s="173"/>
    </row>
    <row r="56927" spans="13:21" s="104" customFormat="1" ht="15.75">
      <c r="M56927" s="172"/>
      <c r="N56927" s="172"/>
      <c r="O56927" s="172"/>
      <c r="U56927" s="173"/>
    </row>
    <row r="56928" spans="13:21" s="104" customFormat="1" ht="15.75">
      <c r="M56928" s="172"/>
      <c r="N56928" s="172"/>
      <c r="O56928" s="172"/>
      <c r="U56928" s="173"/>
    </row>
    <row r="56929" spans="13:21" s="104" customFormat="1" ht="15.75">
      <c r="M56929" s="172"/>
      <c r="N56929" s="172"/>
      <c r="O56929" s="172"/>
      <c r="U56929" s="173"/>
    </row>
    <row r="56930" spans="13:21" s="104" customFormat="1" ht="15.75">
      <c r="M56930" s="172"/>
      <c r="N56930" s="172"/>
      <c r="O56930" s="172"/>
      <c r="U56930" s="173"/>
    </row>
    <row r="56931" spans="13:21" s="104" customFormat="1" ht="15.75">
      <c r="M56931" s="172"/>
      <c r="N56931" s="172"/>
      <c r="O56931" s="172"/>
      <c r="U56931" s="173"/>
    </row>
    <row r="56932" spans="13:21" s="104" customFormat="1" ht="15.75">
      <c r="M56932" s="172"/>
      <c r="N56932" s="172"/>
      <c r="O56932" s="172"/>
      <c r="U56932" s="173"/>
    </row>
    <row r="56933" spans="13:21" s="104" customFormat="1" ht="15.75">
      <c r="M56933" s="172"/>
      <c r="N56933" s="172"/>
      <c r="O56933" s="172"/>
      <c r="U56933" s="173"/>
    </row>
    <row r="56934" spans="13:21" s="104" customFormat="1" ht="15.75">
      <c r="M56934" s="172"/>
      <c r="N56934" s="172"/>
      <c r="O56934" s="172"/>
      <c r="U56934" s="173"/>
    </row>
    <row r="56935" spans="13:21" s="104" customFormat="1" ht="15.75">
      <c r="M56935" s="172"/>
      <c r="N56935" s="172"/>
      <c r="O56935" s="172"/>
      <c r="U56935" s="173"/>
    </row>
    <row r="56936" spans="13:21" s="104" customFormat="1" ht="15.75">
      <c r="M56936" s="172"/>
      <c r="N56936" s="172"/>
      <c r="O56936" s="172"/>
      <c r="U56936" s="173"/>
    </row>
    <row r="56937" spans="13:21" s="104" customFormat="1" ht="15.75">
      <c r="M56937" s="172"/>
      <c r="N56937" s="172"/>
      <c r="O56937" s="172"/>
      <c r="U56937" s="173"/>
    </row>
    <row r="56938" spans="13:21" s="104" customFormat="1" ht="15.75">
      <c r="M56938" s="172"/>
      <c r="N56938" s="172"/>
      <c r="O56938" s="172"/>
      <c r="U56938" s="173"/>
    </row>
    <row r="56939" spans="13:21" s="104" customFormat="1" ht="15.75">
      <c r="M56939" s="172"/>
      <c r="N56939" s="172"/>
      <c r="O56939" s="172"/>
      <c r="U56939" s="173"/>
    </row>
    <row r="56940" spans="13:21" s="104" customFormat="1" ht="15.75">
      <c r="M56940" s="172"/>
      <c r="N56940" s="172"/>
      <c r="O56940" s="172"/>
      <c r="U56940" s="173"/>
    </row>
    <row r="56941" spans="13:21" s="104" customFormat="1" ht="15.75">
      <c r="M56941" s="172"/>
      <c r="N56941" s="172"/>
      <c r="O56941" s="172"/>
      <c r="U56941" s="173"/>
    </row>
    <row r="56942" spans="13:21" s="104" customFormat="1" ht="15.75">
      <c r="M56942" s="172"/>
      <c r="N56942" s="172"/>
      <c r="O56942" s="172"/>
      <c r="U56942" s="173"/>
    </row>
    <row r="56943" spans="13:21" s="104" customFormat="1" ht="15.75">
      <c r="M56943" s="172"/>
      <c r="N56943" s="172"/>
      <c r="O56943" s="172"/>
      <c r="U56943" s="173"/>
    </row>
    <row r="56944" spans="13:21" s="104" customFormat="1" ht="15.75">
      <c r="M56944" s="172"/>
      <c r="N56944" s="172"/>
      <c r="O56944" s="172"/>
      <c r="U56944" s="173"/>
    </row>
    <row r="56945" spans="13:21" s="104" customFormat="1" ht="15.75">
      <c r="M56945" s="172"/>
      <c r="N56945" s="172"/>
      <c r="O56945" s="172"/>
      <c r="U56945" s="173"/>
    </row>
    <row r="56946" spans="13:21" s="104" customFormat="1" ht="15.75">
      <c r="M56946" s="172"/>
      <c r="N56946" s="172"/>
      <c r="O56946" s="172"/>
      <c r="U56946" s="173"/>
    </row>
    <row r="56947" spans="13:21" s="104" customFormat="1" ht="15.75">
      <c r="M56947" s="172"/>
      <c r="N56947" s="172"/>
      <c r="O56947" s="172"/>
      <c r="U56947" s="173"/>
    </row>
    <row r="56948" spans="13:21" s="104" customFormat="1" ht="15.75">
      <c r="M56948" s="172"/>
      <c r="N56948" s="172"/>
      <c r="O56948" s="172"/>
      <c r="U56948" s="173"/>
    </row>
    <row r="56949" spans="13:21" s="104" customFormat="1" ht="15.75">
      <c r="M56949" s="172"/>
      <c r="N56949" s="172"/>
      <c r="O56949" s="172"/>
      <c r="U56949" s="173"/>
    </row>
    <row r="56950" spans="13:21" s="104" customFormat="1" ht="15.75">
      <c r="M56950" s="172"/>
      <c r="N56950" s="172"/>
      <c r="O56950" s="172"/>
      <c r="U56950" s="173"/>
    </row>
    <row r="56951" spans="13:21" s="104" customFormat="1" ht="15.75">
      <c r="M56951" s="172"/>
      <c r="N56951" s="172"/>
      <c r="O56951" s="172"/>
      <c r="U56951" s="173"/>
    </row>
    <row r="56952" spans="13:21" s="104" customFormat="1" ht="15.75">
      <c r="M56952" s="172"/>
      <c r="N56952" s="172"/>
      <c r="O56952" s="172"/>
      <c r="U56952" s="173"/>
    </row>
    <row r="56953" spans="13:21" s="104" customFormat="1" ht="15.75">
      <c r="M56953" s="172"/>
      <c r="N56953" s="172"/>
      <c r="O56953" s="172"/>
      <c r="U56953" s="173"/>
    </row>
    <row r="56954" spans="13:21" s="104" customFormat="1" ht="15.75">
      <c r="M56954" s="172"/>
      <c r="N56954" s="172"/>
      <c r="O56954" s="172"/>
      <c r="U56954" s="173"/>
    </row>
    <row r="56955" spans="13:21" s="104" customFormat="1" ht="15.75">
      <c r="M56955" s="172"/>
      <c r="N56955" s="172"/>
      <c r="O56955" s="172"/>
      <c r="U56955" s="173"/>
    </row>
    <row r="56956" spans="13:21" s="104" customFormat="1" ht="15.75">
      <c r="M56956" s="172"/>
      <c r="N56956" s="172"/>
      <c r="O56956" s="172"/>
      <c r="U56956" s="173"/>
    </row>
    <row r="56957" spans="13:21" s="104" customFormat="1" ht="15.75">
      <c r="M56957" s="172"/>
      <c r="N56957" s="172"/>
      <c r="O56957" s="172"/>
      <c r="U56957" s="173"/>
    </row>
    <row r="56958" spans="13:21" s="104" customFormat="1" ht="15.75">
      <c r="M56958" s="172"/>
      <c r="N56958" s="172"/>
      <c r="O56958" s="172"/>
      <c r="U56958" s="173"/>
    </row>
    <row r="56959" spans="13:21" s="104" customFormat="1" ht="15.75">
      <c r="M56959" s="172"/>
      <c r="N56959" s="172"/>
      <c r="O56959" s="172"/>
      <c r="U56959" s="173"/>
    </row>
    <row r="56960" spans="13:21" s="104" customFormat="1" ht="15.75">
      <c r="M56960" s="172"/>
      <c r="N56960" s="172"/>
      <c r="O56960" s="172"/>
      <c r="U56960" s="173"/>
    </row>
    <row r="56961" spans="13:21" s="104" customFormat="1" ht="15.75">
      <c r="M56961" s="172"/>
      <c r="N56961" s="172"/>
      <c r="O56961" s="172"/>
      <c r="U56961" s="173"/>
    </row>
    <row r="56962" spans="13:21" s="104" customFormat="1" ht="15.75">
      <c r="M56962" s="172"/>
      <c r="N56962" s="172"/>
      <c r="O56962" s="172"/>
      <c r="U56962" s="173"/>
    </row>
    <row r="56963" spans="13:21" s="104" customFormat="1" ht="15.75">
      <c r="M56963" s="172"/>
      <c r="N56963" s="172"/>
      <c r="O56963" s="172"/>
      <c r="U56963" s="173"/>
    </row>
    <row r="56964" spans="13:21" s="104" customFormat="1" ht="15.75">
      <c r="M56964" s="172"/>
      <c r="N56964" s="172"/>
      <c r="O56964" s="172"/>
      <c r="U56964" s="173"/>
    </row>
    <row r="56965" spans="13:21" s="104" customFormat="1" ht="15.75">
      <c r="M56965" s="172"/>
      <c r="N56965" s="172"/>
      <c r="O56965" s="172"/>
      <c r="U56965" s="173"/>
    </row>
    <row r="56966" spans="13:21" s="104" customFormat="1" ht="15.75">
      <c r="M56966" s="172"/>
      <c r="N56966" s="172"/>
      <c r="O56966" s="172"/>
      <c r="U56966" s="173"/>
    </row>
    <row r="56967" spans="13:21" s="104" customFormat="1" ht="15.75">
      <c r="M56967" s="172"/>
      <c r="N56967" s="172"/>
      <c r="O56967" s="172"/>
      <c r="U56967" s="173"/>
    </row>
    <row r="56968" spans="13:21" s="104" customFormat="1" ht="15.75">
      <c r="M56968" s="172"/>
      <c r="N56968" s="172"/>
      <c r="O56968" s="172"/>
      <c r="U56968" s="173"/>
    </row>
    <row r="56969" spans="13:21" s="104" customFormat="1" ht="15.75">
      <c r="M56969" s="172"/>
      <c r="N56969" s="172"/>
      <c r="O56969" s="172"/>
      <c r="U56969" s="173"/>
    </row>
    <row r="56970" spans="13:21" s="104" customFormat="1" ht="15.75">
      <c r="M56970" s="172"/>
      <c r="N56970" s="172"/>
      <c r="O56970" s="172"/>
      <c r="U56970" s="173"/>
    </row>
    <row r="56971" spans="13:21" s="104" customFormat="1" ht="15.75">
      <c r="M56971" s="172"/>
      <c r="N56971" s="172"/>
      <c r="O56971" s="172"/>
      <c r="U56971" s="173"/>
    </row>
    <row r="56972" spans="13:21" s="104" customFormat="1" ht="15.75">
      <c r="M56972" s="172"/>
      <c r="N56972" s="172"/>
      <c r="O56972" s="172"/>
      <c r="U56972" s="173"/>
    </row>
    <row r="56973" spans="13:21" s="104" customFormat="1" ht="15.75">
      <c r="M56973" s="172"/>
      <c r="N56973" s="172"/>
      <c r="O56973" s="172"/>
      <c r="U56973" s="173"/>
    </row>
    <row r="56974" spans="13:21" s="104" customFormat="1" ht="15.75">
      <c r="M56974" s="172"/>
      <c r="N56974" s="172"/>
      <c r="O56974" s="172"/>
      <c r="U56974" s="173"/>
    </row>
    <row r="56975" spans="13:21" s="104" customFormat="1" ht="15.75">
      <c r="M56975" s="172"/>
      <c r="N56975" s="172"/>
      <c r="O56975" s="172"/>
      <c r="U56975" s="173"/>
    </row>
    <row r="56976" spans="13:21" s="104" customFormat="1" ht="15.75">
      <c r="M56976" s="172"/>
      <c r="N56976" s="172"/>
      <c r="O56976" s="172"/>
      <c r="U56976" s="173"/>
    </row>
    <row r="56977" spans="13:21" s="104" customFormat="1" ht="15.75">
      <c r="M56977" s="172"/>
      <c r="N56977" s="172"/>
      <c r="O56977" s="172"/>
      <c r="U56977" s="173"/>
    </row>
    <row r="56978" spans="13:21" s="104" customFormat="1" ht="15.75">
      <c r="M56978" s="172"/>
      <c r="N56978" s="172"/>
      <c r="O56978" s="172"/>
      <c r="U56978" s="173"/>
    </row>
    <row r="56979" spans="13:21" s="104" customFormat="1" ht="15.75">
      <c r="M56979" s="172"/>
      <c r="N56979" s="172"/>
      <c r="O56979" s="172"/>
      <c r="U56979" s="173"/>
    </row>
    <row r="56980" spans="13:21" s="104" customFormat="1" ht="15.75">
      <c r="M56980" s="172"/>
      <c r="N56980" s="172"/>
      <c r="O56980" s="172"/>
      <c r="U56980" s="173"/>
    </row>
    <row r="56981" spans="13:21" s="104" customFormat="1" ht="15.75">
      <c r="M56981" s="172"/>
      <c r="N56981" s="172"/>
      <c r="O56981" s="172"/>
      <c r="U56981" s="173"/>
    </row>
    <row r="56982" spans="13:21" s="104" customFormat="1" ht="15.75">
      <c r="M56982" s="172"/>
      <c r="N56982" s="172"/>
      <c r="O56982" s="172"/>
      <c r="U56982" s="173"/>
    </row>
    <row r="56983" spans="13:21" s="104" customFormat="1" ht="15.75">
      <c r="M56983" s="172"/>
      <c r="N56983" s="172"/>
      <c r="O56983" s="172"/>
      <c r="U56983" s="173"/>
    </row>
    <row r="56984" spans="13:21" s="104" customFormat="1" ht="15.75">
      <c r="M56984" s="172"/>
      <c r="N56984" s="172"/>
      <c r="O56984" s="172"/>
      <c r="U56984" s="173"/>
    </row>
    <row r="56985" spans="13:21" s="104" customFormat="1" ht="15.75">
      <c r="M56985" s="172"/>
      <c r="N56985" s="172"/>
      <c r="O56985" s="172"/>
      <c r="U56985" s="173"/>
    </row>
    <row r="56986" spans="13:21" s="104" customFormat="1" ht="15.75">
      <c r="M56986" s="172"/>
      <c r="N56986" s="172"/>
      <c r="O56986" s="172"/>
      <c r="U56986" s="173"/>
    </row>
    <row r="56987" spans="13:21" s="104" customFormat="1" ht="15.75">
      <c r="M56987" s="172"/>
      <c r="N56987" s="172"/>
      <c r="O56987" s="172"/>
      <c r="U56987" s="173"/>
    </row>
    <row r="56988" spans="13:21" s="104" customFormat="1" ht="15.75">
      <c r="M56988" s="172"/>
      <c r="N56988" s="172"/>
      <c r="O56988" s="172"/>
      <c r="U56988" s="173"/>
    </row>
    <row r="56989" spans="13:21" s="104" customFormat="1" ht="15.75">
      <c r="M56989" s="172"/>
      <c r="N56989" s="172"/>
      <c r="O56989" s="172"/>
      <c r="U56989" s="173"/>
    </row>
    <row r="56990" spans="13:21" s="104" customFormat="1" ht="15.75">
      <c r="M56990" s="172"/>
      <c r="N56990" s="172"/>
      <c r="O56990" s="172"/>
      <c r="U56990" s="173"/>
    </row>
    <row r="56991" spans="13:21" s="104" customFormat="1" ht="15.75">
      <c r="M56991" s="172"/>
      <c r="N56991" s="172"/>
      <c r="O56991" s="172"/>
      <c r="U56991" s="173"/>
    </row>
    <row r="56992" spans="13:21" s="104" customFormat="1" ht="15.75">
      <c r="M56992" s="172"/>
      <c r="N56992" s="172"/>
      <c r="O56992" s="172"/>
      <c r="U56992" s="173"/>
    </row>
    <row r="56993" spans="13:21" s="104" customFormat="1" ht="15.75">
      <c r="M56993" s="172"/>
      <c r="N56993" s="172"/>
      <c r="O56993" s="172"/>
      <c r="U56993" s="173"/>
    </row>
    <row r="56994" spans="13:21" s="104" customFormat="1" ht="15.75">
      <c r="M56994" s="172"/>
      <c r="N56994" s="172"/>
      <c r="O56994" s="172"/>
      <c r="U56994" s="173"/>
    </row>
    <row r="56995" spans="13:21" s="104" customFormat="1" ht="15.75">
      <c r="M56995" s="172"/>
      <c r="N56995" s="172"/>
      <c r="O56995" s="172"/>
      <c r="U56995" s="173"/>
    </row>
    <row r="56996" spans="13:21" s="104" customFormat="1" ht="15.75">
      <c r="M56996" s="172"/>
      <c r="N56996" s="172"/>
      <c r="O56996" s="172"/>
      <c r="U56996" s="173"/>
    </row>
    <row r="56997" spans="13:21" s="104" customFormat="1" ht="15.75">
      <c r="M56997" s="172"/>
      <c r="N56997" s="172"/>
      <c r="O56997" s="172"/>
      <c r="U56997" s="173"/>
    </row>
    <row r="56998" spans="13:21" s="104" customFormat="1" ht="15.75">
      <c r="M56998" s="172"/>
      <c r="N56998" s="172"/>
      <c r="O56998" s="172"/>
      <c r="U56998" s="173"/>
    </row>
    <row r="56999" spans="13:21" s="104" customFormat="1" ht="15.75">
      <c r="M56999" s="172"/>
      <c r="N56999" s="172"/>
      <c r="O56999" s="172"/>
      <c r="U56999" s="173"/>
    </row>
    <row r="57000" spans="13:21" s="104" customFormat="1" ht="15.75">
      <c r="M57000" s="172"/>
      <c r="N57000" s="172"/>
      <c r="O57000" s="172"/>
      <c r="U57000" s="173"/>
    </row>
    <row r="57001" spans="13:21" s="104" customFormat="1" ht="15.75">
      <c r="M57001" s="172"/>
      <c r="N57001" s="172"/>
      <c r="O57001" s="172"/>
      <c r="U57001" s="173"/>
    </row>
    <row r="57002" spans="13:21" s="104" customFormat="1" ht="15.75">
      <c r="M57002" s="172"/>
      <c r="N57002" s="172"/>
      <c r="O57002" s="172"/>
      <c r="U57002" s="173"/>
    </row>
    <row r="57003" spans="13:21" s="104" customFormat="1" ht="15.75">
      <c r="M57003" s="172"/>
      <c r="N57003" s="172"/>
      <c r="O57003" s="172"/>
      <c r="U57003" s="173"/>
    </row>
    <row r="57004" spans="13:21" s="104" customFormat="1" ht="15.75">
      <c r="M57004" s="172"/>
      <c r="N57004" s="172"/>
      <c r="O57004" s="172"/>
      <c r="U57004" s="173"/>
    </row>
    <row r="57005" spans="13:21" s="104" customFormat="1" ht="15.75">
      <c r="M57005" s="172"/>
      <c r="N57005" s="172"/>
      <c r="O57005" s="172"/>
      <c r="U57005" s="173"/>
    </row>
    <row r="57006" spans="13:21" s="104" customFormat="1" ht="15.75">
      <c r="M57006" s="172"/>
      <c r="N57006" s="172"/>
      <c r="O57006" s="172"/>
      <c r="U57006" s="173"/>
    </row>
    <row r="57007" spans="13:21" s="104" customFormat="1" ht="15.75">
      <c r="M57007" s="172"/>
      <c r="N57007" s="172"/>
      <c r="O57007" s="172"/>
      <c r="U57007" s="173"/>
    </row>
    <row r="57008" spans="13:21" s="104" customFormat="1" ht="15.75">
      <c r="M57008" s="172"/>
      <c r="N57008" s="172"/>
      <c r="O57008" s="172"/>
      <c r="U57008" s="173"/>
    </row>
    <row r="57009" spans="13:21" s="104" customFormat="1" ht="15.75">
      <c r="M57009" s="172"/>
      <c r="N57009" s="172"/>
      <c r="O57009" s="172"/>
      <c r="U57009" s="173"/>
    </row>
    <row r="57010" spans="13:21" s="104" customFormat="1" ht="15.75">
      <c r="M57010" s="172"/>
      <c r="N57010" s="172"/>
      <c r="O57010" s="172"/>
      <c r="U57010" s="173"/>
    </row>
    <row r="57011" spans="13:21" s="104" customFormat="1" ht="15.75">
      <c r="M57011" s="172"/>
      <c r="N57011" s="172"/>
      <c r="O57011" s="172"/>
      <c r="U57011" s="173"/>
    </row>
    <row r="57012" spans="13:21" s="104" customFormat="1" ht="15.75">
      <c r="M57012" s="172"/>
      <c r="N57012" s="172"/>
      <c r="O57012" s="172"/>
      <c r="U57012" s="173"/>
    </row>
    <row r="57013" spans="13:21" s="104" customFormat="1" ht="15.75">
      <c r="M57013" s="172"/>
      <c r="N57013" s="172"/>
      <c r="O57013" s="172"/>
      <c r="U57013" s="173"/>
    </row>
    <row r="57014" spans="13:21" s="104" customFormat="1" ht="15.75">
      <c r="M57014" s="172"/>
      <c r="N57014" s="172"/>
      <c r="O57014" s="172"/>
      <c r="U57014" s="173"/>
    </row>
    <row r="57015" spans="13:21" s="104" customFormat="1" ht="15.75">
      <c r="M57015" s="172"/>
      <c r="N57015" s="172"/>
      <c r="O57015" s="172"/>
      <c r="U57015" s="173"/>
    </row>
    <row r="57016" spans="13:21" s="104" customFormat="1" ht="15.75">
      <c r="M57016" s="172"/>
      <c r="N57016" s="172"/>
      <c r="O57016" s="172"/>
      <c r="U57016" s="173"/>
    </row>
    <row r="57017" spans="13:21" s="104" customFormat="1" ht="15.75">
      <c r="M57017" s="172"/>
      <c r="N57017" s="172"/>
      <c r="O57017" s="172"/>
      <c r="U57017" s="173"/>
    </row>
    <row r="57018" spans="13:21" s="104" customFormat="1" ht="15.75">
      <c r="M57018" s="172"/>
      <c r="N57018" s="172"/>
      <c r="O57018" s="172"/>
      <c r="U57018" s="173"/>
    </row>
    <row r="57019" spans="13:21" s="104" customFormat="1" ht="15.75">
      <c r="M57019" s="172"/>
      <c r="N57019" s="172"/>
      <c r="O57019" s="172"/>
      <c r="U57019" s="173"/>
    </row>
    <row r="57020" spans="13:21" s="104" customFormat="1" ht="15.75">
      <c r="M57020" s="172"/>
      <c r="N57020" s="172"/>
      <c r="O57020" s="172"/>
      <c r="U57020" s="173"/>
    </row>
    <row r="57021" spans="13:21" s="104" customFormat="1" ht="15.75">
      <c r="M57021" s="172"/>
      <c r="N57021" s="172"/>
      <c r="O57021" s="172"/>
      <c r="U57021" s="173"/>
    </row>
    <row r="57022" spans="13:21" s="104" customFormat="1" ht="15.75">
      <c r="M57022" s="172"/>
      <c r="N57022" s="172"/>
      <c r="O57022" s="172"/>
      <c r="U57022" s="173"/>
    </row>
    <row r="57023" spans="13:21" s="104" customFormat="1" ht="15.75">
      <c r="M57023" s="172"/>
      <c r="N57023" s="172"/>
      <c r="O57023" s="172"/>
      <c r="U57023" s="173"/>
    </row>
    <row r="57024" spans="13:21" s="104" customFormat="1" ht="15.75">
      <c r="M57024" s="172"/>
      <c r="N57024" s="172"/>
      <c r="O57024" s="172"/>
      <c r="U57024" s="173"/>
    </row>
    <row r="57025" spans="13:21" s="104" customFormat="1" ht="15.75">
      <c r="M57025" s="172"/>
      <c r="N57025" s="172"/>
      <c r="O57025" s="172"/>
      <c r="U57025" s="173"/>
    </row>
    <row r="57026" spans="13:21" s="104" customFormat="1" ht="15.75">
      <c r="M57026" s="172"/>
      <c r="N57026" s="172"/>
      <c r="O57026" s="172"/>
      <c r="U57026" s="173"/>
    </row>
    <row r="57027" spans="13:21" s="104" customFormat="1" ht="15.75">
      <c r="M57027" s="172"/>
      <c r="N57027" s="172"/>
      <c r="O57027" s="172"/>
      <c r="U57027" s="173"/>
    </row>
    <row r="57028" spans="13:21" s="104" customFormat="1" ht="15.75">
      <c r="M57028" s="172"/>
      <c r="N57028" s="172"/>
      <c r="O57028" s="172"/>
      <c r="U57028" s="173"/>
    </row>
    <row r="57029" spans="13:21" s="104" customFormat="1" ht="15.75">
      <c r="M57029" s="172"/>
      <c r="N57029" s="172"/>
      <c r="O57029" s="172"/>
      <c r="U57029" s="173"/>
    </row>
    <row r="57030" spans="13:21" s="104" customFormat="1" ht="15.75">
      <c r="M57030" s="172"/>
      <c r="N57030" s="172"/>
      <c r="O57030" s="172"/>
      <c r="U57030" s="173"/>
    </row>
    <row r="57031" spans="13:21" s="104" customFormat="1" ht="15.75">
      <c r="M57031" s="172"/>
      <c r="N57031" s="172"/>
      <c r="O57031" s="172"/>
      <c r="U57031" s="173"/>
    </row>
    <row r="57032" spans="13:21" s="104" customFormat="1" ht="15.75">
      <c r="M57032" s="172"/>
      <c r="N57032" s="172"/>
      <c r="O57032" s="172"/>
      <c r="U57032" s="173"/>
    </row>
    <row r="57033" spans="13:21" s="104" customFormat="1" ht="15.75">
      <c r="M57033" s="172"/>
      <c r="N57033" s="172"/>
      <c r="O57033" s="172"/>
      <c r="U57033" s="173"/>
    </row>
    <row r="57034" spans="13:21" s="104" customFormat="1" ht="15.75">
      <c r="M57034" s="172"/>
      <c r="N57034" s="172"/>
      <c r="O57034" s="172"/>
      <c r="U57034" s="173"/>
    </row>
    <row r="57035" spans="13:21" s="104" customFormat="1" ht="15.75">
      <c r="M57035" s="172"/>
      <c r="N57035" s="172"/>
      <c r="O57035" s="172"/>
      <c r="U57035" s="173"/>
    </row>
    <row r="57036" spans="13:21" s="104" customFormat="1" ht="15.75">
      <c r="M57036" s="172"/>
      <c r="N57036" s="172"/>
      <c r="O57036" s="172"/>
      <c r="U57036" s="173"/>
    </row>
    <row r="57037" spans="13:21" s="104" customFormat="1" ht="15.75">
      <c r="M57037" s="172"/>
      <c r="N57037" s="172"/>
      <c r="O57037" s="172"/>
      <c r="U57037" s="173"/>
    </row>
    <row r="57038" spans="13:21" s="104" customFormat="1" ht="15.75">
      <c r="M57038" s="172"/>
      <c r="N57038" s="172"/>
      <c r="O57038" s="172"/>
      <c r="U57038" s="173"/>
    </row>
    <row r="57039" spans="13:21" s="104" customFormat="1" ht="15.75">
      <c r="M57039" s="172"/>
      <c r="N57039" s="172"/>
      <c r="O57039" s="172"/>
      <c r="U57039" s="173"/>
    </row>
    <row r="57040" spans="13:21" s="104" customFormat="1" ht="15.75">
      <c r="M57040" s="172"/>
      <c r="N57040" s="172"/>
      <c r="O57040" s="172"/>
      <c r="U57040" s="173"/>
    </row>
    <row r="57041" spans="13:21" s="104" customFormat="1" ht="15.75">
      <c r="M57041" s="172"/>
      <c r="N57041" s="172"/>
      <c r="O57041" s="172"/>
      <c r="U57041" s="173"/>
    </row>
    <row r="57042" spans="13:21" s="104" customFormat="1" ht="15.75">
      <c r="M57042" s="172"/>
      <c r="N57042" s="172"/>
      <c r="O57042" s="172"/>
      <c r="U57042" s="173"/>
    </row>
    <row r="57043" spans="13:21" s="104" customFormat="1" ht="15.75">
      <c r="M57043" s="172"/>
      <c r="N57043" s="172"/>
      <c r="O57043" s="172"/>
      <c r="U57043" s="173"/>
    </row>
    <row r="57044" spans="13:21" s="104" customFormat="1" ht="15.75">
      <c r="M57044" s="172"/>
      <c r="N57044" s="172"/>
      <c r="O57044" s="172"/>
      <c r="U57044" s="173"/>
    </row>
    <row r="57045" spans="13:21" s="104" customFormat="1" ht="15.75">
      <c r="M57045" s="172"/>
      <c r="N57045" s="172"/>
      <c r="O57045" s="172"/>
      <c r="U57045" s="173"/>
    </row>
    <row r="57046" spans="13:21" s="104" customFormat="1" ht="15.75">
      <c r="M57046" s="172"/>
      <c r="N57046" s="172"/>
      <c r="O57046" s="172"/>
      <c r="U57046" s="173"/>
    </row>
    <row r="57047" spans="13:21" s="104" customFormat="1" ht="15.75">
      <c r="M57047" s="172"/>
      <c r="N57047" s="172"/>
      <c r="O57047" s="172"/>
      <c r="U57047" s="173"/>
    </row>
    <row r="57048" spans="13:21" s="104" customFormat="1" ht="15.75">
      <c r="M57048" s="172"/>
      <c r="N57048" s="172"/>
      <c r="O57048" s="172"/>
      <c r="U57048" s="173"/>
    </row>
    <row r="57049" spans="13:21" s="104" customFormat="1" ht="15.75">
      <c r="M57049" s="172"/>
      <c r="N57049" s="172"/>
      <c r="O57049" s="172"/>
      <c r="U57049" s="173"/>
    </row>
    <row r="57050" spans="13:21" s="104" customFormat="1" ht="15.75">
      <c r="M57050" s="172"/>
      <c r="N57050" s="172"/>
      <c r="O57050" s="172"/>
      <c r="U57050" s="173"/>
    </row>
    <row r="57051" spans="13:21" s="104" customFormat="1" ht="15.75">
      <c r="M57051" s="172"/>
      <c r="N57051" s="172"/>
      <c r="O57051" s="172"/>
      <c r="U57051" s="173"/>
    </row>
    <row r="57052" spans="13:21" s="104" customFormat="1" ht="15.75">
      <c r="M57052" s="172"/>
      <c r="N57052" s="172"/>
      <c r="O57052" s="172"/>
      <c r="U57052" s="173"/>
    </row>
    <row r="57053" spans="13:21" s="104" customFormat="1" ht="15.75">
      <c r="M57053" s="172"/>
      <c r="N57053" s="172"/>
      <c r="O57053" s="172"/>
      <c r="U57053" s="173"/>
    </row>
    <row r="57054" spans="13:21" s="104" customFormat="1" ht="15.75">
      <c r="M57054" s="172"/>
      <c r="N57054" s="172"/>
      <c r="O57054" s="172"/>
      <c r="U57054" s="173"/>
    </row>
    <row r="57055" spans="13:21" s="104" customFormat="1" ht="15.75">
      <c r="M57055" s="172"/>
      <c r="N57055" s="172"/>
      <c r="O57055" s="172"/>
      <c r="U57055" s="173"/>
    </row>
    <row r="57056" spans="13:21" s="104" customFormat="1" ht="15.75">
      <c r="M57056" s="172"/>
      <c r="N57056" s="172"/>
      <c r="O57056" s="172"/>
      <c r="U57056" s="173"/>
    </row>
    <row r="57057" spans="13:21" s="104" customFormat="1" ht="15.75">
      <c r="M57057" s="172"/>
      <c r="N57057" s="172"/>
      <c r="O57057" s="172"/>
      <c r="U57057" s="173"/>
    </row>
    <row r="57058" spans="13:21" s="104" customFormat="1" ht="15.75">
      <c r="M57058" s="172"/>
      <c r="N57058" s="172"/>
      <c r="O57058" s="172"/>
      <c r="U57058" s="173"/>
    </row>
    <row r="57059" spans="13:21" s="104" customFormat="1" ht="15.75">
      <c r="M57059" s="172"/>
      <c r="N57059" s="172"/>
      <c r="O57059" s="172"/>
      <c r="U57059" s="173"/>
    </row>
    <row r="57060" spans="13:21" s="104" customFormat="1" ht="15.75">
      <c r="M57060" s="172"/>
      <c r="N57060" s="172"/>
      <c r="O57060" s="172"/>
      <c r="U57060" s="173"/>
    </row>
    <row r="57061" spans="13:21" s="104" customFormat="1" ht="15.75">
      <c r="M57061" s="172"/>
      <c r="N57061" s="172"/>
      <c r="O57061" s="172"/>
      <c r="U57061" s="173"/>
    </row>
    <row r="57062" spans="13:21" s="104" customFormat="1" ht="15.75">
      <c r="M57062" s="172"/>
      <c r="N57062" s="172"/>
      <c r="O57062" s="172"/>
      <c r="U57062" s="173"/>
    </row>
    <row r="57063" spans="13:21" s="104" customFormat="1" ht="15.75">
      <c r="M57063" s="172"/>
      <c r="N57063" s="172"/>
      <c r="O57063" s="172"/>
      <c r="U57063" s="173"/>
    </row>
    <row r="57064" spans="13:21" s="104" customFormat="1" ht="15.75">
      <c r="M57064" s="172"/>
      <c r="N57064" s="172"/>
      <c r="O57064" s="172"/>
      <c r="U57064" s="173"/>
    </row>
    <row r="57065" spans="13:21" s="104" customFormat="1" ht="15.75">
      <c r="M57065" s="172"/>
      <c r="N57065" s="172"/>
      <c r="O57065" s="172"/>
      <c r="U57065" s="173"/>
    </row>
    <row r="57066" spans="13:21" s="104" customFormat="1" ht="15.75">
      <c r="M57066" s="172"/>
      <c r="N57066" s="172"/>
      <c r="O57066" s="172"/>
      <c r="U57066" s="173"/>
    </row>
    <row r="57067" spans="13:21" s="104" customFormat="1" ht="15.75">
      <c r="M57067" s="172"/>
      <c r="N57067" s="172"/>
      <c r="O57067" s="172"/>
      <c r="U57067" s="173"/>
    </row>
    <row r="57068" spans="13:21" s="104" customFormat="1" ht="15.75">
      <c r="M57068" s="172"/>
      <c r="N57068" s="172"/>
      <c r="O57068" s="172"/>
      <c r="U57068" s="173"/>
    </row>
    <row r="57069" spans="13:21" s="104" customFormat="1" ht="15.75">
      <c r="M57069" s="172"/>
      <c r="N57069" s="172"/>
      <c r="O57069" s="172"/>
      <c r="U57069" s="173"/>
    </row>
    <row r="57070" spans="13:21" s="104" customFormat="1" ht="15.75">
      <c r="M57070" s="172"/>
      <c r="N57070" s="172"/>
      <c r="O57070" s="172"/>
      <c r="U57070" s="173"/>
    </row>
    <row r="57071" spans="13:21" s="104" customFormat="1" ht="15.75">
      <c r="M57071" s="172"/>
      <c r="N57071" s="172"/>
      <c r="O57071" s="172"/>
      <c r="U57071" s="173"/>
    </row>
    <row r="57072" spans="13:21" s="104" customFormat="1" ht="15.75">
      <c r="M57072" s="172"/>
      <c r="N57072" s="172"/>
      <c r="O57072" s="172"/>
      <c r="U57072" s="173"/>
    </row>
    <row r="57073" spans="13:21" s="104" customFormat="1" ht="15.75">
      <c r="M57073" s="172"/>
      <c r="N57073" s="172"/>
      <c r="O57073" s="172"/>
      <c r="U57073" s="173"/>
    </row>
    <row r="57074" spans="13:21" s="104" customFormat="1" ht="15.75">
      <c r="M57074" s="172"/>
      <c r="N57074" s="172"/>
      <c r="O57074" s="172"/>
      <c r="U57074" s="173"/>
    </row>
    <row r="57075" spans="13:21" s="104" customFormat="1" ht="15.75">
      <c r="M57075" s="172"/>
      <c r="N57075" s="172"/>
      <c r="O57075" s="172"/>
      <c r="U57075" s="173"/>
    </row>
    <row r="57076" spans="13:21" s="104" customFormat="1" ht="15.75">
      <c r="M57076" s="172"/>
      <c r="N57076" s="172"/>
      <c r="O57076" s="172"/>
      <c r="U57076" s="173"/>
    </row>
    <row r="57077" spans="13:21" s="104" customFormat="1" ht="15.75">
      <c r="M57077" s="172"/>
      <c r="N57077" s="172"/>
      <c r="O57077" s="172"/>
      <c r="U57077" s="173"/>
    </row>
    <row r="57078" spans="13:21" s="104" customFormat="1" ht="15.75">
      <c r="M57078" s="172"/>
      <c r="N57078" s="172"/>
      <c r="O57078" s="172"/>
      <c r="U57078" s="173"/>
    </row>
    <row r="57079" spans="13:21" s="104" customFormat="1" ht="15.75">
      <c r="M57079" s="172"/>
      <c r="N57079" s="172"/>
      <c r="O57079" s="172"/>
      <c r="U57079" s="173"/>
    </row>
    <row r="57080" spans="13:21" s="104" customFormat="1" ht="15.75">
      <c r="M57080" s="172"/>
      <c r="N57080" s="172"/>
      <c r="O57080" s="172"/>
      <c r="U57080" s="173"/>
    </row>
    <row r="57081" spans="13:21" s="104" customFormat="1" ht="15.75">
      <c r="M57081" s="172"/>
      <c r="N57081" s="172"/>
      <c r="O57081" s="172"/>
      <c r="U57081" s="173"/>
    </row>
    <row r="57082" spans="13:21" s="104" customFormat="1" ht="15.75">
      <c r="M57082" s="172"/>
      <c r="N57082" s="172"/>
      <c r="O57082" s="172"/>
      <c r="U57082" s="173"/>
    </row>
    <row r="57083" spans="13:21" s="104" customFormat="1" ht="15.75">
      <c r="M57083" s="172"/>
      <c r="N57083" s="172"/>
      <c r="O57083" s="172"/>
      <c r="U57083" s="173"/>
    </row>
    <row r="57084" spans="13:21" s="104" customFormat="1" ht="15.75">
      <c r="M57084" s="172"/>
      <c r="N57084" s="172"/>
      <c r="O57084" s="172"/>
      <c r="U57084" s="173"/>
    </row>
    <row r="57085" spans="13:21" s="104" customFormat="1" ht="15.75">
      <c r="M57085" s="172"/>
      <c r="N57085" s="172"/>
      <c r="O57085" s="172"/>
      <c r="U57085" s="173"/>
    </row>
    <row r="57086" spans="13:21" s="104" customFormat="1" ht="15.75">
      <c r="M57086" s="172"/>
      <c r="N57086" s="172"/>
      <c r="O57086" s="172"/>
      <c r="U57086" s="173"/>
    </row>
    <row r="57087" spans="13:21" s="104" customFormat="1" ht="15.75">
      <c r="M57087" s="172"/>
      <c r="N57087" s="172"/>
      <c r="O57087" s="172"/>
      <c r="U57087" s="173"/>
    </row>
    <row r="57088" spans="13:21" s="104" customFormat="1" ht="15.75">
      <c r="M57088" s="172"/>
      <c r="N57088" s="172"/>
      <c r="O57088" s="172"/>
      <c r="U57088" s="173"/>
    </row>
    <row r="57089" spans="13:21" s="104" customFormat="1" ht="15.75">
      <c r="M57089" s="172"/>
      <c r="N57089" s="172"/>
      <c r="O57089" s="172"/>
      <c r="U57089" s="173"/>
    </row>
    <row r="57090" spans="13:21" s="104" customFormat="1" ht="15.75">
      <c r="M57090" s="172"/>
      <c r="N57090" s="172"/>
      <c r="O57090" s="172"/>
      <c r="U57090" s="173"/>
    </row>
    <row r="57091" spans="13:21" s="104" customFormat="1" ht="15.75">
      <c r="M57091" s="172"/>
      <c r="N57091" s="172"/>
      <c r="O57091" s="172"/>
      <c r="U57091" s="173"/>
    </row>
    <row r="57092" spans="13:21" s="104" customFormat="1" ht="15.75">
      <c r="M57092" s="172"/>
      <c r="N57092" s="172"/>
      <c r="O57092" s="172"/>
      <c r="U57092" s="173"/>
    </row>
    <row r="57093" spans="13:21" s="104" customFormat="1" ht="15.75">
      <c r="M57093" s="172"/>
      <c r="N57093" s="172"/>
      <c r="O57093" s="172"/>
      <c r="U57093" s="173"/>
    </row>
    <row r="57094" spans="13:21" s="104" customFormat="1" ht="15.75">
      <c r="M57094" s="172"/>
      <c r="N57094" s="172"/>
      <c r="O57094" s="172"/>
      <c r="U57094" s="173"/>
    </row>
    <row r="57095" spans="13:21" s="104" customFormat="1" ht="15.75">
      <c r="M57095" s="172"/>
      <c r="N57095" s="172"/>
      <c r="O57095" s="172"/>
      <c r="U57095" s="173"/>
    </row>
    <row r="57096" spans="13:21" s="104" customFormat="1" ht="15.75">
      <c r="M57096" s="172"/>
      <c r="N57096" s="172"/>
      <c r="O57096" s="172"/>
      <c r="U57096" s="173"/>
    </row>
    <row r="57097" spans="13:21" s="104" customFormat="1" ht="15.75">
      <c r="M57097" s="172"/>
      <c r="N57097" s="172"/>
      <c r="O57097" s="172"/>
      <c r="U57097" s="173"/>
    </row>
    <row r="57098" spans="13:21" s="104" customFormat="1" ht="15.75">
      <c r="M57098" s="172"/>
      <c r="N57098" s="172"/>
      <c r="O57098" s="172"/>
      <c r="U57098" s="173"/>
    </row>
    <row r="57099" spans="13:21" s="104" customFormat="1" ht="15.75">
      <c r="M57099" s="172"/>
      <c r="N57099" s="172"/>
      <c r="O57099" s="172"/>
      <c r="U57099" s="173"/>
    </row>
    <row r="57100" spans="13:21" s="104" customFormat="1" ht="15.75">
      <c r="M57100" s="172"/>
      <c r="N57100" s="172"/>
      <c r="O57100" s="172"/>
      <c r="U57100" s="173"/>
    </row>
    <row r="57101" spans="13:21" s="104" customFormat="1" ht="15.75">
      <c r="M57101" s="172"/>
      <c r="N57101" s="172"/>
      <c r="O57101" s="172"/>
      <c r="U57101" s="173"/>
    </row>
    <row r="57102" spans="13:21" s="104" customFormat="1" ht="15.75">
      <c r="M57102" s="172"/>
      <c r="N57102" s="172"/>
      <c r="O57102" s="172"/>
      <c r="U57102" s="173"/>
    </row>
    <row r="57103" spans="13:21" s="104" customFormat="1" ht="15.75">
      <c r="M57103" s="172"/>
      <c r="N57103" s="172"/>
      <c r="O57103" s="172"/>
      <c r="U57103" s="173"/>
    </row>
    <row r="57104" spans="13:21" s="104" customFormat="1" ht="15.75">
      <c r="M57104" s="172"/>
      <c r="N57104" s="172"/>
      <c r="O57104" s="172"/>
      <c r="U57104" s="173"/>
    </row>
    <row r="57105" spans="13:21" s="104" customFormat="1" ht="15.75">
      <c r="M57105" s="172"/>
      <c r="N57105" s="172"/>
      <c r="O57105" s="172"/>
      <c r="U57105" s="173"/>
    </row>
    <row r="57106" spans="13:21" s="104" customFormat="1" ht="15.75">
      <c r="M57106" s="172"/>
      <c r="N57106" s="172"/>
      <c r="O57106" s="172"/>
      <c r="U57106" s="173"/>
    </row>
    <row r="57107" spans="13:21" s="104" customFormat="1" ht="15.75">
      <c r="M57107" s="172"/>
      <c r="N57107" s="172"/>
      <c r="O57107" s="172"/>
      <c r="U57107" s="173"/>
    </row>
    <row r="57108" spans="13:21" s="104" customFormat="1" ht="15.75">
      <c r="M57108" s="172"/>
      <c r="N57108" s="172"/>
      <c r="O57108" s="172"/>
      <c r="U57108" s="173"/>
    </row>
    <row r="57109" spans="13:21" s="104" customFormat="1" ht="15.75">
      <c r="M57109" s="172"/>
      <c r="N57109" s="172"/>
      <c r="O57109" s="172"/>
      <c r="U57109" s="173"/>
    </row>
    <row r="57110" spans="13:21" s="104" customFormat="1" ht="15.75">
      <c r="M57110" s="172"/>
      <c r="N57110" s="172"/>
      <c r="O57110" s="172"/>
      <c r="U57110" s="173"/>
    </row>
    <row r="57111" spans="13:21" s="104" customFormat="1" ht="15.75">
      <c r="M57111" s="172"/>
      <c r="N57111" s="172"/>
      <c r="O57111" s="172"/>
      <c r="U57111" s="173"/>
    </row>
    <row r="57112" spans="13:21" s="104" customFormat="1" ht="15.75">
      <c r="M57112" s="172"/>
      <c r="N57112" s="172"/>
      <c r="O57112" s="172"/>
      <c r="U57112" s="173"/>
    </row>
    <row r="57113" spans="13:21" s="104" customFormat="1" ht="15.75">
      <c r="M57113" s="172"/>
      <c r="N57113" s="172"/>
      <c r="O57113" s="172"/>
      <c r="U57113" s="173"/>
    </row>
    <row r="57114" spans="13:21" s="104" customFormat="1" ht="15.75">
      <c r="M57114" s="172"/>
      <c r="N57114" s="172"/>
      <c r="O57114" s="172"/>
      <c r="U57114" s="173"/>
    </row>
    <row r="57115" spans="13:21" s="104" customFormat="1" ht="15.75">
      <c r="M57115" s="172"/>
      <c r="N57115" s="172"/>
      <c r="O57115" s="172"/>
      <c r="U57115" s="173"/>
    </row>
    <row r="57116" spans="13:21" s="104" customFormat="1" ht="15.75">
      <c r="M57116" s="172"/>
      <c r="N57116" s="172"/>
      <c r="O57116" s="172"/>
      <c r="U57116" s="173"/>
    </row>
    <row r="57117" spans="13:21" s="104" customFormat="1" ht="15.75">
      <c r="M57117" s="172"/>
      <c r="N57117" s="172"/>
      <c r="O57117" s="172"/>
      <c r="U57117" s="173"/>
    </row>
    <row r="57118" spans="13:21" s="104" customFormat="1" ht="15.75">
      <c r="M57118" s="172"/>
      <c r="N57118" s="172"/>
      <c r="O57118" s="172"/>
      <c r="U57118" s="173"/>
    </row>
    <row r="57119" spans="13:21" s="104" customFormat="1" ht="15.75">
      <c r="M57119" s="172"/>
      <c r="N57119" s="172"/>
      <c r="O57119" s="172"/>
      <c r="U57119" s="173"/>
    </row>
    <row r="57120" spans="13:21" s="104" customFormat="1" ht="15.75">
      <c r="M57120" s="172"/>
      <c r="N57120" s="172"/>
      <c r="O57120" s="172"/>
      <c r="U57120" s="173"/>
    </row>
    <row r="57121" spans="13:21" s="104" customFormat="1" ht="15.75">
      <c r="M57121" s="172"/>
      <c r="N57121" s="172"/>
      <c r="O57121" s="172"/>
      <c r="U57121" s="173"/>
    </row>
    <row r="57122" spans="13:21" s="104" customFormat="1" ht="15.75">
      <c r="M57122" s="172"/>
      <c r="N57122" s="172"/>
      <c r="O57122" s="172"/>
      <c r="U57122" s="173"/>
    </row>
    <row r="57123" spans="13:21" s="104" customFormat="1" ht="15.75">
      <c r="M57123" s="172"/>
      <c r="N57123" s="172"/>
      <c r="O57123" s="172"/>
      <c r="U57123" s="173"/>
    </row>
    <row r="57124" spans="13:21" s="104" customFormat="1" ht="15.75">
      <c r="M57124" s="172"/>
      <c r="N57124" s="172"/>
      <c r="O57124" s="172"/>
      <c r="U57124" s="173"/>
    </row>
    <row r="57125" spans="13:21" s="104" customFormat="1" ht="15.75">
      <c r="M57125" s="172"/>
      <c r="N57125" s="172"/>
      <c r="O57125" s="172"/>
      <c r="U57125" s="173"/>
    </row>
    <row r="57126" spans="13:21" s="104" customFormat="1" ht="15.75">
      <c r="M57126" s="172"/>
      <c r="N57126" s="172"/>
      <c r="O57126" s="172"/>
      <c r="U57126" s="173"/>
    </row>
    <row r="57127" spans="13:21" s="104" customFormat="1" ht="15.75">
      <c r="M57127" s="172"/>
      <c r="N57127" s="172"/>
      <c r="O57127" s="172"/>
      <c r="U57127" s="173"/>
    </row>
    <row r="57128" spans="13:21" s="104" customFormat="1" ht="15.75">
      <c r="M57128" s="172"/>
      <c r="N57128" s="172"/>
      <c r="O57128" s="172"/>
      <c r="U57128" s="173"/>
    </row>
    <row r="57129" spans="13:21" s="104" customFormat="1" ht="15.75">
      <c r="M57129" s="172"/>
      <c r="N57129" s="172"/>
      <c r="O57129" s="172"/>
      <c r="U57129" s="173"/>
    </row>
    <row r="57130" spans="13:21" s="104" customFormat="1" ht="15.75">
      <c r="M57130" s="172"/>
      <c r="N57130" s="172"/>
      <c r="O57130" s="172"/>
      <c r="U57130" s="173"/>
    </row>
    <row r="57131" spans="13:21" s="104" customFormat="1" ht="15.75">
      <c r="M57131" s="172"/>
      <c r="N57131" s="172"/>
      <c r="O57131" s="172"/>
      <c r="U57131" s="173"/>
    </row>
    <row r="57132" spans="13:21" s="104" customFormat="1" ht="15.75">
      <c r="M57132" s="172"/>
      <c r="N57132" s="172"/>
      <c r="O57132" s="172"/>
      <c r="U57132" s="173"/>
    </row>
    <row r="57133" spans="13:21" s="104" customFormat="1" ht="15.75">
      <c r="M57133" s="172"/>
      <c r="N57133" s="172"/>
      <c r="O57133" s="172"/>
      <c r="U57133" s="173"/>
    </row>
    <row r="57134" spans="13:21" s="104" customFormat="1" ht="15.75">
      <c r="M57134" s="172"/>
      <c r="N57134" s="172"/>
      <c r="O57134" s="172"/>
      <c r="U57134" s="173"/>
    </row>
    <row r="57135" spans="13:21" s="104" customFormat="1" ht="15.75">
      <c r="M57135" s="172"/>
      <c r="N57135" s="172"/>
      <c r="O57135" s="172"/>
      <c r="U57135" s="173"/>
    </row>
    <row r="57136" spans="13:21" s="104" customFormat="1" ht="15.75">
      <c r="M57136" s="172"/>
      <c r="N57136" s="172"/>
      <c r="O57136" s="172"/>
      <c r="U57136" s="173"/>
    </row>
    <row r="57137" spans="13:21" s="104" customFormat="1" ht="15.75">
      <c r="M57137" s="172"/>
      <c r="N57137" s="172"/>
      <c r="O57137" s="172"/>
      <c r="U57137" s="173"/>
    </row>
    <row r="57138" spans="13:21" s="104" customFormat="1" ht="15.75">
      <c r="M57138" s="172"/>
      <c r="N57138" s="172"/>
      <c r="O57138" s="172"/>
      <c r="U57138" s="173"/>
    </row>
    <row r="57139" spans="13:21" s="104" customFormat="1" ht="15.75">
      <c r="M57139" s="172"/>
      <c r="N57139" s="172"/>
      <c r="O57139" s="172"/>
      <c r="U57139" s="173"/>
    </row>
    <row r="57140" spans="13:21" s="104" customFormat="1" ht="15.75">
      <c r="M57140" s="172"/>
      <c r="N57140" s="172"/>
      <c r="O57140" s="172"/>
      <c r="U57140" s="173"/>
    </row>
    <row r="57141" spans="13:21" s="104" customFormat="1" ht="15.75">
      <c r="M57141" s="172"/>
      <c r="N57141" s="172"/>
      <c r="O57141" s="172"/>
      <c r="U57141" s="173"/>
    </row>
    <row r="57142" spans="13:21" s="104" customFormat="1" ht="15.75">
      <c r="M57142" s="172"/>
      <c r="N57142" s="172"/>
      <c r="O57142" s="172"/>
      <c r="U57142" s="173"/>
    </row>
    <row r="57143" spans="13:21" s="104" customFormat="1" ht="15.75">
      <c r="M57143" s="172"/>
      <c r="N57143" s="172"/>
      <c r="O57143" s="172"/>
      <c r="U57143" s="173"/>
    </row>
    <row r="57144" spans="13:21" s="104" customFormat="1" ht="15.75">
      <c r="M57144" s="172"/>
      <c r="N57144" s="172"/>
      <c r="O57144" s="172"/>
      <c r="U57144" s="173"/>
    </row>
    <row r="57145" spans="13:21" s="104" customFormat="1" ht="15.75">
      <c r="M57145" s="172"/>
      <c r="N57145" s="172"/>
      <c r="O57145" s="172"/>
      <c r="U57145" s="173"/>
    </row>
    <row r="57146" spans="13:21" s="104" customFormat="1" ht="15.75">
      <c r="M57146" s="172"/>
      <c r="N57146" s="172"/>
      <c r="O57146" s="172"/>
      <c r="U57146" s="173"/>
    </row>
    <row r="57147" spans="13:21" s="104" customFormat="1" ht="15.75">
      <c r="M57147" s="172"/>
      <c r="N57147" s="172"/>
      <c r="O57147" s="172"/>
      <c r="U57147" s="173"/>
    </row>
    <row r="57148" spans="13:21" s="104" customFormat="1" ht="15.75">
      <c r="M57148" s="172"/>
      <c r="N57148" s="172"/>
      <c r="O57148" s="172"/>
      <c r="U57148" s="173"/>
    </row>
    <row r="57149" spans="13:21" s="104" customFormat="1" ht="15.75">
      <c r="M57149" s="172"/>
      <c r="N57149" s="172"/>
      <c r="O57149" s="172"/>
      <c r="U57149" s="173"/>
    </row>
    <row r="57150" spans="13:21" s="104" customFormat="1" ht="15.75">
      <c r="M57150" s="172"/>
      <c r="N57150" s="172"/>
      <c r="O57150" s="172"/>
      <c r="U57150" s="173"/>
    </row>
    <row r="57151" spans="13:21" s="104" customFormat="1" ht="15.75">
      <c r="M57151" s="172"/>
      <c r="N57151" s="172"/>
      <c r="O57151" s="172"/>
      <c r="U57151" s="173"/>
    </row>
    <row r="57152" spans="13:21" s="104" customFormat="1" ht="15.75">
      <c r="M57152" s="172"/>
      <c r="N57152" s="172"/>
      <c r="O57152" s="172"/>
      <c r="U57152" s="173"/>
    </row>
    <row r="57153" spans="13:21" s="104" customFormat="1" ht="15.75">
      <c r="M57153" s="172"/>
      <c r="N57153" s="172"/>
      <c r="O57153" s="172"/>
      <c r="U57153" s="173"/>
    </row>
    <row r="57154" spans="13:21" s="104" customFormat="1" ht="15.75">
      <c r="M57154" s="172"/>
      <c r="N57154" s="172"/>
      <c r="O57154" s="172"/>
      <c r="U57154" s="173"/>
    </row>
    <row r="57155" spans="13:21" s="104" customFormat="1" ht="15.75">
      <c r="M57155" s="172"/>
      <c r="N57155" s="172"/>
      <c r="O57155" s="172"/>
      <c r="U57155" s="173"/>
    </row>
    <row r="57156" spans="13:21" s="104" customFormat="1" ht="15.75">
      <c r="M57156" s="172"/>
      <c r="N57156" s="172"/>
      <c r="O57156" s="172"/>
      <c r="U57156" s="173"/>
    </row>
    <row r="57157" spans="13:21" s="104" customFormat="1" ht="15.75">
      <c r="M57157" s="172"/>
      <c r="N57157" s="172"/>
      <c r="O57157" s="172"/>
      <c r="U57157" s="173"/>
    </row>
    <row r="57158" spans="13:21" s="104" customFormat="1" ht="15.75">
      <c r="M57158" s="172"/>
      <c r="N57158" s="172"/>
      <c r="O57158" s="172"/>
      <c r="U57158" s="173"/>
    </row>
    <row r="57159" spans="13:21" s="104" customFormat="1" ht="15.75">
      <c r="M57159" s="172"/>
      <c r="N57159" s="172"/>
      <c r="O57159" s="172"/>
      <c r="U57159" s="173"/>
    </row>
    <row r="57160" spans="13:21" s="104" customFormat="1" ht="15.75">
      <c r="M57160" s="172"/>
      <c r="N57160" s="172"/>
      <c r="O57160" s="172"/>
      <c r="U57160" s="173"/>
    </row>
    <row r="57161" spans="13:21" s="104" customFormat="1" ht="15.75">
      <c r="M57161" s="172"/>
      <c r="N57161" s="172"/>
      <c r="O57161" s="172"/>
      <c r="U57161" s="173"/>
    </row>
    <row r="57162" spans="13:21" s="104" customFormat="1" ht="15.75">
      <c r="M57162" s="172"/>
      <c r="N57162" s="172"/>
      <c r="O57162" s="172"/>
      <c r="U57162" s="173"/>
    </row>
    <row r="57163" spans="13:21" s="104" customFormat="1" ht="15.75">
      <c r="M57163" s="172"/>
      <c r="N57163" s="172"/>
      <c r="O57163" s="172"/>
      <c r="U57163" s="173"/>
    </row>
    <row r="57164" spans="13:21" s="104" customFormat="1" ht="15.75">
      <c r="M57164" s="172"/>
      <c r="N57164" s="172"/>
      <c r="O57164" s="172"/>
      <c r="U57164" s="173"/>
    </row>
    <row r="57165" spans="13:21" s="104" customFormat="1" ht="15.75">
      <c r="M57165" s="172"/>
      <c r="N57165" s="172"/>
      <c r="O57165" s="172"/>
      <c r="U57165" s="173"/>
    </row>
    <row r="57166" spans="13:21" s="104" customFormat="1" ht="15.75">
      <c r="M57166" s="172"/>
      <c r="N57166" s="172"/>
      <c r="O57166" s="172"/>
      <c r="U57166" s="173"/>
    </row>
    <row r="57167" spans="13:21" s="104" customFormat="1" ht="15.75">
      <c r="M57167" s="172"/>
      <c r="N57167" s="172"/>
      <c r="O57167" s="172"/>
      <c r="U57167" s="173"/>
    </row>
    <row r="57168" spans="13:21" s="104" customFormat="1" ht="15.75">
      <c r="M57168" s="172"/>
      <c r="N57168" s="172"/>
      <c r="O57168" s="172"/>
      <c r="U57168" s="173"/>
    </row>
    <row r="57169" spans="13:21" s="104" customFormat="1" ht="15.75">
      <c r="M57169" s="172"/>
      <c r="N57169" s="172"/>
      <c r="O57169" s="172"/>
      <c r="U57169" s="173"/>
    </row>
    <row r="57170" spans="13:21" s="104" customFormat="1" ht="15.75">
      <c r="M57170" s="172"/>
      <c r="N57170" s="172"/>
      <c r="O57170" s="172"/>
      <c r="U57170" s="173"/>
    </row>
    <row r="57171" spans="13:21" s="104" customFormat="1" ht="15.75">
      <c r="M57171" s="172"/>
      <c r="N57171" s="172"/>
      <c r="O57171" s="172"/>
      <c r="U57171" s="173"/>
    </row>
    <row r="57172" spans="13:21" s="104" customFormat="1" ht="15.75">
      <c r="M57172" s="172"/>
      <c r="N57172" s="172"/>
      <c r="O57172" s="172"/>
      <c r="U57172" s="173"/>
    </row>
    <row r="57173" spans="13:21" s="104" customFormat="1" ht="15.75">
      <c r="M57173" s="172"/>
      <c r="N57173" s="172"/>
      <c r="O57173" s="172"/>
      <c r="U57173" s="173"/>
    </row>
    <row r="57174" spans="13:21" s="104" customFormat="1" ht="15.75">
      <c r="M57174" s="172"/>
      <c r="N57174" s="172"/>
      <c r="O57174" s="172"/>
      <c r="U57174" s="173"/>
    </row>
    <row r="57175" spans="13:21" s="104" customFormat="1" ht="15.75">
      <c r="M57175" s="172"/>
      <c r="N57175" s="172"/>
      <c r="O57175" s="172"/>
      <c r="U57175" s="173"/>
    </row>
    <row r="57176" spans="13:21" s="104" customFormat="1" ht="15.75">
      <c r="M57176" s="172"/>
      <c r="N57176" s="172"/>
      <c r="O57176" s="172"/>
      <c r="U57176" s="173"/>
    </row>
    <row r="57177" spans="13:21" s="104" customFormat="1" ht="15.75">
      <c r="M57177" s="172"/>
      <c r="N57177" s="172"/>
      <c r="O57177" s="172"/>
      <c r="U57177" s="173"/>
    </row>
    <row r="57178" spans="13:21" s="104" customFormat="1" ht="15.75">
      <c r="M57178" s="172"/>
      <c r="N57178" s="172"/>
      <c r="O57178" s="172"/>
      <c r="U57178" s="173"/>
    </row>
    <row r="57179" spans="13:21" s="104" customFormat="1" ht="15.75">
      <c r="M57179" s="172"/>
      <c r="N57179" s="172"/>
      <c r="O57179" s="172"/>
      <c r="U57179" s="173"/>
    </row>
    <row r="57180" spans="13:21" s="104" customFormat="1" ht="15.75">
      <c r="M57180" s="172"/>
      <c r="N57180" s="172"/>
      <c r="O57180" s="172"/>
      <c r="U57180" s="173"/>
    </row>
    <row r="57181" spans="13:21" s="104" customFormat="1" ht="15.75">
      <c r="M57181" s="172"/>
      <c r="N57181" s="172"/>
      <c r="O57181" s="172"/>
      <c r="U57181" s="173"/>
    </row>
    <row r="57182" spans="13:21" s="104" customFormat="1" ht="15.75">
      <c r="M57182" s="172"/>
      <c r="N57182" s="172"/>
      <c r="O57182" s="172"/>
      <c r="U57182" s="173"/>
    </row>
    <row r="57183" spans="13:21" s="104" customFormat="1" ht="15.75">
      <c r="M57183" s="172"/>
      <c r="N57183" s="172"/>
      <c r="O57183" s="172"/>
      <c r="U57183" s="173"/>
    </row>
    <row r="57184" spans="13:21" s="104" customFormat="1" ht="15.75">
      <c r="M57184" s="172"/>
      <c r="N57184" s="172"/>
      <c r="O57184" s="172"/>
      <c r="U57184" s="173"/>
    </row>
    <row r="57185" spans="13:21" s="104" customFormat="1" ht="15.75">
      <c r="M57185" s="172"/>
      <c r="N57185" s="172"/>
      <c r="O57185" s="172"/>
      <c r="U57185" s="173"/>
    </row>
    <row r="57186" spans="13:21" s="104" customFormat="1" ht="15.75">
      <c r="M57186" s="172"/>
      <c r="N57186" s="172"/>
      <c r="O57186" s="172"/>
      <c r="U57186" s="173"/>
    </row>
    <row r="57187" spans="13:21" s="104" customFormat="1" ht="15.75">
      <c r="M57187" s="172"/>
      <c r="N57187" s="172"/>
      <c r="O57187" s="172"/>
      <c r="U57187" s="173"/>
    </row>
    <row r="57188" spans="13:21" s="104" customFormat="1" ht="15.75">
      <c r="M57188" s="172"/>
      <c r="N57188" s="172"/>
      <c r="O57188" s="172"/>
      <c r="U57188" s="173"/>
    </row>
    <row r="57189" spans="13:21" s="104" customFormat="1" ht="15.75">
      <c r="M57189" s="172"/>
      <c r="N57189" s="172"/>
      <c r="O57189" s="172"/>
      <c r="U57189" s="173"/>
    </row>
    <row r="57190" spans="13:21" s="104" customFormat="1" ht="15.75">
      <c r="M57190" s="172"/>
      <c r="N57190" s="172"/>
      <c r="O57190" s="172"/>
      <c r="U57190" s="173"/>
    </row>
    <row r="57191" spans="13:21" s="104" customFormat="1" ht="15.75">
      <c r="M57191" s="172"/>
      <c r="N57191" s="172"/>
      <c r="O57191" s="172"/>
      <c r="U57191" s="173"/>
    </row>
    <row r="57192" spans="13:21" s="104" customFormat="1" ht="15.75">
      <c r="M57192" s="172"/>
      <c r="N57192" s="172"/>
      <c r="O57192" s="172"/>
      <c r="U57192" s="173"/>
    </row>
    <row r="57193" spans="13:21" s="104" customFormat="1" ht="15.75">
      <c r="M57193" s="172"/>
      <c r="N57193" s="172"/>
      <c r="O57193" s="172"/>
      <c r="U57193" s="173"/>
    </row>
    <row r="57194" spans="13:21" s="104" customFormat="1" ht="15.75">
      <c r="M57194" s="172"/>
      <c r="N57194" s="172"/>
      <c r="O57194" s="172"/>
      <c r="U57194" s="173"/>
    </row>
    <row r="57195" spans="13:21" s="104" customFormat="1" ht="15.75">
      <c r="M57195" s="172"/>
      <c r="N57195" s="172"/>
      <c r="O57195" s="172"/>
      <c r="U57195" s="173"/>
    </row>
    <row r="57196" spans="13:21" s="104" customFormat="1" ht="15.75">
      <c r="M57196" s="172"/>
      <c r="N57196" s="172"/>
      <c r="O57196" s="172"/>
      <c r="U57196" s="173"/>
    </row>
    <row r="57197" spans="13:21" s="104" customFormat="1" ht="15.75">
      <c r="M57197" s="172"/>
      <c r="N57197" s="172"/>
      <c r="O57197" s="172"/>
      <c r="U57197" s="173"/>
    </row>
    <row r="57198" spans="13:21" s="104" customFormat="1" ht="15.75">
      <c r="M57198" s="172"/>
      <c r="N57198" s="172"/>
      <c r="O57198" s="172"/>
      <c r="U57198" s="173"/>
    </row>
    <row r="57199" spans="13:21" s="104" customFormat="1" ht="15.75">
      <c r="M57199" s="172"/>
      <c r="N57199" s="172"/>
      <c r="O57199" s="172"/>
      <c r="U57199" s="173"/>
    </row>
    <row r="57200" spans="13:21" s="104" customFormat="1" ht="15.75">
      <c r="M57200" s="172"/>
      <c r="N57200" s="172"/>
      <c r="O57200" s="172"/>
      <c r="U57200" s="173"/>
    </row>
    <row r="57201" spans="13:21" s="104" customFormat="1" ht="15.75">
      <c r="M57201" s="172"/>
      <c r="N57201" s="172"/>
      <c r="O57201" s="172"/>
      <c r="U57201" s="173"/>
    </row>
    <row r="57202" spans="13:21" s="104" customFormat="1" ht="15.75">
      <c r="M57202" s="172"/>
      <c r="N57202" s="172"/>
      <c r="O57202" s="172"/>
      <c r="U57202" s="173"/>
    </row>
    <row r="57203" spans="13:21" s="104" customFormat="1" ht="15.75">
      <c r="M57203" s="172"/>
      <c r="N57203" s="172"/>
      <c r="O57203" s="172"/>
      <c r="U57203" s="173"/>
    </row>
    <row r="57204" spans="13:21" s="104" customFormat="1" ht="15.75">
      <c r="M57204" s="172"/>
      <c r="N57204" s="172"/>
      <c r="O57204" s="172"/>
      <c r="U57204" s="173"/>
    </row>
    <row r="57205" spans="13:21" s="104" customFormat="1" ht="15.75">
      <c r="M57205" s="172"/>
      <c r="N57205" s="172"/>
      <c r="O57205" s="172"/>
      <c r="U57205" s="173"/>
    </row>
    <row r="57206" spans="13:21" s="104" customFormat="1" ht="15.75">
      <c r="M57206" s="172"/>
      <c r="N57206" s="172"/>
      <c r="O57206" s="172"/>
      <c r="U57206" s="173"/>
    </row>
    <row r="57207" spans="13:21" s="104" customFormat="1" ht="15.75">
      <c r="M57207" s="172"/>
      <c r="N57207" s="172"/>
      <c r="O57207" s="172"/>
      <c r="U57207" s="173"/>
    </row>
    <row r="57208" spans="13:21" s="104" customFormat="1" ht="15.75">
      <c r="M57208" s="172"/>
      <c r="N57208" s="172"/>
      <c r="O57208" s="172"/>
      <c r="U57208" s="173"/>
    </row>
    <row r="57209" spans="13:21" s="104" customFormat="1" ht="15.75">
      <c r="M57209" s="172"/>
      <c r="N57209" s="172"/>
      <c r="O57209" s="172"/>
      <c r="U57209" s="173"/>
    </row>
    <row r="57210" spans="13:21" s="104" customFormat="1" ht="15.75">
      <c r="M57210" s="172"/>
      <c r="N57210" s="172"/>
      <c r="O57210" s="172"/>
      <c r="U57210" s="173"/>
    </row>
    <row r="57211" spans="13:21" s="104" customFormat="1" ht="15.75">
      <c r="M57211" s="172"/>
      <c r="N57211" s="172"/>
      <c r="O57211" s="172"/>
      <c r="U57211" s="173"/>
    </row>
    <row r="57212" spans="13:21" s="104" customFormat="1" ht="15.75">
      <c r="M57212" s="172"/>
      <c r="N57212" s="172"/>
      <c r="O57212" s="172"/>
      <c r="U57212" s="173"/>
    </row>
    <row r="57213" spans="13:21" s="104" customFormat="1" ht="15.75">
      <c r="M57213" s="172"/>
      <c r="N57213" s="172"/>
      <c r="O57213" s="172"/>
      <c r="U57213" s="173"/>
    </row>
    <row r="57214" spans="13:21" s="104" customFormat="1" ht="15.75">
      <c r="M57214" s="172"/>
      <c r="N57214" s="172"/>
      <c r="O57214" s="172"/>
      <c r="U57214" s="173"/>
    </row>
    <row r="57215" spans="13:21" s="104" customFormat="1" ht="15.75">
      <c r="M57215" s="172"/>
      <c r="N57215" s="172"/>
      <c r="O57215" s="172"/>
      <c r="U57215" s="173"/>
    </row>
    <row r="57216" spans="13:21" s="104" customFormat="1" ht="15.75">
      <c r="M57216" s="172"/>
      <c r="N57216" s="172"/>
      <c r="O57216" s="172"/>
      <c r="U57216" s="173"/>
    </row>
    <row r="57217" spans="13:21" s="104" customFormat="1" ht="15.75">
      <c r="M57217" s="172"/>
      <c r="N57217" s="172"/>
      <c r="O57217" s="172"/>
      <c r="U57217" s="173"/>
    </row>
    <row r="57218" spans="13:21" s="104" customFormat="1" ht="15.75">
      <c r="M57218" s="172"/>
      <c r="N57218" s="172"/>
      <c r="O57218" s="172"/>
      <c r="U57218" s="173"/>
    </row>
    <row r="57219" spans="13:21" s="104" customFormat="1" ht="15.75">
      <c r="M57219" s="172"/>
      <c r="N57219" s="172"/>
      <c r="O57219" s="172"/>
      <c r="U57219" s="173"/>
    </row>
    <row r="57220" spans="13:21" s="104" customFormat="1" ht="15.75">
      <c r="M57220" s="172"/>
      <c r="N57220" s="172"/>
      <c r="O57220" s="172"/>
      <c r="U57220" s="173"/>
    </row>
    <row r="57221" spans="13:21" s="104" customFormat="1" ht="15.75">
      <c r="M57221" s="172"/>
      <c r="N57221" s="172"/>
      <c r="O57221" s="172"/>
      <c r="U57221" s="173"/>
    </row>
    <row r="57222" spans="13:21" s="104" customFormat="1" ht="15.75">
      <c r="M57222" s="172"/>
      <c r="N57222" s="172"/>
      <c r="O57222" s="172"/>
      <c r="U57222" s="173"/>
    </row>
    <row r="57223" spans="13:21" s="104" customFormat="1" ht="15.75">
      <c r="M57223" s="172"/>
      <c r="N57223" s="172"/>
      <c r="O57223" s="172"/>
      <c r="U57223" s="173"/>
    </row>
    <row r="57224" spans="13:21" s="104" customFormat="1" ht="15.75">
      <c r="M57224" s="172"/>
      <c r="N57224" s="172"/>
      <c r="O57224" s="172"/>
      <c r="U57224" s="173"/>
    </row>
    <row r="57225" spans="13:21" s="104" customFormat="1" ht="15.75">
      <c r="M57225" s="172"/>
      <c r="N57225" s="172"/>
      <c r="O57225" s="172"/>
      <c r="U57225" s="173"/>
    </row>
    <row r="57226" spans="13:21" s="104" customFormat="1" ht="15.75">
      <c r="M57226" s="172"/>
      <c r="N57226" s="172"/>
      <c r="O57226" s="172"/>
      <c r="U57226" s="173"/>
    </row>
    <row r="57227" spans="13:21" s="104" customFormat="1" ht="15.75">
      <c r="M57227" s="172"/>
      <c r="N57227" s="172"/>
      <c r="O57227" s="172"/>
      <c r="U57227" s="173"/>
    </row>
    <row r="57228" spans="13:21" s="104" customFormat="1" ht="15.75">
      <c r="M57228" s="172"/>
      <c r="N57228" s="172"/>
      <c r="O57228" s="172"/>
      <c r="U57228" s="173"/>
    </row>
    <row r="57229" spans="13:21" s="104" customFormat="1" ht="15.75">
      <c r="M57229" s="172"/>
      <c r="N57229" s="172"/>
      <c r="O57229" s="172"/>
      <c r="U57229" s="173"/>
    </row>
    <row r="57230" spans="13:21" s="104" customFormat="1" ht="15.75">
      <c r="M57230" s="172"/>
      <c r="N57230" s="172"/>
      <c r="O57230" s="172"/>
      <c r="U57230" s="173"/>
    </row>
    <row r="57231" spans="13:21" s="104" customFormat="1" ht="15.75">
      <c r="M57231" s="172"/>
      <c r="N57231" s="172"/>
      <c r="O57231" s="172"/>
      <c r="U57231" s="173"/>
    </row>
    <row r="57232" spans="13:21" s="104" customFormat="1" ht="15.75">
      <c r="M57232" s="172"/>
      <c r="N57232" s="172"/>
      <c r="O57232" s="172"/>
      <c r="U57232" s="173"/>
    </row>
    <row r="57233" spans="13:21" s="104" customFormat="1" ht="15.75">
      <c r="M57233" s="172"/>
      <c r="N57233" s="172"/>
      <c r="O57233" s="172"/>
      <c r="U57233" s="173"/>
    </row>
    <row r="57234" spans="13:21" s="104" customFormat="1" ht="15.75">
      <c r="M57234" s="172"/>
      <c r="N57234" s="172"/>
      <c r="O57234" s="172"/>
      <c r="U57234" s="173"/>
    </row>
    <row r="57235" spans="13:21" s="104" customFormat="1" ht="15.75">
      <c r="M57235" s="172"/>
      <c r="N57235" s="172"/>
      <c r="O57235" s="172"/>
      <c r="U57235" s="173"/>
    </row>
    <row r="57236" spans="13:21" s="104" customFormat="1" ht="15.75">
      <c r="M57236" s="172"/>
      <c r="N57236" s="172"/>
      <c r="O57236" s="172"/>
      <c r="U57236" s="173"/>
    </row>
    <row r="57237" spans="13:21" s="104" customFormat="1" ht="15.75">
      <c r="M57237" s="172"/>
      <c r="N57237" s="172"/>
      <c r="O57237" s="172"/>
      <c r="U57237" s="173"/>
    </row>
    <row r="57238" spans="13:21" s="104" customFormat="1" ht="15.75">
      <c r="M57238" s="172"/>
      <c r="N57238" s="172"/>
      <c r="O57238" s="172"/>
      <c r="U57238" s="173"/>
    </row>
    <row r="57239" spans="13:21" s="104" customFormat="1" ht="15.75">
      <c r="M57239" s="172"/>
      <c r="N57239" s="172"/>
      <c r="O57239" s="172"/>
      <c r="U57239" s="173"/>
    </row>
    <row r="57240" spans="13:21" s="104" customFormat="1" ht="15.75">
      <c r="M57240" s="172"/>
      <c r="N57240" s="172"/>
      <c r="O57240" s="172"/>
      <c r="U57240" s="173"/>
    </row>
    <row r="57241" spans="13:21" s="104" customFormat="1" ht="15.75">
      <c r="M57241" s="172"/>
      <c r="N57241" s="172"/>
      <c r="O57241" s="172"/>
      <c r="U57241" s="173"/>
    </row>
    <row r="57242" spans="13:21" s="104" customFormat="1" ht="15.75">
      <c r="M57242" s="172"/>
      <c r="N57242" s="172"/>
      <c r="O57242" s="172"/>
      <c r="U57242" s="173"/>
    </row>
    <row r="57243" spans="13:21" s="104" customFormat="1" ht="15.75">
      <c r="M57243" s="172"/>
      <c r="N57243" s="172"/>
      <c r="O57243" s="172"/>
      <c r="U57243" s="173"/>
    </row>
    <row r="57244" spans="13:21" s="104" customFormat="1" ht="15.75">
      <c r="M57244" s="172"/>
      <c r="N57244" s="172"/>
      <c r="O57244" s="172"/>
      <c r="U57244" s="173"/>
    </row>
    <row r="57245" spans="13:21" s="104" customFormat="1" ht="15.75">
      <c r="M57245" s="172"/>
      <c r="N57245" s="172"/>
      <c r="O57245" s="172"/>
      <c r="U57245" s="173"/>
    </row>
    <row r="57246" spans="13:21" s="104" customFormat="1" ht="15.75">
      <c r="M57246" s="172"/>
      <c r="N57246" s="172"/>
      <c r="O57246" s="172"/>
      <c r="U57246" s="173"/>
    </row>
    <row r="57247" spans="13:21" s="104" customFormat="1" ht="15.75">
      <c r="M57247" s="172"/>
      <c r="N57247" s="172"/>
      <c r="O57247" s="172"/>
      <c r="U57247" s="173"/>
    </row>
    <row r="57248" spans="13:21" s="104" customFormat="1" ht="15.75">
      <c r="M57248" s="172"/>
      <c r="N57248" s="172"/>
      <c r="O57248" s="172"/>
      <c r="U57248" s="173"/>
    </row>
    <row r="57249" spans="13:21" s="104" customFormat="1" ht="15.75">
      <c r="M57249" s="172"/>
      <c r="N57249" s="172"/>
      <c r="O57249" s="172"/>
      <c r="U57249" s="173"/>
    </row>
    <row r="57250" spans="13:21" s="104" customFormat="1" ht="15.75">
      <c r="M57250" s="172"/>
      <c r="N57250" s="172"/>
      <c r="O57250" s="172"/>
      <c r="U57250" s="173"/>
    </row>
    <row r="57251" spans="13:21" s="104" customFormat="1" ht="15.75">
      <c r="M57251" s="172"/>
      <c r="N57251" s="172"/>
      <c r="O57251" s="172"/>
      <c r="U57251" s="173"/>
    </row>
    <row r="57252" spans="13:21" s="104" customFormat="1" ht="15.75">
      <c r="M57252" s="172"/>
      <c r="N57252" s="172"/>
      <c r="O57252" s="172"/>
      <c r="U57252" s="173"/>
    </row>
    <row r="57253" spans="13:21" s="104" customFormat="1" ht="15.75">
      <c r="M57253" s="172"/>
      <c r="N57253" s="172"/>
      <c r="O57253" s="172"/>
      <c r="U57253" s="173"/>
    </row>
    <row r="57254" spans="13:21" s="104" customFormat="1" ht="15.75">
      <c r="M57254" s="172"/>
      <c r="N57254" s="172"/>
      <c r="O57254" s="172"/>
      <c r="U57254" s="173"/>
    </row>
    <row r="57255" spans="13:21" s="104" customFormat="1" ht="15.75">
      <c r="M57255" s="172"/>
      <c r="N57255" s="172"/>
      <c r="O57255" s="172"/>
      <c r="U57255" s="173"/>
    </row>
    <row r="57256" spans="13:21" s="104" customFormat="1" ht="15.75">
      <c r="M57256" s="172"/>
      <c r="N57256" s="172"/>
      <c r="O57256" s="172"/>
      <c r="U57256" s="173"/>
    </row>
    <row r="57257" spans="13:21" s="104" customFormat="1" ht="15.75">
      <c r="M57257" s="172"/>
      <c r="N57257" s="172"/>
      <c r="O57257" s="172"/>
      <c r="U57257" s="173"/>
    </row>
    <row r="57258" spans="13:21" s="104" customFormat="1" ht="15.75">
      <c r="M57258" s="172"/>
      <c r="N57258" s="172"/>
      <c r="O57258" s="172"/>
      <c r="U57258" s="173"/>
    </row>
    <row r="57259" spans="13:21" s="104" customFormat="1" ht="15.75">
      <c r="M57259" s="172"/>
      <c r="N57259" s="172"/>
      <c r="O57259" s="172"/>
      <c r="U57259" s="173"/>
    </row>
    <row r="57260" spans="13:21" s="104" customFormat="1" ht="15.75">
      <c r="M57260" s="172"/>
      <c r="N57260" s="172"/>
      <c r="O57260" s="172"/>
      <c r="U57260" s="173"/>
    </row>
    <row r="57261" spans="13:21" s="104" customFormat="1" ht="15.75">
      <c r="M57261" s="172"/>
      <c r="N57261" s="172"/>
      <c r="O57261" s="172"/>
      <c r="U57261" s="173"/>
    </row>
    <row r="57262" spans="13:21" s="104" customFormat="1" ht="15.75">
      <c r="M57262" s="172"/>
      <c r="N57262" s="172"/>
      <c r="O57262" s="172"/>
      <c r="U57262" s="173"/>
    </row>
    <row r="57263" spans="13:21" s="104" customFormat="1" ht="15.75">
      <c r="M57263" s="172"/>
      <c r="N57263" s="172"/>
      <c r="O57263" s="172"/>
      <c r="U57263" s="173"/>
    </row>
    <row r="57264" spans="13:21" s="104" customFormat="1" ht="15.75">
      <c r="M57264" s="172"/>
      <c r="N57264" s="172"/>
      <c r="O57264" s="172"/>
      <c r="U57264" s="173"/>
    </row>
    <row r="57265" spans="13:21" s="104" customFormat="1" ht="15.75">
      <c r="M57265" s="172"/>
      <c r="N57265" s="172"/>
      <c r="O57265" s="172"/>
      <c r="U57265" s="173"/>
    </row>
    <row r="57266" spans="13:21" s="104" customFormat="1" ht="15.75">
      <c r="M57266" s="172"/>
      <c r="N57266" s="172"/>
      <c r="O57266" s="172"/>
      <c r="U57266" s="173"/>
    </row>
    <row r="57267" spans="13:21" s="104" customFormat="1" ht="15.75">
      <c r="M57267" s="172"/>
      <c r="N57267" s="172"/>
      <c r="O57267" s="172"/>
      <c r="U57267" s="173"/>
    </row>
    <row r="57268" spans="13:21" s="104" customFormat="1" ht="15.75">
      <c r="M57268" s="172"/>
      <c r="N57268" s="172"/>
      <c r="O57268" s="172"/>
      <c r="U57268" s="173"/>
    </row>
    <row r="57269" spans="13:21" s="104" customFormat="1" ht="15.75">
      <c r="M57269" s="172"/>
      <c r="N57269" s="172"/>
      <c r="O57269" s="172"/>
      <c r="U57269" s="173"/>
    </row>
    <row r="57270" spans="13:21" s="104" customFormat="1" ht="15.75">
      <c r="M57270" s="172"/>
      <c r="N57270" s="172"/>
      <c r="O57270" s="172"/>
      <c r="U57270" s="173"/>
    </row>
    <row r="57271" spans="13:21" s="104" customFormat="1" ht="15.75">
      <c r="M57271" s="172"/>
      <c r="N57271" s="172"/>
      <c r="O57271" s="172"/>
      <c r="U57271" s="173"/>
    </row>
    <row r="57272" spans="13:21" s="104" customFormat="1" ht="15.75">
      <c r="M57272" s="172"/>
      <c r="N57272" s="172"/>
      <c r="O57272" s="172"/>
      <c r="U57272" s="173"/>
    </row>
    <row r="57273" spans="13:21" s="104" customFormat="1" ht="15.75">
      <c r="M57273" s="172"/>
      <c r="N57273" s="172"/>
      <c r="O57273" s="172"/>
      <c r="U57273" s="173"/>
    </row>
    <row r="57274" spans="13:21" s="104" customFormat="1" ht="15.75">
      <c r="M57274" s="172"/>
      <c r="N57274" s="172"/>
      <c r="O57274" s="172"/>
      <c r="U57274" s="173"/>
    </row>
    <row r="57275" spans="13:21" s="104" customFormat="1" ht="15.75">
      <c r="M57275" s="172"/>
      <c r="N57275" s="172"/>
      <c r="O57275" s="172"/>
      <c r="U57275" s="173"/>
    </row>
    <row r="57276" spans="13:21" s="104" customFormat="1" ht="15.75">
      <c r="M57276" s="172"/>
      <c r="N57276" s="172"/>
      <c r="O57276" s="172"/>
      <c r="U57276" s="173"/>
    </row>
    <row r="57277" spans="13:21" s="104" customFormat="1" ht="15.75">
      <c r="M57277" s="172"/>
      <c r="N57277" s="172"/>
      <c r="O57277" s="172"/>
      <c r="U57277" s="173"/>
    </row>
    <row r="57278" spans="13:21" s="104" customFormat="1" ht="15.75">
      <c r="M57278" s="172"/>
      <c r="N57278" s="172"/>
      <c r="O57278" s="172"/>
      <c r="U57278" s="173"/>
    </row>
    <row r="57279" spans="13:21" s="104" customFormat="1" ht="15.75">
      <c r="M57279" s="172"/>
      <c r="N57279" s="172"/>
      <c r="O57279" s="172"/>
      <c r="U57279" s="173"/>
    </row>
    <row r="57280" spans="13:21" s="104" customFormat="1" ht="15.75">
      <c r="M57280" s="172"/>
      <c r="N57280" s="172"/>
      <c r="O57280" s="172"/>
      <c r="U57280" s="173"/>
    </row>
    <row r="57281" spans="13:21" s="104" customFormat="1" ht="15.75">
      <c r="M57281" s="172"/>
      <c r="N57281" s="172"/>
      <c r="O57281" s="172"/>
      <c r="U57281" s="173"/>
    </row>
    <row r="57282" spans="13:21" s="104" customFormat="1" ht="15.75">
      <c r="M57282" s="172"/>
      <c r="N57282" s="172"/>
      <c r="O57282" s="172"/>
      <c r="U57282" s="173"/>
    </row>
    <row r="57283" spans="13:21" s="104" customFormat="1" ht="15.75">
      <c r="M57283" s="172"/>
      <c r="N57283" s="172"/>
      <c r="O57283" s="172"/>
      <c r="U57283" s="173"/>
    </row>
    <row r="57284" spans="13:21" s="104" customFormat="1" ht="15.75">
      <c r="M57284" s="172"/>
      <c r="N57284" s="172"/>
      <c r="O57284" s="172"/>
      <c r="U57284" s="173"/>
    </row>
    <row r="57285" spans="13:21" s="104" customFormat="1" ht="15.75">
      <c r="M57285" s="172"/>
      <c r="N57285" s="172"/>
      <c r="O57285" s="172"/>
      <c r="U57285" s="173"/>
    </row>
    <row r="57286" spans="13:21" s="104" customFormat="1" ht="15.75">
      <c r="M57286" s="172"/>
      <c r="N57286" s="172"/>
      <c r="O57286" s="172"/>
      <c r="U57286" s="173"/>
    </row>
    <row r="57287" spans="13:21" s="104" customFormat="1" ht="15.75">
      <c r="M57287" s="172"/>
      <c r="N57287" s="172"/>
      <c r="O57287" s="172"/>
      <c r="U57287" s="173"/>
    </row>
    <row r="57288" spans="13:21" s="104" customFormat="1" ht="15.75">
      <c r="M57288" s="172"/>
      <c r="N57288" s="172"/>
      <c r="O57288" s="172"/>
      <c r="U57288" s="173"/>
    </row>
    <row r="57289" spans="13:21" s="104" customFormat="1" ht="15.75">
      <c r="M57289" s="172"/>
      <c r="N57289" s="172"/>
      <c r="O57289" s="172"/>
      <c r="U57289" s="173"/>
    </row>
    <row r="57290" spans="13:21" s="104" customFormat="1" ht="15.75">
      <c r="M57290" s="172"/>
      <c r="N57290" s="172"/>
      <c r="O57290" s="172"/>
      <c r="U57290" s="173"/>
    </row>
    <row r="57291" spans="13:21" s="104" customFormat="1" ht="15.75">
      <c r="M57291" s="172"/>
      <c r="N57291" s="172"/>
      <c r="O57291" s="172"/>
      <c r="U57291" s="173"/>
    </row>
    <row r="57292" spans="13:21" s="104" customFormat="1" ht="15.75">
      <c r="M57292" s="172"/>
      <c r="N57292" s="172"/>
      <c r="O57292" s="172"/>
      <c r="U57292" s="173"/>
    </row>
    <row r="57293" spans="13:21" s="104" customFormat="1" ht="15.75">
      <c r="M57293" s="172"/>
      <c r="N57293" s="172"/>
      <c r="O57293" s="172"/>
      <c r="U57293" s="173"/>
    </row>
    <row r="57294" spans="13:21" s="104" customFormat="1" ht="15.75">
      <c r="M57294" s="172"/>
      <c r="N57294" s="172"/>
      <c r="O57294" s="172"/>
      <c r="U57294" s="173"/>
    </row>
    <row r="57295" spans="13:21" s="104" customFormat="1" ht="15.75">
      <c r="M57295" s="172"/>
      <c r="N57295" s="172"/>
      <c r="O57295" s="172"/>
      <c r="U57295" s="173"/>
    </row>
    <row r="57296" spans="13:21" s="104" customFormat="1" ht="15.75">
      <c r="M57296" s="172"/>
      <c r="N57296" s="172"/>
      <c r="O57296" s="172"/>
      <c r="U57296" s="173"/>
    </row>
    <row r="57297" spans="13:21" s="104" customFormat="1" ht="15.75">
      <c r="M57297" s="172"/>
      <c r="N57297" s="172"/>
      <c r="O57297" s="172"/>
      <c r="U57297" s="173"/>
    </row>
    <row r="57298" spans="13:21" s="104" customFormat="1" ht="15.75">
      <c r="M57298" s="172"/>
      <c r="N57298" s="172"/>
      <c r="O57298" s="172"/>
      <c r="U57298" s="173"/>
    </row>
    <row r="57299" spans="13:21" s="104" customFormat="1" ht="15.75">
      <c r="M57299" s="172"/>
      <c r="N57299" s="172"/>
      <c r="O57299" s="172"/>
      <c r="U57299" s="173"/>
    </row>
    <row r="57300" spans="13:21" s="104" customFormat="1" ht="15.75">
      <c r="M57300" s="172"/>
      <c r="N57300" s="172"/>
      <c r="O57300" s="172"/>
      <c r="U57300" s="173"/>
    </row>
    <row r="57301" spans="13:21" s="104" customFormat="1" ht="15.75">
      <c r="M57301" s="172"/>
      <c r="N57301" s="172"/>
      <c r="O57301" s="172"/>
      <c r="U57301" s="173"/>
    </row>
    <row r="57302" spans="13:21" s="104" customFormat="1" ht="15.75">
      <c r="M57302" s="172"/>
      <c r="N57302" s="172"/>
      <c r="O57302" s="172"/>
      <c r="U57302" s="173"/>
    </row>
    <row r="57303" spans="13:21" s="104" customFormat="1" ht="15.75">
      <c r="M57303" s="172"/>
      <c r="N57303" s="172"/>
      <c r="O57303" s="172"/>
      <c r="U57303" s="173"/>
    </row>
    <row r="57304" spans="13:21" s="104" customFormat="1" ht="15.75">
      <c r="M57304" s="172"/>
      <c r="N57304" s="172"/>
      <c r="O57304" s="172"/>
      <c r="U57304" s="173"/>
    </row>
    <row r="57305" spans="13:21" s="104" customFormat="1" ht="15.75">
      <c r="M57305" s="172"/>
      <c r="N57305" s="172"/>
      <c r="O57305" s="172"/>
      <c r="U57305" s="173"/>
    </row>
    <row r="57306" spans="13:21" s="104" customFormat="1" ht="15.75">
      <c r="M57306" s="172"/>
      <c r="N57306" s="172"/>
      <c r="O57306" s="172"/>
      <c r="U57306" s="173"/>
    </row>
    <row r="57307" spans="13:21" s="104" customFormat="1" ht="15.75">
      <c r="M57307" s="172"/>
      <c r="N57307" s="172"/>
      <c r="O57307" s="172"/>
      <c r="U57307" s="173"/>
    </row>
    <row r="57308" spans="13:21" s="104" customFormat="1" ht="15.75">
      <c r="M57308" s="172"/>
      <c r="N57308" s="172"/>
      <c r="O57308" s="172"/>
      <c r="U57308" s="173"/>
    </row>
    <row r="57309" spans="13:21" s="104" customFormat="1" ht="15.75">
      <c r="M57309" s="172"/>
      <c r="N57309" s="172"/>
      <c r="O57309" s="172"/>
      <c r="U57309" s="173"/>
    </row>
    <row r="57310" spans="13:21" s="104" customFormat="1" ht="15.75">
      <c r="M57310" s="172"/>
      <c r="N57310" s="172"/>
      <c r="O57310" s="172"/>
      <c r="U57310" s="173"/>
    </row>
    <row r="57311" spans="13:21" s="104" customFormat="1" ht="15.75">
      <c r="M57311" s="172"/>
      <c r="N57311" s="172"/>
      <c r="O57311" s="172"/>
      <c r="U57311" s="173"/>
    </row>
    <row r="57312" spans="13:21" s="104" customFormat="1" ht="15.75">
      <c r="M57312" s="172"/>
      <c r="N57312" s="172"/>
      <c r="O57312" s="172"/>
      <c r="U57312" s="173"/>
    </row>
    <row r="57313" spans="13:21" s="104" customFormat="1" ht="15.75">
      <c r="M57313" s="172"/>
      <c r="N57313" s="172"/>
      <c r="O57313" s="172"/>
      <c r="U57313" s="173"/>
    </row>
    <row r="57314" spans="13:21" s="104" customFormat="1" ht="15.75">
      <c r="M57314" s="172"/>
      <c r="N57314" s="172"/>
      <c r="O57314" s="172"/>
      <c r="U57314" s="173"/>
    </row>
    <row r="57315" spans="13:21" s="104" customFormat="1" ht="15.75">
      <c r="M57315" s="172"/>
      <c r="N57315" s="172"/>
      <c r="O57315" s="172"/>
      <c r="U57315" s="173"/>
    </row>
    <row r="57316" spans="13:21" s="104" customFormat="1" ht="15.75">
      <c r="M57316" s="172"/>
      <c r="N57316" s="172"/>
      <c r="O57316" s="172"/>
      <c r="U57316" s="173"/>
    </row>
    <row r="57317" spans="13:21" s="104" customFormat="1" ht="15.75">
      <c r="M57317" s="172"/>
      <c r="N57317" s="172"/>
      <c r="O57317" s="172"/>
      <c r="U57317" s="173"/>
    </row>
    <row r="57318" spans="13:21" s="104" customFormat="1" ht="15.75">
      <c r="M57318" s="172"/>
      <c r="N57318" s="172"/>
      <c r="O57318" s="172"/>
      <c r="U57318" s="173"/>
    </row>
    <row r="57319" spans="13:21" s="104" customFormat="1" ht="15.75">
      <c r="M57319" s="172"/>
      <c r="N57319" s="172"/>
      <c r="O57319" s="172"/>
      <c r="U57319" s="173"/>
    </row>
    <row r="57320" spans="13:21" s="104" customFormat="1" ht="15.75">
      <c r="M57320" s="172"/>
      <c r="N57320" s="172"/>
      <c r="O57320" s="172"/>
      <c r="U57320" s="173"/>
    </row>
    <row r="57321" spans="13:21" s="104" customFormat="1" ht="15.75">
      <c r="M57321" s="172"/>
      <c r="N57321" s="172"/>
      <c r="O57321" s="172"/>
      <c r="U57321" s="173"/>
    </row>
    <row r="57322" spans="13:21" s="104" customFormat="1" ht="15.75">
      <c r="M57322" s="172"/>
      <c r="N57322" s="172"/>
      <c r="O57322" s="172"/>
      <c r="U57322" s="173"/>
    </row>
    <row r="57323" spans="13:21" s="104" customFormat="1" ht="15.75">
      <c r="M57323" s="172"/>
      <c r="N57323" s="172"/>
      <c r="O57323" s="172"/>
      <c r="U57323" s="173"/>
    </row>
    <row r="57324" spans="13:21" s="104" customFormat="1" ht="15.75">
      <c r="M57324" s="172"/>
      <c r="N57324" s="172"/>
      <c r="O57324" s="172"/>
      <c r="U57324" s="173"/>
    </row>
    <row r="57325" spans="13:21" s="104" customFormat="1" ht="15.75">
      <c r="M57325" s="172"/>
      <c r="N57325" s="172"/>
      <c r="O57325" s="172"/>
      <c r="U57325" s="173"/>
    </row>
    <row r="57326" spans="13:21" s="104" customFormat="1" ht="15.75">
      <c r="M57326" s="172"/>
      <c r="N57326" s="172"/>
      <c r="O57326" s="172"/>
      <c r="U57326" s="173"/>
    </row>
    <row r="57327" spans="13:21" s="104" customFormat="1" ht="15.75">
      <c r="M57327" s="172"/>
      <c r="N57327" s="172"/>
      <c r="O57327" s="172"/>
      <c r="U57327" s="173"/>
    </row>
    <row r="57328" spans="13:21" s="104" customFormat="1" ht="15.75">
      <c r="M57328" s="172"/>
      <c r="N57328" s="172"/>
      <c r="O57328" s="172"/>
      <c r="U57328" s="173"/>
    </row>
    <row r="57329" spans="13:21" s="104" customFormat="1" ht="15.75">
      <c r="M57329" s="172"/>
      <c r="N57329" s="172"/>
      <c r="O57329" s="172"/>
      <c r="U57329" s="173"/>
    </row>
    <row r="57330" spans="13:21" s="104" customFormat="1" ht="15.75">
      <c r="M57330" s="172"/>
      <c r="N57330" s="172"/>
      <c r="O57330" s="172"/>
      <c r="U57330" s="173"/>
    </row>
    <row r="57331" spans="13:21" s="104" customFormat="1" ht="15.75">
      <c r="M57331" s="172"/>
      <c r="N57331" s="172"/>
      <c r="O57331" s="172"/>
      <c r="U57331" s="173"/>
    </row>
    <row r="57332" spans="13:21" s="104" customFormat="1" ht="15.75">
      <c r="M57332" s="172"/>
      <c r="N57332" s="172"/>
      <c r="O57332" s="172"/>
      <c r="U57332" s="173"/>
    </row>
    <row r="57333" spans="13:21" s="104" customFormat="1" ht="15.75">
      <c r="M57333" s="172"/>
      <c r="N57333" s="172"/>
      <c r="O57333" s="172"/>
      <c r="U57333" s="173"/>
    </row>
    <row r="57334" spans="13:21" s="104" customFormat="1" ht="15.75">
      <c r="M57334" s="172"/>
      <c r="N57334" s="172"/>
      <c r="O57334" s="172"/>
      <c r="U57334" s="173"/>
    </row>
    <row r="57335" spans="13:21" s="104" customFormat="1" ht="15.75">
      <c r="M57335" s="172"/>
      <c r="N57335" s="172"/>
      <c r="O57335" s="172"/>
      <c r="U57335" s="173"/>
    </row>
    <row r="57336" spans="13:21" s="104" customFormat="1" ht="15.75">
      <c r="M57336" s="172"/>
      <c r="N57336" s="172"/>
      <c r="O57336" s="172"/>
      <c r="U57336" s="173"/>
    </row>
    <row r="57337" spans="13:21" s="104" customFormat="1" ht="15.75">
      <c r="M57337" s="172"/>
      <c r="N57337" s="172"/>
      <c r="O57337" s="172"/>
      <c r="U57337" s="173"/>
    </row>
    <row r="57338" spans="13:21" s="104" customFormat="1" ht="15.75">
      <c r="M57338" s="172"/>
      <c r="N57338" s="172"/>
      <c r="O57338" s="172"/>
      <c r="U57338" s="173"/>
    </row>
    <row r="57339" spans="13:21" s="104" customFormat="1" ht="15.75">
      <c r="M57339" s="172"/>
      <c r="N57339" s="172"/>
      <c r="O57339" s="172"/>
      <c r="U57339" s="173"/>
    </row>
    <row r="57340" spans="13:21" s="104" customFormat="1" ht="15.75">
      <c r="M57340" s="172"/>
      <c r="N57340" s="172"/>
      <c r="O57340" s="172"/>
      <c r="U57340" s="173"/>
    </row>
    <row r="57341" spans="13:21" s="104" customFormat="1" ht="15.75">
      <c r="M57341" s="172"/>
      <c r="N57341" s="172"/>
      <c r="O57341" s="172"/>
      <c r="U57341" s="173"/>
    </row>
    <row r="57342" spans="13:21" s="104" customFormat="1" ht="15.75">
      <c r="M57342" s="172"/>
      <c r="N57342" s="172"/>
      <c r="O57342" s="172"/>
      <c r="U57342" s="173"/>
    </row>
    <row r="57343" spans="13:21" s="104" customFormat="1" ht="15.75">
      <c r="M57343" s="172"/>
      <c r="N57343" s="172"/>
      <c r="O57343" s="172"/>
      <c r="U57343" s="173"/>
    </row>
    <row r="57344" spans="13:21" s="104" customFormat="1" ht="15.75">
      <c r="M57344" s="172"/>
      <c r="N57344" s="172"/>
      <c r="O57344" s="172"/>
      <c r="U57344" s="173"/>
    </row>
    <row r="57345" spans="13:21" s="104" customFormat="1" ht="15.75">
      <c r="M57345" s="172"/>
      <c r="N57345" s="172"/>
      <c r="O57345" s="172"/>
      <c r="U57345" s="173"/>
    </row>
    <row r="57346" spans="13:21" s="104" customFormat="1" ht="15.75">
      <c r="M57346" s="172"/>
      <c r="N57346" s="172"/>
      <c r="O57346" s="172"/>
      <c r="U57346" s="173"/>
    </row>
    <row r="57347" spans="13:21" s="104" customFormat="1" ht="15.75">
      <c r="M57347" s="172"/>
      <c r="N57347" s="172"/>
      <c r="O57347" s="172"/>
      <c r="U57347" s="173"/>
    </row>
    <row r="57348" spans="13:21" s="104" customFormat="1" ht="15.75">
      <c r="M57348" s="172"/>
      <c r="N57348" s="172"/>
      <c r="O57348" s="172"/>
      <c r="U57348" s="173"/>
    </row>
    <row r="57349" spans="13:21" s="104" customFormat="1" ht="15.75">
      <c r="M57349" s="172"/>
      <c r="N57349" s="172"/>
      <c r="O57349" s="172"/>
      <c r="U57349" s="173"/>
    </row>
    <row r="57350" spans="13:21" s="104" customFormat="1" ht="15.75">
      <c r="M57350" s="172"/>
      <c r="N57350" s="172"/>
      <c r="O57350" s="172"/>
      <c r="U57350" s="173"/>
    </row>
    <row r="57351" spans="13:21" s="104" customFormat="1" ht="15.75">
      <c r="M57351" s="172"/>
      <c r="N57351" s="172"/>
      <c r="O57351" s="172"/>
      <c r="U57351" s="173"/>
    </row>
    <row r="57352" spans="13:21" s="104" customFormat="1" ht="15.75">
      <c r="M57352" s="172"/>
      <c r="N57352" s="172"/>
      <c r="O57352" s="172"/>
      <c r="U57352" s="173"/>
    </row>
    <row r="57353" spans="13:21" s="104" customFormat="1" ht="15.75">
      <c r="M57353" s="172"/>
      <c r="N57353" s="172"/>
      <c r="O57353" s="172"/>
      <c r="U57353" s="173"/>
    </row>
    <row r="57354" spans="13:21" s="104" customFormat="1" ht="15.75">
      <c r="M57354" s="172"/>
      <c r="N57354" s="172"/>
      <c r="O57354" s="172"/>
      <c r="U57354" s="173"/>
    </row>
    <row r="57355" spans="13:21" s="104" customFormat="1" ht="15.75">
      <c r="M57355" s="172"/>
      <c r="N57355" s="172"/>
      <c r="O57355" s="172"/>
      <c r="U57355" s="173"/>
    </row>
    <row r="57356" spans="13:21" s="104" customFormat="1" ht="15.75">
      <c r="M57356" s="172"/>
      <c r="N57356" s="172"/>
      <c r="O57356" s="172"/>
      <c r="U57356" s="173"/>
    </row>
    <row r="57357" spans="13:21" s="104" customFormat="1" ht="15.75">
      <c r="M57357" s="172"/>
      <c r="N57357" s="172"/>
      <c r="O57357" s="172"/>
      <c r="U57357" s="173"/>
    </row>
    <row r="57358" spans="13:21" s="104" customFormat="1" ht="15.75">
      <c r="M57358" s="172"/>
      <c r="N57358" s="172"/>
      <c r="O57358" s="172"/>
      <c r="U57358" s="173"/>
    </row>
    <row r="57359" spans="13:21" s="104" customFormat="1" ht="15.75">
      <c r="M57359" s="172"/>
      <c r="N57359" s="172"/>
      <c r="O57359" s="172"/>
      <c r="U57359" s="173"/>
    </row>
    <row r="57360" spans="13:21" s="104" customFormat="1" ht="15.75">
      <c r="M57360" s="172"/>
      <c r="N57360" s="172"/>
      <c r="O57360" s="172"/>
      <c r="U57360" s="173"/>
    </row>
    <row r="57361" spans="13:21" s="104" customFormat="1" ht="15.75">
      <c r="M57361" s="172"/>
      <c r="N57361" s="172"/>
      <c r="O57361" s="172"/>
      <c r="U57361" s="173"/>
    </row>
    <row r="57362" spans="13:21" s="104" customFormat="1" ht="15.75">
      <c r="M57362" s="172"/>
      <c r="N57362" s="172"/>
      <c r="O57362" s="172"/>
      <c r="U57362" s="173"/>
    </row>
    <row r="57363" spans="13:21" s="104" customFormat="1" ht="15.75">
      <c r="M57363" s="172"/>
      <c r="N57363" s="172"/>
      <c r="O57363" s="172"/>
      <c r="U57363" s="173"/>
    </row>
    <row r="57364" spans="13:21" s="104" customFormat="1" ht="15.75">
      <c r="M57364" s="172"/>
      <c r="N57364" s="172"/>
      <c r="O57364" s="172"/>
      <c r="U57364" s="173"/>
    </row>
    <row r="57365" spans="13:21" s="104" customFormat="1" ht="15.75">
      <c r="M57365" s="172"/>
      <c r="N57365" s="172"/>
      <c r="O57365" s="172"/>
      <c r="U57365" s="173"/>
    </row>
    <row r="57366" spans="13:21" s="104" customFormat="1" ht="15.75">
      <c r="M57366" s="172"/>
      <c r="N57366" s="172"/>
      <c r="O57366" s="172"/>
      <c r="U57366" s="173"/>
    </row>
    <row r="57367" spans="13:21" s="104" customFormat="1" ht="15.75">
      <c r="M57367" s="172"/>
      <c r="N57367" s="172"/>
      <c r="O57367" s="172"/>
      <c r="U57367" s="173"/>
    </row>
    <row r="57368" spans="13:21" s="104" customFormat="1" ht="15.75">
      <c r="M57368" s="172"/>
      <c r="N57368" s="172"/>
      <c r="O57368" s="172"/>
      <c r="U57368" s="173"/>
    </row>
    <row r="57369" spans="13:21" s="104" customFormat="1" ht="15.75">
      <c r="M57369" s="172"/>
      <c r="N57369" s="172"/>
      <c r="O57369" s="172"/>
      <c r="U57369" s="173"/>
    </row>
    <row r="57370" spans="13:21" s="104" customFormat="1" ht="15.75">
      <c r="M57370" s="172"/>
      <c r="N57370" s="172"/>
      <c r="O57370" s="172"/>
      <c r="U57370" s="173"/>
    </row>
    <row r="57371" spans="13:21" s="104" customFormat="1" ht="15.75">
      <c r="M57371" s="172"/>
      <c r="N57371" s="172"/>
      <c r="O57371" s="172"/>
      <c r="U57371" s="173"/>
    </row>
    <row r="57372" spans="13:21" s="104" customFormat="1" ht="15.75">
      <c r="M57372" s="172"/>
      <c r="N57372" s="172"/>
      <c r="O57372" s="172"/>
      <c r="U57372" s="173"/>
    </row>
    <row r="57373" spans="13:21" s="104" customFormat="1" ht="15.75">
      <c r="M57373" s="172"/>
      <c r="N57373" s="172"/>
      <c r="O57373" s="172"/>
      <c r="U57373" s="173"/>
    </row>
    <row r="57374" spans="13:21" s="104" customFormat="1" ht="15.75">
      <c r="M57374" s="172"/>
      <c r="N57374" s="172"/>
      <c r="O57374" s="172"/>
      <c r="U57374" s="173"/>
    </row>
    <row r="57375" spans="13:21" s="104" customFormat="1" ht="15.75">
      <c r="M57375" s="172"/>
      <c r="N57375" s="172"/>
      <c r="O57375" s="172"/>
      <c r="U57375" s="173"/>
    </row>
    <row r="57376" spans="13:21" s="104" customFormat="1" ht="15.75">
      <c r="M57376" s="172"/>
      <c r="N57376" s="172"/>
      <c r="O57376" s="172"/>
      <c r="U57376" s="173"/>
    </row>
    <row r="57377" spans="13:21" s="104" customFormat="1" ht="15.75">
      <c r="M57377" s="172"/>
      <c r="N57377" s="172"/>
      <c r="O57377" s="172"/>
      <c r="U57377" s="173"/>
    </row>
    <row r="57378" spans="13:21" s="104" customFormat="1" ht="15.75">
      <c r="M57378" s="172"/>
      <c r="N57378" s="172"/>
      <c r="O57378" s="172"/>
      <c r="U57378" s="173"/>
    </row>
    <row r="57379" spans="13:21" s="104" customFormat="1" ht="15.75">
      <c r="M57379" s="172"/>
      <c r="N57379" s="172"/>
      <c r="O57379" s="172"/>
      <c r="U57379" s="173"/>
    </row>
    <row r="57380" spans="13:21" s="104" customFormat="1" ht="15.75">
      <c r="M57380" s="172"/>
      <c r="N57380" s="172"/>
      <c r="O57380" s="172"/>
      <c r="U57380" s="173"/>
    </row>
    <row r="57381" spans="13:21" s="104" customFormat="1" ht="15.75">
      <c r="M57381" s="172"/>
      <c r="N57381" s="172"/>
      <c r="O57381" s="172"/>
      <c r="U57381" s="173"/>
    </row>
    <row r="57382" spans="13:21" s="104" customFormat="1" ht="15.75">
      <c r="M57382" s="172"/>
      <c r="N57382" s="172"/>
      <c r="O57382" s="172"/>
      <c r="U57382" s="173"/>
    </row>
    <row r="57383" spans="13:21" s="104" customFormat="1" ht="15.75">
      <c r="M57383" s="172"/>
      <c r="N57383" s="172"/>
      <c r="O57383" s="172"/>
      <c r="U57383" s="173"/>
    </row>
    <row r="57384" spans="13:21" s="104" customFormat="1" ht="15.75">
      <c r="M57384" s="172"/>
      <c r="N57384" s="172"/>
      <c r="O57384" s="172"/>
      <c r="U57384" s="173"/>
    </row>
    <row r="57385" spans="13:21" s="104" customFormat="1" ht="15.75">
      <c r="M57385" s="172"/>
      <c r="N57385" s="172"/>
      <c r="O57385" s="172"/>
      <c r="U57385" s="173"/>
    </row>
    <row r="57386" spans="13:21" s="104" customFormat="1" ht="15.75">
      <c r="M57386" s="172"/>
      <c r="N57386" s="172"/>
      <c r="O57386" s="172"/>
      <c r="U57386" s="173"/>
    </row>
    <row r="57387" spans="13:21" s="104" customFormat="1" ht="15.75">
      <c r="M57387" s="172"/>
      <c r="N57387" s="172"/>
      <c r="O57387" s="172"/>
      <c r="U57387" s="173"/>
    </row>
    <row r="57388" spans="13:21" s="104" customFormat="1" ht="15.75">
      <c r="M57388" s="172"/>
      <c r="N57388" s="172"/>
      <c r="O57388" s="172"/>
      <c r="U57388" s="173"/>
    </row>
    <row r="57389" spans="13:21" s="104" customFormat="1" ht="15.75">
      <c r="M57389" s="172"/>
      <c r="N57389" s="172"/>
      <c r="O57389" s="172"/>
      <c r="U57389" s="173"/>
    </row>
    <row r="57390" spans="13:21" s="104" customFormat="1" ht="15.75">
      <c r="M57390" s="172"/>
      <c r="N57390" s="172"/>
      <c r="O57390" s="172"/>
      <c r="U57390" s="173"/>
    </row>
    <row r="57391" spans="13:21" s="104" customFormat="1" ht="15.75">
      <c r="M57391" s="172"/>
      <c r="N57391" s="172"/>
      <c r="O57391" s="172"/>
      <c r="U57391" s="173"/>
    </row>
    <row r="57392" spans="13:21" s="104" customFormat="1" ht="15.75">
      <c r="M57392" s="172"/>
      <c r="N57392" s="172"/>
      <c r="O57392" s="172"/>
      <c r="U57392" s="173"/>
    </row>
    <row r="57393" spans="13:21" s="104" customFormat="1" ht="15.75">
      <c r="M57393" s="172"/>
      <c r="N57393" s="172"/>
      <c r="O57393" s="172"/>
      <c r="U57393" s="173"/>
    </row>
    <row r="57394" spans="13:21" s="104" customFormat="1" ht="15.75">
      <c r="M57394" s="172"/>
      <c r="N57394" s="172"/>
      <c r="O57394" s="172"/>
      <c r="U57394" s="173"/>
    </row>
    <row r="57395" spans="13:21" s="104" customFormat="1" ht="15.75">
      <c r="M57395" s="172"/>
      <c r="N57395" s="172"/>
      <c r="O57395" s="172"/>
      <c r="U57395" s="173"/>
    </row>
    <row r="57396" spans="13:21" s="104" customFormat="1" ht="15.75">
      <c r="M57396" s="172"/>
      <c r="N57396" s="172"/>
      <c r="O57396" s="172"/>
      <c r="U57396" s="173"/>
    </row>
    <row r="57397" spans="13:21" s="104" customFormat="1" ht="15.75">
      <c r="M57397" s="172"/>
      <c r="N57397" s="172"/>
      <c r="O57397" s="172"/>
      <c r="U57397" s="173"/>
    </row>
    <row r="57398" spans="13:21" s="104" customFormat="1" ht="15.75">
      <c r="M57398" s="172"/>
      <c r="N57398" s="172"/>
      <c r="O57398" s="172"/>
      <c r="U57398" s="173"/>
    </row>
    <row r="57399" spans="13:21" s="104" customFormat="1" ht="15.75">
      <c r="M57399" s="172"/>
      <c r="N57399" s="172"/>
      <c r="O57399" s="172"/>
      <c r="U57399" s="173"/>
    </row>
    <row r="57400" spans="13:21" s="104" customFormat="1" ht="15.75">
      <c r="M57400" s="172"/>
      <c r="N57400" s="172"/>
      <c r="O57400" s="172"/>
      <c r="U57400" s="173"/>
    </row>
    <row r="57401" spans="13:21" s="104" customFormat="1" ht="15.75">
      <c r="M57401" s="172"/>
      <c r="N57401" s="172"/>
      <c r="O57401" s="172"/>
      <c r="U57401" s="173"/>
    </row>
    <row r="57402" spans="13:21" s="104" customFormat="1" ht="15.75">
      <c r="M57402" s="172"/>
      <c r="N57402" s="172"/>
      <c r="O57402" s="172"/>
      <c r="U57402" s="173"/>
    </row>
    <row r="57403" spans="13:21" s="104" customFormat="1" ht="15.75">
      <c r="M57403" s="172"/>
      <c r="N57403" s="172"/>
      <c r="O57403" s="172"/>
      <c r="U57403" s="173"/>
    </row>
    <row r="57404" spans="13:21" s="104" customFormat="1" ht="15.75">
      <c r="M57404" s="172"/>
      <c r="N57404" s="172"/>
      <c r="O57404" s="172"/>
      <c r="U57404" s="173"/>
    </row>
    <row r="57405" spans="13:21" s="104" customFormat="1" ht="15.75">
      <c r="M57405" s="172"/>
      <c r="N57405" s="172"/>
      <c r="O57405" s="172"/>
      <c r="U57405" s="173"/>
    </row>
    <row r="57406" spans="13:21" s="104" customFormat="1" ht="15.75">
      <c r="M57406" s="172"/>
      <c r="N57406" s="172"/>
      <c r="O57406" s="172"/>
      <c r="U57406" s="173"/>
    </row>
    <row r="57407" spans="13:21" s="104" customFormat="1" ht="15.75">
      <c r="M57407" s="172"/>
      <c r="N57407" s="172"/>
      <c r="O57407" s="172"/>
      <c r="U57407" s="173"/>
    </row>
    <row r="57408" spans="13:21" s="104" customFormat="1" ht="15.75">
      <c r="M57408" s="172"/>
      <c r="N57408" s="172"/>
      <c r="O57408" s="172"/>
      <c r="U57408" s="173"/>
    </row>
    <row r="57409" spans="13:21" s="104" customFormat="1" ht="15.75">
      <c r="M57409" s="172"/>
      <c r="N57409" s="172"/>
      <c r="O57409" s="172"/>
      <c r="U57409" s="173"/>
    </row>
    <row r="57410" spans="13:21" s="104" customFormat="1" ht="15.75">
      <c r="M57410" s="172"/>
      <c r="N57410" s="172"/>
      <c r="O57410" s="172"/>
      <c r="U57410" s="173"/>
    </row>
    <row r="57411" spans="13:21" s="104" customFormat="1" ht="15.75">
      <c r="M57411" s="172"/>
      <c r="N57411" s="172"/>
      <c r="O57411" s="172"/>
      <c r="U57411" s="173"/>
    </row>
    <row r="57412" spans="13:21" s="104" customFormat="1" ht="15.75">
      <c r="M57412" s="172"/>
      <c r="N57412" s="172"/>
      <c r="O57412" s="172"/>
      <c r="U57412" s="173"/>
    </row>
    <row r="57413" spans="13:21" s="104" customFormat="1" ht="15.75">
      <c r="M57413" s="172"/>
      <c r="N57413" s="172"/>
      <c r="O57413" s="172"/>
      <c r="U57413" s="173"/>
    </row>
    <row r="57414" spans="13:21" s="104" customFormat="1" ht="15.75">
      <c r="M57414" s="172"/>
      <c r="N57414" s="172"/>
      <c r="O57414" s="172"/>
      <c r="U57414" s="173"/>
    </row>
    <row r="57415" spans="13:21" s="104" customFormat="1" ht="15.75">
      <c r="M57415" s="172"/>
      <c r="N57415" s="172"/>
      <c r="O57415" s="172"/>
      <c r="U57415" s="173"/>
    </row>
    <row r="57416" spans="13:21" s="104" customFormat="1" ht="15.75">
      <c r="M57416" s="172"/>
      <c r="N57416" s="172"/>
      <c r="O57416" s="172"/>
      <c r="U57416" s="173"/>
    </row>
    <row r="57417" spans="13:21" s="104" customFormat="1" ht="15.75">
      <c r="M57417" s="172"/>
      <c r="N57417" s="172"/>
      <c r="O57417" s="172"/>
      <c r="U57417" s="173"/>
    </row>
    <row r="57418" spans="13:21" s="104" customFormat="1" ht="15.75">
      <c r="M57418" s="172"/>
      <c r="N57418" s="172"/>
      <c r="O57418" s="172"/>
      <c r="U57418" s="173"/>
    </row>
    <row r="57419" spans="13:21" s="104" customFormat="1" ht="15.75">
      <c r="M57419" s="172"/>
      <c r="N57419" s="172"/>
      <c r="O57419" s="172"/>
      <c r="U57419" s="173"/>
    </row>
    <row r="57420" spans="13:21" s="104" customFormat="1" ht="15.75">
      <c r="M57420" s="172"/>
      <c r="N57420" s="172"/>
      <c r="O57420" s="172"/>
      <c r="U57420" s="173"/>
    </row>
    <row r="57421" spans="13:21" s="104" customFormat="1" ht="15.75">
      <c r="M57421" s="172"/>
      <c r="N57421" s="172"/>
      <c r="O57421" s="172"/>
      <c r="U57421" s="173"/>
    </row>
    <row r="57422" spans="13:21" s="104" customFormat="1" ht="15.75">
      <c r="M57422" s="172"/>
      <c r="N57422" s="172"/>
      <c r="O57422" s="172"/>
      <c r="U57422" s="173"/>
    </row>
    <row r="57423" spans="13:21" s="104" customFormat="1" ht="15.75">
      <c r="M57423" s="172"/>
      <c r="N57423" s="172"/>
      <c r="O57423" s="172"/>
      <c r="U57423" s="173"/>
    </row>
    <row r="57424" spans="13:21" s="104" customFormat="1" ht="15.75">
      <c r="M57424" s="172"/>
      <c r="N57424" s="172"/>
      <c r="O57424" s="172"/>
      <c r="U57424" s="173"/>
    </row>
    <row r="57425" spans="13:21" s="104" customFormat="1" ht="15.75">
      <c r="M57425" s="172"/>
      <c r="N57425" s="172"/>
      <c r="O57425" s="172"/>
      <c r="U57425" s="173"/>
    </row>
    <row r="57426" spans="13:21" s="104" customFormat="1" ht="15.75">
      <c r="M57426" s="172"/>
      <c r="N57426" s="172"/>
      <c r="O57426" s="172"/>
      <c r="U57426" s="173"/>
    </row>
    <row r="57427" spans="13:21" s="104" customFormat="1" ht="15.75">
      <c r="M57427" s="172"/>
      <c r="N57427" s="172"/>
      <c r="O57427" s="172"/>
      <c r="U57427" s="173"/>
    </row>
    <row r="57428" spans="13:21" s="104" customFormat="1" ht="15.75">
      <c r="M57428" s="172"/>
      <c r="N57428" s="172"/>
      <c r="O57428" s="172"/>
      <c r="U57428" s="173"/>
    </row>
    <row r="57429" spans="13:21" s="104" customFormat="1" ht="15.75">
      <c r="M57429" s="172"/>
      <c r="N57429" s="172"/>
      <c r="O57429" s="172"/>
      <c r="U57429" s="173"/>
    </row>
    <row r="57430" spans="13:21" s="104" customFormat="1" ht="15.75">
      <c r="M57430" s="172"/>
      <c r="N57430" s="172"/>
      <c r="O57430" s="172"/>
      <c r="U57430" s="173"/>
    </row>
    <row r="57431" spans="13:21" s="104" customFormat="1" ht="15.75">
      <c r="M57431" s="172"/>
      <c r="N57431" s="172"/>
      <c r="O57431" s="172"/>
      <c r="U57431" s="173"/>
    </row>
    <row r="57432" spans="13:21" s="104" customFormat="1" ht="15.75">
      <c r="M57432" s="172"/>
      <c r="N57432" s="172"/>
      <c r="O57432" s="172"/>
      <c r="U57432" s="173"/>
    </row>
    <row r="57433" spans="13:21" s="104" customFormat="1" ht="15.75">
      <c r="M57433" s="172"/>
      <c r="N57433" s="172"/>
      <c r="O57433" s="172"/>
      <c r="U57433" s="173"/>
    </row>
    <row r="57434" spans="13:21" s="104" customFormat="1" ht="15.75">
      <c r="M57434" s="172"/>
      <c r="N57434" s="172"/>
      <c r="O57434" s="172"/>
      <c r="U57434" s="173"/>
    </row>
    <row r="57435" spans="13:21" s="104" customFormat="1" ht="15.75">
      <c r="M57435" s="172"/>
      <c r="N57435" s="172"/>
      <c r="O57435" s="172"/>
      <c r="U57435" s="173"/>
    </row>
    <row r="57436" spans="13:21" s="104" customFormat="1" ht="15.75">
      <c r="M57436" s="172"/>
      <c r="N57436" s="172"/>
      <c r="O57436" s="172"/>
      <c r="U57436" s="173"/>
    </row>
    <row r="57437" spans="13:21" s="104" customFormat="1" ht="15.75">
      <c r="M57437" s="172"/>
      <c r="N57437" s="172"/>
      <c r="O57437" s="172"/>
      <c r="U57437" s="173"/>
    </row>
    <row r="57438" spans="13:21" s="104" customFormat="1" ht="15.75">
      <c r="M57438" s="172"/>
      <c r="N57438" s="172"/>
      <c r="O57438" s="172"/>
      <c r="U57438" s="173"/>
    </row>
    <row r="57439" spans="13:21" s="104" customFormat="1" ht="15.75">
      <c r="M57439" s="172"/>
      <c r="N57439" s="172"/>
      <c r="O57439" s="172"/>
      <c r="U57439" s="173"/>
    </row>
    <row r="57440" spans="13:21" s="104" customFormat="1" ht="15.75">
      <c r="M57440" s="172"/>
      <c r="N57440" s="172"/>
      <c r="O57440" s="172"/>
      <c r="U57440" s="173"/>
    </row>
    <row r="57441" spans="13:21" s="104" customFormat="1" ht="15.75">
      <c r="M57441" s="172"/>
      <c r="N57441" s="172"/>
      <c r="O57441" s="172"/>
      <c r="U57441" s="173"/>
    </row>
    <row r="57442" spans="13:21" s="104" customFormat="1" ht="15.75">
      <c r="M57442" s="172"/>
      <c r="N57442" s="172"/>
      <c r="O57442" s="172"/>
      <c r="U57442" s="173"/>
    </row>
    <row r="57443" spans="13:21" s="104" customFormat="1" ht="15.75">
      <c r="M57443" s="172"/>
      <c r="N57443" s="172"/>
      <c r="O57443" s="172"/>
      <c r="U57443" s="173"/>
    </row>
    <row r="57444" spans="13:21" s="104" customFormat="1" ht="15.75">
      <c r="M57444" s="172"/>
      <c r="N57444" s="172"/>
      <c r="O57444" s="172"/>
      <c r="U57444" s="173"/>
    </row>
    <row r="57445" spans="13:21" s="104" customFormat="1" ht="15.75">
      <c r="M57445" s="172"/>
      <c r="N57445" s="172"/>
      <c r="O57445" s="172"/>
      <c r="U57445" s="173"/>
    </row>
    <row r="57446" spans="13:21" s="104" customFormat="1" ht="15.75">
      <c r="M57446" s="172"/>
      <c r="N57446" s="172"/>
      <c r="O57446" s="172"/>
      <c r="U57446" s="173"/>
    </row>
    <row r="57447" spans="13:21" s="104" customFormat="1" ht="15.75">
      <c r="M57447" s="172"/>
      <c r="N57447" s="172"/>
      <c r="O57447" s="172"/>
      <c r="U57447" s="173"/>
    </row>
    <row r="57448" spans="13:21" s="104" customFormat="1" ht="15.75">
      <c r="M57448" s="172"/>
      <c r="N57448" s="172"/>
      <c r="O57448" s="172"/>
      <c r="U57448" s="173"/>
    </row>
    <row r="57449" spans="13:21" s="104" customFormat="1" ht="15.75">
      <c r="M57449" s="172"/>
      <c r="N57449" s="172"/>
      <c r="O57449" s="172"/>
      <c r="U57449" s="173"/>
    </row>
    <row r="57450" spans="13:21" s="104" customFormat="1" ht="15.75">
      <c r="M57450" s="172"/>
      <c r="N57450" s="172"/>
      <c r="O57450" s="172"/>
      <c r="U57450" s="173"/>
    </row>
    <row r="57451" spans="13:21" s="104" customFormat="1" ht="15.75">
      <c r="M57451" s="172"/>
      <c r="N57451" s="172"/>
      <c r="O57451" s="172"/>
      <c r="U57451" s="173"/>
    </row>
    <row r="57452" spans="13:21" s="104" customFormat="1" ht="15.75">
      <c r="M57452" s="172"/>
      <c r="N57452" s="172"/>
      <c r="O57452" s="172"/>
      <c r="U57452" s="173"/>
    </row>
    <row r="57453" spans="13:21" s="104" customFormat="1" ht="15.75">
      <c r="M57453" s="172"/>
      <c r="N57453" s="172"/>
      <c r="O57453" s="172"/>
      <c r="U57453" s="173"/>
    </row>
    <row r="57454" spans="13:21" s="104" customFormat="1" ht="15.75">
      <c r="M57454" s="172"/>
      <c r="N57454" s="172"/>
      <c r="O57454" s="172"/>
      <c r="U57454" s="173"/>
    </row>
    <row r="57455" spans="13:21" s="104" customFormat="1" ht="15.75">
      <c r="M57455" s="172"/>
      <c r="N57455" s="172"/>
      <c r="O57455" s="172"/>
      <c r="U57455" s="173"/>
    </row>
    <row r="57456" spans="13:21" s="104" customFormat="1" ht="15.75">
      <c r="M57456" s="172"/>
      <c r="N57456" s="172"/>
      <c r="O57456" s="172"/>
      <c r="U57456" s="173"/>
    </row>
    <row r="57457" spans="13:21" s="104" customFormat="1" ht="15.75">
      <c r="M57457" s="172"/>
      <c r="N57457" s="172"/>
      <c r="O57457" s="172"/>
      <c r="U57457" s="173"/>
    </row>
    <row r="57458" spans="13:21" s="104" customFormat="1" ht="15.75">
      <c r="M57458" s="172"/>
      <c r="N57458" s="172"/>
      <c r="O57458" s="172"/>
      <c r="U57458" s="173"/>
    </row>
    <row r="57459" spans="13:21" s="104" customFormat="1" ht="15.75">
      <c r="M57459" s="172"/>
      <c r="N57459" s="172"/>
      <c r="O57459" s="172"/>
      <c r="U57459" s="173"/>
    </row>
    <row r="57460" spans="13:21" s="104" customFormat="1" ht="15.75">
      <c r="M57460" s="172"/>
      <c r="N57460" s="172"/>
      <c r="O57460" s="172"/>
      <c r="U57460" s="173"/>
    </row>
    <row r="57461" spans="13:21" s="104" customFormat="1" ht="15.75">
      <c r="M57461" s="172"/>
      <c r="N57461" s="172"/>
      <c r="O57461" s="172"/>
      <c r="U57461" s="173"/>
    </row>
    <row r="57462" spans="13:21" s="104" customFormat="1" ht="15.75">
      <c r="M57462" s="172"/>
      <c r="N57462" s="172"/>
      <c r="O57462" s="172"/>
      <c r="U57462" s="173"/>
    </row>
    <row r="57463" spans="13:21" s="104" customFormat="1" ht="15.75">
      <c r="M57463" s="172"/>
      <c r="N57463" s="172"/>
      <c r="O57463" s="172"/>
      <c r="U57463" s="173"/>
    </row>
    <row r="57464" spans="13:21" s="104" customFormat="1" ht="15.75">
      <c r="M57464" s="172"/>
      <c r="N57464" s="172"/>
      <c r="O57464" s="172"/>
      <c r="U57464" s="173"/>
    </row>
    <row r="57465" spans="13:21" s="104" customFormat="1" ht="15.75">
      <c r="M57465" s="172"/>
      <c r="N57465" s="172"/>
      <c r="O57465" s="172"/>
      <c r="U57465" s="173"/>
    </row>
    <row r="57466" spans="13:21" s="104" customFormat="1" ht="15.75">
      <c r="M57466" s="172"/>
      <c r="N57466" s="172"/>
      <c r="O57466" s="172"/>
      <c r="U57466" s="173"/>
    </row>
    <row r="57467" spans="13:21" s="104" customFormat="1" ht="15.75">
      <c r="M57467" s="172"/>
      <c r="N57467" s="172"/>
      <c r="O57467" s="172"/>
      <c r="U57467" s="173"/>
    </row>
    <row r="57468" spans="13:21" s="104" customFormat="1" ht="15.75">
      <c r="M57468" s="172"/>
      <c r="N57468" s="172"/>
      <c r="O57468" s="172"/>
      <c r="U57468" s="173"/>
    </row>
    <row r="57469" spans="13:21" s="104" customFormat="1" ht="15.75">
      <c r="M57469" s="172"/>
      <c r="N57469" s="172"/>
      <c r="O57469" s="172"/>
      <c r="U57469" s="173"/>
    </row>
    <row r="57470" spans="13:21" s="104" customFormat="1" ht="15.75">
      <c r="M57470" s="172"/>
      <c r="N57470" s="172"/>
      <c r="O57470" s="172"/>
      <c r="U57470" s="173"/>
    </row>
    <row r="57471" spans="13:21" s="104" customFormat="1" ht="15.75">
      <c r="M57471" s="172"/>
      <c r="N57471" s="172"/>
      <c r="O57471" s="172"/>
      <c r="U57471" s="173"/>
    </row>
    <row r="57472" spans="13:21" s="104" customFormat="1" ht="15.75">
      <c r="M57472" s="172"/>
      <c r="N57472" s="172"/>
      <c r="O57472" s="172"/>
      <c r="U57472" s="173"/>
    </row>
    <row r="57473" spans="13:21" s="104" customFormat="1" ht="15.75">
      <c r="M57473" s="172"/>
      <c r="N57473" s="172"/>
      <c r="O57473" s="172"/>
      <c r="U57473" s="173"/>
    </row>
    <row r="57474" spans="13:21" s="104" customFormat="1" ht="15.75">
      <c r="M57474" s="172"/>
      <c r="N57474" s="172"/>
      <c r="O57474" s="172"/>
      <c r="U57474" s="173"/>
    </row>
    <row r="57475" spans="13:21" s="104" customFormat="1" ht="15.75">
      <c r="M57475" s="172"/>
      <c r="N57475" s="172"/>
      <c r="O57475" s="172"/>
      <c r="U57475" s="173"/>
    </row>
    <row r="57476" spans="13:21" s="104" customFormat="1" ht="15.75">
      <c r="M57476" s="172"/>
      <c r="N57476" s="172"/>
      <c r="O57476" s="172"/>
      <c r="U57476" s="173"/>
    </row>
    <row r="57477" spans="13:21" s="104" customFormat="1" ht="15.75">
      <c r="M57477" s="172"/>
      <c r="N57477" s="172"/>
      <c r="O57477" s="172"/>
      <c r="U57477" s="173"/>
    </row>
    <row r="57478" spans="13:21" s="104" customFormat="1" ht="15.75">
      <c r="M57478" s="172"/>
      <c r="N57478" s="172"/>
      <c r="O57478" s="172"/>
      <c r="U57478" s="173"/>
    </row>
    <row r="57479" spans="13:21" s="104" customFormat="1" ht="15.75">
      <c r="M57479" s="172"/>
      <c r="N57479" s="172"/>
      <c r="O57479" s="172"/>
      <c r="U57479" s="173"/>
    </row>
    <row r="57480" spans="13:21" s="104" customFormat="1" ht="15.75">
      <c r="M57480" s="172"/>
      <c r="N57480" s="172"/>
      <c r="O57480" s="172"/>
      <c r="U57480" s="173"/>
    </row>
    <row r="57481" spans="13:21" s="104" customFormat="1" ht="15.75">
      <c r="M57481" s="172"/>
      <c r="N57481" s="172"/>
      <c r="O57481" s="172"/>
      <c r="U57481" s="173"/>
    </row>
    <row r="57482" spans="13:21" s="104" customFormat="1" ht="15.75">
      <c r="M57482" s="172"/>
      <c r="N57482" s="172"/>
      <c r="O57482" s="172"/>
      <c r="U57482" s="173"/>
    </row>
    <row r="57483" spans="13:21" s="104" customFormat="1" ht="15.75">
      <c r="M57483" s="172"/>
      <c r="N57483" s="172"/>
      <c r="O57483" s="172"/>
      <c r="U57483" s="173"/>
    </row>
    <row r="57484" spans="13:21" s="104" customFormat="1" ht="15.75">
      <c r="M57484" s="172"/>
      <c r="N57484" s="172"/>
      <c r="O57484" s="172"/>
      <c r="U57484" s="173"/>
    </row>
    <row r="57485" spans="13:21" s="104" customFormat="1" ht="15.75">
      <c r="M57485" s="172"/>
      <c r="N57485" s="172"/>
      <c r="O57485" s="172"/>
      <c r="U57485" s="173"/>
    </row>
    <row r="57486" spans="13:21" s="104" customFormat="1" ht="15.75">
      <c r="M57486" s="172"/>
      <c r="N57486" s="172"/>
      <c r="O57486" s="172"/>
      <c r="U57486" s="173"/>
    </row>
    <row r="57487" spans="13:21" s="104" customFormat="1" ht="15.75">
      <c r="M57487" s="172"/>
      <c r="N57487" s="172"/>
      <c r="O57487" s="172"/>
      <c r="U57487" s="173"/>
    </row>
    <row r="57488" spans="13:21" s="104" customFormat="1" ht="15.75">
      <c r="M57488" s="172"/>
      <c r="N57488" s="172"/>
      <c r="O57488" s="172"/>
      <c r="U57488" s="173"/>
    </row>
    <row r="57489" spans="13:21" s="104" customFormat="1" ht="15.75">
      <c r="M57489" s="172"/>
      <c r="N57489" s="172"/>
      <c r="O57489" s="172"/>
      <c r="U57489" s="173"/>
    </row>
    <row r="57490" spans="13:21" s="104" customFormat="1" ht="15.75">
      <c r="M57490" s="172"/>
      <c r="N57490" s="172"/>
      <c r="O57490" s="172"/>
      <c r="U57490" s="173"/>
    </row>
    <row r="57491" spans="13:21" s="104" customFormat="1" ht="15.75">
      <c r="M57491" s="172"/>
      <c r="N57491" s="172"/>
      <c r="O57491" s="172"/>
      <c r="U57491" s="173"/>
    </row>
    <row r="57492" spans="13:21" s="104" customFormat="1" ht="15.75">
      <c r="M57492" s="172"/>
      <c r="N57492" s="172"/>
      <c r="O57492" s="172"/>
      <c r="U57492" s="173"/>
    </row>
    <row r="57493" spans="13:21" s="104" customFormat="1" ht="15.75">
      <c r="M57493" s="172"/>
      <c r="N57493" s="172"/>
      <c r="O57493" s="172"/>
      <c r="U57493" s="173"/>
    </row>
    <row r="57494" spans="13:21" s="104" customFormat="1" ht="15.75">
      <c r="M57494" s="172"/>
      <c r="N57494" s="172"/>
      <c r="O57494" s="172"/>
      <c r="U57494" s="173"/>
    </row>
    <row r="57495" spans="13:21" s="104" customFormat="1" ht="15.75">
      <c r="M57495" s="172"/>
      <c r="N57495" s="172"/>
      <c r="O57495" s="172"/>
      <c r="U57495" s="173"/>
    </row>
    <row r="57496" spans="13:21" s="104" customFormat="1" ht="15.75">
      <c r="M57496" s="172"/>
      <c r="N57496" s="172"/>
      <c r="O57496" s="172"/>
      <c r="U57496" s="173"/>
    </row>
    <row r="57497" spans="13:21" s="104" customFormat="1" ht="15.75">
      <c r="M57497" s="172"/>
      <c r="N57497" s="172"/>
      <c r="O57497" s="172"/>
      <c r="U57497" s="173"/>
    </row>
    <row r="57498" spans="13:21" s="104" customFormat="1" ht="15.75">
      <c r="M57498" s="172"/>
      <c r="N57498" s="172"/>
      <c r="O57498" s="172"/>
      <c r="U57498" s="173"/>
    </row>
    <row r="57499" spans="13:21" s="104" customFormat="1" ht="15.75">
      <c r="M57499" s="172"/>
      <c r="N57499" s="172"/>
      <c r="O57499" s="172"/>
      <c r="U57499" s="173"/>
    </row>
    <row r="57500" spans="13:21" s="104" customFormat="1" ht="15.75">
      <c r="M57500" s="172"/>
      <c r="N57500" s="172"/>
      <c r="O57500" s="172"/>
      <c r="U57500" s="173"/>
    </row>
    <row r="57501" spans="13:21" s="104" customFormat="1" ht="15.75">
      <c r="M57501" s="172"/>
      <c r="N57501" s="172"/>
      <c r="O57501" s="172"/>
      <c r="U57501" s="173"/>
    </row>
    <row r="57502" spans="13:21" s="104" customFormat="1" ht="15.75">
      <c r="M57502" s="172"/>
      <c r="N57502" s="172"/>
      <c r="O57502" s="172"/>
      <c r="U57502" s="173"/>
    </row>
    <row r="57503" spans="13:21" s="104" customFormat="1" ht="15.75">
      <c r="M57503" s="172"/>
      <c r="N57503" s="172"/>
      <c r="O57503" s="172"/>
      <c r="U57503" s="173"/>
    </row>
    <row r="57504" spans="13:21" s="104" customFormat="1" ht="15.75">
      <c r="M57504" s="172"/>
      <c r="N57504" s="172"/>
      <c r="O57504" s="172"/>
      <c r="U57504" s="173"/>
    </row>
    <row r="57505" spans="13:21" s="104" customFormat="1" ht="15.75">
      <c r="M57505" s="172"/>
      <c r="N57505" s="172"/>
      <c r="O57505" s="172"/>
      <c r="U57505" s="173"/>
    </row>
    <row r="57506" spans="13:21" s="104" customFormat="1" ht="15.75">
      <c r="M57506" s="172"/>
      <c r="N57506" s="172"/>
      <c r="O57506" s="172"/>
      <c r="U57506" s="173"/>
    </row>
    <row r="57507" spans="13:21" s="104" customFormat="1" ht="15.75">
      <c r="M57507" s="172"/>
      <c r="N57507" s="172"/>
      <c r="O57507" s="172"/>
      <c r="U57507" s="173"/>
    </row>
    <row r="57508" spans="13:21" s="104" customFormat="1" ht="15.75">
      <c r="M57508" s="172"/>
      <c r="N57508" s="172"/>
      <c r="O57508" s="172"/>
      <c r="U57508" s="173"/>
    </row>
    <row r="57509" spans="13:21" s="104" customFormat="1" ht="15.75">
      <c r="M57509" s="172"/>
      <c r="N57509" s="172"/>
      <c r="O57509" s="172"/>
      <c r="U57509" s="173"/>
    </row>
    <row r="57510" spans="13:21" s="104" customFormat="1" ht="15.75">
      <c r="M57510" s="172"/>
      <c r="N57510" s="172"/>
      <c r="O57510" s="172"/>
      <c r="U57510" s="173"/>
    </row>
    <row r="57511" spans="13:21" s="104" customFormat="1" ht="15.75">
      <c r="M57511" s="172"/>
      <c r="N57511" s="172"/>
      <c r="O57511" s="172"/>
      <c r="U57511" s="173"/>
    </row>
    <row r="57512" spans="13:21" s="104" customFormat="1" ht="15.75">
      <c r="M57512" s="172"/>
      <c r="N57512" s="172"/>
      <c r="O57512" s="172"/>
      <c r="U57512" s="173"/>
    </row>
    <row r="57513" spans="13:21" s="104" customFormat="1" ht="15.75">
      <c r="M57513" s="172"/>
      <c r="N57513" s="172"/>
      <c r="O57513" s="172"/>
      <c r="U57513" s="173"/>
    </row>
    <row r="57514" spans="13:21" s="104" customFormat="1" ht="15.75">
      <c r="M57514" s="172"/>
      <c r="N57514" s="172"/>
      <c r="O57514" s="172"/>
      <c r="U57514" s="173"/>
    </row>
    <row r="57515" spans="13:21" s="104" customFormat="1" ht="15.75">
      <c r="M57515" s="172"/>
      <c r="N57515" s="172"/>
      <c r="O57515" s="172"/>
      <c r="U57515" s="173"/>
    </row>
    <row r="57516" spans="13:21" s="104" customFormat="1" ht="15.75">
      <c r="M57516" s="172"/>
      <c r="N57516" s="172"/>
      <c r="O57516" s="172"/>
      <c r="U57516" s="173"/>
    </row>
    <row r="57517" spans="13:21" s="104" customFormat="1" ht="15.75">
      <c r="M57517" s="172"/>
      <c r="N57517" s="172"/>
      <c r="O57517" s="172"/>
      <c r="U57517" s="173"/>
    </row>
    <row r="57518" spans="13:21" s="104" customFormat="1" ht="15.75">
      <c r="M57518" s="172"/>
      <c r="N57518" s="172"/>
      <c r="O57518" s="172"/>
      <c r="U57518" s="173"/>
    </row>
    <row r="57519" spans="13:21" s="104" customFormat="1" ht="15.75">
      <c r="M57519" s="172"/>
      <c r="N57519" s="172"/>
      <c r="O57519" s="172"/>
      <c r="U57519" s="173"/>
    </row>
    <row r="57520" spans="13:21" s="104" customFormat="1" ht="15.75">
      <c r="M57520" s="172"/>
      <c r="N57520" s="172"/>
      <c r="O57520" s="172"/>
      <c r="U57520" s="173"/>
    </row>
    <row r="57521" spans="13:21" s="104" customFormat="1" ht="15.75">
      <c r="M57521" s="172"/>
      <c r="N57521" s="172"/>
      <c r="O57521" s="172"/>
      <c r="U57521" s="173"/>
    </row>
    <row r="57522" spans="13:21" s="104" customFormat="1" ht="15.75">
      <c r="M57522" s="172"/>
      <c r="N57522" s="172"/>
      <c r="O57522" s="172"/>
      <c r="U57522" s="173"/>
    </row>
    <row r="57523" spans="13:21" s="104" customFormat="1" ht="15.75">
      <c r="M57523" s="172"/>
      <c r="N57523" s="172"/>
      <c r="O57523" s="172"/>
      <c r="U57523" s="173"/>
    </row>
    <row r="57524" spans="13:21" s="104" customFormat="1" ht="15.75">
      <c r="M57524" s="172"/>
      <c r="N57524" s="172"/>
      <c r="O57524" s="172"/>
      <c r="U57524" s="173"/>
    </row>
    <row r="57525" spans="13:21" s="104" customFormat="1" ht="15.75">
      <c r="M57525" s="172"/>
      <c r="N57525" s="172"/>
      <c r="O57525" s="172"/>
      <c r="U57525" s="173"/>
    </row>
    <row r="57526" spans="13:21" s="104" customFormat="1" ht="15.75">
      <c r="M57526" s="172"/>
      <c r="N57526" s="172"/>
      <c r="O57526" s="172"/>
      <c r="U57526" s="173"/>
    </row>
    <row r="57527" spans="13:21" s="104" customFormat="1" ht="15.75">
      <c r="M57527" s="172"/>
      <c r="N57527" s="172"/>
      <c r="O57527" s="172"/>
      <c r="U57527" s="173"/>
    </row>
    <row r="57528" spans="13:21" s="104" customFormat="1" ht="15.75">
      <c r="M57528" s="172"/>
      <c r="N57528" s="172"/>
      <c r="O57528" s="172"/>
      <c r="U57528" s="173"/>
    </row>
    <row r="57529" spans="13:21" s="104" customFormat="1" ht="15.75">
      <c r="M57529" s="172"/>
      <c r="N57529" s="172"/>
      <c r="O57529" s="172"/>
      <c r="U57529" s="173"/>
    </row>
    <row r="57530" spans="13:21" s="104" customFormat="1" ht="15.75">
      <c r="M57530" s="172"/>
      <c r="N57530" s="172"/>
      <c r="O57530" s="172"/>
      <c r="U57530" s="173"/>
    </row>
    <row r="57531" spans="13:21" s="104" customFormat="1" ht="15.75">
      <c r="M57531" s="172"/>
      <c r="N57531" s="172"/>
      <c r="O57531" s="172"/>
      <c r="U57531" s="173"/>
    </row>
    <row r="57532" spans="13:21" s="104" customFormat="1" ht="15.75">
      <c r="M57532" s="172"/>
      <c r="N57532" s="172"/>
      <c r="O57532" s="172"/>
      <c r="U57532" s="173"/>
    </row>
    <row r="57533" spans="13:21" s="104" customFormat="1" ht="15.75">
      <c r="M57533" s="172"/>
      <c r="N57533" s="172"/>
      <c r="O57533" s="172"/>
      <c r="U57533" s="173"/>
    </row>
    <row r="57534" spans="13:21" s="104" customFormat="1" ht="15.75">
      <c r="M57534" s="172"/>
      <c r="N57534" s="172"/>
      <c r="O57534" s="172"/>
      <c r="U57534" s="173"/>
    </row>
    <row r="57535" spans="13:21" s="104" customFormat="1" ht="15.75">
      <c r="M57535" s="172"/>
      <c r="N57535" s="172"/>
      <c r="O57535" s="172"/>
      <c r="U57535" s="173"/>
    </row>
    <row r="57536" spans="13:21" s="104" customFormat="1" ht="15.75">
      <c r="M57536" s="172"/>
      <c r="N57536" s="172"/>
      <c r="O57536" s="172"/>
      <c r="U57536" s="173"/>
    </row>
    <row r="57537" spans="13:21" s="104" customFormat="1" ht="15.75">
      <c r="M57537" s="172"/>
      <c r="N57537" s="172"/>
      <c r="O57537" s="172"/>
      <c r="U57537" s="173"/>
    </row>
    <row r="57538" spans="13:21" s="104" customFormat="1" ht="15.75">
      <c r="M57538" s="172"/>
      <c r="N57538" s="172"/>
      <c r="O57538" s="172"/>
      <c r="U57538" s="173"/>
    </row>
    <row r="57539" spans="13:21" s="104" customFormat="1" ht="15.75">
      <c r="M57539" s="172"/>
      <c r="N57539" s="172"/>
      <c r="O57539" s="172"/>
      <c r="U57539" s="173"/>
    </row>
    <row r="57540" spans="13:21" s="104" customFormat="1" ht="15.75">
      <c r="M57540" s="172"/>
      <c r="N57540" s="172"/>
      <c r="O57540" s="172"/>
      <c r="U57540" s="173"/>
    </row>
    <row r="57541" spans="13:21" s="104" customFormat="1" ht="15.75">
      <c r="M57541" s="172"/>
      <c r="N57541" s="172"/>
      <c r="O57541" s="172"/>
      <c r="U57541" s="173"/>
    </row>
    <row r="57542" spans="13:21" s="104" customFormat="1" ht="15.75">
      <c r="M57542" s="172"/>
      <c r="N57542" s="172"/>
      <c r="O57542" s="172"/>
      <c r="U57542" s="173"/>
    </row>
    <row r="57543" spans="13:21" s="104" customFormat="1" ht="15.75">
      <c r="M57543" s="172"/>
      <c r="N57543" s="172"/>
      <c r="O57543" s="172"/>
      <c r="U57543" s="173"/>
    </row>
    <row r="57544" spans="13:21" s="104" customFormat="1" ht="15.75">
      <c r="M57544" s="172"/>
      <c r="N57544" s="172"/>
      <c r="O57544" s="172"/>
      <c r="U57544" s="173"/>
    </row>
    <row r="57545" spans="13:21" s="104" customFormat="1" ht="15.75">
      <c r="M57545" s="172"/>
      <c r="N57545" s="172"/>
      <c r="O57545" s="172"/>
      <c r="U57545" s="173"/>
    </row>
    <row r="57546" spans="13:21" s="104" customFormat="1" ht="15.75">
      <c r="M57546" s="172"/>
      <c r="N57546" s="172"/>
      <c r="O57546" s="172"/>
      <c r="U57546" s="173"/>
    </row>
    <row r="57547" spans="13:21" s="104" customFormat="1" ht="15.75">
      <c r="M57547" s="172"/>
      <c r="N57547" s="172"/>
      <c r="O57547" s="172"/>
      <c r="U57547" s="173"/>
    </row>
    <row r="57548" spans="13:21" s="104" customFormat="1" ht="15.75">
      <c r="M57548" s="172"/>
      <c r="N57548" s="172"/>
      <c r="O57548" s="172"/>
      <c r="U57548" s="173"/>
    </row>
    <row r="57549" spans="13:21" s="104" customFormat="1" ht="15.75">
      <c r="M57549" s="172"/>
      <c r="N57549" s="172"/>
      <c r="O57549" s="172"/>
      <c r="U57549" s="173"/>
    </row>
    <row r="57550" spans="13:21" s="104" customFormat="1" ht="15.75">
      <c r="M57550" s="172"/>
      <c r="N57550" s="172"/>
      <c r="O57550" s="172"/>
      <c r="U57550" s="173"/>
    </row>
    <row r="57551" spans="13:21" s="104" customFormat="1" ht="15.75">
      <c r="M57551" s="172"/>
      <c r="N57551" s="172"/>
      <c r="O57551" s="172"/>
      <c r="U57551" s="173"/>
    </row>
    <row r="57552" spans="13:21" s="104" customFormat="1" ht="15.75">
      <c r="M57552" s="172"/>
      <c r="N57552" s="172"/>
      <c r="O57552" s="172"/>
      <c r="U57552" s="173"/>
    </row>
    <row r="57553" spans="13:21" s="104" customFormat="1" ht="15.75">
      <c r="M57553" s="172"/>
      <c r="N57553" s="172"/>
      <c r="O57553" s="172"/>
      <c r="U57553" s="173"/>
    </row>
    <row r="57554" spans="13:21" s="104" customFormat="1" ht="15.75">
      <c r="M57554" s="172"/>
      <c r="N57554" s="172"/>
      <c r="O57554" s="172"/>
      <c r="U57554" s="173"/>
    </row>
    <row r="57555" spans="13:21" s="104" customFormat="1" ht="15.75">
      <c r="M57555" s="172"/>
      <c r="N57555" s="172"/>
      <c r="O57555" s="172"/>
      <c r="U57555" s="173"/>
    </row>
    <row r="57556" spans="13:21" s="104" customFormat="1" ht="15.75">
      <c r="M57556" s="172"/>
      <c r="N57556" s="172"/>
      <c r="O57556" s="172"/>
      <c r="U57556" s="173"/>
    </row>
    <row r="57557" spans="13:21" s="104" customFormat="1" ht="15.75">
      <c r="M57557" s="172"/>
      <c r="N57557" s="172"/>
      <c r="O57557" s="172"/>
      <c r="U57557" s="173"/>
    </row>
    <row r="57558" spans="13:21" s="104" customFormat="1" ht="15.75">
      <c r="M57558" s="172"/>
      <c r="N57558" s="172"/>
      <c r="O57558" s="172"/>
      <c r="U57558" s="173"/>
    </row>
    <row r="57559" spans="13:21" s="104" customFormat="1" ht="15.75">
      <c r="M57559" s="172"/>
      <c r="N57559" s="172"/>
      <c r="O57559" s="172"/>
      <c r="U57559" s="173"/>
    </row>
    <row r="57560" spans="13:21" s="104" customFormat="1" ht="15.75">
      <c r="M57560" s="172"/>
      <c r="N57560" s="172"/>
      <c r="O57560" s="172"/>
      <c r="U57560" s="173"/>
    </row>
    <row r="57561" spans="13:21" s="104" customFormat="1" ht="15.75">
      <c r="M57561" s="172"/>
      <c r="N57561" s="172"/>
      <c r="O57561" s="172"/>
      <c r="U57561" s="173"/>
    </row>
    <row r="57562" spans="13:21" s="104" customFormat="1" ht="15.75">
      <c r="M57562" s="172"/>
      <c r="N57562" s="172"/>
      <c r="O57562" s="172"/>
      <c r="U57562" s="173"/>
    </row>
    <row r="57563" spans="13:21" s="104" customFormat="1" ht="15.75">
      <c r="M57563" s="172"/>
      <c r="N57563" s="172"/>
      <c r="O57563" s="172"/>
      <c r="U57563" s="173"/>
    </row>
    <row r="57564" spans="13:21" s="104" customFormat="1" ht="15.75">
      <c r="M57564" s="172"/>
      <c r="N57564" s="172"/>
      <c r="O57564" s="172"/>
      <c r="U57564" s="173"/>
    </row>
    <row r="57565" spans="13:21" s="104" customFormat="1" ht="15.75">
      <c r="M57565" s="172"/>
      <c r="N57565" s="172"/>
      <c r="O57565" s="172"/>
      <c r="U57565" s="173"/>
    </row>
    <row r="57566" spans="13:21" s="104" customFormat="1" ht="15.75">
      <c r="M57566" s="172"/>
      <c r="N57566" s="172"/>
      <c r="O57566" s="172"/>
      <c r="U57566" s="173"/>
    </row>
    <row r="57567" spans="13:21" s="104" customFormat="1" ht="15.75">
      <c r="M57567" s="172"/>
      <c r="N57567" s="172"/>
      <c r="O57567" s="172"/>
      <c r="U57567" s="173"/>
    </row>
    <row r="57568" spans="13:21" s="104" customFormat="1" ht="15.75">
      <c r="M57568" s="172"/>
      <c r="N57568" s="172"/>
      <c r="O57568" s="172"/>
      <c r="U57568" s="173"/>
    </row>
    <row r="57569" spans="13:21" s="104" customFormat="1" ht="15.75">
      <c r="M57569" s="172"/>
      <c r="N57569" s="172"/>
      <c r="O57569" s="172"/>
      <c r="U57569" s="173"/>
    </row>
    <row r="57570" spans="13:21" s="104" customFormat="1" ht="15.75">
      <c r="M57570" s="172"/>
      <c r="N57570" s="172"/>
      <c r="O57570" s="172"/>
      <c r="U57570" s="173"/>
    </row>
    <row r="57571" spans="13:21" s="104" customFormat="1" ht="15.75">
      <c r="M57571" s="172"/>
      <c r="N57571" s="172"/>
      <c r="O57571" s="172"/>
      <c r="U57571" s="173"/>
    </row>
    <row r="57572" spans="13:21" s="104" customFormat="1" ht="15.75">
      <c r="M57572" s="172"/>
      <c r="N57572" s="172"/>
      <c r="O57572" s="172"/>
      <c r="U57572" s="173"/>
    </row>
    <row r="57573" spans="13:21" s="104" customFormat="1" ht="15.75">
      <c r="M57573" s="172"/>
      <c r="N57573" s="172"/>
      <c r="O57573" s="172"/>
      <c r="U57573" s="173"/>
    </row>
    <row r="57574" spans="13:21" s="104" customFormat="1" ht="15.75">
      <c r="M57574" s="172"/>
      <c r="N57574" s="172"/>
      <c r="O57574" s="172"/>
      <c r="U57574" s="173"/>
    </row>
    <row r="57575" spans="13:21" s="104" customFormat="1" ht="15.75">
      <c r="M57575" s="172"/>
      <c r="N57575" s="172"/>
      <c r="O57575" s="172"/>
      <c r="U57575" s="173"/>
    </row>
    <row r="57576" spans="13:21" s="104" customFormat="1" ht="15.75">
      <c r="M57576" s="172"/>
      <c r="N57576" s="172"/>
      <c r="O57576" s="172"/>
      <c r="U57576" s="173"/>
    </row>
    <row r="57577" spans="13:21" s="104" customFormat="1" ht="15.75">
      <c r="M57577" s="172"/>
      <c r="N57577" s="172"/>
      <c r="O57577" s="172"/>
      <c r="U57577" s="173"/>
    </row>
    <row r="57578" spans="13:21" s="104" customFormat="1" ht="15.75">
      <c r="M57578" s="172"/>
      <c r="N57578" s="172"/>
      <c r="O57578" s="172"/>
      <c r="U57578" s="173"/>
    </row>
    <row r="57579" spans="13:21" s="104" customFormat="1" ht="15.75">
      <c r="M57579" s="172"/>
      <c r="N57579" s="172"/>
      <c r="O57579" s="172"/>
      <c r="U57579" s="173"/>
    </row>
    <row r="57580" spans="13:21" s="104" customFormat="1" ht="15.75">
      <c r="M57580" s="172"/>
      <c r="N57580" s="172"/>
      <c r="O57580" s="172"/>
      <c r="U57580" s="173"/>
    </row>
    <row r="57581" spans="13:21" s="104" customFormat="1" ht="15.75">
      <c r="M57581" s="172"/>
      <c r="N57581" s="172"/>
      <c r="O57581" s="172"/>
      <c r="U57581" s="173"/>
    </row>
    <row r="57582" spans="13:21" s="104" customFormat="1" ht="15.75">
      <c r="M57582" s="172"/>
      <c r="N57582" s="172"/>
      <c r="O57582" s="172"/>
      <c r="U57582" s="173"/>
    </row>
    <row r="57583" spans="13:21" s="104" customFormat="1" ht="15.75">
      <c r="M57583" s="172"/>
      <c r="N57583" s="172"/>
      <c r="O57583" s="172"/>
      <c r="U57583" s="173"/>
    </row>
    <row r="57584" spans="13:21" s="104" customFormat="1" ht="15.75">
      <c r="M57584" s="172"/>
      <c r="N57584" s="172"/>
      <c r="O57584" s="172"/>
      <c r="U57584" s="173"/>
    </row>
    <row r="57585" spans="13:21" s="104" customFormat="1" ht="15.75">
      <c r="M57585" s="172"/>
      <c r="N57585" s="172"/>
      <c r="O57585" s="172"/>
      <c r="U57585" s="173"/>
    </row>
    <row r="57586" spans="13:21" s="104" customFormat="1" ht="15.75">
      <c r="M57586" s="172"/>
      <c r="N57586" s="172"/>
      <c r="O57586" s="172"/>
      <c r="U57586" s="173"/>
    </row>
    <row r="57587" spans="13:21" s="104" customFormat="1" ht="15.75">
      <c r="M57587" s="172"/>
      <c r="N57587" s="172"/>
      <c r="O57587" s="172"/>
      <c r="U57587" s="173"/>
    </row>
    <row r="57588" spans="13:21" s="104" customFormat="1" ht="15.75">
      <c r="M57588" s="172"/>
      <c r="N57588" s="172"/>
      <c r="O57588" s="172"/>
      <c r="U57588" s="173"/>
    </row>
    <row r="57589" spans="13:21" s="104" customFormat="1" ht="15.75">
      <c r="M57589" s="172"/>
      <c r="N57589" s="172"/>
      <c r="O57589" s="172"/>
      <c r="U57589" s="173"/>
    </row>
    <row r="57590" spans="13:21" s="104" customFormat="1" ht="15.75">
      <c r="M57590" s="172"/>
      <c r="N57590" s="172"/>
      <c r="O57590" s="172"/>
      <c r="U57590" s="173"/>
    </row>
    <row r="57591" spans="13:21" s="104" customFormat="1" ht="15.75">
      <c r="M57591" s="172"/>
      <c r="N57591" s="172"/>
      <c r="O57591" s="172"/>
      <c r="U57591" s="173"/>
    </row>
    <row r="57592" spans="13:21" s="104" customFormat="1" ht="15.75">
      <c r="M57592" s="172"/>
      <c r="N57592" s="172"/>
      <c r="O57592" s="172"/>
      <c r="U57592" s="173"/>
    </row>
    <row r="57593" spans="13:21" s="104" customFormat="1" ht="15.75">
      <c r="M57593" s="172"/>
      <c r="N57593" s="172"/>
      <c r="O57593" s="172"/>
      <c r="U57593" s="173"/>
    </row>
    <row r="57594" spans="13:21" s="104" customFormat="1" ht="15.75">
      <c r="M57594" s="172"/>
      <c r="N57594" s="172"/>
      <c r="O57594" s="172"/>
      <c r="U57594" s="173"/>
    </row>
    <row r="57595" spans="13:21" s="104" customFormat="1" ht="15.75">
      <c r="M57595" s="172"/>
      <c r="N57595" s="172"/>
      <c r="O57595" s="172"/>
      <c r="U57595" s="173"/>
    </row>
    <row r="57596" spans="13:21" s="104" customFormat="1" ht="15.75">
      <c r="M57596" s="172"/>
      <c r="N57596" s="172"/>
      <c r="O57596" s="172"/>
      <c r="U57596" s="173"/>
    </row>
    <row r="57597" spans="13:21" s="104" customFormat="1" ht="15.75">
      <c r="M57597" s="172"/>
      <c r="N57597" s="172"/>
      <c r="O57597" s="172"/>
      <c r="U57597" s="173"/>
    </row>
    <row r="57598" spans="13:21" s="104" customFormat="1" ht="15.75">
      <c r="M57598" s="172"/>
      <c r="N57598" s="172"/>
      <c r="O57598" s="172"/>
      <c r="U57598" s="173"/>
    </row>
    <row r="57599" spans="13:21" s="104" customFormat="1" ht="15.75">
      <c r="M57599" s="172"/>
      <c r="N57599" s="172"/>
      <c r="O57599" s="172"/>
      <c r="U57599" s="173"/>
    </row>
    <row r="57600" spans="13:21" s="104" customFormat="1" ht="15.75">
      <c r="M57600" s="172"/>
      <c r="N57600" s="172"/>
      <c r="O57600" s="172"/>
      <c r="U57600" s="173"/>
    </row>
    <row r="57601" spans="13:21" s="104" customFormat="1" ht="15.75">
      <c r="M57601" s="172"/>
      <c r="N57601" s="172"/>
      <c r="O57601" s="172"/>
      <c r="U57601" s="173"/>
    </row>
    <row r="57602" spans="13:21" s="104" customFormat="1" ht="15.75">
      <c r="M57602" s="172"/>
      <c r="N57602" s="172"/>
      <c r="O57602" s="172"/>
      <c r="U57602" s="173"/>
    </row>
    <row r="57603" spans="13:21" s="104" customFormat="1" ht="15.75">
      <c r="M57603" s="172"/>
      <c r="N57603" s="172"/>
      <c r="O57603" s="172"/>
      <c r="U57603" s="173"/>
    </row>
    <row r="57604" spans="13:21" s="104" customFormat="1" ht="15.75">
      <c r="M57604" s="172"/>
      <c r="N57604" s="172"/>
      <c r="O57604" s="172"/>
      <c r="U57604" s="173"/>
    </row>
    <row r="57605" spans="13:21" s="104" customFormat="1" ht="15.75">
      <c r="M57605" s="172"/>
      <c r="N57605" s="172"/>
      <c r="O57605" s="172"/>
      <c r="U57605" s="173"/>
    </row>
    <row r="57606" spans="13:21" s="104" customFormat="1" ht="15.75">
      <c r="M57606" s="172"/>
      <c r="N57606" s="172"/>
      <c r="O57606" s="172"/>
      <c r="U57606" s="173"/>
    </row>
    <row r="57607" spans="13:21" s="104" customFormat="1" ht="15.75">
      <c r="M57607" s="172"/>
      <c r="N57607" s="172"/>
      <c r="O57607" s="172"/>
      <c r="U57607" s="173"/>
    </row>
    <row r="57608" spans="13:21" s="104" customFormat="1" ht="15.75">
      <c r="M57608" s="172"/>
      <c r="N57608" s="172"/>
      <c r="O57608" s="172"/>
      <c r="U57608" s="173"/>
    </row>
    <row r="57609" spans="13:21" s="104" customFormat="1" ht="15.75">
      <c r="M57609" s="172"/>
      <c r="N57609" s="172"/>
      <c r="O57609" s="172"/>
      <c r="U57609" s="173"/>
    </row>
    <row r="57610" spans="13:21" s="104" customFormat="1" ht="15.75">
      <c r="M57610" s="172"/>
      <c r="N57610" s="172"/>
      <c r="O57610" s="172"/>
      <c r="U57610" s="173"/>
    </row>
    <row r="57611" spans="13:21" s="104" customFormat="1" ht="15.75">
      <c r="M57611" s="172"/>
      <c r="N57611" s="172"/>
      <c r="O57611" s="172"/>
      <c r="U57611" s="173"/>
    </row>
    <row r="57612" spans="13:21" s="104" customFormat="1" ht="15.75">
      <c r="M57612" s="172"/>
      <c r="N57612" s="172"/>
      <c r="O57612" s="172"/>
      <c r="U57612" s="173"/>
    </row>
    <row r="57613" spans="13:21" s="104" customFormat="1" ht="15.75">
      <c r="M57613" s="172"/>
      <c r="N57613" s="172"/>
      <c r="O57613" s="172"/>
      <c r="U57613" s="173"/>
    </row>
    <row r="57614" spans="13:21" s="104" customFormat="1" ht="15.75">
      <c r="M57614" s="172"/>
      <c r="N57614" s="172"/>
      <c r="O57614" s="172"/>
      <c r="U57614" s="173"/>
    </row>
    <row r="57615" spans="13:21" s="104" customFormat="1" ht="15.75">
      <c r="M57615" s="172"/>
      <c r="N57615" s="172"/>
      <c r="O57615" s="172"/>
      <c r="U57615" s="173"/>
    </row>
    <row r="57616" spans="13:21" s="104" customFormat="1" ht="15.75">
      <c r="M57616" s="172"/>
      <c r="N57616" s="172"/>
      <c r="O57616" s="172"/>
      <c r="U57616" s="173"/>
    </row>
    <row r="57617" spans="13:21" s="104" customFormat="1" ht="15.75">
      <c r="M57617" s="172"/>
      <c r="N57617" s="172"/>
      <c r="O57617" s="172"/>
      <c r="U57617" s="173"/>
    </row>
    <row r="57618" spans="13:21" s="104" customFormat="1" ht="15.75">
      <c r="M57618" s="172"/>
      <c r="N57618" s="172"/>
      <c r="O57618" s="172"/>
      <c r="U57618" s="173"/>
    </row>
    <row r="57619" spans="13:21" s="104" customFormat="1" ht="15.75">
      <c r="M57619" s="172"/>
      <c r="N57619" s="172"/>
      <c r="O57619" s="172"/>
      <c r="U57619" s="173"/>
    </row>
    <row r="57620" spans="13:21" s="104" customFormat="1" ht="15.75">
      <c r="M57620" s="172"/>
      <c r="N57620" s="172"/>
      <c r="O57620" s="172"/>
      <c r="U57620" s="173"/>
    </row>
    <row r="57621" spans="13:21" s="104" customFormat="1" ht="15.75">
      <c r="M57621" s="172"/>
      <c r="N57621" s="172"/>
      <c r="O57621" s="172"/>
      <c r="U57621" s="173"/>
    </row>
    <row r="57622" spans="13:21" s="104" customFormat="1" ht="15.75">
      <c r="M57622" s="172"/>
      <c r="N57622" s="172"/>
      <c r="O57622" s="172"/>
      <c r="U57622" s="173"/>
    </row>
    <row r="57623" spans="13:21" s="104" customFormat="1" ht="15.75">
      <c r="M57623" s="172"/>
      <c r="N57623" s="172"/>
      <c r="O57623" s="172"/>
      <c r="U57623" s="173"/>
    </row>
    <row r="57624" spans="13:21" s="104" customFormat="1" ht="15.75">
      <c r="M57624" s="172"/>
      <c r="N57624" s="172"/>
      <c r="O57624" s="172"/>
      <c r="U57624" s="173"/>
    </row>
    <row r="57625" spans="13:21" s="104" customFormat="1" ht="15.75">
      <c r="M57625" s="172"/>
      <c r="N57625" s="172"/>
      <c r="O57625" s="172"/>
      <c r="U57625" s="173"/>
    </row>
    <row r="57626" spans="13:21" s="104" customFormat="1" ht="15.75">
      <c r="M57626" s="172"/>
      <c r="N57626" s="172"/>
      <c r="O57626" s="172"/>
      <c r="U57626" s="173"/>
    </row>
    <row r="57627" spans="13:21" s="104" customFormat="1" ht="15.75">
      <c r="M57627" s="172"/>
      <c r="N57627" s="172"/>
      <c r="O57627" s="172"/>
      <c r="U57627" s="173"/>
    </row>
    <row r="57628" spans="13:21" s="104" customFormat="1" ht="15.75">
      <c r="M57628" s="172"/>
      <c r="N57628" s="172"/>
      <c r="O57628" s="172"/>
      <c r="U57628" s="173"/>
    </row>
    <row r="57629" spans="13:21" s="104" customFormat="1" ht="15.75">
      <c r="M57629" s="172"/>
      <c r="N57629" s="172"/>
      <c r="O57629" s="172"/>
      <c r="U57629" s="173"/>
    </row>
    <row r="57630" spans="13:21" s="104" customFormat="1" ht="15.75">
      <c r="M57630" s="172"/>
      <c r="N57630" s="172"/>
      <c r="O57630" s="172"/>
      <c r="U57630" s="173"/>
    </row>
    <row r="57631" spans="13:21" s="104" customFormat="1" ht="15.75">
      <c r="M57631" s="172"/>
      <c r="N57631" s="172"/>
      <c r="O57631" s="172"/>
      <c r="U57631" s="173"/>
    </row>
    <row r="57632" spans="13:21" s="104" customFormat="1" ht="15.75">
      <c r="M57632" s="172"/>
      <c r="N57632" s="172"/>
      <c r="O57632" s="172"/>
      <c r="U57632" s="173"/>
    </row>
    <row r="57633" spans="13:21" s="104" customFormat="1" ht="15.75">
      <c r="M57633" s="172"/>
      <c r="N57633" s="172"/>
      <c r="O57633" s="172"/>
      <c r="U57633" s="173"/>
    </row>
    <row r="57634" spans="13:21" s="104" customFormat="1" ht="15.75">
      <c r="M57634" s="172"/>
      <c r="N57634" s="172"/>
      <c r="O57634" s="172"/>
      <c r="U57634" s="173"/>
    </row>
    <row r="57635" spans="13:21" s="104" customFormat="1" ht="15.75">
      <c r="M57635" s="172"/>
      <c r="N57635" s="172"/>
      <c r="O57635" s="172"/>
      <c r="U57635" s="173"/>
    </row>
    <row r="57636" spans="13:21" s="104" customFormat="1" ht="15.75">
      <c r="M57636" s="172"/>
      <c r="N57636" s="172"/>
      <c r="O57636" s="172"/>
      <c r="U57636" s="173"/>
    </row>
    <row r="57637" spans="13:21" s="104" customFormat="1" ht="15.75">
      <c r="M57637" s="172"/>
      <c r="N57637" s="172"/>
      <c r="O57637" s="172"/>
      <c r="U57637" s="173"/>
    </row>
    <row r="57638" spans="13:21" s="104" customFormat="1" ht="15.75">
      <c r="M57638" s="172"/>
      <c r="N57638" s="172"/>
      <c r="O57638" s="172"/>
      <c r="U57638" s="173"/>
    </row>
    <row r="57639" spans="13:21" s="104" customFormat="1" ht="15.75">
      <c r="M57639" s="172"/>
      <c r="N57639" s="172"/>
      <c r="O57639" s="172"/>
      <c r="U57639" s="173"/>
    </row>
    <row r="57640" spans="13:21" s="104" customFormat="1" ht="15.75">
      <c r="M57640" s="172"/>
      <c r="N57640" s="172"/>
      <c r="O57640" s="172"/>
      <c r="U57640" s="173"/>
    </row>
    <row r="57641" spans="13:21" s="104" customFormat="1" ht="15.75">
      <c r="M57641" s="172"/>
      <c r="N57641" s="172"/>
      <c r="O57641" s="172"/>
      <c r="U57641" s="173"/>
    </row>
    <row r="57642" spans="13:21" s="104" customFormat="1" ht="15.75">
      <c r="M57642" s="172"/>
      <c r="N57642" s="172"/>
      <c r="O57642" s="172"/>
      <c r="U57642" s="173"/>
    </row>
    <row r="57643" spans="13:21" s="104" customFormat="1" ht="15.75">
      <c r="M57643" s="172"/>
      <c r="N57643" s="172"/>
      <c r="O57643" s="172"/>
      <c r="U57643" s="173"/>
    </row>
    <row r="57644" spans="13:21" s="104" customFormat="1" ht="15.75">
      <c r="M57644" s="172"/>
      <c r="N57644" s="172"/>
      <c r="O57644" s="172"/>
      <c r="U57644" s="173"/>
    </row>
    <row r="57645" spans="13:21" s="104" customFormat="1" ht="15.75">
      <c r="M57645" s="172"/>
      <c r="N57645" s="172"/>
      <c r="O57645" s="172"/>
      <c r="U57645" s="173"/>
    </row>
    <row r="57646" spans="13:21" s="104" customFormat="1" ht="15.75">
      <c r="M57646" s="172"/>
      <c r="N57646" s="172"/>
      <c r="O57646" s="172"/>
      <c r="U57646" s="173"/>
    </row>
    <row r="57647" spans="13:21" s="104" customFormat="1" ht="15.75">
      <c r="M57647" s="172"/>
      <c r="N57647" s="172"/>
      <c r="O57647" s="172"/>
      <c r="U57647" s="173"/>
    </row>
    <row r="57648" spans="13:21" s="104" customFormat="1" ht="15.75">
      <c r="M57648" s="172"/>
      <c r="N57648" s="172"/>
      <c r="O57648" s="172"/>
      <c r="U57648" s="173"/>
    </row>
    <row r="57649" spans="13:21" s="104" customFormat="1" ht="15.75">
      <c r="M57649" s="172"/>
      <c r="N57649" s="172"/>
      <c r="O57649" s="172"/>
      <c r="U57649" s="173"/>
    </row>
    <row r="57650" spans="13:21" s="104" customFormat="1" ht="15.75">
      <c r="M57650" s="172"/>
      <c r="N57650" s="172"/>
      <c r="O57650" s="172"/>
      <c r="U57650" s="173"/>
    </row>
    <row r="57651" spans="13:21" s="104" customFormat="1" ht="15.75">
      <c r="M57651" s="172"/>
      <c r="N57651" s="172"/>
      <c r="O57651" s="172"/>
      <c r="U57651" s="173"/>
    </row>
    <row r="57652" spans="13:21" s="104" customFormat="1" ht="15.75">
      <c r="M57652" s="172"/>
      <c r="N57652" s="172"/>
      <c r="O57652" s="172"/>
      <c r="U57652" s="173"/>
    </row>
    <row r="57653" spans="13:21" s="104" customFormat="1" ht="15.75">
      <c r="M57653" s="172"/>
      <c r="N57653" s="172"/>
      <c r="O57653" s="172"/>
      <c r="U57653" s="173"/>
    </row>
    <row r="57654" spans="13:21" s="104" customFormat="1" ht="15.75">
      <c r="M57654" s="172"/>
      <c r="N57654" s="172"/>
      <c r="O57654" s="172"/>
      <c r="U57654" s="173"/>
    </row>
    <row r="57655" spans="13:21" s="104" customFormat="1" ht="15.75">
      <c r="M57655" s="172"/>
      <c r="N57655" s="172"/>
      <c r="O57655" s="172"/>
      <c r="U57655" s="173"/>
    </row>
    <row r="57656" spans="13:21" s="104" customFormat="1" ht="15.75">
      <c r="M57656" s="172"/>
      <c r="N57656" s="172"/>
      <c r="O57656" s="172"/>
      <c r="U57656" s="173"/>
    </row>
    <row r="57657" spans="13:21" s="104" customFormat="1" ht="15.75">
      <c r="M57657" s="172"/>
      <c r="N57657" s="172"/>
      <c r="O57657" s="172"/>
      <c r="U57657" s="173"/>
    </row>
    <row r="57658" spans="13:21" s="104" customFormat="1" ht="15.75">
      <c r="M57658" s="172"/>
      <c r="N57658" s="172"/>
      <c r="O57658" s="172"/>
      <c r="U57658" s="173"/>
    </row>
    <row r="57659" spans="13:21" s="104" customFormat="1" ht="15.75">
      <c r="M57659" s="172"/>
      <c r="N57659" s="172"/>
      <c r="O57659" s="172"/>
      <c r="U57659" s="173"/>
    </row>
    <row r="57660" spans="13:21" s="104" customFormat="1" ht="15.75">
      <c r="M57660" s="172"/>
      <c r="N57660" s="172"/>
      <c r="O57660" s="172"/>
      <c r="U57660" s="173"/>
    </row>
    <row r="57661" spans="13:21" s="104" customFormat="1" ht="15.75">
      <c r="M57661" s="172"/>
      <c r="N57661" s="172"/>
      <c r="O57661" s="172"/>
      <c r="U57661" s="173"/>
    </row>
    <row r="57662" spans="13:21" s="104" customFormat="1" ht="15.75">
      <c r="M57662" s="172"/>
      <c r="N57662" s="172"/>
      <c r="O57662" s="172"/>
      <c r="U57662" s="173"/>
    </row>
    <row r="57663" spans="13:21" s="104" customFormat="1" ht="15.75">
      <c r="M57663" s="172"/>
      <c r="N57663" s="172"/>
      <c r="O57663" s="172"/>
      <c r="U57663" s="173"/>
    </row>
    <row r="57664" spans="13:21" s="104" customFormat="1" ht="15.75">
      <c r="M57664" s="172"/>
      <c r="N57664" s="172"/>
      <c r="O57664" s="172"/>
      <c r="U57664" s="173"/>
    </row>
    <row r="57665" spans="13:21" s="104" customFormat="1" ht="15.75">
      <c r="M57665" s="172"/>
      <c r="N57665" s="172"/>
      <c r="O57665" s="172"/>
      <c r="U57665" s="173"/>
    </row>
    <row r="57666" spans="13:21" s="104" customFormat="1" ht="15.75">
      <c r="M57666" s="172"/>
      <c r="N57666" s="172"/>
      <c r="O57666" s="172"/>
      <c r="U57666" s="173"/>
    </row>
    <row r="57667" spans="13:21" s="104" customFormat="1" ht="15.75">
      <c r="M57667" s="172"/>
      <c r="N57667" s="172"/>
      <c r="O57667" s="172"/>
      <c r="U57667" s="173"/>
    </row>
    <row r="57668" spans="13:21" s="104" customFormat="1" ht="15.75">
      <c r="M57668" s="172"/>
      <c r="N57668" s="172"/>
      <c r="O57668" s="172"/>
      <c r="U57668" s="173"/>
    </row>
    <row r="57669" spans="13:21" s="104" customFormat="1" ht="15.75">
      <c r="M57669" s="172"/>
      <c r="N57669" s="172"/>
      <c r="O57669" s="172"/>
      <c r="U57669" s="173"/>
    </row>
    <row r="57670" spans="13:21" s="104" customFormat="1" ht="15.75">
      <c r="M57670" s="172"/>
      <c r="N57670" s="172"/>
      <c r="O57670" s="172"/>
      <c r="U57670" s="173"/>
    </row>
    <row r="57671" spans="13:21" s="104" customFormat="1" ht="15.75">
      <c r="M57671" s="172"/>
      <c r="N57671" s="172"/>
      <c r="O57671" s="172"/>
      <c r="U57671" s="173"/>
    </row>
    <row r="57672" spans="13:21" s="104" customFormat="1" ht="15.75">
      <c r="M57672" s="172"/>
      <c r="N57672" s="172"/>
      <c r="O57672" s="172"/>
      <c r="U57672" s="173"/>
    </row>
    <row r="57673" spans="13:21" s="104" customFormat="1" ht="15.75">
      <c r="M57673" s="172"/>
      <c r="N57673" s="172"/>
      <c r="O57673" s="172"/>
      <c r="U57673" s="173"/>
    </row>
    <row r="57674" spans="13:21" s="104" customFormat="1" ht="15.75">
      <c r="M57674" s="172"/>
      <c r="N57674" s="172"/>
      <c r="O57674" s="172"/>
      <c r="U57674" s="173"/>
    </row>
    <row r="57675" spans="13:21" s="104" customFormat="1" ht="15.75">
      <c r="M57675" s="172"/>
      <c r="N57675" s="172"/>
      <c r="O57675" s="172"/>
      <c r="U57675" s="173"/>
    </row>
    <row r="57676" spans="13:21" s="104" customFormat="1" ht="15.75">
      <c r="M57676" s="172"/>
      <c r="N57676" s="172"/>
      <c r="O57676" s="172"/>
      <c r="U57676" s="173"/>
    </row>
    <row r="57677" spans="13:21" s="104" customFormat="1" ht="15.75">
      <c r="M57677" s="172"/>
      <c r="N57677" s="172"/>
      <c r="O57677" s="172"/>
      <c r="U57677" s="173"/>
    </row>
    <row r="57678" spans="13:21" s="104" customFormat="1" ht="15.75">
      <c r="M57678" s="172"/>
      <c r="N57678" s="172"/>
      <c r="O57678" s="172"/>
      <c r="U57678" s="173"/>
    </row>
    <row r="57679" spans="13:21" s="104" customFormat="1" ht="15.75">
      <c r="M57679" s="172"/>
      <c r="N57679" s="172"/>
      <c r="O57679" s="172"/>
      <c r="U57679" s="173"/>
    </row>
    <row r="57680" spans="13:21" s="104" customFormat="1" ht="15.75">
      <c r="M57680" s="172"/>
      <c r="N57680" s="172"/>
      <c r="O57680" s="172"/>
      <c r="U57680" s="173"/>
    </row>
    <row r="57681" spans="13:21" s="104" customFormat="1" ht="15.75">
      <c r="M57681" s="172"/>
      <c r="N57681" s="172"/>
      <c r="O57681" s="172"/>
      <c r="U57681" s="173"/>
    </row>
    <row r="57682" spans="13:21" s="104" customFormat="1" ht="15.75">
      <c r="M57682" s="172"/>
      <c r="N57682" s="172"/>
      <c r="O57682" s="172"/>
      <c r="U57682" s="173"/>
    </row>
    <row r="57683" spans="13:21" s="104" customFormat="1" ht="15.75">
      <c r="M57683" s="172"/>
      <c r="N57683" s="172"/>
      <c r="O57683" s="172"/>
      <c r="U57683" s="173"/>
    </row>
    <row r="57684" spans="13:21" s="104" customFormat="1" ht="15.75">
      <c r="M57684" s="172"/>
      <c r="N57684" s="172"/>
      <c r="O57684" s="172"/>
      <c r="U57684" s="173"/>
    </row>
    <row r="57685" spans="13:21" s="104" customFormat="1" ht="15.75">
      <c r="M57685" s="172"/>
      <c r="N57685" s="172"/>
      <c r="O57685" s="172"/>
      <c r="U57685" s="173"/>
    </row>
    <row r="57686" spans="13:21" s="104" customFormat="1" ht="15.75">
      <c r="M57686" s="172"/>
      <c r="N57686" s="172"/>
      <c r="O57686" s="172"/>
      <c r="U57686" s="173"/>
    </row>
    <row r="57687" spans="13:21" s="104" customFormat="1" ht="15.75">
      <c r="M57687" s="172"/>
      <c r="N57687" s="172"/>
      <c r="O57687" s="172"/>
      <c r="U57687" s="173"/>
    </row>
    <row r="57688" spans="13:21" s="104" customFormat="1" ht="15.75">
      <c r="M57688" s="172"/>
      <c r="N57688" s="172"/>
      <c r="O57688" s="172"/>
      <c r="U57688" s="173"/>
    </row>
    <row r="57689" spans="13:21" s="104" customFormat="1" ht="15.75">
      <c r="M57689" s="172"/>
      <c r="N57689" s="172"/>
      <c r="O57689" s="172"/>
      <c r="U57689" s="173"/>
    </row>
    <row r="57690" spans="13:21" s="104" customFormat="1" ht="15.75">
      <c r="M57690" s="172"/>
      <c r="N57690" s="172"/>
      <c r="O57690" s="172"/>
      <c r="U57690" s="173"/>
    </row>
    <row r="57691" spans="13:21" s="104" customFormat="1" ht="15.75">
      <c r="M57691" s="172"/>
      <c r="N57691" s="172"/>
      <c r="O57691" s="172"/>
      <c r="U57691" s="173"/>
    </row>
    <row r="57692" spans="13:21" s="104" customFormat="1" ht="15.75">
      <c r="M57692" s="172"/>
      <c r="N57692" s="172"/>
      <c r="O57692" s="172"/>
      <c r="U57692" s="173"/>
    </row>
    <row r="57693" spans="13:21" s="104" customFormat="1" ht="15.75">
      <c r="M57693" s="172"/>
      <c r="N57693" s="172"/>
      <c r="O57693" s="172"/>
      <c r="U57693" s="173"/>
    </row>
    <row r="57694" spans="13:21" s="104" customFormat="1" ht="15.75">
      <c r="M57694" s="172"/>
      <c r="N57694" s="172"/>
      <c r="O57694" s="172"/>
      <c r="U57694" s="173"/>
    </row>
    <row r="57695" spans="13:21" s="104" customFormat="1" ht="15.75">
      <c r="M57695" s="172"/>
      <c r="N57695" s="172"/>
      <c r="O57695" s="172"/>
      <c r="U57695" s="173"/>
    </row>
    <row r="57696" spans="13:21" s="104" customFormat="1" ht="15.75">
      <c r="M57696" s="172"/>
      <c r="N57696" s="172"/>
      <c r="O57696" s="172"/>
      <c r="U57696" s="173"/>
    </row>
    <row r="57697" spans="13:21" s="104" customFormat="1" ht="15.75">
      <c r="M57697" s="172"/>
      <c r="N57697" s="172"/>
      <c r="O57697" s="172"/>
      <c r="U57697" s="173"/>
    </row>
    <row r="57698" spans="13:21" s="104" customFormat="1" ht="15.75">
      <c r="M57698" s="172"/>
      <c r="N57698" s="172"/>
      <c r="O57698" s="172"/>
      <c r="U57698" s="173"/>
    </row>
    <row r="57699" spans="13:21" s="104" customFormat="1" ht="15.75">
      <c r="M57699" s="172"/>
      <c r="N57699" s="172"/>
      <c r="O57699" s="172"/>
      <c r="U57699" s="173"/>
    </row>
    <row r="57700" spans="13:21" s="104" customFormat="1" ht="15.75">
      <c r="M57700" s="172"/>
      <c r="N57700" s="172"/>
      <c r="O57700" s="172"/>
      <c r="U57700" s="173"/>
    </row>
    <row r="57701" spans="13:21" s="104" customFormat="1" ht="15.75">
      <c r="M57701" s="172"/>
      <c r="N57701" s="172"/>
      <c r="O57701" s="172"/>
      <c r="U57701" s="173"/>
    </row>
    <row r="57702" spans="13:21" s="104" customFormat="1" ht="15.75">
      <c r="M57702" s="172"/>
      <c r="N57702" s="172"/>
      <c r="O57702" s="172"/>
      <c r="U57702" s="173"/>
    </row>
    <row r="57703" spans="13:21" s="104" customFormat="1" ht="15.75">
      <c r="M57703" s="172"/>
      <c r="N57703" s="172"/>
      <c r="O57703" s="172"/>
      <c r="U57703" s="173"/>
    </row>
    <row r="57704" spans="13:21" s="104" customFormat="1" ht="15.75">
      <c r="M57704" s="172"/>
      <c r="N57704" s="172"/>
      <c r="O57704" s="172"/>
      <c r="U57704" s="173"/>
    </row>
    <row r="57705" spans="13:21" s="104" customFormat="1" ht="15.75">
      <c r="M57705" s="172"/>
      <c r="N57705" s="172"/>
      <c r="O57705" s="172"/>
      <c r="U57705" s="173"/>
    </row>
    <row r="57706" spans="13:21" s="104" customFormat="1" ht="15.75">
      <c r="M57706" s="172"/>
      <c r="N57706" s="172"/>
      <c r="O57706" s="172"/>
      <c r="U57706" s="173"/>
    </row>
    <row r="57707" spans="13:21" s="104" customFormat="1" ht="15.75">
      <c r="M57707" s="172"/>
      <c r="N57707" s="172"/>
      <c r="O57707" s="172"/>
      <c r="U57707" s="173"/>
    </row>
    <row r="57708" spans="13:21" s="104" customFormat="1" ht="15.75">
      <c r="M57708" s="172"/>
      <c r="N57708" s="172"/>
      <c r="O57708" s="172"/>
      <c r="U57708" s="173"/>
    </row>
    <row r="57709" spans="13:21" s="104" customFormat="1" ht="15.75">
      <c r="M57709" s="172"/>
      <c r="N57709" s="172"/>
      <c r="O57709" s="172"/>
      <c r="U57709" s="173"/>
    </row>
    <row r="57710" spans="13:21" s="104" customFormat="1" ht="15.75">
      <c r="M57710" s="172"/>
      <c r="N57710" s="172"/>
      <c r="O57710" s="172"/>
      <c r="U57710" s="173"/>
    </row>
    <row r="57711" spans="13:21" s="104" customFormat="1" ht="15.75">
      <c r="M57711" s="172"/>
      <c r="N57711" s="172"/>
      <c r="O57711" s="172"/>
      <c r="U57711" s="173"/>
    </row>
    <row r="57712" spans="13:21" s="104" customFormat="1" ht="15.75">
      <c r="M57712" s="172"/>
      <c r="N57712" s="172"/>
      <c r="O57712" s="172"/>
      <c r="U57712" s="173"/>
    </row>
    <row r="57713" spans="13:21" s="104" customFormat="1" ht="15.75">
      <c r="M57713" s="172"/>
      <c r="N57713" s="172"/>
      <c r="O57713" s="172"/>
      <c r="U57713" s="173"/>
    </row>
    <row r="57714" spans="13:21" s="104" customFormat="1" ht="15.75">
      <c r="M57714" s="172"/>
      <c r="N57714" s="172"/>
      <c r="O57714" s="172"/>
      <c r="U57714" s="173"/>
    </row>
    <row r="57715" spans="13:21" s="104" customFormat="1" ht="15.75">
      <c r="M57715" s="172"/>
      <c r="N57715" s="172"/>
      <c r="O57715" s="172"/>
      <c r="U57715" s="173"/>
    </row>
    <row r="57716" spans="13:21" s="104" customFormat="1" ht="15.75">
      <c r="M57716" s="172"/>
      <c r="N57716" s="172"/>
      <c r="O57716" s="172"/>
      <c r="U57716" s="173"/>
    </row>
    <row r="57717" spans="13:21" s="104" customFormat="1" ht="15.75">
      <c r="M57717" s="172"/>
      <c r="N57717" s="172"/>
      <c r="O57717" s="172"/>
      <c r="U57717" s="173"/>
    </row>
    <row r="57718" spans="13:21" s="104" customFormat="1" ht="15.75">
      <c r="M57718" s="172"/>
      <c r="N57718" s="172"/>
      <c r="O57718" s="172"/>
      <c r="U57718" s="173"/>
    </row>
    <row r="57719" spans="13:21" s="104" customFormat="1" ht="15.75">
      <c r="M57719" s="172"/>
      <c r="N57719" s="172"/>
      <c r="O57719" s="172"/>
      <c r="U57719" s="173"/>
    </row>
    <row r="57720" spans="13:21" s="104" customFormat="1" ht="15.75">
      <c r="M57720" s="172"/>
      <c r="N57720" s="172"/>
      <c r="O57720" s="172"/>
      <c r="U57720" s="173"/>
    </row>
    <row r="57721" spans="13:21" s="104" customFormat="1" ht="15.75">
      <c r="M57721" s="172"/>
      <c r="N57721" s="172"/>
      <c r="O57721" s="172"/>
      <c r="U57721" s="173"/>
    </row>
    <row r="57722" spans="13:21" s="104" customFormat="1" ht="15.75">
      <c r="M57722" s="172"/>
      <c r="N57722" s="172"/>
      <c r="O57722" s="172"/>
      <c r="U57722" s="173"/>
    </row>
    <row r="57723" spans="13:21" s="104" customFormat="1" ht="15.75">
      <c r="M57723" s="172"/>
      <c r="N57723" s="172"/>
      <c r="O57723" s="172"/>
      <c r="U57723" s="173"/>
    </row>
    <row r="57724" spans="13:21" s="104" customFormat="1" ht="15.75">
      <c r="M57724" s="172"/>
      <c r="N57724" s="172"/>
      <c r="O57724" s="172"/>
      <c r="U57724" s="173"/>
    </row>
    <row r="57725" spans="13:21" s="104" customFormat="1" ht="15.75">
      <c r="M57725" s="172"/>
      <c r="N57725" s="172"/>
      <c r="O57725" s="172"/>
      <c r="U57725" s="173"/>
    </row>
    <row r="57726" spans="13:21" s="104" customFormat="1" ht="15.75">
      <c r="M57726" s="172"/>
      <c r="N57726" s="172"/>
      <c r="O57726" s="172"/>
      <c r="U57726" s="173"/>
    </row>
    <row r="57727" spans="13:21" s="104" customFormat="1" ht="15.75">
      <c r="M57727" s="172"/>
      <c r="N57727" s="172"/>
      <c r="O57727" s="172"/>
      <c r="U57727" s="173"/>
    </row>
    <row r="57728" spans="13:21" s="104" customFormat="1" ht="15.75">
      <c r="M57728" s="172"/>
      <c r="N57728" s="172"/>
      <c r="O57728" s="172"/>
      <c r="U57728" s="173"/>
    </row>
    <row r="57729" spans="13:21" s="104" customFormat="1" ht="15.75">
      <c r="M57729" s="172"/>
      <c r="N57729" s="172"/>
      <c r="O57729" s="172"/>
      <c r="U57729" s="173"/>
    </row>
    <row r="57730" spans="13:21" s="104" customFormat="1" ht="15.75">
      <c r="M57730" s="172"/>
      <c r="N57730" s="172"/>
      <c r="O57730" s="172"/>
      <c r="U57730" s="173"/>
    </row>
    <row r="57731" spans="13:21" s="104" customFormat="1" ht="15.75">
      <c r="M57731" s="172"/>
      <c r="N57731" s="172"/>
      <c r="O57731" s="172"/>
      <c r="U57731" s="173"/>
    </row>
    <row r="57732" spans="13:21" s="104" customFormat="1" ht="15.75">
      <c r="M57732" s="172"/>
      <c r="N57732" s="172"/>
      <c r="O57732" s="172"/>
      <c r="U57732" s="173"/>
    </row>
    <row r="57733" spans="13:21" s="104" customFormat="1" ht="15.75">
      <c r="M57733" s="172"/>
      <c r="N57733" s="172"/>
      <c r="O57733" s="172"/>
      <c r="U57733" s="173"/>
    </row>
    <row r="57734" spans="13:21" s="104" customFormat="1" ht="15.75">
      <c r="M57734" s="172"/>
      <c r="N57734" s="172"/>
      <c r="O57734" s="172"/>
      <c r="U57734" s="173"/>
    </row>
    <row r="57735" spans="13:21" s="104" customFormat="1" ht="15.75">
      <c r="M57735" s="172"/>
      <c r="N57735" s="172"/>
      <c r="O57735" s="172"/>
      <c r="U57735" s="173"/>
    </row>
    <row r="57736" spans="13:21" s="104" customFormat="1" ht="15.75">
      <c r="M57736" s="172"/>
      <c r="N57736" s="172"/>
      <c r="O57736" s="172"/>
      <c r="U57736" s="173"/>
    </row>
    <row r="57737" spans="13:21" s="104" customFormat="1" ht="15.75">
      <c r="M57737" s="172"/>
      <c r="N57737" s="172"/>
      <c r="O57737" s="172"/>
      <c r="U57737" s="173"/>
    </row>
    <row r="57738" spans="13:21" s="104" customFormat="1" ht="15.75">
      <c r="M57738" s="172"/>
      <c r="N57738" s="172"/>
      <c r="O57738" s="172"/>
      <c r="U57738" s="173"/>
    </row>
    <row r="57739" spans="13:21" s="104" customFormat="1" ht="15.75">
      <c r="M57739" s="172"/>
      <c r="N57739" s="172"/>
      <c r="O57739" s="172"/>
      <c r="U57739" s="173"/>
    </row>
    <row r="57740" spans="13:21" s="104" customFormat="1" ht="15.75">
      <c r="M57740" s="172"/>
      <c r="N57740" s="172"/>
      <c r="O57740" s="172"/>
      <c r="U57740" s="173"/>
    </row>
    <row r="57741" spans="13:21" s="104" customFormat="1" ht="15.75">
      <c r="M57741" s="172"/>
      <c r="N57741" s="172"/>
      <c r="O57741" s="172"/>
      <c r="U57741" s="173"/>
    </row>
    <row r="57742" spans="13:21" s="104" customFormat="1" ht="15.75">
      <c r="M57742" s="172"/>
      <c r="N57742" s="172"/>
      <c r="O57742" s="172"/>
      <c r="U57742" s="173"/>
    </row>
    <row r="57743" spans="13:21" s="104" customFormat="1" ht="15.75">
      <c r="M57743" s="172"/>
      <c r="N57743" s="172"/>
      <c r="O57743" s="172"/>
      <c r="U57743" s="173"/>
    </row>
    <row r="57744" spans="13:21" s="104" customFormat="1" ht="15.75">
      <c r="M57744" s="172"/>
      <c r="N57744" s="172"/>
      <c r="O57744" s="172"/>
      <c r="U57744" s="173"/>
    </row>
    <row r="57745" spans="13:21" s="104" customFormat="1" ht="15.75">
      <c r="M57745" s="172"/>
      <c r="N57745" s="172"/>
      <c r="O57745" s="172"/>
      <c r="U57745" s="173"/>
    </row>
    <row r="57746" spans="13:21" s="104" customFormat="1" ht="15.75">
      <c r="M57746" s="172"/>
      <c r="N57746" s="172"/>
      <c r="O57746" s="172"/>
      <c r="U57746" s="173"/>
    </row>
    <row r="57747" spans="13:21" s="104" customFormat="1" ht="15.75">
      <c r="M57747" s="172"/>
      <c r="N57747" s="172"/>
      <c r="O57747" s="172"/>
      <c r="U57747" s="173"/>
    </row>
    <row r="57748" spans="13:21" s="104" customFormat="1" ht="15.75">
      <c r="M57748" s="172"/>
      <c r="N57748" s="172"/>
      <c r="O57748" s="172"/>
      <c r="U57748" s="173"/>
    </row>
    <row r="57749" spans="13:21" s="104" customFormat="1" ht="15.75">
      <c r="M57749" s="172"/>
      <c r="N57749" s="172"/>
      <c r="O57749" s="172"/>
      <c r="U57749" s="173"/>
    </row>
    <row r="57750" spans="13:21" s="104" customFormat="1" ht="15.75">
      <c r="M57750" s="172"/>
      <c r="N57750" s="172"/>
      <c r="O57750" s="172"/>
      <c r="U57750" s="173"/>
    </row>
    <row r="57751" spans="13:21" s="104" customFormat="1" ht="15.75">
      <c r="M57751" s="172"/>
      <c r="N57751" s="172"/>
      <c r="O57751" s="172"/>
      <c r="U57751" s="173"/>
    </row>
    <row r="57752" spans="13:21" s="104" customFormat="1" ht="15.75">
      <c r="M57752" s="172"/>
      <c r="N57752" s="172"/>
      <c r="O57752" s="172"/>
      <c r="U57752" s="173"/>
    </row>
    <row r="57753" spans="13:21" s="104" customFormat="1" ht="15.75">
      <c r="M57753" s="172"/>
      <c r="N57753" s="172"/>
      <c r="O57753" s="172"/>
      <c r="U57753" s="173"/>
    </row>
    <row r="57754" spans="13:21" s="104" customFormat="1" ht="15.75">
      <c r="M57754" s="172"/>
      <c r="N57754" s="172"/>
      <c r="O57754" s="172"/>
      <c r="U57754" s="173"/>
    </row>
    <row r="57755" spans="13:21" s="104" customFormat="1" ht="15.75">
      <c r="M57755" s="172"/>
      <c r="N57755" s="172"/>
      <c r="O57755" s="172"/>
      <c r="U57755" s="173"/>
    </row>
    <row r="57756" spans="13:21" s="104" customFormat="1" ht="15.75">
      <c r="M57756" s="172"/>
      <c r="N57756" s="172"/>
      <c r="O57756" s="172"/>
      <c r="U57756" s="173"/>
    </row>
    <row r="57757" spans="13:21" s="104" customFormat="1" ht="15.75">
      <c r="M57757" s="172"/>
      <c r="N57757" s="172"/>
      <c r="O57757" s="172"/>
      <c r="U57757" s="173"/>
    </row>
    <row r="57758" spans="13:21" s="104" customFormat="1" ht="15.75">
      <c r="M57758" s="172"/>
      <c r="N57758" s="172"/>
      <c r="O57758" s="172"/>
      <c r="U57758" s="173"/>
    </row>
    <row r="57759" spans="13:21" s="104" customFormat="1" ht="15.75">
      <c r="M57759" s="172"/>
      <c r="N57759" s="172"/>
      <c r="O57759" s="172"/>
      <c r="U57759" s="173"/>
    </row>
    <row r="57760" spans="13:21" s="104" customFormat="1" ht="15.75">
      <c r="M57760" s="172"/>
      <c r="N57760" s="172"/>
      <c r="O57760" s="172"/>
      <c r="U57760" s="173"/>
    </row>
    <row r="57761" spans="13:21" s="104" customFormat="1" ht="15.75">
      <c r="M57761" s="172"/>
      <c r="N57761" s="172"/>
      <c r="O57761" s="172"/>
      <c r="U57761" s="173"/>
    </row>
    <row r="57762" spans="13:21" s="104" customFormat="1" ht="15.75">
      <c r="M57762" s="172"/>
      <c r="N57762" s="172"/>
      <c r="O57762" s="172"/>
      <c r="U57762" s="173"/>
    </row>
    <row r="57763" spans="13:21" s="104" customFormat="1" ht="15.75">
      <c r="M57763" s="172"/>
      <c r="N57763" s="172"/>
      <c r="O57763" s="172"/>
      <c r="U57763" s="173"/>
    </row>
    <row r="57764" spans="13:21" s="104" customFormat="1" ht="15.75">
      <c r="M57764" s="172"/>
      <c r="N57764" s="172"/>
      <c r="O57764" s="172"/>
      <c r="U57764" s="173"/>
    </row>
    <row r="57765" spans="13:21" s="104" customFormat="1" ht="15.75">
      <c r="M57765" s="172"/>
      <c r="N57765" s="172"/>
      <c r="O57765" s="172"/>
      <c r="U57765" s="173"/>
    </row>
    <row r="57766" spans="13:21" s="104" customFormat="1" ht="15.75">
      <c r="M57766" s="172"/>
      <c r="N57766" s="172"/>
      <c r="O57766" s="172"/>
      <c r="U57766" s="173"/>
    </row>
    <row r="57767" spans="13:21" s="104" customFormat="1" ht="15.75">
      <c r="M57767" s="172"/>
      <c r="N57767" s="172"/>
      <c r="O57767" s="172"/>
      <c r="U57767" s="173"/>
    </row>
    <row r="57768" spans="13:21" s="104" customFormat="1" ht="15.75">
      <c r="M57768" s="172"/>
      <c r="N57768" s="172"/>
      <c r="O57768" s="172"/>
      <c r="U57768" s="173"/>
    </row>
    <row r="57769" spans="13:21" s="104" customFormat="1" ht="15.75">
      <c r="M57769" s="172"/>
      <c r="N57769" s="172"/>
      <c r="O57769" s="172"/>
      <c r="U57769" s="173"/>
    </row>
    <row r="57770" spans="13:21" s="104" customFormat="1" ht="15.75">
      <c r="M57770" s="172"/>
      <c r="N57770" s="172"/>
      <c r="O57770" s="172"/>
      <c r="U57770" s="173"/>
    </row>
    <row r="57771" spans="13:21" s="104" customFormat="1" ht="15.75">
      <c r="M57771" s="172"/>
      <c r="N57771" s="172"/>
      <c r="O57771" s="172"/>
      <c r="U57771" s="173"/>
    </row>
    <row r="57772" spans="13:21" s="104" customFormat="1" ht="15.75">
      <c r="M57772" s="172"/>
      <c r="N57772" s="172"/>
      <c r="O57772" s="172"/>
      <c r="U57772" s="173"/>
    </row>
    <row r="57773" spans="13:21" s="104" customFormat="1" ht="15.75">
      <c r="M57773" s="172"/>
      <c r="N57773" s="172"/>
      <c r="O57773" s="172"/>
      <c r="U57773" s="173"/>
    </row>
    <row r="57774" spans="13:21" s="104" customFormat="1" ht="15.75">
      <c r="M57774" s="172"/>
      <c r="N57774" s="172"/>
      <c r="O57774" s="172"/>
      <c r="U57774" s="173"/>
    </row>
    <row r="57775" spans="13:21" s="104" customFormat="1" ht="15.75">
      <c r="M57775" s="172"/>
      <c r="N57775" s="172"/>
      <c r="O57775" s="172"/>
      <c r="U57775" s="173"/>
    </row>
    <row r="57776" spans="13:21" s="104" customFormat="1" ht="15.75">
      <c r="M57776" s="172"/>
      <c r="N57776" s="172"/>
      <c r="O57776" s="172"/>
      <c r="U57776" s="173"/>
    </row>
    <row r="57777" spans="13:21" s="104" customFormat="1" ht="15.75">
      <c r="M57777" s="172"/>
      <c r="N57777" s="172"/>
      <c r="O57777" s="172"/>
      <c r="U57777" s="173"/>
    </row>
    <row r="57778" spans="13:21" s="104" customFormat="1" ht="15.75">
      <c r="M57778" s="172"/>
      <c r="N57778" s="172"/>
      <c r="O57778" s="172"/>
      <c r="U57778" s="173"/>
    </row>
    <row r="57779" spans="13:21" s="104" customFormat="1" ht="15.75">
      <c r="M57779" s="172"/>
      <c r="N57779" s="172"/>
      <c r="O57779" s="172"/>
      <c r="U57779" s="173"/>
    </row>
    <row r="57780" spans="13:21" s="104" customFormat="1" ht="15.75">
      <c r="M57780" s="172"/>
      <c r="N57780" s="172"/>
      <c r="O57780" s="172"/>
      <c r="U57780" s="173"/>
    </row>
    <row r="57781" spans="13:21" s="104" customFormat="1" ht="15.75">
      <c r="M57781" s="172"/>
      <c r="N57781" s="172"/>
      <c r="O57781" s="172"/>
      <c r="U57781" s="173"/>
    </row>
    <row r="57782" spans="13:21" s="104" customFormat="1" ht="15.75">
      <c r="M57782" s="172"/>
      <c r="N57782" s="172"/>
      <c r="O57782" s="172"/>
      <c r="U57782" s="173"/>
    </row>
    <row r="57783" spans="13:21" s="104" customFormat="1" ht="15.75">
      <c r="M57783" s="172"/>
      <c r="N57783" s="172"/>
      <c r="O57783" s="172"/>
      <c r="U57783" s="173"/>
    </row>
    <row r="57784" spans="13:21" s="104" customFormat="1" ht="15.75">
      <c r="M57784" s="172"/>
      <c r="N57784" s="172"/>
      <c r="O57784" s="172"/>
      <c r="U57784" s="173"/>
    </row>
    <row r="57785" spans="13:21" s="104" customFormat="1" ht="15.75">
      <c r="M57785" s="172"/>
      <c r="N57785" s="172"/>
      <c r="O57785" s="172"/>
      <c r="U57785" s="173"/>
    </row>
    <row r="57786" spans="13:21" s="104" customFormat="1" ht="15.75">
      <c r="M57786" s="172"/>
      <c r="N57786" s="172"/>
      <c r="O57786" s="172"/>
      <c r="U57786" s="173"/>
    </row>
    <row r="57787" spans="13:21" s="104" customFormat="1" ht="15.75">
      <c r="M57787" s="172"/>
      <c r="N57787" s="172"/>
      <c r="O57787" s="172"/>
      <c r="U57787" s="173"/>
    </row>
    <row r="57788" spans="13:21" s="104" customFormat="1" ht="15.75">
      <c r="M57788" s="172"/>
      <c r="N57788" s="172"/>
      <c r="O57788" s="172"/>
      <c r="U57788" s="173"/>
    </row>
    <row r="57789" spans="13:21" s="104" customFormat="1" ht="15.75">
      <c r="M57789" s="172"/>
      <c r="N57789" s="172"/>
      <c r="O57789" s="172"/>
      <c r="U57789" s="173"/>
    </row>
    <row r="57790" spans="13:21" s="104" customFormat="1" ht="15.75">
      <c r="M57790" s="172"/>
      <c r="N57790" s="172"/>
      <c r="O57790" s="172"/>
      <c r="U57790" s="173"/>
    </row>
    <row r="57791" spans="13:21" s="104" customFormat="1" ht="15.75">
      <c r="M57791" s="172"/>
      <c r="N57791" s="172"/>
      <c r="O57791" s="172"/>
      <c r="U57791" s="173"/>
    </row>
    <row r="57792" spans="13:21" s="104" customFormat="1" ht="15.75">
      <c r="M57792" s="172"/>
      <c r="N57792" s="172"/>
      <c r="O57792" s="172"/>
      <c r="U57792" s="173"/>
    </row>
    <row r="57793" spans="13:21" s="104" customFormat="1" ht="15.75">
      <c r="M57793" s="172"/>
      <c r="N57793" s="172"/>
      <c r="O57793" s="172"/>
      <c r="U57793" s="173"/>
    </row>
    <row r="57794" spans="13:21" s="104" customFormat="1" ht="15.75">
      <c r="M57794" s="172"/>
      <c r="N57794" s="172"/>
      <c r="O57794" s="172"/>
      <c r="U57794" s="173"/>
    </row>
    <row r="57795" spans="13:21" s="104" customFormat="1" ht="15.75">
      <c r="M57795" s="172"/>
      <c r="N57795" s="172"/>
      <c r="O57795" s="172"/>
      <c r="U57795" s="173"/>
    </row>
    <row r="57796" spans="13:21" s="104" customFormat="1" ht="15.75">
      <c r="M57796" s="172"/>
      <c r="N57796" s="172"/>
      <c r="O57796" s="172"/>
      <c r="U57796" s="173"/>
    </row>
    <row r="57797" spans="13:21" s="104" customFormat="1" ht="15.75">
      <c r="M57797" s="172"/>
      <c r="N57797" s="172"/>
      <c r="O57797" s="172"/>
      <c r="U57797" s="173"/>
    </row>
    <row r="57798" spans="13:21" s="104" customFormat="1" ht="15.75">
      <c r="M57798" s="172"/>
      <c r="N57798" s="172"/>
      <c r="O57798" s="172"/>
      <c r="U57798" s="173"/>
    </row>
    <row r="57799" spans="13:21" s="104" customFormat="1" ht="15.75">
      <c r="M57799" s="172"/>
      <c r="N57799" s="172"/>
      <c r="O57799" s="172"/>
      <c r="U57799" s="173"/>
    </row>
    <row r="57800" spans="13:21" s="104" customFormat="1" ht="15.75">
      <c r="M57800" s="172"/>
      <c r="N57800" s="172"/>
      <c r="O57800" s="172"/>
      <c r="U57800" s="173"/>
    </row>
    <row r="57801" spans="13:21" s="104" customFormat="1" ht="15.75">
      <c r="M57801" s="172"/>
      <c r="N57801" s="172"/>
      <c r="O57801" s="172"/>
      <c r="U57801" s="173"/>
    </row>
    <row r="57802" spans="13:21" s="104" customFormat="1" ht="15.75">
      <c r="M57802" s="172"/>
      <c r="N57802" s="172"/>
      <c r="O57802" s="172"/>
      <c r="U57802" s="173"/>
    </row>
    <row r="57803" spans="13:21" s="104" customFormat="1" ht="15.75">
      <c r="M57803" s="172"/>
      <c r="N57803" s="172"/>
      <c r="O57803" s="172"/>
      <c r="U57803" s="173"/>
    </row>
    <row r="57804" spans="13:21" s="104" customFormat="1" ht="15.75">
      <c r="M57804" s="172"/>
      <c r="N57804" s="172"/>
      <c r="O57804" s="172"/>
      <c r="U57804" s="173"/>
    </row>
    <row r="57805" spans="13:21" s="104" customFormat="1" ht="15.75">
      <c r="M57805" s="172"/>
      <c r="N57805" s="172"/>
      <c r="O57805" s="172"/>
      <c r="U57805" s="173"/>
    </row>
    <row r="57806" spans="13:21" s="104" customFormat="1" ht="15.75">
      <c r="M57806" s="172"/>
      <c r="N57806" s="172"/>
      <c r="O57806" s="172"/>
      <c r="U57806" s="173"/>
    </row>
    <row r="57807" spans="13:21" s="104" customFormat="1" ht="15.75">
      <c r="M57807" s="172"/>
      <c r="N57807" s="172"/>
      <c r="O57807" s="172"/>
      <c r="U57807" s="173"/>
    </row>
    <row r="57808" spans="13:21" s="104" customFormat="1" ht="15.75">
      <c r="M57808" s="172"/>
      <c r="N57808" s="172"/>
      <c r="O57808" s="172"/>
      <c r="U57808" s="173"/>
    </row>
    <row r="57809" spans="13:21" s="104" customFormat="1" ht="15.75">
      <c r="M57809" s="172"/>
      <c r="N57809" s="172"/>
      <c r="O57809" s="172"/>
      <c r="U57809" s="173"/>
    </row>
    <row r="57810" spans="13:21" s="104" customFormat="1" ht="15.75">
      <c r="M57810" s="172"/>
      <c r="N57810" s="172"/>
      <c r="O57810" s="172"/>
      <c r="U57810" s="173"/>
    </row>
    <row r="57811" spans="13:21" s="104" customFormat="1" ht="15.75">
      <c r="M57811" s="172"/>
      <c r="N57811" s="172"/>
      <c r="O57811" s="172"/>
      <c r="U57811" s="173"/>
    </row>
    <row r="57812" spans="13:21" s="104" customFormat="1" ht="15.75">
      <c r="M57812" s="172"/>
      <c r="N57812" s="172"/>
      <c r="O57812" s="172"/>
      <c r="U57812" s="173"/>
    </row>
    <row r="57813" spans="13:21" s="104" customFormat="1" ht="15.75">
      <c r="M57813" s="172"/>
      <c r="N57813" s="172"/>
      <c r="O57813" s="172"/>
      <c r="U57813" s="173"/>
    </row>
    <row r="57814" spans="13:21" s="104" customFormat="1" ht="15.75">
      <c r="M57814" s="172"/>
      <c r="N57814" s="172"/>
      <c r="O57814" s="172"/>
      <c r="U57814" s="173"/>
    </row>
    <row r="57815" spans="13:21" s="104" customFormat="1" ht="15.75">
      <c r="M57815" s="172"/>
      <c r="N57815" s="172"/>
      <c r="O57815" s="172"/>
      <c r="U57815" s="173"/>
    </row>
    <row r="57816" spans="13:21" s="104" customFormat="1" ht="15.75">
      <c r="M57816" s="172"/>
      <c r="N57816" s="172"/>
      <c r="O57816" s="172"/>
      <c r="U57816" s="173"/>
    </row>
    <row r="57817" spans="13:21" s="104" customFormat="1" ht="15.75">
      <c r="M57817" s="172"/>
      <c r="N57817" s="172"/>
      <c r="O57817" s="172"/>
      <c r="U57817" s="173"/>
    </row>
    <row r="57818" spans="13:21" s="104" customFormat="1" ht="15.75">
      <c r="M57818" s="172"/>
      <c r="N57818" s="172"/>
      <c r="O57818" s="172"/>
      <c r="U57818" s="173"/>
    </row>
    <row r="57819" spans="13:21" s="104" customFormat="1" ht="15.75">
      <c r="M57819" s="172"/>
      <c r="N57819" s="172"/>
      <c r="O57819" s="172"/>
      <c r="U57819" s="173"/>
    </row>
    <row r="57820" spans="13:21" s="104" customFormat="1" ht="15.75">
      <c r="M57820" s="172"/>
      <c r="N57820" s="172"/>
      <c r="O57820" s="172"/>
      <c r="U57820" s="173"/>
    </row>
    <row r="57821" spans="13:21" s="104" customFormat="1" ht="15.75">
      <c r="M57821" s="172"/>
      <c r="N57821" s="172"/>
      <c r="O57821" s="172"/>
      <c r="U57821" s="173"/>
    </row>
    <row r="57822" spans="13:21" s="104" customFormat="1" ht="15.75">
      <c r="M57822" s="172"/>
      <c r="N57822" s="172"/>
      <c r="O57822" s="172"/>
      <c r="U57822" s="173"/>
    </row>
    <row r="57823" spans="13:21" s="104" customFormat="1" ht="15.75">
      <c r="M57823" s="172"/>
      <c r="N57823" s="172"/>
      <c r="O57823" s="172"/>
      <c r="U57823" s="173"/>
    </row>
    <row r="57824" spans="13:21" s="104" customFormat="1" ht="15.75">
      <c r="M57824" s="172"/>
      <c r="N57824" s="172"/>
      <c r="O57824" s="172"/>
      <c r="U57824" s="173"/>
    </row>
    <row r="57825" spans="13:21" s="104" customFormat="1" ht="15.75">
      <c r="M57825" s="172"/>
      <c r="N57825" s="172"/>
      <c r="O57825" s="172"/>
      <c r="U57825" s="173"/>
    </row>
    <row r="57826" spans="13:21" s="104" customFormat="1" ht="15.75">
      <c r="M57826" s="172"/>
      <c r="N57826" s="172"/>
      <c r="O57826" s="172"/>
      <c r="U57826" s="173"/>
    </row>
    <row r="57827" spans="13:21" s="104" customFormat="1" ht="15.75">
      <c r="M57827" s="172"/>
      <c r="N57827" s="172"/>
      <c r="O57827" s="172"/>
      <c r="U57827" s="173"/>
    </row>
    <row r="57828" spans="13:21" s="104" customFormat="1" ht="15.75">
      <c r="M57828" s="172"/>
      <c r="N57828" s="172"/>
      <c r="O57828" s="172"/>
      <c r="U57828" s="173"/>
    </row>
    <row r="57829" spans="13:21" s="104" customFormat="1" ht="15.75">
      <c r="M57829" s="172"/>
      <c r="N57829" s="172"/>
      <c r="O57829" s="172"/>
      <c r="U57829" s="173"/>
    </row>
    <row r="57830" spans="13:21" s="104" customFormat="1" ht="15.75">
      <c r="M57830" s="172"/>
      <c r="N57830" s="172"/>
      <c r="O57830" s="172"/>
      <c r="U57830" s="173"/>
    </row>
    <row r="57831" spans="13:21" s="104" customFormat="1" ht="15.75">
      <c r="M57831" s="172"/>
      <c r="N57831" s="172"/>
      <c r="O57831" s="172"/>
      <c r="U57831" s="173"/>
    </row>
    <row r="57832" spans="13:21" s="104" customFormat="1" ht="15.75">
      <c r="M57832" s="172"/>
      <c r="N57832" s="172"/>
      <c r="O57832" s="172"/>
      <c r="U57832" s="173"/>
    </row>
    <row r="57833" spans="13:21" s="104" customFormat="1" ht="15.75">
      <c r="M57833" s="172"/>
      <c r="N57833" s="172"/>
      <c r="O57833" s="172"/>
      <c r="U57833" s="173"/>
    </row>
    <row r="57834" spans="13:21" s="104" customFormat="1" ht="15.75">
      <c r="M57834" s="172"/>
      <c r="N57834" s="172"/>
      <c r="O57834" s="172"/>
      <c r="U57834" s="173"/>
    </row>
    <row r="57835" spans="13:21" s="104" customFormat="1" ht="15.75">
      <c r="M57835" s="172"/>
      <c r="N57835" s="172"/>
      <c r="O57835" s="172"/>
      <c r="U57835" s="173"/>
    </row>
    <row r="57836" spans="13:21" s="104" customFormat="1" ht="15.75">
      <c r="M57836" s="172"/>
      <c r="N57836" s="172"/>
      <c r="O57836" s="172"/>
      <c r="U57836" s="173"/>
    </row>
    <row r="57837" spans="13:21" s="104" customFormat="1" ht="15.75">
      <c r="M57837" s="172"/>
      <c r="N57837" s="172"/>
      <c r="O57837" s="172"/>
      <c r="U57837" s="173"/>
    </row>
    <row r="57838" spans="13:21" s="104" customFormat="1" ht="15.75">
      <c r="M57838" s="172"/>
      <c r="N57838" s="172"/>
      <c r="O57838" s="172"/>
      <c r="U57838" s="173"/>
    </row>
    <row r="57839" spans="13:21" s="104" customFormat="1" ht="15.75">
      <c r="M57839" s="172"/>
      <c r="N57839" s="172"/>
      <c r="O57839" s="172"/>
      <c r="U57839" s="173"/>
    </row>
    <row r="57840" spans="13:21" s="104" customFormat="1" ht="15.75">
      <c r="M57840" s="172"/>
      <c r="N57840" s="172"/>
      <c r="O57840" s="172"/>
      <c r="U57840" s="173"/>
    </row>
    <row r="57841" spans="13:21" s="104" customFormat="1" ht="15.75">
      <c r="M57841" s="172"/>
      <c r="N57841" s="172"/>
      <c r="O57841" s="172"/>
      <c r="U57841" s="173"/>
    </row>
    <row r="57842" spans="13:21" s="104" customFormat="1" ht="15.75">
      <c r="M57842" s="172"/>
      <c r="N57842" s="172"/>
      <c r="O57842" s="172"/>
      <c r="U57842" s="173"/>
    </row>
    <row r="57843" spans="13:21" s="104" customFormat="1" ht="15.75">
      <c r="M57843" s="172"/>
      <c r="N57843" s="172"/>
      <c r="O57843" s="172"/>
      <c r="U57843" s="173"/>
    </row>
    <row r="57844" spans="13:21" s="104" customFormat="1" ht="15.75">
      <c r="M57844" s="172"/>
      <c r="N57844" s="172"/>
      <c r="O57844" s="172"/>
      <c r="U57844" s="173"/>
    </row>
    <row r="57845" spans="13:21" s="104" customFormat="1" ht="15.75">
      <c r="M57845" s="172"/>
      <c r="N57845" s="172"/>
      <c r="O57845" s="172"/>
      <c r="U57845" s="173"/>
    </row>
    <row r="57846" spans="13:21" s="104" customFormat="1" ht="15.75">
      <c r="M57846" s="172"/>
      <c r="N57846" s="172"/>
      <c r="O57846" s="172"/>
      <c r="U57846" s="173"/>
    </row>
    <row r="57847" spans="13:21" s="104" customFormat="1" ht="15.75">
      <c r="M57847" s="172"/>
      <c r="N57847" s="172"/>
      <c r="O57847" s="172"/>
      <c r="U57847" s="173"/>
    </row>
    <row r="57848" spans="13:21" s="104" customFormat="1" ht="15.75">
      <c r="M57848" s="172"/>
      <c r="N57848" s="172"/>
      <c r="O57848" s="172"/>
      <c r="U57848" s="173"/>
    </row>
    <row r="57849" spans="13:21" s="104" customFormat="1" ht="15.75">
      <c r="M57849" s="172"/>
      <c r="N57849" s="172"/>
      <c r="O57849" s="172"/>
      <c r="U57849" s="173"/>
    </row>
    <row r="57850" spans="13:21" s="104" customFormat="1" ht="15.75">
      <c r="M57850" s="172"/>
      <c r="N57850" s="172"/>
      <c r="O57850" s="172"/>
      <c r="U57850" s="173"/>
    </row>
    <row r="57851" spans="13:21" s="104" customFormat="1" ht="15.75">
      <c r="M57851" s="172"/>
      <c r="N57851" s="172"/>
      <c r="O57851" s="172"/>
      <c r="U57851" s="173"/>
    </row>
    <row r="57852" spans="13:21" s="104" customFormat="1" ht="15.75">
      <c r="M57852" s="172"/>
      <c r="N57852" s="172"/>
      <c r="O57852" s="172"/>
      <c r="U57852" s="173"/>
    </row>
    <row r="57853" spans="13:21" s="104" customFormat="1" ht="15.75">
      <c r="M57853" s="172"/>
      <c r="N57853" s="172"/>
      <c r="O57853" s="172"/>
      <c r="U57853" s="173"/>
    </row>
    <row r="57854" spans="13:21" s="104" customFormat="1" ht="15.75">
      <c r="M57854" s="172"/>
      <c r="N57854" s="172"/>
      <c r="O57854" s="172"/>
      <c r="U57854" s="173"/>
    </row>
    <row r="57855" spans="13:21" s="104" customFormat="1" ht="15.75">
      <c r="M57855" s="172"/>
      <c r="N57855" s="172"/>
      <c r="O57855" s="172"/>
      <c r="U57855" s="173"/>
    </row>
    <row r="57856" spans="13:21" s="104" customFormat="1" ht="15.75">
      <c r="M57856" s="172"/>
      <c r="N57856" s="172"/>
      <c r="O57856" s="172"/>
      <c r="U57856" s="173"/>
    </row>
    <row r="57857" spans="13:21" s="104" customFormat="1" ht="15.75">
      <c r="M57857" s="172"/>
      <c r="N57857" s="172"/>
      <c r="O57857" s="172"/>
      <c r="U57857" s="173"/>
    </row>
    <row r="57858" spans="13:21" s="104" customFormat="1" ht="15.75">
      <c r="M57858" s="172"/>
      <c r="N57858" s="172"/>
      <c r="O57858" s="172"/>
      <c r="U57858" s="173"/>
    </row>
    <row r="57859" spans="13:21" s="104" customFormat="1" ht="15.75">
      <c r="M57859" s="172"/>
      <c r="N57859" s="172"/>
      <c r="O57859" s="172"/>
      <c r="U57859" s="173"/>
    </row>
    <row r="57860" spans="13:21" s="104" customFormat="1" ht="15.75">
      <c r="M57860" s="172"/>
      <c r="N57860" s="172"/>
      <c r="O57860" s="172"/>
      <c r="U57860" s="173"/>
    </row>
    <row r="57861" spans="13:21" s="104" customFormat="1" ht="15.75">
      <c r="M57861" s="172"/>
      <c r="N57861" s="172"/>
      <c r="O57861" s="172"/>
      <c r="U57861" s="173"/>
    </row>
    <row r="57862" spans="13:21" s="104" customFormat="1" ht="15.75">
      <c r="M57862" s="172"/>
      <c r="N57862" s="172"/>
      <c r="O57862" s="172"/>
      <c r="U57862" s="173"/>
    </row>
    <row r="57863" spans="13:21" s="104" customFormat="1" ht="15.75">
      <c r="M57863" s="172"/>
      <c r="N57863" s="172"/>
      <c r="O57863" s="172"/>
      <c r="U57863" s="173"/>
    </row>
    <row r="57864" spans="13:21" s="104" customFormat="1" ht="15.75">
      <c r="M57864" s="172"/>
      <c r="N57864" s="172"/>
      <c r="O57864" s="172"/>
      <c r="U57864" s="173"/>
    </row>
    <row r="57865" spans="13:21" s="104" customFormat="1" ht="15.75">
      <c r="M57865" s="172"/>
      <c r="N57865" s="172"/>
      <c r="O57865" s="172"/>
      <c r="U57865" s="173"/>
    </row>
    <row r="57866" spans="13:21" s="104" customFormat="1" ht="15.75">
      <c r="M57866" s="172"/>
      <c r="N57866" s="172"/>
      <c r="O57866" s="172"/>
      <c r="U57866" s="173"/>
    </row>
    <row r="57867" spans="13:21" s="104" customFormat="1" ht="15.75">
      <c r="M57867" s="172"/>
      <c r="N57867" s="172"/>
      <c r="O57867" s="172"/>
      <c r="U57867" s="173"/>
    </row>
    <row r="57868" spans="13:21" s="104" customFormat="1" ht="15.75">
      <c r="M57868" s="172"/>
      <c r="N57868" s="172"/>
      <c r="O57868" s="172"/>
      <c r="U57868" s="173"/>
    </row>
    <row r="57869" spans="13:21" s="104" customFormat="1" ht="15.75">
      <c r="M57869" s="172"/>
      <c r="N57869" s="172"/>
      <c r="O57869" s="172"/>
      <c r="U57869" s="173"/>
    </row>
    <row r="57870" spans="13:21" s="104" customFormat="1" ht="15.75">
      <c r="M57870" s="172"/>
      <c r="N57870" s="172"/>
      <c r="O57870" s="172"/>
      <c r="U57870" s="173"/>
    </row>
    <row r="57871" spans="13:21" s="104" customFormat="1" ht="15.75">
      <c r="M57871" s="172"/>
      <c r="N57871" s="172"/>
      <c r="O57871" s="172"/>
      <c r="U57871" s="173"/>
    </row>
    <row r="57872" spans="13:21" s="104" customFormat="1" ht="15.75">
      <c r="M57872" s="172"/>
      <c r="N57872" s="172"/>
      <c r="O57872" s="172"/>
      <c r="U57872" s="173"/>
    </row>
    <row r="57873" spans="13:21" s="104" customFormat="1" ht="15.75">
      <c r="M57873" s="172"/>
      <c r="N57873" s="172"/>
      <c r="O57873" s="172"/>
      <c r="U57873" s="173"/>
    </row>
    <row r="57874" spans="13:21" s="104" customFormat="1" ht="15.75">
      <c r="M57874" s="172"/>
      <c r="N57874" s="172"/>
      <c r="O57874" s="172"/>
      <c r="U57874" s="173"/>
    </row>
    <row r="57875" spans="13:21" s="104" customFormat="1" ht="15.75">
      <c r="M57875" s="172"/>
      <c r="N57875" s="172"/>
      <c r="O57875" s="172"/>
      <c r="U57875" s="173"/>
    </row>
    <row r="57876" spans="13:21" s="104" customFormat="1" ht="15.75">
      <c r="M57876" s="172"/>
      <c r="N57876" s="172"/>
      <c r="O57876" s="172"/>
      <c r="U57876" s="173"/>
    </row>
    <row r="57877" spans="13:21" s="104" customFormat="1" ht="15.75">
      <c r="M57877" s="172"/>
      <c r="N57877" s="172"/>
      <c r="O57877" s="172"/>
      <c r="U57877" s="173"/>
    </row>
    <row r="57878" spans="13:21" s="104" customFormat="1" ht="15.75">
      <c r="M57878" s="172"/>
      <c r="N57878" s="172"/>
      <c r="O57878" s="172"/>
      <c r="U57878" s="173"/>
    </row>
    <row r="57879" spans="13:21" s="104" customFormat="1" ht="15.75">
      <c r="M57879" s="172"/>
      <c r="N57879" s="172"/>
      <c r="O57879" s="172"/>
      <c r="U57879" s="173"/>
    </row>
    <row r="57880" spans="13:21" s="104" customFormat="1" ht="15.75">
      <c r="M57880" s="172"/>
      <c r="N57880" s="172"/>
      <c r="O57880" s="172"/>
      <c r="U57880" s="173"/>
    </row>
    <row r="57881" spans="13:21" s="104" customFormat="1" ht="15.75">
      <c r="M57881" s="172"/>
      <c r="N57881" s="172"/>
      <c r="O57881" s="172"/>
      <c r="U57881" s="173"/>
    </row>
    <row r="57882" spans="13:21" s="104" customFormat="1" ht="15.75">
      <c r="M57882" s="172"/>
      <c r="N57882" s="172"/>
      <c r="O57882" s="172"/>
      <c r="U57882" s="173"/>
    </row>
    <row r="57883" spans="13:21" s="104" customFormat="1" ht="15.75">
      <c r="M57883" s="172"/>
      <c r="N57883" s="172"/>
      <c r="O57883" s="172"/>
      <c r="U57883" s="173"/>
    </row>
    <row r="57884" spans="13:21" s="104" customFormat="1" ht="15.75">
      <c r="M57884" s="172"/>
      <c r="N57884" s="172"/>
      <c r="O57884" s="172"/>
      <c r="U57884" s="173"/>
    </row>
    <row r="57885" spans="13:21" s="104" customFormat="1" ht="15.75">
      <c r="M57885" s="172"/>
      <c r="N57885" s="172"/>
      <c r="O57885" s="172"/>
      <c r="U57885" s="173"/>
    </row>
    <row r="57886" spans="13:21" s="104" customFormat="1" ht="15.75">
      <c r="M57886" s="172"/>
      <c r="N57886" s="172"/>
      <c r="O57886" s="172"/>
      <c r="U57886" s="173"/>
    </row>
    <row r="57887" spans="13:21" s="104" customFormat="1" ht="15.75">
      <c r="M57887" s="172"/>
      <c r="N57887" s="172"/>
      <c r="O57887" s="172"/>
      <c r="U57887" s="173"/>
    </row>
    <row r="57888" spans="13:21" s="104" customFormat="1" ht="15.75">
      <c r="M57888" s="172"/>
      <c r="N57888" s="172"/>
      <c r="O57888" s="172"/>
      <c r="U57888" s="173"/>
    </row>
    <row r="57889" spans="13:21" s="104" customFormat="1" ht="15.75">
      <c r="M57889" s="172"/>
      <c r="N57889" s="172"/>
      <c r="O57889" s="172"/>
      <c r="U57889" s="173"/>
    </row>
    <row r="57890" spans="13:21" s="104" customFormat="1" ht="15.75">
      <c r="M57890" s="172"/>
      <c r="N57890" s="172"/>
      <c r="O57890" s="172"/>
      <c r="U57890" s="173"/>
    </row>
    <row r="57891" spans="13:21" s="104" customFormat="1" ht="15.75">
      <c r="M57891" s="172"/>
      <c r="N57891" s="172"/>
      <c r="O57891" s="172"/>
      <c r="U57891" s="173"/>
    </row>
    <row r="57892" spans="13:21" s="104" customFormat="1" ht="15.75">
      <c r="M57892" s="172"/>
      <c r="N57892" s="172"/>
      <c r="O57892" s="172"/>
      <c r="U57892" s="173"/>
    </row>
    <row r="57893" spans="13:21" s="104" customFormat="1" ht="15.75">
      <c r="M57893" s="172"/>
      <c r="N57893" s="172"/>
      <c r="O57893" s="172"/>
      <c r="U57893" s="173"/>
    </row>
    <row r="57894" spans="13:21" s="104" customFormat="1" ht="15.75">
      <c r="M57894" s="172"/>
      <c r="N57894" s="172"/>
      <c r="O57894" s="172"/>
      <c r="U57894" s="173"/>
    </row>
    <row r="57895" spans="13:21" s="104" customFormat="1" ht="15.75">
      <c r="M57895" s="172"/>
      <c r="N57895" s="172"/>
      <c r="O57895" s="172"/>
      <c r="U57895" s="173"/>
    </row>
    <row r="57896" spans="13:21" s="104" customFormat="1" ht="15.75">
      <c r="M57896" s="172"/>
      <c r="N57896" s="172"/>
      <c r="O57896" s="172"/>
      <c r="U57896" s="173"/>
    </row>
    <row r="57897" spans="13:21" s="104" customFormat="1" ht="15.75">
      <c r="M57897" s="172"/>
      <c r="N57897" s="172"/>
      <c r="O57897" s="172"/>
      <c r="U57897" s="173"/>
    </row>
    <row r="57898" spans="13:21" s="104" customFormat="1" ht="15.75">
      <c r="M57898" s="172"/>
      <c r="N57898" s="172"/>
      <c r="O57898" s="172"/>
      <c r="U57898" s="173"/>
    </row>
    <row r="57899" spans="13:21" s="104" customFormat="1" ht="15.75">
      <c r="M57899" s="172"/>
      <c r="N57899" s="172"/>
      <c r="O57899" s="172"/>
      <c r="U57899" s="173"/>
    </row>
    <row r="57900" spans="13:21" s="104" customFormat="1" ht="15.75">
      <c r="M57900" s="172"/>
      <c r="N57900" s="172"/>
      <c r="O57900" s="172"/>
      <c r="U57900" s="173"/>
    </row>
    <row r="57901" spans="13:21" s="104" customFormat="1" ht="15.75">
      <c r="M57901" s="172"/>
      <c r="N57901" s="172"/>
      <c r="O57901" s="172"/>
      <c r="U57901" s="173"/>
    </row>
    <row r="57902" spans="13:21" s="104" customFormat="1" ht="15.75">
      <c r="M57902" s="172"/>
      <c r="N57902" s="172"/>
      <c r="O57902" s="172"/>
      <c r="U57902" s="173"/>
    </row>
    <row r="57903" spans="13:21" s="104" customFormat="1" ht="15.75">
      <c r="M57903" s="172"/>
      <c r="N57903" s="172"/>
      <c r="O57903" s="172"/>
      <c r="U57903" s="173"/>
    </row>
    <row r="57904" spans="13:21" s="104" customFormat="1" ht="15.75">
      <c r="M57904" s="172"/>
      <c r="N57904" s="172"/>
      <c r="O57904" s="172"/>
      <c r="U57904" s="173"/>
    </row>
    <row r="57905" spans="13:21" s="104" customFormat="1" ht="15.75">
      <c r="M57905" s="172"/>
      <c r="N57905" s="172"/>
      <c r="O57905" s="172"/>
      <c r="U57905" s="173"/>
    </row>
    <row r="57906" spans="13:21" s="104" customFormat="1" ht="15.75">
      <c r="M57906" s="172"/>
      <c r="N57906" s="172"/>
      <c r="O57906" s="172"/>
      <c r="U57906" s="173"/>
    </row>
    <row r="57907" spans="13:21" s="104" customFormat="1" ht="15.75">
      <c r="M57907" s="172"/>
      <c r="N57907" s="172"/>
      <c r="O57907" s="172"/>
      <c r="U57907" s="173"/>
    </row>
    <row r="57908" spans="13:21" s="104" customFormat="1" ht="15.75">
      <c r="M57908" s="172"/>
      <c r="N57908" s="172"/>
      <c r="O57908" s="172"/>
      <c r="U57908" s="173"/>
    </row>
    <row r="57909" spans="13:21" s="104" customFormat="1" ht="15.75">
      <c r="M57909" s="172"/>
      <c r="N57909" s="172"/>
      <c r="O57909" s="172"/>
      <c r="U57909" s="173"/>
    </row>
    <row r="57910" spans="13:21" s="104" customFormat="1" ht="15.75">
      <c r="M57910" s="172"/>
      <c r="N57910" s="172"/>
      <c r="O57910" s="172"/>
      <c r="U57910" s="173"/>
    </row>
    <row r="57911" spans="13:21" s="104" customFormat="1" ht="15.75">
      <c r="M57911" s="172"/>
      <c r="N57911" s="172"/>
      <c r="O57911" s="172"/>
      <c r="U57911" s="173"/>
    </row>
    <row r="57912" spans="13:21" s="104" customFormat="1" ht="15.75">
      <c r="M57912" s="172"/>
      <c r="N57912" s="172"/>
      <c r="O57912" s="172"/>
      <c r="U57912" s="173"/>
    </row>
    <row r="57913" spans="13:21" s="104" customFormat="1" ht="15.75">
      <c r="M57913" s="172"/>
      <c r="N57913" s="172"/>
      <c r="O57913" s="172"/>
      <c r="U57913" s="173"/>
    </row>
    <row r="57914" spans="13:21" s="104" customFormat="1" ht="15.75">
      <c r="M57914" s="172"/>
      <c r="N57914" s="172"/>
      <c r="O57914" s="172"/>
      <c r="U57914" s="173"/>
    </row>
    <row r="57915" spans="13:21" s="104" customFormat="1" ht="15.75">
      <c r="M57915" s="172"/>
      <c r="N57915" s="172"/>
      <c r="O57915" s="172"/>
      <c r="U57915" s="173"/>
    </row>
    <row r="57916" spans="13:21" s="104" customFormat="1" ht="15.75">
      <c r="M57916" s="172"/>
      <c r="N57916" s="172"/>
      <c r="O57916" s="172"/>
      <c r="U57916" s="173"/>
    </row>
    <row r="57917" spans="13:21" s="104" customFormat="1" ht="15.75">
      <c r="M57917" s="172"/>
      <c r="N57917" s="172"/>
      <c r="O57917" s="172"/>
      <c r="U57917" s="173"/>
    </row>
    <row r="57918" spans="13:21" s="104" customFormat="1" ht="15.75">
      <c r="M57918" s="172"/>
      <c r="N57918" s="172"/>
      <c r="O57918" s="172"/>
      <c r="U57918" s="173"/>
    </row>
    <row r="57919" spans="13:21" s="104" customFormat="1" ht="15.75">
      <c r="M57919" s="172"/>
      <c r="N57919" s="172"/>
      <c r="O57919" s="172"/>
      <c r="U57919" s="173"/>
    </row>
    <row r="57920" spans="13:21" s="104" customFormat="1" ht="15.75">
      <c r="M57920" s="172"/>
      <c r="N57920" s="172"/>
      <c r="O57920" s="172"/>
      <c r="U57920" s="173"/>
    </row>
    <row r="57921" spans="13:21" s="104" customFormat="1" ht="15.75">
      <c r="M57921" s="172"/>
      <c r="N57921" s="172"/>
      <c r="O57921" s="172"/>
      <c r="U57921" s="173"/>
    </row>
    <row r="57922" spans="13:21" s="104" customFormat="1" ht="15.75">
      <c r="M57922" s="172"/>
      <c r="N57922" s="172"/>
      <c r="O57922" s="172"/>
      <c r="U57922" s="173"/>
    </row>
    <row r="57923" spans="13:21" s="104" customFormat="1" ht="15.75">
      <c r="M57923" s="172"/>
      <c r="N57923" s="172"/>
      <c r="O57923" s="172"/>
      <c r="U57923" s="173"/>
    </row>
    <row r="57924" spans="13:21" s="104" customFormat="1" ht="15.75">
      <c r="M57924" s="172"/>
      <c r="N57924" s="172"/>
      <c r="O57924" s="172"/>
      <c r="U57924" s="173"/>
    </row>
    <row r="57925" spans="13:21" s="104" customFormat="1" ht="15.75">
      <c r="M57925" s="172"/>
      <c r="N57925" s="172"/>
      <c r="O57925" s="172"/>
      <c r="U57925" s="173"/>
    </row>
    <row r="57926" spans="13:21" s="104" customFormat="1" ht="15.75">
      <c r="M57926" s="172"/>
      <c r="N57926" s="172"/>
      <c r="O57926" s="172"/>
      <c r="U57926" s="173"/>
    </row>
    <row r="57927" spans="13:21" s="104" customFormat="1" ht="15.75">
      <c r="M57927" s="172"/>
      <c r="N57927" s="172"/>
      <c r="O57927" s="172"/>
      <c r="U57927" s="173"/>
    </row>
    <row r="57928" spans="13:21" s="104" customFormat="1" ht="15.75">
      <c r="M57928" s="172"/>
      <c r="N57928" s="172"/>
      <c r="O57928" s="172"/>
      <c r="U57928" s="173"/>
    </row>
    <row r="57929" spans="13:21" s="104" customFormat="1" ht="15.75">
      <c r="M57929" s="172"/>
      <c r="N57929" s="172"/>
      <c r="O57929" s="172"/>
      <c r="U57929" s="173"/>
    </row>
    <row r="57930" spans="13:21" s="104" customFormat="1" ht="15.75">
      <c r="M57930" s="172"/>
      <c r="N57930" s="172"/>
      <c r="O57930" s="172"/>
      <c r="U57930" s="173"/>
    </row>
    <row r="57931" spans="13:21" s="104" customFormat="1" ht="15.75">
      <c r="M57931" s="172"/>
      <c r="N57931" s="172"/>
      <c r="O57931" s="172"/>
      <c r="U57931" s="173"/>
    </row>
    <row r="57932" spans="13:21" s="104" customFormat="1" ht="15.75">
      <c r="M57932" s="172"/>
      <c r="N57932" s="172"/>
      <c r="O57932" s="172"/>
      <c r="U57932" s="173"/>
    </row>
    <row r="57933" spans="13:21" s="104" customFormat="1" ht="15.75">
      <c r="M57933" s="172"/>
      <c r="N57933" s="172"/>
      <c r="O57933" s="172"/>
      <c r="U57933" s="173"/>
    </row>
    <row r="57934" spans="13:21" s="104" customFormat="1" ht="15.75">
      <c r="M57934" s="172"/>
      <c r="N57934" s="172"/>
      <c r="O57934" s="172"/>
      <c r="U57934" s="173"/>
    </row>
    <row r="57935" spans="13:21" s="104" customFormat="1" ht="15.75">
      <c r="M57935" s="172"/>
      <c r="N57935" s="172"/>
      <c r="O57935" s="172"/>
      <c r="U57935" s="173"/>
    </row>
    <row r="57936" spans="13:21" s="104" customFormat="1" ht="15.75">
      <c r="M57936" s="172"/>
      <c r="N57936" s="172"/>
      <c r="O57936" s="172"/>
      <c r="U57936" s="173"/>
    </row>
    <row r="57937" spans="13:21" s="104" customFormat="1" ht="15.75">
      <c r="M57937" s="172"/>
      <c r="N57937" s="172"/>
      <c r="O57937" s="172"/>
      <c r="U57937" s="173"/>
    </row>
    <row r="57938" spans="13:21" s="104" customFormat="1" ht="15.75">
      <c r="M57938" s="172"/>
      <c r="N57938" s="172"/>
      <c r="O57938" s="172"/>
      <c r="U57938" s="173"/>
    </row>
    <row r="57939" spans="13:21" s="104" customFormat="1" ht="15.75">
      <c r="M57939" s="172"/>
      <c r="N57939" s="172"/>
      <c r="O57939" s="172"/>
      <c r="U57939" s="173"/>
    </row>
    <row r="57940" spans="13:21" s="104" customFormat="1" ht="15.75">
      <c r="M57940" s="172"/>
      <c r="N57940" s="172"/>
      <c r="O57940" s="172"/>
      <c r="U57940" s="173"/>
    </row>
    <row r="57941" spans="13:21" s="104" customFormat="1" ht="15.75">
      <c r="M57941" s="172"/>
      <c r="N57941" s="172"/>
      <c r="O57941" s="172"/>
      <c r="U57941" s="173"/>
    </row>
    <row r="57942" spans="13:21" s="104" customFormat="1" ht="15.75">
      <c r="M57942" s="172"/>
      <c r="N57942" s="172"/>
      <c r="O57942" s="172"/>
      <c r="U57942" s="173"/>
    </row>
    <row r="57943" spans="13:21" s="104" customFormat="1" ht="15.75">
      <c r="M57943" s="172"/>
      <c r="N57943" s="172"/>
      <c r="O57943" s="172"/>
      <c r="U57943" s="173"/>
    </row>
    <row r="57944" spans="13:21" s="104" customFormat="1" ht="15.75">
      <c r="M57944" s="172"/>
      <c r="N57944" s="172"/>
      <c r="O57944" s="172"/>
      <c r="U57944" s="173"/>
    </row>
    <row r="57945" spans="13:21" s="104" customFormat="1" ht="15.75">
      <c r="M57945" s="172"/>
      <c r="N57945" s="172"/>
      <c r="O57945" s="172"/>
      <c r="U57945" s="173"/>
    </row>
    <row r="57946" spans="13:21" s="104" customFormat="1" ht="15.75">
      <c r="M57946" s="172"/>
      <c r="N57946" s="172"/>
      <c r="O57946" s="172"/>
      <c r="U57946" s="173"/>
    </row>
    <row r="57947" spans="13:21" s="104" customFormat="1" ht="15.75">
      <c r="M57947" s="172"/>
      <c r="N57947" s="172"/>
      <c r="O57947" s="172"/>
      <c r="U57947" s="173"/>
    </row>
    <row r="57948" spans="13:21" s="104" customFormat="1" ht="15.75">
      <c r="M57948" s="172"/>
      <c r="N57948" s="172"/>
      <c r="O57948" s="172"/>
      <c r="U57948" s="173"/>
    </row>
    <row r="57949" spans="13:21" s="104" customFormat="1" ht="15.75">
      <c r="M57949" s="172"/>
      <c r="N57949" s="172"/>
      <c r="O57949" s="172"/>
      <c r="U57949" s="173"/>
    </row>
    <row r="57950" spans="13:21" s="104" customFormat="1" ht="15.75">
      <c r="M57950" s="172"/>
      <c r="N57950" s="172"/>
      <c r="O57950" s="172"/>
      <c r="U57950" s="173"/>
    </row>
    <row r="57951" spans="13:21" s="104" customFormat="1" ht="15.75">
      <c r="M57951" s="172"/>
      <c r="N57951" s="172"/>
      <c r="O57951" s="172"/>
      <c r="U57951" s="173"/>
    </row>
    <row r="57952" spans="13:21" s="104" customFormat="1" ht="15.75">
      <c r="M57952" s="172"/>
      <c r="N57952" s="172"/>
      <c r="O57952" s="172"/>
      <c r="U57952" s="173"/>
    </row>
    <row r="57953" spans="13:21" s="104" customFormat="1" ht="15.75">
      <c r="M57953" s="172"/>
      <c r="N57953" s="172"/>
      <c r="O57953" s="172"/>
      <c r="U57953" s="173"/>
    </row>
    <row r="57954" spans="13:21" s="104" customFormat="1" ht="15.75">
      <c r="M57954" s="172"/>
      <c r="N57954" s="172"/>
      <c r="O57954" s="172"/>
      <c r="U57954" s="173"/>
    </row>
    <row r="57955" spans="13:21" s="104" customFormat="1" ht="15.75">
      <c r="M57955" s="172"/>
      <c r="N57955" s="172"/>
      <c r="O57955" s="172"/>
      <c r="U57955" s="173"/>
    </row>
    <row r="57956" spans="13:21" s="104" customFormat="1" ht="15.75">
      <c r="M57956" s="172"/>
      <c r="N57956" s="172"/>
      <c r="O57956" s="172"/>
      <c r="U57956" s="173"/>
    </row>
    <row r="57957" spans="13:21" s="104" customFormat="1" ht="15.75">
      <c r="M57957" s="172"/>
      <c r="N57957" s="172"/>
      <c r="O57957" s="172"/>
      <c r="U57957" s="173"/>
    </row>
    <row r="57958" spans="13:21" s="104" customFormat="1" ht="15.75">
      <c r="M57958" s="172"/>
      <c r="N57958" s="172"/>
      <c r="O57958" s="172"/>
      <c r="U57958" s="173"/>
    </row>
    <row r="57959" spans="13:21" s="104" customFormat="1" ht="15.75">
      <c r="M57959" s="172"/>
      <c r="N57959" s="172"/>
      <c r="O57959" s="172"/>
      <c r="U57959" s="173"/>
    </row>
    <row r="57960" spans="13:21" s="104" customFormat="1" ht="15.75">
      <c r="M57960" s="172"/>
      <c r="N57960" s="172"/>
      <c r="O57960" s="172"/>
      <c r="U57960" s="173"/>
    </row>
    <row r="57961" spans="13:21" s="104" customFormat="1" ht="15.75">
      <c r="M57961" s="172"/>
      <c r="N57961" s="172"/>
      <c r="O57961" s="172"/>
      <c r="U57961" s="173"/>
    </row>
    <row r="57962" spans="13:21" s="104" customFormat="1" ht="15.75">
      <c r="M57962" s="172"/>
      <c r="N57962" s="172"/>
      <c r="O57962" s="172"/>
      <c r="U57962" s="173"/>
    </row>
    <row r="57963" spans="13:21" s="104" customFormat="1" ht="15.75">
      <c r="M57963" s="172"/>
      <c r="N57963" s="172"/>
      <c r="O57963" s="172"/>
      <c r="U57963" s="173"/>
    </row>
    <row r="57964" spans="13:21" s="104" customFormat="1" ht="15.75">
      <c r="M57964" s="172"/>
      <c r="N57964" s="172"/>
      <c r="O57964" s="172"/>
      <c r="U57964" s="173"/>
    </row>
    <row r="57965" spans="13:21" s="104" customFormat="1" ht="15.75">
      <c r="M57965" s="172"/>
      <c r="N57965" s="172"/>
      <c r="O57965" s="172"/>
      <c r="U57965" s="173"/>
    </row>
    <row r="57966" spans="13:21" s="104" customFormat="1" ht="15.75">
      <c r="M57966" s="172"/>
      <c r="N57966" s="172"/>
      <c r="O57966" s="172"/>
      <c r="U57966" s="173"/>
    </row>
    <row r="57967" spans="13:21" s="104" customFormat="1" ht="15.75">
      <c r="M57967" s="172"/>
      <c r="N57967" s="172"/>
      <c r="O57967" s="172"/>
      <c r="U57967" s="173"/>
    </row>
    <row r="57968" spans="13:21" s="104" customFormat="1" ht="15.75">
      <c r="M57968" s="172"/>
      <c r="N57968" s="172"/>
      <c r="O57968" s="172"/>
      <c r="U57968" s="173"/>
    </row>
    <row r="57969" spans="13:21" s="104" customFormat="1" ht="15.75">
      <c r="M57969" s="172"/>
      <c r="N57969" s="172"/>
      <c r="O57969" s="172"/>
      <c r="U57969" s="173"/>
    </row>
    <row r="57970" spans="13:21" s="104" customFormat="1" ht="15.75">
      <c r="M57970" s="172"/>
      <c r="N57970" s="172"/>
      <c r="O57970" s="172"/>
      <c r="U57970" s="173"/>
    </row>
    <row r="57971" spans="13:21" s="104" customFormat="1" ht="15.75">
      <c r="M57971" s="172"/>
      <c r="N57971" s="172"/>
      <c r="O57971" s="172"/>
      <c r="U57971" s="173"/>
    </row>
    <row r="57972" spans="13:21" s="104" customFormat="1" ht="15.75">
      <c r="M57972" s="172"/>
      <c r="N57972" s="172"/>
      <c r="O57972" s="172"/>
      <c r="U57972" s="173"/>
    </row>
    <row r="57973" spans="13:21" s="104" customFormat="1" ht="15.75">
      <c r="M57973" s="172"/>
      <c r="N57973" s="172"/>
      <c r="O57973" s="172"/>
      <c r="U57973" s="173"/>
    </row>
    <row r="57974" spans="13:21" s="104" customFormat="1" ht="15.75">
      <c r="M57974" s="172"/>
      <c r="N57974" s="172"/>
      <c r="O57974" s="172"/>
      <c r="U57974" s="173"/>
    </row>
    <row r="57975" spans="13:21" s="104" customFormat="1" ht="15.75">
      <c r="M57975" s="172"/>
      <c r="N57975" s="172"/>
      <c r="O57975" s="172"/>
      <c r="U57975" s="173"/>
    </row>
    <row r="57976" spans="13:21" s="104" customFormat="1" ht="15.75">
      <c r="M57976" s="172"/>
      <c r="N57976" s="172"/>
      <c r="O57976" s="172"/>
      <c r="U57976" s="173"/>
    </row>
    <row r="57977" spans="13:21" s="104" customFormat="1" ht="15.75">
      <c r="M57977" s="172"/>
      <c r="N57977" s="172"/>
      <c r="O57977" s="172"/>
      <c r="U57977" s="173"/>
    </row>
    <row r="57978" spans="13:21" s="104" customFormat="1" ht="15.75">
      <c r="M57978" s="172"/>
      <c r="N57978" s="172"/>
      <c r="O57978" s="172"/>
      <c r="U57978" s="173"/>
    </row>
    <row r="57979" spans="13:21" s="104" customFormat="1" ht="15.75">
      <c r="M57979" s="172"/>
      <c r="N57979" s="172"/>
      <c r="O57979" s="172"/>
      <c r="U57979" s="173"/>
    </row>
    <row r="57980" spans="13:21" s="104" customFormat="1" ht="15.75">
      <c r="M57980" s="172"/>
      <c r="N57980" s="172"/>
      <c r="O57980" s="172"/>
      <c r="U57980" s="173"/>
    </row>
    <row r="57981" spans="13:21" s="104" customFormat="1" ht="15.75">
      <c r="M57981" s="172"/>
      <c r="N57981" s="172"/>
      <c r="O57981" s="172"/>
      <c r="U57981" s="173"/>
    </row>
    <row r="57982" spans="13:21" s="104" customFormat="1" ht="15.75">
      <c r="M57982" s="172"/>
      <c r="N57982" s="172"/>
      <c r="O57982" s="172"/>
      <c r="U57982" s="173"/>
    </row>
    <row r="57983" spans="13:21" s="104" customFormat="1" ht="15.75">
      <c r="M57983" s="172"/>
      <c r="N57983" s="172"/>
      <c r="O57983" s="172"/>
      <c r="U57983" s="173"/>
    </row>
    <row r="57984" spans="13:21" s="104" customFormat="1" ht="15.75">
      <c r="M57984" s="172"/>
      <c r="N57984" s="172"/>
      <c r="O57984" s="172"/>
      <c r="U57984" s="173"/>
    </row>
    <row r="57985" spans="13:21" s="104" customFormat="1" ht="15.75">
      <c r="M57985" s="172"/>
      <c r="N57985" s="172"/>
      <c r="O57985" s="172"/>
      <c r="U57985" s="173"/>
    </row>
    <row r="57986" spans="13:21" s="104" customFormat="1" ht="15.75">
      <c r="M57986" s="172"/>
      <c r="N57986" s="172"/>
      <c r="O57986" s="172"/>
      <c r="U57986" s="173"/>
    </row>
    <row r="57987" spans="13:21" s="104" customFormat="1" ht="15.75">
      <c r="M57987" s="172"/>
      <c r="N57987" s="172"/>
      <c r="O57987" s="172"/>
      <c r="U57987" s="173"/>
    </row>
    <row r="57988" spans="13:21" s="104" customFormat="1" ht="15.75">
      <c r="M57988" s="172"/>
      <c r="N57988" s="172"/>
      <c r="O57988" s="172"/>
      <c r="U57988" s="173"/>
    </row>
    <row r="57989" spans="13:21" s="104" customFormat="1" ht="15.75">
      <c r="M57989" s="172"/>
      <c r="N57989" s="172"/>
      <c r="O57989" s="172"/>
      <c r="U57989" s="173"/>
    </row>
    <row r="57990" spans="13:21" s="104" customFormat="1" ht="15.75">
      <c r="M57990" s="172"/>
      <c r="N57990" s="172"/>
      <c r="O57990" s="172"/>
      <c r="U57990" s="173"/>
    </row>
    <row r="57991" spans="13:21" s="104" customFormat="1" ht="15.75">
      <c r="M57991" s="172"/>
      <c r="N57991" s="172"/>
      <c r="O57991" s="172"/>
      <c r="U57991" s="173"/>
    </row>
    <row r="57992" spans="13:21" s="104" customFormat="1" ht="15.75">
      <c r="M57992" s="172"/>
      <c r="N57992" s="172"/>
      <c r="O57992" s="172"/>
      <c r="U57992" s="173"/>
    </row>
    <row r="57993" spans="13:21" s="104" customFormat="1" ht="15.75">
      <c r="M57993" s="172"/>
      <c r="N57993" s="172"/>
      <c r="O57993" s="172"/>
      <c r="U57993" s="173"/>
    </row>
    <row r="57994" spans="13:21" s="104" customFormat="1" ht="15.75">
      <c r="M57994" s="172"/>
      <c r="N57994" s="172"/>
      <c r="O57994" s="172"/>
      <c r="U57994" s="173"/>
    </row>
    <row r="57995" spans="13:21" s="104" customFormat="1" ht="15.75">
      <c r="M57995" s="172"/>
      <c r="N57995" s="172"/>
      <c r="O57995" s="172"/>
      <c r="U57995" s="173"/>
    </row>
    <row r="57996" spans="13:21" s="104" customFormat="1" ht="15.75">
      <c r="M57996" s="172"/>
      <c r="N57996" s="172"/>
      <c r="O57996" s="172"/>
      <c r="U57996" s="173"/>
    </row>
    <row r="57997" spans="13:21" s="104" customFormat="1" ht="15.75">
      <c r="M57997" s="172"/>
      <c r="N57997" s="172"/>
      <c r="O57997" s="172"/>
      <c r="U57997" s="173"/>
    </row>
    <row r="57998" spans="13:21" s="104" customFormat="1" ht="15.75">
      <c r="M57998" s="172"/>
      <c r="N57998" s="172"/>
      <c r="O57998" s="172"/>
      <c r="U57998" s="173"/>
    </row>
    <row r="57999" spans="13:21" s="104" customFormat="1" ht="15.75">
      <c r="M57999" s="172"/>
      <c r="N57999" s="172"/>
      <c r="O57999" s="172"/>
      <c r="U57999" s="173"/>
    </row>
    <row r="58000" spans="13:21" s="104" customFormat="1" ht="15.75">
      <c r="M58000" s="172"/>
      <c r="N58000" s="172"/>
      <c r="O58000" s="172"/>
      <c r="U58000" s="173"/>
    </row>
    <row r="58001" spans="13:21" s="104" customFormat="1" ht="15.75">
      <c r="M58001" s="172"/>
      <c r="N58001" s="172"/>
      <c r="O58001" s="172"/>
      <c r="U58001" s="173"/>
    </row>
    <row r="58002" spans="13:21" s="104" customFormat="1" ht="15.75">
      <c r="M58002" s="172"/>
      <c r="N58002" s="172"/>
      <c r="O58002" s="172"/>
      <c r="U58002" s="173"/>
    </row>
    <row r="58003" spans="13:21" s="104" customFormat="1" ht="15.75">
      <c r="M58003" s="172"/>
      <c r="N58003" s="172"/>
      <c r="O58003" s="172"/>
      <c r="U58003" s="173"/>
    </row>
    <row r="58004" spans="13:21" s="104" customFormat="1" ht="15.75">
      <c r="M58004" s="172"/>
      <c r="N58004" s="172"/>
      <c r="O58004" s="172"/>
      <c r="U58004" s="173"/>
    </row>
    <row r="58005" spans="13:21" s="104" customFormat="1" ht="15.75">
      <c r="M58005" s="172"/>
      <c r="N58005" s="172"/>
      <c r="O58005" s="172"/>
      <c r="U58005" s="173"/>
    </row>
    <row r="58006" spans="13:21" s="104" customFormat="1" ht="15.75">
      <c r="M58006" s="172"/>
      <c r="N58006" s="172"/>
      <c r="O58006" s="172"/>
      <c r="U58006" s="173"/>
    </row>
    <row r="58007" spans="13:21" s="104" customFormat="1" ht="15.75">
      <c r="M58007" s="172"/>
      <c r="N58007" s="172"/>
      <c r="O58007" s="172"/>
      <c r="U58007" s="173"/>
    </row>
    <row r="58008" spans="13:21" s="104" customFormat="1" ht="15.75">
      <c r="M58008" s="172"/>
      <c r="N58008" s="172"/>
      <c r="O58008" s="172"/>
      <c r="U58008" s="173"/>
    </row>
    <row r="58009" spans="13:21" s="104" customFormat="1" ht="15.75">
      <c r="M58009" s="172"/>
      <c r="N58009" s="172"/>
      <c r="O58009" s="172"/>
      <c r="U58009" s="173"/>
    </row>
    <row r="58010" spans="13:21" s="104" customFormat="1" ht="15.75">
      <c r="M58010" s="172"/>
      <c r="N58010" s="172"/>
      <c r="O58010" s="172"/>
      <c r="U58010" s="173"/>
    </row>
    <row r="58011" spans="13:21" s="104" customFormat="1" ht="15.75">
      <c r="M58011" s="172"/>
      <c r="N58011" s="172"/>
      <c r="O58011" s="172"/>
      <c r="U58011" s="173"/>
    </row>
    <row r="58012" spans="13:21" s="104" customFormat="1" ht="15.75">
      <c r="M58012" s="172"/>
      <c r="N58012" s="172"/>
      <c r="O58012" s="172"/>
      <c r="U58012" s="173"/>
    </row>
    <row r="58013" spans="13:21" s="104" customFormat="1" ht="15.75">
      <c r="M58013" s="172"/>
      <c r="N58013" s="172"/>
      <c r="O58013" s="172"/>
      <c r="U58013" s="173"/>
    </row>
    <row r="58014" spans="13:21" s="104" customFormat="1" ht="15.75">
      <c r="M58014" s="172"/>
      <c r="N58014" s="172"/>
      <c r="O58014" s="172"/>
      <c r="U58014" s="173"/>
    </row>
    <row r="58015" spans="13:21" s="104" customFormat="1" ht="15.75">
      <c r="M58015" s="172"/>
      <c r="N58015" s="172"/>
      <c r="O58015" s="172"/>
      <c r="U58015" s="173"/>
    </row>
    <row r="58016" spans="13:21" s="104" customFormat="1" ht="15.75">
      <c r="M58016" s="172"/>
      <c r="N58016" s="172"/>
      <c r="O58016" s="172"/>
      <c r="U58016" s="173"/>
    </row>
    <row r="58017" spans="13:21" s="104" customFormat="1" ht="15.75">
      <c r="M58017" s="172"/>
      <c r="N58017" s="172"/>
      <c r="O58017" s="172"/>
      <c r="U58017" s="173"/>
    </row>
    <row r="58018" spans="13:21" s="104" customFormat="1" ht="15.75">
      <c r="M58018" s="172"/>
      <c r="N58018" s="172"/>
      <c r="O58018" s="172"/>
      <c r="U58018" s="173"/>
    </row>
    <row r="58019" spans="13:21" s="104" customFormat="1" ht="15.75">
      <c r="M58019" s="172"/>
      <c r="N58019" s="172"/>
      <c r="O58019" s="172"/>
      <c r="U58019" s="173"/>
    </row>
    <row r="58020" spans="13:21" s="104" customFormat="1" ht="15.75">
      <c r="M58020" s="172"/>
      <c r="N58020" s="172"/>
      <c r="O58020" s="172"/>
      <c r="U58020" s="173"/>
    </row>
    <row r="58021" spans="13:21" s="104" customFormat="1" ht="15.75">
      <c r="M58021" s="172"/>
      <c r="N58021" s="172"/>
      <c r="O58021" s="172"/>
      <c r="U58021" s="173"/>
    </row>
    <row r="58022" spans="13:21" s="104" customFormat="1" ht="15.75">
      <c r="M58022" s="172"/>
      <c r="N58022" s="172"/>
      <c r="O58022" s="172"/>
      <c r="U58022" s="173"/>
    </row>
    <row r="58023" spans="13:21" s="104" customFormat="1" ht="15.75">
      <c r="M58023" s="172"/>
      <c r="N58023" s="172"/>
      <c r="O58023" s="172"/>
      <c r="U58023" s="173"/>
    </row>
    <row r="58024" spans="13:21" s="104" customFormat="1" ht="15.75">
      <c r="M58024" s="172"/>
      <c r="N58024" s="172"/>
      <c r="O58024" s="172"/>
      <c r="U58024" s="173"/>
    </row>
    <row r="58025" spans="13:21" s="104" customFormat="1" ht="15.75">
      <c r="M58025" s="172"/>
      <c r="N58025" s="172"/>
      <c r="O58025" s="172"/>
      <c r="U58025" s="173"/>
    </row>
    <row r="58026" spans="13:21" s="104" customFormat="1" ht="15.75">
      <c r="M58026" s="172"/>
      <c r="N58026" s="172"/>
      <c r="O58026" s="172"/>
      <c r="U58026" s="173"/>
    </row>
    <row r="58027" spans="13:21" s="104" customFormat="1" ht="15.75">
      <c r="M58027" s="172"/>
      <c r="N58027" s="172"/>
      <c r="O58027" s="172"/>
      <c r="U58027" s="173"/>
    </row>
    <row r="58028" spans="13:21" s="104" customFormat="1" ht="15.75">
      <c r="M58028" s="172"/>
      <c r="N58028" s="172"/>
      <c r="O58028" s="172"/>
      <c r="U58028" s="173"/>
    </row>
    <row r="58029" spans="13:21" s="104" customFormat="1" ht="15.75">
      <c r="M58029" s="172"/>
      <c r="N58029" s="172"/>
      <c r="O58029" s="172"/>
      <c r="U58029" s="173"/>
    </row>
    <row r="58030" spans="13:21" s="104" customFormat="1" ht="15.75">
      <c r="M58030" s="172"/>
      <c r="N58030" s="172"/>
      <c r="O58030" s="172"/>
      <c r="U58030" s="173"/>
    </row>
    <row r="58031" spans="13:21" s="104" customFormat="1" ht="15.75">
      <c r="M58031" s="172"/>
      <c r="N58031" s="172"/>
      <c r="O58031" s="172"/>
      <c r="U58031" s="173"/>
    </row>
    <row r="58032" spans="13:21" s="104" customFormat="1" ht="15.75">
      <c r="M58032" s="172"/>
      <c r="N58032" s="172"/>
      <c r="O58032" s="172"/>
      <c r="U58032" s="173"/>
    </row>
    <row r="58033" spans="13:21" s="104" customFormat="1" ht="15.75">
      <c r="M58033" s="172"/>
      <c r="N58033" s="172"/>
      <c r="O58033" s="172"/>
      <c r="U58033" s="173"/>
    </row>
    <row r="58034" spans="13:21" s="104" customFormat="1" ht="15.75">
      <c r="M58034" s="172"/>
      <c r="N58034" s="172"/>
      <c r="O58034" s="172"/>
      <c r="U58034" s="173"/>
    </row>
    <row r="58035" spans="13:21" s="104" customFormat="1" ht="15.75">
      <c r="M58035" s="172"/>
      <c r="N58035" s="172"/>
      <c r="O58035" s="172"/>
      <c r="U58035" s="173"/>
    </row>
    <row r="58036" spans="13:21" s="104" customFormat="1" ht="15.75">
      <c r="M58036" s="172"/>
      <c r="N58036" s="172"/>
      <c r="O58036" s="172"/>
      <c r="U58036" s="173"/>
    </row>
    <row r="58037" spans="13:21" s="104" customFormat="1" ht="15.75">
      <c r="M58037" s="172"/>
      <c r="N58037" s="172"/>
      <c r="O58037" s="172"/>
      <c r="U58037" s="173"/>
    </row>
    <row r="58038" spans="13:21" s="104" customFormat="1" ht="15.75">
      <c r="M58038" s="172"/>
      <c r="N58038" s="172"/>
      <c r="O58038" s="172"/>
      <c r="U58038" s="173"/>
    </row>
    <row r="58039" spans="13:21" s="104" customFormat="1" ht="15.75">
      <c r="M58039" s="172"/>
      <c r="N58039" s="172"/>
      <c r="O58039" s="172"/>
      <c r="U58039" s="173"/>
    </row>
    <row r="58040" spans="13:21" s="104" customFormat="1" ht="15.75">
      <c r="M58040" s="172"/>
      <c r="N58040" s="172"/>
      <c r="O58040" s="172"/>
      <c r="U58040" s="173"/>
    </row>
    <row r="58041" spans="13:21" s="104" customFormat="1" ht="15.75">
      <c r="M58041" s="172"/>
      <c r="N58041" s="172"/>
      <c r="O58041" s="172"/>
      <c r="U58041" s="173"/>
    </row>
    <row r="58042" spans="13:21" s="104" customFormat="1" ht="15.75">
      <c r="M58042" s="172"/>
      <c r="N58042" s="172"/>
      <c r="O58042" s="172"/>
      <c r="U58042" s="173"/>
    </row>
    <row r="58043" spans="13:21" s="104" customFormat="1" ht="15.75">
      <c r="M58043" s="172"/>
      <c r="N58043" s="172"/>
      <c r="O58043" s="172"/>
      <c r="U58043" s="173"/>
    </row>
    <row r="58044" spans="13:21" s="104" customFormat="1" ht="15.75">
      <c r="M58044" s="172"/>
      <c r="N58044" s="172"/>
      <c r="O58044" s="172"/>
      <c r="U58044" s="173"/>
    </row>
    <row r="58045" spans="13:21" s="104" customFormat="1" ht="15.75">
      <c r="M58045" s="172"/>
      <c r="N58045" s="172"/>
      <c r="O58045" s="172"/>
      <c r="U58045" s="173"/>
    </row>
    <row r="58046" spans="13:21" s="104" customFormat="1" ht="15.75">
      <c r="M58046" s="172"/>
      <c r="N58046" s="172"/>
      <c r="O58046" s="172"/>
      <c r="U58046" s="173"/>
    </row>
    <row r="58047" spans="13:21" s="104" customFormat="1" ht="15.75">
      <c r="M58047" s="172"/>
      <c r="N58047" s="172"/>
      <c r="O58047" s="172"/>
      <c r="U58047" s="173"/>
    </row>
    <row r="58048" spans="13:21" s="104" customFormat="1" ht="15.75">
      <c r="M58048" s="172"/>
      <c r="N58048" s="172"/>
      <c r="O58048" s="172"/>
      <c r="U58048" s="173"/>
    </row>
    <row r="58049" spans="13:21" s="104" customFormat="1" ht="15.75">
      <c r="M58049" s="172"/>
      <c r="N58049" s="172"/>
      <c r="O58049" s="172"/>
      <c r="U58049" s="173"/>
    </row>
    <row r="58050" spans="13:21" s="104" customFormat="1" ht="15.75">
      <c r="M58050" s="172"/>
      <c r="N58050" s="172"/>
      <c r="O58050" s="172"/>
      <c r="U58050" s="173"/>
    </row>
    <row r="58051" spans="13:21" s="104" customFormat="1" ht="15.75">
      <c r="M58051" s="172"/>
      <c r="N58051" s="172"/>
      <c r="O58051" s="172"/>
      <c r="U58051" s="173"/>
    </row>
    <row r="58052" spans="13:21" s="104" customFormat="1" ht="15.75">
      <c r="M58052" s="172"/>
      <c r="N58052" s="172"/>
      <c r="O58052" s="172"/>
      <c r="U58052" s="173"/>
    </row>
    <row r="58053" spans="13:21" s="104" customFormat="1" ht="15.75">
      <c r="M58053" s="172"/>
      <c r="N58053" s="172"/>
      <c r="O58053" s="172"/>
      <c r="U58053" s="173"/>
    </row>
    <row r="58054" spans="13:21" s="104" customFormat="1" ht="15.75">
      <c r="M58054" s="172"/>
      <c r="N58054" s="172"/>
      <c r="O58054" s="172"/>
      <c r="U58054" s="173"/>
    </row>
    <row r="58055" spans="13:21" s="104" customFormat="1" ht="15.75">
      <c r="M58055" s="172"/>
      <c r="N58055" s="172"/>
      <c r="O58055" s="172"/>
      <c r="U58055" s="173"/>
    </row>
    <row r="58056" spans="13:21" s="104" customFormat="1" ht="15.75">
      <c r="M58056" s="172"/>
      <c r="N58056" s="172"/>
      <c r="O58056" s="172"/>
      <c r="U58056" s="173"/>
    </row>
    <row r="58057" spans="13:21" s="104" customFormat="1" ht="15.75">
      <c r="M58057" s="172"/>
      <c r="N58057" s="172"/>
      <c r="O58057" s="172"/>
      <c r="U58057" s="173"/>
    </row>
    <row r="58058" spans="13:21" s="104" customFormat="1" ht="15.75">
      <c r="M58058" s="172"/>
      <c r="N58058" s="172"/>
      <c r="O58058" s="172"/>
      <c r="U58058" s="173"/>
    </row>
    <row r="58059" spans="13:21" s="104" customFormat="1" ht="15.75">
      <c r="M58059" s="172"/>
      <c r="N58059" s="172"/>
      <c r="O58059" s="172"/>
      <c r="U58059" s="173"/>
    </row>
    <row r="58060" spans="13:21" s="104" customFormat="1" ht="15.75">
      <c r="M58060" s="172"/>
      <c r="N58060" s="172"/>
      <c r="O58060" s="172"/>
      <c r="U58060" s="173"/>
    </row>
    <row r="58061" spans="13:21" s="104" customFormat="1" ht="15.75">
      <c r="M58061" s="172"/>
      <c r="N58061" s="172"/>
      <c r="O58061" s="172"/>
      <c r="U58061" s="173"/>
    </row>
    <row r="58062" spans="13:21" s="104" customFormat="1" ht="15.75">
      <c r="M58062" s="172"/>
      <c r="N58062" s="172"/>
      <c r="O58062" s="172"/>
      <c r="U58062" s="173"/>
    </row>
    <row r="58063" spans="13:21" s="104" customFormat="1" ht="15.75">
      <c r="M58063" s="172"/>
      <c r="N58063" s="172"/>
      <c r="O58063" s="172"/>
      <c r="U58063" s="173"/>
    </row>
    <row r="58064" spans="13:21" s="104" customFormat="1" ht="15.75">
      <c r="M58064" s="172"/>
      <c r="N58064" s="172"/>
      <c r="O58064" s="172"/>
      <c r="U58064" s="173"/>
    </row>
    <row r="58065" spans="13:21" s="104" customFormat="1" ht="15.75">
      <c r="M58065" s="172"/>
      <c r="N58065" s="172"/>
      <c r="O58065" s="172"/>
      <c r="U58065" s="173"/>
    </row>
    <row r="58066" spans="13:21" s="104" customFormat="1" ht="15.75">
      <c r="M58066" s="172"/>
      <c r="N58066" s="172"/>
      <c r="O58066" s="172"/>
      <c r="U58066" s="173"/>
    </row>
    <row r="58067" spans="13:21" s="104" customFormat="1" ht="15.75">
      <c r="M58067" s="172"/>
      <c r="N58067" s="172"/>
      <c r="O58067" s="172"/>
      <c r="U58067" s="173"/>
    </row>
    <row r="58068" spans="13:21" s="104" customFormat="1" ht="15.75">
      <c r="M58068" s="172"/>
      <c r="N58068" s="172"/>
      <c r="O58068" s="172"/>
      <c r="U58068" s="173"/>
    </row>
    <row r="58069" spans="13:21" s="104" customFormat="1" ht="15.75">
      <c r="M58069" s="172"/>
      <c r="N58069" s="172"/>
      <c r="O58069" s="172"/>
      <c r="U58069" s="173"/>
    </row>
    <row r="58070" spans="13:21" s="104" customFormat="1" ht="15.75">
      <c r="M58070" s="172"/>
      <c r="N58070" s="172"/>
      <c r="O58070" s="172"/>
      <c r="U58070" s="173"/>
    </row>
    <row r="58071" spans="13:21" s="104" customFormat="1" ht="15.75">
      <c r="M58071" s="172"/>
      <c r="N58071" s="172"/>
      <c r="O58071" s="172"/>
      <c r="U58071" s="173"/>
    </row>
    <row r="58072" spans="13:21" s="104" customFormat="1" ht="15.75">
      <c r="M58072" s="172"/>
      <c r="N58072" s="172"/>
      <c r="O58072" s="172"/>
      <c r="U58072" s="173"/>
    </row>
    <row r="58073" spans="13:21" s="104" customFormat="1" ht="15.75">
      <c r="M58073" s="172"/>
      <c r="N58073" s="172"/>
      <c r="O58073" s="172"/>
      <c r="U58073" s="173"/>
    </row>
    <row r="58074" spans="13:21" s="104" customFormat="1" ht="15.75">
      <c r="M58074" s="172"/>
      <c r="N58074" s="172"/>
      <c r="O58074" s="172"/>
      <c r="U58074" s="173"/>
    </row>
    <row r="58075" spans="13:21" s="104" customFormat="1" ht="15.75">
      <c r="M58075" s="172"/>
      <c r="N58075" s="172"/>
      <c r="O58075" s="172"/>
      <c r="U58075" s="173"/>
    </row>
    <row r="58076" spans="13:21" s="104" customFormat="1" ht="15.75">
      <c r="M58076" s="172"/>
      <c r="N58076" s="172"/>
      <c r="O58076" s="172"/>
      <c r="U58076" s="173"/>
    </row>
    <row r="58077" spans="13:21" s="104" customFormat="1" ht="15.75">
      <c r="M58077" s="172"/>
      <c r="N58077" s="172"/>
      <c r="O58077" s="172"/>
      <c r="U58077" s="173"/>
    </row>
    <row r="58078" spans="13:21" s="104" customFormat="1" ht="15.75">
      <c r="M58078" s="172"/>
      <c r="N58078" s="172"/>
      <c r="O58078" s="172"/>
      <c r="U58078" s="173"/>
    </row>
    <row r="58079" spans="13:21" s="104" customFormat="1" ht="15.75">
      <c r="M58079" s="172"/>
      <c r="N58079" s="172"/>
      <c r="O58079" s="172"/>
      <c r="U58079" s="173"/>
    </row>
    <row r="58080" spans="13:21" s="104" customFormat="1" ht="15.75">
      <c r="M58080" s="172"/>
      <c r="N58080" s="172"/>
      <c r="O58080" s="172"/>
      <c r="U58080" s="173"/>
    </row>
    <row r="58081" spans="13:21" s="104" customFormat="1" ht="15.75">
      <c r="M58081" s="172"/>
      <c r="N58081" s="172"/>
      <c r="O58081" s="172"/>
      <c r="U58081" s="173"/>
    </row>
    <row r="58082" spans="13:21" s="104" customFormat="1" ht="15.75">
      <c r="M58082" s="172"/>
      <c r="N58082" s="172"/>
      <c r="O58082" s="172"/>
      <c r="U58082" s="173"/>
    </row>
    <row r="58083" spans="13:21" s="104" customFormat="1" ht="15.75">
      <c r="M58083" s="172"/>
      <c r="N58083" s="172"/>
      <c r="O58083" s="172"/>
      <c r="U58083" s="173"/>
    </row>
    <row r="58084" spans="13:21" s="104" customFormat="1" ht="15.75">
      <c r="M58084" s="172"/>
      <c r="N58084" s="172"/>
      <c r="O58084" s="172"/>
      <c r="U58084" s="173"/>
    </row>
    <row r="58085" spans="13:21" s="104" customFormat="1" ht="15.75">
      <c r="M58085" s="172"/>
      <c r="N58085" s="172"/>
      <c r="O58085" s="172"/>
      <c r="U58085" s="173"/>
    </row>
    <row r="58086" spans="13:21" s="104" customFormat="1" ht="15.75">
      <c r="M58086" s="172"/>
      <c r="N58086" s="172"/>
      <c r="O58086" s="172"/>
      <c r="U58086" s="173"/>
    </row>
    <row r="58087" spans="13:21" s="104" customFormat="1" ht="15.75">
      <c r="M58087" s="172"/>
      <c r="N58087" s="172"/>
      <c r="O58087" s="172"/>
      <c r="U58087" s="173"/>
    </row>
    <row r="58088" spans="13:21" s="104" customFormat="1" ht="15.75">
      <c r="M58088" s="172"/>
      <c r="N58088" s="172"/>
      <c r="O58088" s="172"/>
      <c r="U58088" s="173"/>
    </row>
    <row r="58089" spans="13:21" s="104" customFormat="1" ht="15.75">
      <c r="M58089" s="172"/>
      <c r="N58089" s="172"/>
      <c r="O58089" s="172"/>
      <c r="U58089" s="173"/>
    </row>
    <row r="58090" spans="13:21" s="104" customFormat="1" ht="15.75">
      <c r="M58090" s="172"/>
      <c r="N58090" s="172"/>
      <c r="O58090" s="172"/>
      <c r="U58090" s="173"/>
    </row>
    <row r="58091" spans="13:21" s="104" customFormat="1" ht="15.75">
      <c r="M58091" s="172"/>
      <c r="N58091" s="172"/>
      <c r="O58091" s="172"/>
      <c r="U58091" s="173"/>
    </row>
    <row r="58092" spans="13:21" s="104" customFormat="1" ht="15.75">
      <c r="M58092" s="172"/>
      <c r="N58092" s="172"/>
      <c r="O58092" s="172"/>
      <c r="U58092" s="173"/>
    </row>
    <row r="58093" spans="13:21" s="104" customFormat="1" ht="15.75">
      <c r="M58093" s="172"/>
      <c r="N58093" s="172"/>
      <c r="O58093" s="172"/>
      <c r="U58093" s="173"/>
    </row>
    <row r="58094" spans="13:21" s="104" customFormat="1" ht="15.75">
      <c r="M58094" s="172"/>
      <c r="N58094" s="172"/>
      <c r="O58094" s="172"/>
      <c r="U58094" s="173"/>
    </row>
    <row r="58095" spans="13:21" s="104" customFormat="1" ht="15.75">
      <c r="M58095" s="172"/>
      <c r="N58095" s="172"/>
      <c r="O58095" s="172"/>
      <c r="U58095" s="173"/>
    </row>
    <row r="58096" spans="13:21" s="104" customFormat="1" ht="15.75">
      <c r="M58096" s="172"/>
      <c r="N58096" s="172"/>
      <c r="O58096" s="172"/>
      <c r="U58096" s="173"/>
    </row>
    <row r="58097" spans="13:21" s="104" customFormat="1" ht="15.75">
      <c r="M58097" s="172"/>
      <c r="N58097" s="172"/>
      <c r="O58097" s="172"/>
      <c r="U58097" s="173"/>
    </row>
    <row r="58098" spans="13:21" s="104" customFormat="1" ht="15.75">
      <c r="M58098" s="172"/>
      <c r="N58098" s="172"/>
      <c r="O58098" s="172"/>
      <c r="U58098" s="173"/>
    </row>
    <row r="58099" spans="13:21" s="104" customFormat="1" ht="15.75">
      <c r="M58099" s="172"/>
      <c r="N58099" s="172"/>
      <c r="O58099" s="172"/>
      <c r="U58099" s="173"/>
    </row>
    <row r="58100" spans="13:21" s="104" customFormat="1" ht="15.75">
      <c r="M58100" s="172"/>
      <c r="N58100" s="172"/>
      <c r="O58100" s="172"/>
      <c r="U58100" s="173"/>
    </row>
    <row r="58101" spans="13:21" s="104" customFormat="1" ht="15.75">
      <c r="M58101" s="172"/>
      <c r="N58101" s="172"/>
      <c r="O58101" s="172"/>
      <c r="U58101" s="173"/>
    </row>
    <row r="58102" spans="13:21" s="104" customFormat="1" ht="15.75">
      <c r="M58102" s="172"/>
      <c r="N58102" s="172"/>
      <c r="O58102" s="172"/>
      <c r="U58102" s="173"/>
    </row>
    <row r="58103" spans="13:21" s="104" customFormat="1" ht="15.75">
      <c r="M58103" s="172"/>
      <c r="N58103" s="172"/>
      <c r="O58103" s="172"/>
      <c r="U58103" s="173"/>
    </row>
    <row r="58104" spans="13:21" s="104" customFormat="1" ht="15.75">
      <c r="M58104" s="172"/>
      <c r="N58104" s="172"/>
      <c r="O58104" s="172"/>
      <c r="U58104" s="173"/>
    </row>
    <row r="58105" spans="13:21" s="104" customFormat="1" ht="15.75">
      <c r="M58105" s="172"/>
      <c r="N58105" s="172"/>
      <c r="O58105" s="172"/>
      <c r="U58105" s="173"/>
    </row>
    <row r="58106" spans="13:21" s="104" customFormat="1" ht="15.75">
      <c r="M58106" s="172"/>
      <c r="N58106" s="172"/>
      <c r="O58106" s="172"/>
      <c r="U58106" s="173"/>
    </row>
    <row r="58107" spans="13:21" s="104" customFormat="1" ht="15.75">
      <c r="M58107" s="172"/>
      <c r="N58107" s="172"/>
      <c r="O58107" s="172"/>
      <c r="U58107" s="173"/>
    </row>
    <row r="58108" spans="13:21" s="104" customFormat="1" ht="15.75">
      <c r="M58108" s="172"/>
      <c r="N58108" s="172"/>
      <c r="O58108" s="172"/>
      <c r="U58108" s="173"/>
    </row>
    <row r="58109" spans="13:21" s="104" customFormat="1" ht="15.75">
      <c r="M58109" s="172"/>
      <c r="N58109" s="172"/>
      <c r="O58109" s="172"/>
      <c r="U58109" s="173"/>
    </row>
    <row r="58110" spans="13:21" s="104" customFormat="1" ht="15.75">
      <c r="M58110" s="172"/>
      <c r="N58110" s="172"/>
      <c r="O58110" s="172"/>
      <c r="U58110" s="173"/>
    </row>
    <row r="58111" spans="13:21" s="104" customFormat="1" ht="15.75">
      <c r="M58111" s="172"/>
      <c r="N58111" s="172"/>
      <c r="O58111" s="172"/>
      <c r="U58111" s="173"/>
    </row>
    <row r="58112" spans="13:21" s="104" customFormat="1" ht="15.75">
      <c r="M58112" s="172"/>
      <c r="N58112" s="172"/>
      <c r="O58112" s="172"/>
      <c r="U58112" s="173"/>
    </row>
    <row r="58113" spans="13:21" s="104" customFormat="1" ht="15.75">
      <c r="M58113" s="172"/>
      <c r="N58113" s="172"/>
      <c r="O58113" s="172"/>
      <c r="U58113" s="173"/>
    </row>
    <row r="58114" spans="13:21" s="104" customFormat="1" ht="15.75">
      <c r="M58114" s="172"/>
      <c r="N58114" s="172"/>
      <c r="O58114" s="172"/>
      <c r="U58114" s="173"/>
    </row>
    <row r="58115" spans="13:21" s="104" customFormat="1" ht="15.75">
      <c r="M58115" s="172"/>
      <c r="N58115" s="172"/>
      <c r="O58115" s="172"/>
      <c r="U58115" s="173"/>
    </row>
    <row r="58116" spans="13:21" s="104" customFormat="1" ht="15.75">
      <c r="M58116" s="172"/>
      <c r="N58116" s="172"/>
      <c r="O58116" s="172"/>
      <c r="U58116" s="173"/>
    </row>
    <row r="58117" spans="13:21" s="104" customFormat="1" ht="15.75">
      <c r="M58117" s="172"/>
      <c r="N58117" s="172"/>
      <c r="O58117" s="172"/>
      <c r="U58117" s="173"/>
    </row>
    <row r="58118" spans="13:21" s="104" customFormat="1" ht="15.75">
      <c r="M58118" s="172"/>
      <c r="N58118" s="172"/>
      <c r="O58118" s="172"/>
      <c r="U58118" s="173"/>
    </row>
    <row r="58119" spans="13:21" s="104" customFormat="1" ht="15.75">
      <c r="M58119" s="172"/>
      <c r="N58119" s="172"/>
      <c r="O58119" s="172"/>
      <c r="U58119" s="173"/>
    </row>
    <row r="58120" spans="13:21" s="104" customFormat="1" ht="15.75">
      <c r="M58120" s="172"/>
      <c r="N58120" s="172"/>
      <c r="O58120" s="172"/>
      <c r="U58120" s="173"/>
    </row>
    <row r="58121" spans="13:21" s="104" customFormat="1" ht="15.75">
      <c r="M58121" s="172"/>
      <c r="N58121" s="172"/>
      <c r="O58121" s="172"/>
      <c r="U58121" s="173"/>
    </row>
    <row r="58122" spans="13:21" s="104" customFormat="1" ht="15.75">
      <c r="M58122" s="172"/>
      <c r="N58122" s="172"/>
      <c r="O58122" s="172"/>
      <c r="U58122" s="173"/>
    </row>
    <row r="58123" spans="13:21" s="104" customFormat="1" ht="15.75">
      <c r="M58123" s="172"/>
      <c r="N58123" s="172"/>
      <c r="O58123" s="172"/>
      <c r="U58123" s="173"/>
    </row>
    <row r="58124" spans="13:21" s="104" customFormat="1" ht="15.75">
      <c r="M58124" s="172"/>
      <c r="N58124" s="172"/>
      <c r="O58124" s="172"/>
      <c r="U58124" s="173"/>
    </row>
    <row r="58125" spans="13:21" s="104" customFormat="1" ht="15.75">
      <c r="M58125" s="172"/>
      <c r="N58125" s="172"/>
      <c r="O58125" s="172"/>
      <c r="U58125" s="173"/>
    </row>
    <row r="58126" spans="13:21" s="104" customFormat="1" ht="15.75">
      <c r="M58126" s="172"/>
      <c r="N58126" s="172"/>
      <c r="O58126" s="172"/>
      <c r="U58126" s="173"/>
    </row>
    <row r="58127" spans="13:21" s="104" customFormat="1" ht="15.75">
      <c r="M58127" s="172"/>
      <c r="N58127" s="172"/>
      <c r="O58127" s="172"/>
      <c r="U58127" s="173"/>
    </row>
    <row r="58128" spans="13:21" s="104" customFormat="1" ht="15.75">
      <c r="M58128" s="172"/>
      <c r="N58128" s="172"/>
      <c r="O58128" s="172"/>
      <c r="U58128" s="173"/>
    </row>
    <row r="58129" spans="13:21" s="104" customFormat="1" ht="15.75">
      <c r="M58129" s="172"/>
      <c r="N58129" s="172"/>
      <c r="O58129" s="172"/>
      <c r="U58129" s="173"/>
    </row>
    <row r="58130" spans="13:21" s="104" customFormat="1" ht="15.75">
      <c r="M58130" s="172"/>
      <c r="N58130" s="172"/>
      <c r="O58130" s="172"/>
      <c r="U58130" s="173"/>
    </row>
    <row r="58131" spans="13:21" s="104" customFormat="1" ht="15.75">
      <c r="M58131" s="172"/>
      <c r="N58131" s="172"/>
      <c r="O58131" s="172"/>
      <c r="U58131" s="173"/>
    </row>
    <row r="58132" spans="13:21" s="104" customFormat="1" ht="15.75">
      <c r="M58132" s="172"/>
      <c r="N58132" s="172"/>
      <c r="O58132" s="172"/>
      <c r="U58132" s="173"/>
    </row>
    <row r="58133" spans="13:21" s="104" customFormat="1" ht="15.75">
      <c r="M58133" s="172"/>
      <c r="N58133" s="172"/>
      <c r="O58133" s="172"/>
      <c r="U58133" s="173"/>
    </row>
    <row r="58134" spans="13:21" s="104" customFormat="1" ht="15.75">
      <c r="M58134" s="172"/>
      <c r="N58134" s="172"/>
      <c r="O58134" s="172"/>
      <c r="U58134" s="173"/>
    </row>
    <row r="58135" spans="13:21" s="104" customFormat="1" ht="15.75">
      <c r="M58135" s="172"/>
      <c r="N58135" s="172"/>
      <c r="O58135" s="172"/>
      <c r="U58135" s="173"/>
    </row>
    <row r="58136" spans="13:21" s="104" customFormat="1" ht="15.75">
      <c r="M58136" s="172"/>
      <c r="N58136" s="172"/>
      <c r="O58136" s="172"/>
      <c r="U58136" s="173"/>
    </row>
    <row r="58137" spans="13:21" s="104" customFormat="1" ht="15.75">
      <c r="M58137" s="172"/>
      <c r="N58137" s="172"/>
      <c r="O58137" s="172"/>
      <c r="U58137" s="173"/>
    </row>
    <row r="58138" spans="13:21" s="104" customFormat="1" ht="15.75">
      <c r="M58138" s="172"/>
      <c r="N58138" s="172"/>
      <c r="O58138" s="172"/>
      <c r="U58138" s="173"/>
    </row>
    <row r="58139" spans="13:21" s="104" customFormat="1" ht="15.75">
      <c r="M58139" s="172"/>
      <c r="N58139" s="172"/>
      <c r="O58139" s="172"/>
      <c r="U58139" s="173"/>
    </row>
    <row r="58140" spans="13:21" s="104" customFormat="1" ht="15.75">
      <c r="M58140" s="172"/>
      <c r="N58140" s="172"/>
      <c r="O58140" s="172"/>
      <c r="U58140" s="173"/>
    </row>
    <row r="58141" spans="13:21" s="104" customFormat="1" ht="15.75">
      <c r="M58141" s="172"/>
      <c r="N58141" s="172"/>
      <c r="O58141" s="172"/>
      <c r="U58141" s="173"/>
    </row>
    <row r="58142" spans="13:21" s="104" customFormat="1" ht="15.75">
      <c r="M58142" s="172"/>
      <c r="N58142" s="172"/>
      <c r="O58142" s="172"/>
      <c r="U58142" s="173"/>
    </row>
    <row r="58143" spans="13:21" s="104" customFormat="1" ht="15.75">
      <c r="M58143" s="172"/>
      <c r="N58143" s="172"/>
      <c r="O58143" s="172"/>
      <c r="U58143" s="173"/>
    </row>
    <row r="58144" spans="13:21" s="104" customFormat="1" ht="15.75">
      <c r="M58144" s="172"/>
      <c r="N58144" s="172"/>
      <c r="O58144" s="172"/>
      <c r="U58144" s="173"/>
    </row>
    <row r="58145" spans="13:21" s="104" customFormat="1" ht="15.75">
      <c r="M58145" s="172"/>
      <c r="N58145" s="172"/>
      <c r="O58145" s="172"/>
      <c r="U58145" s="173"/>
    </row>
    <row r="58146" spans="13:21" s="104" customFormat="1" ht="15.75">
      <c r="M58146" s="172"/>
      <c r="N58146" s="172"/>
      <c r="O58146" s="172"/>
      <c r="U58146" s="173"/>
    </row>
    <row r="58147" spans="13:21" s="104" customFormat="1" ht="15.75">
      <c r="M58147" s="172"/>
      <c r="N58147" s="172"/>
      <c r="O58147" s="172"/>
      <c r="U58147" s="173"/>
    </row>
    <row r="58148" spans="13:21" s="104" customFormat="1" ht="15.75">
      <c r="M58148" s="172"/>
      <c r="N58148" s="172"/>
      <c r="O58148" s="172"/>
      <c r="U58148" s="173"/>
    </row>
    <row r="58149" spans="13:21" s="104" customFormat="1" ht="15.75">
      <c r="M58149" s="172"/>
      <c r="N58149" s="172"/>
      <c r="O58149" s="172"/>
      <c r="U58149" s="173"/>
    </row>
    <row r="58150" spans="13:21" s="104" customFormat="1" ht="15.75">
      <c r="M58150" s="172"/>
      <c r="N58150" s="172"/>
      <c r="O58150" s="172"/>
      <c r="U58150" s="173"/>
    </row>
    <row r="58151" spans="13:21" s="104" customFormat="1" ht="15.75">
      <c r="M58151" s="172"/>
      <c r="N58151" s="172"/>
      <c r="O58151" s="172"/>
      <c r="U58151" s="173"/>
    </row>
    <row r="58152" spans="13:21" s="104" customFormat="1" ht="15.75">
      <c r="M58152" s="172"/>
      <c r="N58152" s="172"/>
      <c r="O58152" s="172"/>
      <c r="U58152" s="173"/>
    </row>
    <row r="58153" spans="13:21" s="104" customFormat="1" ht="15.75">
      <c r="M58153" s="172"/>
      <c r="N58153" s="172"/>
      <c r="O58153" s="172"/>
      <c r="U58153" s="173"/>
    </row>
    <row r="58154" spans="13:21" s="104" customFormat="1" ht="15.75">
      <c r="M58154" s="172"/>
      <c r="N58154" s="172"/>
      <c r="O58154" s="172"/>
      <c r="U58154" s="173"/>
    </row>
    <row r="58155" spans="13:21" s="104" customFormat="1" ht="15.75">
      <c r="M58155" s="172"/>
      <c r="N58155" s="172"/>
      <c r="O58155" s="172"/>
      <c r="U58155" s="173"/>
    </row>
    <row r="58156" spans="13:21" s="104" customFormat="1" ht="15.75">
      <c r="M58156" s="172"/>
      <c r="N58156" s="172"/>
      <c r="O58156" s="172"/>
      <c r="U58156" s="173"/>
    </row>
    <row r="58157" spans="13:21" s="104" customFormat="1" ht="15.75">
      <c r="M58157" s="172"/>
      <c r="N58157" s="172"/>
      <c r="O58157" s="172"/>
      <c r="U58157" s="173"/>
    </row>
    <row r="58158" spans="13:21" s="104" customFormat="1" ht="15.75">
      <c r="M58158" s="172"/>
      <c r="N58158" s="172"/>
      <c r="O58158" s="172"/>
      <c r="U58158" s="173"/>
    </row>
    <row r="58159" spans="13:21" s="104" customFormat="1" ht="15.75">
      <c r="M58159" s="172"/>
      <c r="N58159" s="172"/>
      <c r="O58159" s="172"/>
      <c r="U58159" s="173"/>
    </row>
    <row r="58160" spans="13:21" s="104" customFormat="1" ht="15.75">
      <c r="M58160" s="172"/>
      <c r="N58160" s="172"/>
      <c r="O58160" s="172"/>
      <c r="U58160" s="173"/>
    </row>
    <row r="58161" spans="13:21" s="104" customFormat="1" ht="15.75">
      <c r="M58161" s="172"/>
      <c r="N58161" s="172"/>
      <c r="O58161" s="172"/>
      <c r="U58161" s="173"/>
    </row>
    <row r="58162" spans="13:21" s="104" customFormat="1" ht="15.75">
      <c r="M58162" s="172"/>
      <c r="N58162" s="172"/>
      <c r="O58162" s="172"/>
      <c r="U58162" s="173"/>
    </row>
    <row r="58163" spans="13:21" s="104" customFormat="1" ht="15.75">
      <c r="M58163" s="172"/>
      <c r="N58163" s="172"/>
      <c r="O58163" s="172"/>
      <c r="U58163" s="173"/>
    </row>
    <row r="58164" spans="13:21" s="104" customFormat="1" ht="15.75">
      <c r="M58164" s="172"/>
      <c r="N58164" s="172"/>
      <c r="O58164" s="172"/>
      <c r="U58164" s="173"/>
    </row>
    <row r="58165" spans="13:21" s="104" customFormat="1" ht="15.75">
      <c r="M58165" s="172"/>
      <c r="N58165" s="172"/>
      <c r="O58165" s="172"/>
      <c r="U58165" s="173"/>
    </row>
    <row r="58166" spans="13:21" s="104" customFormat="1" ht="15.75">
      <c r="M58166" s="172"/>
      <c r="N58166" s="172"/>
      <c r="O58166" s="172"/>
      <c r="U58166" s="173"/>
    </row>
    <row r="58167" spans="13:21" s="104" customFormat="1" ht="15.75">
      <c r="M58167" s="172"/>
      <c r="N58167" s="172"/>
      <c r="O58167" s="172"/>
      <c r="U58167" s="173"/>
    </row>
    <row r="58168" spans="13:21" s="104" customFormat="1" ht="15.75">
      <c r="M58168" s="172"/>
      <c r="N58168" s="172"/>
      <c r="O58168" s="172"/>
      <c r="U58168" s="173"/>
    </row>
    <row r="58169" spans="13:21" s="104" customFormat="1" ht="15.75">
      <c r="M58169" s="172"/>
      <c r="N58169" s="172"/>
      <c r="O58169" s="172"/>
      <c r="U58169" s="173"/>
    </row>
    <row r="58170" spans="13:21" s="104" customFormat="1" ht="15.75">
      <c r="M58170" s="172"/>
      <c r="N58170" s="172"/>
      <c r="O58170" s="172"/>
      <c r="U58170" s="173"/>
    </row>
    <row r="58171" spans="13:21" s="104" customFormat="1" ht="15.75">
      <c r="M58171" s="172"/>
      <c r="N58171" s="172"/>
      <c r="O58171" s="172"/>
      <c r="U58171" s="173"/>
    </row>
    <row r="58172" spans="13:21" s="104" customFormat="1" ht="15.75">
      <c r="M58172" s="172"/>
      <c r="N58172" s="172"/>
      <c r="O58172" s="172"/>
      <c r="U58172" s="173"/>
    </row>
    <row r="58173" spans="13:21" s="104" customFormat="1" ht="15.75">
      <c r="M58173" s="172"/>
      <c r="N58173" s="172"/>
      <c r="O58173" s="172"/>
      <c r="U58173" s="173"/>
    </row>
    <row r="58174" spans="13:21" s="104" customFormat="1" ht="15.75">
      <c r="M58174" s="172"/>
      <c r="N58174" s="172"/>
      <c r="O58174" s="172"/>
      <c r="U58174" s="173"/>
    </row>
    <row r="58175" spans="13:21" s="104" customFormat="1" ht="15.75">
      <c r="M58175" s="172"/>
      <c r="N58175" s="172"/>
      <c r="O58175" s="172"/>
      <c r="U58175" s="173"/>
    </row>
    <row r="58176" spans="13:21" s="104" customFormat="1" ht="15.75">
      <c r="M58176" s="172"/>
      <c r="N58176" s="172"/>
      <c r="O58176" s="172"/>
      <c r="U58176" s="173"/>
    </row>
    <row r="58177" spans="13:21" s="104" customFormat="1" ht="15.75">
      <c r="M58177" s="172"/>
      <c r="N58177" s="172"/>
      <c r="O58177" s="172"/>
      <c r="U58177" s="173"/>
    </row>
    <row r="58178" spans="13:21" s="104" customFormat="1" ht="15.75">
      <c r="M58178" s="172"/>
      <c r="N58178" s="172"/>
      <c r="O58178" s="172"/>
      <c r="U58178" s="173"/>
    </row>
    <row r="58179" spans="13:21" s="104" customFormat="1" ht="15.75">
      <c r="M58179" s="172"/>
      <c r="N58179" s="172"/>
      <c r="O58179" s="172"/>
      <c r="U58179" s="173"/>
    </row>
    <row r="58180" spans="13:21" s="104" customFormat="1" ht="15.75">
      <c r="M58180" s="172"/>
      <c r="N58180" s="172"/>
      <c r="O58180" s="172"/>
      <c r="U58180" s="173"/>
    </row>
    <row r="58181" spans="13:21" s="104" customFormat="1" ht="15.75">
      <c r="M58181" s="172"/>
      <c r="N58181" s="172"/>
      <c r="O58181" s="172"/>
      <c r="U58181" s="173"/>
    </row>
    <row r="58182" spans="13:21" s="104" customFormat="1" ht="15.75">
      <c r="M58182" s="172"/>
      <c r="N58182" s="172"/>
      <c r="O58182" s="172"/>
      <c r="U58182" s="173"/>
    </row>
    <row r="58183" spans="13:21" s="104" customFormat="1" ht="15.75">
      <c r="M58183" s="172"/>
      <c r="N58183" s="172"/>
      <c r="O58183" s="172"/>
      <c r="U58183" s="173"/>
    </row>
    <row r="58184" spans="13:21" s="104" customFormat="1" ht="15.75">
      <c r="M58184" s="172"/>
      <c r="N58184" s="172"/>
      <c r="O58184" s="172"/>
      <c r="U58184" s="173"/>
    </row>
    <row r="58185" spans="13:21" s="104" customFormat="1" ht="15.75">
      <c r="M58185" s="172"/>
      <c r="N58185" s="172"/>
      <c r="O58185" s="172"/>
      <c r="U58185" s="173"/>
    </row>
    <row r="58186" spans="13:21" s="104" customFormat="1" ht="15.75">
      <c r="M58186" s="172"/>
      <c r="N58186" s="172"/>
      <c r="O58186" s="172"/>
      <c r="U58186" s="173"/>
    </row>
    <row r="58187" spans="13:21" s="104" customFormat="1" ht="15.75">
      <c r="M58187" s="172"/>
      <c r="N58187" s="172"/>
      <c r="O58187" s="172"/>
      <c r="U58187" s="173"/>
    </row>
    <row r="58188" spans="13:21" s="104" customFormat="1" ht="15.75">
      <c r="M58188" s="172"/>
      <c r="N58188" s="172"/>
      <c r="O58188" s="172"/>
      <c r="U58188" s="173"/>
    </row>
    <row r="58189" spans="13:21" s="104" customFormat="1" ht="15.75">
      <c r="M58189" s="172"/>
      <c r="N58189" s="172"/>
      <c r="O58189" s="172"/>
      <c r="U58189" s="173"/>
    </row>
    <row r="58190" spans="13:21" s="104" customFormat="1" ht="15.75">
      <c r="M58190" s="172"/>
      <c r="N58190" s="172"/>
      <c r="O58190" s="172"/>
      <c r="U58190" s="173"/>
    </row>
    <row r="58191" spans="13:21" s="104" customFormat="1" ht="15.75">
      <c r="M58191" s="172"/>
      <c r="N58191" s="172"/>
      <c r="O58191" s="172"/>
      <c r="U58191" s="173"/>
    </row>
    <row r="58192" spans="13:21" s="104" customFormat="1" ht="15.75">
      <c r="M58192" s="172"/>
      <c r="N58192" s="172"/>
      <c r="O58192" s="172"/>
      <c r="U58192" s="173"/>
    </row>
    <row r="58193" spans="13:21" s="104" customFormat="1" ht="15.75">
      <c r="M58193" s="172"/>
      <c r="N58193" s="172"/>
      <c r="O58193" s="172"/>
      <c r="U58193" s="173"/>
    </row>
    <row r="58194" spans="13:21" s="104" customFormat="1" ht="15.75">
      <c r="M58194" s="172"/>
      <c r="N58194" s="172"/>
      <c r="O58194" s="172"/>
      <c r="U58194" s="173"/>
    </row>
    <row r="58195" spans="13:21" s="104" customFormat="1" ht="15.75">
      <c r="M58195" s="172"/>
      <c r="N58195" s="172"/>
      <c r="O58195" s="172"/>
      <c r="U58195" s="173"/>
    </row>
    <row r="58196" spans="13:21" s="104" customFormat="1" ht="15.75">
      <c r="M58196" s="172"/>
      <c r="N58196" s="172"/>
      <c r="O58196" s="172"/>
      <c r="U58196" s="173"/>
    </row>
    <row r="58197" spans="13:21" s="104" customFormat="1" ht="15.75">
      <c r="M58197" s="172"/>
      <c r="N58197" s="172"/>
      <c r="O58197" s="172"/>
      <c r="U58197" s="173"/>
    </row>
    <row r="58198" spans="13:21" s="104" customFormat="1" ht="15.75">
      <c r="M58198" s="172"/>
      <c r="N58198" s="172"/>
      <c r="O58198" s="172"/>
      <c r="U58198" s="173"/>
    </row>
    <row r="58199" spans="13:21" s="104" customFormat="1" ht="15.75">
      <c r="M58199" s="172"/>
      <c r="N58199" s="172"/>
      <c r="O58199" s="172"/>
      <c r="U58199" s="173"/>
    </row>
    <row r="58200" spans="13:21" s="104" customFormat="1" ht="15.75">
      <c r="M58200" s="172"/>
      <c r="N58200" s="172"/>
      <c r="O58200" s="172"/>
      <c r="U58200" s="173"/>
    </row>
    <row r="58201" spans="13:21" s="104" customFormat="1" ht="15.75">
      <c r="M58201" s="172"/>
      <c r="N58201" s="172"/>
      <c r="O58201" s="172"/>
      <c r="U58201" s="173"/>
    </row>
    <row r="58202" spans="13:21" s="104" customFormat="1" ht="15.75">
      <c r="M58202" s="172"/>
      <c r="N58202" s="172"/>
      <c r="O58202" s="172"/>
      <c r="U58202" s="173"/>
    </row>
    <row r="58203" spans="13:21" s="104" customFormat="1" ht="15.75">
      <c r="M58203" s="172"/>
      <c r="N58203" s="172"/>
      <c r="O58203" s="172"/>
      <c r="U58203" s="173"/>
    </row>
    <row r="58204" spans="13:21" s="104" customFormat="1" ht="15.75">
      <c r="M58204" s="172"/>
      <c r="N58204" s="172"/>
      <c r="O58204" s="172"/>
      <c r="U58204" s="173"/>
    </row>
    <row r="58205" spans="13:21" s="104" customFormat="1" ht="15.75">
      <c r="M58205" s="172"/>
      <c r="N58205" s="172"/>
      <c r="O58205" s="172"/>
      <c r="U58205" s="173"/>
    </row>
    <row r="58206" spans="13:21" s="104" customFormat="1" ht="15.75">
      <c r="M58206" s="172"/>
      <c r="N58206" s="172"/>
      <c r="O58206" s="172"/>
      <c r="U58206" s="173"/>
    </row>
    <row r="58207" spans="13:21" s="104" customFormat="1" ht="15.75">
      <c r="M58207" s="172"/>
      <c r="N58207" s="172"/>
      <c r="O58207" s="172"/>
      <c r="U58207" s="173"/>
    </row>
    <row r="58208" spans="13:21" s="104" customFormat="1" ht="15.75">
      <c r="M58208" s="172"/>
      <c r="N58208" s="172"/>
      <c r="O58208" s="172"/>
      <c r="U58208" s="173"/>
    </row>
    <row r="58209" spans="13:21" s="104" customFormat="1" ht="15.75">
      <c r="M58209" s="172"/>
      <c r="N58209" s="172"/>
      <c r="O58209" s="172"/>
      <c r="U58209" s="173"/>
    </row>
    <row r="58210" spans="13:21" s="104" customFormat="1" ht="15.75">
      <c r="M58210" s="172"/>
      <c r="N58210" s="172"/>
      <c r="O58210" s="172"/>
      <c r="U58210" s="173"/>
    </row>
    <row r="58211" spans="13:21" s="104" customFormat="1" ht="15.75">
      <c r="M58211" s="172"/>
      <c r="N58211" s="172"/>
      <c r="O58211" s="172"/>
      <c r="U58211" s="173"/>
    </row>
    <row r="58212" spans="13:21" s="104" customFormat="1" ht="15.75">
      <c r="M58212" s="172"/>
      <c r="N58212" s="172"/>
      <c r="O58212" s="172"/>
      <c r="U58212" s="173"/>
    </row>
    <row r="58213" spans="13:21" s="104" customFormat="1" ht="15.75">
      <c r="M58213" s="172"/>
      <c r="N58213" s="172"/>
      <c r="O58213" s="172"/>
      <c r="U58213" s="173"/>
    </row>
    <row r="58214" spans="13:21" s="104" customFormat="1" ht="15.75">
      <c r="M58214" s="172"/>
      <c r="N58214" s="172"/>
      <c r="O58214" s="172"/>
      <c r="U58214" s="173"/>
    </row>
    <row r="58215" spans="13:21" s="104" customFormat="1" ht="15.75">
      <c r="M58215" s="172"/>
      <c r="N58215" s="172"/>
      <c r="O58215" s="172"/>
      <c r="U58215" s="173"/>
    </row>
    <row r="58216" spans="13:21" s="104" customFormat="1" ht="15.75">
      <c r="M58216" s="172"/>
      <c r="N58216" s="172"/>
      <c r="O58216" s="172"/>
      <c r="U58216" s="173"/>
    </row>
    <row r="58217" spans="13:21" s="104" customFormat="1" ht="15.75">
      <c r="M58217" s="172"/>
      <c r="N58217" s="172"/>
      <c r="O58217" s="172"/>
      <c r="U58217" s="173"/>
    </row>
    <row r="58218" spans="13:21" s="104" customFormat="1" ht="15.75">
      <c r="M58218" s="172"/>
      <c r="N58218" s="172"/>
      <c r="O58218" s="172"/>
      <c r="U58218" s="173"/>
    </row>
    <row r="58219" spans="13:21" s="104" customFormat="1" ht="15.75">
      <c r="M58219" s="172"/>
      <c r="N58219" s="172"/>
      <c r="O58219" s="172"/>
      <c r="U58219" s="173"/>
    </row>
    <row r="58220" spans="13:21" s="104" customFormat="1" ht="15.75">
      <c r="M58220" s="172"/>
      <c r="N58220" s="172"/>
      <c r="O58220" s="172"/>
      <c r="U58220" s="173"/>
    </row>
    <row r="58221" spans="13:21" s="104" customFormat="1" ht="15.75">
      <c r="M58221" s="172"/>
      <c r="N58221" s="172"/>
      <c r="O58221" s="172"/>
      <c r="U58221" s="173"/>
    </row>
    <row r="58222" spans="13:21" s="104" customFormat="1" ht="15.75">
      <c r="M58222" s="172"/>
      <c r="N58222" s="172"/>
      <c r="O58222" s="172"/>
      <c r="U58222" s="173"/>
    </row>
    <row r="58223" spans="13:21" s="104" customFormat="1" ht="15.75">
      <c r="M58223" s="172"/>
      <c r="N58223" s="172"/>
      <c r="O58223" s="172"/>
      <c r="U58223" s="173"/>
    </row>
    <row r="58224" spans="13:21" s="104" customFormat="1" ht="15.75">
      <c r="M58224" s="172"/>
      <c r="N58224" s="172"/>
      <c r="O58224" s="172"/>
      <c r="U58224" s="173"/>
    </row>
    <row r="58225" spans="13:21" s="104" customFormat="1" ht="15.75">
      <c r="M58225" s="172"/>
      <c r="N58225" s="172"/>
      <c r="O58225" s="172"/>
      <c r="U58225" s="173"/>
    </row>
    <row r="58226" spans="13:21" s="104" customFormat="1" ht="15.75">
      <c r="M58226" s="172"/>
      <c r="N58226" s="172"/>
      <c r="O58226" s="172"/>
      <c r="U58226" s="173"/>
    </row>
    <row r="58227" spans="13:21" s="104" customFormat="1" ht="15.75">
      <c r="M58227" s="172"/>
      <c r="N58227" s="172"/>
      <c r="O58227" s="172"/>
      <c r="U58227" s="173"/>
    </row>
    <row r="58228" spans="13:21" s="104" customFormat="1" ht="15.75">
      <c r="M58228" s="172"/>
      <c r="N58228" s="172"/>
      <c r="O58228" s="172"/>
      <c r="U58228" s="173"/>
    </row>
    <row r="58229" spans="13:21" s="104" customFormat="1" ht="15.75">
      <c r="M58229" s="172"/>
      <c r="N58229" s="172"/>
      <c r="O58229" s="172"/>
      <c r="U58229" s="173"/>
    </row>
    <row r="58230" spans="13:21" s="104" customFormat="1" ht="15.75">
      <c r="M58230" s="172"/>
      <c r="N58230" s="172"/>
      <c r="O58230" s="172"/>
      <c r="U58230" s="173"/>
    </row>
    <row r="58231" spans="13:21" s="104" customFormat="1" ht="15.75">
      <c r="M58231" s="172"/>
      <c r="N58231" s="172"/>
      <c r="O58231" s="172"/>
      <c r="U58231" s="173"/>
    </row>
    <row r="58232" spans="13:21" s="104" customFormat="1" ht="15.75">
      <c r="M58232" s="172"/>
      <c r="N58232" s="172"/>
      <c r="O58232" s="172"/>
      <c r="U58232" s="173"/>
    </row>
    <row r="58233" spans="13:21" s="104" customFormat="1" ht="15.75">
      <c r="M58233" s="172"/>
      <c r="N58233" s="172"/>
      <c r="O58233" s="172"/>
      <c r="U58233" s="173"/>
    </row>
    <row r="58234" spans="13:21" s="104" customFormat="1" ht="15.75">
      <c r="M58234" s="172"/>
      <c r="N58234" s="172"/>
      <c r="O58234" s="172"/>
      <c r="U58234" s="173"/>
    </row>
    <row r="58235" spans="13:21" s="104" customFormat="1" ht="15.75">
      <c r="M58235" s="172"/>
      <c r="N58235" s="172"/>
      <c r="O58235" s="172"/>
      <c r="U58235" s="173"/>
    </row>
    <row r="58236" spans="13:21" s="104" customFormat="1" ht="15.75">
      <c r="M58236" s="172"/>
      <c r="N58236" s="172"/>
      <c r="O58236" s="172"/>
      <c r="U58236" s="173"/>
    </row>
    <row r="58237" spans="13:21" s="104" customFormat="1" ht="15.75">
      <c r="M58237" s="172"/>
      <c r="N58237" s="172"/>
      <c r="O58237" s="172"/>
      <c r="U58237" s="173"/>
    </row>
    <row r="58238" spans="13:21" s="104" customFormat="1" ht="15.75">
      <c r="M58238" s="172"/>
      <c r="N58238" s="172"/>
      <c r="O58238" s="172"/>
      <c r="U58238" s="173"/>
    </row>
    <row r="58239" spans="13:21" s="104" customFormat="1" ht="15.75">
      <c r="M58239" s="172"/>
      <c r="N58239" s="172"/>
      <c r="O58239" s="172"/>
      <c r="U58239" s="173"/>
    </row>
    <row r="58240" spans="13:21" s="104" customFormat="1" ht="15.75">
      <c r="M58240" s="172"/>
      <c r="N58240" s="172"/>
      <c r="O58240" s="172"/>
      <c r="U58240" s="173"/>
    </row>
    <row r="58241" spans="13:21" s="104" customFormat="1" ht="15.75">
      <c r="M58241" s="172"/>
      <c r="N58241" s="172"/>
      <c r="O58241" s="172"/>
      <c r="U58241" s="173"/>
    </row>
    <row r="58242" spans="13:21" s="104" customFormat="1" ht="15.75">
      <c r="M58242" s="172"/>
      <c r="N58242" s="172"/>
      <c r="O58242" s="172"/>
      <c r="U58242" s="173"/>
    </row>
    <row r="58243" spans="13:21" s="104" customFormat="1" ht="15.75">
      <c r="M58243" s="172"/>
      <c r="N58243" s="172"/>
      <c r="O58243" s="172"/>
      <c r="U58243" s="173"/>
    </row>
    <row r="58244" spans="13:21" s="104" customFormat="1" ht="15.75">
      <c r="M58244" s="172"/>
      <c r="N58244" s="172"/>
      <c r="O58244" s="172"/>
      <c r="U58244" s="173"/>
    </row>
    <row r="58245" spans="13:21" s="104" customFormat="1" ht="15.75">
      <c r="M58245" s="172"/>
      <c r="N58245" s="172"/>
      <c r="O58245" s="172"/>
      <c r="U58245" s="173"/>
    </row>
    <row r="58246" spans="13:21" s="104" customFormat="1" ht="15.75">
      <c r="M58246" s="172"/>
      <c r="N58246" s="172"/>
      <c r="O58246" s="172"/>
      <c r="U58246" s="173"/>
    </row>
    <row r="58247" spans="13:21" s="104" customFormat="1" ht="15.75">
      <c r="M58247" s="172"/>
      <c r="N58247" s="172"/>
      <c r="O58247" s="172"/>
      <c r="U58247" s="173"/>
    </row>
    <row r="58248" spans="13:21" s="104" customFormat="1" ht="15.75">
      <c r="M58248" s="172"/>
      <c r="N58248" s="172"/>
      <c r="O58248" s="172"/>
      <c r="U58248" s="173"/>
    </row>
    <row r="58249" spans="13:21" s="104" customFormat="1" ht="15.75">
      <c r="M58249" s="172"/>
      <c r="N58249" s="172"/>
      <c r="O58249" s="172"/>
      <c r="U58249" s="173"/>
    </row>
    <row r="58250" spans="13:21" s="104" customFormat="1" ht="15.75">
      <c r="M58250" s="172"/>
      <c r="N58250" s="172"/>
      <c r="O58250" s="172"/>
      <c r="U58250" s="173"/>
    </row>
    <row r="58251" spans="13:21" s="104" customFormat="1" ht="15.75">
      <c r="M58251" s="172"/>
      <c r="N58251" s="172"/>
      <c r="O58251" s="172"/>
      <c r="U58251" s="173"/>
    </row>
    <row r="58252" spans="13:21" s="104" customFormat="1" ht="15.75">
      <c r="M58252" s="172"/>
      <c r="N58252" s="172"/>
      <c r="O58252" s="172"/>
      <c r="U58252" s="173"/>
    </row>
    <row r="58253" spans="13:21" s="104" customFormat="1" ht="15.75">
      <c r="M58253" s="172"/>
      <c r="N58253" s="172"/>
      <c r="O58253" s="172"/>
      <c r="U58253" s="173"/>
    </row>
    <row r="58254" spans="13:21" s="104" customFormat="1" ht="15.75">
      <c r="M58254" s="172"/>
      <c r="N58254" s="172"/>
      <c r="O58254" s="172"/>
      <c r="U58254" s="173"/>
    </row>
    <row r="58255" spans="13:21" s="104" customFormat="1" ht="15.75">
      <c r="M58255" s="172"/>
      <c r="N58255" s="172"/>
      <c r="O58255" s="172"/>
      <c r="U58255" s="173"/>
    </row>
    <row r="58256" spans="13:21" s="104" customFormat="1" ht="15.75">
      <c r="M58256" s="172"/>
      <c r="N58256" s="172"/>
      <c r="O58256" s="172"/>
      <c r="U58256" s="173"/>
    </row>
    <row r="58257" spans="13:21" s="104" customFormat="1" ht="15.75">
      <c r="M58257" s="172"/>
      <c r="N58257" s="172"/>
      <c r="O58257" s="172"/>
      <c r="U58257" s="173"/>
    </row>
    <row r="58258" spans="13:21" s="104" customFormat="1" ht="15.75">
      <c r="M58258" s="172"/>
      <c r="N58258" s="172"/>
      <c r="O58258" s="172"/>
      <c r="U58258" s="173"/>
    </row>
    <row r="58259" spans="13:21" s="104" customFormat="1" ht="15.75">
      <c r="M58259" s="172"/>
      <c r="N58259" s="172"/>
      <c r="O58259" s="172"/>
      <c r="U58259" s="173"/>
    </row>
    <row r="58260" spans="13:21" s="104" customFormat="1" ht="15.75">
      <c r="M58260" s="172"/>
      <c r="N58260" s="172"/>
      <c r="O58260" s="172"/>
      <c r="U58260" s="173"/>
    </row>
    <row r="58261" spans="13:21" s="104" customFormat="1" ht="15.75">
      <c r="M58261" s="172"/>
      <c r="N58261" s="172"/>
      <c r="O58261" s="172"/>
      <c r="U58261" s="173"/>
    </row>
    <row r="58262" spans="13:21" s="104" customFormat="1" ht="15.75">
      <c r="M58262" s="172"/>
      <c r="N58262" s="172"/>
      <c r="O58262" s="172"/>
      <c r="U58262" s="173"/>
    </row>
    <row r="58263" spans="13:21" s="104" customFormat="1" ht="15.75">
      <c r="M58263" s="172"/>
      <c r="N58263" s="172"/>
      <c r="O58263" s="172"/>
      <c r="U58263" s="173"/>
    </row>
    <row r="58264" spans="13:21" s="104" customFormat="1" ht="15.75">
      <c r="M58264" s="172"/>
      <c r="N58264" s="172"/>
      <c r="O58264" s="172"/>
      <c r="U58264" s="173"/>
    </row>
    <row r="58265" spans="13:21" s="104" customFormat="1" ht="15.75">
      <c r="M58265" s="172"/>
      <c r="N58265" s="172"/>
      <c r="O58265" s="172"/>
      <c r="U58265" s="173"/>
    </row>
    <row r="58266" spans="13:21" s="104" customFormat="1" ht="15.75">
      <c r="M58266" s="172"/>
      <c r="N58266" s="172"/>
      <c r="O58266" s="172"/>
      <c r="U58266" s="173"/>
    </row>
    <row r="58267" spans="13:21" s="104" customFormat="1" ht="15.75">
      <c r="M58267" s="172"/>
      <c r="N58267" s="172"/>
      <c r="O58267" s="172"/>
      <c r="U58267" s="173"/>
    </row>
    <row r="58268" spans="13:21" s="104" customFormat="1" ht="15.75">
      <c r="M58268" s="172"/>
      <c r="N58268" s="172"/>
      <c r="O58268" s="172"/>
      <c r="U58268" s="173"/>
    </row>
    <row r="58269" spans="13:21" s="104" customFormat="1" ht="15.75">
      <c r="M58269" s="172"/>
      <c r="N58269" s="172"/>
      <c r="O58269" s="172"/>
      <c r="U58269" s="173"/>
    </row>
    <row r="58270" spans="13:21" s="104" customFormat="1" ht="15.75">
      <c r="M58270" s="172"/>
      <c r="N58270" s="172"/>
      <c r="O58270" s="172"/>
      <c r="U58270" s="173"/>
    </row>
    <row r="58271" spans="13:21" s="104" customFormat="1" ht="15.75">
      <c r="M58271" s="172"/>
      <c r="N58271" s="172"/>
      <c r="O58271" s="172"/>
      <c r="U58271" s="173"/>
    </row>
    <row r="58272" spans="13:21" s="104" customFormat="1" ht="15.75">
      <c r="M58272" s="172"/>
      <c r="N58272" s="172"/>
      <c r="O58272" s="172"/>
      <c r="U58272" s="173"/>
    </row>
    <row r="58273" spans="13:21" s="104" customFormat="1" ht="15.75">
      <c r="M58273" s="172"/>
      <c r="N58273" s="172"/>
      <c r="O58273" s="172"/>
      <c r="U58273" s="173"/>
    </row>
    <row r="58274" spans="13:21" s="104" customFormat="1" ht="15.75">
      <c r="M58274" s="172"/>
      <c r="N58274" s="172"/>
      <c r="O58274" s="172"/>
      <c r="U58274" s="173"/>
    </row>
    <row r="58275" spans="13:21" s="104" customFormat="1" ht="15.75">
      <c r="M58275" s="172"/>
      <c r="N58275" s="172"/>
      <c r="O58275" s="172"/>
      <c r="U58275" s="173"/>
    </row>
    <row r="58276" spans="13:21" s="104" customFormat="1" ht="15.75">
      <c r="M58276" s="172"/>
      <c r="N58276" s="172"/>
      <c r="O58276" s="172"/>
      <c r="U58276" s="173"/>
    </row>
    <row r="58277" spans="13:21" s="104" customFormat="1" ht="15.75">
      <c r="M58277" s="172"/>
      <c r="N58277" s="172"/>
      <c r="O58277" s="172"/>
      <c r="U58277" s="173"/>
    </row>
    <row r="58278" spans="13:21" s="104" customFormat="1" ht="15.75">
      <c r="M58278" s="172"/>
      <c r="N58278" s="172"/>
      <c r="O58278" s="172"/>
      <c r="U58278" s="173"/>
    </row>
    <row r="58279" spans="13:21" s="104" customFormat="1" ht="15.75">
      <c r="M58279" s="172"/>
      <c r="N58279" s="172"/>
      <c r="O58279" s="172"/>
      <c r="U58279" s="173"/>
    </row>
    <row r="58280" spans="13:21" s="104" customFormat="1" ht="15.75">
      <c r="M58280" s="172"/>
      <c r="N58280" s="172"/>
      <c r="O58280" s="172"/>
      <c r="U58280" s="173"/>
    </row>
    <row r="58281" spans="13:21" s="104" customFormat="1" ht="15.75">
      <c r="M58281" s="172"/>
      <c r="N58281" s="172"/>
      <c r="O58281" s="172"/>
      <c r="U58281" s="173"/>
    </row>
    <row r="58282" spans="13:21" s="104" customFormat="1" ht="15.75">
      <c r="M58282" s="172"/>
      <c r="N58282" s="172"/>
      <c r="O58282" s="172"/>
      <c r="U58282" s="173"/>
    </row>
    <row r="58283" spans="13:21" s="104" customFormat="1" ht="15.75">
      <c r="M58283" s="172"/>
      <c r="N58283" s="172"/>
      <c r="O58283" s="172"/>
      <c r="U58283" s="173"/>
    </row>
    <row r="58284" spans="13:21" s="104" customFormat="1" ht="15.75">
      <c r="M58284" s="172"/>
      <c r="N58284" s="172"/>
      <c r="O58284" s="172"/>
      <c r="U58284" s="173"/>
    </row>
    <row r="58285" spans="13:21" s="104" customFormat="1" ht="15.75">
      <c r="M58285" s="172"/>
      <c r="N58285" s="172"/>
      <c r="O58285" s="172"/>
      <c r="U58285" s="173"/>
    </row>
    <row r="58286" spans="13:21" s="104" customFormat="1" ht="15.75">
      <c r="M58286" s="172"/>
      <c r="N58286" s="172"/>
      <c r="O58286" s="172"/>
      <c r="U58286" s="173"/>
    </row>
    <row r="58287" spans="13:21" s="104" customFormat="1" ht="15.75">
      <c r="M58287" s="172"/>
      <c r="N58287" s="172"/>
      <c r="O58287" s="172"/>
      <c r="U58287" s="173"/>
    </row>
    <row r="58288" spans="13:21" s="104" customFormat="1" ht="15.75">
      <c r="M58288" s="172"/>
      <c r="N58288" s="172"/>
      <c r="O58288" s="172"/>
      <c r="U58288" s="173"/>
    </row>
    <row r="58289" spans="13:21" s="104" customFormat="1" ht="15.75">
      <c r="M58289" s="172"/>
      <c r="N58289" s="172"/>
      <c r="O58289" s="172"/>
      <c r="U58289" s="173"/>
    </row>
    <row r="58290" spans="13:21" s="104" customFormat="1" ht="15.75">
      <c r="M58290" s="172"/>
      <c r="N58290" s="172"/>
      <c r="O58290" s="172"/>
      <c r="U58290" s="173"/>
    </row>
    <row r="58291" spans="13:21" s="104" customFormat="1" ht="15.75">
      <c r="M58291" s="172"/>
      <c r="N58291" s="172"/>
      <c r="O58291" s="172"/>
      <c r="U58291" s="173"/>
    </row>
    <row r="58292" spans="13:21" s="104" customFormat="1" ht="15.75">
      <c r="M58292" s="172"/>
      <c r="N58292" s="172"/>
      <c r="O58292" s="172"/>
      <c r="U58292" s="173"/>
    </row>
    <row r="58293" spans="13:21" s="104" customFormat="1" ht="15.75">
      <c r="M58293" s="172"/>
      <c r="N58293" s="172"/>
      <c r="O58293" s="172"/>
      <c r="U58293" s="173"/>
    </row>
    <row r="58294" spans="13:21" s="104" customFormat="1" ht="15.75">
      <c r="M58294" s="172"/>
      <c r="N58294" s="172"/>
      <c r="O58294" s="172"/>
      <c r="U58294" s="173"/>
    </row>
    <row r="58295" spans="13:21" s="104" customFormat="1" ht="15.75">
      <c r="M58295" s="172"/>
      <c r="N58295" s="172"/>
      <c r="O58295" s="172"/>
      <c r="U58295" s="173"/>
    </row>
    <row r="58296" spans="13:21" s="104" customFormat="1" ht="15.75">
      <c r="M58296" s="172"/>
      <c r="N58296" s="172"/>
      <c r="O58296" s="172"/>
      <c r="U58296" s="173"/>
    </row>
    <row r="58297" spans="13:21" s="104" customFormat="1" ht="15.75">
      <c r="M58297" s="172"/>
      <c r="N58297" s="172"/>
      <c r="O58297" s="172"/>
      <c r="U58297" s="173"/>
    </row>
    <row r="58298" spans="13:21" s="104" customFormat="1" ht="15.75">
      <c r="M58298" s="172"/>
      <c r="N58298" s="172"/>
      <c r="O58298" s="172"/>
      <c r="U58298" s="173"/>
    </row>
    <row r="58299" spans="13:21" s="104" customFormat="1" ht="15.75">
      <c r="M58299" s="172"/>
      <c r="N58299" s="172"/>
      <c r="O58299" s="172"/>
      <c r="U58299" s="173"/>
    </row>
    <row r="58300" spans="13:21" s="104" customFormat="1" ht="15.75">
      <c r="M58300" s="172"/>
      <c r="N58300" s="172"/>
      <c r="O58300" s="172"/>
      <c r="U58300" s="173"/>
    </row>
    <row r="58301" spans="13:21" s="104" customFormat="1" ht="15.75">
      <c r="M58301" s="172"/>
      <c r="N58301" s="172"/>
      <c r="O58301" s="172"/>
      <c r="U58301" s="173"/>
    </row>
    <row r="58302" spans="13:21" s="104" customFormat="1" ht="15.75">
      <c r="M58302" s="172"/>
      <c r="N58302" s="172"/>
      <c r="O58302" s="172"/>
      <c r="U58302" s="173"/>
    </row>
    <row r="58303" spans="13:21" s="104" customFormat="1" ht="15.75">
      <c r="M58303" s="172"/>
      <c r="N58303" s="172"/>
      <c r="O58303" s="172"/>
      <c r="U58303" s="173"/>
    </row>
    <row r="58304" spans="13:21" s="104" customFormat="1" ht="15.75">
      <c r="M58304" s="172"/>
      <c r="N58304" s="172"/>
      <c r="O58304" s="172"/>
      <c r="U58304" s="173"/>
    </row>
    <row r="58305" spans="13:21" s="104" customFormat="1" ht="15.75">
      <c r="M58305" s="172"/>
      <c r="N58305" s="172"/>
      <c r="O58305" s="172"/>
      <c r="U58305" s="173"/>
    </row>
    <row r="58306" spans="13:21" s="104" customFormat="1" ht="15.75">
      <c r="M58306" s="172"/>
      <c r="N58306" s="172"/>
      <c r="O58306" s="172"/>
      <c r="U58306" s="173"/>
    </row>
    <row r="58307" spans="13:21" s="104" customFormat="1" ht="15.75">
      <c r="M58307" s="172"/>
      <c r="N58307" s="172"/>
      <c r="O58307" s="172"/>
      <c r="U58307" s="173"/>
    </row>
    <row r="58308" spans="13:21" s="104" customFormat="1" ht="15.75">
      <c r="M58308" s="172"/>
      <c r="N58308" s="172"/>
      <c r="O58308" s="172"/>
      <c r="U58308" s="173"/>
    </row>
    <row r="58309" spans="13:21" s="104" customFormat="1" ht="15.75">
      <c r="M58309" s="172"/>
      <c r="N58309" s="172"/>
      <c r="O58309" s="172"/>
      <c r="U58309" s="173"/>
    </row>
    <row r="58310" spans="13:21" s="104" customFormat="1" ht="15.75">
      <c r="M58310" s="172"/>
      <c r="N58310" s="172"/>
      <c r="O58310" s="172"/>
      <c r="U58310" s="173"/>
    </row>
    <row r="58311" spans="13:21" s="104" customFormat="1" ht="15.75">
      <c r="M58311" s="172"/>
      <c r="N58311" s="172"/>
      <c r="O58311" s="172"/>
      <c r="U58311" s="173"/>
    </row>
    <row r="58312" spans="13:21" s="104" customFormat="1" ht="15.75">
      <c r="M58312" s="172"/>
      <c r="N58312" s="172"/>
      <c r="O58312" s="172"/>
      <c r="U58312" s="173"/>
    </row>
    <row r="58313" spans="13:21" s="104" customFormat="1" ht="15.75">
      <c r="M58313" s="172"/>
      <c r="N58313" s="172"/>
      <c r="O58313" s="172"/>
      <c r="U58313" s="173"/>
    </row>
    <row r="58314" spans="13:21" s="104" customFormat="1" ht="15.75">
      <c r="M58314" s="172"/>
      <c r="N58314" s="172"/>
      <c r="O58314" s="172"/>
      <c r="U58314" s="173"/>
    </row>
    <row r="58315" spans="13:21" s="104" customFormat="1" ht="15.75">
      <c r="M58315" s="172"/>
      <c r="N58315" s="172"/>
      <c r="O58315" s="172"/>
      <c r="U58315" s="173"/>
    </row>
    <row r="58316" spans="13:21" s="104" customFormat="1" ht="15.75">
      <c r="M58316" s="172"/>
      <c r="N58316" s="172"/>
      <c r="O58316" s="172"/>
      <c r="U58316" s="173"/>
    </row>
    <row r="58317" spans="13:21" s="104" customFormat="1" ht="15.75">
      <c r="M58317" s="172"/>
      <c r="N58317" s="172"/>
      <c r="O58317" s="172"/>
      <c r="U58317" s="173"/>
    </row>
    <row r="58318" spans="13:21" s="104" customFormat="1" ht="15.75">
      <c r="M58318" s="172"/>
      <c r="N58318" s="172"/>
      <c r="O58318" s="172"/>
      <c r="U58318" s="173"/>
    </row>
    <row r="58319" spans="13:21" s="104" customFormat="1" ht="15.75">
      <c r="M58319" s="172"/>
      <c r="N58319" s="172"/>
      <c r="O58319" s="172"/>
      <c r="U58319" s="173"/>
    </row>
    <row r="58320" spans="13:21" s="104" customFormat="1" ht="15.75">
      <c r="M58320" s="172"/>
      <c r="N58320" s="172"/>
      <c r="O58320" s="172"/>
      <c r="U58320" s="173"/>
    </row>
    <row r="58321" spans="13:21" s="104" customFormat="1" ht="15.75">
      <c r="M58321" s="172"/>
      <c r="N58321" s="172"/>
      <c r="O58321" s="172"/>
      <c r="U58321" s="173"/>
    </row>
    <row r="58322" spans="13:21" s="104" customFormat="1" ht="15.75">
      <c r="M58322" s="172"/>
      <c r="N58322" s="172"/>
      <c r="O58322" s="172"/>
      <c r="U58322" s="173"/>
    </row>
    <row r="58323" spans="13:21" s="104" customFormat="1" ht="15.75">
      <c r="M58323" s="172"/>
      <c r="N58323" s="172"/>
      <c r="O58323" s="172"/>
      <c r="U58323" s="173"/>
    </row>
    <row r="58324" spans="13:21" s="104" customFormat="1" ht="15.75">
      <c r="M58324" s="172"/>
      <c r="N58324" s="172"/>
      <c r="O58324" s="172"/>
      <c r="U58324" s="173"/>
    </row>
    <row r="58325" spans="13:21" s="104" customFormat="1" ht="15.75">
      <c r="M58325" s="172"/>
      <c r="N58325" s="172"/>
      <c r="O58325" s="172"/>
      <c r="U58325" s="173"/>
    </row>
    <row r="58326" spans="13:21" s="104" customFormat="1" ht="15.75">
      <c r="M58326" s="172"/>
      <c r="N58326" s="172"/>
      <c r="O58326" s="172"/>
      <c r="U58326" s="173"/>
    </row>
    <row r="58327" spans="13:21" s="104" customFormat="1" ht="15.75">
      <c r="M58327" s="172"/>
      <c r="N58327" s="172"/>
      <c r="O58327" s="172"/>
      <c r="U58327" s="173"/>
    </row>
    <row r="58328" spans="13:21" s="104" customFormat="1" ht="15.75">
      <c r="M58328" s="172"/>
      <c r="N58328" s="172"/>
      <c r="O58328" s="172"/>
      <c r="U58328" s="173"/>
    </row>
    <row r="58329" spans="13:21" s="104" customFormat="1" ht="15.75">
      <c r="M58329" s="172"/>
      <c r="N58329" s="172"/>
      <c r="O58329" s="172"/>
      <c r="U58329" s="173"/>
    </row>
    <row r="58330" spans="13:21" s="104" customFormat="1" ht="15.75">
      <c r="M58330" s="172"/>
      <c r="N58330" s="172"/>
      <c r="O58330" s="172"/>
      <c r="U58330" s="173"/>
    </row>
    <row r="58331" spans="13:21" s="104" customFormat="1" ht="15.75">
      <c r="M58331" s="172"/>
      <c r="N58331" s="172"/>
      <c r="O58331" s="172"/>
      <c r="U58331" s="173"/>
    </row>
    <row r="58332" spans="13:21" s="104" customFormat="1" ht="15.75">
      <c r="M58332" s="172"/>
      <c r="N58332" s="172"/>
      <c r="O58332" s="172"/>
      <c r="U58332" s="173"/>
    </row>
    <row r="58333" spans="13:21" s="104" customFormat="1" ht="15.75">
      <c r="M58333" s="172"/>
      <c r="N58333" s="172"/>
      <c r="O58333" s="172"/>
      <c r="U58333" s="173"/>
    </row>
    <row r="58334" spans="13:21" s="104" customFormat="1" ht="15.75">
      <c r="M58334" s="172"/>
      <c r="N58334" s="172"/>
      <c r="O58334" s="172"/>
      <c r="U58334" s="173"/>
    </row>
    <row r="58335" spans="13:21" s="104" customFormat="1" ht="15.75">
      <c r="M58335" s="172"/>
      <c r="N58335" s="172"/>
      <c r="O58335" s="172"/>
      <c r="U58335" s="173"/>
    </row>
    <row r="58336" spans="13:21" s="104" customFormat="1" ht="15.75">
      <c r="M58336" s="172"/>
      <c r="N58336" s="172"/>
      <c r="O58336" s="172"/>
      <c r="U58336" s="173"/>
    </row>
    <row r="58337" spans="13:21" s="104" customFormat="1" ht="15.75">
      <c r="M58337" s="172"/>
      <c r="N58337" s="172"/>
      <c r="O58337" s="172"/>
      <c r="U58337" s="173"/>
    </row>
    <row r="58338" spans="13:21" s="104" customFormat="1" ht="15.75">
      <c r="M58338" s="172"/>
      <c r="N58338" s="172"/>
      <c r="O58338" s="172"/>
      <c r="U58338" s="173"/>
    </row>
    <row r="58339" spans="13:21" s="104" customFormat="1" ht="15.75">
      <c r="M58339" s="172"/>
      <c r="N58339" s="172"/>
      <c r="O58339" s="172"/>
      <c r="U58339" s="173"/>
    </row>
    <row r="58340" spans="13:21" s="104" customFormat="1" ht="15.75">
      <c r="M58340" s="172"/>
      <c r="N58340" s="172"/>
      <c r="O58340" s="172"/>
      <c r="U58340" s="173"/>
    </row>
    <row r="58341" spans="13:21" s="104" customFormat="1" ht="15.75">
      <c r="M58341" s="172"/>
      <c r="N58341" s="172"/>
      <c r="O58341" s="172"/>
      <c r="U58341" s="173"/>
    </row>
    <row r="58342" spans="13:21" s="104" customFormat="1" ht="15.75">
      <c r="M58342" s="172"/>
      <c r="N58342" s="172"/>
      <c r="O58342" s="172"/>
      <c r="U58342" s="173"/>
    </row>
    <row r="58343" spans="13:21" s="104" customFormat="1" ht="15.75">
      <c r="M58343" s="172"/>
      <c r="N58343" s="172"/>
      <c r="O58343" s="172"/>
      <c r="U58343" s="173"/>
    </row>
    <row r="58344" spans="13:21" s="104" customFormat="1" ht="15.75">
      <c r="M58344" s="172"/>
      <c r="N58344" s="172"/>
      <c r="O58344" s="172"/>
      <c r="U58344" s="173"/>
    </row>
    <row r="58345" spans="13:21" s="104" customFormat="1" ht="15.75">
      <c r="M58345" s="172"/>
      <c r="N58345" s="172"/>
      <c r="O58345" s="172"/>
      <c r="U58345" s="173"/>
    </row>
    <row r="58346" spans="13:21" s="104" customFormat="1" ht="15.75">
      <c r="M58346" s="172"/>
      <c r="N58346" s="172"/>
      <c r="O58346" s="172"/>
      <c r="U58346" s="173"/>
    </row>
    <row r="58347" spans="13:21" s="104" customFormat="1" ht="15.75">
      <c r="M58347" s="172"/>
      <c r="N58347" s="172"/>
      <c r="O58347" s="172"/>
      <c r="U58347" s="173"/>
    </row>
    <row r="58348" spans="13:21" s="104" customFormat="1" ht="15.75">
      <c r="M58348" s="172"/>
      <c r="N58348" s="172"/>
      <c r="O58348" s="172"/>
      <c r="U58348" s="173"/>
    </row>
    <row r="58349" spans="13:21" s="104" customFormat="1" ht="15.75">
      <c r="M58349" s="172"/>
      <c r="N58349" s="172"/>
      <c r="O58349" s="172"/>
      <c r="U58349" s="173"/>
    </row>
    <row r="58350" spans="13:21" s="104" customFormat="1" ht="15.75">
      <c r="M58350" s="172"/>
      <c r="N58350" s="172"/>
      <c r="O58350" s="172"/>
      <c r="U58350" s="173"/>
    </row>
    <row r="58351" spans="13:21" s="104" customFormat="1" ht="15.75">
      <c r="M58351" s="172"/>
      <c r="N58351" s="172"/>
      <c r="O58351" s="172"/>
      <c r="U58351" s="173"/>
    </row>
    <row r="58352" spans="13:21" s="104" customFormat="1" ht="15.75">
      <c r="M58352" s="172"/>
      <c r="N58352" s="172"/>
      <c r="O58352" s="172"/>
      <c r="U58352" s="173"/>
    </row>
    <row r="58353" spans="13:21" s="104" customFormat="1" ht="15.75">
      <c r="M58353" s="172"/>
      <c r="N58353" s="172"/>
      <c r="O58353" s="172"/>
      <c r="U58353" s="173"/>
    </row>
    <row r="58354" spans="13:21" s="104" customFormat="1" ht="15.75">
      <c r="M58354" s="172"/>
      <c r="N58354" s="172"/>
      <c r="O58354" s="172"/>
      <c r="U58354" s="173"/>
    </row>
    <row r="58355" spans="13:21" s="104" customFormat="1" ht="15.75">
      <c r="M58355" s="172"/>
      <c r="N58355" s="172"/>
      <c r="O58355" s="172"/>
      <c r="U58355" s="173"/>
    </row>
    <row r="58356" spans="13:21" s="104" customFormat="1" ht="15.75">
      <c r="M58356" s="172"/>
      <c r="N58356" s="172"/>
      <c r="O58356" s="172"/>
      <c r="U58356" s="173"/>
    </row>
    <row r="58357" spans="13:21" s="104" customFormat="1" ht="15.75">
      <c r="M58357" s="172"/>
      <c r="N58357" s="172"/>
      <c r="O58357" s="172"/>
      <c r="U58357" s="173"/>
    </row>
    <row r="58358" spans="13:21" s="104" customFormat="1" ht="15.75">
      <c r="M58358" s="172"/>
      <c r="N58358" s="172"/>
      <c r="O58358" s="172"/>
      <c r="U58358" s="173"/>
    </row>
    <row r="58359" spans="13:21" s="104" customFormat="1" ht="15.75">
      <c r="M58359" s="172"/>
      <c r="N58359" s="172"/>
      <c r="O58359" s="172"/>
      <c r="U58359" s="173"/>
    </row>
    <row r="58360" spans="13:21" s="104" customFormat="1" ht="15.75">
      <c r="M58360" s="172"/>
      <c r="N58360" s="172"/>
      <c r="O58360" s="172"/>
      <c r="U58360" s="173"/>
    </row>
    <row r="58361" spans="13:21" s="104" customFormat="1" ht="15.75">
      <c r="M58361" s="172"/>
      <c r="N58361" s="172"/>
      <c r="O58361" s="172"/>
      <c r="U58361" s="173"/>
    </row>
    <row r="58362" spans="13:21" s="104" customFormat="1" ht="15.75">
      <c r="M58362" s="172"/>
      <c r="N58362" s="172"/>
      <c r="O58362" s="172"/>
      <c r="U58362" s="173"/>
    </row>
    <row r="58363" spans="13:21" s="104" customFormat="1" ht="15.75">
      <c r="M58363" s="172"/>
      <c r="N58363" s="172"/>
      <c r="O58363" s="172"/>
      <c r="U58363" s="173"/>
    </row>
    <row r="58364" spans="13:21" s="104" customFormat="1" ht="15.75">
      <c r="M58364" s="172"/>
      <c r="N58364" s="172"/>
      <c r="O58364" s="172"/>
      <c r="U58364" s="173"/>
    </row>
    <row r="58365" spans="13:21" s="104" customFormat="1" ht="15.75">
      <c r="M58365" s="172"/>
      <c r="N58365" s="172"/>
      <c r="O58365" s="172"/>
      <c r="U58365" s="173"/>
    </row>
    <row r="58366" spans="13:21" s="104" customFormat="1" ht="15.75">
      <c r="M58366" s="172"/>
      <c r="N58366" s="172"/>
      <c r="O58366" s="172"/>
      <c r="U58366" s="173"/>
    </row>
    <row r="58367" spans="13:21" s="104" customFormat="1" ht="15.75">
      <c r="M58367" s="172"/>
      <c r="N58367" s="172"/>
      <c r="O58367" s="172"/>
      <c r="U58367" s="173"/>
    </row>
    <row r="58368" spans="13:21" s="104" customFormat="1" ht="15.75">
      <c r="M58368" s="172"/>
      <c r="N58368" s="172"/>
      <c r="O58368" s="172"/>
      <c r="U58368" s="173"/>
    </row>
    <row r="58369" spans="13:21" s="104" customFormat="1" ht="15.75">
      <c r="M58369" s="172"/>
      <c r="N58369" s="172"/>
      <c r="O58369" s="172"/>
      <c r="U58369" s="173"/>
    </row>
    <row r="58370" spans="13:21" s="104" customFormat="1" ht="15.75">
      <c r="M58370" s="172"/>
      <c r="N58370" s="172"/>
      <c r="O58370" s="172"/>
      <c r="U58370" s="173"/>
    </row>
    <row r="58371" spans="13:21" s="104" customFormat="1" ht="15.75">
      <c r="M58371" s="172"/>
      <c r="N58371" s="172"/>
      <c r="O58371" s="172"/>
      <c r="U58371" s="173"/>
    </row>
    <row r="58372" spans="13:21" s="104" customFormat="1" ht="15.75">
      <c r="M58372" s="172"/>
      <c r="N58372" s="172"/>
      <c r="O58372" s="172"/>
      <c r="U58372" s="173"/>
    </row>
    <row r="58373" spans="13:21" s="104" customFormat="1" ht="15.75">
      <c r="M58373" s="172"/>
      <c r="N58373" s="172"/>
      <c r="O58373" s="172"/>
      <c r="U58373" s="173"/>
    </row>
    <row r="58374" spans="13:21" s="104" customFormat="1" ht="15.75">
      <c r="M58374" s="172"/>
      <c r="N58374" s="172"/>
      <c r="O58374" s="172"/>
      <c r="U58374" s="173"/>
    </row>
    <row r="58375" spans="13:21" s="104" customFormat="1" ht="15.75">
      <c r="M58375" s="172"/>
      <c r="N58375" s="172"/>
      <c r="O58375" s="172"/>
      <c r="U58375" s="173"/>
    </row>
    <row r="58376" spans="13:21" s="104" customFormat="1" ht="15.75">
      <c r="M58376" s="172"/>
      <c r="N58376" s="172"/>
      <c r="O58376" s="172"/>
      <c r="U58376" s="173"/>
    </row>
    <row r="58377" spans="13:21" s="104" customFormat="1" ht="15.75">
      <c r="M58377" s="172"/>
      <c r="N58377" s="172"/>
      <c r="O58377" s="172"/>
      <c r="U58377" s="173"/>
    </row>
    <row r="58378" spans="13:21" s="104" customFormat="1" ht="15.75">
      <c r="M58378" s="172"/>
      <c r="N58378" s="172"/>
      <c r="O58378" s="172"/>
      <c r="U58378" s="173"/>
    </row>
    <row r="58379" spans="13:21" s="104" customFormat="1" ht="15.75">
      <c r="M58379" s="172"/>
      <c r="N58379" s="172"/>
      <c r="O58379" s="172"/>
      <c r="U58379" s="173"/>
    </row>
    <row r="58380" spans="13:21" s="104" customFormat="1" ht="15.75">
      <c r="M58380" s="172"/>
      <c r="N58380" s="172"/>
      <c r="O58380" s="172"/>
      <c r="U58380" s="173"/>
    </row>
    <row r="58381" spans="13:21" s="104" customFormat="1" ht="15.75">
      <c r="M58381" s="172"/>
      <c r="N58381" s="172"/>
      <c r="O58381" s="172"/>
      <c r="U58381" s="173"/>
    </row>
    <row r="58382" spans="13:21" s="104" customFormat="1" ht="15.75">
      <c r="M58382" s="172"/>
      <c r="N58382" s="172"/>
      <c r="O58382" s="172"/>
      <c r="U58382" s="173"/>
    </row>
    <row r="58383" spans="13:21" s="104" customFormat="1" ht="15.75">
      <c r="M58383" s="172"/>
      <c r="N58383" s="172"/>
      <c r="O58383" s="172"/>
      <c r="U58383" s="173"/>
    </row>
    <row r="58384" spans="13:21" s="104" customFormat="1" ht="15.75">
      <c r="M58384" s="172"/>
      <c r="N58384" s="172"/>
      <c r="O58384" s="172"/>
      <c r="U58384" s="173"/>
    </row>
    <row r="58385" spans="13:21" s="104" customFormat="1" ht="15.75">
      <c r="M58385" s="172"/>
      <c r="N58385" s="172"/>
      <c r="O58385" s="172"/>
      <c r="U58385" s="173"/>
    </row>
    <row r="58386" spans="13:21" s="104" customFormat="1" ht="15.75">
      <c r="M58386" s="172"/>
      <c r="N58386" s="172"/>
      <c r="O58386" s="172"/>
      <c r="U58386" s="173"/>
    </row>
    <row r="58387" spans="13:21" s="104" customFormat="1" ht="15.75">
      <c r="M58387" s="172"/>
      <c r="N58387" s="172"/>
      <c r="O58387" s="172"/>
      <c r="U58387" s="173"/>
    </row>
    <row r="58388" spans="13:21" s="104" customFormat="1" ht="15.75">
      <c r="M58388" s="172"/>
      <c r="N58388" s="172"/>
      <c r="O58388" s="172"/>
      <c r="U58388" s="173"/>
    </row>
    <row r="58389" spans="13:21" s="104" customFormat="1" ht="15.75">
      <c r="M58389" s="172"/>
      <c r="N58389" s="172"/>
      <c r="O58389" s="172"/>
      <c r="U58389" s="173"/>
    </row>
    <row r="58390" spans="13:21" s="104" customFormat="1" ht="15.75">
      <c r="M58390" s="172"/>
      <c r="N58390" s="172"/>
      <c r="O58390" s="172"/>
      <c r="U58390" s="173"/>
    </row>
    <row r="58391" spans="13:21" s="104" customFormat="1" ht="15.75">
      <c r="M58391" s="172"/>
      <c r="N58391" s="172"/>
      <c r="O58391" s="172"/>
      <c r="U58391" s="173"/>
    </row>
    <row r="58392" spans="13:21" s="104" customFormat="1" ht="15.75">
      <c r="M58392" s="172"/>
      <c r="N58392" s="172"/>
      <c r="O58392" s="172"/>
      <c r="U58392" s="173"/>
    </row>
    <row r="58393" spans="13:21" s="104" customFormat="1" ht="15.75">
      <c r="M58393" s="172"/>
      <c r="N58393" s="172"/>
      <c r="O58393" s="172"/>
      <c r="U58393" s="173"/>
    </row>
    <row r="58394" spans="13:21" s="104" customFormat="1" ht="15.75">
      <c r="M58394" s="172"/>
      <c r="N58394" s="172"/>
      <c r="O58394" s="172"/>
      <c r="U58394" s="173"/>
    </row>
    <row r="58395" spans="13:21" s="104" customFormat="1" ht="15.75">
      <c r="M58395" s="172"/>
      <c r="N58395" s="172"/>
      <c r="O58395" s="172"/>
      <c r="U58395" s="173"/>
    </row>
    <row r="58396" spans="13:21" s="104" customFormat="1" ht="15.75">
      <c r="M58396" s="172"/>
      <c r="N58396" s="172"/>
      <c r="O58396" s="172"/>
      <c r="U58396" s="173"/>
    </row>
    <row r="58397" spans="13:21" s="104" customFormat="1" ht="15.75">
      <c r="M58397" s="172"/>
      <c r="N58397" s="172"/>
      <c r="O58397" s="172"/>
      <c r="U58397" s="173"/>
    </row>
    <row r="58398" spans="13:21" s="104" customFormat="1" ht="15.75">
      <c r="M58398" s="172"/>
      <c r="N58398" s="172"/>
      <c r="O58398" s="172"/>
      <c r="U58398" s="173"/>
    </row>
    <row r="58399" spans="13:21" s="104" customFormat="1" ht="15.75">
      <c r="M58399" s="172"/>
      <c r="N58399" s="172"/>
      <c r="O58399" s="172"/>
      <c r="U58399" s="173"/>
    </row>
    <row r="58400" spans="13:21" s="104" customFormat="1" ht="15.75">
      <c r="M58400" s="172"/>
      <c r="N58400" s="172"/>
      <c r="O58400" s="172"/>
      <c r="U58400" s="173"/>
    </row>
    <row r="58401" spans="13:21" s="104" customFormat="1" ht="15.75">
      <c r="M58401" s="172"/>
      <c r="N58401" s="172"/>
      <c r="O58401" s="172"/>
      <c r="U58401" s="173"/>
    </row>
    <row r="58402" spans="13:21" s="104" customFormat="1" ht="15.75">
      <c r="M58402" s="172"/>
      <c r="N58402" s="172"/>
      <c r="O58402" s="172"/>
      <c r="U58402" s="173"/>
    </row>
    <row r="58403" spans="13:21" s="104" customFormat="1" ht="15.75">
      <c r="M58403" s="172"/>
      <c r="N58403" s="172"/>
      <c r="O58403" s="172"/>
      <c r="U58403" s="173"/>
    </row>
    <row r="58404" spans="13:21" s="104" customFormat="1" ht="15.75">
      <c r="M58404" s="172"/>
      <c r="N58404" s="172"/>
      <c r="O58404" s="172"/>
      <c r="U58404" s="173"/>
    </row>
    <row r="58405" spans="13:21" s="104" customFormat="1" ht="15.75">
      <c r="M58405" s="172"/>
      <c r="N58405" s="172"/>
      <c r="O58405" s="172"/>
      <c r="U58405" s="173"/>
    </row>
    <row r="58406" spans="13:21" s="104" customFormat="1" ht="15.75">
      <c r="M58406" s="172"/>
      <c r="N58406" s="172"/>
      <c r="O58406" s="172"/>
      <c r="U58406" s="173"/>
    </row>
    <row r="58407" spans="13:21" s="104" customFormat="1" ht="15.75">
      <c r="M58407" s="172"/>
      <c r="N58407" s="172"/>
      <c r="O58407" s="172"/>
      <c r="U58407" s="173"/>
    </row>
    <row r="58408" spans="13:21" s="104" customFormat="1" ht="15.75">
      <c r="M58408" s="172"/>
      <c r="N58408" s="172"/>
      <c r="O58408" s="172"/>
      <c r="U58408" s="173"/>
    </row>
    <row r="58409" spans="13:21" s="104" customFormat="1" ht="15.75">
      <c r="M58409" s="172"/>
      <c r="N58409" s="172"/>
      <c r="O58409" s="172"/>
      <c r="U58409" s="173"/>
    </row>
    <row r="58410" spans="13:21" s="104" customFormat="1" ht="15.75">
      <c r="M58410" s="172"/>
      <c r="N58410" s="172"/>
      <c r="O58410" s="172"/>
      <c r="U58410" s="173"/>
    </row>
    <row r="58411" spans="13:21" s="104" customFormat="1" ht="15.75">
      <c r="M58411" s="172"/>
      <c r="N58411" s="172"/>
      <c r="O58411" s="172"/>
      <c r="U58411" s="173"/>
    </row>
    <row r="58412" spans="13:21" s="104" customFormat="1" ht="15.75">
      <c r="M58412" s="172"/>
      <c r="N58412" s="172"/>
      <c r="O58412" s="172"/>
      <c r="U58412" s="173"/>
    </row>
    <row r="58413" spans="13:21" s="104" customFormat="1" ht="15.75">
      <c r="M58413" s="172"/>
      <c r="N58413" s="172"/>
      <c r="O58413" s="172"/>
      <c r="U58413" s="173"/>
    </row>
    <row r="58414" spans="13:21" s="104" customFormat="1" ht="15.75">
      <c r="M58414" s="172"/>
      <c r="N58414" s="172"/>
      <c r="O58414" s="172"/>
      <c r="U58414" s="173"/>
    </row>
    <row r="58415" spans="13:21" s="104" customFormat="1" ht="15.75">
      <c r="M58415" s="172"/>
      <c r="N58415" s="172"/>
      <c r="O58415" s="172"/>
      <c r="U58415" s="173"/>
    </row>
    <row r="58416" spans="13:21" s="104" customFormat="1" ht="15.75">
      <c r="M58416" s="172"/>
      <c r="N58416" s="172"/>
      <c r="O58416" s="172"/>
      <c r="U58416" s="173"/>
    </row>
    <row r="58417" spans="13:21" s="104" customFormat="1" ht="15.75">
      <c r="M58417" s="172"/>
      <c r="N58417" s="172"/>
      <c r="O58417" s="172"/>
      <c r="U58417" s="173"/>
    </row>
    <row r="58418" spans="13:21" s="104" customFormat="1" ht="15.75">
      <c r="M58418" s="172"/>
      <c r="N58418" s="172"/>
      <c r="O58418" s="172"/>
      <c r="U58418" s="173"/>
    </row>
    <row r="58419" spans="13:21" s="104" customFormat="1" ht="15.75">
      <c r="M58419" s="172"/>
      <c r="N58419" s="172"/>
      <c r="O58419" s="172"/>
      <c r="U58419" s="173"/>
    </row>
    <row r="58420" spans="13:21" s="104" customFormat="1" ht="15.75">
      <c r="M58420" s="172"/>
      <c r="N58420" s="172"/>
      <c r="O58420" s="172"/>
      <c r="U58420" s="173"/>
    </row>
    <row r="58421" spans="13:21" s="104" customFormat="1" ht="15.75">
      <c r="M58421" s="172"/>
      <c r="N58421" s="172"/>
      <c r="O58421" s="172"/>
      <c r="U58421" s="173"/>
    </row>
    <row r="58422" spans="13:21" s="104" customFormat="1" ht="15.75">
      <c r="M58422" s="172"/>
      <c r="N58422" s="172"/>
      <c r="O58422" s="172"/>
      <c r="U58422" s="173"/>
    </row>
    <row r="58423" spans="13:21" s="104" customFormat="1" ht="15.75">
      <c r="M58423" s="172"/>
      <c r="N58423" s="172"/>
      <c r="O58423" s="172"/>
      <c r="U58423" s="173"/>
    </row>
    <row r="58424" spans="13:21" s="104" customFormat="1" ht="15.75">
      <c r="M58424" s="172"/>
      <c r="N58424" s="172"/>
      <c r="O58424" s="172"/>
      <c r="U58424" s="173"/>
    </row>
    <row r="58425" spans="13:21" s="104" customFormat="1" ht="15.75">
      <c r="M58425" s="172"/>
      <c r="N58425" s="172"/>
      <c r="O58425" s="172"/>
      <c r="U58425" s="173"/>
    </row>
    <row r="58426" spans="13:21" s="104" customFormat="1" ht="15.75">
      <c r="M58426" s="172"/>
      <c r="N58426" s="172"/>
      <c r="O58426" s="172"/>
      <c r="U58426" s="173"/>
    </row>
    <row r="58427" spans="13:21" s="104" customFormat="1" ht="15.75">
      <c r="M58427" s="172"/>
      <c r="N58427" s="172"/>
      <c r="O58427" s="172"/>
      <c r="U58427" s="173"/>
    </row>
    <row r="58428" spans="13:21" s="104" customFormat="1" ht="15.75">
      <c r="M58428" s="172"/>
      <c r="N58428" s="172"/>
      <c r="O58428" s="172"/>
      <c r="U58428" s="173"/>
    </row>
    <row r="58429" spans="13:21" s="104" customFormat="1" ht="15.75">
      <c r="M58429" s="172"/>
      <c r="N58429" s="172"/>
      <c r="O58429" s="172"/>
      <c r="U58429" s="173"/>
    </row>
    <row r="58430" spans="13:21" s="104" customFormat="1" ht="15.75">
      <c r="M58430" s="172"/>
      <c r="N58430" s="172"/>
      <c r="O58430" s="172"/>
      <c r="U58430" s="173"/>
    </row>
    <row r="58431" spans="13:21" s="104" customFormat="1" ht="15.75">
      <c r="M58431" s="172"/>
      <c r="N58431" s="172"/>
      <c r="O58431" s="172"/>
      <c r="U58431" s="173"/>
    </row>
    <row r="58432" spans="13:21" s="104" customFormat="1" ht="15.75">
      <c r="M58432" s="172"/>
      <c r="N58432" s="172"/>
      <c r="O58432" s="172"/>
      <c r="U58432" s="173"/>
    </row>
    <row r="58433" spans="13:21" s="104" customFormat="1" ht="15.75">
      <c r="M58433" s="172"/>
      <c r="N58433" s="172"/>
      <c r="O58433" s="172"/>
      <c r="U58433" s="173"/>
    </row>
    <row r="58434" spans="13:21" s="104" customFormat="1" ht="15.75">
      <c r="M58434" s="172"/>
      <c r="N58434" s="172"/>
      <c r="O58434" s="172"/>
      <c r="U58434" s="173"/>
    </row>
    <row r="58435" spans="13:21" s="104" customFormat="1" ht="15.75">
      <c r="M58435" s="172"/>
      <c r="N58435" s="172"/>
      <c r="O58435" s="172"/>
      <c r="U58435" s="173"/>
    </row>
    <row r="58436" spans="13:21" s="104" customFormat="1" ht="15.75">
      <c r="M58436" s="172"/>
      <c r="N58436" s="172"/>
      <c r="O58436" s="172"/>
      <c r="U58436" s="173"/>
    </row>
    <row r="58437" spans="13:21" s="104" customFormat="1" ht="15.75">
      <c r="M58437" s="172"/>
      <c r="N58437" s="172"/>
      <c r="O58437" s="172"/>
      <c r="U58437" s="173"/>
    </row>
    <row r="58438" spans="13:21" s="104" customFormat="1" ht="15.75">
      <c r="M58438" s="172"/>
      <c r="N58438" s="172"/>
      <c r="O58438" s="172"/>
      <c r="U58438" s="173"/>
    </row>
    <row r="58439" spans="13:21" s="104" customFormat="1" ht="15.75">
      <c r="M58439" s="172"/>
      <c r="N58439" s="172"/>
      <c r="O58439" s="172"/>
      <c r="U58439" s="173"/>
    </row>
    <row r="58440" spans="13:21" s="104" customFormat="1" ht="15.75">
      <c r="M58440" s="172"/>
      <c r="N58440" s="172"/>
      <c r="O58440" s="172"/>
      <c r="U58440" s="173"/>
    </row>
    <row r="58441" spans="13:21" s="104" customFormat="1" ht="15.75">
      <c r="M58441" s="172"/>
      <c r="N58441" s="172"/>
      <c r="O58441" s="172"/>
      <c r="U58441" s="173"/>
    </row>
    <row r="58442" spans="13:21" s="104" customFormat="1" ht="15.75">
      <c r="M58442" s="172"/>
      <c r="N58442" s="172"/>
      <c r="O58442" s="172"/>
      <c r="U58442" s="173"/>
    </row>
    <row r="58443" spans="13:21" s="104" customFormat="1" ht="15.75">
      <c r="M58443" s="172"/>
      <c r="N58443" s="172"/>
      <c r="O58443" s="172"/>
      <c r="U58443" s="173"/>
    </row>
    <row r="58444" spans="13:21" s="104" customFormat="1" ht="15.75">
      <c r="M58444" s="172"/>
      <c r="N58444" s="172"/>
      <c r="O58444" s="172"/>
      <c r="U58444" s="173"/>
    </row>
    <row r="58445" spans="13:21" s="104" customFormat="1" ht="15.75">
      <c r="M58445" s="172"/>
      <c r="N58445" s="172"/>
      <c r="O58445" s="172"/>
      <c r="U58445" s="173"/>
    </row>
    <row r="58446" spans="13:21" s="104" customFormat="1" ht="15.75">
      <c r="M58446" s="172"/>
      <c r="N58446" s="172"/>
      <c r="O58446" s="172"/>
      <c r="U58446" s="173"/>
    </row>
    <row r="58447" spans="13:21" s="104" customFormat="1" ht="15.75">
      <c r="M58447" s="172"/>
      <c r="N58447" s="172"/>
      <c r="O58447" s="172"/>
      <c r="U58447" s="173"/>
    </row>
    <row r="58448" spans="13:21" s="104" customFormat="1" ht="15.75">
      <c r="M58448" s="172"/>
      <c r="N58448" s="172"/>
      <c r="O58448" s="172"/>
      <c r="U58448" s="173"/>
    </row>
    <row r="58449" spans="13:21" s="104" customFormat="1" ht="15.75">
      <c r="M58449" s="172"/>
      <c r="N58449" s="172"/>
      <c r="O58449" s="172"/>
      <c r="U58449" s="173"/>
    </row>
    <row r="58450" spans="13:21" s="104" customFormat="1" ht="15.75">
      <c r="M58450" s="172"/>
      <c r="N58450" s="172"/>
      <c r="O58450" s="172"/>
      <c r="U58450" s="173"/>
    </row>
    <row r="58451" spans="13:21" s="104" customFormat="1" ht="15.75">
      <c r="M58451" s="172"/>
      <c r="N58451" s="172"/>
      <c r="O58451" s="172"/>
      <c r="U58451" s="173"/>
    </row>
    <row r="58452" spans="13:21" s="104" customFormat="1" ht="15.75">
      <c r="M58452" s="172"/>
      <c r="N58452" s="172"/>
      <c r="O58452" s="172"/>
      <c r="U58452" s="173"/>
    </row>
    <row r="58453" spans="13:21" s="104" customFormat="1" ht="15.75">
      <c r="M58453" s="172"/>
      <c r="N58453" s="172"/>
      <c r="O58453" s="172"/>
      <c r="U58453" s="173"/>
    </row>
    <row r="58454" spans="13:21" s="104" customFormat="1" ht="15.75">
      <c r="M58454" s="172"/>
      <c r="N58454" s="172"/>
      <c r="O58454" s="172"/>
      <c r="U58454" s="173"/>
    </row>
    <row r="58455" spans="13:21" s="104" customFormat="1" ht="15.75">
      <c r="M58455" s="172"/>
      <c r="N58455" s="172"/>
      <c r="O58455" s="172"/>
      <c r="U58455" s="173"/>
    </row>
    <row r="58456" spans="13:21" s="104" customFormat="1" ht="15.75">
      <c r="M58456" s="172"/>
      <c r="N58456" s="172"/>
      <c r="O58456" s="172"/>
      <c r="U58456" s="173"/>
    </row>
    <row r="58457" spans="13:21" s="104" customFormat="1" ht="15.75">
      <c r="M58457" s="172"/>
      <c r="N58457" s="172"/>
      <c r="O58457" s="172"/>
      <c r="U58457" s="173"/>
    </row>
    <row r="58458" spans="13:21" s="104" customFormat="1" ht="15.75">
      <c r="M58458" s="172"/>
      <c r="N58458" s="172"/>
      <c r="O58458" s="172"/>
      <c r="U58458" s="173"/>
    </row>
    <row r="58459" spans="13:21" s="104" customFormat="1" ht="15.75">
      <c r="M58459" s="172"/>
      <c r="N58459" s="172"/>
      <c r="O58459" s="172"/>
      <c r="U58459" s="173"/>
    </row>
    <row r="58460" spans="13:21" s="104" customFormat="1" ht="15.75">
      <c r="M58460" s="172"/>
      <c r="N58460" s="172"/>
      <c r="O58460" s="172"/>
      <c r="U58460" s="173"/>
    </row>
    <row r="58461" spans="13:21" s="104" customFormat="1" ht="15.75">
      <c r="M58461" s="172"/>
      <c r="N58461" s="172"/>
      <c r="O58461" s="172"/>
      <c r="U58461" s="173"/>
    </row>
    <row r="58462" spans="13:21" s="104" customFormat="1" ht="15.75">
      <c r="M58462" s="172"/>
      <c r="N58462" s="172"/>
      <c r="O58462" s="172"/>
      <c r="U58462" s="173"/>
    </row>
    <row r="58463" spans="13:21" s="104" customFormat="1" ht="15.75">
      <c r="M58463" s="172"/>
      <c r="N58463" s="172"/>
      <c r="O58463" s="172"/>
      <c r="U58463" s="173"/>
    </row>
    <row r="58464" spans="13:21" s="104" customFormat="1" ht="15.75">
      <c r="M58464" s="172"/>
      <c r="N58464" s="172"/>
      <c r="O58464" s="172"/>
      <c r="U58464" s="173"/>
    </row>
    <row r="58465" spans="13:21" s="104" customFormat="1" ht="15.75">
      <c r="M58465" s="172"/>
      <c r="N58465" s="172"/>
      <c r="O58465" s="172"/>
      <c r="U58465" s="173"/>
    </row>
    <row r="58466" spans="13:21" s="104" customFormat="1" ht="15.75">
      <c r="M58466" s="172"/>
      <c r="N58466" s="172"/>
      <c r="O58466" s="172"/>
      <c r="U58466" s="173"/>
    </row>
    <row r="58467" spans="13:21" s="104" customFormat="1" ht="15.75">
      <c r="M58467" s="172"/>
      <c r="N58467" s="172"/>
      <c r="O58467" s="172"/>
      <c r="U58467" s="173"/>
    </row>
    <row r="58468" spans="13:21" s="104" customFormat="1" ht="15.75">
      <c r="M58468" s="172"/>
      <c r="N58468" s="172"/>
      <c r="O58468" s="172"/>
      <c r="U58468" s="173"/>
    </row>
    <row r="58469" spans="13:21" s="104" customFormat="1" ht="15.75">
      <c r="M58469" s="172"/>
      <c r="N58469" s="172"/>
      <c r="O58469" s="172"/>
      <c r="U58469" s="173"/>
    </row>
    <row r="58470" spans="13:21" s="104" customFormat="1" ht="15.75">
      <c r="M58470" s="172"/>
      <c r="N58470" s="172"/>
      <c r="O58470" s="172"/>
      <c r="U58470" s="173"/>
    </row>
    <row r="58471" spans="13:21" s="104" customFormat="1" ht="15.75">
      <c r="M58471" s="172"/>
      <c r="N58471" s="172"/>
      <c r="O58471" s="172"/>
      <c r="U58471" s="173"/>
    </row>
    <row r="58472" spans="13:21" s="104" customFormat="1" ht="15.75">
      <c r="M58472" s="172"/>
      <c r="N58472" s="172"/>
      <c r="O58472" s="172"/>
      <c r="U58472" s="173"/>
    </row>
    <row r="58473" spans="13:21" s="104" customFormat="1" ht="15.75">
      <c r="M58473" s="172"/>
      <c r="N58473" s="172"/>
      <c r="O58473" s="172"/>
      <c r="U58473" s="173"/>
    </row>
    <row r="58474" spans="13:21" s="104" customFormat="1" ht="15.75">
      <c r="M58474" s="172"/>
      <c r="N58474" s="172"/>
      <c r="O58474" s="172"/>
      <c r="U58474" s="173"/>
    </row>
    <row r="58475" spans="13:21" s="104" customFormat="1" ht="15.75">
      <c r="M58475" s="172"/>
      <c r="N58475" s="172"/>
      <c r="O58475" s="172"/>
      <c r="U58475" s="173"/>
    </row>
    <row r="58476" spans="13:21" s="104" customFormat="1" ht="15.75">
      <c r="M58476" s="172"/>
      <c r="N58476" s="172"/>
      <c r="O58476" s="172"/>
      <c r="U58476" s="173"/>
    </row>
    <row r="58477" spans="13:21" s="104" customFormat="1" ht="15.75">
      <c r="M58477" s="172"/>
      <c r="N58477" s="172"/>
      <c r="O58477" s="172"/>
      <c r="U58477" s="173"/>
    </row>
    <row r="58478" spans="13:21" s="104" customFormat="1" ht="15.75">
      <c r="M58478" s="172"/>
      <c r="N58478" s="172"/>
      <c r="O58478" s="172"/>
      <c r="U58478" s="173"/>
    </row>
    <row r="58479" spans="13:21" s="104" customFormat="1" ht="15.75">
      <c r="M58479" s="172"/>
      <c r="N58479" s="172"/>
      <c r="O58479" s="172"/>
      <c r="U58479" s="173"/>
    </row>
    <row r="58480" spans="13:21" s="104" customFormat="1" ht="15.75">
      <c r="M58480" s="172"/>
      <c r="N58480" s="172"/>
      <c r="O58480" s="172"/>
      <c r="U58480" s="173"/>
    </row>
    <row r="58481" spans="13:21" s="104" customFormat="1" ht="15.75">
      <c r="M58481" s="172"/>
      <c r="N58481" s="172"/>
      <c r="O58481" s="172"/>
      <c r="U58481" s="173"/>
    </row>
    <row r="58482" spans="13:21" s="104" customFormat="1" ht="15.75">
      <c r="M58482" s="172"/>
      <c r="N58482" s="172"/>
      <c r="O58482" s="172"/>
      <c r="U58482" s="173"/>
    </row>
    <row r="58483" spans="13:21" s="104" customFormat="1" ht="15.75">
      <c r="M58483" s="172"/>
      <c r="N58483" s="172"/>
      <c r="O58483" s="172"/>
      <c r="U58483" s="173"/>
    </row>
    <row r="58484" spans="13:21" s="104" customFormat="1" ht="15.75">
      <c r="M58484" s="172"/>
      <c r="N58484" s="172"/>
      <c r="O58484" s="172"/>
      <c r="U58484" s="173"/>
    </row>
    <row r="58485" spans="13:21" s="104" customFormat="1" ht="15.75">
      <c r="M58485" s="172"/>
      <c r="N58485" s="172"/>
      <c r="O58485" s="172"/>
      <c r="U58485" s="173"/>
    </row>
    <row r="58486" spans="13:21" s="104" customFormat="1" ht="15.75">
      <c r="M58486" s="172"/>
      <c r="N58486" s="172"/>
      <c r="O58486" s="172"/>
      <c r="U58486" s="173"/>
    </row>
    <row r="58487" spans="13:21" s="104" customFormat="1" ht="15.75">
      <c r="M58487" s="172"/>
      <c r="N58487" s="172"/>
      <c r="O58487" s="172"/>
      <c r="U58487" s="173"/>
    </row>
    <row r="58488" spans="13:21" s="104" customFormat="1" ht="15.75">
      <c r="M58488" s="172"/>
      <c r="N58488" s="172"/>
      <c r="O58488" s="172"/>
      <c r="U58488" s="173"/>
    </row>
    <row r="58489" spans="13:21" s="104" customFormat="1" ht="15.75">
      <c r="M58489" s="172"/>
      <c r="N58489" s="172"/>
      <c r="O58489" s="172"/>
      <c r="U58489" s="173"/>
    </row>
    <row r="58490" spans="13:21" s="104" customFormat="1" ht="15.75">
      <c r="M58490" s="172"/>
      <c r="N58490" s="172"/>
      <c r="O58490" s="172"/>
      <c r="U58490" s="173"/>
    </row>
    <row r="58491" spans="13:21" s="104" customFormat="1" ht="15.75">
      <c r="M58491" s="172"/>
      <c r="N58491" s="172"/>
      <c r="O58491" s="172"/>
      <c r="U58491" s="173"/>
    </row>
    <row r="58492" spans="13:21" s="104" customFormat="1" ht="15.75">
      <c r="M58492" s="172"/>
      <c r="N58492" s="172"/>
      <c r="O58492" s="172"/>
      <c r="U58492" s="173"/>
    </row>
    <row r="58493" spans="13:21" s="104" customFormat="1" ht="15.75">
      <c r="M58493" s="172"/>
      <c r="N58493" s="172"/>
      <c r="O58493" s="172"/>
      <c r="U58493" s="173"/>
    </row>
    <row r="58494" spans="13:21" s="104" customFormat="1" ht="15.75">
      <c r="M58494" s="172"/>
      <c r="N58494" s="172"/>
      <c r="O58494" s="172"/>
      <c r="U58494" s="173"/>
    </row>
    <row r="58495" spans="13:21" s="104" customFormat="1" ht="15.75">
      <c r="M58495" s="172"/>
      <c r="N58495" s="172"/>
      <c r="O58495" s="172"/>
      <c r="U58495" s="173"/>
    </row>
    <row r="58496" spans="13:21" s="104" customFormat="1" ht="15.75">
      <c r="M58496" s="172"/>
      <c r="N58496" s="172"/>
      <c r="O58496" s="172"/>
      <c r="U58496" s="173"/>
    </row>
    <row r="58497" spans="13:21" s="104" customFormat="1" ht="15.75">
      <c r="M58497" s="172"/>
      <c r="N58497" s="172"/>
      <c r="O58497" s="172"/>
      <c r="U58497" s="173"/>
    </row>
    <row r="58498" spans="13:21" s="104" customFormat="1" ht="15.75">
      <c r="M58498" s="172"/>
      <c r="N58498" s="172"/>
      <c r="O58498" s="172"/>
      <c r="U58498" s="173"/>
    </row>
    <row r="58499" spans="13:21" s="104" customFormat="1" ht="15.75">
      <c r="M58499" s="172"/>
      <c r="N58499" s="172"/>
      <c r="O58499" s="172"/>
      <c r="U58499" s="173"/>
    </row>
    <row r="58500" spans="13:21" s="104" customFormat="1" ht="15.75">
      <c r="M58500" s="172"/>
      <c r="N58500" s="172"/>
      <c r="O58500" s="172"/>
      <c r="U58500" s="173"/>
    </row>
    <row r="58501" spans="13:21" s="104" customFormat="1" ht="15.75">
      <c r="M58501" s="172"/>
      <c r="N58501" s="172"/>
      <c r="O58501" s="172"/>
      <c r="U58501" s="173"/>
    </row>
    <row r="58502" spans="13:21" s="104" customFormat="1" ht="15.75">
      <c r="M58502" s="172"/>
      <c r="N58502" s="172"/>
      <c r="O58502" s="172"/>
      <c r="U58502" s="173"/>
    </row>
    <row r="58503" spans="13:21" s="104" customFormat="1" ht="15.75">
      <c r="M58503" s="172"/>
      <c r="N58503" s="172"/>
      <c r="O58503" s="172"/>
      <c r="U58503" s="173"/>
    </row>
    <row r="58504" spans="13:21" s="104" customFormat="1" ht="15.75">
      <c r="M58504" s="172"/>
      <c r="N58504" s="172"/>
      <c r="O58504" s="172"/>
      <c r="U58504" s="173"/>
    </row>
    <row r="58505" spans="13:21" s="104" customFormat="1" ht="15.75">
      <c r="M58505" s="172"/>
      <c r="N58505" s="172"/>
      <c r="O58505" s="172"/>
      <c r="U58505" s="173"/>
    </row>
    <row r="58506" spans="13:21" s="104" customFormat="1" ht="15.75">
      <c r="M58506" s="172"/>
      <c r="N58506" s="172"/>
      <c r="O58506" s="172"/>
      <c r="U58506" s="173"/>
    </row>
    <row r="58507" spans="13:21" s="104" customFormat="1" ht="15.75">
      <c r="M58507" s="172"/>
      <c r="N58507" s="172"/>
      <c r="O58507" s="172"/>
      <c r="U58507" s="173"/>
    </row>
    <row r="58508" spans="13:21" s="104" customFormat="1" ht="15.75">
      <c r="M58508" s="172"/>
      <c r="N58508" s="172"/>
      <c r="O58508" s="172"/>
      <c r="U58508" s="173"/>
    </row>
    <row r="58509" spans="13:21" s="104" customFormat="1" ht="15.75">
      <c r="M58509" s="172"/>
      <c r="N58509" s="172"/>
      <c r="O58509" s="172"/>
      <c r="U58509" s="173"/>
    </row>
    <row r="58510" spans="13:21" s="104" customFormat="1" ht="15.75">
      <c r="M58510" s="172"/>
      <c r="N58510" s="172"/>
      <c r="O58510" s="172"/>
      <c r="U58510" s="173"/>
    </row>
    <row r="58511" spans="13:21" s="104" customFormat="1" ht="15.75">
      <c r="M58511" s="172"/>
      <c r="N58511" s="172"/>
      <c r="O58511" s="172"/>
      <c r="U58511" s="173"/>
    </row>
    <row r="58512" spans="13:21" s="104" customFormat="1" ht="15.75">
      <c r="M58512" s="172"/>
      <c r="N58512" s="172"/>
      <c r="O58512" s="172"/>
      <c r="U58512" s="173"/>
    </row>
    <row r="58513" spans="13:21" s="104" customFormat="1" ht="15.75">
      <c r="M58513" s="172"/>
      <c r="N58513" s="172"/>
      <c r="O58513" s="172"/>
      <c r="U58513" s="173"/>
    </row>
    <row r="58514" spans="13:21" s="104" customFormat="1" ht="15.75">
      <c r="M58514" s="172"/>
      <c r="N58514" s="172"/>
      <c r="O58514" s="172"/>
      <c r="U58514" s="173"/>
    </row>
    <row r="58515" spans="13:21" s="104" customFormat="1" ht="15.75">
      <c r="M58515" s="172"/>
      <c r="N58515" s="172"/>
      <c r="O58515" s="172"/>
      <c r="U58515" s="173"/>
    </row>
    <row r="58516" spans="13:21" s="104" customFormat="1" ht="15.75">
      <c r="M58516" s="172"/>
      <c r="N58516" s="172"/>
      <c r="O58516" s="172"/>
      <c r="U58516" s="173"/>
    </row>
    <row r="58517" spans="13:21" s="104" customFormat="1" ht="15.75">
      <c r="M58517" s="172"/>
      <c r="N58517" s="172"/>
      <c r="O58517" s="172"/>
      <c r="U58517" s="173"/>
    </row>
    <row r="58518" spans="13:21" s="104" customFormat="1" ht="15.75">
      <c r="M58518" s="172"/>
      <c r="N58518" s="172"/>
      <c r="O58518" s="172"/>
      <c r="U58518" s="173"/>
    </row>
    <row r="58519" spans="13:21" s="104" customFormat="1" ht="15.75">
      <c r="M58519" s="172"/>
      <c r="N58519" s="172"/>
      <c r="O58519" s="172"/>
      <c r="U58519" s="173"/>
    </row>
    <row r="58520" spans="13:21" s="104" customFormat="1" ht="15.75">
      <c r="M58520" s="172"/>
      <c r="N58520" s="172"/>
      <c r="O58520" s="172"/>
      <c r="U58520" s="173"/>
    </row>
    <row r="58521" spans="13:21" s="104" customFormat="1" ht="15.75">
      <c r="M58521" s="172"/>
      <c r="N58521" s="172"/>
      <c r="O58521" s="172"/>
      <c r="U58521" s="173"/>
    </row>
    <row r="58522" spans="13:21" s="104" customFormat="1" ht="15.75">
      <c r="M58522" s="172"/>
      <c r="N58522" s="172"/>
      <c r="O58522" s="172"/>
      <c r="U58522" s="173"/>
    </row>
    <row r="58523" spans="13:21" s="104" customFormat="1" ht="15.75">
      <c r="M58523" s="172"/>
      <c r="N58523" s="172"/>
      <c r="O58523" s="172"/>
      <c r="U58523" s="173"/>
    </row>
    <row r="58524" spans="13:21" s="104" customFormat="1" ht="15.75">
      <c r="M58524" s="172"/>
      <c r="N58524" s="172"/>
      <c r="O58524" s="172"/>
      <c r="U58524" s="173"/>
    </row>
    <row r="58525" spans="13:21" s="104" customFormat="1" ht="15.75">
      <c r="M58525" s="172"/>
      <c r="N58525" s="172"/>
      <c r="O58525" s="172"/>
      <c r="U58525" s="173"/>
    </row>
    <row r="58526" spans="13:21" s="104" customFormat="1" ht="15.75">
      <c r="M58526" s="172"/>
      <c r="N58526" s="172"/>
      <c r="O58526" s="172"/>
      <c r="U58526" s="173"/>
    </row>
    <row r="58527" spans="13:21" s="104" customFormat="1" ht="15.75">
      <c r="M58527" s="172"/>
      <c r="N58527" s="172"/>
      <c r="O58527" s="172"/>
      <c r="U58527" s="173"/>
    </row>
    <row r="58528" spans="13:21" s="104" customFormat="1" ht="15.75">
      <c r="M58528" s="172"/>
      <c r="N58528" s="172"/>
      <c r="O58528" s="172"/>
      <c r="U58528" s="173"/>
    </row>
    <row r="58529" spans="13:21" s="104" customFormat="1" ht="15.75">
      <c r="M58529" s="172"/>
      <c r="N58529" s="172"/>
      <c r="O58529" s="172"/>
      <c r="U58529" s="173"/>
    </row>
    <row r="58530" spans="13:21" s="104" customFormat="1" ht="15.75">
      <c r="M58530" s="172"/>
      <c r="N58530" s="172"/>
      <c r="O58530" s="172"/>
      <c r="U58530" s="173"/>
    </row>
    <row r="58531" spans="13:21" s="104" customFormat="1" ht="15.75">
      <c r="M58531" s="172"/>
      <c r="N58531" s="172"/>
      <c r="O58531" s="172"/>
      <c r="U58531" s="173"/>
    </row>
    <row r="58532" spans="13:21" s="104" customFormat="1" ht="15.75">
      <c r="M58532" s="172"/>
      <c r="N58532" s="172"/>
      <c r="O58532" s="172"/>
      <c r="U58532" s="173"/>
    </row>
    <row r="58533" spans="13:21" s="104" customFormat="1" ht="15.75">
      <c r="M58533" s="172"/>
      <c r="N58533" s="172"/>
      <c r="O58533" s="172"/>
      <c r="U58533" s="173"/>
    </row>
    <row r="58534" spans="13:21" s="104" customFormat="1" ht="15.75">
      <c r="M58534" s="172"/>
      <c r="N58534" s="172"/>
      <c r="O58534" s="172"/>
      <c r="U58534" s="173"/>
    </row>
    <row r="58535" spans="13:21" s="104" customFormat="1" ht="15.75">
      <c r="M58535" s="172"/>
      <c r="N58535" s="172"/>
      <c r="O58535" s="172"/>
      <c r="U58535" s="173"/>
    </row>
    <row r="58536" spans="13:21" s="104" customFormat="1" ht="15.75">
      <c r="M58536" s="172"/>
      <c r="N58536" s="172"/>
      <c r="O58536" s="172"/>
      <c r="U58536" s="173"/>
    </row>
    <row r="58537" spans="13:21" s="104" customFormat="1" ht="15.75">
      <c r="M58537" s="172"/>
      <c r="N58537" s="172"/>
      <c r="O58537" s="172"/>
      <c r="U58537" s="173"/>
    </row>
    <row r="58538" spans="13:21" s="104" customFormat="1" ht="15.75">
      <c r="M58538" s="172"/>
      <c r="N58538" s="172"/>
      <c r="O58538" s="172"/>
      <c r="U58538" s="173"/>
    </row>
    <row r="58539" spans="13:21" s="104" customFormat="1" ht="15.75">
      <c r="M58539" s="172"/>
      <c r="N58539" s="172"/>
      <c r="O58539" s="172"/>
      <c r="U58539" s="173"/>
    </row>
    <row r="58540" spans="13:21" s="104" customFormat="1" ht="15.75">
      <c r="M58540" s="172"/>
      <c r="N58540" s="172"/>
      <c r="O58540" s="172"/>
      <c r="U58540" s="173"/>
    </row>
    <row r="58541" spans="13:21" s="104" customFormat="1" ht="15.75">
      <c r="M58541" s="172"/>
      <c r="N58541" s="172"/>
      <c r="O58541" s="172"/>
      <c r="U58541" s="173"/>
    </row>
    <row r="58542" spans="13:21" s="104" customFormat="1" ht="15.75">
      <c r="M58542" s="172"/>
      <c r="N58542" s="172"/>
      <c r="O58542" s="172"/>
      <c r="U58542" s="173"/>
    </row>
    <row r="58543" spans="13:21" s="104" customFormat="1" ht="15.75">
      <c r="M58543" s="172"/>
      <c r="N58543" s="172"/>
      <c r="O58543" s="172"/>
      <c r="U58543" s="173"/>
    </row>
    <row r="58544" spans="13:21" s="104" customFormat="1" ht="15.75">
      <c r="M58544" s="172"/>
      <c r="N58544" s="172"/>
      <c r="O58544" s="172"/>
      <c r="U58544" s="173"/>
    </row>
    <row r="58545" spans="13:21" s="104" customFormat="1" ht="15.75">
      <c r="M58545" s="172"/>
      <c r="N58545" s="172"/>
      <c r="O58545" s="172"/>
      <c r="U58545" s="173"/>
    </row>
    <row r="58546" spans="13:21" s="104" customFormat="1" ht="15.75">
      <c r="M58546" s="172"/>
      <c r="N58546" s="172"/>
      <c r="O58546" s="172"/>
      <c r="U58546" s="173"/>
    </row>
    <row r="58547" spans="13:21" s="104" customFormat="1" ht="15.75">
      <c r="M58547" s="172"/>
      <c r="N58547" s="172"/>
      <c r="O58547" s="172"/>
      <c r="U58547" s="173"/>
    </row>
    <row r="58548" spans="13:21" s="104" customFormat="1" ht="15.75">
      <c r="M58548" s="172"/>
      <c r="N58548" s="172"/>
      <c r="O58548" s="172"/>
      <c r="U58548" s="173"/>
    </row>
    <row r="58549" spans="13:21" s="104" customFormat="1" ht="15.75">
      <c r="M58549" s="172"/>
      <c r="N58549" s="172"/>
      <c r="O58549" s="172"/>
      <c r="U58549" s="173"/>
    </row>
    <row r="58550" spans="13:21" s="104" customFormat="1" ht="15.75">
      <c r="M58550" s="172"/>
      <c r="N58550" s="172"/>
      <c r="O58550" s="172"/>
      <c r="U58550" s="173"/>
    </row>
    <row r="58551" spans="13:21" s="104" customFormat="1" ht="15.75">
      <c r="M58551" s="172"/>
      <c r="N58551" s="172"/>
      <c r="O58551" s="172"/>
      <c r="U58551" s="173"/>
    </row>
    <row r="58552" spans="13:21" s="104" customFormat="1" ht="15.75">
      <c r="M58552" s="172"/>
      <c r="N58552" s="172"/>
      <c r="O58552" s="172"/>
      <c r="U58552" s="173"/>
    </row>
    <row r="58553" spans="13:21" s="104" customFormat="1" ht="15.75">
      <c r="M58553" s="172"/>
      <c r="N58553" s="172"/>
      <c r="O58553" s="172"/>
      <c r="U58553" s="173"/>
    </row>
    <row r="58554" spans="13:21" s="104" customFormat="1" ht="15.75">
      <c r="M58554" s="172"/>
      <c r="N58554" s="172"/>
      <c r="O58554" s="172"/>
      <c r="U58554" s="173"/>
    </row>
    <row r="58555" spans="13:21" s="104" customFormat="1" ht="15.75">
      <c r="M58555" s="172"/>
      <c r="N58555" s="172"/>
      <c r="O58555" s="172"/>
      <c r="U58555" s="173"/>
    </row>
    <row r="58556" spans="13:21" s="104" customFormat="1" ht="15.75">
      <c r="M58556" s="172"/>
      <c r="N58556" s="172"/>
      <c r="O58556" s="172"/>
      <c r="U58556" s="173"/>
    </row>
    <row r="58557" spans="13:21" s="104" customFormat="1" ht="15.75">
      <c r="M58557" s="172"/>
      <c r="N58557" s="172"/>
      <c r="O58557" s="172"/>
      <c r="U58557" s="173"/>
    </row>
    <row r="58558" spans="13:21" s="104" customFormat="1" ht="15.75">
      <c r="M58558" s="172"/>
      <c r="N58558" s="172"/>
      <c r="O58558" s="172"/>
      <c r="U58558" s="173"/>
    </row>
    <row r="58559" spans="13:21" s="104" customFormat="1" ht="15.75">
      <c r="M58559" s="172"/>
      <c r="N58559" s="172"/>
      <c r="O58559" s="172"/>
      <c r="U58559" s="173"/>
    </row>
    <row r="58560" spans="13:21" s="104" customFormat="1" ht="15.75">
      <c r="M58560" s="172"/>
      <c r="N58560" s="172"/>
      <c r="O58560" s="172"/>
      <c r="U58560" s="173"/>
    </row>
    <row r="58561" spans="13:21" s="104" customFormat="1" ht="15.75">
      <c r="M58561" s="172"/>
      <c r="N58561" s="172"/>
      <c r="O58561" s="172"/>
      <c r="U58561" s="173"/>
    </row>
    <row r="58562" spans="13:21" s="104" customFormat="1" ht="15.75">
      <c r="M58562" s="172"/>
      <c r="N58562" s="172"/>
      <c r="O58562" s="172"/>
      <c r="U58562" s="173"/>
    </row>
    <row r="58563" spans="13:21" s="104" customFormat="1" ht="15.75">
      <c r="M58563" s="172"/>
      <c r="N58563" s="172"/>
      <c r="O58563" s="172"/>
      <c r="U58563" s="173"/>
    </row>
    <row r="58564" spans="13:21" s="104" customFormat="1" ht="15.75">
      <c r="M58564" s="172"/>
      <c r="N58564" s="172"/>
      <c r="O58564" s="172"/>
      <c r="U58564" s="173"/>
    </row>
    <row r="58565" spans="13:21" s="104" customFormat="1" ht="15.75">
      <c r="M58565" s="172"/>
      <c r="N58565" s="172"/>
      <c r="O58565" s="172"/>
      <c r="U58565" s="173"/>
    </row>
    <row r="58566" spans="13:21" s="104" customFormat="1" ht="15.75">
      <c r="M58566" s="172"/>
      <c r="N58566" s="172"/>
      <c r="O58566" s="172"/>
      <c r="U58566" s="173"/>
    </row>
    <row r="58567" spans="13:21" s="104" customFormat="1" ht="15.75">
      <c r="M58567" s="172"/>
      <c r="N58567" s="172"/>
      <c r="O58567" s="172"/>
      <c r="U58567" s="173"/>
    </row>
    <row r="58568" spans="13:21" s="104" customFormat="1" ht="15.75">
      <c r="M58568" s="172"/>
      <c r="N58568" s="172"/>
      <c r="O58568" s="172"/>
      <c r="U58568" s="173"/>
    </row>
    <row r="58569" spans="13:21" s="104" customFormat="1" ht="15.75">
      <c r="M58569" s="172"/>
      <c r="N58569" s="172"/>
      <c r="O58569" s="172"/>
      <c r="U58569" s="173"/>
    </row>
    <row r="58570" spans="13:21" s="104" customFormat="1" ht="15.75">
      <c r="M58570" s="172"/>
      <c r="N58570" s="172"/>
      <c r="O58570" s="172"/>
      <c r="U58570" s="173"/>
    </row>
    <row r="58571" spans="13:21" s="104" customFormat="1" ht="15.75">
      <c r="M58571" s="172"/>
      <c r="N58571" s="172"/>
      <c r="O58571" s="172"/>
      <c r="U58571" s="173"/>
    </row>
    <row r="58572" spans="13:21" s="104" customFormat="1" ht="15.75">
      <c r="M58572" s="172"/>
      <c r="N58572" s="172"/>
      <c r="O58572" s="172"/>
      <c r="U58572" s="173"/>
    </row>
    <row r="58573" spans="13:21" s="104" customFormat="1" ht="15.75">
      <c r="M58573" s="172"/>
      <c r="N58573" s="172"/>
      <c r="O58573" s="172"/>
      <c r="U58573" s="173"/>
    </row>
    <row r="58574" spans="13:21" s="104" customFormat="1" ht="15.75">
      <c r="M58574" s="172"/>
      <c r="N58574" s="172"/>
      <c r="O58574" s="172"/>
      <c r="U58574" s="173"/>
    </row>
    <row r="58575" spans="13:21" s="104" customFormat="1" ht="15.75">
      <c r="M58575" s="172"/>
      <c r="N58575" s="172"/>
      <c r="O58575" s="172"/>
      <c r="U58575" s="173"/>
    </row>
    <row r="58576" spans="13:21" s="104" customFormat="1" ht="15.75">
      <c r="M58576" s="172"/>
      <c r="N58576" s="172"/>
      <c r="O58576" s="172"/>
      <c r="U58576" s="173"/>
    </row>
    <row r="58577" spans="13:21" s="104" customFormat="1" ht="15.75">
      <c r="M58577" s="172"/>
      <c r="N58577" s="172"/>
      <c r="O58577" s="172"/>
      <c r="U58577" s="173"/>
    </row>
    <row r="58578" spans="13:21" s="104" customFormat="1" ht="15.75">
      <c r="M58578" s="172"/>
      <c r="N58578" s="172"/>
      <c r="O58578" s="172"/>
      <c r="U58578" s="173"/>
    </row>
    <row r="58579" spans="13:21" s="104" customFormat="1" ht="15.75">
      <c r="M58579" s="172"/>
      <c r="N58579" s="172"/>
      <c r="O58579" s="172"/>
      <c r="U58579" s="173"/>
    </row>
    <row r="58580" spans="13:21" s="104" customFormat="1" ht="15.75">
      <c r="M58580" s="172"/>
      <c r="N58580" s="172"/>
      <c r="O58580" s="172"/>
      <c r="U58580" s="173"/>
    </row>
    <row r="58581" spans="13:21" s="104" customFormat="1" ht="15.75">
      <c r="M58581" s="172"/>
      <c r="N58581" s="172"/>
      <c r="O58581" s="172"/>
      <c r="U58581" s="173"/>
    </row>
    <row r="58582" spans="13:21" s="104" customFormat="1" ht="15.75">
      <c r="M58582" s="172"/>
      <c r="N58582" s="172"/>
      <c r="O58582" s="172"/>
      <c r="U58582" s="173"/>
    </row>
    <row r="58583" spans="13:21" s="104" customFormat="1" ht="15.75">
      <c r="M58583" s="172"/>
      <c r="N58583" s="172"/>
      <c r="O58583" s="172"/>
      <c r="U58583" s="173"/>
    </row>
    <row r="58584" spans="13:21" s="104" customFormat="1" ht="15.75">
      <c r="M58584" s="172"/>
      <c r="N58584" s="172"/>
      <c r="O58584" s="172"/>
      <c r="U58584" s="173"/>
    </row>
    <row r="58585" spans="13:21" s="104" customFormat="1" ht="15.75">
      <c r="M58585" s="172"/>
      <c r="N58585" s="172"/>
      <c r="O58585" s="172"/>
      <c r="U58585" s="173"/>
    </row>
    <row r="58586" spans="13:21" s="104" customFormat="1" ht="15.75">
      <c r="M58586" s="172"/>
      <c r="N58586" s="172"/>
      <c r="O58586" s="172"/>
      <c r="U58586" s="173"/>
    </row>
    <row r="58587" spans="13:21" s="104" customFormat="1" ht="15.75">
      <c r="M58587" s="172"/>
      <c r="N58587" s="172"/>
      <c r="O58587" s="172"/>
      <c r="U58587" s="173"/>
    </row>
    <row r="58588" spans="13:21" s="104" customFormat="1" ht="15.75">
      <c r="M58588" s="172"/>
      <c r="N58588" s="172"/>
      <c r="O58588" s="172"/>
      <c r="U58588" s="173"/>
    </row>
    <row r="58589" spans="13:21" s="104" customFormat="1" ht="15.75">
      <c r="M58589" s="172"/>
      <c r="N58589" s="172"/>
      <c r="O58589" s="172"/>
      <c r="U58589" s="173"/>
    </row>
    <row r="58590" spans="13:21" s="104" customFormat="1" ht="15.75">
      <c r="M58590" s="172"/>
      <c r="N58590" s="172"/>
      <c r="O58590" s="172"/>
      <c r="U58590" s="173"/>
    </row>
    <row r="58591" spans="13:21" s="104" customFormat="1" ht="15.75">
      <c r="M58591" s="172"/>
      <c r="N58591" s="172"/>
      <c r="O58591" s="172"/>
      <c r="U58591" s="173"/>
    </row>
    <row r="58592" spans="13:21" s="104" customFormat="1" ht="15.75">
      <c r="M58592" s="172"/>
      <c r="N58592" s="172"/>
      <c r="O58592" s="172"/>
      <c r="U58592" s="173"/>
    </row>
    <row r="58593" spans="13:21" s="104" customFormat="1" ht="15.75">
      <c r="M58593" s="172"/>
      <c r="N58593" s="172"/>
      <c r="O58593" s="172"/>
      <c r="U58593" s="173"/>
    </row>
    <row r="58594" spans="13:21" s="104" customFormat="1" ht="15.75">
      <c r="M58594" s="172"/>
      <c r="N58594" s="172"/>
      <c r="O58594" s="172"/>
      <c r="U58594" s="173"/>
    </row>
    <row r="58595" spans="13:21" s="104" customFormat="1" ht="15.75">
      <c r="M58595" s="172"/>
      <c r="N58595" s="172"/>
      <c r="O58595" s="172"/>
      <c r="U58595" s="173"/>
    </row>
    <row r="58596" spans="13:21" s="104" customFormat="1" ht="15.75">
      <c r="M58596" s="172"/>
      <c r="N58596" s="172"/>
      <c r="O58596" s="172"/>
      <c r="U58596" s="173"/>
    </row>
    <row r="58597" spans="13:21" s="104" customFormat="1" ht="15.75">
      <c r="M58597" s="172"/>
      <c r="N58597" s="172"/>
      <c r="O58597" s="172"/>
      <c r="U58597" s="173"/>
    </row>
    <row r="58598" spans="13:21" s="104" customFormat="1" ht="15.75">
      <c r="M58598" s="172"/>
      <c r="N58598" s="172"/>
      <c r="O58598" s="172"/>
      <c r="U58598" s="173"/>
    </row>
    <row r="58599" spans="13:21" s="104" customFormat="1" ht="15.75">
      <c r="M58599" s="172"/>
      <c r="N58599" s="172"/>
      <c r="O58599" s="172"/>
      <c r="U58599" s="173"/>
    </row>
    <row r="58600" spans="13:21" s="104" customFormat="1" ht="15.75">
      <c r="M58600" s="172"/>
      <c r="N58600" s="172"/>
      <c r="O58600" s="172"/>
      <c r="U58600" s="173"/>
    </row>
    <row r="58601" spans="13:21" s="104" customFormat="1" ht="15.75">
      <c r="M58601" s="172"/>
      <c r="N58601" s="172"/>
      <c r="O58601" s="172"/>
      <c r="U58601" s="173"/>
    </row>
    <row r="58602" spans="13:21" s="104" customFormat="1" ht="15.75">
      <c r="M58602" s="172"/>
      <c r="N58602" s="172"/>
      <c r="O58602" s="172"/>
      <c r="U58602" s="173"/>
    </row>
    <row r="58603" spans="13:21" s="104" customFormat="1" ht="15.75">
      <c r="M58603" s="172"/>
      <c r="N58603" s="172"/>
      <c r="O58603" s="172"/>
      <c r="U58603" s="173"/>
    </row>
    <row r="58604" spans="13:21" s="104" customFormat="1" ht="15.75">
      <c r="M58604" s="172"/>
      <c r="N58604" s="172"/>
      <c r="O58604" s="172"/>
      <c r="U58604" s="173"/>
    </row>
    <row r="58605" spans="13:21" s="104" customFormat="1" ht="15.75">
      <c r="M58605" s="172"/>
      <c r="N58605" s="172"/>
      <c r="O58605" s="172"/>
      <c r="U58605" s="173"/>
    </row>
    <row r="58606" spans="13:21" s="104" customFormat="1" ht="15.75">
      <c r="M58606" s="172"/>
      <c r="N58606" s="172"/>
      <c r="O58606" s="172"/>
      <c r="U58606" s="173"/>
    </row>
    <row r="58607" spans="13:21" s="104" customFormat="1" ht="15.75">
      <c r="M58607" s="172"/>
      <c r="N58607" s="172"/>
      <c r="O58607" s="172"/>
      <c r="U58607" s="173"/>
    </row>
    <row r="58608" spans="13:21" s="104" customFormat="1" ht="15.75">
      <c r="M58608" s="172"/>
      <c r="N58608" s="172"/>
      <c r="O58608" s="172"/>
      <c r="U58608" s="173"/>
    </row>
    <row r="58609" spans="13:21" s="104" customFormat="1" ht="15.75">
      <c r="M58609" s="172"/>
      <c r="N58609" s="172"/>
      <c r="O58609" s="172"/>
      <c r="U58609" s="173"/>
    </row>
    <row r="58610" spans="13:21" s="104" customFormat="1" ht="15.75">
      <c r="M58610" s="172"/>
      <c r="N58610" s="172"/>
      <c r="O58610" s="172"/>
      <c r="U58610" s="173"/>
    </row>
    <row r="58611" spans="13:21" s="104" customFormat="1" ht="15.75">
      <c r="M58611" s="172"/>
      <c r="N58611" s="172"/>
      <c r="O58611" s="172"/>
      <c r="U58611" s="173"/>
    </row>
    <row r="58612" spans="13:21" s="104" customFormat="1" ht="15.75">
      <c r="M58612" s="172"/>
      <c r="N58612" s="172"/>
      <c r="O58612" s="172"/>
      <c r="U58612" s="173"/>
    </row>
    <row r="58613" spans="13:21" s="104" customFormat="1" ht="15.75">
      <c r="M58613" s="172"/>
      <c r="N58613" s="172"/>
      <c r="O58613" s="172"/>
      <c r="U58613" s="173"/>
    </row>
    <row r="58614" spans="13:21" s="104" customFormat="1" ht="15.75">
      <c r="M58614" s="172"/>
      <c r="N58614" s="172"/>
      <c r="O58614" s="172"/>
      <c r="U58614" s="173"/>
    </row>
    <row r="58615" spans="13:21" s="104" customFormat="1" ht="15.75">
      <c r="M58615" s="172"/>
      <c r="N58615" s="172"/>
      <c r="O58615" s="172"/>
      <c r="U58615" s="173"/>
    </row>
    <row r="58616" spans="13:21" s="104" customFormat="1" ht="15.75">
      <c r="M58616" s="172"/>
      <c r="N58616" s="172"/>
      <c r="O58616" s="172"/>
      <c r="U58616" s="173"/>
    </row>
    <row r="58617" spans="13:21" s="104" customFormat="1" ht="15.75">
      <c r="M58617" s="172"/>
      <c r="N58617" s="172"/>
      <c r="O58617" s="172"/>
      <c r="U58617" s="173"/>
    </row>
    <row r="58618" spans="13:21" s="104" customFormat="1" ht="15.75">
      <c r="M58618" s="172"/>
      <c r="N58618" s="172"/>
      <c r="O58618" s="172"/>
      <c r="U58618" s="173"/>
    </row>
    <row r="58619" spans="13:21" s="104" customFormat="1" ht="15.75">
      <c r="M58619" s="172"/>
      <c r="N58619" s="172"/>
      <c r="O58619" s="172"/>
      <c r="U58619" s="173"/>
    </row>
    <row r="58620" spans="13:21" s="104" customFormat="1" ht="15.75">
      <c r="M58620" s="172"/>
      <c r="N58620" s="172"/>
      <c r="O58620" s="172"/>
      <c r="U58620" s="173"/>
    </row>
    <row r="58621" spans="13:21" s="104" customFormat="1" ht="15.75">
      <c r="M58621" s="172"/>
      <c r="N58621" s="172"/>
      <c r="O58621" s="172"/>
      <c r="U58621" s="173"/>
    </row>
    <row r="58622" spans="13:21" s="104" customFormat="1" ht="15.75">
      <c r="M58622" s="172"/>
      <c r="N58622" s="172"/>
      <c r="O58622" s="172"/>
      <c r="U58622" s="173"/>
    </row>
    <row r="58623" spans="13:21" s="104" customFormat="1" ht="15.75">
      <c r="M58623" s="172"/>
      <c r="N58623" s="172"/>
      <c r="O58623" s="172"/>
      <c r="U58623" s="173"/>
    </row>
    <row r="58624" spans="13:21" s="104" customFormat="1" ht="15.75">
      <c r="M58624" s="172"/>
      <c r="N58624" s="172"/>
      <c r="O58624" s="172"/>
      <c r="U58624" s="173"/>
    </row>
    <row r="58625" spans="13:21" s="104" customFormat="1" ht="15.75">
      <c r="M58625" s="172"/>
      <c r="N58625" s="172"/>
      <c r="O58625" s="172"/>
      <c r="U58625" s="173"/>
    </row>
    <row r="58626" spans="13:21" s="104" customFormat="1" ht="15.75">
      <c r="M58626" s="172"/>
      <c r="N58626" s="172"/>
      <c r="O58626" s="172"/>
      <c r="U58626" s="173"/>
    </row>
    <row r="58627" spans="13:21" s="104" customFormat="1" ht="15.75">
      <c r="M58627" s="172"/>
      <c r="N58627" s="172"/>
      <c r="O58627" s="172"/>
      <c r="U58627" s="173"/>
    </row>
    <row r="58628" spans="13:21" s="104" customFormat="1" ht="15.75">
      <c r="M58628" s="172"/>
      <c r="N58628" s="172"/>
      <c r="O58628" s="172"/>
      <c r="U58628" s="173"/>
    </row>
    <row r="58629" spans="13:21" s="104" customFormat="1" ht="15.75">
      <c r="M58629" s="172"/>
      <c r="N58629" s="172"/>
      <c r="O58629" s="172"/>
      <c r="U58629" s="173"/>
    </row>
    <row r="58630" spans="13:21" s="104" customFormat="1" ht="15.75">
      <c r="M58630" s="172"/>
      <c r="N58630" s="172"/>
      <c r="O58630" s="172"/>
      <c r="U58630" s="173"/>
    </row>
    <row r="58631" spans="13:21" s="104" customFormat="1" ht="15.75">
      <c r="M58631" s="172"/>
      <c r="N58631" s="172"/>
      <c r="O58631" s="172"/>
      <c r="U58631" s="173"/>
    </row>
    <row r="58632" spans="13:21" s="104" customFormat="1" ht="15.75">
      <c r="M58632" s="172"/>
      <c r="N58632" s="172"/>
      <c r="O58632" s="172"/>
      <c r="U58632" s="173"/>
    </row>
    <row r="58633" spans="13:21" s="104" customFormat="1" ht="15.75">
      <c r="M58633" s="172"/>
      <c r="N58633" s="172"/>
      <c r="O58633" s="172"/>
      <c r="U58633" s="173"/>
    </row>
    <row r="58634" spans="13:21" s="104" customFormat="1" ht="15.75">
      <c r="M58634" s="172"/>
      <c r="N58634" s="172"/>
      <c r="O58634" s="172"/>
      <c r="U58634" s="173"/>
    </row>
    <row r="58635" spans="13:21" s="104" customFormat="1" ht="15.75">
      <c r="M58635" s="172"/>
      <c r="N58635" s="172"/>
      <c r="O58635" s="172"/>
      <c r="U58635" s="173"/>
    </row>
    <row r="58636" spans="13:21" s="104" customFormat="1" ht="15.75">
      <c r="M58636" s="172"/>
      <c r="N58636" s="172"/>
      <c r="O58636" s="172"/>
      <c r="U58636" s="173"/>
    </row>
    <row r="58637" spans="13:21" s="104" customFormat="1" ht="15.75">
      <c r="M58637" s="172"/>
      <c r="N58637" s="172"/>
      <c r="O58637" s="172"/>
      <c r="U58637" s="173"/>
    </row>
    <row r="58638" spans="13:21" s="104" customFormat="1" ht="15.75">
      <c r="M58638" s="172"/>
      <c r="N58638" s="172"/>
      <c r="O58638" s="172"/>
      <c r="U58638" s="173"/>
    </row>
    <row r="58639" spans="13:21" s="104" customFormat="1" ht="15.75">
      <c r="M58639" s="172"/>
      <c r="N58639" s="172"/>
      <c r="O58639" s="172"/>
      <c r="U58639" s="173"/>
    </row>
    <row r="58640" spans="13:21" s="104" customFormat="1" ht="15.75">
      <c r="M58640" s="172"/>
      <c r="N58640" s="172"/>
      <c r="O58640" s="172"/>
      <c r="U58640" s="173"/>
    </row>
    <row r="58641" spans="13:21" s="104" customFormat="1" ht="15.75">
      <c r="M58641" s="172"/>
      <c r="N58641" s="172"/>
      <c r="O58641" s="172"/>
      <c r="U58641" s="173"/>
    </row>
    <row r="58642" spans="13:21" s="104" customFormat="1" ht="15.75">
      <c r="M58642" s="172"/>
      <c r="N58642" s="172"/>
      <c r="O58642" s="172"/>
      <c r="U58642" s="173"/>
    </row>
    <row r="58643" spans="13:21" s="104" customFormat="1" ht="15.75">
      <c r="M58643" s="172"/>
      <c r="N58643" s="172"/>
      <c r="O58643" s="172"/>
      <c r="U58643" s="173"/>
    </row>
    <row r="58644" spans="13:21" s="104" customFormat="1" ht="15.75">
      <c r="M58644" s="172"/>
      <c r="N58644" s="172"/>
      <c r="O58644" s="172"/>
      <c r="U58644" s="173"/>
    </row>
    <row r="58645" spans="13:21" s="104" customFormat="1" ht="15.75">
      <c r="M58645" s="172"/>
      <c r="N58645" s="172"/>
      <c r="O58645" s="172"/>
      <c r="U58645" s="173"/>
    </row>
    <row r="58646" spans="13:21" s="104" customFormat="1" ht="15.75">
      <c r="M58646" s="172"/>
      <c r="N58646" s="172"/>
      <c r="O58646" s="172"/>
      <c r="U58646" s="173"/>
    </row>
    <row r="58647" spans="13:21" s="104" customFormat="1" ht="15.75">
      <c r="M58647" s="172"/>
      <c r="N58647" s="172"/>
      <c r="O58647" s="172"/>
      <c r="U58647" s="173"/>
    </row>
    <row r="58648" spans="13:21" s="104" customFormat="1" ht="15.75">
      <c r="M58648" s="172"/>
      <c r="N58648" s="172"/>
      <c r="O58648" s="172"/>
      <c r="U58648" s="173"/>
    </row>
    <row r="58649" spans="13:21" s="104" customFormat="1" ht="15.75">
      <c r="M58649" s="172"/>
      <c r="N58649" s="172"/>
      <c r="O58649" s="172"/>
      <c r="U58649" s="173"/>
    </row>
    <row r="58650" spans="13:21" s="104" customFormat="1" ht="15.75">
      <c r="M58650" s="172"/>
      <c r="N58650" s="172"/>
      <c r="O58650" s="172"/>
      <c r="U58650" s="173"/>
    </row>
    <row r="58651" spans="13:21" s="104" customFormat="1" ht="15.75">
      <c r="M58651" s="172"/>
      <c r="N58651" s="172"/>
      <c r="O58651" s="172"/>
      <c r="U58651" s="173"/>
    </row>
    <row r="58652" spans="13:21" s="104" customFormat="1" ht="15.75">
      <c r="M58652" s="172"/>
      <c r="N58652" s="172"/>
      <c r="O58652" s="172"/>
      <c r="U58652" s="173"/>
    </row>
    <row r="58653" spans="13:21" s="104" customFormat="1" ht="15.75">
      <c r="M58653" s="172"/>
      <c r="N58653" s="172"/>
      <c r="O58653" s="172"/>
      <c r="U58653" s="173"/>
    </row>
    <row r="58654" spans="13:21" s="104" customFormat="1" ht="15.75">
      <c r="M58654" s="172"/>
      <c r="N58654" s="172"/>
      <c r="O58654" s="172"/>
      <c r="U58654" s="173"/>
    </row>
    <row r="58655" spans="13:21" s="104" customFormat="1" ht="15.75">
      <c r="M58655" s="172"/>
      <c r="N58655" s="172"/>
      <c r="O58655" s="172"/>
      <c r="U58655" s="173"/>
    </row>
    <row r="58656" spans="13:21" s="104" customFormat="1" ht="15.75">
      <c r="M58656" s="172"/>
      <c r="N58656" s="172"/>
      <c r="O58656" s="172"/>
      <c r="U58656" s="173"/>
    </row>
    <row r="58657" spans="13:21" s="104" customFormat="1" ht="15.75">
      <c r="M58657" s="172"/>
      <c r="N58657" s="172"/>
      <c r="O58657" s="172"/>
      <c r="U58657" s="173"/>
    </row>
    <row r="58658" spans="13:21" s="104" customFormat="1" ht="15.75">
      <c r="M58658" s="172"/>
      <c r="N58658" s="172"/>
      <c r="O58658" s="172"/>
      <c r="U58658" s="173"/>
    </row>
    <row r="58659" spans="13:21" s="104" customFormat="1" ht="15.75">
      <c r="M58659" s="172"/>
      <c r="N58659" s="172"/>
      <c r="O58659" s="172"/>
      <c r="U58659" s="173"/>
    </row>
    <row r="58660" spans="13:21" s="104" customFormat="1" ht="15.75">
      <c r="M58660" s="172"/>
      <c r="N58660" s="172"/>
      <c r="O58660" s="172"/>
      <c r="U58660" s="173"/>
    </row>
    <row r="58661" spans="13:21" s="104" customFormat="1" ht="15.75">
      <c r="M58661" s="172"/>
      <c r="N58661" s="172"/>
      <c r="O58661" s="172"/>
      <c r="U58661" s="173"/>
    </row>
    <row r="58662" spans="13:21" s="104" customFormat="1" ht="15.75">
      <c r="M58662" s="172"/>
      <c r="N58662" s="172"/>
      <c r="O58662" s="172"/>
      <c r="U58662" s="173"/>
    </row>
    <row r="58663" spans="13:21" s="104" customFormat="1" ht="15.75">
      <c r="M58663" s="172"/>
      <c r="N58663" s="172"/>
      <c r="O58663" s="172"/>
      <c r="U58663" s="173"/>
    </row>
    <row r="58664" spans="13:21" s="104" customFormat="1" ht="15.75">
      <c r="M58664" s="172"/>
      <c r="N58664" s="172"/>
      <c r="O58664" s="172"/>
      <c r="U58664" s="173"/>
    </row>
    <row r="58665" spans="13:21" s="104" customFormat="1" ht="15.75">
      <c r="M58665" s="172"/>
      <c r="N58665" s="172"/>
      <c r="O58665" s="172"/>
      <c r="U58665" s="173"/>
    </row>
    <row r="58666" spans="13:21" s="104" customFormat="1" ht="15.75">
      <c r="M58666" s="172"/>
      <c r="N58666" s="172"/>
      <c r="O58666" s="172"/>
      <c r="U58666" s="173"/>
    </row>
    <row r="58667" spans="13:21" s="104" customFormat="1" ht="15.75">
      <c r="M58667" s="172"/>
      <c r="N58667" s="172"/>
      <c r="O58667" s="172"/>
      <c r="U58667" s="173"/>
    </row>
    <row r="58668" spans="13:21" s="104" customFormat="1" ht="15.75">
      <c r="M58668" s="172"/>
      <c r="N58668" s="172"/>
      <c r="O58668" s="172"/>
      <c r="U58668" s="173"/>
    </row>
    <row r="58669" spans="13:21" s="104" customFormat="1" ht="15.75">
      <c r="M58669" s="172"/>
      <c r="N58669" s="172"/>
      <c r="O58669" s="172"/>
      <c r="U58669" s="173"/>
    </row>
    <row r="58670" spans="13:21" s="104" customFormat="1" ht="15.75">
      <c r="M58670" s="172"/>
      <c r="N58670" s="172"/>
      <c r="O58670" s="172"/>
      <c r="U58670" s="173"/>
    </row>
    <row r="58671" spans="13:21" s="104" customFormat="1" ht="15.75">
      <c r="M58671" s="172"/>
      <c r="N58671" s="172"/>
      <c r="O58671" s="172"/>
      <c r="U58671" s="173"/>
    </row>
    <row r="58672" spans="13:21" s="104" customFormat="1" ht="15.75">
      <c r="M58672" s="172"/>
      <c r="N58672" s="172"/>
      <c r="O58672" s="172"/>
      <c r="U58672" s="173"/>
    </row>
    <row r="58673" spans="13:21" s="104" customFormat="1" ht="15.75">
      <c r="M58673" s="172"/>
      <c r="N58673" s="172"/>
      <c r="O58673" s="172"/>
      <c r="U58673" s="173"/>
    </row>
    <row r="58674" spans="13:21" s="104" customFormat="1" ht="15.75">
      <c r="M58674" s="172"/>
      <c r="N58674" s="172"/>
      <c r="O58674" s="172"/>
      <c r="U58674" s="173"/>
    </row>
    <row r="58675" spans="13:21" s="104" customFormat="1" ht="15.75">
      <c r="M58675" s="172"/>
      <c r="N58675" s="172"/>
      <c r="O58675" s="172"/>
      <c r="U58675" s="173"/>
    </row>
    <row r="58676" spans="13:21" s="104" customFormat="1" ht="15.75">
      <c r="M58676" s="172"/>
      <c r="N58676" s="172"/>
      <c r="O58676" s="172"/>
      <c r="U58676" s="173"/>
    </row>
    <row r="58677" spans="13:21" s="104" customFormat="1" ht="15.75">
      <c r="M58677" s="172"/>
      <c r="N58677" s="172"/>
      <c r="O58677" s="172"/>
      <c r="U58677" s="173"/>
    </row>
    <row r="58678" spans="13:21" s="104" customFormat="1" ht="15.75">
      <c r="M58678" s="172"/>
      <c r="N58678" s="172"/>
      <c r="O58678" s="172"/>
      <c r="U58678" s="173"/>
    </row>
    <row r="58679" spans="13:21" s="104" customFormat="1" ht="15.75">
      <c r="M58679" s="172"/>
      <c r="N58679" s="172"/>
      <c r="O58679" s="172"/>
      <c r="U58679" s="173"/>
    </row>
    <row r="58680" spans="13:21" s="104" customFormat="1" ht="15.75">
      <c r="M58680" s="172"/>
      <c r="N58680" s="172"/>
      <c r="O58680" s="172"/>
      <c r="U58680" s="173"/>
    </row>
    <row r="58681" spans="13:21" s="104" customFormat="1" ht="15.75">
      <c r="M58681" s="172"/>
      <c r="N58681" s="172"/>
      <c r="O58681" s="172"/>
      <c r="U58681" s="173"/>
    </row>
    <row r="58682" spans="13:21" s="104" customFormat="1" ht="15.75">
      <c r="M58682" s="172"/>
      <c r="N58682" s="172"/>
      <c r="O58682" s="172"/>
      <c r="U58682" s="173"/>
    </row>
    <row r="58683" spans="13:21" s="104" customFormat="1" ht="15.75">
      <c r="M58683" s="172"/>
      <c r="N58683" s="172"/>
      <c r="O58683" s="172"/>
      <c r="U58683" s="173"/>
    </row>
    <row r="58684" spans="13:21" s="104" customFormat="1" ht="15.75">
      <c r="M58684" s="172"/>
      <c r="N58684" s="172"/>
      <c r="O58684" s="172"/>
      <c r="U58684" s="173"/>
    </row>
    <row r="58685" spans="13:21" s="104" customFormat="1" ht="15.75">
      <c r="M58685" s="172"/>
      <c r="N58685" s="172"/>
      <c r="O58685" s="172"/>
      <c r="U58685" s="173"/>
    </row>
    <row r="58686" spans="13:21" s="104" customFormat="1" ht="15.75">
      <c r="M58686" s="172"/>
      <c r="N58686" s="172"/>
      <c r="O58686" s="172"/>
      <c r="U58686" s="173"/>
    </row>
    <row r="58687" spans="13:21" s="104" customFormat="1" ht="15.75">
      <c r="M58687" s="172"/>
      <c r="N58687" s="172"/>
      <c r="O58687" s="172"/>
      <c r="U58687" s="173"/>
    </row>
    <row r="58688" spans="13:21" s="104" customFormat="1" ht="15.75">
      <c r="M58688" s="172"/>
      <c r="N58688" s="172"/>
      <c r="O58688" s="172"/>
      <c r="U58688" s="173"/>
    </row>
    <row r="58689" spans="13:21" s="104" customFormat="1" ht="15.75">
      <c r="M58689" s="172"/>
      <c r="N58689" s="172"/>
      <c r="O58689" s="172"/>
      <c r="U58689" s="173"/>
    </row>
    <row r="58690" spans="13:21" s="104" customFormat="1" ht="15.75">
      <c r="M58690" s="172"/>
      <c r="N58690" s="172"/>
      <c r="O58690" s="172"/>
      <c r="U58690" s="173"/>
    </row>
    <row r="58691" spans="13:21" s="104" customFormat="1" ht="15.75">
      <c r="M58691" s="172"/>
      <c r="N58691" s="172"/>
      <c r="O58691" s="172"/>
      <c r="U58691" s="173"/>
    </row>
    <row r="58692" spans="13:21" s="104" customFormat="1" ht="15.75">
      <c r="M58692" s="172"/>
      <c r="N58692" s="172"/>
      <c r="O58692" s="172"/>
      <c r="U58692" s="173"/>
    </row>
    <row r="58693" spans="13:21" s="104" customFormat="1" ht="15.75">
      <c r="M58693" s="172"/>
      <c r="N58693" s="172"/>
      <c r="O58693" s="172"/>
      <c r="U58693" s="173"/>
    </row>
    <row r="58694" spans="13:21" s="104" customFormat="1" ht="15.75">
      <c r="M58694" s="172"/>
      <c r="N58694" s="172"/>
      <c r="O58694" s="172"/>
      <c r="U58694" s="173"/>
    </row>
    <row r="58695" spans="13:21" s="104" customFormat="1" ht="15.75">
      <c r="M58695" s="172"/>
      <c r="N58695" s="172"/>
      <c r="O58695" s="172"/>
      <c r="U58695" s="173"/>
    </row>
    <row r="58696" spans="13:21" s="104" customFormat="1" ht="15.75">
      <c r="M58696" s="172"/>
      <c r="N58696" s="172"/>
      <c r="O58696" s="172"/>
      <c r="U58696" s="173"/>
    </row>
    <row r="58697" spans="13:21" s="104" customFormat="1" ht="15.75">
      <c r="M58697" s="172"/>
      <c r="N58697" s="172"/>
      <c r="O58697" s="172"/>
      <c r="U58697" s="173"/>
    </row>
    <row r="58698" spans="13:21" s="104" customFormat="1" ht="15.75">
      <c r="M58698" s="172"/>
      <c r="N58698" s="172"/>
      <c r="O58698" s="172"/>
      <c r="U58698" s="173"/>
    </row>
    <row r="58699" spans="13:21" s="104" customFormat="1" ht="15.75">
      <c r="M58699" s="172"/>
      <c r="N58699" s="172"/>
      <c r="O58699" s="172"/>
      <c r="U58699" s="173"/>
    </row>
    <row r="58700" spans="13:21" s="104" customFormat="1" ht="15.75">
      <c r="M58700" s="172"/>
      <c r="N58700" s="172"/>
      <c r="O58700" s="172"/>
      <c r="U58700" s="173"/>
    </row>
    <row r="58701" spans="13:21" s="104" customFormat="1" ht="15.75">
      <c r="M58701" s="172"/>
      <c r="N58701" s="172"/>
      <c r="O58701" s="172"/>
      <c r="U58701" s="173"/>
    </row>
    <row r="58702" spans="13:21" s="104" customFormat="1" ht="15.75">
      <c r="M58702" s="172"/>
      <c r="N58702" s="172"/>
      <c r="O58702" s="172"/>
      <c r="U58702" s="173"/>
    </row>
    <row r="58703" spans="13:21" s="104" customFormat="1" ht="15.75">
      <c r="M58703" s="172"/>
      <c r="N58703" s="172"/>
      <c r="O58703" s="172"/>
      <c r="U58703" s="173"/>
    </row>
    <row r="58704" spans="13:21" s="104" customFormat="1" ht="15.75">
      <c r="M58704" s="172"/>
      <c r="N58704" s="172"/>
      <c r="O58704" s="172"/>
      <c r="U58704" s="173"/>
    </row>
    <row r="58705" spans="13:21" s="104" customFormat="1" ht="15.75">
      <c r="M58705" s="172"/>
      <c r="N58705" s="172"/>
      <c r="O58705" s="172"/>
      <c r="U58705" s="173"/>
    </row>
    <row r="58706" spans="13:21" s="104" customFormat="1" ht="15.75">
      <c r="M58706" s="172"/>
      <c r="N58706" s="172"/>
      <c r="O58706" s="172"/>
      <c r="U58706" s="173"/>
    </row>
    <row r="58707" spans="13:21" s="104" customFormat="1" ht="15.75">
      <c r="M58707" s="172"/>
      <c r="N58707" s="172"/>
      <c r="O58707" s="172"/>
      <c r="U58707" s="173"/>
    </row>
    <row r="58708" spans="13:21" s="104" customFormat="1" ht="15.75">
      <c r="M58708" s="172"/>
      <c r="N58708" s="172"/>
      <c r="O58708" s="172"/>
      <c r="U58708" s="173"/>
    </row>
    <row r="58709" spans="13:21" s="104" customFormat="1" ht="15.75">
      <c r="M58709" s="172"/>
      <c r="N58709" s="172"/>
      <c r="O58709" s="172"/>
      <c r="U58709" s="173"/>
    </row>
    <row r="58710" spans="13:21" s="104" customFormat="1" ht="15.75">
      <c r="M58710" s="172"/>
      <c r="N58710" s="172"/>
      <c r="O58710" s="172"/>
      <c r="U58710" s="173"/>
    </row>
    <row r="58711" spans="13:21" s="104" customFormat="1" ht="15.75">
      <c r="M58711" s="172"/>
      <c r="N58711" s="172"/>
      <c r="O58711" s="172"/>
      <c r="U58711" s="173"/>
    </row>
    <row r="58712" spans="13:21" s="104" customFormat="1" ht="15.75">
      <c r="M58712" s="172"/>
      <c r="N58712" s="172"/>
      <c r="O58712" s="172"/>
      <c r="U58712" s="173"/>
    </row>
    <row r="58713" spans="13:21" s="104" customFormat="1" ht="15.75">
      <c r="M58713" s="172"/>
      <c r="N58713" s="172"/>
      <c r="O58713" s="172"/>
      <c r="U58713" s="173"/>
    </row>
    <row r="58714" spans="13:21" s="104" customFormat="1" ht="15.75">
      <c r="M58714" s="172"/>
      <c r="N58714" s="172"/>
      <c r="O58714" s="172"/>
      <c r="U58714" s="173"/>
    </row>
    <row r="58715" spans="13:21" s="104" customFormat="1" ht="15.75">
      <c r="M58715" s="172"/>
      <c r="N58715" s="172"/>
      <c r="O58715" s="172"/>
      <c r="U58715" s="173"/>
    </row>
    <row r="58716" spans="13:21" s="104" customFormat="1" ht="15.75">
      <c r="M58716" s="172"/>
      <c r="N58716" s="172"/>
      <c r="O58716" s="172"/>
      <c r="U58716" s="173"/>
    </row>
    <row r="58717" spans="13:21" s="104" customFormat="1" ht="15.75">
      <c r="M58717" s="172"/>
      <c r="N58717" s="172"/>
      <c r="O58717" s="172"/>
      <c r="U58717" s="173"/>
    </row>
    <row r="58718" spans="13:21" s="104" customFormat="1" ht="15.75">
      <c r="M58718" s="172"/>
      <c r="N58718" s="172"/>
      <c r="O58718" s="172"/>
      <c r="U58718" s="173"/>
    </row>
    <row r="58719" spans="13:21" s="104" customFormat="1" ht="15.75">
      <c r="M58719" s="172"/>
      <c r="N58719" s="172"/>
      <c r="O58719" s="172"/>
      <c r="U58719" s="173"/>
    </row>
    <row r="58720" spans="13:21" s="104" customFormat="1" ht="15.75">
      <c r="M58720" s="172"/>
      <c r="N58720" s="172"/>
      <c r="O58720" s="172"/>
      <c r="U58720" s="173"/>
    </row>
    <row r="58721" spans="13:21" s="104" customFormat="1" ht="15.75">
      <c r="M58721" s="172"/>
      <c r="N58721" s="172"/>
      <c r="O58721" s="172"/>
      <c r="U58721" s="173"/>
    </row>
    <row r="58722" spans="13:21" s="104" customFormat="1" ht="15.75">
      <c r="M58722" s="172"/>
      <c r="N58722" s="172"/>
      <c r="O58722" s="172"/>
      <c r="U58722" s="173"/>
    </row>
    <row r="58723" spans="13:21" s="104" customFormat="1" ht="15.75">
      <c r="M58723" s="172"/>
      <c r="N58723" s="172"/>
      <c r="O58723" s="172"/>
      <c r="U58723" s="173"/>
    </row>
    <row r="58724" spans="13:21" s="104" customFormat="1" ht="15.75">
      <c r="M58724" s="172"/>
      <c r="N58724" s="172"/>
      <c r="O58724" s="172"/>
      <c r="U58724" s="173"/>
    </row>
    <row r="58725" spans="13:21" s="104" customFormat="1" ht="15.75">
      <c r="M58725" s="172"/>
      <c r="N58725" s="172"/>
      <c r="O58725" s="172"/>
      <c r="U58725" s="173"/>
    </row>
    <row r="58726" spans="13:21" s="104" customFormat="1" ht="15.75">
      <c r="M58726" s="172"/>
      <c r="N58726" s="172"/>
      <c r="O58726" s="172"/>
      <c r="U58726" s="173"/>
    </row>
    <row r="58727" spans="13:21" s="104" customFormat="1" ht="15.75">
      <c r="M58727" s="172"/>
      <c r="N58727" s="172"/>
      <c r="O58727" s="172"/>
      <c r="U58727" s="173"/>
    </row>
    <row r="58728" spans="13:21" s="104" customFormat="1" ht="15.75">
      <c r="M58728" s="172"/>
      <c r="N58728" s="172"/>
      <c r="O58728" s="172"/>
      <c r="U58728" s="173"/>
    </row>
    <row r="58729" spans="13:21" s="104" customFormat="1" ht="15.75">
      <c r="M58729" s="172"/>
      <c r="N58729" s="172"/>
      <c r="O58729" s="172"/>
      <c r="U58729" s="173"/>
    </row>
    <row r="58730" spans="13:21" s="104" customFormat="1" ht="15.75">
      <c r="M58730" s="172"/>
      <c r="N58730" s="172"/>
      <c r="O58730" s="172"/>
      <c r="U58730" s="173"/>
    </row>
    <row r="58731" spans="13:21" s="104" customFormat="1" ht="15.75">
      <c r="M58731" s="172"/>
      <c r="N58731" s="172"/>
      <c r="O58731" s="172"/>
      <c r="U58731" s="173"/>
    </row>
    <row r="58732" spans="13:21" s="104" customFormat="1" ht="15.75">
      <c r="M58732" s="172"/>
      <c r="N58732" s="172"/>
      <c r="O58732" s="172"/>
      <c r="U58732" s="173"/>
    </row>
    <row r="58733" spans="13:21" s="104" customFormat="1" ht="15.75">
      <c r="M58733" s="172"/>
      <c r="N58733" s="172"/>
      <c r="O58733" s="172"/>
      <c r="U58733" s="173"/>
    </row>
    <row r="58734" spans="13:21" s="104" customFormat="1" ht="15.75">
      <c r="M58734" s="172"/>
      <c r="N58734" s="172"/>
      <c r="O58734" s="172"/>
      <c r="U58734" s="173"/>
    </row>
    <row r="58735" spans="13:21" s="104" customFormat="1" ht="15.75">
      <c r="M58735" s="172"/>
      <c r="N58735" s="172"/>
      <c r="O58735" s="172"/>
      <c r="U58735" s="173"/>
    </row>
    <row r="58736" spans="13:21" s="104" customFormat="1" ht="15.75">
      <c r="M58736" s="172"/>
      <c r="N58736" s="172"/>
      <c r="O58736" s="172"/>
      <c r="U58736" s="173"/>
    </row>
    <row r="58737" spans="13:21" s="104" customFormat="1" ht="15.75">
      <c r="M58737" s="172"/>
      <c r="N58737" s="172"/>
      <c r="O58737" s="172"/>
      <c r="U58737" s="173"/>
    </row>
    <row r="58738" spans="13:21" s="104" customFormat="1" ht="15.75">
      <c r="M58738" s="172"/>
      <c r="N58738" s="172"/>
      <c r="O58738" s="172"/>
      <c r="U58738" s="173"/>
    </row>
    <row r="58739" spans="13:21" s="104" customFormat="1" ht="15.75">
      <c r="M58739" s="172"/>
      <c r="N58739" s="172"/>
      <c r="O58739" s="172"/>
      <c r="U58739" s="173"/>
    </row>
    <row r="58740" spans="13:21" s="104" customFormat="1" ht="15.75">
      <c r="M58740" s="172"/>
      <c r="N58740" s="172"/>
      <c r="O58740" s="172"/>
      <c r="U58740" s="173"/>
    </row>
    <row r="58741" spans="13:21" s="104" customFormat="1" ht="15.75">
      <c r="M58741" s="172"/>
      <c r="N58741" s="172"/>
      <c r="O58741" s="172"/>
      <c r="U58741" s="173"/>
    </row>
    <row r="58742" spans="13:21" s="104" customFormat="1" ht="15.75">
      <c r="M58742" s="172"/>
      <c r="N58742" s="172"/>
      <c r="O58742" s="172"/>
      <c r="U58742" s="173"/>
    </row>
    <row r="58743" spans="13:21" s="104" customFormat="1" ht="15.75">
      <c r="M58743" s="172"/>
      <c r="N58743" s="172"/>
      <c r="O58743" s="172"/>
      <c r="U58743" s="173"/>
    </row>
    <row r="58744" spans="13:21" s="104" customFormat="1" ht="15.75">
      <c r="M58744" s="172"/>
      <c r="N58744" s="172"/>
      <c r="O58744" s="172"/>
      <c r="U58744" s="173"/>
    </row>
    <row r="58745" spans="13:21" s="104" customFormat="1" ht="15.75">
      <c r="M58745" s="172"/>
      <c r="N58745" s="172"/>
      <c r="O58745" s="172"/>
      <c r="U58745" s="173"/>
    </row>
    <row r="58746" spans="13:21" s="104" customFormat="1" ht="15.75">
      <c r="M58746" s="172"/>
      <c r="N58746" s="172"/>
      <c r="O58746" s="172"/>
      <c r="U58746" s="173"/>
    </row>
    <row r="58747" spans="13:21" s="104" customFormat="1" ht="15.75">
      <c r="M58747" s="172"/>
      <c r="N58747" s="172"/>
      <c r="O58747" s="172"/>
      <c r="U58747" s="173"/>
    </row>
    <row r="58748" spans="13:21" s="104" customFormat="1" ht="15.75">
      <c r="M58748" s="172"/>
      <c r="N58748" s="172"/>
      <c r="O58748" s="172"/>
      <c r="U58748" s="173"/>
    </row>
    <row r="58749" spans="13:21" s="104" customFormat="1" ht="15.75">
      <c r="M58749" s="172"/>
      <c r="N58749" s="172"/>
      <c r="O58749" s="172"/>
      <c r="U58749" s="173"/>
    </row>
    <row r="58750" spans="13:21" s="104" customFormat="1" ht="15.75">
      <c r="M58750" s="172"/>
      <c r="N58750" s="172"/>
      <c r="O58750" s="172"/>
      <c r="U58750" s="173"/>
    </row>
    <row r="58751" spans="13:21" s="104" customFormat="1" ht="15.75">
      <c r="M58751" s="172"/>
      <c r="N58751" s="172"/>
      <c r="O58751" s="172"/>
      <c r="U58751" s="173"/>
    </row>
    <row r="58752" spans="13:21" s="104" customFormat="1" ht="15.75">
      <c r="M58752" s="172"/>
      <c r="N58752" s="172"/>
      <c r="O58752" s="172"/>
      <c r="U58752" s="173"/>
    </row>
    <row r="58753" spans="13:21" s="104" customFormat="1" ht="15.75">
      <c r="M58753" s="172"/>
      <c r="N58753" s="172"/>
      <c r="O58753" s="172"/>
      <c r="U58753" s="173"/>
    </row>
    <row r="58754" spans="13:21" s="104" customFormat="1" ht="15.75">
      <c r="M58754" s="172"/>
      <c r="N58754" s="172"/>
      <c r="O58754" s="172"/>
      <c r="U58754" s="173"/>
    </row>
    <row r="58755" spans="13:21" s="104" customFormat="1" ht="15.75">
      <c r="M58755" s="172"/>
      <c r="N58755" s="172"/>
      <c r="O58755" s="172"/>
      <c r="U58755" s="173"/>
    </row>
    <row r="58756" spans="13:21" s="104" customFormat="1" ht="15.75">
      <c r="M58756" s="172"/>
      <c r="N58756" s="172"/>
      <c r="O58756" s="172"/>
      <c r="U58756" s="173"/>
    </row>
    <row r="58757" spans="13:21" s="104" customFormat="1" ht="15.75">
      <c r="M58757" s="172"/>
      <c r="N58757" s="172"/>
      <c r="O58757" s="172"/>
      <c r="U58757" s="173"/>
    </row>
    <row r="58758" spans="13:21" s="104" customFormat="1" ht="15.75">
      <c r="M58758" s="172"/>
      <c r="N58758" s="172"/>
      <c r="O58758" s="172"/>
      <c r="U58758" s="173"/>
    </row>
    <row r="58759" spans="13:21" s="104" customFormat="1" ht="15.75">
      <c r="M58759" s="172"/>
      <c r="N58759" s="172"/>
      <c r="O58759" s="172"/>
      <c r="U58759" s="173"/>
    </row>
    <row r="58760" spans="13:21" s="104" customFormat="1" ht="15.75">
      <c r="M58760" s="172"/>
      <c r="N58760" s="172"/>
      <c r="O58760" s="172"/>
      <c r="U58760" s="173"/>
    </row>
    <row r="58761" spans="13:21" s="104" customFormat="1" ht="15.75">
      <c r="M58761" s="172"/>
      <c r="N58761" s="172"/>
      <c r="O58761" s="172"/>
      <c r="U58761" s="173"/>
    </row>
    <row r="58762" spans="13:21" s="104" customFormat="1" ht="15.75">
      <c r="M58762" s="172"/>
      <c r="N58762" s="172"/>
      <c r="O58762" s="172"/>
      <c r="U58762" s="173"/>
    </row>
    <row r="58763" spans="13:21" s="104" customFormat="1" ht="15.75">
      <c r="M58763" s="172"/>
      <c r="N58763" s="172"/>
      <c r="O58763" s="172"/>
      <c r="U58763" s="173"/>
    </row>
    <row r="58764" spans="13:21" s="104" customFormat="1" ht="15.75">
      <c r="M58764" s="172"/>
      <c r="N58764" s="172"/>
      <c r="O58764" s="172"/>
      <c r="U58764" s="173"/>
    </row>
    <row r="58765" spans="13:21" s="104" customFormat="1" ht="15.75">
      <c r="M58765" s="172"/>
      <c r="N58765" s="172"/>
      <c r="O58765" s="172"/>
      <c r="U58765" s="173"/>
    </row>
    <row r="58766" spans="13:21" s="104" customFormat="1" ht="15.75">
      <c r="M58766" s="172"/>
      <c r="N58766" s="172"/>
      <c r="O58766" s="172"/>
      <c r="U58766" s="173"/>
    </row>
    <row r="58767" spans="13:21" s="104" customFormat="1" ht="15.75">
      <c r="M58767" s="172"/>
      <c r="N58767" s="172"/>
      <c r="O58767" s="172"/>
      <c r="U58767" s="173"/>
    </row>
    <row r="58768" spans="13:21" s="104" customFormat="1" ht="15.75">
      <c r="M58768" s="172"/>
      <c r="N58768" s="172"/>
      <c r="O58768" s="172"/>
      <c r="U58768" s="173"/>
    </row>
    <row r="58769" spans="13:21" s="104" customFormat="1" ht="15.75">
      <c r="M58769" s="172"/>
      <c r="N58769" s="172"/>
      <c r="O58769" s="172"/>
      <c r="U58769" s="173"/>
    </row>
    <row r="58770" spans="13:21" s="104" customFormat="1" ht="15.75">
      <c r="M58770" s="172"/>
      <c r="N58770" s="172"/>
      <c r="O58770" s="172"/>
      <c r="U58770" s="173"/>
    </row>
    <row r="58771" spans="13:21" s="104" customFormat="1" ht="15.75">
      <c r="M58771" s="172"/>
      <c r="N58771" s="172"/>
      <c r="O58771" s="172"/>
      <c r="U58771" s="173"/>
    </row>
    <row r="58772" spans="13:21" s="104" customFormat="1" ht="15.75">
      <c r="M58772" s="172"/>
      <c r="N58772" s="172"/>
      <c r="O58772" s="172"/>
      <c r="U58772" s="173"/>
    </row>
    <row r="58773" spans="13:21" s="104" customFormat="1" ht="15.75">
      <c r="M58773" s="172"/>
      <c r="N58773" s="172"/>
      <c r="O58773" s="172"/>
      <c r="U58773" s="173"/>
    </row>
    <row r="58774" spans="13:21" s="104" customFormat="1" ht="15.75">
      <c r="M58774" s="172"/>
      <c r="N58774" s="172"/>
      <c r="O58774" s="172"/>
      <c r="U58774" s="173"/>
    </row>
    <row r="58775" spans="13:21" s="104" customFormat="1" ht="15.75">
      <c r="M58775" s="172"/>
      <c r="N58775" s="172"/>
      <c r="O58775" s="172"/>
      <c r="U58775" s="173"/>
    </row>
    <row r="58776" spans="13:21" s="104" customFormat="1" ht="15.75">
      <c r="M58776" s="172"/>
      <c r="N58776" s="172"/>
      <c r="O58776" s="172"/>
      <c r="U58776" s="173"/>
    </row>
    <row r="58777" spans="13:21" s="104" customFormat="1" ht="15.75">
      <c r="M58777" s="172"/>
      <c r="N58777" s="172"/>
      <c r="O58777" s="172"/>
      <c r="U58777" s="173"/>
    </row>
    <row r="58778" spans="13:21" s="104" customFormat="1" ht="15.75">
      <c r="M58778" s="172"/>
      <c r="N58778" s="172"/>
      <c r="O58778" s="172"/>
      <c r="U58778" s="173"/>
    </row>
    <row r="58779" spans="13:21" s="104" customFormat="1" ht="15.75">
      <c r="M58779" s="172"/>
      <c r="N58779" s="172"/>
      <c r="O58779" s="172"/>
      <c r="U58779" s="173"/>
    </row>
    <row r="58780" spans="13:21" s="104" customFormat="1" ht="15.75">
      <c r="M58780" s="172"/>
      <c r="N58780" s="172"/>
      <c r="O58780" s="172"/>
      <c r="U58780" s="173"/>
    </row>
    <row r="58781" spans="13:21" s="104" customFormat="1" ht="15.75">
      <c r="M58781" s="172"/>
      <c r="N58781" s="172"/>
      <c r="O58781" s="172"/>
      <c r="U58781" s="173"/>
    </row>
    <row r="58782" spans="13:21" s="104" customFormat="1" ht="15.75">
      <c r="M58782" s="172"/>
      <c r="N58782" s="172"/>
      <c r="O58782" s="172"/>
      <c r="U58782" s="173"/>
    </row>
    <row r="58783" spans="13:21" s="104" customFormat="1" ht="15.75">
      <c r="M58783" s="172"/>
      <c r="N58783" s="172"/>
      <c r="O58783" s="172"/>
      <c r="U58783" s="173"/>
    </row>
    <row r="58784" spans="13:21" s="104" customFormat="1" ht="15.75">
      <c r="M58784" s="172"/>
      <c r="N58784" s="172"/>
      <c r="O58784" s="172"/>
      <c r="U58784" s="173"/>
    </row>
    <row r="58785" spans="13:21" s="104" customFormat="1" ht="15.75">
      <c r="M58785" s="172"/>
      <c r="N58785" s="172"/>
      <c r="O58785" s="172"/>
      <c r="U58785" s="173"/>
    </row>
    <row r="58786" spans="13:21" s="104" customFormat="1" ht="15.75">
      <c r="M58786" s="172"/>
      <c r="N58786" s="172"/>
      <c r="O58786" s="172"/>
      <c r="U58786" s="173"/>
    </row>
    <row r="58787" spans="13:21" s="104" customFormat="1" ht="15.75">
      <c r="M58787" s="172"/>
      <c r="N58787" s="172"/>
      <c r="O58787" s="172"/>
      <c r="U58787" s="173"/>
    </row>
    <row r="58788" spans="13:21" s="104" customFormat="1" ht="15.75">
      <c r="M58788" s="172"/>
      <c r="N58788" s="172"/>
      <c r="O58788" s="172"/>
      <c r="U58788" s="173"/>
    </row>
    <row r="58789" spans="13:21" s="104" customFormat="1" ht="15.75">
      <c r="M58789" s="172"/>
      <c r="N58789" s="172"/>
      <c r="O58789" s="172"/>
      <c r="U58789" s="173"/>
    </row>
    <row r="58790" spans="13:21" s="104" customFormat="1" ht="15.75">
      <c r="M58790" s="172"/>
      <c r="N58790" s="172"/>
      <c r="O58790" s="172"/>
      <c r="U58790" s="173"/>
    </row>
    <row r="58791" spans="13:21" s="104" customFormat="1" ht="15.75">
      <c r="M58791" s="172"/>
      <c r="N58791" s="172"/>
      <c r="O58791" s="172"/>
      <c r="U58791" s="173"/>
    </row>
    <row r="58792" spans="13:21" s="104" customFormat="1" ht="15.75">
      <c r="M58792" s="172"/>
      <c r="N58792" s="172"/>
      <c r="O58792" s="172"/>
      <c r="U58792" s="173"/>
    </row>
    <row r="58793" spans="13:21" s="104" customFormat="1" ht="15.75">
      <c r="M58793" s="172"/>
      <c r="N58793" s="172"/>
      <c r="O58793" s="172"/>
      <c r="U58793" s="173"/>
    </row>
    <row r="58794" spans="13:21" s="104" customFormat="1" ht="15.75">
      <c r="M58794" s="172"/>
      <c r="N58794" s="172"/>
      <c r="O58794" s="172"/>
      <c r="U58794" s="173"/>
    </row>
    <row r="58795" spans="13:21" s="104" customFormat="1" ht="15.75">
      <c r="M58795" s="172"/>
      <c r="N58795" s="172"/>
      <c r="O58795" s="172"/>
      <c r="U58795" s="173"/>
    </row>
    <row r="58796" spans="13:21" s="104" customFormat="1" ht="15.75">
      <c r="M58796" s="172"/>
      <c r="N58796" s="172"/>
      <c r="O58796" s="172"/>
      <c r="U58796" s="173"/>
    </row>
    <row r="58797" spans="13:21" s="104" customFormat="1" ht="15.75">
      <c r="M58797" s="172"/>
      <c r="N58797" s="172"/>
      <c r="O58797" s="172"/>
      <c r="U58797" s="173"/>
    </row>
    <row r="58798" spans="13:21" s="104" customFormat="1" ht="15.75">
      <c r="M58798" s="172"/>
      <c r="N58798" s="172"/>
      <c r="O58798" s="172"/>
      <c r="U58798" s="173"/>
    </row>
    <row r="58799" spans="13:21" s="104" customFormat="1" ht="15.75">
      <c r="M58799" s="172"/>
      <c r="N58799" s="172"/>
      <c r="O58799" s="172"/>
      <c r="U58799" s="173"/>
    </row>
    <row r="58800" spans="13:21" s="104" customFormat="1" ht="15.75">
      <c r="M58800" s="172"/>
      <c r="N58800" s="172"/>
      <c r="O58800" s="172"/>
      <c r="U58800" s="173"/>
    </row>
    <row r="58801" spans="13:21" s="104" customFormat="1" ht="15.75">
      <c r="M58801" s="172"/>
      <c r="N58801" s="172"/>
      <c r="O58801" s="172"/>
      <c r="U58801" s="173"/>
    </row>
    <row r="58802" spans="13:21" s="104" customFormat="1" ht="15.75">
      <c r="M58802" s="172"/>
      <c r="N58802" s="172"/>
      <c r="O58802" s="172"/>
      <c r="U58802" s="173"/>
    </row>
    <row r="58803" spans="13:21" s="104" customFormat="1" ht="15.75">
      <c r="M58803" s="172"/>
      <c r="N58803" s="172"/>
      <c r="O58803" s="172"/>
      <c r="U58803" s="173"/>
    </row>
    <row r="58804" spans="13:21" s="104" customFormat="1" ht="15.75">
      <c r="M58804" s="172"/>
      <c r="N58804" s="172"/>
      <c r="O58804" s="172"/>
      <c r="U58804" s="173"/>
    </row>
    <row r="58805" spans="13:21" s="104" customFormat="1" ht="15.75">
      <c r="M58805" s="172"/>
      <c r="N58805" s="172"/>
      <c r="O58805" s="172"/>
      <c r="U58805" s="173"/>
    </row>
    <row r="58806" spans="13:21" s="104" customFormat="1" ht="15.75">
      <c r="M58806" s="172"/>
      <c r="N58806" s="172"/>
      <c r="O58806" s="172"/>
      <c r="U58806" s="173"/>
    </row>
    <row r="58807" spans="13:21" s="104" customFormat="1" ht="15.75">
      <c r="M58807" s="172"/>
      <c r="N58807" s="172"/>
      <c r="O58807" s="172"/>
      <c r="U58807" s="173"/>
    </row>
    <row r="58808" spans="13:21" s="104" customFormat="1" ht="15.75">
      <c r="M58808" s="172"/>
      <c r="N58808" s="172"/>
      <c r="O58808" s="172"/>
      <c r="U58808" s="173"/>
    </row>
    <row r="58809" spans="13:21" s="104" customFormat="1" ht="15.75">
      <c r="M58809" s="172"/>
      <c r="N58809" s="172"/>
      <c r="O58809" s="172"/>
      <c r="U58809" s="173"/>
    </row>
    <row r="58810" spans="13:21" s="104" customFormat="1" ht="15.75">
      <c r="M58810" s="172"/>
      <c r="N58810" s="172"/>
      <c r="O58810" s="172"/>
      <c r="U58810" s="173"/>
    </row>
    <row r="58811" spans="13:21" s="104" customFormat="1" ht="15.75">
      <c r="M58811" s="172"/>
      <c r="N58811" s="172"/>
      <c r="O58811" s="172"/>
      <c r="U58811" s="173"/>
    </row>
    <row r="58812" spans="13:21" s="104" customFormat="1" ht="15.75">
      <c r="M58812" s="172"/>
      <c r="N58812" s="172"/>
      <c r="O58812" s="172"/>
      <c r="U58812" s="173"/>
    </row>
    <row r="58813" spans="13:21" s="104" customFormat="1" ht="15.75">
      <c r="M58813" s="172"/>
      <c r="N58813" s="172"/>
      <c r="O58813" s="172"/>
      <c r="U58813" s="173"/>
    </row>
    <row r="58814" spans="13:21" s="104" customFormat="1" ht="15.75">
      <c r="M58814" s="172"/>
      <c r="N58814" s="172"/>
      <c r="O58814" s="172"/>
      <c r="U58814" s="173"/>
    </row>
    <row r="58815" spans="13:21" s="104" customFormat="1" ht="15.75">
      <c r="M58815" s="172"/>
      <c r="N58815" s="172"/>
      <c r="O58815" s="172"/>
      <c r="U58815" s="173"/>
    </row>
    <row r="58816" spans="13:21" s="104" customFormat="1" ht="15.75">
      <c r="M58816" s="172"/>
      <c r="N58816" s="172"/>
      <c r="O58816" s="172"/>
      <c r="U58816" s="173"/>
    </row>
    <row r="58817" spans="13:21" s="104" customFormat="1" ht="15.75">
      <c r="M58817" s="172"/>
      <c r="N58817" s="172"/>
      <c r="O58817" s="172"/>
      <c r="U58817" s="173"/>
    </row>
    <row r="58818" spans="13:21" s="104" customFormat="1" ht="15.75">
      <c r="M58818" s="172"/>
      <c r="N58818" s="172"/>
      <c r="O58818" s="172"/>
      <c r="U58818" s="173"/>
    </row>
    <row r="58819" spans="13:21" s="104" customFormat="1" ht="15.75">
      <c r="M58819" s="172"/>
      <c r="N58819" s="172"/>
      <c r="O58819" s="172"/>
      <c r="U58819" s="173"/>
    </row>
    <row r="58820" spans="13:21" s="104" customFormat="1" ht="15.75">
      <c r="M58820" s="172"/>
      <c r="N58820" s="172"/>
      <c r="O58820" s="172"/>
      <c r="U58820" s="173"/>
    </row>
    <row r="58821" spans="13:21" s="104" customFormat="1" ht="15.75">
      <c r="M58821" s="172"/>
      <c r="N58821" s="172"/>
      <c r="O58821" s="172"/>
      <c r="U58821" s="173"/>
    </row>
    <row r="58822" spans="13:21" s="104" customFormat="1" ht="15.75">
      <c r="M58822" s="172"/>
      <c r="N58822" s="172"/>
      <c r="O58822" s="172"/>
      <c r="U58822" s="173"/>
    </row>
    <row r="58823" spans="13:21" s="104" customFormat="1" ht="15.75">
      <c r="M58823" s="172"/>
      <c r="N58823" s="172"/>
      <c r="O58823" s="172"/>
      <c r="U58823" s="173"/>
    </row>
    <row r="58824" spans="13:21" s="104" customFormat="1" ht="15.75">
      <c r="M58824" s="172"/>
      <c r="N58824" s="172"/>
      <c r="O58824" s="172"/>
      <c r="U58824" s="173"/>
    </row>
    <row r="58825" spans="13:21" s="104" customFormat="1" ht="15.75">
      <c r="M58825" s="172"/>
      <c r="N58825" s="172"/>
      <c r="O58825" s="172"/>
      <c r="U58825" s="173"/>
    </row>
    <row r="58826" spans="13:21" s="104" customFormat="1" ht="15.75">
      <c r="M58826" s="172"/>
      <c r="N58826" s="172"/>
      <c r="O58826" s="172"/>
      <c r="U58826" s="173"/>
    </row>
    <row r="58827" spans="13:21" s="104" customFormat="1" ht="15.75">
      <c r="M58827" s="172"/>
      <c r="N58827" s="172"/>
      <c r="O58827" s="172"/>
      <c r="U58827" s="173"/>
    </row>
    <row r="58828" spans="13:21" s="104" customFormat="1" ht="15.75">
      <c r="M58828" s="172"/>
      <c r="N58828" s="172"/>
      <c r="O58828" s="172"/>
      <c r="U58828" s="173"/>
    </row>
    <row r="58829" spans="13:21" s="104" customFormat="1" ht="15.75">
      <c r="M58829" s="172"/>
      <c r="N58829" s="172"/>
      <c r="O58829" s="172"/>
      <c r="U58829" s="173"/>
    </row>
    <row r="58830" spans="13:21" s="104" customFormat="1" ht="15.75">
      <c r="M58830" s="172"/>
      <c r="N58830" s="172"/>
      <c r="O58830" s="172"/>
      <c r="U58830" s="173"/>
    </row>
    <row r="58831" spans="13:21" s="104" customFormat="1" ht="15.75">
      <c r="M58831" s="172"/>
      <c r="N58831" s="172"/>
      <c r="O58831" s="172"/>
      <c r="U58831" s="173"/>
    </row>
    <row r="58832" spans="13:21" s="104" customFormat="1" ht="15.75">
      <c r="M58832" s="172"/>
      <c r="N58832" s="172"/>
      <c r="O58832" s="172"/>
      <c r="U58832" s="173"/>
    </row>
    <row r="58833" spans="13:21" s="104" customFormat="1" ht="15.75">
      <c r="M58833" s="172"/>
      <c r="N58833" s="172"/>
      <c r="O58833" s="172"/>
      <c r="U58833" s="173"/>
    </row>
    <row r="58834" spans="13:21" s="104" customFormat="1" ht="15.75">
      <c r="M58834" s="172"/>
      <c r="N58834" s="172"/>
      <c r="O58834" s="172"/>
      <c r="U58834" s="173"/>
    </row>
    <row r="58835" spans="13:21" s="104" customFormat="1" ht="15.75">
      <c r="M58835" s="172"/>
      <c r="N58835" s="172"/>
      <c r="O58835" s="172"/>
      <c r="U58835" s="173"/>
    </row>
    <row r="58836" spans="13:21" s="104" customFormat="1" ht="15.75">
      <c r="M58836" s="172"/>
      <c r="N58836" s="172"/>
      <c r="O58836" s="172"/>
      <c r="U58836" s="173"/>
    </row>
    <row r="58837" spans="13:21" s="104" customFormat="1" ht="15.75">
      <c r="M58837" s="172"/>
      <c r="N58837" s="172"/>
      <c r="O58837" s="172"/>
      <c r="U58837" s="173"/>
    </row>
    <row r="58838" spans="13:21" s="104" customFormat="1" ht="15.75">
      <c r="M58838" s="172"/>
      <c r="N58838" s="172"/>
      <c r="O58838" s="172"/>
      <c r="U58838" s="173"/>
    </row>
    <row r="58839" spans="13:21" s="104" customFormat="1" ht="15.75">
      <c r="M58839" s="172"/>
      <c r="N58839" s="172"/>
      <c r="O58839" s="172"/>
      <c r="U58839" s="173"/>
    </row>
    <row r="58840" spans="13:21" s="104" customFormat="1" ht="15.75">
      <c r="M58840" s="172"/>
      <c r="N58840" s="172"/>
      <c r="O58840" s="172"/>
      <c r="U58840" s="173"/>
    </row>
    <row r="58841" spans="13:21" s="104" customFormat="1" ht="15.75">
      <c r="M58841" s="172"/>
      <c r="N58841" s="172"/>
      <c r="O58841" s="172"/>
      <c r="U58841" s="173"/>
    </row>
    <row r="58842" spans="13:21" s="104" customFormat="1" ht="15.75">
      <c r="M58842" s="172"/>
      <c r="N58842" s="172"/>
      <c r="O58842" s="172"/>
      <c r="U58842" s="173"/>
    </row>
    <row r="58843" spans="13:21" s="104" customFormat="1" ht="15.75">
      <c r="M58843" s="172"/>
      <c r="N58843" s="172"/>
      <c r="O58843" s="172"/>
      <c r="U58843" s="173"/>
    </row>
    <row r="58844" spans="13:21" s="104" customFormat="1" ht="15.75">
      <c r="M58844" s="172"/>
      <c r="N58844" s="172"/>
      <c r="O58844" s="172"/>
      <c r="U58844" s="173"/>
    </row>
    <row r="58845" spans="13:21" s="104" customFormat="1" ht="15.75">
      <c r="M58845" s="172"/>
      <c r="N58845" s="172"/>
      <c r="O58845" s="172"/>
      <c r="U58845" s="173"/>
    </row>
    <row r="58846" spans="13:21" s="104" customFormat="1" ht="15.75">
      <c r="M58846" s="172"/>
      <c r="N58846" s="172"/>
      <c r="O58846" s="172"/>
      <c r="U58846" s="173"/>
    </row>
    <row r="58847" spans="13:21" s="104" customFormat="1" ht="15.75">
      <c r="M58847" s="172"/>
      <c r="N58847" s="172"/>
      <c r="O58847" s="172"/>
      <c r="U58847" s="173"/>
    </row>
    <row r="58848" spans="13:21" s="104" customFormat="1" ht="15.75">
      <c r="M58848" s="172"/>
      <c r="N58848" s="172"/>
      <c r="O58848" s="172"/>
      <c r="U58848" s="173"/>
    </row>
    <row r="58849" spans="13:21" s="104" customFormat="1" ht="15.75">
      <c r="M58849" s="172"/>
      <c r="N58849" s="172"/>
      <c r="O58849" s="172"/>
      <c r="U58849" s="173"/>
    </row>
    <row r="58850" spans="13:21" s="104" customFormat="1" ht="15.75">
      <c r="M58850" s="172"/>
      <c r="N58850" s="172"/>
      <c r="O58850" s="172"/>
      <c r="U58850" s="173"/>
    </row>
    <row r="58851" spans="13:21" s="104" customFormat="1" ht="15.75">
      <c r="M58851" s="172"/>
      <c r="N58851" s="172"/>
      <c r="O58851" s="172"/>
      <c r="U58851" s="173"/>
    </row>
    <row r="58852" spans="13:21" s="104" customFormat="1" ht="15.75">
      <c r="M58852" s="172"/>
      <c r="N58852" s="172"/>
      <c r="O58852" s="172"/>
      <c r="U58852" s="173"/>
    </row>
    <row r="58853" spans="13:21" s="104" customFormat="1" ht="15.75">
      <c r="M58853" s="172"/>
      <c r="N58853" s="172"/>
      <c r="O58853" s="172"/>
      <c r="U58853" s="173"/>
    </row>
    <row r="58854" spans="13:21" s="104" customFormat="1" ht="15.75">
      <c r="M58854" s="172"/>
      <c r="N58854" s="172"/>
      <c r="O58854" s="172"/>
      <c r="U58854" s="173"/>
    </row>
    <row r="58855" spans="13:21" s="104" customFormat="1" ht="15.75">
      <c r="M58855" s="172"/>
      <c r="N58855" s="172"/>
      <c r="O58855" s="172"/>
      <c r="U58855" s="173"/>
    </row>
    <row r="58856" spans="13:21" s="104" customFormat="1" ht="15.75">
      <c r="M58856" s="172"/>
      <c r="N58856" s="172"/>
      <c r="O58856" s="172"/>
      <c r="U58856" s="173"/>
    </row>
    <row r="58857" spans="13:21" s="104" customFormat="1" ht="15.75">
      <c r="M58857" s="172"/>
      <c r="N58857" s="172"/>
      <c r="O58857" s="172"/>
      <c r="U58857" s="173"/>
    </row>
    <row r="58858" spans="13:21" s="104" customFormat="1" ht="15.75">
      <c r="M58858" s="172"/>
      <c r="N58858" s="172"/>
      <c r="O58858" s="172"/>
      <c r="U58858" s="173"/>
    </row>
    <row r="58859" spans="13:21" s="104" customFormat="1" ht="15.75">
      <c r="M58859" s="172"/>
      <c r="N58859" s="172"/>
      <c r="O58859" s="172"/>
      <c r="U58859" s="173"/>
    </row>
    <row r="58860" spans="13:21" s="104" customFormat="1" ht="15.75">
      <c r="M58860" s="172"/>
      <c r="N58860" s="172"/>
      <c r="O58860" s="172"/>
      <c r="U58860" s="173"/>
    </row>
    <row r="58861" spans="13:21" s="104" customFormat="1" ht="15.75">
      <c r="M58861" s="172"/>
      <c r="N58861" s="172"/>
      <c r="O58861" s="172"/>
      <c r="U58861" s="173"/>
    </row>
    <row r="58862" spans="13:21" s="104" customFormat="1" ht="15.75">
      <c r="M58862" s="172"/>
      <c r="N58862" s="172"/>
      <c r="O58862" s="172"/>
      <c r="U58862" s="173"/>
    </row>
    <row r="58863" spans="13:21" s="104" customFormat="1" ht="15.75">
      <c r="M58863" s="172"/>
      <c r="N58863" s="172"/>
      <c r="O58863" s="172"/>
      <c r="U58863" s="173"/>
    </row>
    <row r="58864" spans="13:21" s="104" customFormat="1" ht="15.75">
      <c r="M58864" s="172"/>
      <c r="N58864" s="172"/>
      <c r="O58864" s="172"/>
      <c r="U58864" s="173"/>
    </row>
    <row r="58865" spans="13:21" s="104" customFormat="1" ht="15.75">
      <c r="M58865" s="172"/>
      <c r="N58865" s="172"/>
      <c r="O58865" s="172"/>
      <c r="U58865" s="173"/>
    </row>
    <row r="58866" spans="13:21" s="104" customFormat="1" ht="15.75">
      <c r="M58866" s="172"/>
      <c r="N58866" s="172"/>
      <c r="O58866" s="172"/>
      <c r="U58866" s="173"/>
    </row>
    <row r="58867" spans="13:21" s="104" customFormat="1" ht="15.75">
      <c r="M58867" s="172"/>
      <c r="N58867" s="172"/>
      <c r="O58867" s="172"/>
      <c r="U58867" s="173"/>
    </row>
    <row r="58868" spans="13:21" s="104" customFormat="1" ht="15.75">
      <c r="M58868" s="172"/>
      <c r="N58868" s="172"/>
      <c r="O58868" s="172"/>
      <c r="U58868" s="173"/>
    </row>
    <row r="58869" spans="13:21" s="104" customFormat="1" ht="15.75">
      <c r="M58869" s="172"/>
      <c r="N58869" s="172"/>
      <c r="O58869" s="172"/>
      <c r="U58869" s="173"/>
    </row>
    <row r="58870" spans="13:21" s="104" customFormat="1" ht="15.75">
      <c r="M58870" s="172"/>
      <c r="N58870" s="172"/>
      <c r="O58870" s="172"/>
      <c r="U58870" s="173"/>
    </row>
    <row r="58871" spans="13:21" s="104" customFormat="1" ht="15.75">
      <c r="M58871" s="172"/>
      <c r="N58871" s="172"/>
      <c r="O58871" s="172"/>
      <c r="U58871" s="173"/>
    </row>
    <row r="58872" spans="13:21" s="104" customFormat="1" ht="15.75">
      <c r="M58872" s="172"/>
      <c r="N58872" s="172"/>
      <c r="O58872" s="172"/>
      <c r="U58872" s="173"/>
    </row>
    <row r="58873" spans="13:21" s="104" customFormat="1" ht="15.75">
      <c r="M58873" s="172"/>
      <c r="N58873" s="172"/>
      <c r="O58873" s="172"/>
      <c r="U58873" s="173"/>
    </row>
    <row r="58874" spans="13:21" s="104" customFormat="1" ht="15.75">
      <c r="M58874" s="172"/>
      <c r="N58874" s="172"/>
      <c r="O58874" s="172"/>
      <c r="U58874" s="173"/>
    </row>
    <row r="58875" spans="13:21" s="104" customFormat="1" ht="15.75">
      <c r="M58875" s="172"/>
      <c r="N58875" s="172"/>
      <c r="O58875" s="172"/>
      <c r="U58875" s="173"/>
    </row>
    <row r="58876" spans="13:21" s="104" customFormat="1" ht="15.75">
      <c r="M58876" s="172"/>
      <c r="N58876" s="172"/>
      <c r="O58876" s="172"/>
      <c r="U58876" s="173"/>
    </row>
    <row r="58877" spans="13:21" s="104" customFormat="1" ht="15.75">
      <c r="M58877" s="172"/>
      <c r="N58877" s="172"/>
      <c r="O58877" s="172"/>
      <c r="U58877" s="173"/>
    </row>
    <row r="58878" spans="13:21" s="104" customFormat="1" ht="15.75">
      <c r="M58878" s="172"/>
      <c r="N58878" s="172"/>
      <c r="O58878" s="172"/>
      <c r="U58878" s="173"/>
    </row>
    <row r="58879" spans="13:21" s="104" customFormat="1" ht="15.75">
      <c r="M58879" s="172"/>
      <c r="N58879" s="172"/>
      <c r="O58879" s="172"/>
      <c r="U58879" s="173"/>
    </row>
    <row r="58880" spans="13:21" s="104" customFormat="1" ht="15.75">
      <c r="M58880" s="172"/>
      <c r="N58880" s="172"/>
      <c r="O58880" s="172"/>
      <c r="U58880" s="173"/>
    </row>
    <row r="58881" spans="13:21" s="104" customFormat="1" ht="15.75">
      <c r="M58881" s="172"/>
      <c r="N58881" s="172"/>
      <c r="O58881" s="172"/>
      <c r="U58881" s="173"/>
    </row>
    <row r="58882" spans="13:21" s="104" customFormat="1" ht="15.75">
      <c r="M58882" s="172"/>
      <c r="N58882" s="172"/>
      <c r="O58882" s="172"/>
      <c r="U58882" s="173"/>
    </row>
    <row r="58883" spans="13:21" s="104" customFormat="1" ht="15.75">
      <c r="M58883" s="172"/>
      <c r="N58883" s="172"/>
      <c r="O58883" s="172"/>
      <c r="U58883" s="173"/>
    </row>
    <row r="58884" spans="13:21" s="104" customFormat="1" ht="15.75">
      <c r="M58884" s="172"/>
      <c r="N58884" s="172"/>
      <c r="O58884" s="172"/>
      <c r="U58884" s="173"/>
    </row>
    <row r="58885" spans="13:21" s="104" customFormat="1" ht="15.75">
      <c r="M58885" s="172"/>
      <c r="N58885" s="172"/>
      <c r="O58885" s="172"/>
      <c r="U58885" s="173"/>
    </row>
    <row r="58886" spans="13:21" s="104" customFormat="1" ht="15.75">
      <c r="M58886" s="172"/>
      <c r="N58886" s="172"/>
      <c r="O58886" s="172"/>
      <c r="U58886" s="173"/>
    </row>
    <row r="58887" spans="13:21" s="104" customFormat="1" ht="15.75">
      <c r="M58887" s="172"/>
      <c r="N58887" s="172"/>
      <c r="O58887" s="172"/>
      <c r="U58887" s="173"/>
    </row>
    <row r="58888" spans="13:21" s="104" customFormat="1" ht="15.75">
      <c r="M58888" s="172"/>
      <c r="N58888" s="172"/>
      <c r="O58888" s="172"/>
      <c r="U58888" s="173"/>
    </row>
    <row r="58889" spans="13:21" s="104" customFormat="1" ht="15.75">
      <c r="M58889" s="172"/>
      <c r="N58889" s="172"/>
      <c r="O58889" s="172"/>
      <c r="U58889" s="173"/>
    </row>
    <row r="58890" spans="13:21" s="104" customFormat="1" ht="15.75">
      <c r="M58890" s="172"/>
      <c r="N58890" s="172"/>
      <c r="O58890" s="172"/>
      <c r="U58890" s="173"/>
    </row>
    <row r="58891" spans="13:21" s="104" customFormat="1" ht="15.75">
      <c r="M58891" s="172"/>
      <c r="N58891" s="172"/>
      <c r="O58891" s="172"/>
      <c r="U58891" s="173"/>
    </row>
    <row r="58892" spans="13:21" s="104" customFormat="1" ht="15.75">
      <c r="M58892" s="172"/>
      <c r="N58892" s="172"/>
      <c r="O58892" s="172"/>
      <c r="U58892" s="173"/>
    </row>
    <row r="58893" spans="13:21" s="104" customFormat="1" ht="15.75">
      <c r="M58893" s="172"/>
      <c r="N58893" s="172"/>
      <c r="O58893" s="172"/>
      <c r="U58893" s="173"/>
    </row>
    <row r="58894" spans="13:21" s="104" customFormat="1" ht="15.75">
      <c r="M58894" s="172"/>
      <c r="N58894" s="172"/>
      <c r="O58894" s="172"/>
      <c r="U58894" s="173"/>
    </row>
    <row r="58895" spans="13:21" s="104" customFormat="1" ht="15.75">
      <c r="M58895" s="172"/>
      <c r="N58895" s="172"/>
      <c r="O58895" s="172"/>
      <c r="U58895" s="173"/>
    </row>
    <row r="58896" spans="13:21" s="104" customFormat="1" ht="15.75">
      <c r="M58896" s="172"/>
      <c r="N58896" s="172"/>
      <c r="O58896" s="172"/>
      <c r="U58896" s="173"/>
    </row>
    <row r="58897" spans="13:21" s="104" customFormat="1" ht="15.75">
      <c r="M58897" s="172"/>
      <c r="N58897" s="172"/>
      <c r="O58897" s="172"/>
      <c r="U58897" s="173"/>
    </row>
    <row r="58898" spans="13:21" s="104" customFormat="1" ht="15.75">
      <c r="M58898" s="172"/>
      <c r="N58898" s="172"/>
      <c r="O58898" s="172"/>
      <c r="U58898" s="173"/>
    </row>
    <row r="58899" spans="13:21" s="104" customFormat="1" ht="15.75">
      <c r="M58899" s="172"/>
      <c r="N58899" s="172"/>
      <c r="O58899" s="172"/>
      <c r="U58899" s="173"/>
    </row>
    <row r="58900" spans="13:21" s="104" customFormat="1" ht="15.75">
      <c r="M58900" s="172"/>
      <c r="N58900" s="172"/>
      <c r="O58900" s="172"/>
      <c r="U58900" s="173"/>
    </row>
    <row r="58901" spans="13:21" s="104" customFormat="1" ht="15.75">
      <c r="M58901" s="172"/>
      <c r="N58901" s="172"/>
      <c r="O58901" s="172"/>
      <c r="U58901" s="173"/>
    </row>
    <row r="58902" spans="13:21" s="104" customFormat="1" ht="15.75">
      <c r="M58902" s="172"/>
      <c r="N58902" s="172"/>
      <c r="O58902" s="172"/>
      <c r="U58902" s="173"/>
    </row>
    <row r="58903" spans="13:21" s="104" customFormat="1" ht="15.75">
      <c r="M58903" s="172"/>
      <c r="N58903" s="172"/>
      <c r="O58903" s="172"/>
      <c r="U58903" s="173"/>
    </row>
    <row r="58904" spans="13:21" s="104" customFormat="1" ht="15.75">
      <c r="M58904" s="172"/>
      <c r="N58904" s="172"/>
      <c r="O58904" s="172"/>
      <c r="U58904" s="173"/>
    </row>
    <row r="58905" spans="13:21" s="104" customFormat="1" ht="15.75">
      <c r="M58905" s="172"/>
      <c r="N58905" s="172"/>
      <c r="O58905" s="172"/>
      <c r="U58905" s="173"/>
    </row>
    <row r="58906" spans="13:21" s="104" customFormat="1" ht="15.75">
      <c r="M58906" s="172"/>
      <c r="N58906" s="172"/>
      <c r="O58906" s="172"/>
      <c r="U58906" s="173"/>
    </row>
    <row r="58907" spans="13:21" s="104" customFormat="1" ht="15.75">
      <c r="M58907" s="172"/>
      <c r="N58907" s="172"/>
      <c r="O58907" s="172"/>
      <c r="U58907" s="173"/>
    </row>
    <row r="58908" spans="13:21" s="104" customFormat="1" ht="15.75">
      <c r="M58908" s="172"/>
      <c r="N58908" s="172"/>
      <c r="O58908" s="172"/>
      <c r="U58908" s="173"/>
    </row>
    <row r="58909" spans="13:21" s="104" customFormat="1" ht="15.75">
      <c r="M58909" s="172"/>
      <c r="N58909" s="172"/>
      <c r="O58909" s="172"/>
      <c r="U58909" s="173"/>
    </row>
    <row r="58910" spans="13:21" s="104" customFormat="1" ht="15.75">
      <c r="M58910" s="172"/>
      <c r="N58910" s="172"/>
      <c r="O58910" s="172"/>
      <c r="U58910" s="173"/>
    </row>
    <row r="58911" spans="13:21" s="104" customFormat="1" ht="15.75">
      <c r="M58911" s="172"/>
      <c r="N58911" s="172"/>
      <c r="O58911" s="172"/>
      <c r="U58911" s="173"/>
    </row>
    <row r="58912" spans="13:21" s="104" customFormat="1" ht="15.75">
      <c r="M58912" s="172"/>
      <c r="N58912" s="172"/>
      <c r="O58912" s="172"/>
      <c r="U58912" s="173"/>
    </row>
    <row r="58913" spans="13:21" s="104" customFormat="1" ht="15.75">
      <c r="M58913" s="172"/>
      <c r="N58913" s="172"/>
      <c r="O58913" s="172"/>
      <c r="U58913" s="173"/>
    </row>
    <row r="58914" spans="13:21" s="104" customFormat="1" ht="15.75">
      <c r="M58914" s="172"/>
      <c r="N58914" s="172"/>
      <c r="O58914" s="172"/>
      <c r="U58914" s="173"/>
    </row>
    <row r="58915" spans="13:21" s="104" customFormat="1" ht="15.75">
      <c r="M58915" s="172"/>
      <c r="N58915" s="172"/>
      <c r="O58915" s="172"/>
      <c r="U58915" s="173"/>
    </row>
    <row r="58916" spans="13:21" s="104" customFormat="1" ht="15.75">
      <c r="M58916" s="172"/>
      <c r="N58916" s="172"/>
      <c r="O58916" s="172"/>
      <c r="U58916" s="173"/>
    </row>
    <row r="58917" spans="13:21" s="104" customFormat="1" ht="15.75">
      <c r="M58917" s="172"/>
      <c r="N58917" s="172"/>
      <c r="O58917" s="172"/>
      <c r="U58917" s="173"/>
    </row>
    <row r="58918" spans="13:21" s="104" customFormat="1" ht="15.75">
      <c r="M58918" s="172"/>
      <c r="N58918" s="172"/>
      <c r="O58918" s="172"/>
      <c r="U58918" s="173"/>
    </row>
    <row r="58919" spans="13:21" s="104" customFormat="1" ht="15.75">
      <c r="M58919" s="172"/>
      <c r="N58919" s="172"/>
      <c r="O58919" s="172"/>
      <c r="U58919" s="173"/>
    </row>
    <row r="58920" spans="13:21" s="104" customFormat="1" ht="15.75">
      <c r="M58920" s="172"/>
      <c r="N58920" s="172"/>
      <c r="O58920" s="172"/>
      <c r="U58920" s="173"/>
    </row>
    <row r="58921" spans="13:21" s="104" customFormat="1" ht="15.75">
      <c r="M58921" s="172"/>
      <c r="N58921" s="172"/>
      <c r="O58921" s="172"/>
      <c r="U58921" s="173"/>
    </row>
    <row r="58922" spans="13:21" s="104" customFormat="1" ht="15.75">
      <c r="M58922" s="172"/>
      <c r="N58922" s="172"/>
      <c r="O58922" s="172"/>
      <c r="U58922" s="173"/>
    </row>
    <row r="58923" spans="13:21" s="104" customFormat="1" ht="15.75">
      <c r="M58923" s="172"/>
      <c r="N58923" s="172"/>
      <c r="O58923" s="172"/>
      <c r="U58923" s="173"/>
    </row>
    <row r="58924" spans="13:21" s="104" customFormat="1" ht="15.75">
      <c r="M58924" s="172"/>
      <c r="N58924" s="172"/>
      <c r="O58924" s="172"/>
      <c r="U58924" s="173"/>
    </row>
    <row r="58925" spans="13:21" s="104" customFormat="1" ht="15.75">
      <c r="M58925" s="172"/>
      <c r="N58925" s="172"/>
      <c r="O58925" s="172"/>
      <c r="U58925" s="173"/>
    </row>
    <row r="58926" spans="13:21" s="104" customFormat="1" ht="15.75">
      <c r="M58926" s="172"/>
      <c r="N58926" s="172"/>
      <c r="O58926" s="172"/>
      <c r="U58926" s="173"/>
    </row>
    <row r="58927" spans="13:21" s="104" customFormat="1" ht="15.75">
      <c r="M58927" s="172"/>
      <c r="N58927" s="172"/>
      <c r="O58927" s="172"/>
      <c r="U58927" s="173"/>
    </row>
    <row r="58928" spans="13:21" s="104" customFormat="1" ht="15.75">
      <c r="M58928" s="172"/>
      <c r="N58928" s="172"/>
      <c r="O58928" s="172"/>
      <c r="U58928" s="173"/>
    </row>
    <row r="58929" spans="13:21" s="104" customFormat="1" ht="15.75">
      <c r="M58929" s="172"/>
      <c r="N58929" s="172"/>
      <c r="O58929" s="172"/>
      <c r="U58929" s="173"/>
    </row>
    <row r="58930" spans="13:21" s="104" customFormat="1" ht="15.75">
      <c r="M58930" s="172"/>
      <c r="N58930" s="172"/>
      <c r="O58930" s="172"/>
      <c r="U58930" s="173"/>
    </row>
    <row r="58931" spans="13:21" s="104" customFormat="1" ht="15.75">
      <c r="M58931" s="172"/>
      <c r="N58931" s="172"/>
      <c r="O58931" s="172"/>
      <c r="U58931" s="173"/>
    </row>
    <row r="58932" spans="13:21" s="104" customFormat="1" ht="15.75">
      <c r="M58932" s="172"/>
      <c r="N58932" s="172"/>
      <c r="O58932" s="172"/>
      <c r="U58932" s="173"/>
    </row>
    <row r="58933" spans="13:21" s="104" customFormat="1" ht="15.75">
      <c r="M58933" s="172"/>
      <c r="N58933" s="172"/>
      <c r="O58933" s="172"/>
      <c r="U58933" s="173"/>
    </row>
    <row r="58934" spans="13:21" s="104" customFormat="1" ht="15.75">
      <c r="M58934" s="172"/>
      <c r="N58934" s="172"/>
      <c r="O58934" s="172"/>
      <c r="U58934" s="173"/>
    </row>
    <row r="58935" spans="13:21" s="104" customFormat="1" ht="15.75">
      <c r="M58935" s="172"/>
      <c r="N58935" s="172"/>
      <c r="O58935" s="172"/>
      <c r="U58935" s="173"/>
    </row>
    <row r="58936" spans="13:21" s="104" customFormat="1" ht="15.75">
      <c r="M58936" s="172"/>
      <c r="N58936" s="172"/>
      <c r="O58936" s="172"/>
      <c r="U58936" s="173"/>
    </row>
    <row r="58937" spans="13:21" s="104" customFormat="1" ht="15.75">
      <c r="M58937" s="172"/>
      <c r="N58937" s="172"/>
      <c r="O58937" s="172"/>
      <c r="U58937" s="173"/>
    </row>
    <row r="58938" spans="13:21" s="104" customFormat="1" ht="15.75">
      <c r="M58938" s="172"/>
      <c r="N58938" s="172"/>
      <c r="O58938" s="172"/>
      <c r="U58938" s="173"/>
    </row>
    <row r="58939" spans="13:21" s="104" customFormat="1" ht="15.75">
      <c r="M58939" s="172"/>
      <c r="N58939" s="172"/>
      <c r="O58939" s="172"/>
      <c r="U58939" s="173"/>
    </row>
    <row r="58940" spans="13:21" s="104" customFormat="1" ht="15.75">
      <c r="M58940" s="172"/>
      <c r="N58940" s="172"/>
      <c r="O58940" s="172"/>
      <c r="U58940" s="173"/>
    </row>
    <row r="58941" spans="13:21" s="104" customFormat="1" ht="15.75">
      <c r="M58941" s="172"/>
      <c r="N58941" s="172"/>
      <c r="O58941" s="172"/>
      <c r="U58941" s="173"/>
    </row>
    <row r="58942" spans="13:21" s="104" customFormat="1" ht="15.75">
      <c r="M58942" s="172"/>
      <c r="N58942" s="172"/>
      <c r="O58942" s="172"/>
      <c r="U58942" s="173"/>
    </row>
    <row r="58943" spans="13:21" s="104" customFormat="1" ht="15.75">
      <c r="M58943" s="172"/>
      <c r="N58943" s="172"/>
      <c r="O58943" s="172"/>
      <c r="U58943" s="173"/>
    </row>
    <row r="58944" spans="13:21" s="104" customFormat="1" ht="15.75">
      <c r="M58944" s="172"/>
      <c r="N58944" s="172"/>
      <c r="O58944" s="172"/>
      <c r="U58944" s="173"/>
    </row>
    <row r="58945" spans="13:21" s="104" customFormat="1" ht="15.75">
      <c r="M58945" s="172"/>
      <c r="N58945" s="172"/>
      <c r="O58945" s="172"/>
      <c r="U58945" s="173"/>
    </row>
    <row r="58946" spans="13:21" s="104" customFormat="1" ht="15.75">
      <c r="M58946" s="172"/>
      <c r="N58946" s="172"/>
      <c r="O58946" s="172"/>
      <c r="U58946" s="173"/>
    </row>
    <row r="58947" spans="13:21" s="104" customFormat="1" ht="15.75">
      <c r="M58947" s="172"/>
      <c r="N58947" s="172"/>
      <c r="O58947" s="172"/>
      <c r="U58947" s="173"/>
    </row>
    <row r="58948" spans="13:21" s="104" customFormat="1" ht="15.75">
      <c r="M58948" s="172"/>
      <c r="N58948" s="172"/>
      <c r="O58948" s="172"/>
      <c r="U58948" s="173"/>
    </row>
    <row r="58949" spans="13:21" s="104" customFormat="1" ht="15.75">
      <c r="M58949" s="172"/>
      <c r="N58949" s="172"/>
      <c r="O58949" s="172"/>
      <c r="U58949" s="173"/>
    </row>
    <row r="58950" spans="13:21" s="104" customFormat="1" ht="15.75">
      <c r="M58950" s="172"/>
      <c r="N58950" s="172"/>
      <c r="O58950" s="172"/>
      <c r="U58950" s="173"/>
    </row>
    <row r="58951" spans="13:21" s="104" customFormat="1" ht="15.75">
      <c r="M58951" s="172"/>
      <c r="N58951" s="172"/>
      <c r="O58951" s="172"/>
      <c r="U58951" s="173"/>
    </row>
    <row r="58952" spans="13:21" s="104" customFormat="1" ht="15.75">
      <c r="M58952" s="172"/>
      <c r="N58952" s="172"/>
      <c r="O58952" s="172"/>
      <c r="U58952" s="173"/>
    </row>
    <row r="58953" spans="13:21" s="104" customFormat="1" ht="15.75">
      <c r="M58953" s="172"/>
      <c r="N58953" s="172"/>
      <c r="O58953" s="172"/>
      <c r="U58953" s="173"/>
    </row>
    <row r="58954" spans="13:21" s="104" customFormat="1" ht="15.75">
      <c r="M58954" s="172"/>
      <c r="N58954" s="172"/>
      <c r="O58954" s="172"/>
      <c r="U58954" s="173"/>
    </row>
    <row r="58955" spans="13:21" s="104" customFormat="1" ht="15.75">
      <c r="M58955" s="172"/>
      <c r="N58955" s="172"/>
      <c r="O58955" s="172"/>
      <c r="U58955" s="173"/>
    </row>
    <row r="58956" spans="13:21" s="104" customFormat="1" ht="15.75">
      <c r="M58956" s="172"/>
      <c r="N58956" s="172"/>
      <c r="O58956" s="172"/>
      <c r="U58956" s="173"/>
    </row>
    <row r="58957" spans="13:21" s="104" customFormat="1" ht="15.75">
      <c r="M58957" s="172"/>
      <c r="N58957" s="172"/>
      <c r="O58957" s="172"/>
      <c r="U58957" s="173"/>
    </row>
    <row r="58958" spans="13:21" s="104" customFormat="1" ht="15.75">
      <c r="M58958" s="172"/>
      <c r="N58958" s="172"/>
      <c r="O58958" s="172"/>
      <c r="U58958" s="173"/>
    </row>
    <row r="58959" spans="13:21" s="104" customFormat="1" ht="15.75">
      <c r="M58959" s="172"/>
      <c r="N58959" s="172"/>
      <c r="O58959" s="172"/>
      <c r="U58959" s="173"/>
    </row>
    <row r="58960" spans="13:21" s="104" customFormat="1" ht="15.75">
      <c r="M58960" s="172"/>
      <c r="N58960" s="172"/>
      <c r="O58960" s="172"/>
      <c r="U58960" s="173"/>
    </row>
    <row r="58961" spans="13:21" s="104" customFormat="1" ht="15.75">
      <c r="M58961" s="172"/>
      <c r="N58961" s="172"/>
      <c r="O58961" s="172"/>
      <c r="U58961" s="173"/>
    </row>
    <row r="58962" spans="13:21" s="104" customFormat="1" ht="15.75">
      <c r="M58962" s="172"/>
      <c r="N58962" s="172"/>
      <c r="O58962" s="172"/>
      <c r="U58962" s="173"/>
    </row>
    <row r="58963" spans="13:21" s="104" customFormat="1" ht="15.75">
      <c r="M58963" s="172"/>
      <c r="N58963" s="172"/>
      <c r="O58963" s="172"/>
      <c r="U58963" s="173"/>
    </row>
    <row r="58964" spans="13:21" s="104" customFormat="1" ht="15.75">
      <c r="M58964" s="172"/>
      <c r="N58964" s="172"/>
      <c r="O58964" s="172"/>
      <c r="U58964" s="173"/>
    </row>
    <row r="58965" spans="13:21" s="104" customFormat="1" ht="15.75">
      <c r="M58965" s="172"/>
      <c r="N58965" s="172"/>
      <c r="O58965" s="172"/>
      <c r="U58965" s="173"/>
    </row>
    <row r="58966" spans="13:21" s="104" customFormat="1" ht="15.75">
      <c r="M58966" s="172"/>
      <c r="N58966" s="172"/>
      <c r="O58966" s="172"/>
      <c r="U58966" s="173"/>
    </row>
    <row r="58967" spans="13:21" s="104" customFormat="1" ht="15.75">
      <c r="M58967" s="172"/>
      <c r="N58967" s="172"/>
      <c r="O58967" s="172"/>
      <c r="U58967" s="173"/>
    </row>
    <row r="58968" spans="13:21" s="104" customFormat="1" ht="15.75">
      <c r="M58968" s="172"/>
      <c r="N58968" s="172"/>
      <c r="O58968" s="172"/>
      <c r="U58968" s="173"/>
    </row>
    <row r="58969" spans="13:21" s="104" customFormat="1" ht="15.75">
      <c r="M58969" s="172"/>
      <c r="N58969" s="172"/>
      <c r="O58969" s="172"/>
      <c r="U58969" s="173"/>
    </row>
    <row r="58970" spans="13:21" s="104" customFormat="1" ht="15.75">
      <c r="M58970" s="172"/>
      <c r="N58970" s="172"/>
      <c r="O58970" s="172"/>
      <c r="U58970" s="173"/>
    </row>
    <row r="58971" spans="13:21" s="104" customFormat="1" ht="15.75">
      <c r="M58971" s="172"/>
      <c r="N58971" s="172"/>
      <c r="O58971" s="172"/>
      <c r="U58971" s="173"/>
    </row>
    <row r="58972" spans="13:21" s="104" customFormat="1" ht="15.75">
      <c r="M58972" s="172"/>
      <c r="N58972" s="172"/>
      <c r="O58972" s="172"/>
      <c r="U58972" s="173"/>
    </row>
    <row r="58973" spans="13:21" s="104" customFormat="1" ht="15.75">
      <c r="M58973" s="172"/>
      <c r="N58973" s="172"/>
      <c r="O58973" s="172"/>
      <c r="U58973" s="173"/>
    </row>
    <row r="58974" spans="13:21" s="104" customFormat="1" ht="15.75">
      <c r="M58974" s="172"/>
      <c r="N58974" s="172"/>
      <c r="O58974" s="172"/>
      <c r="U58974" s="173"/>
    </row>
    <row r="58975" spans="13:21" s="104" customFormat="1" ht="15.75">
      <c r="M58975" s="172"/>
      <c r="N58975" s="172"/>
      <c r="O58975" s="172"/>
      <c r="U58975" s="173"/>
    </row>
    <row r="58976" spans="13:21" s="104" customFormat="1" ht="15.75">
      <c r="M58976" s="172"/>
      <c r="N58976" s="172"/>
      <c r="O58976" s="172"/>
      <c r="U58976" s="173"/>
    </row>
    <row r="58977" spans="13:21" s="104" customFormat="1" ht="15.75">
      <c r="M58977" s="172"/>
      <c r="N58977" s="172"/>
      <c r="O58977" s="172"/>
      <c r="U58977" s="173"/>
    </row>
    <row r="58978" spans="13:21" s="104" customFormat="1" ht="15.75">
      <c r="M58978" s="172"/>
      <c r="N58978" s="172"/>
      <c r="O58978" s="172"/>
      <c r="U58978" s="173"/>
    </row>
    <row r="58979" spans="13:21" s="104" customFormat="1" ht="15.75">
      <c r="M58979" s="172"/>
      <c r="N58979" s="172"/>
      <c r="O58979" s="172"/>
      <c r="U58979" s="173"/>
    </row>
    <row r="58980" spans="13:21" s="104" customFormat="1" ht="15.75">
      <c r="M58980" s="172"/>
      <c r="N58980" s="172"/>
      <c r="O58980" s="172"/>
      <c r="U58980" s="173"/>
    </row>
    <row r="58981" spans="13:21" s="104" customFormat="1" ht="15.75">
      <c r="M58981" s="172"/>
      <c r="N58981" s="172"/>
      <c r="O58981" s="172"/>
      <c r="U58981" s="173"/>
    </row>
    <row r="58982" spans="13:21" s="104" customFormat="1" ht="15.75">
      <c r="M58982" s="172"/>
      <c r="N58982" s="172"/>
      <c r="O58982" s="172"/>
      <c r="U58982" s="173"/>
    </row>
    <row r="58983" spans="13:21" s="104" customFormat="1" ht="15.75">
      <c r="M58983" s="172"/>
      <c r="N58983" s="172"/>
      <c r="O58983" s="172"/>
      <c r="U58983" s="173"/>
    </row>
    <row r="58984" spans="13:21" s="104" customFormat="1" ht="15.75">
      <c r="M58984" s="172"/>
      <c r="N58984" s="172"/>
      <c r="O58984" s="172"/>
      <c r="U58984" s="173"/>
    </row>
    <row r="58985" spans="13:21" s="104" customFormat="1" ht="15.75">
      <c r="M58985" s="172"/>
      <c r="N58985" s="172"/>
      <c r="O58985" s="172"/>
      <c r="U58985" s="173"/>
    </row>
    <row r="58986" spans="13:21" s="104" customFormat="1" ht="15.75">
      <c r="M58986" s="172"/>
      <c r="N58986" s="172"/>
      <c r="O58986" s="172"/>
      <c r="U58986" s="173"/>
    </row>
    <row r="58987" spans="13:21" s="104" customFormat="1" ht="15.75">
      <c r="M58987" s="172"/>
      <c r="N58987" s="172"/>
      <c r="O58987" s="172"/>
      <c r="U58987" s="173"/>
    </row>
    <row r="58988" spans="13:21" s="104" customFormat="1" ht="15.75">
      <c r="M58988" s="172"/>
      <c r="N58988" s="172"/>
      <c r="O58988" s="172"/>
      <c r="U58988" s="173"/>
    </row>
    <row r="58989" spans="13:21" s="104" customFormat="1" ht="15.75">
      <c r="M58989" s="172"/>
      <c r="N58989" s="172"/>
      <c r="O58989" s="172"/>
      <c r="U58989" s="173"/>
    </row>
    <row r="58990" spans="13:21" s="104" customFormat="1" ht="15.75">
      <c r="M58990" s="172"/>
      <c r="N58990" s="172"/>
      <c r="O58990" s="172"/>
      <c r="U58990" s="173"/>
    </row>
    <row r="58991" spans="13:21" s="104" customFormat="1" ht="15.75">
      <c r="M58991" s="172"/>
      <c r="N58991" s="172"/>
      <c r="O58991" s="172"/>
      <c r="U58991" s="173"/>
    </row>
    <row r="58992" spans="13:21" s="104" customFormat="1" ht="15.75">
      <c r="M58992" s="172"/>
      <c r="N58992" s="172"/>
      <c r="O58992" s="172"/>
      <c r="U58992" s="173"/>
    </row>
    <row r="58993" spans="13:21" s="104" customFormat="1" ht="15.75">
      <c r="M58993" s="172"/>
      <c r="N58993" s="172"/>
      <c r="O58993" s="172"/>
      <c r="U58993" s="173"/>
    </row>
    <row r="58994" spans="13:21" s="104" customFormat="1" ht="15.75">
      <c r="M58994" s="172"/>
      <c r="N58994" s="172"/>
      <c r="O58994" s="172"/>
      <c r="U58994" s="173"/>
    </row>
    <row r="58995" spans="13:21" s="104" customFormat="1" ht="15.75">
      <c r="M58995" s="172"/>
      <c r="N58995" s="172"/>
      <c r="O58995" s="172"/>
      <c r="U58995" s="173"/>
    </row>
    <row r="58996" spans="13:21" s="104" customFormat="1" ht="15.75">
      <c r="M58996" s="172"/>
      <c r="N58996" s="172"/>
      <c r="O58996" s="172"/>
      <c r="U58996" s="173"/>
    </row>
    <row r="58997" spans="13:21" s="104" customFormat="1" ht="15.75">
      <c r="M58997" s="172"/>
      <c r="N58997" s="172"/>
      <c r="O58997" s="172"/>
      <c r="U58997" s="173"/>
    </row>
    <row r="58998" spans="13:21" s="104" customFormat="1" ht="15.75">
      <c r="M58998" s="172"/>
      <c r="N58998" s="172"/>
      <c r="O58998" s="172"/>
      <c r="U58998" s="173"/>
    </row>
    <row r="58999" spans="13:21" s="104" customFormat="1" ht="15.75">
      <c r="M58999" s="172"/>
      <c r="N58999" s="172"/>
      <c r="O58999" s="172"/>
      <c r="U58999" s="173"/>
    </row>
    <row r="59000" spans="13:21" s="104" customFormat="1" ht="15.75">
      <c r="M59000" s="172"/>
      <c r="N59000" s="172"/>
      <c r="O59000" s="172"/>
      <c r="U59000" s="173"/>
    </row>
    <row r="59001" spans="13:21" s="104" customFormat="1" ht="15.75">
      <c r="M59001" s="172"/>
      <c r="N59001" s="172"/>
      <c r="O59001" s="172"/>
      <c r="U59001" s="173"/>
    </row>
    <row r="59002" spans="13:21" s="104" customFormat="1" ht="15.75">
      <c r="M59002" s="172"/>
      <c r="N59002" s="172"/>
      <c r="O59002" s="172"/>
      <c r="U59002" s="173"/>
    </row>
    <row r="59003" spans="13:21" s="104" customFormat="1" ht="15.75">
      <c r="M59003" s="172"/>
      <c r="N59003" s="172"/>
      <c r="O59003" s="172"/>
      <c r="U59003" s="173"/>
    </row>
    <row r="59004" spans="13:21" s="104" customFormat="1" ht="15.75">
      <c r="M59004" s="172"/>
      <c r="N59004" s="172"/>
      <c r="O59004" s="172"/>
      <c r="U59004" s="173"/>
    </row>
    <row r="59005" spans="13:21" s="104" customFormat="1" ht="15.75">
      <c r="M59005" s="172"/>
      <c r="N59005" s="172"/>
      <c r="O59005" s="172"/>
      <c r="U59005" s="173"/>
    </row>
    <row r="59006" spans="13:21" s="104" customFormat="1" ht="15.75">
      <c r="M59006" s="172"/>
      <c r="N59006" s="172"/>
      <c r="O59006" s="172"/>
      <c r="U59006" s="173"/>
    </row>
    <row r="59007" spans="13:21" s="104" customFormat="1" ht="15.75">
      <c r="M59007" s="172"/>
      <c r="N59007" s="172"/>
      <c r="O59007" s="172"/>
      <c r="U59007" s="173"/>
    </row>
    <row r="59008" spans="13:21" s="104" customFormat="1" ht="15.75">
      <c r="M59008" s="172"/>
      <c r="N59008" s="172"/>
      <c r="O59008" s="172"/>
      <c r="U59008" s="173"/>
    </row>
    <row r="59009" spans="13:21" s="104" customFormat="1" ht="15.75">
      <c r="M59009" s="172"/>
      <c r="N59009" s="172"/>
      <c r="O59009" s="172"/>
      <c r="U59009" s="173"/>
    </row>
    <row r="59010" spans="13:21" s="104" customFormat="1" ht="15.75">
      <c r="M59010" s="172"/>
      <c r="N59010" s="172"/>
      <c r="O59010" s="172"/>
      <c r="U59010" s="173"/>
    </row>
    <row r="59011" spans="13:21" s="104" customFormat="1" ht="15.75">
      <c r="M59011" s="172"/>
      <c r="N59011" s="172"/>
      <c r="O59011" s="172"/>
      <c r="U59011" s="173"/>
    </row>
    <row r="59012" spans="13:21" s="104" customFormat="1" ht="15.75">
      <c r="M59012" s="172"/>
      <c r="N59012" s="172"/>
      <c r="O59012" s="172"/>
      <c r="U59012" s="173"/>
    </row>
    <row r="59013" spans="13:21" s="104" customFormat="1" ht="15.75">
      <c r="M59013" s="172"/>
      <c r="N59013" s="172"/>
      <c r="O59013" s="172"/>
      <c r="U59013" s="173"/>
    </row>
    <row r="59014" spans="13:21" s="104" customFormat="1" ht="15.75">
      <c r="M59014" s="172"/>
      <c r="N59014" s="172"/>
      <c r="O59014" s="172"/>
      <c r="U59014" s="173"/>
    </row>
    <row r="59015" spans="13:21" s="104" customFormat="1" ht="15.75">
      <c r="M59015" s="172"/>
      <c r="N59015" s="172"/>
      <c r="O59015" s="172"/>
      <c r="U59015" s="173"/>
    </row>
    <row r="59016" spans="13:21" s="104" customFormat="1" ht="15.75">
      <c r="M59016" s="172"/>
      <c r="N59016" s="172"/>
      <c r="O59016" s="172"/>
      <c r="U59016" s="173"/>
    </row>
    <row r="59017" spans="13:21" s="104" customFormat="1" ht="15.75">
      <c r="M59017" s="172"/>
      <c r="N59017" s="172"/>
      <c r="O59017" s="172"/>
      <c r="U59017" s="173"/>
    </row>
    <row r="59018" spans="13:21" s="104" customFormat="1" ht="15.75">
      <c r="M59018" s="172"/>
      <c r="N59018" s="172"/>
      <c r="O59018" s="172"/>
      <c r="U59018" s="173"/>
    </row>
    <row r="59019" spans="13:21" s="104" customFormat="1" ht="15.75">
      <c r="M59019" s="172"/>
      <c r="N59019" s="172"/>
      <c r="O59019" s="172"/>
      <c r="U59019" s="173"/>
    </row>
    <row r="59020" spans="13:21" s="104" customFormat="1" ht="15.75">
      <c r="M59020" s="172"/>
      <c r="N59020" s="172"/>
      <c r="O59020" s="172"/>
      <c r="U59020" s="173"/>
    </row>
    <row r="59021" spans="13:21" s="104" customFormat="1" ht="15.75">
      <c r="M59021" s="172"/>
      <c r="N59021" s="172"/>
      <c r="O59021" s="172"/>
      <c r="U59021" s="173"/>
    </row>
    <row r="59022" spans="13:21" s="104" customFormat="1" ht="15.75">
      <c r="M59022" s="172"/>
      <c r="N59022" s="172"/>
      <c r="O59022" s="172"/>
      <c r="U59022" s="173"/>
    </row>
    <row r="59023" spans="13:21" s="104" customFormat="1" ht="15.75">
      <c r="M59023" s="172"/>
      <c r="N59023" s="172"/>
      <c r="O59023" s="172"/>
      <c r="U59023" s="173"/>
    </row>
    <row r="59024" spans="13:21" s="104" customFormat="1" ht="15.75">
      <c r="M59024" s="172"/>
      <c r="N59024" s="172"/>
      <c r="O59024" s="172"/>
      <c r="U59024" s="173"/>
    </row>
    <row r="59025" spans="13:21" s="104" customFormat="1" ht="15.75">
      <c r="M59025" s="172"/>
      <c r="N59025" s="172"/>
      <c r="O59025" s="172"/>
      <c r="U59025" s="173"/>
    </row>
    <row r="59026" spans="13:21" s="104" customFormat="1" ht="15.75">
      <c r="M59026" s="172"/>
      <c r="N59026" s="172"/>
      <c r="O59026" s="172"/>
      <c r="U59026" s="173"/>
    </row>
    <row r="59027" spans="13:21" s="104" customFormat="1" ht="15.75">
      <c r="M59027" s="172"/>
      <c r="N59027" s="172"/>
      <c r="O59027" s="172"/>
      <c r="U59027" s="173"/>
    </row>
    <row r="59028" spans="13:21" s="104" customFormat="1" ht="15.75">
      <c r="M59028" s="172"/>
      <c r="N59028" s="172"/>
      <c r="O59028" s="172"/>
      <c r="U59028" s="173"/>
    </row>
    <row r="59029" spans="13:21" s="104" customFormat="1" ht="15.75">
      <c r="M59029" s="172"/>
      <c r="N59029" s="172"/>
      <c r="O59029" s="172"/>
      <c r="U59029" s="173"/>
    </row>
    <row r="59030" spans="13:21" s="104" customFormat="1" ht="15.75">
      <c r="M59030" s="172"/>
      <c r="N59030" s="172"/>
      <c r="O59030" s="172"/>
      <c r="U59030" s="173"/>
    </row>
    <row r="59031" spans="13:21" s="104" customFormat="1" ht="15.75">
      <c r="M59031" s="172"/>
      <c r="N59031" s="172"/>
      <c r="O59031" s="172"/>
      <c r="U59031" s="173"/>
    </row>
    <row r="59032" spans="13:21" s="104" customFormat="1" ht="15.75">
      <c r="M59032" s="172"/>
      <c r="N59032" s="172"/>
      <c r="O59032" s="172"/>
      <c r="U59032" s="173"/>
    </row>
    <row r="59033" spans="13:21" s="104" customFormat="1" ht="15.75">
      <c r="M59033" s="172"/>
      <c r="N59033" s="172"/>
      <c r="O59033" s="172"/>
      <c r="U59033" s="173"/>
    </row>
    <row r="59034" spans="13:21" s="104" customFormat="1" ht="15.75">
      <c r="M59034" s="172"/>
      <c r="N59034" s="172"/>
      <c r="O59034" s="172"/>
      <c r="U59034" s="173"/>
    </row>
    <row r="59035" spans="13:21" s="104" customFormat="1" ht="15.75">
      <c r="M59035" s="172"/>
      <c r="N59035" s="172"/>
      <c r="O59035" s="172"/>
      <c r="U59035" s="173"/>
    </row>
    <row r="59036" spans="13:21" s="104" customFormat="1" ht="15.75">
      <c r="M59036" s="172"/>
      <c r="N59036" s="172"/>
      <c r="O59036" s="172"/>
      <c r="U59036" s="173"/>
    </row>
    <row r="59037" spans="13:21" s="104" customFormat="1" ht="15.75">
      <c r="M59037" s="172"/>
      <c r="N59037" s="172"/>
      <c r="O59037" s="172"/>
      <c r="U59037" s="173"/>
    </row>
    <row r="59038" spans="13:21" s="104" customFormat="1" ht="15.75">
      <c r="M59038" s="172"/>
      <c r="N59038" s="172"/>
      <c r="O59038" s="172"/>
      <c r="U59038" s="173"/>
    </row>
    <row r="59039" spans="13:21" s="104" customFormat="1" ht="15.75">
      <c r="M59039" s="172"/>
      <c r="N59039" s="172"/>
      <c r="O59039" s="172"/>
      <c r="U59039" s="173"/>
    </row>
    <row r="59040" spans="13:21" s="104" customFormat="1" ht="15.75">
      <c r="M59040" s="172"/>
      <c r="N59040" s="172"/>
      <c r="O59040" s="172"/>
      <c r="U59040" s="173"/>
    </row>
    <row r="59041" spans="13:21" s="104" customFormat="1" ht="15.75">
      <c r="M59041" s="172"/>
      <c r="N59041" s="172"/>
      <c r="O59041" s="172"/>
      <c r="U59041" s="173"/>
    </row>
    <row r="59042" spans="13:21" s="104" customFormat="1" ht="15.75">
      <c r="M59042" s="172"/>
      <c r="N59042" s="172"/>
      <c r="O59042" s="172"/>
      <c r="U59042" s="173"/>
    </row>
    <row r="59043" spans="13:21" s="104" customFormat="1" ht="15.75">
      <c r="M59043" s="172"/>
      <c r="N59043" s="172"/>
      <c r="O59043" s="172"/>
      <c r="U59043" s="173"/>
    </row>
    <row r="59044" spans="13:21" s="104" customFormat="1" ht="15.75">
      <c r="M59044" s="172"/>
      <c r="N59044" s="172"/>
      <c r="O59044" s="172"/>
      <c r="U59044" s="173"/>
    </row>
    <row r="59045" spans="13:21" s="104" customFormat="1" ht="15.75">
      <c r="M59045" s="172"/>
      <c r="N59045" s="172"/>
      <c r="O59045" s="172"/>
      <c r="U59045" s="173"/>
    </row>
    <row r="59046" spans="13:21" s="104" customFormat="1" ht="15.75">
      <c r="M59046" s="172"/>
      <c r="N59046" s="172"/>
      <c r="O59046" s="172"/>
      <c r="U59046" s="173"/>
    </row>
    <row r="59047" spans="13:21" s="104" customFormat="1" ht="15.75">
      <c r="M59047" s="172"/>
      <c r="N59047" s="172"/>
      <c r="O59047" s="172"/>
      <c r="U59047" s="173"/>
    </row>
    <row r="59048" spans="13:21" s="104" customFormat="1" ht="15.75">
      <c r="M59048" s="172"/>
      <c r="N59048" s="172"/>
      <c r="O59048" s="172"/>
      <c r="U59048" s="173"/>
    </row>
    <row r="59049" spans="13:21" s="104" customFormat="1" ht="15.75">
      <c r="M59049" s="172"/>
      <c r="N59049" s="172"/>
      <c r="O59049" s="172"/>
      <c r="U59049" s="173"/>
    </row>
    <row r="59050" spans="13:21" s="104" customFormat="1" ht="15.75">
      <c r="M59050" s="172"/>
      <c r="N59050" s="172"/>
      <c r="O59050" s="172"/>
      <c r="U59050" s="173"/>
    </row>
    <row r="59051" spans="13:21" s="104" customFormat="1" ht="15.75">
      <c r="M59051" s="172"/>
      <c r="N59051" s="172"/>
      <c r="O59051" s="172"/>
      <c r="U59051" s="173"/>
    </row>
    <row r="59052" spans="13:21" s="104" customFormat="1" ht="15.75">
      <c r="M59052" s="172"/>
      <c r="N59052" s="172"/>
      <c r="O59052" s="172"/>
      <c r="U59052" s="173"/>
    </row>
    <row r="59053" spans="13:21" s="104" customFormat="1" ht="15.75">
      <c r="M59053" s="172"/>
      <c r="N59053" s="172"/>
      <c r="O59053" s="172"/>
      <c r="U59053" s="173"/>
    </row>
    <row r="59054" spans="13:21" s="104" customFormat="1" ht="15.75">
      <c r="M59054" s="172"/>
      <c r="N59054" s="172"/>
      <c r="O59054" s="172"/>
      <c r="U59054" s="173"/>
    </row>
    <row r="59055" spans="13:21" s="104" customFormat="1" ht="15.75">
      <c r="M59055" s="172"/>
      <c r="N59055" s="172"/>
      <c r="O59055" s="172"/>
      <c r="U59055" s="173"/>
    </row>
    <row r="59056" spans="13:21" s="104" customFormat="1" ht="15.75">
      <c r="M59056" s="172"/>
      <c r="N59056" s="172"/>
      <c r="O59056" s="172"/>
      <c r="U59056" s="173"/>
    </row>
    <row r="59057" spans="13:21" s="104" customFormat="1" ht="15.75">
      <c r="M59057" s="172"/>
      <c r="N59057" s="172"/>
      <c r="O59057" s="172"/>
      <c r="U59057" s="173"/>
    </row>
    <row r="59058" spans="13:21" s="104" customFormat="1" ht="15.75">
      <c r="M59058" s="172"/>
      <c r="N59058" s="172"/>
      <c r="O59058" s="172"/>
      <c r="U59058" s="173"/>
    </row>
    <row r="59059" spans="13:21" s="104" customFormat="1" ht="15.75">
      <c r="M59059" s="172"/>
      <c r="N59059" s="172"/>
      <c r="O59059" s="172"/>
      <c r="U59059" s="173"/>
    </row>
    <row r="59060" spans="13:21" s="104" customFormat="1" ht="15.75">
      <c r="M59060" s="172"/>
      <c r="N59060" s="172"/>
      <c r="O59060" s="172"/>
      <c r="U59060" s="173"/>
    </row>
    <row r="59061" spans="13:21" s="104" customFormat="1" ht="15.75">
      <c r="M59061" s="172"/>
      <c r="N59061" s="172"/>
      <c r="O59061" s="172"/>
      <c r="U59061" s="173"/>
    </row>
    <row r="59062" spans="13:21" s="104" customFormat="1" ht="15.75">
      <c r="M59062" s="172"/>
      <c r="N59062" s="172"/>
      <c r="O59062" s="172"/>
      <c r="U59062" s="173"/>
    </row>
    <row r="59063" spans="13:21" s="104" customFormat="1" ht="15.75">
      <c r="M59063" s="172"/>
      <c r="N59063" s="172"/>
      <c r="O59063" s="172"/>
      <c r="U59063" s="173"/>
    </row>
    <row r="59064" spans="13:21" s="104" customFormat="1" ht="15.75">
      <c r="M59064" s="172"/>
      <c r="N59064" s="172"/>
      <c r="O59064" s="172"/>
      <c r="U59064" s="173"/>
    </row>
    <row r="59065" spans="13:21" s="104" customFormat="1" ht="15.75">
      <c r="M59065" s="172"/>
      <c r="N59065" s="172"/>
      <c r="O59065" s="172"/>
      <c r="U59065" s="173"/>
    </row>
    <row r="59066" spans="13:21" s="104" customFormat="1" ht="15.75">
      <c r="M59066" s="172"/>
      <c r="N59066" s="172"/>
      <c r="O59066" s="172"/>
      <c r="U59066" s="173"/>
    </row>
    <row r="59067" spans="13:21" s="104" customFormat="1" ht="15.75">
      <c r="M59067" s="172"/>
      <c r="N59067" s="172"/>
      <c r="O59067" s="172"/>
      <c r="U59067" s="173"/>
    </row>
    <row r="59068" spans="13:21" s="104" customFormat="1" ht="15.75">
      <c r="M59068" s="172"/>
      <c r="N59068" s="172"/>
      <c r="O59068" s="172"/>
      <c r="U59068" s="173"/>
    </row>
    <row r="59069" spans="13:21" s="104" customFormat="1" ht="15.75">
      <c r="M59069" s="172"/>
      <c r="N59069" s="172"/>
      <c r="O59069" s="172"/>
      <c r="U59069" s="173"/>
    </row>
    <row r="59070" spans="13:21" s="104" customFormat="1" ht="15.75">
      <c r="M59070" s="172"/>
      <c r="N59070" s="172"/>
      <c r="O59070" s="172"/>
      <c r="U59070" s="173"/>
    </row>
    <row r="59071" spans="13:21" s="104" customFormat="1" ht="15.75">
      <c r="M59071" s="172"/>
      <c r="N59071" s="172"/>
      <c r="O59071" s="172"/>
      <c r="U59071" s="173"/>
    </row>
    <row r="59072" spans="13:21" s="104" customFormat="1" ht="15.75">
      <c r="M59072" s="172"/>
      <c r="N59072" s="172"/>
      <c r="O59072" s="172"/>
      <c r="U59072" s="173"/>
    </row>
    <row r="59073" spans="13:21" s="104" customFormat="1" ht="15.75">
      <c r="M59073" s="172"/>
      <c r="N59073" s="172"/>
      <c r="O59073" s="172"/>
      <c r="U59073" s="173"/>
    </row>
    <row r="59074" spans="13:21" s="104" customFormat="1" ht="15.75">
      <c r="M59074" s="172"/>
      <c r="N59074" s="172"/>
      <c r="O59074" s="172"/>
      <c r="U59074" s="173"/>
    </row>
    <row r="59075" spans="13:21" s="104" customFormat="1" ht="15.75">
      <c r="M59075" s="172"/>
      <c r="N59075" s="172"/>
      <c r="O59075" s="172"/>
      <c r="U59075" s="173"/>
    </row>
    <row r="59076" spans="13:21" s="104" customFormat="1" ht="15.75">
      <c r="M59076" s="172"/>
      <c r="N59076" s="172"/>
      <c r="O59076" s="172"/>
      <c r="U59076" s="173"/>
    </row>
    <row r="59077" spans="13:21" s="104" customFormat="1" ht="15.75">
      <c r="M59077" s="172"/>
      <c r="N59077" s="172"/>
      <c r="O59077" s="172"/>
      <c r="U59077" s="173"/>
    </row>
    <row r="59078" spans="13:21" s="104" customFormat="1" ht="15.75">
      <c r="M59078" s="172"/>
      <c r="N59078" s="172"/>
      <c r="O59078" s="172"/>
      <c r="U59078" s="173"/>
    </row>
    <row r="59079" spans="13:21" s="104" customFormat="1" ht="15.75">
      <c r="M59079" s="172"/>
      <c r="N59079" s="172"/>
      <c r="O59079" s="172"/>
      <c r="U59079" s="173"/>
    </row>
    <row r="59080" spans="13:21" s="104" customFormat="1" ht="15.75">
      <c r="M59080" s="172"/>
      <c r="N59080" s="172"/>
      <c r="O59080" s="172"/>
      <c r="U59080" s="173"/>
    </row>
    <row r="59081" spans="13:21" s="104" customFormat="1" ht="15.75">
      <c r="M59081" s="172"/>
      <c r="N59081" s="172"/>
      <c r="O59081" s="172"/>
      <c r="U59081" s="173"/>
    </row>
    <row r="59082" spans="13:21" s="104" customFormat="1" ht="15.75">
      <c r="M59082" s="172"/>
      <c r="N59082" s="172"/>
      <c r="O59082" s="172"/>
      <c r="U59082" s="173"/>
    </row>
    <row r="59083" spans="13:21" s="104" customFormat="1" ht="15.75">
      <c r="M59083" s="172"/>
      <c r="N59083" s="172"/>
      <c r="O59083" s="172"/>
      <c r="U59083" s="173"/>
    </row>
    <row r="59084" spans="13:21" s="104" customFormat="1" ht="15.75">
      <c r="M59084" s="172"/>
      <c r="N59084" s="172"/>
      <c r="O59084" s="172"/>
      <c r="U59084" s="173"/>
    </row>
    <row r="59085" spans="13:21" s="104" customFormat="1" ht="15.75">
      <c r="M59085" s="172"/>
      <c r="N59085" s="172"/>
      <c r="O59085" s="172"/>
      <c r="U59085" s="173"/>
    </row>
    <row r="59086" spans="13:21" s="104" customFormat="1" ht="15.75">
      <c r="M59086" s="172"/>
      <c r="N59086" s="172"/>
      <c r="O59086" s="172"/>
      <c r="U59086" s="173"/>
    </row>
    <row r="59087" spans="13:21" s="104" customFormat="1" ht="15.75">
      <c r="M59087" s="172"/>
      <c r="N59087" s="172"/>
      <c r="O59087" s="172"/>
      <c r="U59087" s="173"/>
    </row>
    <row r="59088" spans="13:21" s="104" customFormat="1" ht="15.75">
      <c r="M59088" s="172"/>
      <c r="N59088" s="172"/>
      <c r="O59088" s="172"/>
      <c r="U59088" s="173"/>
    </row>
    <row r="59089" spans="13:21" s="104" customFormat="1" ht="15.75">
      <c r="M59089" s="172"/>
      <c r="N59089" s="172"/>
      <c r="O59089" s="172"/>
      <c r="U59089" s="173"/>
    </row>
    <row r="59090" spans="13:21" s="104" customFormat="1" ht="15.75">
      <c r="M59090" s="172"/>
      <c r="N59090" s="172"/>
      <c r="O59090" s="172"/>
      <c r="U59090" s="173"/>
    </row>
    <row r="59091" spans="13:21" s="104" customFormat="1" ht="15.75">
      <c r="M59091" s="172"/>
      <c r="N59091" s="172"/>
      <c r="O59091" s="172"/>
      <c r="U59091" s="173"/>
    </row>
    <row r="59092" spans="13:21" s="104" customFormat="1" ht="15.75">
      <c r="M59092" s="172"/>
      <c r="N59092" s="172"/>
      <c r="O59092" s="172"/>
      <c r="U59092" s="173"/>
    </row>
    <row r="59093" spans="13:21" s="104" customFormat="1" ht="15.75">
      <c r="M59093" s="172"/>
      <c r="N59093" s="172"/>
      <c r="O59093" s="172"/>
      <c r="U59093" s="173"/>
    </row>
    <row r="59094" spans="13:21" s="104" customFormat="1" ht="15.75">
      <c r="M59094" s="172"/>
      <c r="N59094" s="172"/>
      <c r="O59094" s="172"/>
      <c r="U59094" s="173"/>
    </row>
    <row r="59095" spans="13:21" s="104" customFormat="1" ht="15.75">
      <c r="M59095" s="172"/>
      <c r="N59095" s="172"/>
      <c r="O59095" s="172"/>
      <c r="U59095" s="173"/>
    </row>
    <row r="59096" spans="13:21" s="104" customFormat="1" ht="15.75">
      <c r="M59096" s="172"/>
      <c r="N59096" s="172"/>
      <c r="O59096" s="172"/>
      <c r="U59096" s="173"/>
    </row>
    <row r="59097" spans="13:21" s="104" customFormat="1" ht="15.75">
      <c r="M59097" s="172"/>
      <c r="N59097" s="172"/>
      <c r="O59097" s="172"/>
      <c r="U59097" s="173"/>
    </row>
    <row r="59098" spans="13:21" s="104" customFormat="1" ht="15.75">
      <c r="M59098" s="172"/>
      <c r="N59098" s="172"/>
      <c r="O59098" s="172"/>
      <c r="U59098" s="173"/>
    </row>
    <row r="59099" spans="13:21" s="104" customFormat="1" ht="15.75">
      <c r="M59099" s="172"/>
      <c r="N59099" s="172"/>
      <c r="O59099" s="172"/>
      <c r="U59099" s="173"/>
    </row>
    <row r="59100" spans="13:21" s="104" customFormat="1" ht="15.75">
      <c r="M59100" s="172"/>
      <c r="N59100" s="172"/>
      <c r="O59100" s="172"/>
      <c r="U59100" s="173"/>
    </row>
    <row r="59101" spans="13:21" s="104" customFormat="1" ht="15.75">
      <c r="M59101" s="172"/>
      <c r="N59101" s="172"/>
      <c r="O59101" s="172"/>
      <c r="U59101" s="173"/>
    </row>
    <row r="59102" spans="13:21" s="104" customFormat="1" ht="15.75">
      <c r="M59102" s="172"/>
      <c r="N59102" s="172"/>
      <c r="O59102" s="172"/>
      <c r="U59102" s="173"/>
    </row>
    <row r="59103" spans="13:21" s="104" customFormat="1" ht="15.75">
      <c r="M59103" s="172"/>
      <c r="N59103" s="172"/>
      <c r="O59103" s="172"/>
      <c r="U59103" s="173"/>
    </row>
    <row r="59104" spans="13:21" s="104" customFormat="1" ht="15.75">
      <c r="M59104" s="172"/>
      <c r="N59104" s="172"/>
      <c r="O59104" s="172"/>
      <c r="U59104" s="173"/>
    </row>
    <row r="59105" spans="13:21" s="104" customFormat="1" ht="15.75">
      <c r="M59105" s="172"/>
      <c r="N59105" s="172"/>
      <c r="O59105" s="172"/>
      <c r="U59105" s="173"/>
    </row>
    <row r="59106" spans="13:21" s="104" customFormat="1" ht="15.75">
      <c r="M59106" s="172"/>
      <c r="N59106" s="172"/>
      <c r="O59106" s="172"/>
      <c r="U59106" s="173"/>
    </row>
    <row r="59107" spans="13:21" s="104" customFormat="1" ht="15.75">
      <c r="M59107" s="172"/>
      <c r="N59107" s="172"/>
      <c r="O59107" s="172"/>
      <c r="U59107" s="173"/>
    </row>
    <row r="59108" spans="13:21" s="104" customFormat="1" ht="15.75">
      <c r="M59108" s="172"/>
      <c r="N59108" s="172"/>
      <c r="O59108" s="172"/>
      <c r="U59108" s="173"/>
    </row>
    <row r="59109" spans="13:21" s="104" customFormat="1" ht="15.75">
      <c r="M59109" s="172"/>
      <c r="N59109" s="172"/>
      <c r="O59109" s="172"/>
      <c r="U59109" s="173"/>
    </row>
    <row r="59110" spans="13:21" s="104" customFormat="1" ht="15.75">
      <c r="M59110" s="172"/>
      <c r="N59110" s="172"/>
      <c r="O59110" s="172"/>
      <c r="U59110" s="173"/>
    </row>
    <row r="59111" spans="13:21" s="104" customFormat="1" ht="15.75">
      <c r="M59111" s="172"/>
      <c r="N59111" s="172"/>
      <c r="O59111" s="172"/>
      <c r="U59111" s="173"/>
    </row>
    <row r="59112" spans="13:21" s="104" customFormat="1" ht="15.75">
      <c r="M59112" s="172"/>
      <c r="N59112" s="172"/>
      <c r="O59112" s="172"/>
      <c r="U59112" s="173"/>
    </row>
    <row r="59113" spans="13:21" s="104" customFormat="1" ht="15.75">
      <c r="M59113" s="172"/>
      <c r="N59113" s="172"/>
      <c r="O59113" s="172"/>
      <c r="U59113" s="173"/>
    </row>
    <row r="59114" spans="13:21" s="104" customFormat="1" ht="15.75">
      <c r="M59114" s="172"/>
      <c r="N59114" s="172"/>
      <c r="O59114" s="172"/>
      <c r="U59114" s="173"/>
    </row>
    <row r="59115" spans="13:21" s="104" customFormat="1" ht="15.75">
      <c r="M59115" s="172"/>
      <c r="N59115" s="172"/>
      <c r="O59115" s="172"/>
      <c r="U59115" s="173"/>
    </row>
    <row r="59116" spans="13:21" s="104" customFormat="1" ht="15.75">
      <c r="M59116" s="172"/>
      <c r="N59116" s="172"/>
      <c r="O59116" s="172"/>
      <c r="U59116" s="173"/>
    </row>
    <row r="59117" spans="13:21" s="104" customFormat="1" ht="15.75">
      <c r="M59117" s="172"/>
      <c r="N59117" s="172"/>
      <c r="O59117" s="172"/>
      <c r="U59117" s="173"/>
    </row>
    <row r="59118" spans="13:21" s="104" customFormat="1" ht="15.75">
      <c r="M59118" s="172"/>
      <c r="N59118" s="172"/>
      <c r="O59118" s="172"/>
      <c r="U59118" s="173"/>
    </row>
    <row r="59119" spans="13:21" s="104" customFormat="1" ht="15.75">
      <c r="M59119" s="172"/>
      <c r="N59119" s="172"/>
      <c r="O59119" s="172"/>
      <c r="U59119" s="173"/>
    </row>
    <row r="59120" spans="13:21" s="104" customFormat="1" ht="15.75">
      <c r="M59120" s="172"/>
      <c r="N59120" s="172"/>
      <c r="O59120" s="172"/>
      <c r="U59120" s="173"/>
    </row>
    <row r="59121" spans="13:21" s="104" customFormat="1" ht="15.75">
      <c r="M59121" s="172"/>
      <c r="N59121" s="172"/>
      <c r="O59121" s="172"/>
      <c r="U59121" s="173"/>
    </row>
    <row r="59122" spans="13:21" s="104" customFormat="1" ht="15.75">
      <c r="M59122" s="172"/>
      <c r="N59122" s="172"/>
      <c r="O59122" s="172"/>
      <c r="U59122" s="173"/>
    </row>
    <row r="59123" spans="13:21" s="104" customFormat="1" ht="15.75">
      <c r="M59123" s="172"/>
      <c r="N59123" s="172"/>
      <c r="O59123" s="172"/>
      <c r="U59123" s="173"/>
    </row>
    <row r="59124" spans="13:21" s="104" customFormat="1" ht="15.75">
      <c r="M59124" s="172"/>
      <c r="N59124" s="172"/>
      <c r="O59124" s="172"/>
      <c r="U59124" s="173"/>
    </row>
    <row r="59125" spans="13:21" s="104" customFormat="1" ht="15.75">
      <c r="M59125" s="172"/>
      <c r="N59125" s="172"/>
      <c r="O59125" s="172"/>
      <c r="U59125" s="173"/>
    </row>
    <row r="59126" spans="13:21" s="104" customFormat="1" ht="15.75">
      <c r="M59126" s="172"/>
      <c r="N59126" s="172"/>
      <c r="O59126" s="172"/>
      <c r="U59126" s="173"/>
    </row>
    <row r="59127" spans="13:21" s="104" customFormat="1" ht="15.75">
      <c r="M59127" s="172"/>
      <c r="N59127" s="172"/>
      <c r="O59127" s="172"/>
      <c r="U59127" s="173"/>
    </row>
    <row r="59128" spans="13:21" s="104" customFormat="1" ht="15.75">
      <c r="M59128" s="172"/>
      <c r="N59128" s="172"/>
      <c r="O59128" s="172"/>
      <c r="U59128" s="173"/>
    </row>
    <row r="59129" spans="13:21" s="104" customFormat="1" ht="15.75">
      <c r="M59129" s="172"/>
      <c r="N59129" s="172"/>
      <c r="O59129" s="172"/>
      <c r="U59129" s="173"/>
    </row>
    <row r="59130" spans="13:21" s="104" customFormat="1" ht="15.75">
      <c r="M59130" s="172"/>
      <c r="N59130" s="172"/>
      <c r="O59130" s="172"/>
      <c r="U59130" s="173"/>
    </row>
    <row r="59131" spans="13:21" s="104" customFormat="1" ht="15.75">
      <c r="M59131" s="172"/>
      <c r="N59131" s="172"/>
      <c r="O59131" s="172"/>
      <c r="U59131" s="173"/>
    </row>
    <row r="59132" spans="13:21" s="104" customFormat="1" ht="15.75">
      <c r="M59132" s="172"/>
      <c r="N59132" s="172"/>
      <c r="O59132" s="172"/>
      <c r="U59132" s="173"/>
    </row>
    <row r="59133" spans="13:21" s="104" customFormat="1" ht="15.75">
      <c r="M59133" s="172"/>
      <c r="N59133" s="172"/>
      <c r="O59133" s="172"/>
      <c r="U59133" s="173"/>
    </row>
    <row r="59134" spans="13:21" s="104" customFormat="1" ht="15.75">
      <c r="M59134" s="172"/>
      <c r="N59134" s="172"/>
      <c r="O59134" s="172"/>
      <c r="U59134" s="173"/>
    </row>
    <row r="59135" spans="13:21" s="104" customFormat="1" ht="15.75">
      <c r="M59135" s="172"/>
      <c r="N59135" s="172"/>
      <c r="O59135" s="172"/>
      <c r="U59135" s="173"/>
    </row>
    <row r="59136" spans="13:21" s="104" customFormat="1" ht="15.75">
      <c r="M59136" s="172"/>
      <c r="N59136" s="172"/>
      <c r="O59136" s="172"/>
      <c r="U59136" s="173"/>
    </row>
    <row r="59137" spans="13:21" s="104" customFormat="1" ht="15.75">
      <c r="M59137" s="172"/>
      <c r="N59137" s="172"/>
      <c r="O59137" s="172"/>
      <c r="U59137" s="173"/>
    </row>
    <row r="59138" spans="13:21" s="104" customFormat="1" ht="15.75">
      <c r="M59138" s="172"/>
      <c r="N59138" s="172"/>
      <c r="O59138" s="172"/>
      <c r="U59138" s="173"/>
    </row>
    <row r="59139" spans="13:21" s="104" customFormat="1" ht="15.75">
      <c r="M59139" s="172"/>
      <c r="N59139" s="172"/>
      <c r="O59139" s="172"/>
      <c r="U59139" s="173"/>
    </row>
    <row r="59140" spans="13:21" s="104" customFormat="1" ht="15.75">
      <c r="M59140" s="172"/>
      <c r="N59140" s="172"/>
      <c r="O59140" s="172"/>
      <c r="U59140" s="173"/>
    </row>
    <row r="59141" spans="13:21" s="104" customFormat="1" ht="15.75">
      <c r="M59141" s="172"/>
      <c r="N59141" s="172"/>
      <c r="O59141" s="172"/>
      <c r="U59141" s="173"/>
    </row>
    <row r="59142" spans="13:21" s="104" customFormat="1" ht="15.75">
      <c r="M59142" s="172"/>
      <c r="N59142" s="172"/>
      <c r="O59142" s="172"/>
      <c r="U59142" s="173"/>
    </row>
    <row r="59143" spans="13:21" s="104" customFormat="1" ht="15.75">
      <c r="M59143" s="172"/>
      <c r="N59143" s="172"/>
      <c r="O59143" s="172"/>
      <c r="U59143" s="173"/>
    </row>
    <row r="59144" spans="13:21" s="104" customFormat="1" ht="15.75">
      <c r="M59144" s="172"/>
      <c r="N59144" s="172"/>
      <c r="O59144" s="172"/>
      <c r="U59144" s="173"/>
    </row>
    <row r="59145" spans="13:21" s="104" customFormat="1" ht="15.75">
      <c r="M59145" s="172"/>
      <c r="N59145" s="172"/>
      <c r="O59145" s="172"/>
      <c r="U59145" s="173"/>
    </row>
    <row r="59146" spans="13:21" s="104" customFormat="1" ht="15.75">
      <c r="M59146" s="172"/>
      <c r="N59146" s="172"/>
      <c r="O59146" s="172"/>
      <c r="U59146" s="173"/>
    </row>
    <row r="59147" spans="13:21" s="104" customFormat="1" ht="15.75">
      <c r="M59147" s="172"/>
      <c r="N59147" s="172"/>
      <c r="O59147" s="172"/>
      <c r="U59147" s="173"/>
    </row>
    <row r="59148" spans="13:21" s="104" customFormat="1" ht="15.75">
      <c r="M59148" s="172"/>
      <c r="N59148" s="172"/>
      <c r="O59148" s="172"/>
      <c r="U59148" s="173"/>
    </row>
    <row r="59149" spans="13:21" s="104" customFormat="1" ht="15.75">
      <c r="M59149" s="172"/>
      <c r="N59149" s="172"/>
      <c r="O59149" s="172"/>
      <c r="U59149" s="173"/>
    </row>
    <row r="59150" spans="13:21" s="104" customFormat="1" ht="15.75">
      <c r="M59150" s="172"/>
      <c r="N59150" s="172"/>
      <c r="O59150" s="172"/>
      <c r="U59150" s="173"/>
    </row>
    <row r="59151" spans="13:21" s="104" customFormat="1" ht="15.75">
      <c r="M59151" s="172"/>
      <c r="N59151" s="172"/>
      <c r="O59151" s="172"/>
      <c r="U59151" s="173"/>
    </row>
    <row r="59152" spans="13:21" s="104" customFormat="1" ht="15.75">
      <c r="M59152" s="172"/>
      <c r="N59152" s="172"/>
      <c r="O59152" s="172"/>
      <c r="U59152" s="173"/>
    </row>
    <row r="59153" spans="13:21" s="104" customFormat="1" ht="15.75">
      <c r="M59153" s="172"/>
      <c r="N59153" s="172"/>
      <c r="O59153" s="172"/>
      <c r="U59153" s="173"/>
    </row>
    <row r="59154" spans="13:21" s="104" customFormat="1" ht="15.75">
      <c r="M59154" s="172"/>
      <c r="N59154" s="172"/>
      <c r="O59154" s="172"/>
      <c r="U59154" s="173"/>
    </row>
    <row r="59155" spans="13:21" s="104" customFormat="1" ht="15.75">
      <c r="M59155" s="172"/>
      <c r="N59155" s="172"/>
      <c r="O59155" s="172"/>
      <c r="U59155" s="173"/>
    </row>
    <row r="59156" spans="13:21" s="104" customFormat="1" ht="15.75">
      <c r="M59156" s="172"/>
      <c r="N59156" s="172"/>
      <c r="O59156" s="172"/>
      <c r="U59156" s="173"/>
    </row>
    <row r="59157" spans="13:21" s="104" customFormat="1" ht="15.75">
      <c r="M59157" s="172"/>
      <c r="N59157" s="172"/>
      <c r="O59157" s="172"/>
      <c r="U59157" s="173"/>
    </row>
    <row r="59158" spans="13:21" s="104" customFormat="1" ht="15.75">
      <c r="M59158" s="172"/>
      <c r="N59158" s="172"/>
      <c r="O59158" s="172"/>
      <c r="U59158" s="173"/>
    </row>
    <row r="59159" spans="13:21" s="104" customFormat="1" ht="15.75">
      <c r="M59159" s="172"/>
      <c r="N59159" s="172"/>
      <c r="O59159" s="172"/>
      <c r="U59159" s="173"/>
    </row>
    <row r="59160" spans="13:21" s="104" customFormat="1" ht="15.75">
      <c r="M59160" s="172"/>
      <c r="N59160" s="172"/>
      <c r="O59160" s="172"/>
      <c r="U59160" s="173"/>
    </row>
    <row r="59161" spans="13:21" s="104" customFormat="1" ht="15.75">
      <c r="M59161" s="172"/>
      <c r="N59161" s="172"/>
      <c r="O59161" s="172"/>
      <c r="U59161" s="173"/>
    </row>
    <row r="59162" spans="13:21" s="104" customFormat="1" ht="15.75">
      <c r="M59162" s="172"/>
      <c r="N59162" s="172"/>
      <c r="O59162" s="172"/>
      <c r="U59162" s="173"/>
    </row>
    <row r="59163" spans="13:21" s="104" customFormat="1" ht="15.75">
      <c r="M59163" s="172"/>
      <c r="N59163" s="172"/>
      <c r="O59163" s="172"/>
      <c r="U59163" s="173"/>
    </row>
    <row r="59164" spans="13:21" s="104" customFormat="1" ht="15.75">
      <c r="M59164" s="172"/>
      <c r="N59164" s="172"/>
      <c r="O59164" s="172"/>
      <c r="U59164" s="173"/>
    </row>
    <row r="59165" spans="13:21" s="104" customFormat="1" ht="15.75">
      <c r="M59165" s="172"/>
      <c r="N59165" s="172"/>
      <c r="O59165" s="172"/>
      <c r="U59165" s="173"/>
    </row>
    <row r="59166" spans="13:21" s="104" customFormat="1" ht="15.75">
      <c r="M59166" s="172"/>
      <c r="N59166" s="172"/>
      <c r="O59166" s="172"/>
      <c r="U59166" s="173"/>
    </row>
    <row r="59167" spans="13:21" s="104" customFormat="1" ht="15.75">
      <c r="M59167" s="172"/>
      <c r="N59167" s="172"/>
      <c r="O59167" s="172"/>
      <c r="U59167" s="173"/>
    </row>
    <row r="59168" spans="13:21" s="104" customFormat="1" ht="15.75">
      <c r="M59168" s="172"/>
      <c r="N59168" s="172"/>
      <c r="O59168" s="172"/>
      <c r="U59168" s="173"/>
    </row>
    <row r="59169" spans="13:21" s="104" customFormat="1" ht="15.75">
      <c r="M59169" s="172"/>
      <c r="N59169" s="172"/>
      <c r="O59169" s="172"/>
      <c r="U59169" s="173"/>
    </row>
    <row r="59170" spans="13:21" s="104" customFormat="1" ht="15.75">
      <c r="M59170" s="172"/>
      <c r="N59170" s="172"/>
      <c r="O59170" s="172"/>
      <c r="U59170" s="173"/>
    </row>
    <row r="59171" spans="13:21" s="104" customFormat="1" ht="15.75">
      <c r="M59171" s="172"/>
      <c r="N59171" s="172"/>
      <c r="O59171" s="172"/>
      <c r="U59171" s="173"/>
    </row>
    <row r="59172" spans="13:21" s="104" customFormat="1" ht="15.75">
      <c r="M59172" s="172"/>
      <c r="N59172" s="172"/>
      <c r="O59172" s="172"/>
      <c r="U59172" s="173"/>
    </row>
    <row r="59173" spans="13:21" s="104" customFormat="1" ht="15.75">
      <c r="M59173" s="172"/>
      <c r="N59173" s="172"/>
      <c r="O59173" s="172"/>
      <c r="U59173" s="173"/>
    </row>
    <row r="59174" spans="13:21" s="104" customFormat="1" ht="15.75">
      <c r="M59174" s="172"/>
      <c r="N59174" s="172"/>
      <c r="O59174" s="172"/>
      <c r="U59174" s="173"/>
    </row>
    <row r="59175" spans="13:21" s="104" customFormat="1" ht="15.75">
      <c r="M59175" s="172"/>
      <c r="N59175" s="172"/>
      <c r="O59175" s="172"/>
      <c r="U59175" s="173"/>
    </row>
    <row r="59176" spans="13:21" s="104" customFormat="1" ht="15.75">
      <c r="M59176" s="172"/>
      <c r="N59176" s="172"/>
      <c r="O59176" s="172"/>
      <c r="U59176" s="173"/>
    </row>
    <row r="59177" spans="13:21" s="104" customFormat="1" ht="15.75">
      <c r="M59177" s="172"/>
      <c r="N59177" s="172"/>
      <c r="O59177" s="172"/>
      <c r="U59177" s="173"/>
    </row>
    <row r="59178" spans="13:21" s="104" customFormat="1" ht="15.75">
      <c r="M59178" s="172"/>
      <c r="N59178" s="172"/>
      <c r="O59178" s="172"/>
      <c r="U59178" s="173"/>
    </row>
    <row r="59179" spans="13:21" s="104" customFormat="1" ht="15.75">
      <c r="M59179" s="172"/>
      <c r="N59179" s="172"/>
      <c r="O59179" s="172"/>
      <c r="U59179" s="173"/>
    </row>
    <row r="59180" spans="13:21" s="104" customFormat="1" ht="15.75">
      <c r="M59180" s="172"/>
      <c r="N59180" s="172"/>
      <c r="O59180" s="172"/>
      <c r="U59180" s="173"/>
    </row>
    <row r="59181" spans="13:21" s="104" customFormat="1" ht="15.75">
      <c r="M59181" s="172"/>
      <c r="N59181" s="172"/>
      <c r="O59181" s="172"/>
      <c r="U59181" s="173"/>
    </row>
    <row r="59182" spans="13:21" s="104" customFormat="1" ht="15.75">
      <c r="M59182" s="172"/>
      <c r="N59182" s="172"/>
      <c r="O59182" s="172"/>
      <c r="U59182" s="173"/>
    </row>
    <row r="59183" spans="13:21" s="104" customFormat="1" ht="15.75">
      <c r="M59183" s="172"/>
      <c r="N59183" s="172"/>
      <c r="O59183" s="172"/>
      <c r="U59183" s="173"/>
    </row>
    <row r="59184" spans="13:21" s="104" customFormat="1" ht="15.75">
      <c r="M59184" s="172"/>
      <c r="N59184" s="172"/>
      <c r="O59184" s="172"/>
      <c r="U59184" s="173"/>
    </row>
    <row r="59185" spans="13:21" s="104" customFormat="1" ht="15.75">
      <c r="M59185" s="172"/>
      <c r="N59185" s="172"/>
      <c r="O59185" s="172"/>
      <c r="U59185" s="173"/>
    </row>
    <row r="59186" spans="13:21" s="104" customFormat="1" ht="15.75">
      <c r="M59186" s="172"/>
      <c r="N59186" s="172"/>
      <c r="O59186" s="172"/>
      <c r="U59186" s="173"/>
    </row>
    <row r="59187" spans="13:21" s="104" customFormat="1" ht="15.75">
      <c r="M59187" s="172"/>
      <c r="N59187" s="172"/>
      <c r="O59187" s="172"/>
      <c r="U59187" s="173"/>
    </row>
    <row r="59188" spans="13:21" s="104" customFormat="1" ht="15.75">
      <c r="M59188" s="172"/>
      <c r="N59188" s="172"/>
      <c r="O59188" s="172"/>
      <c r="U59188" s="173"/>
    </row>
    <row r="59189" spans="13:21" s="104" customFormat="1" ht="15.75">
      <c r="M59189" s="172"/>
      <c r="N59189" s="172"/>
      <c r="O59189" s="172"/>
      <c r="U59189" s="173"/>
    </row>
    <row r="59190" spans="13:21" s="104" customFormat="1" ht="15.75">
      <c r="M59190" s="172"/>
      <c r="N59190" s="172"/>
      <c r="O59190" s="172"/>
      <c r="U59190" s="173"/>
    </row>
    <row r="59191" spans="13:21" s="104" customFormat="1" ht="15.75">
      <c r="M59191" s="172"/>
      <c r="N59191" s="172"/>
      <c r="O59191" s="172"/>
      <c r="U59191" s="173"/>
    </row>
    <row r="59192" spans="13:21" s="104" customFormat="1" ht="15.75">
      <c r="M59192" s="172"/>
      <c r="N59192" s="172"/>
      <c r="O59192" s="172"/>
      <c r="U59192" s="173"/>
    </row>
    <row r="59193" spans="13:21" s="104" customFormat="1" ht="15.75">
      <c r="M59193" s="172"/>
      <c r="N59193" s="172"/>
      <c r="O59193" s="172"/>
      <c r="U59193" s="173"/>
    </row>
    <row r="59194" spans="13:21" s="104" customFormat="1" ht="15.75">
      <c r="M59194" s="172"/>
      <c r="N59194" s="172"/>
      <c r="O59194" s="172"/>
      <c r="U59194" s="173"/>
    </row>
    <row r="59195" spans="13:21" s="104" customFormat="1" ht="15.75">
      <c r="M59195" s="172"/>
      <c r="N59195" s="172"/>
      <c r="O59195" s="172"/>
      <c r="U59195" s="173"/>
    </row>
    <row r="59196" spans="13:21" s="104" customFormat="1" ht="15.75">
      <c r="M59196" s="172"/>
      <c r="N59196" s="172"/>
      <c r="O59196" s="172"/>
      <c r="U59196" s="173"/>
    </row>
    <row r="59197" spans="13:21" s="104" customFormat="1" ht="15.75">
      <c r="M59197" s="172"/>
      <c r="N59197" s="172"/>
      <c r="O59197" s="172"/>
      <c r="U59197" s="173"/>
    </row>
    <row r="59198" spans="13:21" s="104" customFormat="1" ht="15.75">
      <c r="M59198" s="172"/>
      <c r="N59198" s="172"/>
      <c r="O59198" s="172"/>
      <c r="U59198" s="173"/>
    </row>
    <row r="59199" spans="13:21" s="104" customFormat="1" ht="15.75">
      <c r="M59199" s="172"/>
      <c r="N59199" s="172"/>
      <c r="O59199" s="172"/>
      <c r="U59199" s="173"/>
    </row>
    <row r="59200" spans="13:21" s="104" customFormat="1" ht="15.75">
      <c r="M59200" s="172"/>
      <c r="N59200" s="172"/>
      <c r="O59200" s="172"/>
      <c r="U59200" s="173"/>
    </row>
    <row r="59201" spans="13:21" s="104" customFormat="1" ht="15.75">
      <c r="M59201" s="172"/>
      <c r="N59201" s="172"/>
      <c r="O59201" s="172"/>
      <c r="U59201" s="173"/>
    </row>
    <row r="59202" spans="13:21" s="104" customFormat="1" ht="15.75">
      <c r="M59202" s="172"/>
      <c r="N59202" s="172"/>
      <c r="O59202" s="172"/>
      <c r="U59202" s="173"/>
    </row>
    <row r="59203" spans="13:21" s="104" customFormat="1" ht="15.75">
      <c r="M59203" s="172"/>
      <c r="N59203" s="172"/>
      <c r="O59203" s="172"/>
      <c r="U59203" s="173"/>
    </row>
    <row r="59204" spans="13:21" s="104" customFormat="1" ht="15.75">
      <c r="M59204" s="172"/>
      <c r="N59204" s="172"/>
      <c r="O59204" s="172"/>
      <c r="U59204" s="173"/>
    </row>
    <row r="59205" spans="13:21" s="104" customFormat="1" ht="15.75">
      <c r="M59205" s="172"/>
      <c r="N59205" s="172"/>
      <c r="O59205" s="172"/>
      <c r="U59205" s="173"/>
    </row>
    <row r="59206" spans="13:21" s="104" customFormat="1" ht="15.75">
      <c r="M59206" s="172"/>
      <c r="N59206" s="172"/>
      <c r="O59206" s="172"/>
      <c r="U59206" s="173"/>
    </row>
    <row r="59207" spans="13:21" s="104" customFormat="1" ht="15.75">
      <c r="M59207" s="172"/>
      <c r="N59207" s="172"/>
      <c r="O59207" s="172"/>
      <c r="U59207" s="173"/>
    </row>
    <row r="59208" spans="13:21" s="104" customFormat="1" ht="15.75">
      <c r="M59208" s="172"/>
      <c r="N59208" s="172"/>
      <c r="O59208" s="172"/>
      <c r="U59208" s="173"/>
    </row>
    <row r="59209" spans="13:21" s="104" customFormat="1" ht="15.75">
      <c r="M59209" s="172"/>
      <c r="N59209" s="172"/>
      <c r="O59209" s="172"/>
      <c r="U59209" s="173"/>
    </row>
    <row r="59210" spans="13:21" s="104" customFormat="1" ht="15.75">
      <c r="M59210" s="172"/>
      <c r="N59210" s="172"/>
      <c r="O59210" s="172"/>
      <c r="U59210" s="173"/>
    </row>
    <row r="59211" spans="13:21" s="104" customFormat="1" ht="15.75">
      <c r="M59211" s="172"/>
      <c r="N59211" s="172"/>
      <c r="O59211" s="172"/>
      <c r="U59211" s="173"/>
    </row>
    <row r="59212" spans="13:21" s="104" customFormat="1" ht="15.75">
      <c r="M59212" s="172"/>
      <c r="N59212" s="172"/>
      <c r="O59212" s="172"/>
      <c r="U59212" s="173"/>
    </row>
    <row r="59213" spans="13:21" s="104" customFormat="1" ht="15.75">
      <c r="M59213" s="172"/>
      <c r="N59213" s="172"/>
      <c r="O59213" s="172"/>
      <c r="U59213" s="173"/>
    </row>
    <row r="59214" spans="13:21" s="104" customFormat="1" ht="15.75">
      <c r="M59214" s="172"/>
      <c r="N59214" s="172"/>
      <c r="O59214" s="172"/>
      <c r="U59214" s="173"/>
    </row>
    <row r="59215" spans="13:21" s="104" customFormat="1" ht="15.75">
      <c r="M59215" s="172"/>
      <c r="N59215" s="172"/>
      <c r="O59215" s="172"/>
      <c r="U59215" s="173"/>
    </row>
    <row r="59216" spans="13:21" s="104" customFormat="1" ht="15.75">
      <c r="M59216" s="172"/>
      <c r="N59216" s="172"/>
      <c r="O59216" s="172"/>
      <c r="U59216" s="173"/>
    </row>
    <row r="59217" spans="13:21" s="104" customFormat="1" ht="15.75">
      <c r="M59217" s="172"/>
      <c r="N59217" s="172"/>
      <c r="O59217" s="172"/>
      <c r="U59217" s="173"/>
    </row>
    <row r="59218" spans="13:21" s="104" customFormat="1" ht="15.75">
      <c r="M59218" s="172"/>
      <c r="N59218" s="172"/>
      <c r="O59218" s="172"/>
      <c r="U59218" s="173"/>
    </row>
    <row r="59219" spans="13:21" s="104" customFormat="1" ht="15.75">
      <c r="M59219" s="172"/>
      <c r="N59219" s="172"/>
      <c r="O59219" s="172"/>
      <c r="U59219" s="173"/>
    </row>
    <row r="59220" spans="13:21" s="104" customFormat="1" ht="15.75">
      <c r="M59220" s="172"/>
      <c r="N59220" s="172"/>
      <c r="O59220" s="172"/>
      <c r="U59220" s="173"/>
    </row>
    <row r="59221" spans="13:21" s="104" customFormat="1" ht="15.75">
      <c r="M59221" s="172"/>
      <c r="N59221" s="172"/>
      <c r="O59221" s="172"/>
      <c r="U59221" s="173"/>
    </row>
    <row r="59222" spans="13:21" s="104" customFormat="1" ht="15.75">
      <c r="M59222" s="172"/>
      <c r="N59222" s="172"/>
      <c r="O59222" s="172"/>
      <c r="U59222" s="173"/>
    </row>
    <row r="59223" spans="13:21" s="104" customFormat="1" ht="15.75">
      <c r="M59223" s="172"/>
      <c r="N59223" s="172"/>
      <c r="O59223" s="172"/>
      <c r="U59223" s="173"/>
    </row>
    <row r="59224" spans="13:21" s="104" customFormat="1" ht="15.75">
      <c r="M59224" s="172"/>
      <c r="N59224" s="172"/>
      <c r="O59224" s="172"/>
      <c r="U59224" s="173"/>
    </row>
    <row r="59225" spans="13:21" s="104" customFormat="1" ht="15.75">
      <c r="M59225" s="172"/>
      <c r="N59225" s="172"/>
      <c r="O59225" s="172"/>
      <c r="U59225" s="173"/>
    </row>
    <row r="59226" spans="13:21" s="104" customFormat="1" ht="15.75">
      <c r="M59226" s="172"/>
      <c r="N59226" s="172"/>
      <c r="O59226" s="172"/>
      <c r="U59226" s="173"/>
    </row>
    <row r="59227" spans="13:21" s="104" customFormat="1" ht="15.75">
      <c r="M59227" s="172"/>
      <c r="N59227" s="172"/>
      <c r="O59227" s="172"/>
      <c r="U59227" s="173"/>
    </row>
    <row r="59228" spans="13:21" s="104" customFormat="1" ht="15.75">
      <c r="M59228" s="172"/>
      <c r="N59228" s="172"/>
      <c r="O59228" s="172"/>
      <c r="U59228" s="173"/>
    </row>
    <row r="59229" spans="13:21" s="104" customFormat="1" ht="15.75">
      <c r="M59229" s="172"/>
      <c r="N59229" s="172"/>
      <c r="O59229" s="172"/>
      <c r="U59229" s="173"/>
    </row>
    <row r="59230" spans="13:21" s="104" customFormat="1" ht="15.75">
      <c r="M59230" s="172"/>
      <c r="N59230" s="172"/>
      <c r="O59230" s="172"/>
      <c r="U59230" s="173"/>
    </row>
    <row r="59231" spans="13:21" s="104" customFormat="1" ht="15.75">
      <c r="M59231" s="172"/>
      <c r="N59231" s="172"/>
      <c r="O59231" s="172"/>
      <c r="U59231" s="173"/>
    </row>
    <row r="59232" spans="13:21" s="104" customFormat="1" ht="15.75">
      <c r="M59232" s="172"/>
      <c r="N59232" s="172"/>
      <c r="O59232" s="172"/>
      <c r="U59232" s="173"/>
    </row>
    <row r="59233" spans="13:21" s="104" customFormat="1" ht="15.75">
      <c r="M59233" s="172"/>
      <c r="N59233" s="172"/>
      <c r="O59233" s="172"/>
      <c r="U59233" s="173"/>
    </row>
    <row r="59234" spans="13:21" s="104" customFormat="1" ht="15.75">
      <c r="M59234" s="172"/>
      <c r="N59234" s="172"/>
      <c r="O59234" s="172"/>
      <c r="U59234" s="173"/>
    </row>
    <row r="59235" spans="13:21" s="104" customFormat="1" ht="15.75">
      <c r="M59235" s="172"/>
      <c r="N59235" s="172"/>
      <c r="O59235" s="172"/>
      <c r="U59235" s="173"/>
    </row>
    <row r="59236" spans="13:21" s="104" customFormat="1" ht="15.75">
      <c r="M59236" s="172"/>
      <c r="N59236" s="172"/>
      <c r="O59236" s="172"/>
      <c r="U59236" s="173"/>
    </row>
    <row r="59237" spans="13:21" s="104" customFormat="1" ht="15.75">
      <c r="M59237" s="172"/>
      <c r="N59237" s="172"/>
      <c r="O59237" s="172"/>
      <c r="U59237" s="173"/>
    </row>
    <row r="59238" spans="13:21" s="104" customFormat="1" ht="15.75">
      <c r="M59238" s="172"/>
      <c r="N59238" s="172"/>
      <c r="O59238" s="172"/>
      <c r="U59238" s="173"/>
    </row>
    <row r="59239" spans="13:21" s="104" customFormat="1" ht="15.75">
      <c r="M59239" s="172"/>
      <c r="N59239" s="172"/>
      <c r="O59239" s="172"/>
      <c r="U59239" s="173"/>
    </row>
    <row r="59240" spans="13:21" s="104" customFormat="1" ht="15.75">
      <c r="M59240" s="172"/>
      <c r="N59240" s="172"/>
      <c r="O59240" s="172"/>
      <c r="U59240" s="173"/>
    </row>
    <row r="59241" spans="13:21" s="104" customFormat="1" ht="15.75">
      <c r="M59241" s="172"/>
      <c r="N59241" s="172"/>
      <c r="O59241" s="172"/>
      <c r="U59241" s="173"/>
    </row>
    <row r="59242" spans="13:21" s="104" customFormat="1" ht="15.75">
      <c r="M59242" s="172"/>
      <c r="N59242" s="172"/>
      <c r="O59242" s="172"/>
      <c r="U59242" s="173"/>
    </row>
    <row r="59243" spans="13:21" s="104" customFormat="1" ht="15.75">
      <c r="M59243" s="172"/>
      <c r="N59243" s="172"/>
      <c r="O59243" s="172"/>
      <c r="U59243" s="173"/>
    </row>
    <row r="59244" spans="13:21" s="104" customFormat="1" ht="15.75">
      <c r="M59244" s="172"/>
      <c r="N59244" s="172"/>
      <c r="O59244" s="172"/>
      <c r="U59244" s="173"/>
    </row>
    <row r="59245" spans="13:21" s="104" customFormat="1" ht="15.75">
      <c r="M59245" s="172"/>
      <c r="N59245" s="172"/>
      <c r="O59245" s="172"/>
      <c r="U59245" s="173"/>
    </row>
    <row r="59246" spans="13:21" s="104" customFormat="1" ht="15.75">
      <c r="M59246" s="172"/>
      <c r="N59246" s="172"/>
      <c r="O59246" s="172"/>
      <c r="U59246" s="173"/>
    </row>
    <row r="59247" spans="13:21" s="104" customFormat="1" ht="15.75">
      <c r="M59247" s="172"/>
      <c r="N59247" s="172"/>
      <c r="O59247" s="172"/>
      <c r="U59247" s="173"/>
    </row>
    <row r="59248" spans="13:21" s="104" customFormat="1" ht="15.75">
      <c r="M59248" s="172"/>
      <c r="N59248" s="172"/>
      <c r="O59248" s="172"/>
      <c r="U59248" s="173"/>
    </row>
    <row r="59249" spans="13:21" s="104" customFormat="1" ht="15.75">
      <c r="M59249" s="172"/>
      <c r="N59249" s="172"/>
      <c r="O59249" s="172"/>
      <c r="U59249" s="173"/>
    </row>
    <row r="59250" spans="13:21" s="104" customFormat="1" ht="15.75">
      <c r="M59250" s="172"/>
      <c r="N59250" s="172"/>
      <c r="O59250" s="172"/>
      <c r="U59250" s="173"/>
    </row>
    <row r="59251" spans="13:21" s="104" customFormat="1" ht="15.75">
      <c r="M59251" s="172"/>
      <c r="N59251" s="172"/>
      <c r="O59251" s="172"/>
      <c r="U59251" s="173"/>
    </row>
    <row r="59252" spans="13:21" s="104" customFormat="1" ht="15.75">
      <c r="M59252" s="172"/>
      <c r="N59252" s="172"/>
      <c r="O59252" s="172"/>
      <c r="U59252" s="173"/>
    </row>
    <row r="59253" spans="13:21" s="104" customFormat="1" ht="15.75">
      <c r="M59253" s="172"/>
      <c r="N59253" s="172"/>
      <c r="O59253" s="172"/>
      <c r="U59253" s="173"/>
    </row>
    <row r="59254" spans="13:21" s="104" customFormat="1" ht="15.75">
      <c r="M59254" s="172"/>
      <c r="N59254" s="172"/>
      <c r="O59254" s="172"/>
      <c r="U59254" s="173"/>
    </row>
    <row r="59255" spans="13:21" s="104" customFormat="1" ht="15.75">
      <c r="M59255" s="172"/>
      <c r="N59255" s="172"/>
      <c r="O59255" s="172"/>
      <c r="U59255" s="173"/>
    </row>
    <row r="59256" spans="13:21" s="104" customFormat="1" ht="15.75">
      <c r="M59256" s="172"/>
      <c r="N59256" s="172"/>
      <c r="O59256" s="172"/>
      <c r="U59256" s="173"/>
    </row>
    <row r="59257" spans="13:21" s="104" customFormat="1" ht="15.75">
      <c r="M59257" s="172"/>
      <c r="N59257" s="172"/>
      <c r="O59257" s="172"/>
      <c r="U59257" s="173"/>
    </row>
    <row r="59258" spans="13:21" s="104" customFormat="1" ht="15.75">
      <c r="M59258" s="172"/>
      <c r="N59258" s="172"/>
      <c r="O59258" s="172"/>
      <c r="U59258" s="173"/>
    </row>
    <row r="59259" spans="13:21" s="104" customFormat="1" ht="15.75">
      <c r="M59259" s="172"/>
      <c r="N59259" s="172"/>
      <c r="O59259" s="172"/>
      <c r="U59259" s="173"/>
    </row>
    <row r="59260" spans="13:21" s="104" customFormat="1" ht="15.75">
      <c r="M59260" s="172"/>
      <c r="N59260" s="172"/>
      <c r="O59260" s="172"/>
      <c r="U59260" s="173"/>
    </row>
    <row r="59261" spans="13:21" s="104" customFormat="1" ht="15.75">
      <c r="M59261" s="172"/>
      <c r="N59261" s="172"/>
      <c r="O59261" s="172"/>
      <c r="U59261" s="173"/>
    </row>
    <row r="59262" spans="13:21" s="104" customFormat="1" ht="15.75">
      <c r="M59262" s="172"/>
      <c r="N59262" s="172"/>
      <c r="O59262" s="172"/>
      <c r="U59262" s="173"/>
    </row>
    <row r="59263" spans="13:21" s="104" customFormat="1" ht="15.75">
      <c r="M59263" s="172"/>
      <c r="N59263" s="172"/>
      <c r="O59263" s="172"/>
      <c r="U59263" s="173"/>
    </row>
    <row r="59264" spans="13:21" s="104" customFormat="1" ht="15.75">
      <c r="M59264" s="172"/>
      <c r="N59264" s="172"/>
      <c r="O59264" s="172"/>
      <c r="U59264" s="173"/>
    </row>
    <row r="59265" spans="13:21" s="104" customFormat="1" ht="15.75">
      <c r="M59265" s="172"/>
      <c r="N59265" s="172"/>
      <c r="O59265" s="172"/>
      <c r="U59265" s="173"/>
    </row>
    <row r="59266" spans="13:21" s="104" customFormat="1" ht="15.75">
      <c r="M59266" s="172"/>
      <c r="N59266" s="172"/>
      <c r="O59266" s="172"/>
      <c r="U59266" s="173"/>
    </row>
    <row r="59267" spans="13:21" s="104" customFormat="1" ht="15.75">
      <c r="M59267" s="172"/>
      <c r="N59267" s="172"/>
      <c r="O59267" s="172"/>
      <c r="U59267" s="173"/>
    </row>
    <row r="59268" spans="13:21" s="104" customFormat="1" ht="15.75">
      <c r="M59268" s="172"/>
      <c r="N59268" s="172"/>
      <c r="O59268" s="172"/>
      <c r="U59268" s="173"/>
    </row>
    <row r="59269" spans="13:21" s="104" customFormat="1" ht="15.75">
      <c r="M59269" s="172"/>
      <c r="N59269" s="172"/>
      <c r="O59269" s="172"/>
      <c r="U59269" s="173"/>
    </row>
    <row r="59270" spans="13:21" s="104" customFormat="1" ht="15.75">
      <c r="M59270" s="172"/>
      <c r="N59270" s="172"/>
      <c r="O59270" s="172"/>
      <c r="U59270" s="173"/>
    </row>
    <row r="59271" spans="13:21" s="104" customFormat="1" ht="15.75">
      <c r="M59271" s="172"/>
      <c r="N59271" s="172"/>
      <c r="O59271" s="172"/>
      <c r="U59271" s="173"/>
    </row>
    <row r="59272" spans="13:21" s="104" customFormat="1" ht="15.75">
      <c r="M59272" s="172"/>
      <c r="N59272" s="172"/>
      <c r="O59272" s="172"/>
      <c r="U59272" s="173"/>
    </row>
    <row r="59273" spans="13:21" s="104" customFormat="1" ht="15.75">
      <c r="M59273" s="172"/>
      <c r="N59273" s="172"/>
      <c r="O59273" s="172"/>
      <c r="U59273" s="173"/>
    </row>
    <row r="59274" spans="13:21" s="104" customFormat="1" ht="15.75">
      <c r="M59274" s="172"/>
      <c r="N59274" s="172"/>
      <c r="O59274" s="172"/>
      <c r="U59274" s="173"/>
    </row>
    <row r="59275" spans="13:21" s="104" customFormat="1" ht="15.75">
      <c r="M59275" s="172"/>
      <c r="N59275" s="172"/>
      <c r="O59275" s="172"/>
      <c r="U59275" s="173"/>
    </row>
    <row r="59276" spans="13:21" s="104" customFormat="1" ht="15.75">
      <c r="M59276" s="172"/>
      <c r="N59276" s="172"/>
      <c r="O59276" s="172"/>
      <c r="U59276" s="173"/>
    </row>
    <row r="59277" spans="13:21" s="104" customFormat="1" ht="15.75">
      <c r="M59277" s="172"/>
      <c r="N59277" s="172"/>
      <c r="O59277" s="172"/>
      <c r="U59277" s="173"/>
    </row>
    <row r="59278" spans="13:21" s="104" customFormat="1" ht="15.75">
      <c r="M59278" s="172"/>
      <c r="N59278" s="172"/>
      <c r="O59278" s="172"/>
      <c r="U59278" s="173"/>
    </row>
    <row r="59279" spans="13:21" s="104" customFormat="1" ht="15.75">
      <c r="M59279" s="172"/>
      <c r="N59279" s="172"/>
      <c r="O59279" s="172"/>
      <c r="U59279" s="173"/>
    </row>
    <row r="59280" spans="13:21" s="104" customFormat="1" ht="15.75">
      <c r="M59280" s="172"/>
      <c r="N59280" s="172"/>
      <c r="O59280" s="172"/>
      <c r="U59280" s="173"/>
    </row>
    <row r="59281" spans="13:21" s="104" customFormat="1" ht="15.75">
      <c r="M59281" s="172"/>
      <c r="N59281" s="172"/>
      <c r="O59281" s="172"/>
      <c r="U59281" s="173"/>
    </row>
    <row r="59282" spans="13:21" s="104" customFormat="1" ht="15.75">
      <c r="M59282" s="172"/>
      <c r="N59282" s="172"/>
      <c r="O59282" s="172"/>
      <c r="U59282" s="173"/>
    </row>
    <row r="59283" spans="13:21" s="104" customFormat="1" ht="15.75">
      <c r="M59283" s="172"/>
      <c r="N59283" s="172"/>
      <c r="O59283" s="172"/>
      <c r="U59283" s="173"/>
    </row>
    <row r="59284" spans="13:21" s="104" customFormat="1" ht="15.75">
      <c r="M59284" s="172"/>
      <c r="N59284" s="172"/>
      <c r="O59284" s="172"/>
      <c r="U59284" s="173"/>
    </row>
    <row r="59285" spans="13:21" s="104" customFormat="1" ht="15.75">
      <c r="M59285" s="172"/>
      <c r="N59285" s="172"/>
      <c r="O59285" s="172"/>
      <c r="U59285" s="173"/>
    </row>
    <row r="59286" spans="13:21" s="104" customFormat="1" ht="15.75">
      <c r="M59286" s="172"/>
      <c r="N59286" s="172"/>
      <c r="O59286" s="172"/>
      <c r="U59286" s="173"/>
    </row>
    <row r="59287" spans="13:21" s="104" customFormat="1" ht="15.75">
      <c r="M59287" s="172"/>
      <c r="N59287" s="172"/>
      <c r="O59287" s="172"/>
      <c r="U59287" s="173"/>
    </row>
    <row r="59288" spans="13:21" s="104" customFormat="1" ht="15.75">
      <c r="M59288" s="172"/>
      <c r="N59288" s="172"/>
      <c r="O59288" s="172"/>
      <c r="U59288" s="173"/>
    </row>
    <row r="59289" spans="13:21" s="104" customFormat="1" ht="15.75">
      <c r="M59289" s="172"/>
      <c r="N59289" s="172"/>
      <c r="O59289" s="172"/>
      <c r="U59289" s="173"/>
    </row>
    <row r="59290" spans="13:21" s="104" customFormat="1" ht="15.75">
      <c r="M59290" s="172"/>
      <c r="N59290" s="172"/>
      <c r="O59290" s="172"/>
      <c r="U59290" s="173"/>
    </row>
    <row r="59291" spans="13:21" s="104" customFormat="1" ht="15.75">
      <c r="M59291" s="172"/>
      <c r="N59291" s="172"/>
      <c r="O59291" s="172"/>
      <c r="U59291" s="173"/>
    </row>
    <row r="59292" spans="13:21" s="104" customFormat="1" ht="15.75">
      <c r="M59292" s="172"/>
      <c r="N59292" s="172"/>
      <c r="O59292" s="172"/>
      <c r="U59292" s="173"/>
    </row>
    <row r="59293" spans="13:21" s="104" customFormat="1" ht="15.75">
      <c r="M59293" s="172"/>
      <c r="N59293" s="172"/>
      <c r="O59293" s="172"/>
      <c r="U59293" s="173"/>
    </row>
    <row r="59294" spans="13:21" s="104" customFormat="1" ht="15.75">
      <c r="M59294" s="172"/>
      <c r="N59294" s="172"/>
      <c r="O59294" s="172"/>
      <c r="U59294" s="173"/>
    </row>
    <row r="59295" spans="13:21" s="104" customFormat="1" ht="15.75">
      <c r="M59295" s="172"/>
      <c r="N59295" s="172"/>
      <c r="O59295" s="172"/>
      <c r="U59295" s="173"/>
    </row>
    <row r="59296" spans="13:21" s="104" customFormat="1" ht="15.75">
      <c r="M59296" s="172"/>
      <c r="N59296" s="172"/>
      <c r="O59296" s="172"/>
      <c r="U59296" s="173"/>
    </row>
    <row r="59297" spans="13:21" s="104" customFormat="1" ht="15.75">
      <c r="M59297" s="172"/>
      <c r="N59297" s="172"/>
      <c r="O59297" s="172"/>
      <c r="U59297" s="173"/>
    </row>
    <row r="59298" spans="13:21" s="104" customFormat="1" ht="15.75">
      <c r="M59298" s="172"/>
      <c r="N59298" s="172"/>
      <c r="O59298" s="172"/>
      <c r="U59298" s="173"/>
    </row>
    <row r="59299" spans="13:21" s="104" customFormat="1" ht="15.75">
      <c r="M59299" s="172"/>
      <c r="N59299" s="172"/>
      <c r="O59299" s="172"/>
      <c r="U59299" s="173"/>
    </row>
    <row r="59300" spans="13:21" s="104" customFormat="1" ht="15.75">
      <c r="M59300" s="172"/>
      <c r="N59300" s="172"/>
      <c r="O59300" s="172"/>
      <c r="U59300" s="173"/>
    </row>
    <row r="59301" spans="13:21" s="104" customFormat="1" ht="15.75">
      <c r="M59301" s="172"/>
      <c r="N59301" s="172"/>
      <c r="O59301" s="172"/>
      <c r="U59301" s="173"/>
    </row>
    <row r="59302" spans="13:21" s="104" customFormat="1" ht="15.75">
      <c r="M59302" s="172"/>
      <c r="N59302" s="172"/>
      <c r="O59302" s="172"/>
      <c r="U59302" s="173"/>
    </row>
    <row r="59303" spans="13:21" s="104" customFormat="1" ht="15.75">
      <c r="M59303" s="172"/>
      <c r="N59303" s="172"/>
      <c r="O59303" s="172"/>
      <c r="U59303" s="173"/>
    </row>
    <row r="59304" spans="13:21" s="104" customFormat="1" ht="15.75">
      <c r="M59304" s="172"/>
      <c r="N59304" s="172"/>
      <c r="O59304" s="172"/>
      <c r="U59304" s="173"/>
    </row>
    <row r="59305" spans="13:21" s="104" customFormat="1" ht="15.75">
      <c r="M59305" s="172"/>
      <c r="N59305" s="172"/>
      <c r="O59305" s="172"/>
      <c r="U59305" s="173"/>
    </row>
    <row r="59306" spans="13:21" s="104" customFormat="1" ht="15.75">
      <c r="M59306" s="172"/>
      <c r="N59306" s="172"/>
      <c r="O59306" s="172"/>
      <c r="U59306" s="173"/>
    </row>
    <row r="59307" spans="13:21" s="104" customFormat="1" ht="15.75">
      <c r="M59307" s="172"/>
      <c r="N59307" s="172"/>
      <c r="O59307" s="172"/>
      <c r="U59307" s="173"/>
    </row>
    <row r="59308" spans="13:21" s="104" customFormat="1" ht="15.75">
      <c r="M59308" s="172"/>
      <c r="N59308" s="172"/>
      <c r="O59308" s="172"/>
      <c r="U59308" s="173"/>
    </row>
    <row r="59309" spans="13:21" s="104" customFormat="1" ht="15.75">
      <c r="M59309" s="172"/>
      <c r="N59309" s="172"/>
      <c r="O59309" s="172"/>
      <c r="U59309" s="173"/>
    </row>
    <row r="59310" spans="13:21" s="104" customFormat="1" ht="15.75">
      <c r="M59310" s="172"/>
      <c r="N59310" s="172"/>
      <c r="O59310" s="172"/>
      <c r="U59310" s="173"/>
    </row>
    <row r="59311" spans="13:21" s="104" customFormat="1" ht="15.75">
      <c r="M59311" s="172"/>
      <c r="N59311" s="172"/>
      <c r="O59311" s="172"/>
      <c r="U59311" s="173"/>
    </row>
    <row r="59312" spans="13:21" s="104" customFormat="1" ht="15.75">
      <c r="M59312" s="172"/>
      <c r="N59312" s="172"/>
      <c r="O59312" s="172"/>
      <c r="U59312" s="173"/>
    </row>
    <row r="59313" spans="13:21" s="104" customFormat="1" ht="15.75">
      <c r="M59313" s="172"/>
      <c r="N59313" s="172"/>
      <c r="O59313" s="172"/>
      <c r="U59313" s="173"/>
    </row>
    <row r="59314" spans="13:21" s="104" customFormat="1" ht="15.75">
      <c r="M59314" s="172"/>
      <c r="N59314" s="172"/>
      <c r="O59314" s="172"/>
      <c r="U59314" s="173"/>
    </row>
    <row r="59315" spans="13:21" s="104" customFormat="1" ht="15.75">
      <c r="M59315" s="172"/>
      <c r="N59315" s="172"/>
      <c r="O59315" s="172"/>
      <c r="U59315" s="173"/>
    </row>
    <row r="59316" spans="13:21" s="104" customFormat="1" ht="15.75">
      <c r="M59316" s="172"/>
      <c r="N59316" s="172"/>
      <c r="O59316" s="172"/>
      <c r="U59316" s="173"/>
    </row>
    <row r="59317" spans="13:21" s="104" customFormat="1" ht="15.75">
      <c r="M59317" s="172"/>
      <c r="N59317" s="172"/>
      <c r="O59317" s="172"/>
      <c r="U59317" s="173"/>
    </row>
    <row r="59318" spans="13:21" s="104" customFormat="1" ht="15.75">
      <c r="M59318" s="172"/>
      <c r="N59318" s="172"/>
      <c r="O59318" s="172"/>
      <c r="U59318" s="173"/>
    </row>
    <row r="59319" spans="13:21" s="104" customFormat="1" ht="15.75">
      <c r="M59319" s="172"/>
      <c r="N59319" s="172"/>
      <c r="O59319" s="172"/>
      <c r="U59319" s="173"/>
    </row>
    <row r="59320" spans="13:21" s="104" customFormat="1" ht="15.75">
      <c r="M59320" s="172"/>
      <c r="N59320" s="172"/>
      <c r="O59320" s="172"/>
      <c r="U59320" s="173"/>
    </row>
    <row r="59321" spans="13:21" s="104" customFormat="1" ht="15.75">
      <c r="M59321" s="172"/>
      <c r="N59321" s="172"/>
      <c r="O59321" s="172"/>
      <c r="U59321" s="173"/>
    </row>
    <row r="59322" spans="13:21" s="104" customFormat="1" ht="15.75">
      <c r="M59322" s="172"/>
      <c r="N59322" s="172"/>
      <c r="O59322" s="172"/>
      <c r="U59322" s="173"/>
    </row>
    <row r="59323" spans="13:21" s="104" customFormat="1" ht="15.75">
      <c r="M59323" s="172"/>
      <c r="N59323" s="172"/>
      <c r="O59323" s="172"/>
      <c r="U59323" s="173"/>
    </row>
    <row r="59324" spans="13:21" s="104" customFormat="1" ht="15.75">
      <c r="M59324" s="172"/>
      <c r="N59324" s="172"/>
      <c r="O59324" s="172"/>
      <c r="U59324" s="173"/>
    </row>
    <row r="59325" spans="13:21" s="104" customFormat="1" ht="15.75">
      <c r="M59325" s="172"/>
      <c r="N59325" s="172"/>
      <c r="O59325" s="172"/>
      <c r="U59325" s="173"/>
    </row>
    <row r="59326" spans="13:21" s="104" customFormat="1" ht="15.75">
      <c r="M59326" s="172"/>
      <c r="N59326" s="172"/>
      <c r="O59326" s="172"/>
      <c r="U59326" s="173"/>
    </row>
    <row r="59327" spans="13:21" s="104" customFormat="1" ht="15.75">
      <c r="M59327" s="172"/>
      <c r="N59327" s="172"/>
      <c r="O59327" s="172"/>
      <c r="U59327" s="173"/>
    </row>
    <row r="59328" spans="13:21" s="104" customFormat="1" ht="15.75">
      <c r="M59328" s="172"/>
      <c r="N59328" s="172"/>
      <c r="O59328" s="172"/>
      <c r="U59328" s="173"/>
    </row>
    <row r="59329" spans="13:21" s="104" customFormat="1" ht="15.75">
      <c r="M59329" s="172"/>
      <c r="N59329" s="172"/>
      <c r="O59329" s="172"/>
      <c r="U59329" s="173"/>
    </row>
    <row r="59330" spans="13:21" s="104" customFormat="1" ht="15.75">
      <c r="M59330" s="172"/>
      <c r="N59330" s="172"/>
      <c r="O59330" s="172"/>
      <c r="U59330" s="173"/>
    </row>
    <row r="59331" spans="13:21" s="104" customFormat="1" ht="15.75">
      <c r="M59331" s="172"/>
      <c r="N59331" s="172"/>
      <c r="O59331" s="172"/>
      <c r="U59331" s="173"/>
    </row>
    <row r="59332" spans="13:21" s="104" customFormat="1" ht="15.75">
      <c r="M59332" s="172"/>
      <c r="N59332" s="172"/>
      <c r="O59332" s="172"/>
      <c r="U59332" s="173"/>
    </row>
    <row r="59333" spans="13:21" s="104" customFormat="1" ht="15.75">
      <c r="M59333" s="172"/>
      <c r="N59333" s="172"/>
      <c r="O59333" s="172"/>
      <c r="U59333" s="173"/>
    </row>
    <row r="59334" spans="13:21" s="104" customFormat="1" ht="15.75">
      <c r="M59334" s="172"/>
      <c r="N59334" s="172"/>
      <c r="O59334" s="172"/>
      <c r="U59334" s="173"/>
    </row>
    <row r="59335" spans="13:21" s="104" customFormat="1" ht="15.75">
      <c r="M59335" s="172"/>
      <c r="N59335" s="172"/>
      <c r="O59335" s="172"/>
      <c r="U59335" s="173"/>
    </row>
    <row r="59336" spans="13:21" s="104" customFormat="1" ht="15.75">
      <c r="M59336" s="172"/>
      <c r="N59336" s="172"/>
      <c r="O59336" s="172"/>
      <c r="U59336" s="173"/>
    </row>
    <row r="59337" spans="13:21" s="104" customFormat="1" ht="15.75">
      <c r="M59337" s="172"/>
      <c r="N59337" s="172"/>
      <c r="O59337" s="172"/>
      <c r="U59337" s="173"/>
    </row>
    <row r="59338" spans="13:21" s="104" customFormat="1" ht="15.75">
      <c r="M59338" s="172"/>
      <c r="N59338" s="172"/>
      <c r="O59338" s="172"/>
      <c r="U59338" s="173"/>
    </row>
    <row r="59339" spans="13:21" s="104" customFormat="1" ht="15.75">
      <c r="M59339" s="172"/>
      <c r="N59339" s="172"/>
      <c r="O59339" s="172"/>
      <c r="U59339" s="173"/>
    </row>
    <row r="59340" spans="13:21" s="104" customFormat="1" ht="15.75">
      <c r="M59340" s="172"/>
      <c r="N59340" s="172"/>
      <c r="O59340" s="172"/>
      <c r="U59340" s="173"/>
    </row>
    <row r="59341" spans="13:21" s="104" customFormat="1" ht="15.75">
      <c r="M59341" s="172"/>
      <c r="N59341" s="172"/>
      <c r="O59341" s="172"/>
      <c r="U59341" s="173"/>
    </row>
    <row r="59342" spans="13:21" s="104" customFormat="1" ht="15.75">
      <c r="M59342" s="172"/>
      <c r="N59342" s="172"/>
      <c r="O59342" s="172"/>
      <c r="U59342" s="173"/>
    </row>
    <row r="59343" spans="13:21" s="104" customFormat="1" ht="15.75">
      <c r="M59343" s="172"/>
      <c r="N59343" s="172"/>
      <c r="O59343" s="172"/>
      <c r="U59343" s="173"/>
    </row>
    <row r="59344" spans="13:21" s="104" customFormat="1" ht="15.75">
      <c r="M59344" s="172"/>
      <c r="N59344" s="172"/>
      <c r="O59344" s="172"/>
      <c r="U59344" s="173"/>
    </row>
    <row r="59345" spans="13:21" s="104" customFormat="1" ht="15.75">
      <c r="M59345" s="172"/>
      <c r="N59345" s="172"/>
      <c r="O59345" s="172"/>
      <c r="U59345" s="173"/>
    </row>
    <row r="59346" spans="13:21" s="104" customFormat="1" ht="15.75">
      <c r="M59346" s="172"/>
      <c r="N59346" s="172"/>
      <c r="O59346" s="172"/>
      <c r="U59346" s="173"/>
    </row>
    <row r="59347" spans="13:21" s="104" customFormat="1" ht="15.75">
      <c r="M59347" s="172"/>
      <c r="N59347" s="172"/>
      <c r="O59347" s="172"/>
      <c r="U59347" s="173"/>
    </row>
    <row r="59348" spans="13:21" s="104" customFormat="1" ht="15.75">
      <c r="M59348" s="172"/>
      <c r="N59348" s="172"/>
      <c r="O59348" s="172"/>
      <c r="U59348" s="173"/>
    </row>
    <row r="59349" spans="13:21" s="104" customFormat="1" ht="15.75">
      <c r="M59349" s="172"/>
      <c r="N59349" s="172"/>
      <c r="O59349" s="172"/>
      <c r="U59349" s="173"/>
    </row>
    <row r="59350" spans="13:21" s="104" customFormat="1" ht="15.75">
      <c r="M59350" s="172"/>
      <c r="N59350" s="172"/>
      <c r="O59350" s="172"/>
      <c r="U59350" s="173"/>
    </row>
    <row r="59351" spans="13:21" s="104" customFormat="1" ht="15.75">
      <c r="M59351" s="172"/>
      <c r="N59351" s="172"/>
      <c r="O59351" s="172"/>
      <c r="U59351" s="173"/>
    </row>
    <row r="59352" spans="13:21" s="104" customFormat="1" ht="15.75">
      <c r="M59352" s="172"/>
      <c r="N59352" s="172"/>
      <c r="O59352" s="172"/>
      <c r="U59352" s="173"/>
    </row>
    <row r="59353" spans="13:21" s="104" customFormat="1" ht="15.75">
      <c r="M59353" s="172"/>
      <c r="N59353" s="172"/>
      <c r="O59353" s="172"/>
      <c r="U59353" s="173"/>
    </row>
    <row r="59354" spans="13:21" s="104" customFormat="1" ht="15.75">
      <c r="M59354" s="172"/>
      <c r="N59354" s="172"/>
      <c r="O59354" s="172"/>
      <c r="U59354" s="173"/>
    </row>
    <row r="59355" spans="13:21" s="104" customFormat="1" ht="15.75">
      <c r="M59355" s="172"/>
      <c r="N59355" s="172"/>
      <c r="O59355" s="172"/>
      <c r="U59355" s="173"/>
    </row>
    <row r="59356" spans="13:21" s="104" customFormat="1" ht="15.75">
      <c r="M59356" s="172"/>
      <c r="N59356" s="172"/>
      <c r="O59356" s="172"/>
      <c r="U59356" s="173"/>
    </row>
    <row r="59357" spans="13:21" s="104" customFormat="1" ht="15.75">
      <c r="M59357" s="172"/>
      <c r="N59357" s="172"/>
      <c r="O59357" s="172"/>
      <c r="U59357" s="173"/>
    </row>
    <row r="59358" spans="13:21" s="104" customFormat="1" ht="15.75">
      <c r="M59358" s="172"/>
      <c r="N59358" s="172"/>
      <c r="O59358" s="172"/>
      <c r="U59358" s="173"/>
    </row>
    <row r="59359" spans="13:21" s="104" customFormat="1" ht="15.75">
      <c r="M59359" s="172"/>
      <c r="N59359" s="172"/>
      <c r="O59359" s="172"/>
      <c r="U59359" s="173"/>
    </row>
    <row r="59360" spans="13:21" s="104" customFormat="1" ht="15.75">
      <c r="M59360" s="172"/>
      <c r="N59360" s="172"/>
      <c r="O59360" s="172"/>
      <c r="U59360" s="173"/>
    </row>
    <row r="59361" spans="13:21" s="104" customFormat="1" ht="15.75">
      <c r="M59361" s="172"/>
      <c r="N59361" s="172"/>
      <c r="O59361" s="172"/>
      <c r="U59361" s="173"/>
    </row>
    <row r="59362" spans="13:21" s="104" customFormat="1" ht="15.75">
      <c r="M59362" s="172"/>
      <c r="N59362" s="172"/>
      <c r="O59362" s="172"/>
      <c r="U59362" s="173"/>
    </row>
    <row r="59363" spans="13:21" s="104" customFormat="1" ht="15.75">
      <c r="M59363" s="172"/>
      <c r="N59363" s="172"/>
      <c r="O59363" s="172"/>
      <c r="U59363" s="173"/>
    </row>
    <row r="59364" spans="13:21" s="104" customFormat="1" ht="15.75">
      <c r="M59364" s="172"/>
      <c r="N59364" s="172"/>
      <c r="O59364" s="172"/>
      <c r="U59364" s="173"/>
    </row>
    <row r="59365" spans="13:21" s="104" customFormat="1" ht="15.75">
      <c r="M59365" s="172"/>
      <c r="N59365" s="172"/>
      <c r="O59365" s="172"/>
      <c r="U59365" s="173"/>
    </row>
    <row r="59366" spans="13:21" s="104" customFormat="1" ht="15.75">
      <c r="M59366" s="172"/>
      <c r="N59366" s="172"/>
      <c r="O59366" s="172"/>
      <c r="U59366" s="173"/>
    </row>
    <row r="59367" spans="13:21" s="104" customFormat="1" ht="15.75">
      <c r="M59367" s="172"/>
      <c r="N59367" s="172"/>
      <c r="O59367" s="172"/>
      <c r="U59367" s="173"/>
    </row>
    <row r="59368" spans="13:21" s="104" customFormat="1" ht="15.75">
      <c r="M59368" s="172"/>
      <c r="N59368" s="172"/>
      <c r="O59368" s="172"/>
      <c r="U59368" s="173"/>
    </row>
    <row r="59369" spans="13:21" s="104" customFormat="1" ht="15.75">
      <c r="M59369" s="172"/>
      <c r="N59369" s="172"/>
      <c r="O59369" s="172"/>
      <c r="U59369" s="173"/>
    </row>
    <row r="59370" spans="13:21" s="104" customFormat="1" ht="15.75">
      <c r="M59370" s="172"/>
      <c r="N59370" s="172"/>
      <c r="O59370" s="172"/>
      <c r="U59370" s="173"/>
    </row>
    <row r="59371" spans="13:21" s="104" customFormat="1" ht="15.75">
      <c r="M59371" s="172"/>
      <c r="N59371" s="172"/>
      <c r="O59371" s="172"/>
      <c r="U59371" s="173"/>
    </row>
    <row r="59372" spans="13:21" s="104" customFormat="1" ht="15.75">
      <c r="M59372" s="172"/>
      <c r="N59372" s="172"/>
      <c r="O59372" s="172"/>
      <c r="U59372" s="173"/>
    </row>
    <row r="59373" spans="13:21" s="104" customFormat="1" ht="15.75">
      <c r="M59373" s="172"/>
      <c r="N59373" s="172"/>
      <c r="O59373" s="172"/>
      <c r="U59373" s="173"/>
    </row>
    <row r="59374" spans="13:21" s="104" customFormat="1" ht="15.75">
      <c r="M59374" s="172"/>
      <c r="N59374" s="172"/>
      <c r="O59374" s="172"/>
      <c r="U59374" s="173"/>
    </row>
    <row r="59375" spans="13:21" s="104" customFormat="1" ht="15.75">
      <c r="M59375" s="172"/>
      <c r="N59375" s="172"/>
      <c r="O59375" s="172"/>
      <c r="U59375" s="173"/>
    </row>
    <row r="59376" spans="13:21" s="104" customFormat="1" ht="15.75">
      <c r="M59376" s="172"/>
      <c r="N59376" s="172"/>
      <c r="O59376" s="172"/>
      <c r="U59376" s="173"/>
    </row>
    <row r="59377" spans="13:21" s="104" customFormat="1" ht="15.75">
      <c r="M59377" s="172"/>
      <c r="N59377" s="172"/>
      <c r="O59377" s="172"/>
      <c r="U59377" s="173"/>
    </row>
    <row r="59378" spans="13:21" s="104" customFormat="1" ht="15.75">
      <c r="M59378" s="172"/>
      <c r="N59378" s="172"/>
      <c r="O59378" s="172"/>
      <c r="U59378" s="173"/>
    </row>
    <row r="59379" spans="13:21" s="104" customFormat="1" ht="15.75">
      <c r="M59379" s="172"/>
      <c r="N59379" s="172"/>
      <c r="O59379" s="172"/>
      <c r="U59379" s="173"/>
    </row>
    <row r="59380" spans="13:21" s="104" customFormat="1" ht="15.75">
      <c r="M59380" s="172"/>
      <c r="N59380" s="172"/>
      <c r="O59380" s="172"/>
      <c r="U59380" s="173"/>
    </row>
    <row r="59381" spans="13:21" s="104" customFormat="1" ht="15.75">
      <c r="M59381" s="172"/>
      <c r="N59381" s="172"/>
      <c r="O59381" s="172"/>
      <c r="U59381" s="173"/>
    </row>
    <row r="59382" spans="13:21" s="104" customFormat="1" ht="15.75">
      <c r="M59382" s="172"/>
      <c r="N59382" s="172"/>
      <c r="O59382" s="172"/>
      <c r="U59382" s="173"/>
    </row>
    <row r="59383" spans="13:21" s="104" customFormat="1" ht="15.75">
      <c r="M59383" s="172"/>
      <c r="N59383" s="172"/>
      <c r="O59383" s="172"/>
      <c r="U59383" s="173"/>
    </row>
    <row r="59384" spans="13:21" s="104" customFormat="1" ht="15.75">
      <c r="M59384" s="172"/>
      <c r="N59384" s="172"/>
      <c r="O59384" s="172"/>
      <c r="U59384" s="173"/>
    </row>
    <row r="59385" spans="13:21" s="104" customFormat="1" ht="15.75">
      <c r="M59385" s="172"/>
      <c r="N59385" s="172"/>
      <c r="O59385" s="172"/>
      <c r="U59385" s="173"/>
    </row>
    <row r="59386" spans="13:21" s="104" customFormat="1" ht="15.75">
      <c r="M59386" s="172"/>
      <c r="N59386" s="172"/>
      <c r="O59386" s="172"/>
      <c r="U59386" s="173"/>
    </row>
    <row r="59387" spans="13:21" s="104" customFormat="1" ht="15.75">
      <c r="M59387" s="172"/>
      <c r="N59387" s="172"/>
      <c r="O59387" s="172"/>
      <c r="U59387" s="173"/>
    </row>
    <row r="59388" spans="13:21" s="104" customFormat="1" ht="15.75">
      <c r="M59388" s="172"/>
      <c r="N59388" s="172"/>
      <c r="O59388" s="172"/>
      <c r="U59388" s="173"/>
    </row>
    <row r="59389" spans="13:21" s="104" customFormat="1" ht="15.75">
      <c r="M59389" s="172"/>
      <c r="N59389" s="172"/>
      <c r="O59389" s="172"/>
      <c r="U59389" s="173"/>
    </row>
    <row r="59390" spans="13:21" s="104" customFormat="1" ht="15.75">
      <c r="M59390" s="172"/>
      <c r="N59390" s="172"/>
      <c r="O59390" s="172"/>
      <c r="U59390" s="173"/>
    </row>
    <row r="59391" spans="13:21" s="104" customFormat="1" ht="15.75">
      <c r="M59391" s="172"/>
      <c r="N59391" s="172"/>
      <c r="O59391" s="172"/>
      <c r="U59391" s="173"/>
    </row>
    <row r="59392" spans="13:21" s="104" customFormat="1" ht="15.75">
      <c r="M59392" s="172"/>
      <c r="N59392" s="172"/>
      <c r="O59392" s="172"/>
      <c r="U59392" s="173"/>
    </row>
    <row r="59393" spans="13:21" s="104" customFormat="1" ht="15.75">
      <c r="M59393" s="172"/>
      <c r="N59393" s="172"/>
      <c r="O59393" s="172"/>
      <c r="U59393" s="173"/>
    </row>
    <row r="59394" spans="13:21" s="104" customFormat="1" ht="15.75">
      <c r="M59394" s="172"/>
      <c r="N59394" s="172"/>
      <c r="O59394" s="172"/>
      <c r="U59394" s="173"/>
    </row>
    <row r="59395" spans="13:21" s="104" customFormat="1" ht="15.75">
      <c r="M59395" s="172"/>
      <c r="N59395" s="172"/>
      <c r="O59395" s="172"/>
      <c r="U59395" s="173"/>
    </row>
    <row r="59396" spans="13:21" s="104" customFormat="1" ht="15.75">
      <c r="M59396" s="172"/>
      <c r="N59396" s="172"/>
      <c r="O59396" s="172"/>
      <c r="U59396" s="173"/>
    </row>
    <row r="59397" spans="13:21" s="104" customFormat="1" ht="15.75">
      <c r="M59397" s="172"/>
      <c r="N59397" s="172"/>
      <c r="O59397" s="172"/>
      <c r="U59397" s="173"/>
    </row>
    <row r="59398" spans="13:21" s="104" customFormat="1" ht="15.75">
      <c r="M59398" s="172"/>
      <c r="N59398" s="172"/>
      <c r="O59398" s="172"/>
      <c r="U59398" s="173"/>
    </row>
    <row r="59399" spans="13:21" s="104" customFormat="1" ht="15.75">
      <c r="M59399" s="172"/>
      <c r="N59399" s="172"/>
      <c r="O59399" s="172"/>
      <c r="U59399" s="173"/>
    </row>
    <row r="59400" spans="13:21" s="104" customFormat="1" ht="15.75">
      <c r="M59400" s="172"/>
      <c r="N59400" s="172"/>
      <c r="O59400" s="172"/>
      <c r="U59400" s="173"/>
    </row>
    <row r="59401" spans="13:21" s="104" customFormat="1" ht="15.75">
      <c r="M59401" s="172"/>
      <c r="N59401" s="172"/>
      <c r="O59401" s="172"/>
      <c r="U59401" s="173"/>
    </row>
    <row r="59402" spans="13:21" s="104" customFormat="1" ht="15.75">
      <c r="M59402" s="172"/>
      <c r="N59402" s="172"/>
      <c r="O59402" s="172"/>
      <c r="U59402" s="173"/>
    </row>
    <row r="59403" spans="13:21" s="104" customFormat="1" ht="15.75">
      <c r="M59403" s="172"/>
      <c r="N59403" s="172"/>
      <c r="O59403" s="172"/>
      <c r="U59403" s="173"/>
    </row>
    <row r="59404" spans="13:21" s="104" customFormat="1" ht="15.75">
      <c r="M59404" s="172"/>
      <c r="N59404" s="172"/>
      <c r="O59404" s="172"/>
      <c r="U59404" s="173"/>
    </row>
    <row r="59405" spans="13:21" s="104" customFormat="1" ht="15.75">
      <c r="M59405" s="172"/>
      <c r="N59405" s="172"/>
      <c r="O59405" s="172"/>
      <c r="U59405" s="173"/>
    </row>
    <row r="59406" spans="13:21" s="104" customFormat="1" ht="15.75">
      <c r="M59406" s="172"/>
      <c r="N59406" s="172"/>
      <c r="O59406" s="172"/>
      <c r="U59406" s="173"/>
    </row>
    <row r="59407" spans="13:21" s="104" customFormat="1" ht="15.75">
      <c r="M59407" s="172"/>
      <c r="N59407" s="172"/>
      <c r="O59407" s="172"/>
      <c r="U59407" s="173"/>
    </row>
    <row r="59408" spans="13:21" s="104" customFormat="1" ht="15.75">
      <c r="M59408" s="172"/>
      <c r="N59408" s="172"/>
      <c r="O59408" s="172"/>
      <c r="U59408" s="173"/>
    </row>
    <row r="59409" spans="13:21" s="104" customFormat="1" ht="15.75">
      <c r="M59409" s="172"/>
      <c r="N59409" s="172"/>
      <c r="O59409" s="172"/>
      <c r="U59409" s="173"/>
    </row>
    <row r="59410" spans="13:21" s="104" customFormat="1" ht="15.75">
      <c r="M59410" s="172"/>
      <c r="N59410" s="172"/>
      <c r="O59410" s="172"/>
      <c r="U59410" s="173"/>
    </row>
    <row r="59411" spans="13:21" s="104" customFormat="1" ht="15.75">
      <c r="M59411" s="172"/>
      <c r="N59411" s="172"/>
      <c r="O59411" s="172"/>
      <c r="U59411" s="173"/>
    </row>
    <row r="59412" spans="13:21" s="104" customFormat="1" ht="15.75">
      <c r="M59412" s="172"/>
      <c r="N59412" s="172"/>
      <c r="O59412" s="172"/>
      <c r="U59412" s="173"/>
    </row>
    <row r="59413" spans="13:21" s="104" customFormat="1" ht="15.75">
      <c r="M59413" s="172"/>
      <c r="N59413" s="172"/>
      <c r="O59413" s="172"/>
      <c r="U59413" s="173"/>
    </row>
    <row r="59414" spans="13:21" s="104" customFormat="1" ht="15.75">
      <c r="M59414" s="172"/>
      <c r="N59414" s="172"/>
      <c r="O59414" s="172"/>
      <c r="U59414" s="173"/>
    </row>
    <row r="59415" spans="13:21" s="104" customFormat="1" ht="15.75">
      <c r="M59415" s="172"/>
      <c r="N59415" s="172"/>
      <c r="O59415" s="172"/>
      <c r="U59415" s="173"/>
    </row>
    <row r="59416" spans="13:21" s="104" customFormat="1" ht="15.75">
      <c r="M59416" s="172"/>
      <c r="N59416" s="172"/>
      <c r="O59416" s="172"/>
      <c r="U59416" s="173"/>
    </row>
    <row r="59417" spans="13:21" s="104" customFormat="1" ht="15.75">
      <c r="M59417" s="172"/>
      <c r="N59417" s="172"/>
      <c r="O59417" s="172"/>
      <c r="U59417" s="173"/>
    </row>
    <row r="59418" spans="13:21" s="104" customFormat="1" ht="15.75">
      <c r="M59418" s="172"/>
      <c r="N59418" s="172"/>
      <c r="O59418" s="172"/>
      <c r="U59418" s="173"/>
    </row>
    <row r="59419" spans="13:21" s="104" customFormat="1" ht="15.75">
      <c r="M59419" s="172"/>
      <c r="N59419" s="172"/>
      <c r="O59419" s="172"/>
      <c r="U59419" s="173"/>
    </row>
    <row r="59420" spans="13:21" s="104" customFormat="1" ht="15.75">
      <c r="M59420" s="172"/>
      <c r="N59420" s="172"/>
      <c r="O59420" s="172"/>
      <c r="U59420" s="173"/>
    </row>
    <row r="59421" spans="13:21" s="104" customFormat="1" ht="15.75">
      <c r="M59421" s="172"/>
      <c r="N59421" s="172"/>
      <c r="O59421" s="172"/>
      <c r="U59421" s="173"/>
    </row>
    <row r="59422" spans="13:21" s="104" customFormat="1" ht="15.75">
      <c r="M59422" s="172"/>
      <c r="N59422" s="172"/>
      <c r="O59422" s="172"/>
      <c r="U59422" s="173"/>
    </row>
    <row r="59423" spans="13:21" s="104" customFormat="1" ht="15.75">
      <c r="M59423" s="172"/>
      <c r="N59423" s="172"/>
      <c r="O59423" s="172"/>
      <c r="U59423" s="173"/>
    </row>
    <row r="59424" spans="13:21" s="104" customFormat="1" ht="15.75">
      <c r="M59424" s="172"/>
      <c r="N59424" s="172"/>
      <c r="O59424" s="172"/>
      <c r="U59424" s="173"/>
    </row>
    <row r="59425" spans="13:21" s="104" customFormat="1" ht="15.75">
      <c r="M59425" s="172"/>
      <c r="N59425" s="172"/>
      <c r="O59425" s="172"/>
      <c r="U59425" s="173"/>
    </row>
    <row r="59426" spans="13:21" s="104" customFormat="1" ht="15.75">
      <c r="M59426" s="172"/>
      <c r="N59426" s="172"/>
      <c r="O59426" s="172"/>
      <c r="U59426" s="173"/>
    </row>
    <row r="59427" spans="13:21" s="104" customFormat="1" ht="15.75">
      <c r="M59427" s="172"/>
      <c r="N59427" s="172"/>
      <c r="O59427" s="172"/>
      <c r="U59427" s="173"/>
    </row>
    <row r="59428" spans="13:21" s="104" customFormat="1" ht="15.75">
      <c r="M59428" s="172"/>
      <c r="N59428" s="172"/>
      <c r="O59428" s="172"/>
      <c r="U59428" s="173"/>
    </row>
    <row r="59429" spans="13:21" s="104" customFormat="1" ht="15.75">
      <c r="M59429" s="172"/>
      <c r="N59429" s="172"/>
      <c r="O59429" s="172"/>
      <c r="U59429" s="173"/>
    </row>
    <row r="59430" spans="13:21" s="104" customFormat="1" ht="15.75">
      <c r="M59430" s="172"/>
      <c r="N59430" s="172"/>
      <c r="O59430" s="172"/>
      <c r="U59430" s="173"/>
    </row>
    <row r="59431" spans="13:21" s="104" customFormat="1" ht="15.75">
      <c r="M59431" s="172"/>
      <c r="N59431" s="172"/>
      <c r="O59431" s="172"/>
      <c r="U59431" s="173"/>
    </row>
    <row r="59432" spans="13:21" s="104" customFormat="1" ht="15.75">
      <c r="M59432" s="172"/>
      <c r="N59432" s="172"/>
      <c r="O59432" s="172"/>
      <c r="U59432" s="173"/>
    </row>
    <row r="59433" spans="13:21" s="104" customFormat="1" ht="15.75">
      <c r="M59433" s="172"/>
      <c r="N59433" s="172"/>
      <c r="O59433" s="172"/>
      <c r="U59433" s="173"/>
    </row>
    <row r="59434" spans="13:21" s="104" customFormat="1" ht="15.75">
      <c r="M59434" s="172"/>
      <c r="N59434" s="172"/>
      <c r="O59434" s="172"/>
      <c r="U59434" s="173"/>
    </row>
    <row r="59435" spans="13:21" s="104" customFormat="1" ht="15.75">
      <c r="M59435" s="172"/>
      <c r="N59435" s="172"/>
      <c r="O59435" s="172"/>
      <c r="U59435" s="173"/>
    </row>
    <row r="59436" spans="13:21" s="104" customFormat="1" ht="15.75">
      <c r="M59436" s="172"/>
      <c r="N59436" s="172"/>
      <c r="O59436" s="172"/>
      <c r="U59436" s="173"/>
    </row>
    <row r="59437" spans="13:21" s="104" customFormat="1" ht="15.75">
      <c r="M59437" s="172"/>
      <c r="N59437" s="172"/>
      <c r="O59437" s="172"/>
      <c r="U59437" s="173"/>
    </row>
    <row r="59438" spans="13:21" s="104" customFormat="1" ht="15.75">
      <c r="M59438" s="172"/>
      <c r="N59438" s="172"/>
      <c r="O59438" s="172"/>
      <c r="U59438" s="173"/>
    </row>
    <row r="59439" spans="13:21" s="104" customFormat="1" ht="15.75">
      <c r="M59439" s="172"/>
      <c r="N59439" s="172"/>
      <c r="O59439" s="172"/>
      <c r="U59439" s="173"/>
    </row>
    <row r="59440" spans="13:21" s="104" customFormat="1" ht="15.75">
      <c r="M59440" s="172"/>
      <c r="N59440" s="172"/>
      <c r="O59440" s="172"/>
      <c r="U59440" s="173"/>
    </row>
    <row r="59441" spans="13:21" s="104" customFormat="1" ht="15.75">
      <c r="M59441" s="172"/>
      <c r="N59441" s="172"/>
      <c r="O59441" s="172"/>
      <c r="U59441" s="173"/>
    </row>
    <row r="59442" spans="13:21" s="104" customFormat="1" ht="15.75">
      <c r="M59442" s="172"/>
      <c r="N59442" s="172"/>
      <c r="O59442" s="172"/>
      <c r="U59442" s="173"/>
    </row>
    <row r="59443" spans="13:21" s="104" customFormat="1" ht="15.75">
      <c r="M59443" s="172"/>
      <c r="N59443" s="172"/>
      <c r="O59443" s="172"/>
      <c r="U59443" s="173"/>
    </row>
    <row r="59444" spans="13:21" s="104" customFormat="1" ht="15.75">
      <c r="M59444" s="172"/>
      <c r="N59444" s="172"/>
      <c r="O59444" s="172"/>
      <c r="U59444" s="173"/>
    </row>
    <row r="59445" spans="13:21" s="104" customFormat="1" ht="15.75">
      <c r="M59445" s="172"/>
      <c r="N59445" s="172"/>
      <c r="O59445" s="172"/>
      <c r="U59445" s="173"/>
    </row>
    <row r="59446" spans="13:21" s="104" customFormat="1" ht="15.75">
      <c r="M59446" s="172"/>
      <c r="N59446" s="172"/>
      <c r="O59446" s="172"/>
      <c r="U59446" s="173"/>
    </row>
    <row r="59447" spans="13:21" s="104" customFormat="1" ht="15.75">
      <c r="M59447" s="172"/>
      <c r="N59447" s="172"/>
      <c r="O59447" s="172"/>
      <c r="U59447" s="173"/>
    </row>
    <row r="59448" spans="13:21" s="104" customFormat="1" ht="15.75">
      <c r="M59448" s="172"/>
      <c r="N59448" s="172"/>
      <c r="O59448" s="172"/>
      <c r="U59448" s="173"/>
    </row>
    <row r="59449" spans="13:21" s="104" customFormat="1" ht="15.75">
      <c r="M59449" s="172"/>
      <c r="N59449" s="172"/>
      <c r="O59449" s="172"/>
      <c r="U59449" s="173"/>
    </row>
    <row r="59450" spans="13:21" s="104" customFormat="1" ht="15.75">
      <c r="M59450" s="172"/>
      <c r="N59450" s="172"/>
      <c r="O59450" s="172"/>
      <c r="U59450" s="173"/>
    </row>
    <row r="59451" spans="13:21" s="104" customFormat="1" ht="15.75">
      <c r="M59451" s="172"/>
      <c r="N59451" s="172"/>
      <c r="O59451" s="172"/>
      <c r="U59451" s="173"/>
    </row>
    <row r="59452" spans="13:21" s="104" customFormat="1" ht="15.75">
      <c r="M59452" s="172"/>
      <c r="N59452" s="172"/>
      <c r="O59452" s="172"/>
      <c r="U59452" s="173"/>
    </row>
    <row r="59453" spans="13:21" s="104" customFormat="1" ht="15.75">
      <c r="M59453" s="172"/>
      <c r="N59453" s="172"/>
      <c r="O59453" s="172"/>
      <c r="U59453" s="173"/>
    </row>
    <row r="59454" spans="13:21" s="104" customFormat="1" ht="15.75">
      <c r="M59454" s="172"/>
      <c r="N59454" s="172"/>
      <c r="O59454" s="172"/>
      <c r="U59454" s="173"/>
    </row>
    <row r="59455" spans="13:21" s="104" customFormat="1" ht="15.75">
      <c r="M59455" s="172"/>
      <c r="N59455" s="172"/>
      <c r="O59455" s="172"/>
      <c r="U59455" s="173"/>
    </row>
    <row r="59456" spans="13:21" s="104" customFormat="1" ht="15.75">
      <c r="M59456" s="172"/>
      <c r="N59456" s="172"/>
      <c r="O59456" s="172"/>
      <c r="U59456" s="173"/>
    </row>
    <row r="59457" spans="13:21" s="104" customFormat="1" ht="15.75">
      <c r="M59457" s="172"/>
      <c r="N59457" s="172"/>
      <c r="O59457" s="172"/>
      <c r="U59457" s="173"/>
    </row>
    <row r="59458" spans="13:21" s="104" customFormat="1" ht="15.75">
      <c r="M59458" s="172"/>
      <c r="N59458" s="172"/>
      <c r="O59458" s="172"/>
      <c r="U59458" s="173"/>
    </row>
    <row r="59459" spans="13:21" s="104" customFormat="1" ht="15.75">
      <c r="M59459" s="172"/>
      <c r="N59459" s="172"/>
      <c r="O59459" s="172"/>
      <c r="U59459" s="173"/>
    </row>
    <row r="59460" spans="13:21" s="104" customFormat="1" ht="15.75">
      <c r="M59460" s="172"/>
      <c r="N59460" s="172"/>
      <c r="O59460" s="172"/>
      <c r="U59460" s="173"/>
    </row>
    <row r="59461" spans="13:21" s="104" customFormat="1" ht="15.75">
      <c r="M59461" s="172"/>
      <c r="N59461" s="172"/>
      <c r="O59461" s="172"/>
      <c r="U59461" s="173"/>
    </row>
    <row r="59462" spans="13:21" s="104" customFormat="1" ht="15.75">
      <c r="M59462" s="172"/>
      <c r="N59462" s="172"/>
      <c r="O59462" s="172"/>
      <c r="U59462" s="173"/>
    </row>
    <row r="59463" spans="13:21" s="104" customFormat="1" ht="15.75">
      <c r="M59463" s="172"/>
      <c r="N59463" s="172"/>
      <c r="O59463" s="172"/>
      <c r="U59463" s="173"/>
    </row>
    <row r="59464" spans="13:21" s="104" customFormat="1" ht="15.75">
      <c r="M59464" s="172"/>
      <c r="N59464" s="172"/>
      <c r="O59464" s="172"/>
      <c r="U59464" s="173"/>
    </row>
    <row r="59465" spans="13:21" s="104" customFormat="1" ht="15.75">
      <c r="M59465" s="172"/>
      <c r="N59465" s="172"/>
      <c r="O59465" s="172"/>
      <c r="U59465" s="173"/>
    </row>
    <row r="59466" spans="13:21" s="104" customFormat="1" ht="15.75">
      <c r="M59466" s="172"/>
      <c r="N59466" s="172"/>
      <c r="O59466" s="172"/>
      <c r="U59466" s="173"/>
    </row>
    <row r="59467" spans="13:21" s="104" customFormat="1" ht="15.75">
      <c r="M59467" s="172"/>
      <c r="N59467" s="172"/>
      <c r="O59467" s="172"/>
      <c r="U59467" s="173"/>
    </row>
    <row r="59468" spans="13:21" s="104" customFormat="1" ht="15.75">
      <c r="M59468" s="172"/>
      <c r="N59468" s="172"/>
      <c r="O59468" s="172"/>
      <c r="U59468" s="173"/>
    </row>
    <row r="59469" spans="13:21" s="104" customFormat="1" ht="15.75">
      <c r="M59469" s="172"/>
      <c r="N59469" s="172"/>
      <c r="O59469" s="172"/>
      <c r="U59469" s="173"/>
    </row>
    <row r="59470" spans="13:21" s="104" customFormat="1" ht="15.75">
      <c r="M59470" s="172"/>
      <c r="N59470" s="172"/>
      <c r="O59470" s="172"/>
      <c r="U59470" s="173"/>
    </row>
    <row r="59471" spans="13:21" s="104" customFormat="1" ht="15.75">
      <c r="M59471" s="172"/>
      <c r="N59471" s="172"/>
      <c r="O59471" s="172"/>
      <c r="U59471" s="173"/>
    </row>
    <row r="59472" spans="13:21" s="104" customFormat="1" ht="15.75">
      <c r="M59472" s="172"/>
      <c r="N59472" s="172"/>
      <c r="O59472" s="172"/>
      <c r="U59472" s="173"/>
    </row>
    <row r="59473" spans="13:21" s="104" customFormat="1" ht="15.75">
      <c r="M59473" s="172"/>
      <c r="N59473" s="172"/>
      <c r="O59473" s="172"/>
      <c r="U59473" s="173"/>
    </row>
    <row r="59474" spans="13:21" s="104" customFormat="1" ht="15.75">
      <c r="M59474" s="172"/>
      <c r="N59474" s="172"/>
      <c r="O59474" s="172"/>
      <c r="U59474" s="173"/>
    </row>
    <row r="59475" spans="13:21" s="104" customFormat="1" ht="15.75">
      <c r="M59475" s="172"/>
      <c r="N59475" s="172"/>
      <c r="O59475" s="172"/>
      <c r="U59475" s="173"/>
    </row>
    <row r="59476" spans="13:21" s="104" customFormat="1" ht="15.75">
      <c r="M59476" s="172"/>
      <c r="N59476" s="172"/>
      <c r="O59476" s="172"/>
      <c r="U59476" s="173"/>
    </row>
    <row r="59477" spans="13:21" s="104" customFormat="1" ht="15.75">
      <c r="M59477" s="172"/>
      <c r="N59477" s="172"/>
      <c r="O59477" s="172"/>
      <c r="U59477" s="173"/>
    </row>
    <row r="59478" spans="13:21" s="104" customFormat="1" ht="15.75">
      <c r="M59478" s="172"/>
      <c r="N59478" s="172"/>
      <c r="O59478" s="172"/>
      <c r="U59478" s="173"/>
    </row>
    <row r="59479" spans="13:21" s="104" customFormat="1" ht="15.75">
      <c r="M59479" s="172"/>
      <c r="N59479" s="172"/>
      <c r="O59479" s="172"/>
      <c r="U59479" s="173"/>
    </row>
    <row r="59480" spans="13:21" s="104" customFormat="1" ht="15.75">
      <c r="M59480" s="172"/>
      <c r="N59480" s="172"/>
      <c r="O59480" s="172"/>
      <c r="U59480" s="173"/>
    </row>
    <row r="59481" spans="13:21" s="104" customFormat="1" ht="15.75">
      <c r="M59481" s="172"/>
      <c r="N59481" s="172"/>
      <c r="O59481" s="172"/>
      <c r="U59481" s="173"/>
    </row>
    <row r="59482" spans="13:21" s="104" customFormat="1" ht="15.75">
      <c r="M59482" s="172"/>
      <c r="N59482" s="172"/>
      <c r="O59482" s="172"/>
      <c r="U59482" s="173"/>
    </row>
    <row r="59483" spans="13:21" s="104" customFormat="1" ht="15.75">
      <c r="M59483" s="172"/>
      <c r="N59483" s="172"/>
      <c r="O59483" s="172"/>
      <c r="U59483" s="173"/>
    </row>
    <row r="59484" spans="13:21" s="104" customFormat="1" ht="15.75">
      <c r="M59484" s="172"/>
      <c r="N59484" s="172"/>
      <c r="O59484" s="172"/>
      <c r="U59484" s="173"/>
    </row>
    <row r="59485" spans="13:21" s="104" customFormat="1" ht="15.75">
      <c r="M59485" s="172"/>
      <c r="N59485" s="172"/>
      <c r="O59485" s="172"/>
      <c r="U59485" s="173"/>
    </row>
    <row r="59486" spans="13:21" s="104" customFormat="1" ht="15.75">
      <c r="M59486" s="172"/>
      <c r="N59486" s="172"/>
      <c r="O59486" s="172"/>
      <c r="U59486" s="173"/>
    </row>
    <row r="59487" spans="13:21" s="104" customFormat="1" ht="15.75">
      <c r="M59487" s="172"/>
      <c r="N59487" s="172"/>
      <c r="O59487" s="172"/>
      <c r="U59487" s="173"/>
    </row>
    <row r="59488" spans="13:21" s="104" customFormat="1" ht="15.75">
      <c r="M59488" s="172"/>
      <c r="N59488" s="172"/>
      <c r="O59488" s="172"/>
      <c r="U59488" s="173"/>
    </row>
    <row r="59489" spans="13:21" s="104" customFormat="1" ht="15.75">
      <c r="M59489" s="172"/>
      <c r="N59489" s="172"/>
      <c r="O59489" s="172"/>
      <c r="U59489" s="173"/>
    </row>
    <row r="59490" spans="13:21" s="104" customFormat="1" ht="15.75">
      <c r="M59490" s="172"/>
      <c r="N59490" s="172"/>
      <c r="O59490" s="172"/>
      <c r="U59490" s="173"/>
    </row>
    <row r="59491" spans="13:21" s="104" customFormat="1" ht="15.75">
      <c r="M59491" s="172"/>
      <c r="N59491" s="172"/>
      <c r="O59491" s="172"/>
      <c r="U59491" s="173"/>
    </row>
    <row r="59492" spans="13:21" s="104" customFormat="1" ht="15.75">
      <c r="M59492" s="172"/>
      <c r="N59492" s="172"/>
      <c r="O59492" s="172"/>
      <c r="U59492" s="173"/>
    </row>
    <row r="59493" spans="13:21" s="104" customFormat="1" ht="15.75">
      <c r="M59493" s="172"/>
      <c r="N59493" s="172"/>
      <c r="O59493" s="172"/>
      <c r="U59493" s="173"/>
    </row>
    <row r="59494" spans="13:21" s="104" customFormat="1" ht="15.75">
      <c r="M59494" s="172"/>
      <c r="N59494" s="172"/>
      <c r="O59494" s="172"/>
      <c r="U59494" s="173"/>
    </row>
    <row r="59495" spans="13:21" s="104" customFormat="1" ht="15.75">
      <c r="M59495" s="172"/>
      <c r="N59495" s="172"/>
      <c r="O59495" s="172"/>
      <c r="U59495" s="173"/>
    </row>
    <row r="59496" spans="13:21" s="104" customFormat="1" ht="15.75">
      <c r="M59496" s="172"/>
      <c r="N59496" s="172"/>
      <c r="O59496" s="172"/>
      <c r="U59496" s="173"/>
    </row>
    <row r="59497" spans="13:21" s="104" customFormat="1" ht="15.75">
      <c r="M59497" s="172"/>
      <c r="N59497" s="172"/>
      <c r="O59497" s="172"/>
      <c r="U59497" s="173"/>
    </row>
    <row r="59498" spans="13:21" s="104" customFormat="1" ht="15.75">
      <c r="M59498" s="172"/>
      <c r="N59498" s="172"/>
      <c r="O59498" s="172"/>
      <c r="U59498" s="173"/>
    </row>
    <row r="59499" spans="13:21" s="104" customFormat="1" ht="15.75">
      <c r="M59499" s="172"/>
      <c r="N59499" s="172"/>
      <c r="O59499" s="172"/>
      <c r="U59499" s="173"/>
    </row>
    <row r="59500" spans="13:21" s="104" customFormat="1" ht="15.75">
      <c r="M59500" s="172"/>
      <c r="N59500" s="172"/>
      <c r="O59500" s="172"/>
      <c r="U59500" s="173"/>
    </row>
    <row r="59501" spans="13:21" s="104" customFormat="1" ht="15.75">
      <c r="M59501" s="172"/>
      <c r="N59501" s="172"/>
      <c r="O59501" s="172"/>
      <c r="U59501" s="173"/>
    </row>
    <row r="59502" spans="13:21" s="104" customFormat="1" ht="15.75">
      <c r="M59502" s="172"/>
      <c r="N59502" s="172"/>
      <c r="O59502" s="172"/>
      <c r="U59502" s="173"/>
    </row>
    <row r="59503" spans="13:21" s="104" customFormat="1" ht="15.75">
      <c r="M59503" s="172"/>
      <c r="N59503" s="172"/>
      <c r="O59503" s="172"/>
      <c r="U59503" s="173"/>
    </row>
    <row r="59504" spans="13:21" s="104" customFormat="1" ht="15.75">
      <c r="M59504" s="172"/>
      <c r="N59504" s="172"/>
      <c r="O59504" s="172"/>
      <c r="U59504" s="173"/>
    </row>
    <row r="59505" spans="13:21" s="104" customFormat="1" ht="15.75">
      <c r="M59505" s="172"/>
      <c r="N59505" s="172"/>
      <c r="O59505" s="172"/>
      <c r="U59505" s="173"/>
    </row>
    <row r="59506" spans="13:21" s="104" customFormat="1" ht="15.75">
      <c r="M59506" s="172"/>
      <c r="N59506" s="172"/>
      <c r="O59506" s="172"/>
      <c r="U59506" s="173"/>
    </row>
    <row r="59507" spans="13:21" s="104" customFormat="1" ht="15.75">
      <c r="M59507" s="172"/>
      <c r="N59507" s="172"/>
      <c r="O59507" s="172"/>
      <c r="U59507" s="173"/>
    </row>
    <row r="59508" spans="13:21" s="104" customFormat="1" ht="15.75">
      <c r="M59508" s="172"/>
      <c r="N59508" s="172"/>
      <c r="O59508" s="172"/>
      <c r="U59508" s="173"/>
    </row>
    <row r="59509" spans="13:21" s="104" customFormat="1" ht="15.75">
      <c r="M59509" s="172"/>
      <c r="N59509" s="172"/>
      <c r="O59509" s="172"/>
      <c r="U59509" s="173"/>
    </row>
    <row r="59510" spans="13:21" s="104" customFormat="1" ht="15.75">
      <c r="M59510" s="172"/>
      <c r="N59510" s="172"/>
      <c r="O59510" s="172"/>
      <c r="U59510" s="173"/>
    </row>
    <row r="59511" spans="13:21" s="104" customFormat="1" ht="15.75">
      <c r="M59511" s="172"/>
      <c r="N59511" s="172"/>
      <c r="O59511" s="172"/>
      <c r="U59511" s="173"/>
    </row>
    <row r="59512" spans="13:21" s="104" customFormat="1" ht="15.75">
      <c r="M59512" s="172"/>
      <c r="N59512" s="172"/>
      <c r="O59512" s="172"/>
      <c r="U59512" s="173"/>
    </row>
    <row r="59513" spans="13:21" s="104" customFormat="1" ht="15.75">
      <c r="M59513" s="172"/>
      <c r="N59513" s="172"/>
      <c r="O59513" s="172"/>
      <c r="U59513" s="173"/>
    </row>
    <row r="59514" spans="13:21" s="104" customFormat="1" ht="15.75">
      <c r="M59514" s="172"/>
      <c r="N59514" s="172"/>
      <c r="O59514" s="172"/>
      <c r="U59514" s="173"/>
    </row>
    <row r="59515" spans="13:21" s="104" customFormat="1" ht="15.75">
      <c r="M59515" s="172"/>
      <c r="N59515" s="172"/>
      <c r="O59515" s="172"/>
      <c r="U59515" s="173"/>
    </row>
    <row r="59516" spans="13:21" s="104" customFormat="1" ht="15.75">
      <c r="M59516" s="172"/>
      <c r="N59516" s="172"/>
      <c r="O59516" s="172"/>
      <c r="U59516" s="173"/>
    </row>
    <row r="59517" spans="13:21" s="104" customFormat="1" ht="15.75">
      <c r="M59517" s="172"/>
      <c r="N59517" s="172"/>
      <c r="O59517" s="172"/>
      <c r="U59517" s="173"/>
    </row>
    <row r="59518" spans="13:21" s="104" customFormat="1" ht="15.75">
      <c r="M59518" s="172"/>
      <c r="N59518" s="172"/>
      <c r="O59518" s="172"/>
      <c r="U59518" s="173"/>
    </row>
    <row r="59519" spans="13:21" s="104" customFormat="1" ht="15.75">
      <c r="M59519" s="172"/>
      <c r="N59519" s="172"/>
      <c r="O59519" s="172"/>
      <c r="U59519" s="173"/>
    </row>
    <row r="59520" spans="13:21" s="104" customFormat="1" ht="15.75">
      <c r="M59520" s="172"/>
      <c r="N59520" s="172"/>
      <c r="O59520" s="172"/>
      <c r="U59520" s="173"/>
    </row>
    <row r="59521" spans="13:21" s="104" customFormat="1" ht="15.75">
      <c r="M59521" s="172"/>
      <c r="N59521" s="172"/>
      <c r="O59521" s="172"/>
      <c r="U59521" s="173"/>
    </row>
    <row r="59522" spans="13:21" s="104" customFormat="1" ht="15.75">
      <c r="M59522" s="172"/>
      <c r="N59522" s="172"/>
      <c r="O59522" s="172"/>
      <c r="U59522" s="173"/>
    </row>
    <row r="59523" spans="13:21" s="104" customFormat="1" ht="15.75">
      <c r="M59523" s="172"/>
      <c r="N59523" s="172"/>
      <c r="O59523" s="172"/>
      <c r="U59523" s="173"/>
    </row>
    <row r="59524" spans="13:21" s="104" customFormat="1" ht="15.75">
      <c r="M59524" s="172"/>
      <c r="N59524" s="172"/>
      <c r="O59524" s="172"/>
      <c r="U59524" s="173"/>
    </row>
    <row r="59525" spans="13:21" s="104" customFormat="1" ht="15.75">
      <c r="M59525" s="172"/>
      <c r="N59525" s="172"/>
      <c r="O59525" s="172"/>
      <c r="U59525" s="173"/>
    </row>
    <row r="59526" spans="13:21" s="104" customFormat="1" ht="15.75">
      <c r="M59526" s="172"/>
      <c r="N59526" s="172"/>
      <c r="O59526" s="172"/>
      <c r="U59526" s="173"/>
    </row>
    <row r="59527" spans="13:21" s="104" customFormat="1" ht="15.75">
      <c r="M59527" s="172"/>
      <c r="N59527" s="172"/>
      <c r="O59527" s="172"/>
      <c r="U59527" s="173"/>
    </row>
    <row r="59528" spans="13:21" s="104" customFormat="1" ht="15.75">
      <c r="M59528" s="172"/>
      <c r="N59528" s="172"/>
      <c r="O59528" s="172"/>
      <c r="U59528" s="173"/>
    </row>
    <row r="59529" spans="13:21" s="104" customFormat="1" ht="15.75">
      <c r="M59529" s="172"/>
      <c r="N59529" s="172"/>
      <c r="O59529" s="172"/>
      <c r="U59529" s="173"/>
    </row>
    <row r="59530" spans="13:21" s="104" customFormat="1" ht="15.75">
      <c r="M59530" s="172"/>
      <c r="N59530" s="172"/>
      <c r="O59530" s="172"/>
      <c r="U59530" s="173"/>
    </row>
    <row r="59531" spans="13:21" s="104" customFormat="1" ht="15.75">
      <c r="M59531" s="172"/>
      <c r="N59531" s="172"/>
      <c r="O59531" s="172"/>
      <c r="U59531" s="173"/>
    </row>
    <row r="59532" spans="13:21" s="104" customFormat="1" ht="15.75">
      <c r="M59532" s="172"/>
      <c r="N59532" s="172"/>
      <c r="O59532" s="172"/>
      <c r="U59532" s="173"/>
    </row>
    <row r="59533" spans="13:21" s="104" customFormat="1" ht="15.75">
      <c r="M59533" s="172"/>
      <c r="N59533" s="172"/>
      <c r="O59533" s="172"/>
      <c r="U59533" s="173"/>
    </row>
    <row r="59534" spans="13:21" s="104" customFormat="1" ht="15.75">
      <c r="M59534" s="172"/>
      <c r="N59534" s="172"/>
      <c r="O59534" s="172"/>
      <c r="U59534" s="173"/>
    </row>
    <row r="59535" spans="13:21" s="104" customFormat="1" ht="15.75">
      <c r="M59535" s="172"/>
      <c r="N59535" s="172"/>
      <c r="O59535" s="172"/>
      <c r="U59535" s="173"/>
    </row>
    <row r="59536" spans="13:21" s="104" customFormat="1" ht="15.75">
      <c r="M59536" s="172"/>
      <c r="N59536" s="172"/>
      <c r="O59536" s="172"/>
      <c r="U59536" s="173"/>
    </row>
    <row r="59537" spans="13:21" s="104" customFormat="1" ht="15.75">
      <c r="M59537" s="172"/>
      <c r="N59537" s="172"/>
      <c r="O59537" s="172"/>
      <c r="U59537" s="173"/>
    </row>
    <row r="59538" spans="13:21" s="104" customFormat="1" ht="15.75">
      <c r="M59538" s="172"/>
      <c r="N59538" s="172"/>
      <c r="O59538" s="172"/>
      <c r="U59538" s="173"/>
    </row>
    <row r="59539" spans="13:21" s="104" customFormat="1" ht="15.75">
      <c r="M59539" s="172"/>
      <c r="N59539" s="172"/>
      <c r="O59539" s="172"/>
      <c r="U59539" s="173"/>
    </row>
    <row r="59540" spans="13:21" s="104" customFormat="1" ht="15.75">
      <c r="M59540" s="172"/>
      <c r="N59540" s="172"/>
      <c r="O59540" s="172"/>
      <c r="U59540" s="173"/>
    </row>
    <row r="59541" spans="13:21" s="104" customFormat="1" ht="15.75">
      <c r="M59541" s="172"/>
      <c r="N59541" s="172"/>
      <c r="O59541" s="172"/>
      <c r="U59541" s="173"/>
    </row>
    <row r="59542" spans="13:21" s="104" customFormat="1" ht="15.75">
      <c r="M59542" s="172"/>
      <c r="N59542" s="172"/>
      <c r="O59542" s="172"/>
      <c r="U59542" s="173"/>
    </row>
    <row r="59543" spans="13:21" s="104" customFormat="1" ht="15.75">
      <c r="M59543" s="172"/>
      <c r="N59543" s="172"/>
      <c r="O59543" s="172"/>
      <c r="U59543" s="173"/>
    </row>
    <row r="59544" spans="13:21" s="104" customFormat="1" ht="15.75">
      <c r="M59544" s="172"/>
      <c r="N59544" s="172"/>
      <c r="O59544" s="172"/>
      <c r="U59544" s="173"/>
    </row>
    <row r="59545" spans="13:21" s="104" customFormat="1" ht="15.75">
      <c r="M59545" s="172"/>
      <c r="N59545" s="172"/>
      <c r="O59545" s="172"/>
      <c r="U59545" s="173"/>
    </row>
    <row r="59546" spans="13:21" s="104" customFormat="1" ht="15.75">
      <c r="M59546" s="172"/>
      <c r="N59546" s="172"/>
      <c r="O59546" s="172"/>
      <c r="U59546" s="173"/>
    </row>
    <row r="59547" spans="13:21" s="104" customFormat="1" ht="15.75">
      <c r="M59547" s="172"/>
      <c r="N59547" s="172"/>
      <c r="O59547" s="172"/>
      <c r="U59547" s="173"/>
    </row>
    <row r="59548" spans="13:21" s="104" customFormat="1" ht="15.75">
      <c r="M59548" s="172"/>
      <c r="N59548" s="172"/>
      <c r="O59548" s="172"/>
      <c r="U59548" s="173"/>
    </row>
    <row r="59549" spans="13:21" s="104" customFormat="1" ht="15.75">
      <c r="M59549" s="172"/>
      <c r="N59549" s="172"/>
      <c r="O59549" s="172"/>
      <c r="U59549" s="173"/>
    </row>
    <row r="59550" spans="13:21" s="104" customFormat="1" ht="15.75">
      <c r="M59550" s="172"/>
      <c r="N59550" s="172"/>
      <c r="O59550" s="172"/>
      <c r="U59550" s="173"/>
    </row>
    <row r="59551" spans="13:21" s="104" customFormat="1" ht="15.75">
      <c r="M59551" s="172"/>
      <c r="N59551" s="172"/>
      <c r="O59551" s="172"/>
      <c r="U59551" s="173"/>
    </row>
    <row r="59552" spans="13:21" s="104" customFormat="1" ht="15.75">
      <c r="M59552" s="172"/>
      <c r="N59552" s="172"/>
      <c r="O59552" s="172"/>
      <c r="U59552" s="173"/>
    </row>
    <row r="59553" spans="13:21" s="104" customFormat="1" ht="15.75">
      <c r="M59553" s="172"/>
      <c r="N59553" s="172"/>
      <c r="O59553" s="172"/>
      <c r="U59553" s="173"/>
    </row>
    <row r="59554" spans="13:21" s="104" customFormat="1" ht="15.75">
      <c r="M59554" s="172"/>
      <c r="N59554" s="172"/>
      <c r="O59554" s="172"/>
      <c r="U59554" s="173"/>
    </row>
    <row r="59555" spans="13:21" s="104" customFormat="1" ht="15.75">
      <c r="M59555" s="172"/>
      <c r="N59555" s="172"/>
      <c r="O59555" s="172"/>
      <c r="U59555" s="173"/>
    </row>
    <row r="59556" spans="13:21" s="104" customFormat="1" ht="15.75">
      <c r="M59556" s="172"/>
      <c r="N59556" s="172"/>
      <c r="O59556" s="172"/>
      <c r="U59556" s="173"/>
    </row>
    <row r="59557" spans="13:21" s="104" customFormat="1" ht="15.75">
      <c r="M59557" s="172"/>
      <c r="N59557" s="172"/>
      <c r="O59557" s="172"/>
      <c r="U59557" s="173"/>
    </row>
    <row r="59558" spans="13:21" s="104" customFormat="1" ht="15.75">
      <c r="M59558" s="172"/>
      <c r="N59558" s="172"/>
      <c r="O59558" s="172"/>
      <c r="U59558" s="173"/>
    </row>
    <row r="59559" spans="13:21" s="104" customFormat="1" ht="15.75">
      <c r="M59559" s="172"/>
      <c r="N59559" s="172"/>
      <c r="O59559" s="172"/>
      <c r="U59559" s="173"/>
    </row>
    <row r="59560" spans="13:21" s="104" customFormat="1" ht="15.75">
      <c r="M59560" s="172"/>
      <c r="N59560" s="172"/>
      <c r="O59560" s="172"/>
      <c r="U59560" s="173"/>
    </row>
    <row r="59561" spans="13:21" s="104" customFormat="1" ht="15.75">
      <c r="M59561" s="172"/>
      <c r="N59561" s="172"/>
      <c r="O59561" s="172"/>
      <c r="U59561" s="173"/>
    </row>
    <row r="59562" spans="13:21" s="104" customFormat="1" ht="15.75">
      <c r="M59562" s="172"/>
      <c r="N59562" s="172"/>
      <c r="O59562" s="172"/>
      <c r="U59562" s="173"/>
    </row>
    <row r="59563" spans="13:21" s="104" customFormat="1" ht="15.75">
      <c r="M59563" s="172"/>
      <c r="N59563" s="172"/>
      <c r="O59563" s="172"/>
      <c r="U59563" s="173"/>
    </row>
    <row r="59564" spans="13:21" s="104" customFormat="1" ht="15.75">
      <c r="M59564" s="172"/>
      <c r="N59564" s="172"/>
      <c r="O59564" s="172"/>
      <c r="U59564" s="173"/>
    </row>
    <row r="59565" spans="13:21" s="104" customFormat="1" ht="15.75">
      <c r="M59565" s="172"/>
      <c r="N59565" s="172"/>
      <c r="O59565" s="172"/>
      <c r="U59565" s="173"/>
    </row>
    <row r="59566" spans="13:21" s="104" customFormat="1" ht="15.75">
      <c r="M59566" s="172"/>
      <c r="N59566" s="172"/>
      <c r="O59566" s="172"/>
      <c r="U59566" s="173"/>
    </row>
    <row r="59567" spans="13:21" s="104" customFormat="1" ht="15.75">
      <c r="M59567" s="172"/>
      <c r="N59567" s="172"/>
      <c r="O59567" s="172"/>
      <c r="U59567" s="173"/>
    </row>
    <row r="59568" spans="13:21" s="104" customFormat="1" ht="15.75">
      <c r="M59568" s="172"/>
      <c r="N59568" s="172"/>
      <c r="O59568" s="172"/>
      <c r="U59568" s="173"/>
    </row>
    <row r="59569" spans="13:21" s="104" customFormat="1" ht="15.75">
      <c r="M59569" s="172"/>
      <c r="N59569" s="172"/>
      <c r="O59569" s="172"/>
      <c r="U59569" s="173"/>
    </row>
    <row r="59570" spans="13:21" s="104" customFormat="1" ht="15.75">
      <c r="M59570" s="172"/>
      <c r="N59570" s="172"/>
      <c r="O59570" s="172"/>
      <c r="U59570" s="173"/>
    </row>
    <row r="59571" spans="13:21" s="104" customFormat="1" ht="15.75">
      <c r="M59571" s="172"/>
      <c r="N59571" s="172"/>
      <c r="O59571" s="172"/>
      <c r="U59571" s="173"/>
    </row>
    <row r="59572" spans="13:21" s="104" customFormat="1" ht="15.75">
      <c r="M59572" s="172"/>
      <c r="N59572" s="172"/>
      <c r="O59572" s="172"/>
      <c r="U59572" s="173"/>
    </row>
    <row r="59573" spans="13:21" s="104" customFormat="1" ht="15.75">
      <c r="M59573" s="172"/>
      <c r="N59573" s="172"/>
      <c r="O59573" s="172"/>
      <c r="U59573" s="173"/>
    </row>
    <row r="59574" spans="13:21" s="104" customFormat="1" ht="15.75">
      <c r="M59574" s="172"/>
      <c r="N59574" s="172"/>
      <c r="O59574" s="172"/>
      <c r="U59574" s="173"/>
    </row>
    <row r="59575" spans="13:21" s="104" customFormat="1" ht="15.75">
      <c r="M59575" s="172"/>
      <c r="N59575" s="172"/>
      <c r="O59575" s="172"/>
      <c r="U59575" s="173"/>
    </row>
    <row r="59576" spans="13:21" s="104" customFormat="1" ht="15.75">
      <c r="M59576" s="172"/>
      <c r="N59576" s="172"/>
      <c r="O59576" s="172"/>
      <c r="U59576" s="173"/>
    </row>
    <row r="59577" spans="13:21" s="104" customFormat="1" ht="15.75">
      <c r="M59577" s="172"/>
      <c r="N59577" s="172"/>
      <c r="O59577" s="172"/>
      <c r="U59577" s="173"/>
    </row>
    <row r="59578" spans="13:21" s="104" customFormat="1" ht="15.75">
      <c r="M59578" s="172"/>
      <c r="N59578" s="172"/>
      <c r="O59578" s="172"/>
      <c r="U59578" s="173"/>
    </row>
    <row r="59579" spans="13:21" s="104" customFormat="1" ht="15.75">
      <c r="M59579" s="172"/>
      <c r="N59579" s="172"/>
      <c r="O59579" s="172"/>
      <c r="U59579" s="173"/>
    </row>
    <row r="59580" spans="13:21" s="104" customFormat="1" ht="15.75">
      <c r="M59580" s="172"/>
      <c r="N59580" s="172"/>
      <c r="O59580" s="172"/>
      <c r="U59580" s="173"/>
    </row>
    <row r="59581" spans="13:21" s="104" customFormat="1" ht="15.75">
      <c r="M59581" s="172"/>
      <c r="N59581" s="172"/>
      <c r="O59581" s="172"/>
      <c r="U59581" s="173"/>
    </row>
    <row r="59582" spans="13:21" s="104" customFormat="1" ht="15.75">
      <c r="M59582" s="172"/>
      <c r="N59582" s="172"/>
      <c r="O59582" s="172"/>
      <c r="U59582" s="173"/>
    </row>
    <row r="59583" spans="13:21" s="104" customFormat="1" ht="15.75">
      <c r="M59583" s="172"/>
      <c r="N59583" s="172"/>
      <c r="O59583" s="172"/>
      <c r="U59583" s="173"/>
    </row>
    <row r="59584" spans="13:21" s="104" customFormat="1" ht="15.75">
      <c r="M59584" s="172"/>
      <c r="N59584" s="172"/>
      <c r="O59584" s="172"/>
      <c r="U59584" s="173"/>
    </row>
    <row r="59585" spans="13:21" s="104" customFormat="1" ht="15.75">
      <c r="M59585" s="172"/>
      <c r="N59585" s="172"/>
      <c r="O59585" s="172"/>
      <c r="U59585" s="173"/>
    </row>
    <row r="59586" spans="13:21" s="104" customFormat="1" ht="15.75">
      <c r="M59586" s="172"/>
      <c r="N59586" s="172"/>
      <c r="O59586" s="172"/>
      <c r="U59586" s="173"/>
    </row>
    <row r="59587" spans="13:21" s="104" customFormat="1" ht="15.75">
      <c r="M59587" s="172"/>
      <c r="N59587" s="172"/>
      <c r="O59587" s="172"/>
      <c r="U59587" s="173"/>
    </row>
    <row r="59588" spans="13:21" s="104" customFormat="1" ht="15.75">
      <c r="M59588" s="172"/>
      <c r="N59588" s="172"/>
      <c r="O59588" s="172"/>
      <c r="U59588" s="173"/>
    </row>
    <row r="59589" spans="13:21" s="104" customFormat="1" ht="15.75">
      <c r="M59589" s="172"/>
      <c r="N59589" s="172"/>
      <c r="O59589" s="172"/>
      <c r="U59589" s="173"/>
    </row>
    <row r="59590" spans="13:21" s="104" customFormat="1" ht="15.75">
      <c r="M59590" s="172"/>
      <c r="N59590" s="172"/>
      <c r="O59590" s="172"/>
      <c r="U59590" s="173"/>
    </row>
    <row r="59591" spans="13:21" s="104" customFormat="1" ht="15.75">
      <c r="M59591" s="172"/>
      <c r="N59591" s="172"/>
      <c r="O59591" s="172"/>
      <c r="U59591" s="173"/>
    </row>
    <row r="59592" spans="13:21" s="104" customFormat="1" ht="15.75">
      <c r="M59592" s="172"/>
      <c r="N59592" s="172"/>
      <c r="O59592" s="172"/>
      <c r="U59592" s="173"/>
    </row>
    <row r="59593" spans="13:21" s="104" customFormat="1" ht="15.75">
      <c r="M59593" s="172"/>
      <c r="N59593" s="172"/>
      <c r="O59593" s="172"/>
      <c r="U59593" s="173"/>
    </row>
    <row r="59594" spans="13:21" s="104" customFormat="1" ht="15.75">
      <c r="M59594" s="172"/>
      <c r="N59594" s="172"/>
      <c r="O59594" s="172"/>
      <c r="U59594" s="173"/>
    </row>
    <row r="59595" spans="13:21" s="104" customFormat="1" ht="15.75">
      <c r="M59595" s="172"/>
      <c r="N59595" s="172"/>
      <c r="O59595" s="172"/>
      <c r="U59595" s="173"/>
    </row>
    <row r="59596" spans="13:21" s="104" customFormat="1" ht="15.75">
      <c r="M59596" s="172"/>
      <c r="N59596" s="172"/>
      <c r="O59596" s="172"/>
      <c r="U59596" s="173"/>
    </row>
    <row r="59597" spans="13:21" s="104" customFormat="1" ht="15.75">
      <c r="M59597" s="172"/>
      <c r="N59597" s="172"/>
      <c r="O59597" s="172"/>
      <c r="U59597" s="173"/>
    </row>
    <row r="59598" spans="13:21" s="104" customFormat="1" ht="15.75">
      <c r="M59598" s="172"/>
      <c r="N59598" s="172"/>
      <c r="O59598" s="172"/>
      <c r="U59598" s="173"/>
    </row>
    <row r="59599" spans="13:21" s="104" customFormat="1" ht="15.75">
      <c r="M59599" s="172"/>
      <c r="N59599" s="172"/>
      <c r="O59599" s="172"/>
      <c r="U59599" s="173"/>
    </row>
    <row r="59600" spans="13:21" s="104" customFormat="1" ht="15.75">
      <c r="M59600" s="172"/>
      <c r="N59600" s="172"/>
      <c r="O59600" s="172"/>
      <c r="U59600" s="173"/>
    </row>
    <row r="59601" spans="13:21" s="104" customFormat="1" ht="15.75">
      <c r="M59601" s="172"/>
      <c r="N59601" s="172"/>
      <c r="O59601" s="172"/>
      <c r="U59601" s="173"/>
    </row>
    <row r="59602" spans="13:21" s="104" customFormat="1" ht="15.75">
      <c r="M59602" s="172"/>
      <c r="N59602" s="172"/>
      <c r="O59602" s="172"/>
      <c r="U59602" s="173"/>
    </row>
    <row r="59603" spans="13:21" s="104" customFormat="1" ht="15.75">
      <c r="M59603" s="172"/>
      <c r="N59603" s="172"/>
      <c r="O59603" s="172"/>
      <c r="U59603" s="173"/>
    </row>
    <row r="59604" spans="13:21" s="104" customFormat="1" ht="15.75">
      <c r="M59604" s="172"/>
      <c r="N59604" s="172"/>
      <c r="O59604" s="172"/>
      <c r="U59604" s="173"/>
    </row>
    <row r="59605" spans="13:21" s="104" customFormat="1" ht="15.75">
      <c r="M59605" s="172"/>
      <c r="N59605" s="172"/>
      <c r="O59605" s="172"/>
      <c r="U59605" s="173"/>
    </row>
    <row r="59606" spans="13:21" s="104" customFormat="1" ht="15.75">
      <c r="M59606" s="172"/>
      <c r="N59606" s="172"/>
      <c r="O59606" s="172"/>
      <c r="U59606" s="173"/>
    </row>
    <row r="59607" spans="13:21" s="104" customFormat="1" ht="15.75">
      <c r="M59607" s="172"/>
      <c r="N59607" s="172"/>
      <c r="O59607" s="172"/>
      <c r="U59607" s="173"/>
    </row>
    <row r="59608" spans="13:21" s="104" customFormat="1" ht="15.75">
      <c r="M59608" s="172"/>
      <c r="N59608" s="172"/>
      <c r="O59608" s="172"/>
      <c r="U59608" s="173"/>
    </row>
    <row r="59609" spans="13:21" s="104" customFormat="1" ht="15.75">
      <c r="M59609" s="172"/>
      <c r="N59609" s="172"/>
      <c r="O59609" s="172"/>
      <c r="U59609" s="173"/>
    </row>
    <row r="59610" spans="13:21" s="104" customFormat="1" ht="15.75">
      <c r="M59610" s="172"/>
      <c r="N59610" s="172"/>
      <c r="O59610" s="172"/>
      <c r="U59610" s="173"/>
    </row>
    <row r="59611" spans="13:21" s="104" customFormat="1" ht="15.75">
      <c r="M59611" s="172"/>
      <c r="N59611" s="172"/>
      <c r="O59611" s="172"/>
      <c r="U59611" s="173"/>
    </row>
    <row r="59612" spans="13:21" s="104" customFormat="1" ht="15.75">
      <c r="M59612" s="172"/>
      <c r="N59612" s="172"/>
      <c r="O59612" s="172"/>
      <c r="U59612" s="173"/>
    </row>
    <row r="59613" spans="13:21" s="104" customFormat="1" ht="15.75">
      <c r="M59613" s="172"/>
      <c r="N59613" s="172"/>
      <c r="O59613" s="172"/>
      <c r="U59613" s="173"/>
    </row>
    <row r="59614" spans="13:21" s="104" customFormat="1" ht="15.75">
      <c r="M59614" s="172"/>
      <c r="N59614" s="172"/>
      <c r="O59614" s="172"/>
      <c r="U59614" s="173"/>
    </row>
    <row r="59615" spans="13:21" s="104" customFormat="1" ht="15.75">
      <c r="M59615" s="172"/>
      <c r="N59615" s="172"/>
      <c r="O59615" s="172"/>
      <c r="U59615" s="173"/>
    </row>
    <row r="59616" spans="13:21" s="104" customFormat="1" ht="15.75">
      <c r="M59616" s="172"/>
      <c r="N59616" s="172"/>
      <c r="O59616" s="172"/>
      <c r="U59616" s="173"/>
    </row>
    <row r="59617" spans="13:21" s="104" customFormat="1" ht="15.75">
      <c r="M59617" s="172"/>
      <c r="N59617" s="172"/>
      <c r="O59617" s="172"/>
      <c r="U59617" s="173"/>
    </row>
    <row r="59618" spans="13:21" s="104" customFormat="1" ht="15.75">
      <c r="M59618" s="172"/>
      <c r="N59618" s="172"/>
      <c r="O59618" s="172"/>
      <c r="U59618" s="173"/>
    </row>
    <row r="59619" spans="13:21" s="104" customFormat="1" ht="15.75">
      <c r="M59619" s="172"/>
      <c r="N59619" s="172"/>
      <c r="O59619" s="172"/>
      <c r="U59619" s="173"/>
    </row>
    <row r="59620" spans="13:21" s="104" customFormat="1" ht="15.75">
      <c r="M59620" s="172"/>
      <c r="N59620" s="172"/>
      <c r="O59620" s="172"/>
      <c r="U59620" s="173"/>
    </row>
    <row r="59621" spans="13:21" s="104" customFormat="1" ht="15.75">
      <c r="M59621" s="172"/>
      <c r="N59621" s="172"/>
      <c r="O59621" s="172"/>
      <c r="U59621" s="173"/>
    </row>
    <row r="59622" spans="13:21" s="104" customFormat="1" ht="15.75">
      <c r="M59622" s="172"/>
      <c r="N59622" s="172"/>
      <c r="O59622" s="172"/>
      <c r="U59622" s="173"/>
    </row>
    <row r="59623" spans="13:21" s="104" customFormat="1" ht="15.75">
      <c r="M59623" s="172"/>
      <c r="N59623" s="172"/>
      <c r="O59623" s="172"/>
      <c r="U59623" s="173"/>
    </row>
    <row r="59624" spans="13:21" s="104" customFormat="1" ht="15.75">
      <c r="M59624" s="172"/>
      <c r="N59624" s="172"/>
      <c r="O59624" s="172"/>
      <c r="U59624" s="173"/>
    </row>
    <row r="59625" spans="13:21" s="104" customFormat="1" ht="15.75">
      <c r="M59625" s="172"/>
      <c r="N59625" s="172"/>
      <c r="O59625" s="172"/>
      <c r="U59625" s="173"/>
    </row>
    <row r="59626" spans="13:21" s="104" customFormat="1" ht="15.75">
      <c r="M59626" s="172"/>
      <c r="N59626" s="172"/>
      <c r="O59626" s="172"/>
      <c r="U59626" s="173"/>
    </row>
    <row r="59627" spans="13:21" s="104" customFormat="1" ht="15.75">
      <c r="M59627" s="172"/>
      <c r="N59627" s="172"/>
      <c r="O59627" s="172"/>
      <c r="U59627" s="173"/>
    </row>
    <row r="59628" spans="13:21" s="104" customFormat="1" ht="15.75">
      <c r="M59628" s="172"/>
      <c r="N59628" s="172"/>
      <c r="O59628" s="172"/>
      <c r="U59628" s="173"/>
    </row>
    <row r="59629" spans="13:21" s="104" customFormat="1" ht="15.75">
      <c r="M59629" s="172"/>
      <c r="N59629" s="172"/>
      <c r="O59629" s="172"/>
      <c r="U59629" s="173"/>
    </row>
    <row r="59630" spans="13:21" s="104" customFormat="1" ht="15.75">
      <c r="M59630" s="172"/>
      <c r="N59630" s="172"/>
      <c r="O59630" s="172"/>
      <c r="U59630" s="173"/>
    </row>
    <row r="59631" spans="13:21" s="104" customFormat="1" ht="15.75">
      <c r="M59631" s="172"/>
      <c r="N59631" s="172"/>
      <c r="O59631" s="172"/>
      <c r="U59631" s="173"/>
    </row>
    <row r="59632" spans="13:21" s="104" customFormat="1" ht="15.75">
      <c r="M59632" s="172"/>
      <c r="N59632" s="172"/>
      <c r="O59632" s="172"/>
      <c r="U59632" s="173"/>
    </row>
    <row r="59633" spans="13:21" s="104" customFormat="1" ht="15.75">
      <c r="M59633" s="172"/>
      <c r="N59633" s="172"/>
      <c r="O59633" s="172"/>
      <c r="U59633" s="173"/>
    </row>
    <row r="59634" spans="13:21" s="104" customFormat="1" ht="15.75">
      <c r="M59634" s="172"/>
      <c r="N59634" s="172"/>
      <c r="O59634" s="172"/>
      <c r="U59634" s="173"/>
    </row>
    <row r="59635" spans="13:21" s="104" customFormat="1" ht="15.75">
      <c r="M59635" s="172"/>
      <c r="N59635" s="172"/>
      <c r="O59635" s="172"/>
      <c r="U59635" s="173"/>
    </row>
    <row r="59636" spans="13:21" s="104" customFormat="1" ht="15.75">
      <c r="M59636" s="172"/>
      <c r="N59636" s="172"/>
      <c r="O59636" s="172"/>
      <c r="U59636" s="173"/>
    </row>
    <row r="59637" spans="13:21" s="104" customFormat="1" ht="15.75">
      <c r="M59637" s="172"/>
      <c r="N59637" s="172"/>
      <c r="O59637" s="172"/>
      <c r="U59637" s="173"/>
    </row>
    <row r="59638" spans="13:21" s="104" customFormat="1" ht="15.75">
      <c r="M59638" s="172"/>
      <c r="N59638" s="172"/>
      <c r="O59638" s="172"/>
      <c r="U59638" s="173"/>
    </row>
    <row r="59639" spans="13:21" s="104" customFormat="1" ht="15.75">
      <c r="M59639" s="172"/>
      <c r="N59639" s="172"/>
      <c r="O59639" s="172"/>
      <c r="U59639" s="173"/>
    </row>
    <row r="59640" spans="13:21" s="104" customFormat="1" ht="15.75">
      <c r="M59640" s="172"/>
      <c r="N59640" s="172"/>
      <c r="O59640" s="172"/>
      <c r="U59640" s="173"/>
    </row>
    <row r="59641" spans="13:21" s="104" customFormat="1" ht="15.75">
      <c r="M59641" s="172"/>
      <c r="N59641" s="172"/>
      <c r="O59641" s="172"/>
      <c r="U59641" s="173"/>
    </row>
    <row r="59642" spans="13:21" s="104" customFormat="1" ht="15.75">
      <c r="M59642" s="172"/>
      <c r="N59642" s="172"/>
      <c r="O59642" s="172"/>
      <c r="U59642" s="173"/>
    </row>
    <row r="59643" spans="13:21" s="104" customFormat="1" ht="15.75">
      <c r="M59643" s="172"/>
      <c r="N59643" s="172"/>
      <c r="O59643" s="172"/>
      <c r="U59643" s="173"/>
    </row>
    <row r="59644" spans="13:21" s="104" customFormat="1" ht="15.75">
      <c r="M59644" s="172"/>
      <c r="N59644" s="172"/>
      <c r="O59644" s="172"/>
      <c r="U59644" s="173"/>
    </row>
    <row r="59645" spans="13:21" s="104" customFormat="1" ht="15.75">
      <c r="M59645" s="172"/>
      <c r="N59645" s="172"/>
      <c r="O59645" s="172"/>
      <c r="U59645" s="173"/>
    </row>
    <row r="59646" spans="13:21" s="104" customFormat="1" ht="15.75">
      <c r="M59646" s="172"/>
      <c r="N59646" s="172"/>
      <c r="O59646" s="172"/>
      <c r="U59646" s="173"/>
    </row>
    <row r="59647" spans="13:21" s="104" customFormat="1" ht="15.75">
      <c r="M59647" s="172"/>
      <c r="N59647" s="172"/>
      <c r="O59647" s="172"/>
      <c r="U59647" s="173"/>
    </row>
    <row r="59648" spans="13:21" s="104" customFormat="1" ht="15.75">
      <c r="M59648" s="172"/>
      <c r="N59648" s="172"/>
      <c r="O59648" s="172"/>
      <c r="U59648" s="173"/>
    </row>
    <row r="59649" spans="13:21" s="104" customFormat="1" ht="15.75">
      <c r="M59649" s="172"/>
      <c r="N59649" s="172"/>
      <c r="O59649" s="172"/>
      <c r="U59649" s="173"/>
    </row>
    <row r="59650" spans="13:21" s="104" customFormat="1" ht="15.75">
      <c r="M59650" s="172"/>
      <c r="N59650" s="172"/>
      <c r="O59650" s="172"/>
      <c r="U59650" s="173"/>
    </row>
    <row r="59651" spans="13:21" s="104" customFormat="1" ht="15.75">
      <c r="M59651" s="172"/>
      <c r="N59651" s="172"/>
      <c r="O59651" s="172"/>
      <c r="U59651" s="173"/>
    </row>
    <row r="59652" spans="13:21" s="104" customFormat="1" ht="15.75">
      <c r="M59652" s="172"/>
      <c r="N59652" s="172"/>
      <c r="O59652" s="172"/>
      <c r="U59652" s="173"/>
    </row>
    <row r="59653" spans="13:21" s="104" customFormat="1" ht="15.75">
      <c r="M59653" s="172"/>
      <c r="N59653" s="172"/>
      <c r="O59653" s="172"/>
      <c r="U59653" s="173"/>
    </row>
    <row r="59654" spans="13:21" s="104" customFormat="1" ht="15.75">
      <c r="M59654" s="172"/>
      <c r="N59654" s="172"/>
      <c r="O59654" s="172"/>
      <c r="U59654" s="173"/>
    </row>
    <row r="59655" spans="13:21" s="104" customFormat="1" ht="15.75">
      <c r="M59655" s="172"/>
      <c r="N59655" s="172"/>
      <c r="O59655" s="172"/>
      <c r="U59655" s="173"/>
    </row>
    <row r="59656" spans="13:21" s="104" customFormat="1" ht="15.75">
      <c r="M59656" s="172"/>
      <c r="N59656" s="172"/>
      <c r="O59656" s="172"/>
      <c r="U59656" s="173"/>
    </row>
    <row r="59657" spans="13:21" s="104" customFormat="1" ht="15.75">
      <c r="M59657" s="172"/>
      <c r="N59657" s="172"/>
      <c r="O59657" s="172"/>
      <c r="U59657" s="173"/>
    </row>
    <row r="59658" spans="13:21" s="104" customFormat="1" ht="15.75">
      <c r="M59658" s="172"/>
      <c r="N59658" s="172"/>
      <c r="O59658" s="172"/>
      <c r="U59658" s="173"/>
    </row>
    <row r="59659" spans="13:21" s="104" customFormat="1" ht="15.75">
      <c r="M59659" s="172"/>
      <c r="N59659" s="172"/>
      <c r="O59659" s="172"/>
      <c r="U59659" s="173"/>
    </row>
    <row r="59660" spans="13:21" s="104" customFormat="1" ht="15.75">
      <c r="M59660" s="172"/>
      <c r="N59660" s="172"/>
      <c r="O59660" s="172"/>
      <c r="U59660" s="173"/>
    </row>
    <row r="59661" spans="13:21" s="104" customFormat="1" ht="15.75">
      <c r="M59661" s="172"/>
      <c r="N59661" s="172"/>
      <c r="O59661" s="172"/>
      <c r="U59661" s="173"/>
    </row>
    <row r="59662" spans="13:21" s="104" customFormat="1" ht="15.75">
      <c r="M59662" s="172"/>
      <c r="N59662" s="172"/>
      <c r="O59662" s="172"/>
      <c r="U59662" s="173"/>
    </row>
    <row r="59663" spans="13:21" s="104" customFormat="1" ht="15.75">
      <c r="M59663" s="172"/>
      <c r="N59663" s="172"/>
      <c r="O59663" s="172"/>
      <c r="U59663" s="173"/>
    </row>
    <row r="59664" spans="13:21" s="104" customFormat="1" ht="15.75">
      <c r="M59664" s="172"/>
      <c r="N59664" s="172"/>
      <c r="O59664" s="172"/>
      <c r="U59664" s="173"/>
    </row>
    <row r="59665" spans="13:21" s="104" customFormat="1" ht="15.75">
      <c r="M59665" s="172"/>
      <c r="N59665" s="172"/>
      <c r="O59665" s="172"/>
      <c r="U59665" s="173"/>
    </row>
    <row r="59666" spans="13:21" s="104" customFormat="1" ht="15.75">
      <c r="M59666" s="172"/>
      <c r="N59666" s="172"/>
      <c r="O59666" s="172"/>
      <c r="U59666" s="173"/>
    </row>
    <row r="59667" spans="13:21" s="104" customFormat="1" ht="15.75">
      <c r="M59667" s="172"/>
      <c r="N59667" s="172"/>
      <c r="O59667" s="172"/>
      <c r="U59667" s="173"/>
    </row>
    <row r="59668" spans="13:21" s="104" customFormat="1" ht="15.75">
      <c r="M59668" s="172"/>
      <c r="N59668" s="172"/>
      <c r="O59668" s="172"/>
      <c r="U59668" s="173"/>
    </row>
    <row r="59669" spans="13:21" s="104" customFormat="1" ht="15.75">
      <c r="M59669" s="172"/>
      <c r="N59669" s="172"/>
      <c r="O59669" s="172"/>
      <c r="U59669" s="173"/>
    </row>
    <row r="59670" spans="13:21" s="104" customFormat="1" ht="15.75">
      <c r="M59670" s="172"/>
      <c r="N59670" s="172"/>
      <c r="O59670" s="172"/>
      <c r="U59670" s="173"/>
    </row>
    <row r="59671" spans="13:21" s="104" customFormat="1" ht="15.75">
      <c r="M59671" s="172"/>
      <c r="N59671" s="172"/>
      <c r="O59671" s="172"/>
      <c r="U59671" s="173"/>
    </row>
    <row r="59672" spans="13:21" s="104" customFormat="1" ht="15.75">
      <c r="M59672" s="172"/>
      <c r="N59672" s="172"/>
      <c r="O59672" s="172"/>
      <c r="U59672" s="173"/>
    </row>
    <row r="59673" spans="13:21" s="104" customFormat="1" ht="15.75">
      <c r="M59673" s="172"/>
      <c r="N59673" s="172"/>
      <c r="O59673" s="172"/>
      <c r="U59673" s="173"/>
    </row>
    <row r="59674" spans="13:21" s="104" customFormat="1" ht="15.75">
      <c r="M59674" s="172"/>
      <c r="N59674" s="172"/>
      <c r="O59674" s="172"/>
      <c r="U59674" s="173"/>
    </row>
    <row r="59675" spans="13:21" s="104" customFormat="1" ht="15.75">
      <c r="M59675" s="172"/>
      <c r="N59675" s="172"/>
      <c r="O59675" s="172"/>
      <c r="U59675" s="173"/>
    </row>
    <row r="59676" spans="13:21" s="104" customFormat="1" ht="15.75">
      <c r="M59676" s="172"/>
      <c r="N59676" s="172"/>
      <c r="O59676" s="172"/>
      <c r="U59676" s="173"/>
    </row>
    <row r="59677" spans="13:21" s="104" customFormat="1" ht="15.75">
      <c r="M59677" s="172"/>
      <c r="N59677" s="172"/>
      <c r="O59677" s="172"/>
      <c r="U59677" s="173"/>
    </row>
    <row r="59678" spans="13:21" s="104" customFormat="1" ht="15.75">
      <c r="M59678" s="172"/>
      <c r="N59678" s="172"/>
      <c r="O59678" s="172"/>
      <c r="U59678" s="173"/>
    </row>
    <row r="59679" spans="13:21" s="104" customFormat="1" ht="15.75">
      <c r="M59679" s="172"/>
      <c r="N59679" s="172"/>
      <c r="O59679" s="172"/>
      <c r="U59679" s="173"/>
    </row>
    <row r="59680" spans="13:21" s="104" customFormat="1" ht="15.75">
      <c r="M59680" s="172"/>
      <c r="N59680" s="172"/>
      <c r="O59680" s="172"/>
      <c r="U59680" s="173"/>
    </row>
    <row r="59681" spans="13:21" s="104" customFormat="1" ht="15.75">
      <c r="M59681" s="172"/>
      <c r="N59681" s="172"/>
      <c r="O59681" s="172"/>
      <c r="U59681" s="173"/>
    </row>
    <row r="59682" spans="13:21" s="104" customFormat="1" ht="15.75">
      <c r="M59682" s="172"/>
      <c r="N59682" s="172"/>
      <c r="O59682" s="172"/>
      <c r="U59682" s="173"/>
    </row>
    <row r="59683" spans="13:21" s="104" customFormat="1" ht="15.75">
      <c r="M59683" s="172"/>
      <c r="N59683" s="172"/>
      <c r="O59683" s="172"/>
      <c r="U59683" s="173"/>
    </row>
    <row r="59684" spans="13:21" s="104" customFormat="1" ht="15.75">
      <c r="M59684" s="172"/>
      <c r="N59684" s="172"/>
      <c r="O59684" s="172"/>
      <c r="U59684" s="173"/>
    </row>
    <row r="59685" spans="13:21" s="104" customFormat="1" ht="15.75">
      <c r="M59685" s="172"/>
      <c r="N59685" s="172"/>
      <c r="O59685" s="172"/>
      <c r="U59685" s="173"/>
    </row>
    <row r="59686" spans="13:21" s="104" customFormat="1" ht="15.75">
      <c r="M59686" s="172"/>
      <c r="N59686" s="172"/>
      <c r="O59686" s="172"/>
      <c r="U59686" s="173"/>
    </row>
    <row r="59687" spans="13:21" s="104" customFormat="1" ht="15.75">
      <c r="M59687" s="172"/>
      <c r="N59687" s="172"/>
      <c r="O59687" s="172"/>
      <c r="U59687" s="173"/>
    </row>
    <row r="59688" spans="13:21" s="104" customFormat="1" ht="15.75">
      <c r="M59688" s="172"/>
      <c r="N59688" s="172"/>
      <c r="O59688" s="172"/>
      <c r="U59688" s="173"/>
    </row>
    <row r="59689" spans="13:21" s="104" customFormat="1" ht="15.75">
      <c r="M59689" s="172"/>
      <c r="N59689" s="172"/>
      <c r="O59689" s="172"/>
      <c r="U59689" s="173"/>
    </row>
    <row r="59690" spans="13:21" s="104" customFormat="1" ht="15.75">
      <c r="M59690" s="172"/>
      <c r="N59690" s="172"/>
      <c r="O59690" s="172"/>
      <c r="U59690" s="173"/>
    </row>
    <row r="59691" spans="13:21" s="104" customFormat="1" ht="15.75">
      <c r="M59691" s="172"/>
      <c r="N59691" s="172"/>
      <c r="O59691" s="172"/>
      <c r="U59691" s="173"/>
    </row>
    <row r="59692" spans="13:21" s="104" customFormat="1" ht="15.75">
      <c r="M59692" s="172"/>
      <c r="N59692" s="172"/>
      <c r="O59692" s="172"/>
      <c r="U59692" s="173"/>
    </row>
    <row r="59693" spans="13:21" s="104" customFormat="1" ht="15.75">
      <c r="M59693" s="172"/>
      <c r="N59693" s="172"/>
      <c r="O59693" s="172"/>
      <c r="U59693" s="173"/>
    </row>
    <row r="59694" spans="13:21" s="104" customFormat="1" ht="15.75">
      <c r="M59694" s="172"/>
      <c r="N59694" s="172"/>
      <c r="O59694" s="172"/>
      <c r="U59694" s="173"/>
    </row>
    <row r="59695" spans="13:21" s="104" customFormat="1" ht="15.75">
      <c r="M59695" s="172"/>
      <c r="N59695" s="172"/>
      <c r="O59695" s="172"/>
      <c r="U59695" s="173"/>
    </row>
    <row r="59696" spans="13:21" s="104" customFormat="1" ht="15.75">
      <c r="M59696" s="172"/>
      <c r="N59696" s="172"/>
      <c r="O59696" s="172"/>
      <c r="U59696" s="173"/>
    </row>
    <row r="59697" spans="13:21" s="104" customFormat="1" ht="15.75">
      <c r="M59697" s="172"/>
      <c r="N59697" s="172"/>
      <c r="O59697" s="172"/>
      <c r="U59697" s="173"/>
    </row>
    <row r="59698" spans="13:21" s="104" customFormat="1" ht="15.75">
      <c r="M59698" s="172"/>
      <c r="N59698" s="172"/>
      <c r="O59698" s="172"/>
      <c r="U59698" s="173"/>
    </row>
    <row r="59699" spans="13:21" s="104" customFormat="1" ht="15.75">
      <c r="M59699" s="172"/>
      <c r="N59699" s="172"/>
      <c r="O59699" s="172"/>
      <c r="U59699" s="173"/>
    </row>
    <row r="59700" spans="13:21" s="104" customFormat="1" ht="15.75">
      <c r="M59700" s="172"/>
      <c r="N59700" s="172"/>
      <c r="O59700" s="172"/>
      <c r="U59700" s="173"/>
    </row>
    <row r="59701" spans="13:21" s="104" customFormat="1" ht="15.75">
      <c r="M59701" s="172"/>
      <c r="N59701" s="172"/>
      <c r="O59701" s="172"/>
      <c r="U59701" s="173"/>
    </row>
    <row r="59702" spans="13:21" s="104" customFormat="1" ht="15.75">
      <c r="M59702" s="172"/>
      <c r="N59702" s="172"/>
      <c r="O59702" s="172"/>
      <c r="U59702" s="173"/>
    </row>
    <row r="59703" spans="13:21" s="104" customFormat="1" ht="15.75">
      <c r="M59703" s="172"/>
      <c r="N59703" s="172"/>
      <c r="O59703" s="172"/>
      <c r="U59703" s="173"/>
    </row>
    <row r="59704" spans="13:21" s="104" customFormat="1" ht="15.75">
      <c r="M59704" s="172"/>
      <c r="N59704" s="172"/>
      <c r="O59704" s="172"/>
      <c r="U59704" s="173"/>
    </row>
    <row r="59705" spans="13:21" s="104" customFormat="1" ht="15.75">
      <c r="M59705" s="172"/>
      <c r="N59705" s="172"/>
      <c r="O59705" s="172"/>
      <c r="U59705" s="173"/>
    </row>
    <row r="59706" spans="13:21" s="104" customFormat="1" ht="15.75">
      <c r="M59706" s="172"/>
      <c r="N59706" s="172"/>
      <c r="O59706" s="172"/>
      <c r="U59706" s="173"/>
    </row>
    <row r="59707" spans="13:21" s="104" customFormat="1" ht="15.75">
      <c r="M59707" s="172"/>
      <c r="N59707" s="172"/>
      <c r="O59707" s="172"/>
      <c r="U59707" s="173"/>
    </row>
    <row r="59708" spans="13:21" s="104" customFormat="1" ht="15.75">
      <c r="M59708" s="172"/>
      <c r="N59708" s="172"/>
      <c r="O59708" s="172"/>
      <c r="U59708" s="173"/>
    </row>
    <row r="59709" spans="13:21" s="104" customFormat="1" ht="15.75">
      <c r="M59709" s="172"/>
      <c r="N59709" s="172"/>
      <c r="O59709" s="172"/>
      <c r="U59709" s="173"/>
    </row>
    <row r="59710" spans="13:21" s="104" customFormat="1" ht="15.75">
      <c r="M59710" s="172"/>
      <c r="N59710" s="172"/>
      <c r="O59710" s="172"/>
      <c r="U59710" s="173"/>
    </row>
    <row r="59711" spans="13:21" s="104" customFormat="1" ht="15.75">
      <c r="M59711" s="172"/>
      <c r="N59711" s="172"/>
      <c r="O59711" s="172"/>
      <c r="U59711" s="173"/>
    </row>
    <row r="59712" spans="13:21" s="104" customFormat="1" ht="15.75">
      <c r="M59712" s="172"/>
      <c r="N59712" s="172"/>
      <c r="O59712" s="172"/>
      <c r="U59712" s="173"/>
    </row>
    <row r="59713" spans="13:21" s="104" customFormat="1" ht="15.75">
      <c r="M59713" s="172"/>
      <c r="N59713" s="172"/>
      <c r="O59713" s="172"/>
      <c r="U59713" s="173"/>
    </row>
    <row r="59714" spans="13:21" s="104" customFormat="1" ht="15.75">
      <c r="M59714" s="172"/>
      <c r="N59714" s="172"/>
      <c r="O59714" s="172"/>
      <c r="U59714" s="173"/>
    </row>
    <row r="59715" spans="13:21" s="104" customFormat="1" ht="15.75">
      <c r="M59715" s="172"/>
      <c r="N59715" s="172"/>
      <c r="O59715" s="172"/>
      <c r="U59715" s="173"/>
    </row>
    <row r="59716" spans="13:21" s="104" customFormat="1" ht="15.75">
      <c r="M59716" s="172"/>
      <c r="N59716" s="172"/>
      <c r="O59716" s="172"/>
      <c r="U59716" s="173"/>
    </row>
    <row r="59717" spans="13:21" s="104" customFormat="1" ht="15.75">
      <c r="M59717" s="172"/>
      <c r="N59717" s="172"/>
      <c r="O59717" s="172"/>
      <c r="U59717" s="173"/>
    </row>
    <row r="59718" spans="13:21" s="104" customFormat="1" ht="15.75">
      <c r="M59718" s="172"/>
      <c r="N59718" s="172"/>
      <c r="O59718" s="172"/>
      <c r="U59718" s="173"/>
    </row>
    <row r="59719" spans="13:21" s="104" customFormat="1" ht="15.75">
      <c r="M59719" s="172"/>
      <c r="N59719" s="172"/>
      <c r="O59719" s="172"/>
      <c r="U59719" s="173"/>
    </row>
    <row r="59720" spans="13:21" s="104" customFormat="1" ht="15.75">
      <c r="M59720" s="172"/>
      <c r="N59720" s="172"/>
      <c r="O59720" s="172"/>
      <c r="U59720" s="173"/>
    </row>
    <row r="59721" spans="13:21" s="104" customFormat="1" ht="15.75">
      <c r="M59721" s="172"/>
      <c r="N59721" s="172"/>
      <c r="O59721" s="172"/>
      <c r="U59721" s="173"/>
    </row>
    <row r="59722" spans="13:21" s="104" customFormat="1" ht="15.75">
      <c r="M59722" s="172"/>
      <c r="N59722" s="172"/>
      <c r="O59722" s="172"/>
      <c r="U59722" s="173"/>
    </row>
    <row r="59723" spans="13:21" s="104" customFormat="1" ht="15.75">
      <c r="M59723" s="172"/>
      <c r="N59723" s="172"/>
      <c r="O59723" s="172"/>
      <c r="U59723" s="173"/>
    </row>
    <row r="59724" spans="13:21" s="104" customFormat="1" ht="15.75">
      <c r="M59724" s="172"/>
      <c r="N59724" s="172"/>
      <c r="O59724" s="172"/>
      <c r="U59724" s="173"/>
    </row>
    <row r="59725" spans="13:21" s="104" customFormat="1" ht="15.75">
      <c r="M59725" s="172"/>
      <c r="N59725" s="172"/>
      <c r="O59725" s="172"/>
      <c r="U59725" s="173"/>
    </row>
    <row r="59726" spans="13:21" s="104" customFormat="1" ht="15.75">
      <c r="M59726" s="172"/>
      <c r="N59726" s="172"/>
      <c r="O59726" s="172"/>
      <c r="U59726" s="173"/>
    </row>
    <row r="59727" spans="13:21" s="104" customFormat="1" ht="15.75">
      <c r="M59727" s="172"/>
      <c r="N59727" s="172"/>
      <c r="O59727" s="172"/>
      <c r="U59727" s="173"/>
    </row>
    <row r="59728" spans="13:21" s="104" customFormat="1" ht="15.75">
      <c r="M59728" s="172"/>
      <c r="N59728" s="172"/>
      <c r="O59728" s="172"/>
      <c r="U59728" s="173"/>
    </row>
    <row r="59729" spans="13:21" s="104" customFormat="1" ht="15.75">
      <c r="M59729" s="172"/>
      <c r="N59729" s="172"/>
      <c r="O59729" s="172"/>
      <c r="U59729" s="173"/>
    </row>
    <row r="59730" spans="13:21" s="104" customFormat="1" ht="15.75">
      <c r="M59730" s="172"/>
      <c r="N59730" s="172"/>
      <c r="O59730" s="172"/>
      <c r="U59730" s="173"/>
    </row>
    <row r="59731" spans="13:21" s="104" customFormat="1" ht="15.75">
      <c r="M59731" s="172"/>
      <c r="N59731" s="172"/>
      <c r="O59731" s="172"/>
      <c r="U59731" s="173"/>
    </row>
    <row r="59732" spans="13:21" s="104" customFormat="1" ht="15.75">
      <c r="M59732" s="172"/>
      <c r="N59732" s="172"/>
      <c r="O59732" s="172"/>
      <c r="U59732" s="173"/>
    </row>
    <row r="59733" spans="13:21" s="104" customFormat="1" ht="15.75">
      <c r="M59733" s="172"/>
      <c r="N59733" s="172"/>
      <c r="O59733" s="172"/>
      <c r="U59733" s="173"/>
    </row>
    <row r="59734" spans="13:21" s="104" customFormat="1" ht="15.75">
      <c r="M59734" s="172"/>
      <c r="N59734" s="172"/>
      <c r="O59734" s="172"/>
      <c r="U59734" s="173"/>
    </row>
    <row r="59735" spans="13:21" s="104" customFormat="1" ht="15.75">
      <c r="M59735" s="172"/>
      <c r="N59735" s="172"/>
      <c r="O59735" s="172"/>
      <c r="U59735" s="173"/>
    </row>
    <row r="59736" spans="13:21" s="104" customFormat="1" ht="15.75">
      <c r="M59736" s="172"/>
      <c r="N59736" s="172"/>
      <c r="O59736" s="172"/>
      <c r="U59736" s="173"/>
    </row>
    <row r="59737" spans="13:21" s="104" customFormat="1" ht="15.75">
      <c r="M59737" s="172"/>
      <c r="N59737" s="172"/>
      <c r="O59737" s="172"/>
      <c r="U59737" s="173"/>
    </row>
    <row r="59738" spans="13:21" s="104" customFormat="1" ht="15.75">
      <c r="M59738" s="172"/>
      <c r="N59738" s="172"/>
      <c r="O59738" s="172"/>
      <c r="U59738" s="173"/>
    </row>
    <row r="59739" spans="13:21" s="104" customFormat="1" ht="15.75">
      <c r="M59739" s="172"/>
      <c r="N59739" s="172"/>
      <c r="O59739" s="172"/>
      <c r="U59739" s="173"/>
    </row>
    <row r="59740" spans="13:21" s="104" customFormat="1" ht="15.75">
      <c r="M59740" s="172"/>
      <c r="N59740" s="172"/>
      <c r="O59740" s="172"/>
      <c r="U59740" s="173"/>
    </row>
    <row r="59741" spans="13:21" s="104" customFormat="1" ht="15.75">
      <c r="M59741" s="172"/>
      <c r="N59741" s="172"/>
      <c r="O59741" s="172"/>
      <c r="U59741" s="173"/>
    </row>
    <row r="59742" spans="13:21" s="104" customFormat="1" ht="15.75">
      <c r="M59742" s="172"/>
      <c r="N59742" s="172"/>
      <c r="O59742" s="172"/>
      <c r="U59742" s="173"/>
    </row>
    <row r="59743" spans="13:21" s="104" customFormat="1" ht="15.75">
      <c r="M59743" s="172"/>
      <c r="N59743" s="172"/>
      <c r="O59743" s="172"/>
      <c r="U59743" s="173"/>
    </row>
    <row r="59744" spans="13:21" s="104" customFormat="1" ht="15.75">
      <c r="M59744" s="172"/>
      <c r="N59744" s="172"/>
      <c r="O59744" s="172"/>
      <c r="U59744" s="173"/>
    </row>
    <row r="59745" spans="13:21" s="104" customFormat="1" ht="15.75">
      <c r="M59745" s="172"/>
      <c r="N59745" s="172"/>
      <c r="O59745" s="172"/>
      <c r="U59745" s="173"/>
    </row>
    <row r="59746" spans="13:21" s="104" customFormat="1" ht="15.75">
      <c r="M59746" s="172"/>
      <c r="N59746" s="172"/>
      <c r="O59746" s="172"/>
      <c r="U59746" s="173"/>
    </row>
    <row r="59747" spans="13:21" s="104" customFormat="1" ht="15.75">
      <c r="M59747" s="172"/>
      <c r="N59747" s="172"/>
      <c r="O59747" s="172"/>
      <c r="U59747" s="173"/>
    </row>
    <row r="59748" spans="13:21" s="104" customFormat="1" ht="15.75">
      <c r="M59748" s="172"/>
      <c r="N59748" s="172"/>
      <c r="O59748" s="172"/>
      <c r="U59748" s="173"/>
    </row>
    <row r="59749" spans="13:21" s="104" customFormat="1" ht="15.75">
      <c r="M59749" s="172"/>
      <c r="N59749" s="172"/>
      <c r="O59749" s="172"/>
      <c r="U59749" s="173"/>
    </row>
    <row r="59750" spans="13:21" s="104" customFormat="1" ht="15.75">
      <c r="M59750" s="172"/>
      <c r="N59750" s="172"/>
      <c r="O59750" s="172"/>
      <c r="U59750" s="173"/>
    </row>
    <row r="59751" spans="13:21" s="104" customFormat="1" ht="15.75">
      <c r="M59751" s="172"/>
      <c r="N59751" s="172"/>
      <c r="O59751" s="172"/>
      <c r="U59751" s="173"/>
    </row>
    <row r="59752" spans="13:21" s="104" customFormat="1" ht="15.75">
      <c r="M59752" s="172"/>
      <c r="N59752" s="172"/>
      <c r="O59752" s="172"/>
      <c r="U59752" s="173"/>
    </row>
    <row r="59753" spans="13:21" s="104" customFormat="1" ht="15.75">
      <c r="M59753" s="172"/>
      <c r="N59753" s="172"/>
      <c r="O59753" s="172"/>
      <c r="U59753" s="173"/>
    </row>
    <row r="59754" spans="13:21" s="104" customFormat="1" ht="15.75">
      <c r="M59754" s="172"/>
      <c r="N59754" s="172"/>
      <c r="O59754" s="172"/>
      <c r="U59754" s="173"/>
    </row>
    <row r="59755" spans="13:21" s="104" customFormat="1" ht="15.75">
      <c r="M59755" s="172"/>
      <c r="N59755" s="172"/>
      <c r="O59755" s="172"/>
      <c r="U59755" s="173"/>
    </row>
    <row r="59756" spans="13:21" s="104" customFormat="1" ht="15.75">
      <c r="M59756" s="172"/>
      <c r="N59756" s="172"/>
      <c r="O59756" s="172"/>
      <c r="U59756" s="173"/>
    </row>
    <row r="59757" spans="13:21" s="104" customFormat="1" ht="15.75">
      <c r="M59757" s="172"/>
      <c r="N59757" s="172"/>
      <c r="O59757" s="172"/>
      <c r="U59757" s="173"/>
    </row>
    <row r="59758" spans="13:21" s="104" customFormat="1" ht="15.75">
      <c r="M59758" s="172"/>
      <c r="N59758" s="172"/>
      <c r="O59758" s="172"/>
      <c r="U59758" s="173"/>
    </row>
    <row r="59759" spans="13:21" s="104" customFormat="1" ht="15.75">
      <c r="M59759" s="172"/>
      <c r="N59759" s="172"/>
      <c r="O59759" s="172"/>
      <c r="U59759" s="173"/>
    </row>
    <row r="59760" spans="13:21" s="104" customFormat="1" ht="15.75">
      <c r="M59760" s="172"/>
      <c r="N59760" s="172"/>
      <c r="O59760" s="172"/>
      <c r="U59760" s="173"/>
    </row>
    <row r="59761" spans="13:21" s="104" customFormat="1" ht="15.75">
      <c r="M59761" s="172"/>
      <c r="N59761" s="172"/>
      <c r="O59761" s="172"/>
      <c r="U59761" s="173"/>
    </row>
    <row r="59762" spans="13:21" s="104" customFormat="1" ht="15.75">
      <c r="M59762" s="172"/>
      <c r="N59762" s="172"/>
      <c r="O59762" s="172"/>
      <c r="U59762" s="173"/>
    </row>
    <row r="59763" spans="13:21" s="104" customFormat="1" ht="15.75">
      <c r="M59763" s="172"/>
      <c r="N59763" s="172"/>
      <c r="O59763" s="172"/>
      <c r="U59763" s="173"/>
    </row>
    <row r="59764" spans="13:21" s="104" customFormat="1" ht="15.75">
      <c r="M59764" s="172"/>
      <c r="N59764" s="172"/>
      <c r="O59764" s="172"/>
      <c r="U59764" s="173"/>
    </row>
    <row r="59765" spans="13:21" s="104" customFormat="1" ht="15.75">
      <c r="M59765" s="172"/>
      <c r="N59765" s="172"/>
      <c r="O59765" s="172"/>
      <c r="U59765" s="173"/>
    </row>
    <row r="59766" spans="13:21" s="104" customFormat="1" ht="15.75">
      <c r="M59766" s="172"/>
      <c r="N59766" s="172"/>
      <c r="O59766" s="172"/>
      <c r="U59766" s="173"/>
    </row>
    <row r="59767" spans="13:21" s="104" customFormat="1" ht="15.75">
      <c r="M59767" s="172"/>
      <c r="N59767" s="172"/>
      <c r="O59767" s="172"/>
      <c r="U59767" s="173"/>
    </row>
    <row r="59768" spans="13:21" s="104" customFormat="1" ht="15.75">
      <c r="M59768" s="172"/>
      <c r="N59768" s="172"/>
      <c r="O59768" s="172"/>
      <c r="U59768" s="173"/>
    </row>
    <row r="59769" spans="13:21" s="104" customFormat="1" ht="15.75">
      <c r="M59769" s="172"/>
      <c r="N59769" s="172"/>
      <c r="O59769" s="172"/>
      <c r="U59769" s="173"/>
    </row>
    <row r="59770" spans="13:21" s="104" customFormat="1" ht="15.75">
      <c r="M59770" s="172"/>
      <c r="N59770" s="172"/>
      <c r="O59770" s="172"/>
      <c r="U59770" s="173"/>
    </row>
    <row r="59771" spans="13:21" s="104" customFormat="1" ht="15.75">
      <c r="M59771" s="172"/>
      <c r="N59771" s="172"/>
      <c r="O59771" s="172"/>
      <c r="U59771" s="173"/>
    </row>
    <row r="59772" spans="13:21" s="104" customFormat="1" ht="15.75">
      <c r="M59772" s="172"/>
      <c r="N59772" s="172"/>
      <c r="O59772" s="172"/>
      <c r="U59772" s="173"/>
    </row>
    <row r="59773" spans="13:21" s="104" customFormat="1" ht="15.75">
      <c r="M59773" s="172"/>
      <c r="N59773" s="172"/>
      <c r="O59773" s="172"/>
      <c r="U59773" s="173"/>
    </row>
    <row r="59774" spans="13:21" s="104" customFormat="1" ht="15.75">
      <c r="M59774" s="172"/>
      <c r="N59774" s="172"/>
      <c r="O59774" s="172"/>
      <c r="U59774" s="173"/>
    </row>
    <row r="59775" spans="13:21" s="104" customFormat="1" ht="15.75">
      <c r="M59775" s="172"/>
      <c r="N59775" s="172"/>
      <c r="O59775" s="172"/>
      <c r="U59775" s="173"/>
    </row>
    <row r="59776" spans="13:21" s="104" customFormat="1" ht="15.75">
      <c r="M59776" s="172"/>
      <c r="N59776" s="172"/>
      <c r="O59776" s="172"/>
      <c r="U59776" s="173"/>
    </row>
    <row r="59777" spans="13:21" s="104" customFormat="1" ht="15.75">
      <c r="M59777" s="172"/>
      <c r="N59777" s="172"/>
      <c r="O59777" s="172"/>
      <c r="U59777" s="173"/>
    </row>
    <row r="59778" spans="13:21" s="104" customFormat="1" ht="15.75">
      <c r="M59778" s="172"/>
      <c r="N59778" s="172"/>
      <c r="O59778" s="172"/>
      <c r="U59778" s="173"/>
    </row>
    <row r="59779" spans="13:21" s="104" customFormat="1" ht="15.75">
      <c r="M59779" s="172"/>
      <c r="N59779" s="172"/>
      <c r="O59779" s="172"/>
      <c r="U59779" s="173"/>
    </row>
    <row r="59780" spans="13:21" s="104" customFormat="1" ht="15.75">
      <c r="M59780" s="172"/>
      <c r="N59780" s="172"/>
      <c r="O59780" s="172"/>
      <c r="U59780" s="173"/>
    </row>
    <row r="59781" spans="13:21" s="104" customFormat="1" ht="15.75">
      <c r="M59781" s="172"/>
      <c r="N59781" s="172"/>
      <c r="O59781" s="172"/>
      <c r="U59781" s="173"/>
    </row>
    <row r="59782" spans="13:21" s="104" customFormat="1" ht="15.75">
      <c r="M59782" s="172"/>
      <c r="N59782" s="172"/>
      <c r="O59782" s="172"/>
      <c r="U59782" s="173"/>
    </row>
    <row r="59783" spans="13:21" s="104" customFormat="1" ht="15.75">
      <c r="M59783" s="172"/>
      <c r="N59783" s="172"/>
      <c r="O59783" s="172"/>
      <c r="U59783" s="173"/>
    </row>
    <row r="59784" spans="13:21" s="104" customFormat="1" ht="15.75">
      <c r="M59784" s="172"/>
      <c r="N59784" s="172"/>
      <c r="O59784" s="172"/>
      <c r="U59784" s="173"/>
    </row>
    <row r="59785" spans="13:21" s="104" customFormat="1" ht="15.75">
      <c r="M59785" s="172"/>
      <c r="N59785" s="172"/>
      <c r="O59785" s="172"/>
      <c r="U59785" s="173"/>
    </row>
    <row r="59786" spans="13:21" s="104" customFormat="1" ht="15.75">
      <c r="M59786" s="172"/>
      <c r="N59786" s="172"/>
      <c r="O59786" s="172"/>
      <c r="U59786" s="173"/>
    </row>
    <row r="59787" spans="13:21" s="104" customFormat="1" ht="15.75">
      <c r="M59787" s="172"/>
      <c r="N59787" s="172"/>
      <c r="O59787" s="172"/>
      <c r="U59787" s="173"/>
    </row>
    <row r="59788" spans="13:21" s="104" customFormat="1" ht="15.75">
      <c r="M59788" s="172"/>
      <c r="N59788" s="172"/>
      <c r="O59788" s="172"/>
      <c r="U59788" s="173"/>
    </row>
    <row r="59789" spans="13:21" s="104" customFormat="1" ht="15.75">
      <c r="M59789" s="172"/>
      <c r="N59789" s="172"/>
      <c r="O59789" s="172"/>
      <c r="U59789" s="173"/>
    </row>
    <row r="59790" spans="13:21" s="104" customFormat="1" ht="15.75">
      <c r="M59790" s="172"/>
      <c r="N59790" s="172"/>
      <c r="O59790" s="172"/>
      <c r="U59790" s="173"/>
    </row>
    <row r="59791" spans="13:21" s="104" customFormat="1" ht="15.75">
      <c r="M59791" s="172"/>
      <c r="N59791" s="172"/>
      <c r="O59791" s="172"/>
      <c r="U59791" s="173"/>
    </row>
    <row r="59792" spans="13:21" s="104" customFormat="1" ht="15.75">
      <c r="M59792" s="172"/>
      <c r="N59792" s="172"/>
      <c r="O59792" s="172"/>
      <c r="U59792" s="173"/>
    </row>
    <row r="59793" spans="13:21" s="104" customFormat="1" ht="15.75">
      <c r="M59793" s="172"/>
      <c r="N59793" s="172"/>
      <c r="O59793" s="172"/>
      <c r="U59793" s="173"/>
    </row>
    <row r="59794" spans="13:21" s="104" customFormat="1" ht="15.75">
      <c r="M59794" s="172"/>
      <c r="N59794" s="172"/>
      <c r="O59794" s="172"/>
      <c r="U59794" s="173"/>
    </row>
    <row r="59795" spans="13:21" s="104" customFormat="1" ht="15.75">
      <c r="M59795" s="172"/>
      <c r="N59795" s="172"/>
      <c r="O59795" s="172"/>
      <c r="U59795" s="173"/>
    </row>
    <row r="59796" spans="13:21" s="104" customFormat="1" ht="15.75">
      <c r="M59796" s="172"/>
      <c r="N59796" s="172"/>
      <c r="O59796" s="172"/>
      <c r="U59796" s="173"/>
    </row>
    <row r="59797" spans="13:21" s="104" customFormat="1" ht="15.75">
      <c r="M59797" s="172"/>
      <c r="N59797" s="172"/>
      <c r="O59797" s="172"/>
      <c r="U59797" s="173"/>
    </row>
    <row r="59798" spans="13:21" s="104" customFormat="1" ht="15.75">
      <c r="M59798" s="172"/>
      <c r="N59798" s="172"/>
      <c r="O59798" s="172"/>
      <c r="U59798" s="173"/>
    </row>
    <row r="59799" spans="13:21" s="104" customFormat="1" ht="15.75">
      <c r="M59799" s="172"/>
      <c r="N59799" s="172"/>
      <c r="O59799" s="172"/>
      <c r="U59799" s="173"/>
    </row>
    <row r="59800" spans="13:21" s="104" customFormat="1" ht="15.75">
      <c r="M59800" s="172"/>
      <c r="N59800" s="172"/>
      <c r="O59800" s="172"/>
      <c r="U59800" s="173"/>
    </row>
    <row r="59801" spans="13:21" s="104" customFormat="1" ht="15.75">
      <c r="M59801" s="172"/>
      <c r="N59801" s="172"/>
      <c r="O59801" s="172"/>
      <c r="U59801" s="173"/>
    </row>
    <row r="59802" spans="13:21" s="104" customFormat="1" ht="15.75">
      <c r="M59802" s="172"/>
      <c r="N59802" s="172"/>
      <c r="O59802" s="172"/>
      <c r="U59802" s="173"/>
    </row>
    <row r="59803" spans="13:21" s="104" customFormat="1" ht="15.75">
      <c r="M59803" s="172"/>
      <c r="N59803" s="172"/>
      <c r="O59803" s="172"/>
      <c r="U59803" s="173"/>
    </row>
    <row r="59804" spans="13:21" s="104" customFormat="1" ht="15.75">
      <c r="M59804" s="172"/>
      <c r="N59804" s="172"/>
      <c r="O59804" s="172"/>
      <c r="U59804" s="173"/>
    </row>
    <row r="59805" spans="13:21" s="104" customFormat="1" ht="15.75">
      <c r="M59805" s="172"/>
      <c r="N59805" s="172"/>
      <c r="O59805" s="172"/>
      <c r="U59805" s="173"/>
    </row>
    <row r="59806" spans="13:21" s="104" customFormat="1" ht="15.75">
      <c r="M59806" s="172"/>
      <c r="N59806" s="172"/>
      <c r="O59806" s="172"/>
      <c r="U59806" s="173"/>
    </row>
    <row r="59807" spans="13:21" s="104" customFormat="1" ht="15.75">
      <c r="M59807" s="172"/>
      <c r="N59807" s="172"/>
      <c r="O59807" s="172"/>
      <c r="U59807" s="173"/>
    </row>
    <row r="59808" spans="13:21" s="104" customFormat="1" ht="15.75">
      <c r="M59808" s="172"/>
      <c r="N59808" s="172"/>
      <c r="O59808" s="172"/>
      <c r="U59808" s="173"/>
    </row>
    <row r="59809" spans="13:21" s="104" customFormat="1" ht="15.75">
      <c r="M59809" s="172"/>
      <c r="N59809" s="172"/>
      <c r="O59809" s="172"/>
      <c r="U59809" s="173"/>
    </row>
    <row r="59810" spans="13:21" s="104" customFormat="1" ht="15.75">
      <c r="M59810" s="172"/>
      <c r="N59810" s="172"/>
      <c r="O59810" s="172"/>
      <c r="U59810" s="173"/>
    </row>
    <row r="59811" spans="13:21" s="104" customFormat="1" ht="15.75">
      <c r="M59811" s="172"/>
      <c r="N59811" s="172"/>
      <c r="O59811" s="172"/>
      <c r="U59811" s="173"/>
    </row>
    <row r="59812" spans="13:21" s="104" customFormat="1" ht="15.75">
      <c r="M59812" s="172"/>
      <c r="N59812" s="172"/>
      <c r="O59812" s="172"/>
      <c r="U59812" s="173"/>
    </row>
    <row r="59813" spans="13:21" s="104" customFormat="1" ht="15.75">
      <c r="M59813" s="172"/>
      <c r="N59813" s="172"/>
      <c r="O59813" s="172"/>
      <c r="U59813" s="173"/>
    </row>
    <row r="59814" spans="13:21" s="104" customFormat="1" ht="15.75">
      <c r="M59814" s="172"/>
      <c r="N59814" s="172"/>
      <c r="O59814" s="172"/>
      <c r="U59814" s="173"/>
    </row>
    <row r="59815" spans="13:21" s="104" customFormat="1" ht="15.75">
      <c r="M59815" s="172"/>
      <c r="N59815" s="172"/>
      <c r="O59815" s="172"/>
      <c r="U59815" s="173"/>
    </row>
    <row r="59816" spans="13:21" s="104" customFormat="1" ht="15.75">
      <c r="M59816" s="172"/>
      <c r="N59816" s="172"/>
      <c r="O59816" s="172"/>
      <c r="U59816" s="173"/>
    </row>
    <row r="59817" spans="13:21" s="104" customFormat="1" ht="15.75">
      <c r="M59817" s="172"/>
      <c r="N59817" s="172"/>
      <c r="O59817" s="172"/>
      <c r="U59817" s="173"/>
    </row>
    <row r="59818" spans="13:21" s="104" customFormat="1" ht="15.75">
      <c r="M59818" s="172"/>
      <c r="N59818" s="172"/>
      <c r="O59818" s="172"/>
      <c r="U59818" s="173"/>
    </row>
    <row r="59819" spans="13:21" s="104" customFormat="1" ht="15.75">
      <c r="M59819" s="172"/>
      <c r="N59819" s="172"/>
      <c r="O59819" s="172"/>
      <c r="U59819" s="173"/>
    </row>
    <row r="59820" spans="13:21" s="104" customFormat="1" ht="15.75">
      <c r="M59820" s="172"/>
      <c r="N59820" s="172"/>
      <c r="O59820" s="172"/>
      <c r="U59820" s="173"/>
    </row>
    <row r="59821" spans="13:21" s="104" customFormat="1" ht="15.75">
      <c r="M59821" s="172"/>
      <c r="N59821" s="172"/>
      <c r="O59821" s="172"/>
      <c r="U59821" s="173"/>
    </row>
    <row r="59822" spans="13:21" s="104" customFormat="1" ht="15.75">
      <c r="M59822" s="172"/>
      <c r="N59822" s="172"/>
      <c r="O59822" s="172"/>
      <c r="U59822" s="173"/>
    </row>
    <row r="59823" spans="13:21" s="104" customFormat="1" ht="15.75">
      <c r="M59823" s="172"/>
      <c r="N59823" s="172"/>
      <c r="O59823" s="172"/>
      <c r="U59823" s="173"/>
    </row>
    <row r="59824" spans="13:21" s="104" customFormat="1" ht="15.75">
      <c r="M59824" s="172"/>
      <c r="N59824" s="172"/>
      <c r="O59824" s="172"/>
      <c r="U59824" s="173"/>
    </row>
    <row r="59825" spans="13:21" s="104" customFormat="1" ht="15.75">
      <c r="M59825" s="172"/>
      <c r="N59825" s="172"/>
      <c r="O59825" s="172"/>
      <c r="U59825" s="173"/>
    </row>
    <row r="59826" spans="13:21" s="104" customFormat="1" ht="15.75">
      <c r="M59826" s="172"/>
      <c r="N59826" s="172"/>
      <c r="O59826" s="172"/>
      <c r="U59826" s="173"/>
    </row>
    <row r="59827" spans="13:21" s="104" customFormat="1" ht="15.75">
      <c r="M59827" s="172"/>
      <c r="N59827" s="172"/>
      <c r="O59827" s="172"/>
      <c r="U59827" s="173"/>
    </row>
    <row r="59828" spans="13:21" s="104" customFormat="1" ht="15.75">
      <c r="M59828" s="172"/>
      <c r="N59828" s="172"/>
      <c r="O59828" s="172"/>
      <c r="U59828" s="173"/>
    </row>
    <row r="59829" spans="13:21" s="104" customFormat="1" ht="15.75">
      <c r="M59829" s="172"/>
      <c r="N59829" s="172"/>
      <c r="O59829" s="172"/>
      <c r="U59829" s="173"/>
    </row>
    <row r="59830" spans="13:21" s="104" customFormat="1" ht="15.75">
      <c r="M59830" s="172"/>
      <c r="N59830" s="172"/>
      <c r="O59830" s="172"/>
      <c r="U59830" s="173"/>
    </row>
    <row r="59831" spans="13:21" s="104" customFormat="1" ht="15.75">
      <c r="M59831" s="172"/>
      <c r="N59831" s="172"/>
      <c r="O59831" s="172"/>
      <c r="U59831" s="173"/>
    </row>
    <row r="59832" spans="13:21" s="104" customFormat="1" ht="15.75">
      <c r="M59832" s="172"/>
      <c r="N59832" s="172"/>
      <c r="O59832" s="172"/>
      <c r="U59832" s="173"/>
    </row>
    <row r="59833" spans="13:21" s="104" customFormat="1" ht="15.75">
      <c r="M59833" s="172"/>
      <c r="N59833" s="172"/>
      <c r="O59833" s="172"/>
      <c r="U59833" s="173"/>
    </row>
    <row r="59834" spans="13:21" s="104" customFormat="1" ht="15.75">
      <c r="M59834" s="172"/>
      <c r="N59834" s="172"/>
      <c r="O59834" s="172"/>
      <c r="U59834" s="173"/>
    </row>
    <row r="59835" spans="13:21" s="104" customFormat="1" ht="15.75">
      <c r="M59835" s="172"/>
      <c r="N59835" s="172"/>
      <c r="O59835" s="172"/>
      <c r="U59835" s="173"/>
    </row>
    <row r="59836" spans="13:21" s="104" customFormat="1" ht="15.75">
      <c r="M59836" s="172"/>
      <c r="N59836" s="172"/>
      <c r="O59836" s="172"/>
      <c r="U59836" s="173"/>
    </row>
    <row r="59837" spans="13:21" s="104" customFormat="1" ht="15.75">
      <c r="M59837" s="172"/>
      <c r="N59837" s="172"/>
      <c r="O59837" s="172"/>
      <c r="U59837" s="173"/>
    </row>
    <row r="59838" spans="13:21" s="104" customFormat="1" ht="15.75">
      <c r="M59838" s="172"/>
      <c r="N59838" s="172"/>
      <c r="O59838" s="172"/>
      <c r="U59838" s="173"/>
    </row>
    <row r="59839" spans="13:21" s="104" customFormat="1" ht="15.75">
      <c r="M59839" s="172"/>
      <c r="N59839" s="172"/>
      <c r="O59839" s="172"/>
      <c r="U59839" s="173"/>
    </row>
    <row r="59840" spans="13:21" s="104" customFormat="1" ht="15.75">
      <c r="M59840" s="172"/>
      <c r="N59840" s="172"/>
      <c r="O59840" s="172"/>
      <c r="U59840" s="173"/>
    </row>
    <row r="59841" spans="13:21" s="104" customFormat="1" ht="15.75">
      <c r="M59841" s="172"/>
      <c r="N59841" s="172"/>
      <c r="O59841" s="172"/>
      <c r="U59841" s="173"/>
    </row>
    <row r="59842" spans="13:21" s="104" customFormat="1" ht="15.75">
      <c r="M59842" s="172"/>
      <c r="N59842" s="172"/>
      <c r="O59842" s="172"/>
      <c r="U59842" s="173"/>
    </row>
    <row r="59843" spans="13:21" s="104" customFormat="1" ht="15.75">
      <c r="M59843" s="172"/>
      <c r="N59843" s="172"/>
      <c r="O59843" s="172"/>
      <c r="U59843" s="173"/>
    </row>
    <row r="59844" spans="13:21" s="104" customFormat="1" ht="15.75">
      <c r="M59844" s="172"/>
      <c r="N59844" s="172"/>
      <c r="O59844" s="172"/>
      <c r="U59844" s="173"/>
    </row>
    <row r="59845" spans="13:21" s="104" customFormat="1" ht="15.75">
      <c r="M59845" s="172"/>
      <c r="N59845" s="172"/>
      <c r="O59845" s="172"/>
      <c r="U59845" s="173"/>
    </row>
    <row r="59846" spans="13:21" s="104" customFormat="1" ht="15.75">
      <c r="M59846" s="172"/>
      <c r="N59846" s="172"/>
      <c r="O59846" s="172"/>
      <c r="U59846" s="173"/>
    </row>
    <row r="59847" spans="13:21" s="104" customFormat="1" ht="15.75">
      <c r="M59847" s="172"/>
      <c r="N59847" s="172"/>
      <c r="O59847" s="172"/>
      <c r="U59847" s="173"/>
    </row>
    <row r="59848" spans="13:21" s="104" customFormat="1" ht="15.75">
      <c r="M59848" s="172"/>
      <c r="N59848" s="172"/>
      <c r="O59848" s="172"/>
      <c r="U59848" s="173"/>
    </row>
    <row r="59849" spans="13:21" s="104" customFormat="1" ht="15.75">
      <c r="M59849" s="172"/>
      <c r="N59849" s="172"/>
      <c r="O59849" s="172"/>
      <c r="U59849" s="173"/>
    </row>
    <row r="59850" spans="13:21" s="104" customFormat="1" ht="15.75">
      <c r="M59850" s="172"/>
      <c r="N59850" s="172"/>
      <c r="O59850" s="172"/>
      <c r="U59850" s="173"/>
    </row>
    <row r="59851" spans="13:21" s="104" customFormat="1" ht="15.75">
      <c r="M59851" s="172"/>
      <c r="N59851" s="172"/>
      <c r="O59851" s="172"/>
      <c r="U59851" s="173"/>
    </row>
    <row r="59852" spans="13:21" s="104" customFormat="1" ht="15.75">
      <c r="M59852" s="172"/>
      <c r="N59852" s="172"/>
      <c r="O59852" s="172"/>
      <c r="U59852" s="173"/>
    </row>
    <row r="59853" spans="13:21" s="104" customFormat="1" ht="15.75">
      <c r="M59853" s="172"/>
      <c r="N59853" s="172"/>
      <c r="O59853" s="172"/>
      <c r="U59853" s="173"/>
    </row>
    <row r="59854" spans="13:21" s="104" customFormat="1" ht="15.75">
      <c r="M59854" s="172"/>
      <c r="N59854" s="172"/>
      <c r="O59854" s="172"/>
      <c r="U59854" s="173"/>
    </row>
    <row r="59855" spans="13:21" s="104" customFormat="1" ht="15.75">
      <c r="M59855" s="172"/>
      <c r="N59855" s="172"/>
      <c r="O59855" s="172"/>
      <c r="U59855" s="173"/>
    </row>
    <row r="59856" spans="13:21" s="104" customFormat="1" ht="15.75">
      <c r="M59856" s="172"/>
      <c r="N59856" s="172"/>
      <c r="O59856" s="172"/>
      <c r="U59856" s="173"/>
    </row>
    <row r="59857" spans="13:21" s="104" customFormat="1" ht="15.75">
      <c r="M59857" s="172"/>
      <c r="N59857" s="172"/>
      <c r="O59857" s="172"/>
      <c r="U59857" s="173"/>
    </row>
    <row r="59858" spans="13:21" s="104" customFormat="1" ht="15.75">
      <c r="M59858" s="172"/>
      <c r="N59858" s="172"/>
      <c r="O59858" s="172"/>
      <c r="U59858" s="173"/>
    </row>
    <row r="59859" spans="13:21" s="104" customFormat="1" ht="15.75">
      <c r="M59859" s="172"/>
      <c r="N59859" s="172"/>
      <c r="O59859" s="172"/>
      <c r="U59859" s="173"/>
    </row>
    <row r="59860" spans="13:21" s="104" customFormat="1" ht="15.75">
      <c r="M59860" s="172"/>
      <c r="N59860" s="172"/>
      <c r="O59860" s="172"/>
      <c r="U59860" s="173"/>
    </row>
    <row r="59861" spans="13:21" s="104" customFormat="1" ht="15.75">
      <c r="M59861" s="172"/>
      <c r="N59861" s="172"/>
      <c r="O59861" s="172"/>
      <c r="U59861" s="173"/>
    </row>
    <row r="59862" spans="13:21" s="104" customFormat="1" ht="15.75">
      <c r="M59862" s="172"/>
      <c r="N59862" s="172"/>
      <c r="O59862" s="172"/>
      <c r="U59862" s="173"/>
    </row>
    <row r="59863" spans="13:21" s="104" customFormat="1" ht="15.75">
      <c r="M59863" s="172"/>
      <c r="N59863" s="172"/>
      <c r="O59863" s="172"/>
      <c r="U59863" s="173"/>
    </row>
    <row r="59864" spans="13:21" s="104" customFormat="1" ht="15.75">
      <c r="M59864" s="172"/>
      <c r="N59864" s="172"/>
      <c r="O59864" s="172"/>
      <c r="U59864" s="173"/>
    </row>
    <row r="59865" spans="13:21" s="104" customFormat="1" ht="15.75">
      <c r="M59865" s="172"/>
      <c r="N59865" s="172"/>
      <c r="O59865" s="172"/>
      <c r="U59865" s="173"/>
    </row>
    <row r="59866" spans="13:21" s="104" customFormat="1" ht="15.75">
      <c r="M59866" s="172"/>
      <c r="N59866" s="172"/>
      <c r="O59866" s="172"/>
      <c r="U59866" s="173"/>
    </row>
    <row r="59867" spans="13:21" s="104" customFormat="1" ht="15.75">
      <c r="M59867" s="172"/>
      <c r="N59867" s="172"/>
      <c r="O59867" s="172"/>
      <c r="U59867" s="173"/>
    </row>
    <row r="59868" spans="13:21" s="104" customFormat="1" ht="15.75">
      <c r="M59868" s="172"/>
      <c r="N59868" s="172"/>
      <c r="O59868" s="172"/>
      <c r="U59868" s="173"/>
    </row>
    <row r="59869" spans="13:21" s="104" customFormat="1" ht="15.75">
      <c r="M59869" s="172"/>
      <c r="N59869" s="172"/>
      <c r="O59869" s="172"/>
      <c r="U59869" s="173"/>
    </row>
    <row r="59870" spans="13:21" s="104" customFormat="1" ht="15.75">
      <c r="M59870" s="172"/>
      <c r="N59870" s="172"/>
      <c r="O59870" s="172"/>
      <c r="U59870" s="173"/>
    </row>
    <row r="59871" spans="13:21" s="104" customFormat="1" ht="15.75">
      <c r="M59871" s="172"/>
      <c r="N59871" s="172"/>
      <c r="O59871" s="172"/>
      <c r="U59871" s="173"/>
    </row>
    <row r="59872" spans="13:21" s="104" customFormat="1" ht="15.75">
      <c r="M59872" s="172"/>
      <c r="N59872" s="172"/>
      <c r="O59872" s="172"/>
      <c r="U59872" s="173"/>
    </row>
    <row r="59873" spans="13:21" s="104" customFormat="1" ht="15.75">
      <c r="M59873" s="172"/>
      <c r="N59873" s="172"/>
      <c r="O59873" s="172"/>
      <c r="U59873" s="173"/>
    </row>
    <row r="59874" spans="13:21" s="104" customFormat="1" ht="15.75">
      <c r="M59874" s="172"/>
      <c r="N59874" s="172"/>
      <c r="O59874" s="172"/>
      <c r="U59874" s="173"/>
    </row>
    <row r="59875" spans="13:21" s="104" customFormat="1" ht="15.75">
      <c r="M59875" s="172"/>
      <c r="N59875" s="172"/>
      <c r="O59875" s="172"/>
      <c r="U59875" s="173"/>
    </row>
    <row r="59876" spans="13:21" s="104" customFormat="1" ht="15.75">
      <c r="M59876" s="172"/>
      <c r="N59876" s="172"/>
      <c r="O59876" s="172"/>
      <c r="U59876" s="173"/>
    </row>
    <row r="59877" spans="13:21" s="104" customFormat="1" ht="15.75">
      <c r="M59877" s="172"/>
      <c r="N59877" s="172"/>
      <c r="O59877" s="172"/>
      <c r="U59877" s="173"/>
    </row>
    <row r="59878" spans="13:21" s="104" customFormat="1" ht="15.75">
      <c r="M59878" s="172"/>
      <c r="N59878" s="172"/>
      <c r="O59878" s="172"/>
      <c r="U59878" s="173"/>
    </row>
    <row r="59879" spans="13:21" s="104" customFormat="1" ht="15.75">
      <c r="M59879" s="172"/>
      <c r="N59879" s="172"/>
      <c r="O59879" s="172"/>
      <c r="U59879" s="173"/>
    </row>
    <row r="59880" spans="13:21" s="104" customFormat="1" ht="15.75">
      <c r="M59880" s="172"/>
      <c r="N59880" s="172"/>
      <c r="O59880" s="172"/>
      <c r="U59880" s="173"/>
    </row>
    <row r="59881" spans="13:21" s="104" customFormat="1" ht="15.75">
      <c r="M59881" s="172"/>
      <c r="N59881" s="172"/>
      <c r="O59881" s="172"/>
      <c r="U59881" s="173"/>
    </row>
    <row r="59882" spans="13:21" s="104" customFormat="1" ht="15.75">
      <c r="M59882" s="172"/>
      <c r="N59882" s="172"/>
      <c r="O59882" s="172"/>
      <c r="U59882" s="173"/>
    </row>
    <row r="59883" spans="13:21" s="104" customFormat="1" ht="15.75">
      <c r="M59883" s="172"/>
      <c r="N59883" s="172"/>
      <c r="O59883" s="172"/>
      <c r="U59883" s="173"/>
    </row>
    <row r="59884" spans="13:21" s="104" customFormat="1" ht="15.75">
      <c r="M59884" s="172"/>
      <c r="N59884" s="172"/>
      <c r="O59884" s="172"/>
      <c r="U59884" s="173"/>
    </row>
    <row r="59885" spans="13:21" s="104" customFormat="1" ht="15.75">
      <c r="M59885" s="172"/>
      <c r="N59885" s="172"/>
      <c r="O59885" s="172"/>
      <c r="U59885" s="173"/>
    </row>
    <row r="59886" spans="13:21" s="104" customFormat="1" ht="15.75">
      <c r="M59886" s="172"/>
      <c r="N59886" s="172"/>
      <c r="O59886" s="172"/>
      <c r="U59886" s="173"/>
    </row>
    <row r="59887" spans="13:21" s="104" customFormat="1" ht="15.75">
      <c r="M59887" s="172"/>
      <c r="N59887" s="172"/>
      <c r="O59887" s="172"/>
      <c r="U59887" s="173"/>
    </row>
    <row r="59888" spans="13:21" s="104" customFormat="1" ht="15.75">
      <c r="M59888" s="172"/>
      <c r="N59888" s="172"/>
      <c r="O59888" s="172"/>
      <c r="U59888" s="173"/>
    </row>
    <row r="59889" spans="13:21" s="104" customFormat="1" ht="15.75">
      <c r="M59889" s="172"/>
      <c r="N59889" s="172"/>
      <c r="O59889" s="172"/>
      <c r="U59889" s="173"/>
    </row>
    <row r="59890" spans="13:21" s="104" customFormat="1" ht="15.75">
      <c r="M59890" s="172"/>
      <c r="N59890" s="172"/>
      <c r="O59890" s="172"/>
      <c r="U59890" s="173"/>
    </row>
    <row r="59891" spans="13:21" s="104" customFormat="1" ht="15.75">
      <c r="M59891" s="172"/>
      <c r="N59891" s="172"/>
      <c r="O59891" s="172"/>
      <c r="U59891" s="173"/>
    </row>
    <row r="59892" spans="13:21" s="104" customFormat="1" ht="15.75">
      <c r="M59892" s="172"/>
      <c r="N59892" s="172"/>
      <c r="O59892" s="172"/>
      <c r="U59892" s="173"/>
    </row>
    <row r="59893" spans="13:21" s="104" customFormat="1" ht="15.75">
      <c r="M59893" s="172"/>
      <c r="N59893" s="172"/>
      <c r="O59893" s="172"/>
      <c r="U59893" s="173"/>
    </row>
    <row r="59894" spans="13:21" s="104" customFormat="1" ht="15.75">
      <c r="M59894" s="172"/>
      <c r="N59894" s="172"/>
      <c r="O59894" s="172"/>
      <c r="U59894" s="173"/>
    </row>
    <row r="59895" spans="13:21" s="104" customFormat="1" ht="15.75">
      <c r="M59895" s="172"/>
      <c r="N59895" s="172"/>
      <c r="O59895" s="172"/>
      <c r="U59895" s="173"/>
    </row>
    <row r="59896" spans="13:21" s="104" customFormat="1" ht="15.75">
      <c r="M59896" s="172"/>
      <c r="N59896" s="172"/>
      <c r="O59896" s="172"/>
      <c r="U59896" s="173"/>
    </row>
    <row r="59897" spans="13:21" s="104" customFormat="1" ht="15.75">
      <c r="M59897" s="172"/>
      <c r="N59897" s="172"/>
      <c r="O59897" s="172"/>
      <c r="U59897" s="173"/>
    </row>
    <row r="59898" spans="13:21" s="104" customFormat="1" ht="15.75">
      <c r="M59898" s="172"/>
      <c r="N59898" s="172"/>
      <c r="O59898" s="172"/>
      <c r="U59898" s="173"/>
    </row>
    <row r="59899" spans="13:21" s="104" customFormat="1" ht="15.75">
      <c r="M59899" s="172"/>
      <c r="N59899" s="172"/>
      <c r="O59899" s="172"/>
      <c r="U59899" s="173"/>
    </row>
    <row r="59900" spans="13:21" s="104" customFormat="1" ht="15.75">
      <c r="M59900" s="172"/>
      <c r="N59900" s="172"/>
      <c r="O59900" s="172"/>
      <c r="U59900" s="173"/>
    </row>
    <row r="59901" spans="13:21" s="104" customFormat="1" ht="15.75">
      <c r="M59901" s="172"/>
      <c r="N59901" s="172"/>
      <c r="O59901" s="172"/>
      <c r="U59901" s="173"/>
    </row>
    <row r="59902" spans="13:21" s="104" customFormat="1" ht="15.75">
      <c r="M59902" s="172"/>
      <c r="N59902" s="172"/>
      <c r="O59902" s="172"/>
      <c r="U59902" s="173"/>
    </row>
    <row r="59903" spans="13:21" s="104" customFormat="1" ht="15.75">
      <c r="M59903" s="172"/>
      <c r="N59903" s="172"/>
      <c r="O59903" s="172"/>
      <c r="U59903" s="173"/>
    </row>
    <row r="59904" spans="13:21" s="104" customFormat="1" ht="15.75">
      <c r="M59904" s="172"/>
      <c r="N59904" s="172"/>
      <c r="O59904" s="172"/>
      <c r="U59904" s="173"/>
    </row>
    <row r="59905" spans="13:21" s="104" customFormat="1" ht="15.75">
      <c r="M59905" s="172"/>
      <c r="N59905" s="172"/>
      <c r="O59905" s="172"/>
      <c r="U59905" s="173"/>
    </row>
    <row r="59906" spans="13:21" s="104" customFormat="1" ht="15.75">
      <c r="M59906" s="172"/>
      <c r="N59906" s="172"/>
      <c r="O59906" s="172"/>
      <c r="U59906" s="173"/>
    </row>
    <row r="59907" spans="13:21" s="104" customFormat="1" ht="15.75">
      <c r="M59907" s="172"/>
      <c r="N59907" s="172"/>
      <c r="O59907" s="172"/>
      <c r="U59907" s="173"/>
    </row>
    <row r="59908" spans="13:21" s="104" customFormat="1" ht="15.75">
      <c r="M59908" s="172"/>
      <c r="N59908" s="172"/>
      <c r="O59908" s="172"/>
      <c r="U59908" s="173"/>
    </row>
    <row r="59909" spans="13:21" s="104" customFormat="1" ht="15.75">
      <c r="M59909" s="172"/>
      <c r="N59909" s="172"/>
      <c r="O59909" s="172"/>
      <c r="U59909" s="173"/>
    </row>
    <row r="59910" spans="13:21" s="104" customFormat="1" ht="15.75">
      <c r="M59910" s="172"/>
      <c r="N59910" s="172"/>
      <c r="O59910" s="172"/>
      <c r="U59910" s="173"/>
    </row>
    <row r="59911" spans="13:21" s="104" customFormat="1" ht="15.75">
      <c r="M59911" s="172"/>
      <c r="N59911" s="172"/>
      <c r="O59911" s="172"/>
      <c r="U59911" s="173"/>
    </row>
    <row r="59912" spans="13:21" s="104" customFormat="1" ht="15.75">
      <c r="M59912" s="172"/>
      <c r="N59912" s="172"/>
      <c r="O59912" s="172"/>
      <c r="U59912" s="173"/>
    </row>
    <row r="59913" spans="13:21" s="104" customFormat="1" ht="15.75">
      <c r="M59913" s="172"/>
      <c r="N59913" s="172"/>
      <c r="O59913" s="172"/>
      <c r="U59913" s="173"/>
    </row>
    <row r="59914" spans="13:21" s="104" customFormat="1" ht="15.75">
      <c r="M59914" s="172"/>
      <c r="N59914" s="172"/>
      <c r="O59914" s="172"/>
      <c r="U59914" s="173"/>
    </row>
    <row r="59915" spans="13:21" s="104" customFormat="1" ht="15.75">
      <c r="M59915" s="172"/>
      <c r="N59915" s="172"/>
      <c r="O59915" s="172"/>
      <c r="U59915" s="173"/>
    </row>
    <row r="59916" spans="13:21" s="104" customFormat="1" ht="15.75">
      <c r="M59916" s="172"/>
      <c r="N59916" s="172"/>
      <c r="O59916" s="172"/>
      <c r="U59916" s="173"/>
    </row>
    <row r="59917" spans="13:21" s="104" customFormat="1" ht="15.75">
      <c r="M59917" s="172"/>
      <c r="N59917" s="172"/>
      <c r="O59917" s="172"/>
      <c r="U59917" s="173"/>
    </row>
    <row r="59918" spans="13:21" s="104" customFormat="1" ht="15.75">
      <c r="M59918" s="172"/>
      <c r="N59918" s="172"/>
      <c r="O59918" s="172"/>
      <c r="U59918" s="173"/>
    </row>
    <row r="59919" spans="13:21" s="104" customFormat="1" ht="15.75">
      <c r="M59919" s="172"/>
      <c r="N59919" s="172"/>
      <c r="O59919" s="172"/>
      <c r="U59919" s="173"/>
    </row>
    <row r="59920" spans="13:21" s="104" customFormat="1" ht="15.75">
      <c r="M59920" s="172"/>
      <c r="N59920" s="172"/>
      <c r="O59920" s="172"/>
      <c r="U59920" s="173"/>
    </row>
    <row r="59921" spans="13:21" s="104" customFormat="1" ht="15.75">
      <c r="M59921" s="172"/>
      <c r="N59921" s="172"/>
      <c r="O59921" s="172"/>
      <c r="U59921" s="173"/>
    </row>
    <row r="59922" spans="13:21" s="104" customFormat="1" ht="15.75">
      <c r="M59922" s="172"/>
      <c r="N59922" s="172"/>
      <c r="O59922" s="172"/>
      <c r="U59922" s="173"/>
    </row>
    <row r="59923" spans="13:21" s="104" customFormat="1" ht="15.75">
      <c r="M59923" s="172"/>
      <c r="N59923" s="172"/>
      <c r="O59923" s="172"/>
      <c r="U59923" s="173"/>
    </row>
    <row r="59924" spans="13:21" s="104" customFormat="1" ht="15.75">
      <c r="M59924" s="172"/>
      <c r="N59924" s="172"/>
      <c r="O59924" s="172"/>
      <c r="U59924" s="173"/>
    </row>
    <row r="59925" spans="13:21" s="104" customFormat="1" ht="15.75">
      <c r="M59925" s="172"/>
      <c r="N59925" s="172"/>
      <c r="O59925" s="172"/>
      <c r="U59925" s="173"/>
    </row>
    <row r="59926" spans="13:21" s="104" customFormat="1" ht="15.75">
      <c r="M59926" s="172"/>
      <c r="N59926" s="172"/>
      <c r="O59926" s="172"/>
      <c r="U59926" s="173"/>
    </row>
    <row r="59927" spans="13:21" s="104" customFormat="1" ht="15.75">
      <c r="M59927" s="172"/>
      <c r="N59927" s="172"/>
      <c r="O59927" s="172"/>
      <c r="U59927" s="173"/>
    </row>
    <row r="59928" spans="13:21" s="104" customFormat="1" ht="15.75">
      <c r="M59928" s="172"/>
      <c r="N59928" s="172"/>
      <c r="O59928" s="172"/>
      <c r="U59928" s="173"/>
    </row>
    <row r="59929" spans="13:21" s="104" customFormat="1" ht="15.75">
      <c r="M59929" s="172"/>
      <c r="N59929" s="172"/>
      <c r="O59929" s="172"/>
      <c r="U59929" s="173"/>
    </row>
    <row r="59930" spans="13:21" s="104" customFormat="1" ht="15.75">
      <c r="M59930" s="172"/>
      <c r="N59930" s="172"/>
      <c r="O59930" s="172"/>
      <c r="U59930" s="173"/>
    </row>
    <row r="59931" spans="13:21" s="104" customFormat="1" ht="15.75">
      <c r="M59931" s="172"/>
      <c r="N59931" s="172"/>
      <c r="O59931" s="172"/>
      <c r="U59931" s="173"/>
    </row>
    <row r="59932" spans="13:21" s="104" customFormat="1" ht="15.75">
      <c r="M59932" s="172"/>
      <c r="N59932" s="172"/>
      <c r="O59932" s="172"/>
      <c r="U59932" s="173"/>
    </row>
    <row r="59933" spans="13:21" s="104" customFormat="1" ht="15.75">
      <c r="M59933" s="172"/>
      <c r="N59933" s="172"/>
      <c r="O59933" s="172"/>
      <c r="U59933" s="173"/>
    </row>
    <row r="59934" spans="13:21" s="104" customFormat="1" ht="15.75">
      <c r="M59934" s="172"/>
      <c r="N59934" s="172"/>
      <c r="O59934" s="172"/>
      <c r="U59934" s="173"/>
    </row>
    <row r="59935" spans="13:21" s="104" customFormat="1" ht="15.75">
      <c r="M59935" s="172"/>
      <c r="N59935" s="172"/>
      <c r="O59935" s="172"/>
      <c r="U59935" s="173"/>
    </row>
    <row r="59936" spans="13:21" s="104" customFormat="1" ht="15.75">
      <c r="M59936" s="172"/>
      <c r="N59936" s="172"/>
      <c r="O59936" s="172"/>
      <c r="U59936" s="173"/>
    </row>
    <row r="59937" spans="13:21" s="104" customFormat="1" ht="15.75">
      <c r="M59937" s="172"/>
      <c r="N59937" s="172"/>
      <c r="O59937" s="172"/>
      <c r="U59937" s="173"/>
    </row>
    <row r="59938" spans="13:21" s="104" customFormat="1" ht="15.75">
      <c r="M59938" s="172"/>
      <c r="N59938" s="172"/>
      <c r="O59938" s="172"/>
      <c r="U59938" s="173"/>
    </row>
    <row r="59939" spans="13:21" s="104" customFormat="1" ht="15.75">
      <c r="M59939" s="172"/>
      <c r="N59939" s="172"/>
      <c r="O59939" s="172"/>
      <c r="U59939" s="173"/>
    </row>
    <row r="59940" spans="13:21" s="104" customFormat="1" ht="15.75">
      <c r="M59940" s="172"/>
      <c r="N59940" s="172"/>
      <c r="O59940" s="172"/>
      <c r="U59940" s="173"/>
    </row>
    <row r="59941" spans="13:21" s="104" customFormat="1" ht="15.75">
      <c r="M59941" s="172"/>
      <c r="N59941" s="172"/>
      <c r="O59941" s="172"/>
      <c r="U59941" s="173"/>
    </row>
    <row r="59942" spans="13:21" s="104" customFormat="1" ht="15.75">
      <c r="M59942" s="172"/>
      <c r="N59942" s="172"/>
      <c r="O59942" s="172"/>
      <c r="U59942" s="173"/>
    </row>
    <row r="59943" spans="13:21" s="104" customFormat="1" ht="15.75">
      <c r="M59943" s="172"/>
      <c r="N59943" s="172"/>
      <c r="O59943" s="172"/>
      <c r="U59943" s="173"/>
    </row>
    <row r="59944" spans="13:21" s="104" customFormat="1" ht="15.75">
      <c r="M59944" s="172"/>
      <c r="N59944" s="172"/>
      <c r="O59944" s="172"/>
      <c r="U59944" s="173"/>
    </row>
    <row r="59945" spans="13:21" s="104" customFormat="1" ht="15.75">
      <c r="M59945" s="172"/>
      <c r="N59945" s="172"/>
      <c r="O59945" s="172"/>
      <c r="U59945" s="173"/>
    </row>
    <row r="59946" spans="13:21" s="104" customFormat="1" ht="15.75">
      <c r="M59946" s="172"/>
      <c r="N59946" s="172"/>
      <c r="O59946" s="172"/>
      <c r="U59946" s="173"/>
    </row>
    <row r="59947" spans="13:21" s="104" customFormat="1" ht="15.75">
      <c r="M59947" s="172"/>
      <c r="N59947" s="172"/>
      <c r="O59947" s="172"/>
      <c r="U59947" s="173"/>
    </row>
    <row r="59948" spans="13:21" s="104" customFormat="1" ht="15.75">
      <c r="M59948" s="172"/>
      <c r="N59948" s="172"/>
      <c r="O59948" s="172"/>
      <c r="U59948" s="173"/>
    </row>
    <row r="59949" spans="13:21" s="104" customFormat="1" ht="15.75">
      <c r="M59949" s="172"/>
      <c r="N59949" s="172"/>
      <c r="O59949" s="172"/>
      <c r="U59949" s="173"/>
    </row>
    <row r="59950" spans="13:21" s="104" customFormat="1" ht="15.75">
      <c r="M59950" s="172"/>
      <c r="N59950" s="172"/>
      <c r="O59950" s="172"/>
      <c r="U59950" s="173"/>
    </row>
    <row r="59951" spans="13:21" s="104" customFormat="1" ht="15.75">
      <c r="M59951" s="172"/>
      <c r="N59951" s="172"/>
      <c r="O59951" s="172"/>
      <c r="U59951" s="173"/>
    </row>
    <row r="59952" spans="13:21" s="104" customFormat="1" ht="15.75">
      <c r="M59952" s="172"/>
      <c r="N59952" s="172"/>
      <c r="O59952" s="172"/>
      <c r="U59952" s="173"/>
    </row>
    <row r="59953" spans="13:21" s="104" customFormat="1" ht="15.75">
      <c r="M59953" s="172"/>
      <c r="N59953" s="172"/>
      <c r="O59953" s="172"/>
      <c r="U59953" s="173"/>
    </row>
    <row r="59954" spans="13:21" s="104" customFormat="1" ht="15.75">
      <c r="M59954" s="172"/>
      <c r="N59954" s="172"/>
      <c r="O59954" s="172"/>
      <c r="U59954" s="173"/>
    </row>
    <row r="59955" spans="13:21" s="104" customFormat="1" ht="15.75">
      <c r="M59955" s="172"/>
      <c r="N59955" s="172"/>
      <c r="O59955" s="172"/>
      <c r="U59955" s="173"/>
    </row>
    <row r="59956" spans="13:21" s="104" customFormat="1" ht="15.75">
      <c r="M59956" s="172"/>
      <c r="N59956" s="172"/>
      <c r="O59956" s="172"/>
      <c r="U59956" s="173"/>
    </row>
    <row r="59957" spans="13:21" s="104" customFormat="1" ht="15.75">
      <c r="M59957" s="172"/>
      <c r="N59957" s="172"/>
      <c r="O59957" s="172"/>
      <c r="U59957" s="173"/>
    </row>
    <row r="59958" spans="13:21" s="104" customFormat="1" ht="15.75">
      <c r="M59958" s="172"/>
      <c r="N59958" s="172"/>
      <c r="O59958" s="172"/>
      <c r="U59958" s="173"/>
    </row>
    <row r="59959" spans="13:21" s="104" customFormat="1" ht="15.75">
      <c r="M59959" s="172"/>
      <c r="N59959" s="172"/>
      <c r="O59959" s="172"/>
      <c r="U59959" s="173"/>
    </row>
    <row r="59960" spans="13:21" s="104" customFormat="1" ht="15.75">
      <c r="M59960" s="172"/>
      <c r="N59960" s="172"/>
      <c r="O59960" s="172"/>
      <c r="U59960" s="173"/>
    </row>
    <row r="59961" spans="13:21" s="104" customFormat="1" ht="15.75">
      <c r="M59961" s="172"/>
      <c r="N59961" s="172"/>
      <c r="O59961" s="172"/>
      <c r="U59961" s="173"/>
    </row>
    <row r="59962" spans="13:21" s="104" customFormat="1" ht="15.75">
      <c r="M59962" s="172"/>
      <c r="N59962" s="172"/>
      <c r="O59962" s="172"/>
      <c r="U59962" s="173"/>
    </row>
    <row r="59963" spans="13:21" s="104" customFormat="1" ht="15.75">
      <c r="M59963" s="172"/>
      <c r="N59963" s="172"/>
      <c r="O59963" s="172"/>
      <c r="U59963" s="173"/>
    </row>
    <row r="59964" spans="13:21" s="104" customFormat="1" ht="15.75">
      <c r="M59964" s="172"/>
      <c r="N59964" s="172"/>
      <c r="O59964" s="172"/>
      <c r="U59964" s="173"/>
    </row>
    <row r="59965" spans="13:21" s="104" customFormat="1" ht="15.75">
      <c r="M59965" s="172"/>
      <c r="N59965" s="172"/>
      <c r="O59965" s="172"/>
      <c r="U59965" s="173"/>
    </row>
    <row r="59966" spans="13:21" s="104" customFormat="1" ht="15.75">
      <c r="M59966" s="172"/>
      <c r="N59966" s="172"/>
      <c r="O59966" s="172"/>
      <c r="U59966" s="173"/>
    </row>
    <row r="59967" spans="13:21" s="104" customFormat="1" ht="15.75">
      <c r="M59967" s="172"/>
      <c r="N59967" s="172"/>
      <c r="O59967" s="172"/>
      <c r="U59967" s="173"/>
    </row>
    <row r="59968" spans="13:21" s="104" customFormat="1" ht="15.75">
      <c r="M59968" s="172"/>
      <c r="N59968" s="172"/>
      <c r="O59968" s="172"/>
      <c r="U59968" s="173"/>
    </row>
    <row r="59969" spans="13:21" s="104" customFormat="1" ht="15.75">
      <c r="M59969" s="172"/>
      <c r="N59969" s="172"/>
      <c r="O59969" s="172"/>
      <c r="U59969" s="173"/>
    </row>
    <row r="59970" spans="13:21" s="104" customFormat="1" ht="15.75">
      <c r="M59970" s="172"/>
      <c r="N59970" s="172"/>
      <c r="O59970" s="172"/>
      <c r="U59970" s="173"/>
    </row>
    <row r="59971" spans="13:21" s="104" customFormat="1" ht="15.75">
      <c r="M59971" s="172"/>
      <c r="N59971" s="172"/>
      <c r="O59971" s="172"/>
      <c r="U59971" s="173"/>
    </row>
    <row r="59972" spans="13:21" s="104" customFormat="1" ht="15.75">
      <c r="M59972" s="172"/>
      <c r="N59972" s="172"/>
      <c r="O59972" s="172"/>
      <c r="U59972" s="173"/>
    </row>
    <row r="59973" spans="13:21" s="104" customFormat="1" ht="15.75">
      <c r="M59973" s="172"/>
      <c r="N59973" s="172"/>
      <c r="O59973" s="172"/>
      <c r="U59973" s="173"/>
    </row>
    <row r="59974" spans="13:21" s="104" customFormat="1" ht="15.75">
      <c r="M59974" s="172"/>
      <c r="N59974" s="172"/>
      <c r="O59974" s="172"/>
      <c r="U59974" s="173"/>
    </row>
    <row r="59975" spans="13:21" s="104" customFormat="1" ht="15.75">
      <c r="M59975" s="172"/>
      <c r="N59975" s="172"/>
      <c r="O59975" s="172"/>
      <c r="U59975" s="173"/>
    </row>
    <row r="59976" spans="13:21" s="104" customFormat="1" ht="15.75">
      <c r="M59976" s="172"/>
      <c r="N59976" s="172"/>
      <c r="O59976" s="172"/>
      <c r="U59976" s="173"/>
    </row>
    <row r="59977" spans="13:21" s="104" customFormat="1" ht="15.75">
      <c r="M59977" s="172"/>
      <c r="N59977" s="172"/>
      <c r="O59977" s="172"/>
      <c r="U59977" s="173"/>
    </row>
    <row r="59978" spans="13:21" s="104" customFormat="1" ht="15.75">
      <c r="M59978" s="172"/>
      <c r="N59978" s="172"/>
      <c r="O59978" s="172"/>
      <c r="U59978" s="173"/>
    </row>
    <row r="59979" spans="13:21" s="104" customFormat="1" ht="15.75">
      <c r="M59979" s="172"/>
      <c r="N59979" s="172"/>
      <c r="O59979" s="172"/>
      <c r="U59979" s="173"/>
    </row>
    <row r="59980" spans="13:21" s="104" customFormat="1" ht="15.75">
      <c r="M59980" s="172"/>
      <c r="N59980" s="172"/>
      <c r="O59980" s="172"/>
      <c r="U59980" s="173"/>
    </row>
    <row r="59981" spans="13:21" s="104" customFormat="1" ht="15.75">
      <c r="M59981" s="172"/>
      <c r="N59981" s="172"/>
      <c r="O59981" s="172"/>
      <c r="U59981" s="173"/>
    </row>
    <row r="59982" spans="13:21" s="104" customFormat="1" ht="15.75">
      <c r="M59982" s="172"/>
      <c r="N59982" s="172"/>
      <c r="O59982" s="172"/>
      <c r="U59982" s="173"/>
    </row>
    <row r="59983" spans="13:21" s="104" customFormat="1" ht="15.75">
      <c r="M59983" s="172"/>
      <c r="N59983" s="172"/>
      <c r="O59983" s="172"/>
      <c r="U59983" s="173"/>
    </row>
    <row r="59984" spans="13:21" s="104" customFormat="1" ht="15.75">
      <c r="M59984" s="172"/>
      <c r="N59984" s="172"/>
      <c r="O59984" s="172"/>
      <c r="U59984" s="173"/>
    </row>
    <row r="59985" spans="13:21" s="104" customFormat="1" ht="15.75">
      <c r="M59985" s="172"/>
      <c r="N59985" s="172"/>
      <c r="O59985" s="172"/>
      <c r="U59985" s="173"/>
    </row>
    <row r="59986" spans="13:21" s="104" customFormat="1" ht="15.75">
      <c r="M59986" s="172"/>
      <c r="N59986" s="172"/>
      <c r="O59986" s="172"/>
      <c r="U59986" s="173"/>
    </row>
    <row r="59987" spans="13:21" s="104" customFormat="1" ht="15.75">
      <c r="M59987" s="172"/>
      <c r="N59987" s="172"/>
      <c r="O59987" s="172"/>
      <c r="U59987" s="173"/>
    </row>
    <row r="59988" spans="13:21" s="104" customFormat="1" ht="15.75">
      <c r="M59988" s="172"/>
      <c r="N59988" s="172"/>
      <c r="O59988" s="172"/>
      <c r="U59988" s="173"/>
    </row>
    <row r="59989" spans="13:21" s="104" customFormat="1" ht="15.75">
      <c r="M59989" s="172"/>
      <c r="N59989" s="172"/>
      <c r="O59989" s="172"/>
      <c r="U59989" s="173"/>
    </row>
    <row r="59990" spans="13:21" s="104" customFormat="1" ht="15.75">
      <c r="M59990" s="172"/>
      <c r="N59990" s="172"/>
      <c r="O59990" s="172"/>
      <c r="U59990" s="173"/>
    </row>
    <row r="59991" spans="13:21" s="104" customFormat="1" ht="15.75">
      <c r="M59991" s="172"/>
      <c r="N59991" s="172"/>
      <c r="O59991" s="172"/>
      <c r="U59991" s="173"/>
    </row>
    <row r="59992" spans="13:21" s="104" customFormat="1" ht="15.75">
      <c r="M59992" s="172"/>
      <c r="N59992" s="172"/>
      <c r="O59992" s="172"/>
      <c r="U59992" s="173"/>
    </row>
    <row r="59993" spans="13:21" s="104" customFormat="1" ht="15.75">
      <c r="M59993" s="172"/>
      <c r="N59993" s="172"/>
      <c r="O59993" s="172"/>
      <c r="U59993" s="173"/>
    </row>
    <row r="59994" spans="13:21" s="104" customFormat="1" ht="15.75">
      <c r="M59994" s="172"/>
      <c r="N59994" s="172"/>
      <c r="O59994" s="172"/>
      <c r="U59994" s="173"/>
    </row>
    <row r="59995" spans="13:21" s="104" customFormat="1" ht="15.75">
      <c r="M59995" s="172"/>
      <c r="N59995" s="172"/>
      <c r="O59995" s="172"/>
      <c r="U59995" s="173"/>
    </row>
    <row r="59996" spans="13:21" s="104" customFormat="1" ht="15.75">
      <c r="M59996" s="172"/>
      <c r="N59996" s="172"/>
      <c r="O59996" s="172"/>
      <c r="U59996" s="173"/>
    </row>
    <row r="59997" spans="13:21" s="104" customFormat="1" ht="15.75">
      <c r="M59997" s="172"/>
      <c r="N59997" s="172"/>
      <c r="O59997" s="172"/>
      <c r="U59997" s="173"/>
    </row>
    <row r="59998" spans="13:21" s="104" customFormat="1" ht="15.75">
      <c r="M59998" s="172"/>
      <c r="N59998" s="172"/>
      <c r="O59998" s="172"/>
      <c r="U59998" s="173"/>
    </row>
    <row r="59999" spans="13:21" s="104" customFormat="1" ht="15.75">
      <c r="M59999" s="172"/>
      <c r="N59999" s="172"/>
      <c r="O59999" s="172"/>
      <c r="U59999" s="173"/>
    </row>
    <row r="60000" spans="13:21" s="104" customFormat="1" ht="15.75">
      <c r="M60000" s="172"/>
      <c r="N60000" s="172"/>
      <c r="O60000" s="172"/>
      <c r="U60000" s="173"/>
    </row>
    <row r="60001" spans="13:21" s="104" customFormat="1" ht="15.75">
      <c r="M60001" s="172"/>
      <c r="N60001" s="172"/>
      <c r="O60001" s="172"/>
      <c r="U60001" s="173"/>
    </row>
    <row r="60002" spans="13:21" s="104" customFormat="1" ht="15.75">
      <c r="M60002" s="172"/>
      <c r="N60002" s="172"/>
      <c r="O60002" s="172"/>
      <c r="U60002" s="173"/>
    </row>
    <row r="60003" spans="13:21" s="104" customFormat="1" ht="15.75">
      <c r="M60003" s="172"/>
      <c r="N60003" s="172"/>
      <c r="O60003" s="172"/>
      <c r="U60003" s="173"/>
    </row>
    <row r="60004" spans="13:21" s="104" customFormat="1" ht="15.75">
      <c r="M60004" s="172"/>
      <c r="N60004" s="172"/>
      <c r="O60004" s="172"/>
      <c r="U60004" s="173"/>
    </row>
    <row r="60005" spans="13:21" s="104" customFormat="1" ht="15.75">
      <c r="M60005" s="172"/>
      <c r="N60005" s="172"/>
      <c r="O60005" s="172"/>
      <c r="U60005" s="173"/>
    </row>
    <row r="60006" spans="13:21" s="104" customFormat="1" ht="15.75">
      <c r="M60006" s="172"/>
      <c r="N60006" s="172"/>
      <c r="O60006" s="172"/>
      <c r="U60006" s="173"/>
    </row>
    <row r="60007" spans="13:21" s="104" customFormat="1" ht="15.75">
      <c r="M60007" s="172"/>
      <c r="N60007" s="172"/>
      <c r="O60007" s="172"/>
      <c r="U60007" s="173"/>
    </row>
    <row r="60008" spans="13:21" s="104" customFormat="1" ht="15.75">
      <c r="M60008" s="172"/>
      <c r="N60008" s="172"/>
      <c r="O60008" s="172"/>
      <c r="U60008" s="173"/>
    </row>
    <row r="60009" spans="13:21" s="104" customFormat="1" ht="15.75">
      <c r="M60009" s="172"/>
      <c r="N60009" s="172"/>
      <c r="O60009" s="172"/>
      <c r="U60009" s="173"/>
    </row>
    <row r="60010" spans="13:21" s="104" customFormat="1" ht="15.75">
      <c r="M60010" s="172"/>
      <c r="N60010" s="172"/>
      <c r="O60010" s="172"/>
      <c r="U60010" s="173"/>
    </row>
    <row r="60011" spans="13:21" s="104" customFormat="1" ht="15.75">
      <c r="M60011" s="172"/>
      <c r="N60011" s="172"/>
      <c r="O60011" s="172"/>
      <c r="U60011" s="173"/>
    </row>
    <row r="60012" spans="13:21" s="104" customFormat="1" ht="15.75">
      <c r="M60012" s="172"/>
      <c r="N60012" s="172"/>
      <c r="O60012" s="172"/>
      <c r="U60012" s="173"/>
    </row>
    <row r="60013" spans="13:21" s="104" customFormat="1" ht="15.75">
      <c r="M60013" s="172"/>
      <c r="N60013" s="172"/>
      <c r="O60013" s="172"/>
      <c r="U60013" s="173"/>
    </row>
    <row r="60014" spans="13:21" s="104" customFormat="1" ht="15.75">
      <c r="M60014" s="172"/>
      <c r="N60014" s="172"/>
      <c r="O60014" s="172"/>
      <c r="U60014" s="173"/>
    </row>
    <row r="60015" spans="13:21" s="104" customFormat="1" ht="15.75">
      <c r="M60015" s="172"/>
      <c r="N60015" s="172"/>
      <c r="O60015" s="172"/>
      <c r="U60015" s="173"/>
    </row>
    <row r="60016" spans="13:21" s="104" customFormat="1" ht="15.75">
      <c r="M60016" s="172"/>
      <c r="N60016" s="172"/>
      <c r="O60016" s="172"/>
      <c r="U60016" s="173"/>
    </row>
    <row r="60017" spans="13:21" s="104" customFormat="1" ht="15.75">
      <c r="M60017" s="172"/>
      <c r="N60017" s="172"/>
      <c r="O60017" s="172"/>
      <c r="U60017" s="173"/>
    </row>
    <row r="60018" spans="13:21" s="104" customFormat="1" ht="15.75">
      <c r="M60018" s="172"/>
      <c r="N60018" s="172"/>
      <c r="O60018" s="172"/>
      <c r="U60018" s="173"/>
    </row>
    <row r="60019" spans="13:21" s="104" customFormat="1" ht="15.75">
      <c r="M60019" s="172"/>
      <c r="N60019" s="172"/>
      <c r="O60019" s="172"/>
      <c r="U60019" s="173"/>
    </row>
    <row r="60020" spans="13:21" s="104" customFormat="1" ht="15.75">
      <c r="M60020" s="172"/>
      <c r="N60020" s="172"/>
      <c r="O60020" s="172"/>
      <c r="U60020" s="173"/>
    </row>
    <row r="60021" spans="13:21" s="104" customFormat="1" ht="15.75">
      <c r="M60021" s="172"/>
      <c r="N60021" s="172"/>
      <c r="O60021" s="172"/>
      <c r="U60021" s="173"/>
    </row>
    <row r="60022" spans="13:21" s="104" customFormat="1" ht="15.75">
      <c r="M60022" s="172"/>
      <c r="N60022" s="172"/>
      <c r="O60022" s="172"/>
      <c r="U60022" s="173"/>
    </row>
    <row r="60023" spans="13:21" s="104" customFormat="1" ht="15.75">
      <c r="M60023" s="172"/>
      <c r="N60023" s="172"/>
      <c r="O60023" s="172"/>
      <c r="U60023" s="173"/>
    </row>
    <row r="60024" spans="13:21" s="104" customFormat="1" ht="15.75">
      <c r="M60024" s="172"/>
      <c r="N60024" s="172"/>
      <c r="O60024" s="172"/>
      <c r="U60024" s="173"/>
    </row>
    <row r="60025" spans="13:21" s="104" customFormat="1" ht="15.75">
      <c r="M60025" s="172"/>
      <c r="N60025" s="172"/>
      <c r="O60025" s="172"/>
      <c r="U60025" s="173"/>
    </row>
    <row r="60026" spans="13:21" s="104" customFormat="1" ht="15.75">
      <c r="M60026" s="172"/>
      <c r="N60026" s="172"/>
      <c r="O60026" s="172"/>
      <c r="U60026" s="173"/>
    </row>
    <row r="60027" spans="13:21" s="104" customFormat="1" ht="15.75">
      <c r="M60027" s="172"/>
      <c r="N60027" s="172"/>
      <c r="O60027" s="172"/>
      <c r="U60027" s="173"/>
    </row>
    <row r="60028" spans="13:21" s="104" customFormat="1" ht="15.75">
      <c r="M60028" s="172"/>
      <c r="N60028" s="172"/>
      <c r="O60028" s="172"/>
      <c r="U60028" s="173"/>
    </row>
    <row r="60029" spans="13:21" s="104" customFormat="1" ht="15.75">
      <c r="M60029" s="172"/>
      <c r="N60029" s="172"/>
      <c r="O60029" s="172"/>
      <c r="U60029" s="173"/>
    </row>
    <row r="60030" spans="13:21" s="104" customFormat="1" ht="15.75">
      <c r="M60030" s="172"/>
      <c r="N60030" s="172"/>
      <c r="O60030" s="172"/>
      <c r="U60030" s="173"/>
    </row>
    <row r="60031" spans="13:21" s="104" customFormat="1" ht="15.75">
      <c r="M60031" s="172"/>
      <c r="N60031" s="172"/>
      <c r="O60031" s="172"/>
      <c r="U60031" s="173"/>
    </row>
    <row r="60032" spans="13:21" s="104" customFormat="1" ht="15.75">
      <c r="M60032" s="172"/>
      <c r="N60032" s="172"/>
      <c r="O60032" s="172"/>
      <c r="U60032" s="173"/>
    </row>
    <row r="60033" spans="13:21" s="104" customFormat="1" ht="15.75">
      <c r="M60033" s="172"/>
      <c r="N60033" s="172"/>
      <c r="O60033" s="172"/>
      <c r="U60033" s="173"/>
    </row>
    <row r="60034" spans="13:21" s="104" customFormat="1" ht="15.75">
      <c r="M60034" s="172"/>
      <c r="N60034" s="172"/>
      <c r="O60034" s="172"/>
      <c r="U60034" s="173"/>
    </row>
    <row r="60035" spans="13:21" s="104" customFormat="1" ht="15.75">
      <c r="M60035" s="172"/>
      <c r="N60035" s="172"/>
      <c r="O60035" s="172"/>
      <c r="U60035" s="173"/>
    </row>
    <row r="60036" spans="13:21" s="104" customFormat="1" ht="15.75">
      <c r="M60036" s="172"/>
      <c r="N60036" s="172"/>
      <c r="O60036" s="172"/>
      <c r="U60036" s="173"/>
    </row>
    <row r="60037" spans="13:21" s="104" customFormat="1" ht="15.75">
      <c r="M60037" s="172"/>
      <c r="N60037" s="172"/>
      <c r="O60037" s="172"/>
      <c r="U60037" s="173"/>
    </row>
    <row r="60038" spans="13:21" s="104" customFormat="1" ht="15.75">
      <c r="M60038" s="172"/>
      <c r="N60038" s="172"/>
      <c r="O60038" s="172"/>
      <c r="U60038" s="173"/>
    </row>
    <row r="60039" spans="13:21" s="104" customFormat="1" ht="15.75">
      <c r="M60039" s="172"/>
      <c r="N60039" s="172"/>
      <c r="O60039" s="172"/>
      <c r="U60039" s="173"/>
    </row>
    <row r="60040" spans="13:21" s="104" customFormat="1" ht="15.75">
      <c r="M60040" s="172"/>
      <c r="N60040" s="172"/>
      <c r="O60040" s="172"/>
      <c r="U60040" s="173"/>
    </row>
    <row r="60041" spans="13:21" s="104" customFormat="1" ht="15.75">
      <c r="M60041" s="172"/>
      <c r="N60041" s="172"/>
      <c r="O60041" s="172"/>
      <c r="U60041" s="173"/>
    </row>
    <row r="60042" spans="13:21" s="104" customFormat="1" ht="15.75">
      <c r="M60042" s="172"/>
      <c r="N60042" s="172"/>
      <c r="O60042" s="172"/>
      <c r="U60042" s="173"/>
    </row>
    <row r="60043" spans="13:21" s="104" customFormat="1" ht="15.75">
      <c r="M60043" s="172"/>
      <c r="N60043" s="172"/>
      <c r="O60043" s="172"/>
      <c r="U60043" s="173"/>
    </row>
    <row r="60044" spans="13:21" s="104" customFormat="1" ht="15.75">
      <c r="M60044" s="172"/>
      <c r="N60044" s="172"/>
      <c r="O60044" s="172"/>
      <c r="U60044" s="173"/>
    </row>
    <row r="60045" spans="13:21" s="104" customFormat="1" ht="15.75">
      <c r="M60045" s="172"/>
      <c r="N60045" s="172"/>
      <c r="O60045" s="172"/>
      <c r="U60045" s="173"/>
    </row>
    <row r="60046" spans="13:21" s="104" customFormat="1" ht="15.75">
      <c r="M60046" s="172"/>
      <c r="N60046" s="172"/>
      <c r="O60046" s="172"/>
      <c r="U60046" s="173"/>
    </row>
    <row r="60047" spans="13:21" s="104" customFormat="1" ht="15.75">
      <c r="M60047" s="172"/>
      <c r="N60047" s="172"/>
      <c r="O60047" s="172"/>
      <c r="U60047" s="173"/>
    </row>
    <row r="60048" spans="13:21" s="104" customFormat="1" ht="15.75">
      <c r="M60048" s="172"/>
      <c r="N60048" s="172"/>
      <c r="O60048" s="172"/>
      <c r="U60048" s="173"/>
    </row>
    <row r="60049" spans="13:21" s="104" customFormat="1" ht="15.75">
      <c r="M60049" s="172"/>
      <c r="N60049" s="172"/>
      <c r="O60049" s="172"/>
      <c r="U60049" s="173"/>
    </row>
    <row r="60050" spans="13:21" s="104" customFormat="1" ht="15.75">
      <c r="M60050" s="172"/>
      <c r="N60050" s="172"/>
      <c r="O60050" s="172"/>
      <c r="U60050" s="173"/>
    </row>
    <row r="60051" spans="13:21" s="104" customFormat="1" ht="15.75">
      <c r="M60051" s="172"/>
      <c r="N60051" s="172"/>
      <c r="O60051" s="172"/>
      <c r="U60051" s="173"/>
    </row>
    <row r="60052" spans="13:21" s="104" customFormat="1" ht="15.75">
      <c r="M60052" s="172"/>
      <c r="N60052" s="172"/>
      <c r="O60052" s="172"/>
      <c r="U60052" s="173"/>
    </row>
    <row r="60053" spans="13:21" s="104" customFormat="1" ht="15.75">
      <c r="M60053" s="172"/>
      <c r="N60053" s="172"/>
      <c r="O60053" s="172"/>
      <c r="U60053" s="173"/>
    </row>
    <row r="60054" spans="13:21" s="104" customFormat="1" ht="15.75">
      <c r="M60054" s="172"/>
      <c r="N60054" s="172"/>
      <c r="O60054" s="172"/>
      <c r="U60054" s="173"/>
    </row>
    <row r="60055" spans="13:21" s="104" customFormat="1" ht="15.75">
      <c r="M60055" s="172"/>
      <c r="N60055" s="172"/>
      <c r="O60055" s="172"/>
      <c r="U60055" s="173"/>
    </row>
    <row r="60056" spans="13:21" s="104" customFormat="1" ht="15.75">
      <c r="M60056" s="172"/>
      <c r="N60056" s="172"/>
      <c r="O60056" s="172"/>
      <c r="U60056" s="173"/>
    </row>
    <row r="60057" spans="13:21" s="104" customFormat="1" ht="15.75">
      <c r="M60057" s="172"/>
      <c r="N60057" s="172"/>
      <c r="O60057" s="172"/>
      <c r="U60057" s="173"/>
    </row>
    <row r="60058" spans="13:21" s="104" customFormat="1" ht="15.75">
      <c r="M60058" s="172"/>
      <c r="N60058" s="172"/>
      <c r="O60058" s="172"/>
      <c r="U60058" s="173"/>
    </row>
    <row r="60059" spans="13:21" s="104" customFormat="1" ht="15.75">
      <c r="M60059" s="172"/>
      <c r="N60059" s="172"/>
      <c r="O60059" s="172"/>
      <c r="U60059" s="173"/>
    </row>
    <row r="60060" spans="13:21" s="104" customFormat="1" ht="15.75">
      <c r="M60060" s="172"/>
      <c r="N60060" s="172"/>
      <c r="O60060" s="172"/>
      <c r="U60060" s="173"/>
    </row>
    <row r="60061" spans="13:21" s="104" customFormat="1" ht="15.75">
      <c r="M60061" s="172"/>
      <c r="N60061" s="172"/>
      <c r="O60061" s="172"/>
      <c r="U60061" s="173"/>
    </row>
    <row r="60062" spans="13:21" s="104" customFormat="1" ht="15.75">
      <c r="M60062" s="172"/>
      <c r="N60062" s="172"/>
      <c r="O60062" s="172"/>
      <c r="U60062" s="173"/>
    </row>
    <row r="60063" spans="13:21" s="104" customFormat="1" ht="15.75">
      <c r="M60063" s="172"/>
      <c r="N60063" s="172"/>
      <c r="O60063" s="172"/>
      <c r="U60063" s="173"/>
    </row>
    <row r="60064" spans="13:21" s="104" customFormat="1" ht="15.75">
      <c r="M60064" s="172"/>
      <c r="N60064" s="172"/>
      <c r="O60064" s="172"/>
      <c r="U60064" s="173"/>
    </row>
    <row r="60065" spans="13:21" s="104" customFormat="1" ht="15.75">
      <c r="M60065" s="172"/>
      <c r="N60065" s="172"/>
      <c r="O60065" s="172"/>
      <c r="U60065" s="173"/>
    </row>
    <row r="60066" spans="13:21" s="104" customFormat="1" ht="15.75">
      <c r="M60066" s="172"/>
      <c r="N60066" s="172"/>
      <c r="O60066" s="172"/>
      <c r="U60066" s="173"/>
    </row>
    <row r="60067" spans="13:21" s="104" customFormat="1" ht="15.75">
      <c r="M60067" s="172"/>
      <c r="N60067" s="172"/>
      <c r="O60067" s="172"/>
      <c r="U60067" s="173"/>
    </row>
    <row r="60068" spans="13:21" s="104" customFormat="1" ht="15.75">
      <c r="M60068" s="172"/>
      <c r="N60068" s="172"/>
      <c r="O60068" s="172"/>
      <c r="U60068" s="173"/>
    </row>
    <row r="60069" spans="13:21" s="104" customFormat="1" ht="15.75">
      <c r="M60069" s="172"/>
      <c r="N60069" s="172"/>
      <c r="O60069" s="172"/>
      <c r="U60069" s="173"/>
    </row>
    <row r="60070" spans="13:21" s="104" customFormat="1" ht="15.75">
      <c r="M60070" s="172"/>
      <c r="N60070" s="172"/>
      <c r="O60070" s="172"/>
      <c r="U60070" s="173"/>
    </row>
    <row r="60071" spans="13:21" s="104" customFormat="1" ht="15.75">
      <c r="M60071" s="172"/>
      <c r="N60071" s="172"/>
      <c r="O60071" s="172"/>
      <c r="U60071" s="173"/>
    </row>
    <row r="60072" spans="13:21" s="104" customFormat="1" ht="15.75">
      <c r="M60072" s="172"/>
      <c r="N60072" s="172"/>
      <c r="O60072" s="172"/>
      <c r="U60072" s="173"/>
    </row>
    <row r="60073" spans="13:21" s="104" customFormat="1" ht="15.75">
      <c r="M60073" s="172"/>
      <c r="N60073" s="172"/>
      <c r="O60073" s="172"/>
      <c r="U60073" s="173"/>
    </row>
    <row r="60074" spans="13:21" s="104" customFormat="1" ht="15.75">
      <c r="M60074" s="172"/>
      <c r="N60074" s="172"/>
      <c r="O60074" s="172"/>
      <c r="U60074" s="173"/>
    </row>
    <row r="60075" spans="13:21" s="104" customFormat="1" ht="15.75">
      <c r="M60075" s="172"/>
      <c r="N60075" s="172"/>
      <c r="O60075" s="172"/>
      <c r="U60075" s="173"/>
    </row>
    <row r="60076" spans="13:21" s="104" customFormat="1" ht="15.75">
      <c r="M60076" s="172"/>
      <c r="N60076" s="172"/>
      <c r="O60076" s="172"/>
      <c r="U60076" s="173"/>
    </row>
    <row r="60077" spans="13:21" s="104" customFormat="1" ht="15.75">
      <c r="M60077" s="172"/>
      <c r="N60077" s="172"/>
      <c r="O60077" s="172"/>
      <c r="U60077" s="173"/>
    </row>
    <row r="60078" spans="13:21" s="104" customFormat="1" ht="15.75">
      <c r="M60078" s="172"/>
      <c r="N60078" s="172"/>
      <c r="O60078" s="172"/>
      <c r="U60078" s="173"/>
    </row>
    <row r="60079" spans="13:21" s="104" customFormat="1" ht="15.75">
      <c r="M60079" s="172"/>
      <c r="N60079" s="172"/>
      <c r="O60079" s="172"/>
      <c r="U60079" s="173"/>
    </row>
    <row r="60080" spans="13:21" s="104" customFormat="1" ht="15.75">
      <c r="M60080" s="172"/>
      <c r="N60080" s="172"/>
      <c r="O60080" s="172"/>
      <c r="U60080" s="173"/>
    </row>
    <row r="60081" spans="13:21" s="104" customFormat="1" ht="15.75">
      <c r="M60081" s="172"/>
      <c r="N60081" s="172"/>
      <c r="O60081" s="172"/>
      <c r="U60081" s="173"/>
    </row>
    <row r="60082" spans="13:21" s="104" customFormat="1" ht="15.75">
      <c r="M60082" s="172"/>
      <c r="N60082" s="172"/>
      <c r="O60082" s="172"/>
      <c r="U60082" s="173"/>
    </row>
    <row r="60083" spans="13:21" s="104" customFormat="1" ht="15.75">
      <c r="M60083" s="172"/>
      <c r="N60083" s="172"/>
      <c r="O60083" s="172"/>
      <c r="U60083" s="173"/>
    </row>
    <row r="60084" spans="13:21" s="104" customFormat="1" ht="15.75">
      <c r="M60084" s="172"/>
      <c r="N60084" s="172"/>
      <c r="O60084" s="172"/>
      <c r="U60084" s="173"/>
    </row>
    <row r="60085" spans="13:21" s="104" customFormat="1" ht="15.75">
      <c r="M60085" s="172"/>
      <c r="N60085" s="172"/>
      <c r="O60085" s="172"/>
      <c r="U60085" s="173"/>
    </row>
    <row r="60086" spans="13:21" s="104" customFormat="1" ht="15.75">
      <c r="M60086" s="172"/>
      <c r="N60086" s="172"/>
      <c r="O60086" s="172"/>
      <c r="U60086" s="173"/>
    </row>
    <row r="60087" spans="13:21" s="104" customFormat="1" ht="15.75">
      <c r="M60087" s="172"/>
      <c r="N60087" s="172"/>
      <c r="O60087" s="172"/>
      <c r="U60087" s="173"/>
    </row>
    <row r="60088" spans="13:21" s="104" customFormat="1" ht="15.75">
      <c r="M60088" s="172"/>
      <c r="N60088" s="172"/>
      <c r="O60088" s="172"/>
      <c r="U60088" s="173"/>
    </row>
    <row r="60089" spans="13:21" s="104" customFormat="1" ht="15.75">
      <c r="M60089" s="172"/>
      <c r="N60089" s="172"/>
      <c r="O60089" s="172"/>
      <c r="U60089" s="173"/>
    </row>
    <row r="60090" spans="13:21" s="104" customFormat="1" ht="15.75">
      <c r="M60090" s="172"/>
      <c r="N60090" s="172"/>
      <c r="O60090" s="172"/>
      <c r="U60090" s="173"/>
    </row>
    <row r="60091" spans="13:21" s="104" customFormat="1" ht="15.75">
      <c r="M60091" s="172"/>
      <c r="N60091" s="172"/>
      <c r="O60091" s="172"/>
      <c r="U60091" s="173"/>
    </row>
    <row r="60092" spans="13:21" s="104" customFormat="1" ht="15.75">
      <c r="M60092" s="172"/>
      <c r="N60092" s="172"/>
      <c r="O60092" s="172"/>
      <c r="U60092" s="173"/>
    </row>
    <row r="60093" spans="13:21" s="104" customFormat="1" ht="15.75">
      <c r="M60093" s="172"/>
      <c r="N60093" s="172"/>
      <c r="O60093" s="172"/>
      <c r="U60093" s="173"/>
    </row>
    <row r="60094" spans="13:21" s="104" customFormat="1" ht="15.75">
      <c r="M60094" s="172"/>
      <c r="N60094" s="172"/>
      <c r="O60094" s="172"/>
      <c r="U60094" s="173"/>
    </row>
    <row r="60095" spans="13:21" s="104" customFormat="1" ht="15.75">
      <c r="M60095" s="172"/>
      <c r="N60095" s="172"/>
      <c r="O60095" s="172"/>
      <c r="U60095" s="173"/>
    </row>
    <row r="60096" spans="13:21" s="104" customFormat="1" ht="15.75">
      <c r="M60096" s="172"/>
      <c r="N60096" s="172"/>
      <c r="O60096" s="172"/>
      <c r="U60096" s="173"/>
    </row>
    <row r="60097" spans="13:21" s="104" customFormat="1" ht="15.75">
      <c r="M60097" s="172"/>
      <c r="N60097" s="172"/>
      <c r="O60097" s="172"/>
      <c r="U60097" s="173"/>
    </row>
    <row r="60098" spans="13:21" s="104" customFormat="1" ht="15.75">
      <c r="M60098" s="172"/>
      <c r="N60098" s="172"/>
      <c r="O60098" s="172"/>
      <c r="U60098" s="173"/>
    </row>
    <row r="60099" spans="13:21" s="104" customFormat="1" ht="15.75">
      <c r="M60099" s="172"/>
      <c r="N60099" s="172"/>
      <c r="O60099" s="172"/>
      <c r="U60099" s="173"/>
    </row>
    <row r="60100" spans="13:21" s="104" customFormat="1" ht="15.75">
      <c r="M60100" s="172"/>
      <c r="N60100" s="172"/>
      <c r="O60100" s="172"/>
      <c r="U60100" s="173"/>
    </row>
    <row r="60101" spans="13:21" s="104" customFormat="1" ht="15.75">
      <c r="M60101" s="172"/>
      <c r="N60101" s="172"/>
      <c r="O60101" s="172"/>
      <c r="U60101" s="173"/>
    </row>
    <row r="60102" spans="13:21" s="104" customFormat="1" ht="15.75">
      <c r="M60102" s="172"/>
      <c r="N60102" s="172"/>
      <c r="O60102" s="172"/>
      <c r="U60102" s="173"/>
    </row>
    <row r="60103" spans="13:21" s="104" customFormat="1" ht="15.75">
      <c r="M60103" s="172"/>
      <c r="N60103" s="172"/>
      <c r="O60103" s="172"/>
      <c r="U60103" s="173"/>
    </row>
    <row r="60104" spans="13:21" s="104" customFormat="1" ht="15.75">
      <c r="M60104" s="172"/>
      <c r="N60104" s="172"/>
      <c r="O60104" s="172"/>
      <c r="U60104" s="173"/>
    </row>
    <row r="60105" spans="13:21" s="104" customFormat="1" ht="15.75">
      <c r="M60105" s="172"/>
      <c r="N60105" s="172"/>
      <c r="O60105" s="172"/>
      <c r="U60105" s="173"/>
    </row>
    <row r="60106" spans="13:21" s="104" customFormat="1" ht="15.75">
      <c r="M60106" s="172"/>
      <c r="N60106" s="172"/>
      <c r="O60106" s="172"/>
      <c r="U60106" s="173"/>
    </row>
    <row r="60107" spans="13:21" s="104" customFormat="1" ht="15.75">
      <c r="M60107" s="172"/>
      <c r="N60107" s="172"/>
      <c r="O60107" s="172"/>
      <c r="U60107" s="173"/>
    </row>
    <row r="60108" spans="13:21" s="104" customFormat="1" ht="15.75">
      <c r="M60108" s="172"/>
      <c r="N60108" s="172"/>
      <c r="O60108" s="172"/>
      <c r="U60108" s="173"/>
    </row>
    <row r="60109" spans="13:21" s="104" customFormat="1" ht="15.75">
      <c r="M60109" s="172"/>
      <c r="N60109" s="172"/>
      <c r="O60109" s="172"/>
      <c r="U60109" s="173"/>
    </row>
    <row r="60110" spans="13:21" s="104" customFormat="1" ht="15.75">
      <c r="M60110" s="172"/>
      <c r="N60110" s="172"/>
      <c r="O60110" s="172"/>
      <c r="U60110" s="173"/>
    </row>
    <row r="60111" spans="13:21" s="104" customFormat="1" ht="15.75">
      <c r="M60111" s="172"/>
      <c r="N60111" s="172"/>
      <c r="O60111" s="172"/>
      <c r="U60111" s="173"/>
    </row>
    <row r="60112" spans="13:21" s="104" customFormat="1" ht="15.75">
      <c r="M60112" s="172"/>
      <c r="N60112" s="172"/>
      <c r="O60112" s="172"/>
      <c r="U60112" s="173"/>
    </row>
    <row r="60113" spans="13:21" s="104" customFormat="1" ht="15.75">
      <c r="M60113" s="172"/>
      <c r="N60113" s="172"/>
      <c r="O60113" s="172"/>
      <c r="U60113" s="173"/>
    </row>
    <row r="60114" spans="13:21" s="104" customFormat="1" ht="15.75">
      <c r="M60114" s="172"/>
      <c r="N60114" s="172"/>
      <c r="O60114" s="172"/>
      <c r="U60114" s="173"/>
    </row>
    <row r="60115" spans="13:21" s="104" customFormat="1" ht="15.75">
      <c r="M60115" s="172"/>
      <c r="N60115" s="172"/>
      <c r="O60115" s="172"/>
      <c r="U60115" s="173"/>
    </row>
    <row r="60116" spans="13:21" s="104" customFormat="1" ht="15.75">
      <c r="M60116" s="172"/>
      <c r="N60116" s="172"/>
      <c r="O60116" s="172"/>
      <c r="U60116" s="173"/>
    </row>
    <row r="60117" spans="13:21" s="104" customFormat="1" ht="15.75">
      <c r="M60117" s="172"/>
      <c r="N60117" s="172"/>
      <c r="O60117" s="172"/>
      <c r="U60117" s="173"/>
    </row>
    <row r="60118" spans="13:21" s="104" customFormat="1" ht="15.75">
      <c r="M60118" s="172"/>
      <c r="N60118" s="172"/>
      <c r="O60118" s="172"/>
      <c r="U60118" s="173"/>
    </row>
    <row r="60119" spans="13:21" s="104" customFormat="1" ht="15.75">
      <c r="M60119" s="172"/>
      <c r="N60119" s="172"/>
      <c r="O60119" s="172"/>
      <c r="U60119" s="173"/>
    </row>
    <row r="60120" spans="13:21" s="104" customFormat="1" ht="15.75">
      <c r="M60120" s="172"/>
      <c r="N60120" s="172"/>
      <c r="O60120" s="172"/>
      <c r="U60120" s="173"/>
    </row>
    <row r="60121" spans="13:21" s="104" customFormat="1" ht="15.75">
      <c r="M60121" s="172"/>
      <c r="N60121" s="172"/>
      <c r="O60121" s="172"/>
      <c r="U60121" s="173"/>
    </row>
    <row r="60122" spans="13:21" s="104" customFormat="1" ht="15.75">
      <c r="M60122" s="172"/>
      <c r="N60122" s="172"/>
      <c r="O60122" s="172"/>
      <c r="U60122" s="173"/>
    </row>
    <row r="60123" spans="13:21" s="104" customFormat="1" ht="15.75">
      <c r="M60123" s="172"/>
      <c r="N60123" s="172"/>
      <c r="O60123" s="172"/>
      <c r="U60123" s="173"/>
    </row>
    <row r="60124" spans="13:21" s="104" customFormat="1" ht="15.75">
      <c r="M60124" s="172"/>
      <c r="N60124" s="172"/>
      <c r="O60124" s="172"/>
      <c r="U60124" s="173"/>
    </row>
    <row r="60125" spans="13:21" s="104" customFormat="1" ht="15.75">
      <c r="M60125" s="172"/>
      <c r="N60125" s="172"/>
      <c r="O60125" s="172"/>
      <c r="U60125" s="173"/>
    </row>
    <row r="60126" spans="13:21" s="104" customFormat="1" ht="15.75">
      <c r="M60126" s="172"/>
      <c r="N60126" s="172"/>
      <c r="O60126" s="172"/>
      <c r="U60126" s="173"/>
    </row>
    <row r="60127" spans="13:21" s="104" customFormat="1" ht="15.75">
      <c r="M60127" s="172"/>
      <c r="N60127" s="172"/>
      <c r="O60127" s="172"/>
      <c r="U60127" s="173"/>
    </row>
    <row r="60128" spans="13:21" s="104" customFormat="1" ht="15.75">
      <c r="M60128" s="172"/>
      <c r="N60128" s="172"/>
      <c r="O60128" s="172"/>
      <c r="U60128" s="173"/>
    </row>
    <row r="60129" spans="13:21" s="104" customFormat="1" ht="15.75">
      <c r="M60129" s="172"/>
      <c r="N60129" s="172"/>
      <c r="O60129" s="172"/>
      <c r="U60129" s="173"/>
    </row>
    <row r="60130" spans="13:21" s="104" customFormat="1" ht="15.75">
      <c r="M60130" s="172"/>
      <c r="N60130" s="172"/>
      <c r="O60130" s="172"/>
      <c r="U60130" s="173"/>
    </row>
    <row r="60131" spans="13:21" s="104" customFormat="1" ht="15.75">
      <c r="M60131" s="172"/>
      <c r="N60131" s="172"/>
      <c r="O60131" s="172"/>
      <c r="U60131" s="173"/>
    </row>
    <row r="60132" spans="13:21" s="104" customFormat="1" ht="15.75">
      <c r="M60132" s="172"/>
      <c r="N60132" s="172"/>
      <c r="O60132" s="172"/>
      <c r="U60132" s="173"/>
    </row>
    <row r="60133" spans="13:21" s="104" customFormat="1" ht="15.75">
      <c r="M60133" s="172"/>
      <c r="N60133" s="172"/>
      <c r="O60133" s="172"/>
      <c r="U60133" s="173"/>
    </row>
    <row r="60134" spans="13:21" s="104" customFormat="1" ht="15.75">
      <c r="M60134" s="172"/>
      <c r="N60134" s="172"/>
      <c r="O60134" s="172"/>
      <c r="U60134" s="173"/>
    </row>
    <row r="60135" spans="13:21" s="104" customFormat="1" ht="15.75">
      <c r="M60135" s="172"/>
      <c r="N60135" s="172"/>
      <c r="O60135" s="172"/>
      <c r="U60135" s="173"/>
    </row>
    <row r="60136" spans="13:21" s="104" customFormat="1" ht="15.75">
      <c r="M60136" s="172"/>
      <c r="N60136" s="172"/>
      <c r="O60136" s="172"/>
      <c r="U60136" s="173"/>
    </row>
    <row r="60137" spans="13:21" s="104" customFormat="1" ht="15.75">
      <c r="M60137" s="172"/>
      <c r="N60137" s="172"/>
      <c r="O60137" s="172"/>
      <c r="U60137" s="173"/>
    </row>
    <row r="60138" spans="13:21" s="104" customFormat="1" ht="15.75">
      <c r="M60138" s="172"/>
      <c r="N60138" s="172"/>
      <c r="O60138" s="172"/>
      <c r="U60138" s="173"/>
    </row>
    <row r="60139" spans="13:21" s="104" customFormat="1" ht="15.75">
      <c r="M60139" s="172"/>
      <c r="N60139" s="172"/>
      <c r="O60139" s="172"/>
      <c r="U60139" s="173"/>
    </row>
    <row r="60140" spans="13:21" s="104" customFormat="1" ht="15.75">
      <c r="M60140" s="172"/>
      <c r="N60140" s="172"/>
      <c r="O60140" s="172"/>
      <c r="U60140" s="173"/>
    </row>
    <row r="60141" spans="13:21" s="104" customFormat="1" ht="15.75">
      <c r="M60141" s="172"/>
      <c r="N60141" s="172"/>
      <c r="O60141" s="172"/>
      <c r="U60141" s="173"/>
    </row>
    <row r="60142" spans="13:21" s="104" customFormat="1" ht="15.75">
      <c r="M60142" s="172"/>
      <c r="N60142" s="172"/>
      <c r="O60142" s="172"/>
      <c r="U60142" s="173"/>
    </row>
    <row r="60143" spans="13:21" s="104" customFormat="1" ht="15.75">
      <c r="M60143" s="172"/>
      <c r="N60143" s="172"/>
      <c r="O60143" s="172"/>
      <c r="U60143" s="173"/>
    </row>
    <row r="60144" spans="13:21" s="104" customFormat="1" ht="15.75">
      <c r="M60144" s="172"/>
      <c r="N60144" s="172"/>
      <c r="O60144" s="172"/>
      <c r="U60144" s="173"/>
    </row>
    <row r="60145" spans="13:21" s="104" customFormat="1" ht="15.75">
      <c r="M60145" s="172"/>
      <c r="N60145" s="172"/>
      <c r="O60145" s="172"/>
      <c r="U60145" s="173"/>
    </row>
    <row r="60146" spans="13:21" s="104" customFormat="1" ht="15.75">
      <c r="M60146" s="172"/>
      <c r="N60146" s="172"/>
      <c r="O60146" s="172"/>
      <c r="U60146" s="173"/>
    </row>
    <row r="60147" spans="13:21" s="104" customFormat="1" ht="15.75">
      <c r="M60147" s="172"/>
      <c r="N60147" s="172"/>
      <c r="O60147" s="172"/>
      <c r="U60147" s="173"/>
    </row>
    <row r="60148" spans="13:21" s="104" customFormat="1" ht="15.75">
      <c r="M60148" s="172"/>
      <c r="N60148" s="172"/>
      <c r="O60148" s="172"/>
      <c r="U60148" s="173"/>
    </row>
    <row r="60149" spans="13:21" s="104" customFormat="1" ht="15.75">
      <c r="M60149" s="172"/>
      <c r="N60149" s="172"/>
      <c r="O60149" s="172"/>
      <c r="U60149" s="173"/>
    </row>
    <row r="60150" spans="13:21" s="104" customFormat="1" ht="15.75">
      <c r="M60150" s="172"/>
      <c r="N60150" s="172"/>
      <c r="O60150" s="172"/>
      <c r="U60150" s="173"/>
    </row>
    <row r="60151" spans="13:21" s="104" customFormat="1" ht="15.75">
      <c r="M60151" s="172"/>
      <c r="N60151" s="172"/>
      <c r="O60151" s="172"/>
      <c r="U60151" s="173"/>
    </row>
    <row r="60152" spans="13:21" s="104" customFormat="1" ht="15.75">
      <c r="M60152" s="172"/>
      <c r="N60152" s="172"/>
      <c r="O60152" s="172"/>
      <c r="U60152" s="173"/>
    </row>
    <row r="60153" spans="13:21" s="104" customFormat="1" ht="15.75">
      <c r="M60153" s="172"/>
      <c r="N60153" s="172"/>
      <c r="O60153" s="172"/>
      <c r="U60153" s="173"/>
    </row>
    <row r="60154" spans="13:21" s="104" customFormat="1" ht="15.75">
      <c r="M60154" s="172"/>
      <c r="N60154" s="172"/>
      <c r="O60154" s="172"/>
      <c r="U60154" s="173"/>
    </row>
    <row r="60155" spans="13:21" s="104" customFormat="1" ht="15.75">
      <c r="M60155" s="172"/>
      <c r="N60155" s="172"/>
      <c r="O60155" s="172"/>
      <c r="U60155" s="173"/>
    </row>
    <row r="60156" spans="13:21" s="104" customFormat="1" ht="15.75">
      <c r="M60156" s="172"/>
      <c r="N60156" s="172"/>
      <c r="O60156" s="172"/>
      <c r="U60156" s="173"/>
    </row>
    <row r="60157" spans="13:21" s="104" customFormat="1" ht="15.75">
      <c r="M60157" s="172"/>
      <c r="N60157" s="172"/>
      <c r="O60157" s="172"/>
      <c r="U60157" s="173"/>
    </row>
    <row r="60158" spans="13:21" s="104" customFormat="1" ht="15.75">
      <c r="M60158" s="172"/>
      <c r="N60158" s="172"/>
      <c r="O60158" s="172"/>
      <c r="U60158" s="173"/>
    </row>
    <row r="60159" spans="13:21" s="104" customFormat="1" ht="15.75">
      <c r="M60159" s="172"/>
      <c r="N60159" s="172"/>
      <c r="O60159" s="172"/>
      <c r="U60159" s="173"/>
    </row>
    <row r="60160" spans="13:21" s="104" customFormat="1" ht="15.75">
      <c r="M60160" s="172"/>
      <c r="N60160" s="172"/>
      <c r="O60160" s="172"/>
      <c r="U60160" s="173"/>
    </row>
    <row r="60161" spans="13:21" s="104" customFormat="1" ht="15.75">
      <c r="M60161" s="172"/>
      <c r="N60161" s="172"/>
      <c r="O60161" s="172"/>
      <c r="U60161" s="173"/>
    </row>
    <row r="60162" spans="13:21" s="104" customFormat="1" ht="15.75">
      <c r="M60162" s="172"/>
      <c r="N60162" s="172"/>
      <c r="O60162" s="172"/>
      <c r="U60162" s="173"/>
    </row>
    <row r="60163" spans="13:21" s="104" customFormat="1" ht="15.75">
      <c r="M60163" s="172"/>
      <c r="N60163" s="172"/>
      <c r="O60163" s="172"/>
      <c r="U60163" s="173"/>
    </row>
    <row r="60164" spans="13:21" s="104" customFormat="1" ht="15.75">
      <c r="M60164" s="172"/>
      <c r="N60164" s="172"/>
      <c r="O60164" s="172"/>
      <c r="U60164" s="173"/>
    </row>
    <row r="60165" spans="13:21" s="104" customFormat="1" ht="15.75">
      <c r="M60165" s="172"/>
      <c r="N60165" s="172"/>
      <c r="O60165" s="172"/>
      <c r="U60165" s="173"/>
    </row>
    <row r="60166" spans="13:21" s="104" customFormat="1" ht="15.75">
      <c r="M60166" s="172"/>
      <c r="N60166" s="172"/>
      <c r="O60166" s="172"/>
      <c r="U60166" s="173"/>
    </row>
    <row r="60167" spans="13:21" s="104" customFormat="1" ht="15.75">
      <c r="M60167" s="172"/>
      <c r="N60167" s="172"/>
      <c r="O60167" s="172"/>
      <c r="U60167" s="173"/>
    </row>
    <row r="60168" spans="13:21" s="104" customFormat="1" ht="15.75">
      <c r="M60168" s="172"/>
      <c r="N60168" s="172"/>
      <c r="O60168" s="172"/>
      <c r="U60168" s="173"/>
    </row>
    <row r="60169" spans="13:21" s="104" customFormat="1" ht="15.75">
      <c r="M60169" s="172"/>
      <c r="N60169" s="172"/>
      <c r="O60169" s="172"/>
      <c r="U60169" s="173"/>
    </row>
    <row r="60170" spans="13:21" s="104" customFormat="1" ht="15.75">
      <c r="M60170" s="172"/>
      <c r="N60170" s="172"/>
      <c r="O60170" s="172"/>
      <c r="U60170" s="173"/>
    </row>
    <row r="60171" spans="13:21" s="104" customFormat="1" ht="15.75">
      <c r="M60171" s="172"/>
      <c r="N60171" s="172"/>
      <c r="O60171" s="172"/>
      <c r="U60171" s="173"/>
    </row>
    <row r="60172" spans="13:21" s="104" customFormat="1" ht="15.75">
      <c r="M60172" s="172"/>
      <c r="N60172" s="172"/>
      <c r="O60172" s="172"/>
      <c r="U60172" s="173"/>
    </row>
    <row r="60173" spans="13:21" s="104" customFormat="1" ht="15.75">
      <c r="M60173" s="172"/>
      <c r="N60173" s="172"/>
      <c r="O60173" s="172"/>
      <c r="U60173" s="173"/>
    </row>
    <row r="60174" spans="13:21" s="104" customFormat="1" ht="15.75">
      <c r="M60174" s="172"/>
      <c r="N60174" s="172"/>
      <c r="O60174" s="172"/>
      <c r="U60174" s="173"/>
    </row>
    <row r="60175" spans="13:21" s="104" customFormat="1" ht="15.75">
      <c r="M60175" s="172"/>
      <c r="N60175" s="172"/>
      <c r="O60175" s="172"/>
      <c r="U60175" s="173"/>
    </row>
    <row r="60176" spans="13:21" s="104" customFormat="1" ht="15.75">
      <c r="M60176" s="172"/>
      <c r="N60176" s="172"/>
      <c r="O60176" s="172"/>
      <c r="U60176" s="173"/>
    </row>
    <row r="60177" spans="13:21" s="104" customFormat="1" ht="15.75">
      <c r="M60177" s="172"/>
      <c r="N60177" s="172"/>
      <c r="O60177" s="172"/>
      <c r="U60177" s="173"/>
    </row>
    <row r="60178" spans="13:21" s="104" customFormat="1" ht="15.75">
      <c r="M60178" s="172"/>
      <c r="N60178" s="172"/>
      <c r="O60178" s="172"/>
      <c r="U60178" s="173"/>
    </row>
    <row r="60179" spans="13:21" s="104" customFormat="1" ht="15.75">
      <c r="M60179" s="172"/>
      <c r="N60179" s="172"/>
      <c r="O60179" s="172"/>
      <c r="U60179" s="173"/>
    </row>
    <row r="60180" spans="13:21" s="104" customFormat="1" ht="15.75">
      <c r="M60180" s="172"/>
      <c r="N60180" s="172"/>
      <c r="O60180" s="172"/>
      <c r="U60180" s="173"/>
    </row>
    <row r="60181" spans="13:21" s="104" customFormat="1" ht="15.75">
      <c r="M60181" s="172"/>
      <c r="N60181" s="172"/>
      <c r="O60181" s="172"/>
      <c r="U60181" s="173"/>
    </row>
    <row r="60182" spans="13:21" s="104" customFormat="1" ht="15.75">
      <c r="M60182" s="172"/>
      <c r="N60182" s="172"/>
      <c r="O60182" s="172"/>
      <c r="U60182" s="173"/>
    </row>
    <row r="60183" spans="13:21" s="104" customFormat="1" ht="15.75">
      <c r="M60183" s="172"/>
      <c r="N60183" s="172"/>
      <c r="O60183" s="172"/>
      <c r="U60183" s="173"/>
    </row>
    <row r="60184" spans="13:21" s="104" customFormat="1" ht="15.75">
      <c r="M60184" s="172"/>
      <c r="N60184" s="172"/>
      <c r="O60184" s="172"/>
      <c r="U60184" s="173"/>
    </row>
    <row r="60185" spans="13:21" s="104" customFormat="1" ht="15.75">
      <c r="M60185" s="172"/>
      <c r="N60185" s="172"/>
      <c r="O60185" s="172"/>
      <c r="U60185" s="173"/>
    </row>
    <row r="60186" spans="13:21" s="104" customFormat="1" ht="15.75">
      <c r="M60186" s="172"/>
      <c r="N60186" s="172"/>
      <c r="O60186" s="172"/>
      <c r="U60186" s="173"/>
    </row>
    <row r="60187" spans="13:21" s="104" customFormat="1" ht="15.75">
      <c r="M60187" s="172"/>
      <c r="N60187" s="172"/>
      <c r="O60187" s="172"/>
      <c r="U60187" s="173"/>
    </row>
    <row r="60188" spans="13:21" s="104" customFormat="1" ht="15.75">
      <c r="M60188" s="172"/>
      <c r="N60188" s="172"/>
      <c r="O60188" s="172"/>
      <c r="U60188" s="173"/>
    </row>
    <row r="60189" spans="13:21" s="104" customFormat="1" ht="15.75">
      <c r="M60189" s="172"/>
      <c r="N60189" s="172"/>
      <c r="O60189" s="172"/>
      <c r="U60189" s="173"/>
    </row>
    <row r="60190" spans="13:21" s="104" customFormat="1" ht="15.75">
      <c r="M60190" s="172"/>
      <c r="N60190" s="172"/>
      <c r="O60190" s="172"/>
      <c r="U60190" s="173"/>
    </row>
    <row r="60191" spans="13:21" s="104" customFormat="1" ht="15.75">
      <c r="M60191" s="172"/>
      <c r="N60191" s="172"/>
      <c r="O60191" s="172"/>
      <c r="U60191" s="173"/>
    </row>
    <row r="60192" spans="13:21" s="104" customFormat="1" ht="15.75">
      <c r="M60192" s="172"/>
      <c r="N60192" s="172"/>
      <c r="O60192" s="172"/>
      <c r="U60192" s="173"/>
    </row>
    <row r="60193" spans="13:21" s="104" customFormat="1" ht="15.75">
      <c r="M60193" s="172"/>
      <c r="N60193" s="172"/>
      <c r="O60193" s="172"/>
      <c r="U60193" s="173"/>
    </row>
    <row r="60194" spans="13:21" s="104" customFormat="1" ht="15.75">
      <c r="M60194" s="172"/>
      <c r="N60194" s="172"/>
      <c r="O60194" s="172"/>
      <c r="U60194" s="173"/>
    </row>
    <row r="60195" spans="13:21" s="104" customFormat="1" ht="15.75">
      <c r="M60195" s="172"/>
      <c r="N60195" s="172"/>
      <c r="O60195" s="172"/>
      <c r="U60195" s="173"/>
    </row>
    <row r="60196" spans="13:21" s="104" customFormat="1" ht="15.75">
      <c r="M60196" s="172"/>
      <c r="N60196" s="172"/>
      <c r="O60196" s="172"/>
      <c r="U60196" s="173"/>
    </row>
    <row r="60197" spans="13:21" s="104" customFormat="1" ht="15.75">
      <c r="M60197" s="172"/>
      <c r="N60197" s="172"/>
      <c r="O60197" s="172"/>
      <c r="U60197" s="173"/>
    </row>
    <row r="60198" spans="13:21" s="104" customFormat="1" ht="15.75">
      <c r="M60198" s="172"/>
      <c r="N60198" s="172"/>
      <c r="O60198" s="172"/>
      <c r="U60198" s="173"/>
    </row>
    <row r="60199" spans="13:21" s="104" customFormat="1" ht="15.75">
      <c r="M60199" s="172"/>
      <c r="N60199" s="172"/>
      <c r="O60199" s="172"/>
      <c r="U60199" s="173"/>
    </row>
    <row r="60200" spans="13:21" s="104" customFormat="1" ht="15.75">
      <c r="M60200" s="172"/>
      <c r="N60200" s="172"/>
      <c r="O60200" s="172"/>
      <c r="U60200" s="173"/>
    </row>
    <row r="60201" spans="13:21" s="104" customFormat="1" ht="15.75">
      <c r="M60201" s="172"/>
      <c r="N60201" s="172"/>
      <c r="O60201" s="172"/>
      <c r="U60201" s="173"/>
    </row>
    <row r="60202" spans="13:21" s="104" customFormat="1" ht="15.75">
      <c r="M60202" s="172"/>
      <c r="N60202" s="172"/>
      <c r="O60202" s="172"/>
      <c r="U60202" s="173"/>
    </row>
    <row r="60203" spans="13:21" s="104" customFormat="1" ht="15.75">
      <c r="M60203" s="172"/>
      <c r="N60203" s="172"/>
      <c r="O60203" s="172"/>
      <c r="U60203" s="173"/>
    </row>
    <row r="60204" spans="13:21" s="104" customFormat="1" ht="15.75">
      <c r="M60204" s="172"/>
      <c r="N60204" s="172"/>
      <c r="O60204" s="172"/>
      <c r="U60204" s="173"/>
    </row>
    <row r="60205" spans="13:21" s="104" customFormat="1" ht="15.75">
      <c r="M60205" s="172"/>
      <c r="N60205" s="172"/>
      <c r="O60205" s="172"/>
      <c r="U60205" s="173"/>
    </row>
    <row r="60206" spans="13:21" s="104" customFormat="1" ht="15.75">
      <c r="M60206" s="172"/>
      <c r="N60206" s="172"/>
      <c r="O60206" s="172"/>
      <c r="U60206" s="173"/>
    </row>
    <row r="60207" spans="13:21" s="104" customFormat="1" ht="15.75">
      <c r="M60207" s="172"/>
      <c r="N60207" s="172"/>
      <c r="O60207" s="172"/>
      <c r="U60207" s="173"/>
    </row>
    <row r="60208" spans="13:21" s="104" customFormat="1" ht="15.75">
      <c r="M60208" s="172"/>
      <c r="N60208" s="172"/>
      <c r="O60208" s="172"/>
      <c r="U60208" s="173"/>
    </row>
    <row r="60209" spans="13:21" s="104" customFormat="1" ht="15.75">
      <c r="M60209" s="172"/>
      <c r="N60209" s="172"/>
      <c r="O60209" s="172"/>
      <c r="U60209" s="173"/>
    </row>
    <row r="60210" spans="13:21" s="104" customFormat="1" ht="15.75">
      <c r="M60210" s="172"/>
      <c r="N60210" s="172"/>
      <c r="O60210" s="172"/>
      <c r="U60210" s="173"/>
    </row>
    <row r="60211" spans="13:21" s="104" customFormat="1" ht="15.75">
      <c r="M60211" s="172"/>
      <c r="N60211" s="172"/>
      <c r="O60211" s="172"/>
      <c r="U60211" s="173"/>
    </row>
    <row r="60212" spans="13:21" s="104" customFormat="1" ht="15.75">
      <c r="M60212" s="172"/>
      <c r="N60212" s="172"/>
      <c r="O60212" s="172"/>
      <c r="U60212" s="173"/>
    </row>
    <row r="60213" spans="13:21" s="104" customFormat="1" ht="15.75">
      <c r="M60213" s="172"/>
      <c r="N60213" s="172"/>
      <c r="O60213" s="172"/>
      <c r="U60213" s="173"/>
    </row>
    <row r="60214" spans="13:21" s="104" customFormat="1" ht="15.75">
      <c r="M60214" s="172"/>
      <c r="N60214" s="172"/>
      <c r="O60214" s="172"/>
      <c r="U60214" s="173"/>
    </row>
    <row r="60215" spans="13:21" s="104" customFormat="1" ht="15.75">
      <c r="M60215" s="172"/>
      <c r="N60215" s="172"/>
      <c r="O60215" s="172"/>
      <c r="U60215" s="173"/>
    </row>
    <row r="60216" spans="13:21" s="104" customFormat="1" ht="15.75">
      <c r="M60216" s="172"/>
      <c r="N60216" s="172"/>
      <c r="O60216" s="172"/>
      <c r="U60216" s="173"/>
    </row>
    <row r="60217" spans="13:21" s="104" customFormat="1" ht="15.75">
      <c r="M60217" s="172"/>
      <c r="N60217" s="172"/>
      <c r="O60217" s="172"/>
      <c r="U60217" s="173"/>
    </row>
    <row r="60218" spans="13:21" s="104" customFormat="1" ht="15.75">
      <c r="M60218" s="172"/>
      <c r="N60218" s="172"/>
      <c r="O60218" s="172"/>
      <c r="U60218" s="173"/>
    </row>
    <row r="60219" spans="13:21" s="104" customFormat="1" ht="15.75">
      <c r="M60219" s="172"/>
      <c r="N60219" s="172"/>
      <c r="O60219" s="172"/>
      <c r="U60219" s="173"/>
    </row>
    <row r="60220" spans="13:21" s="104" customFormat="1" ht="15.75">
      <c r="M60220" s="172"/>
      <c r="N60220" s="172"/>
      <c r="O60220" s="172"/>
      <c r="U60220" s="173"/>
    </row>
    <row r="60221" spans="13:21" s="104" customFormat="1" ht="15.75">
      <c r="M60221" s="172"/>
      <c r="N60221" s="172"/>
      <c r="O60221" s="172"/>
      <c r="U60221" s="173"/>
    </row>
    <row r="60222" spans="13:21" s="104" customFormat="1" ht="15.75">
      <c r="M60222" s="172"/>
      <c r="N60222" s="172"/>
      <c r="O60222" s="172"/>
      <c r="U60222" s="173"/>
    </row>
    <row r="60223" spans="13:21" s="104" customFormat="1" ht="15.75">
      <c r="M60223" s="172"/>
      <c r="N60223" s="172"/>
      <c r="O60223" s="172"/>
      <c r="U60223" s="173"/>
    </row>
    <row r="60224" spans="13:21" s="104" customFormat="1" ht="15.75">
      <c r="M60224" s="172"/>
      <c r="N60224" s="172"/>
      <c r="O60224" s="172"/>
      <c r="U60224" s="173"/>
    </row>
    <row r="60225" spans="13:21" s="104" customFormat="1" ht="15.75">
      <c r="M60225" s="172"/>
      <c r="N60225" s="172"/>
      <c r="O60225" s="172"/>
      <c r="U60225" s="173"/>
    </row>
    <row r="60226" spans="13:21" s="104" customFormat="1" ht="15.75">
      <c r="M60226" s="172"/>
      <c r="N60226" s="172"/>
      <c r="O60226" s="172"/>
      <c r="U60226" s="173"/>
    </row>
    <row r="60227" spans="13:21" s="104" customFormat="1" ht="15.75">
      <c r="M60227" s="172"/>
      <c r="N60227" s="172"/>
      <c r="O60227" s="172"/>
      <c r="U60227" s="173"/>
    </row>
    <row r="60228" spans="13:21" s="104" customFormat="1" ht="15.75">
      <c r="M60228" s="172"/>
      <c r="N60228" s="172"/>
      <c r="O60228" s="172"/>
      <c r="U60228" s="173"/>
    </row>
    <row r="60229" spans="13:21" s="104" customFormat="1" ht="15.75">
      <c r="M60229" s="172"/>
      <c r="N60229" s="172"/>
      <c r="O60229" s="172"/>
      <c r="U60229" s="173"/>
    </row>
    <row r="60230" spans="13:21" s="104" customFormat="1" ht="15.75">
      <c r="M60230" s="172"/>
      <c r="N60230" s="172"/>
      <c r="O60230" s="172"/>
      <c r="U60230" s="173"/>
    </row>
    <row r="60231" spans="13:21" s="104" customFormat="1" ht="15.75">
      <c r="M60231" s="172"/>
      <c r="N60231" s="172"/>
      <c r="O60231" s="172"/>
      <c r="U60231" s="173"/>
    </row>
    <row r="60232" spans="13:21" s="104" customFormat="1" ht="15.75">
      <c r="M60232" s="172"/>
      <c r="N60232" s="172"/>
      <c r="O60232" s="172"/>
      <c r="U60232" s="173"/>
    </row>
    <row r="60233" spans="13:21" s="104" customFormat="1" ht="15.75">
      <c r="M60233" s="172"/>
      <c r="N60233" s="172"/>
      <c r="O60233" s="172"/>
      <c r="U60233" s="173"/>
    </row>
    <row r="60234" spans="13:21" s="104" customFormat="1" ht="15.75">
      <c r="M60234" s="172"/>
      <c r="N60234" s="172"/>
      <c r="O60234" s="172"/>
      <c r="U60234" s="173"/>
    </row>
    <row r="60235" spans="13:21" s="104" customFormat="1" ht="15.75">
      <c r="M60235" s="172"/>
      <c r="N60235" s="172"/>
      <c r="O60235" s="172"/>
      <c r="U60235" s="173"/>
    </row>
    <row r="60236" spans="13:21" s="104" customFormat="1" ht="15.75">
      <c r="M60236" s="172"/>
      <c r="N60236" s="172"/>
      <c r="O60236" s="172"/>
      <c r="U60236" s="173"/>
    </row>
    <row r="60237" spans="13:21" s="104" customFormat="1" ht="15.75">
      <c r="M60237" s="172"/>
      <c r="N60237" s="172"/>
      <c r="O60237" s="172"/>
      <c r="U60237" s="173"/>
    </row>
    <row r="60238" spans="13:21" s="104" customFormat="1" ht="15.75">
      <c r="M60238" s="172"/>
      <c r="N60238" s="172"/>
      <c r="O60238" s="172"/>
      <c r="U60238" s="173"/>
    </row>
    <row r="60239" spans="13:21" s="104" customFormat="1" ht="15.75">
      <c r="M60239" s="172"/>
      <c r="N60239" s="172"/>
      <c r="O60239" s="172"/>
      <c r="U60239" s="173"/>
    </row>
    <row r="60240" spans="13:21" s="104" customFormat="1" ht="15.75">
      <c r="M60240" s="172"/>
      <c r="N60240" s="172"/>
      <c r="O60240" s="172"/>
      <c r="U60240" s="173"/>
    </row>
    <row r="60241" spans="13:21" s="104" customFormat="1" ht="15.75">
      <c r="M60241" s="172"/>
      <c r="N60241" s="172"/>
      <c r="O60241" s="172"/>
      <c r="U60241" s="173"/>
    </row>
    <row r="60242" spans="13:21" s="104" customFormat="1" ht="15.75">
      <c r="M60242" s="172"/>
      <c r="N60242" s="172"/>
      <c r="O60242" s="172"/>
      <c r="U60242" s="173"/>
    </row>
    <row r="60243" spans="13:21" s="104" customFormat="1" ht="15.75">
      <c r="M60243" s="172"/>
      <c r="N60243" s="172"/>
      <c r="O60243" s="172"/>
      <c r="U60243" s="173"/>
    </row>
    <row r="60244" spans="13:21" s="104" customFormat="1" ht="15.75">
      <c r="M60244" s="172"/>
      <c r="N60244" s="172"/>
      <c r="O60244" s="172"/>
      <c r="U60244" s="173"/>
    </row>
    <row r="60245" spans="13:21" s="104" customFormat="1" ht="15.75">
      <c r="M60245" s="172"/>
      <c r="N60245" s="172"/>
      <c r="O60245" s="172"/>
      <c r="U60245" s="173"/>
    </row>
    <row r="60246" spans="13:21" s="104" customFormat="1" ht="15.75">
      <c r="M60246" s="172"/>
      <c r="N60246" s="172"/>
      <c r="O60246" s="172"/>
      <c r="U60246" s="173"/>
    </row>
    <row r="60247" spans="13:21" s="104" customFormat="1" ht="15.75">
      <c r="M60247" s="172"/>
      <c r="N60247" s="172"/>
      <c r="O60247" s="172"/>
      <c r="U60247" s="173"/>
    </row>
    <row r="60248" spans="13:21" s="104" customFormat="1" ht="15.75">
      <c r="M60248" s="172"/>
      <c r="N60248" s="172"/>
      <c r="O60248" s="172"/>
      <c r="U60248" s="173"/>
    </row>
    <row r="60249" spans="13:21" s="104" customFormat="1" ht="15.75">
      <c r="M60249" s="172"/>
      <c r="N60249" s="172"/>
      <c r="O60249" s="172"/>
      <c r="U60249" s="173"/>
    </row>
    <row r="60250" spans="13:21" s="104" customFormat="1" ht="15.75">
      <c r="M60250" s="172"/>
      <c r="N60250" s="172"/>
      <c r="O60250" s="172"/>
      <c r="U60250" s="173"/>
    </row>
    <row r="60251" spans="13:21" s="104" customFormat="1" ht="15.75">
      <c r="M60251" s="172"/>
      <c r="N60251" s="172"/>
      <c r="O60251" s="172"/>
      <c r="U60251" s="173"/>
    </row>
    <row r="60252" spans="13:21" s="104" customFormat="1" ht="15.75">
      <c r="M60252" s="172"/>
      <c r="N60252" s="172"/>
      <c r="O60252" s="172"/>
      <c r="U60252" s="173"/>
    </row>
    <row r="60253" spans="13:21" s="104" customFormat="1" ht="15.75">
      <c r="M60253" s="172"/>
      <c r="N60253" s="172"/>
      <c r="O60253" s="172"/>
      <c r="U60253" s="173"/>
    </row>
    <row r="60254" spans="13:21" s="104" customFormat="1" ht="15.75">
      <c r="M60254" s="172"/>
      <c r="N60254" s="172"/>
      <c r="O60254" s="172"/>
      <c r="U60254" s="173"/>
    </row>
    <row r="60255" spans="13:21" s="104" customFormat="1" ht="15.75">
      <c r="M60255" s="172"/>
      <c r="N60255" s="172"/>
      <c r="O60255" s="172"/>
      <c r="U60255" s="173"/>
    </row>
    <row r="60256" spans="13:21" s="104" customFormat="1" ht="15.75">
      <c r="M60256" s="172"/>
      <c r="N60256" s="172"/>
      <c r="O60256" s="172"/>
      <c r="U60256" s="173"/>
    </row>
    <row r="60257" spans="13:21" s="104" customFormat="1" ht="15.75">
      <c r="M60257" s="172"/>
      <c r="N60257" s="172"/>
      <c r="O60257" s="172"/>
      <c r="U60257" s="173"/>
    </row>
    <row r="60258" spans="13:21" s="104" customFormat="1" ht="15.75">
      <c r="M60258" s="172"/>
      <c r="N60258" s="172"/>
      <c r="O60258" s="172"/>
      <c r="U60258" s="173"/>
    </row>
    <row r="60259" spans="13:21" s="104" customFormat="1" ht="15.75">
      <c r="M60259" s="172"/>
      <c r="N60259" s="172"/>
      <c r="O60259" s="172"/>
      <c r="U60259" s="173"/>
    </row>
    <row r="60260" spans="13:21" s="104" customFormat="1" ht="15.75">
      <c r="M60260" s="172"/>
      <c r="N60260" s="172"/>
      <c r="O60260" s="172"/>
      <c r="U60260" s="173"/>
    </row>
    <row r="60261" spans="13:21" s="104" customFormat="1" ht="15.75">
      <c r="M60261" s="172"/>
      <c r="N60261" s="172"/>
      <c r="O60261" s="172"/>
      <c r="U60261" s="173"/>
    </row>
    <row r="60262" spans="13:21" s="104" customFormat="1" ht="15.75">
      <c r="M60262" s="172"/>
      <c r="N60262" s="172"/>
      <c r="O60262" s="172"/>
      <c r="U60262" s="173"/>
    </row>
    <row r="60263" spans="13:21" s="104" customFormat="1" ht="15.75">
      <c r="M60263" s="172"/>
      <c r="N60263" s="172"/>
      <c r="O60263" s="172"/>
      <c r="U60263" s="173"/>
    </row>
    <row r="60264" spans="13:21" s="104" customFormat="1" ht="15.75">
      <c r="M60264" s="172"/>
      <c r="N60264" s="172"/>
      <c r="O60264" s="172"/>
      <c r="U60264" s="173"/>
    </row>
    <row r="60265" spans="13:21" s="104" customFormat="1" ht="15.75">
      <c r="M60265" s="172"/>
      <c r="N60265" s="172"/>
      <c r="O60265" s="172"/>
      <c r="U60265" s="173"/>
    </row>
    <row r="60266" spans="13:21" s="104" customFormat="1" ht="15.75">
      <c r="M60266" s="172"/>
      <c r="N60266" s="172"/>
      <c r="O60266" s="172"/>
      <c r="U60266" s="173"/>
    </row>
    <row r="60267" spans="13:21" s="104" customFormat="1" ht="15.75">
      <c r="M60267" s="172"/>
      <c r="N60267" s="172"/>
      <c r="O60267" s="172"/>
      <c r="U60267" s="173"/>
    </row>
    <row r="60268" spans="13:21" s="104" customFormat="1" ht="15.75">
      <c r="M60268" s="172"/>
      <c r="N60268" s="172"/>
      <c r="O60268" s="172"/>
      <c r="U60268" s="173"/>
    </row>
    <row r="60269" spans="13:21" s="104" customFormat="1" ht="15.75">
      <c r="M60269" s="172"/>
      <c r="N60269" s="172"/>
      <c r="O60269" s="172"/>
      <c r="U60269" s="173"/>
    </row>
    <row r="60270" spans="13:21" s="104" customFormat="1" ht="15.75">
      <c r="M60270" s="172"/>
      <c r="N60270" s="172"/>
      <c r="O60270" s="172"/>
      <c r="U60270" s="173"/>
    </row>
    <row r="60271" spans="13:21" s="104" customFormat="1" ht="15.75">
      <c r="M60271" s="172"/>
      <c r="N60271" s="172"/>
      <c r="O60271" s="172"/>
      <c r="U60271" s="173"/>
    </row>
    <row r="60272" spans="13:21" s="104" customFormat="1" ht="15.75">
      <c r="M60272" s="172"/>
      <c r="N60272" s="172"/>
      <c r="O60272" s="172"/>
      <c r="U60272" s="173"/>
    </row>
    <row r="60273" spans="13:21" s="104" customFormat="1" ht="15.75">
      <c r="M60273" s="172"/>
      <c r="N60273" s="172"/>
      <c r="O60273" s="172"/>
      <c r="U60273" s="173"/>
    </row>
    <row r="60274" spans="13:21" s="104" customFormat="1" ht="15.75">
      <c r="M60274" s="172"/>
      <c r="N60274" s="172"/>
      <c r="O60274" s="172"/>
      <c r="U60274" s="173"/>
    </row>
    <row r="60275" spans="13:21" s="104" customFormat="1" ht="15.75">
      <c r="M60275" s="172"/>
      <c r="N60275" s="172"/>
      <c r="O60275" s="172"/>
      <c r="U60275" s="173"/>
    </row>
    <row r="60276" spans="13:21" s="104" customFormat="1" ht="15.75">
      <c r="M60276" s="172"/>
      <c r="N60276" s="172"/>
      <c r="O60276" s="172"/>
      <c r="U60276" s="173"/>
    </row>
    <row r="60277" spans="13:21" s="104" customFormat="1" ht="15.75">
      <c r="M60277" s="172"/>
      <c r="N60277" s="172"/>
      <c r="O60277" s="172"/>
      <c r="U60277" s="173"/>
    </row>
    <row r="60278" spans="13:21" s="104" customFormat="1" ht="15.75">
      <c r="M60278" s="172"/>
      <c r="N60278" s="172"/>
      <c r="O60278" s="172"/>
      <c r="U60278" s="173"/>
    </row>
    <row r="60279" spans="13:21" s="104" customFormat="1" ht="15.75">
      <c r="M60279" s="172"/>
      <c r="N60279" s="172"/>
      <c r="O60279" s="172"/>
      <c r="U60279" s="173"/>
    </row>
    <row r="60280" spans="13:21" s="104" customFormat="1" ht="15.75">
      <c r="M60280" s="172"/>
      <c r="N60280" s="172"/>
      <c r="O60280" s="172"/>
      <c r="U60280" s="173"/>
    </row>
    <row r="60281" spans="13:21" s="104" customFormat="1" ht="15.75">
      <c r="M60281" s="172"/>
      <c r="N60281" s="172"/>
      <c r="O60281" s="172"/>
      <c r="U60281" s="173"/>
    </row>
    <row r="60282" spans="13:21" s="104" customFormat="1" ht="15.75">
      <c r="M60282" s="172"/>
      <c r="N60282" s="172"/>
      <c r="O60282" s="172"/>
      <c r="U60282" s="173"/>
    </row>
    <row r="60283" spans="13:21" s="104" customFormat="1" ht="15.75">
      <c r="M60283" s="172"/>
      <c r="N60283" s="172"/>
      <c r="O60283" s="172"/>
      <c r="U60283" s="173"/>
    </row>
    <row r="60284" spans="13:21" s="104" customFormat="1" ht="15.75">
      <c r="M60284" s="172"/>
      <c r="N60284" s="172"/>
      <c r="O60284" s="172"/>
      <c r="U60284" s="173"/>
    </row>
    <row r="60285" spans="13:21" s="104" customFormat="1" ht="15.75">
      <c r="M60285" s="172"/>
      <c r="N60285" s="172"/>
      <c r="O60285" s="172"/>
      <c r="U60285" s="173"/>
    </row>
    <row r="60286" spans="13:21" s="104" customFormat="1" ht="15.75">
      <c r="M60286" s="172"/>
      <c r="N60286" s="172"/>
      <c r="O60286" s="172"/>
      <c r="U60286" s="173"/>
    </row>
    <row r="60287" spans="13:21" s="104" customFormat="1" ht="15.75">
      <c r="M60287" s="172"/>
      <c r="N60287" s="172"/>
      <c r="O60287" s="172"/>
      <c r="U60287" s="173"/>
    </row>
    <row r="60288" spans="13:21" s="104" customFormat="1" ht="15.75">
      <c r="M60288" s="172"/>
      <c r="N60288" s="172"/>
      <c r="O60288" s="172"/>
      <c r="U60288" s="173"/>
    </row>
    <row r="60289" spans="13:21" s="104" customFormat="1" ht="15.75">
      <c r="M60289" s="172"/>
      <c r="N60289" s="172"/>
      <c r="O60289" s="172"/>
      <c r="U60289" s="173"/>
    </row>
    <row r="60290" spans="13:21" s="104" customFormat="1" ht="15.75">
      <c r="M60290" s="172"/>
      <c r="N60290" s="172"/>
      <c r="O60290" s="172"/>
      <c r="U60290" s="173"/>
    </row>
    <row r="60291" spans="13:21" s="104" customFormat="1" ht="15.75">
      <c r="M60291" s="172"/>
      <c r="N60291" s="172"/>
      <c r="O60291" s="172"/>
      <c r="U60291" s="173"/>
    </row>
    <row r="60292" spans="13:21" s="104" customFormat="1" ht="15.75">
      <c r="M60292" s="172"/>
      <c r="N60292" s="172"/>
      <c r="O60292" s="172"/>
      <c r="U60292" s="173"/>
    </row>
    <row r="60293" spans="13:21" s="104" customFormat="1" ht="15.75">
      <c r="M60293" s="172"/>
      <c r="N60293" s="172"/>
      <c r="O60293" s="172"/>
      <c r="U60293" s="173"/>
    </row>
    <row r="60294" spans="13:21" s="104" customFormat="1" ht="15.75">
      <c r="M60294" s="172"/>
      <c r="N60294" s="172"/>
      <c r="O60294" s="172"/>
      <c r="U60294" s="173"/>
    </row>
    <row r="60295" spans="13:21" s="104" customFormat="1" ht="15.75">
      <c r="M60295" s="172"/>
      <c r="N60295" s="172"/>
      <c r="O60295" s="172"/>
      <c r="U60295" s="173"/>
    </row>
    <row r="60296" spans="13:21" s="104" customFormat="1" ht="15.75">
      <c r="M60296" s="172"/>
      <c r="N60296" s="172"/>
      <c r="O60296" s="172"/>
      <c r="U60296" s="173"/>
    </row>
    <row r="60297" spans="13:21" s="104" customFormat="1" ht="15.75">
      <c r="M60297" s="172"/>
      <c r="N60297" s="172"/>
      <c r="O60297" s="172"/>
      <c r="U60297" s="173"/>
    </row>
    <row r="60298" spans="13:21" s="104" customFormat="1" ht="15.75">
      <c r="M60298" s="172"/>
      <c r="N60298" s="172"/>
      <c r="O60298" s="172"/>
      <c r="U60298" s="173"/>
    </row>
    <row r="60299" spans="13:21" s="104" customFormat="1" ht="15.75">
      <c r="M60299" s="172"/>
      <c r="N60299" s="172"/>
      <c r="O60299" s="172"/>
      <c r="U60299" s="173"/>
    </row>
    <row r="60300" spans="13:21" s="104" customFormat="1" ht="15.75">
      <c r="M60300" s="172"/>
      <c r="N60300" s="172"/>
      <c r="O60300" s="172"/>
      <c r="U60300" s="173"/>
    </row>
    <row r="60301" spans="13:21" s="104" customFormat="1" ht="15.75">
      <c r="M60301" s="172"/>
      <c r="N60301" s="172"/>
      <c r="O60301" s="172"/>
      <c r="U60301" s="173"/>
    </row>
    <row r="60302" spans="13:21" s="104" customFormat="1" ht="15.75">
      <c r="M60302" s="172"/>
      <c r="N60302" s="172"/>
      <c r="O60302" s="172"/>
      <c r="U60302" s="173"/>
    </row>
    <row r="60303" spans="13:21" s="104" customFormat="1" ht="15.75">
      <c r="M60303" s="172"/>
      <c r="N60303" s="172"/>
      <c r="O60303" s="172"/>
      <c r="U60303" s="173"/>
    </row>
    <row r="60304" spans="13:21" s="104" customFormat="1" ht="15.75">
      <c r="M60304" s="172"/>
      <c r="N60304" s="172"/>
      <c r="O60304" s="172"/>
      <c r="U60304" s="173"/>
    </row>
    <row r="60305" spans="13:21" s="104" customFormat="1" ht="15.75">
      <c r="M60305" s="172"/>
      <c r="N60305" s="172"/>
      <c r="O60305" s="172"/>
      <c r="U60305" s="173"/>
    </row>
    <row r="60306" spans="13:21" s="104" customFormat="1" ht="15.75">
      <c r="M60306" s="172"/>
      <c r="N60306" s="172"/>
      <c r="O60306" s="172"/>
      <c r="U60306" s="173"/>
    </row>
    <row r="60307" spans="13:21" s="104" customFormat="1" ht="15.75">
      <c r="M60307" s="172"/>
      <c r="N60307" s="172"/>
      <c r="O60307" s="172"/>
      <c r="U60307" s="173"/>
    </row>
    <row r="60308" spans="13:21" s="104" customFormat="1" ht="15.75">
      <c r="M60308" s="172"/>
      <c r="N60308" s="172"/>
      <c r="O60308" s="172"/>
      <c r="U60308" s="173"/>
    </row>
    <row r="60309" spans="13:21" s="104" customFormat="1" ht="15.75">
      <c r="M60309" s="172"/>
      <c r="N60309" s="172"/>
      <c r="O60309" s="172"/>
      <c r="U60309" s="173"/>
    </row>
    <row r="60310" spans="13:21" s="104" customFormat="1" ht="15.75">
      <c r="M60310" s="172"/>
      <c r="N60310" s="172"/>
      <c r="O60310" s="172"/>
      <c r="U60310" s="173"/>
    </row>
    <row r="60311" spans="13:21" s="104" customFormat="1" ht="15.75">
      <c r="M60311" s="172"/>
      <c r="N60311" s="172"/>
      <c r="O60311" s="172"/>
      <c r="U60311" s="173"/>
    </row>
    <row r="60312" spans="13:21" s="104" customFormat="1" ht="15.75">
      <c r="M60312" s="172"/>
      <c r="N60312" s="172"/>
      <c r="O60312" s="172"/>
      <c r="U60312" s="173"/>
    </row>
    <row r="60313" spans="13:21" s="104" customFormat="1" ht="15.75">
      <c r="M60313" s="172"/>
      <c r="N60313" s="172"/>
      <c r="O60313" s="172"/>
      <c r="U60313" s="173"/>
    </row>
    <row r="60314" spans="13:21" s="104" customFormat="1" ht="15.75">
      <c r="M60314" s="172"/>
      <c r="N60314" s="172"/>
      <c r="O60314" s="172"/>
      <c r="U60314" s="173"/>
    </row>
    <row r="60315" spans="13:21" s="104" customFormat="1" ht="15.75">
      <c r="M60315" s="172"/>
      <c r="N60315" s="172"/>
      <c r="O60315" s="172"/>
      <c r="U60315" s="173"/>
    </row>
    <row r="60316" spans="13:21" s="104" customFormat="1" ht="15.75">
      <c r="M60316" s="172"/>
      <c r="N60316" s="172"/>
      <c r="O60316" s="172"/>
      <c r="U60316" s="173"/>
    </row>
    <row r="60317" spans="13:21" s="104" customFormat="1" ht="15.75">
      <c r="M60317" s="172"/>
      <c r="N60317" s="172"/>
      <c r="O60317" s="172"/>
      <c r="U60317" s="173"/>
    </row>
    <row r="60318" spans="13:21" s="104" customFormat="1" ht="15.75">
      <c r="M60318" s="172"/>
      <c r="N60318" s="172"/>
      <c r="O60318" s="172"/>
      <c r="U60318" s="173"/>
    </row>
    <row r="60319" spans="13:21" s="104" customFormat="1" ht="15.75">
      <c r="M60319" s="172"/>
      <c r="N60319" s="172"/>
      <c r="O60319" s="172"/>
      <c r="U60319" s="173"/>
    </row>
    <row r="60320" spans="13:21" s="104" customFormat="1" ht="15.75">
      <c r="M60320" s="172"/>
      <c r="N60320" s="172"/>
      <c r="O60320" s="172"/>
      <c r="U60320" s="173"/>
    </row>
    <row r="60321" spans="13:21" s="104" customFormat="1" ht="15.75">
      <c r="M60321" s="172"/>
      <c r="N60321" s="172"/>
      <c r="O60321" s="172"/>
      <c r="U60321" s="173"/>
    </row>
    <row r="60322" spans="13:21" s="104" customFormat="1" ht="15.75">
      <c r="M60322" s="172"/>
      <c r="N60322" s="172"/>
      <c r="O60322" s="172"/>
      <c r="U60322" s="173"/>
    </row>
    <row r="60323" spans="13:21" s="104" customFormat="1" ht="15.75">
      <c r="M60323" s="172"/>
      <c r="N60323" s="172"/>
      <c r="O60323" s="172"/>
      <c r="U60323" s="173"/>
    </row>
    <row r="60324" spans="13:21" s="104" customFormat="1" ht="15.75">
      <c r="M60324" s="172"/>
      <c r="N60324" s="172"/>
      <c r="O60324" s="172"/>
      <c r="U60324" s="173"/>
    </row>
    <row r="60325" spans="13:21" s="104" customFormat="1" ht="15.75">
      <c r="M60325" s="172"/>
      <c r="N60325" s="172"/>
      <c r="O60325" s="172"/>
      <c r="U60325" s="173"/>
    </row>
    <row r="60326" spans="13:21" s="104" customFormat="1" ht="15.75">
      <c r="M60326" s="172"/>
      <c r="N60326" s="172"/>
      <c r="O60326" s="172"/>
      <c r="U60326" s="173"/>
    </row>
    <row r="60327" spans="13:21" s="104" customFormat="1" ht="15.75">
      <c r="M60327" s="172"/>
      <c r="N60327" s="172"/>
      <c r="O60327" s="172"/>
      <c r="U60327" s="173"/>
    </row>
    <row r="60328" spans="13:21" s="104" customFormat="1" ht="15.75">
      <c r="M60328" s="172"/>
      <c r="N60328" s="172"/>
      <c r="O60328" s="172"/>
      <c r="U60328" s="173"/>
    </row>
    <row r="60329" spans="13:21" s="104" customFormat="1" ht="15.75">
      <c r="M60329" s="172"/>
      <c r="N60329" s="172"/>
      <c r="O60329" s="172"/>
      <c r="U60329" s="173"/>
    </row>
    <row r="60330" spans="13:21" s="104" customFormat="1" ht="15.75">
      <c r="M60330" s="172"/>
      <c r="N60330" s="172"/>
      <c r="O60330" s="172"/>
      <c r="U60330" s="173"/>
    </row>
    <row r="60331" spans="13:21" s="104" customFormat="1" ht="15.75">
      <c r="M60331" s="172"/>
      <c r="N60331" s="172"/>
      <c r="O60331" s="172"/>
      <c r="U60331" s="173"/>
    </row>
    <row r="60332" spans="13:21" s="104" customFormat="1" ht="15.75">
      <c r="M60332" s="172"/>
      <c r="N60332" s="172"/>
      <c r="O60332" s="172"/>
      <c r="U60332" s="173"/>
    </row>
    <row r="60333" spans="13:21" s="104" customFormat="1" ht="15.75">
      <c r="M60333" s="172"/>
      <c r="N60333" s="172"/>
      <c r="O60333" s="172"/>
      <c r="U60333" s="173"/>
    </row>
    <row r="60334" spans="13:21" s="104" customFormat="1" ht="15.75">
      <c r="M60334" s="172"/>
      <c r="N60334" s="172"/>
      <c r="O60334" s="172"/>
      <c r="U60334" s="173"/>
    </row>
    <row r="60335" spans="13:21" s="104" customFormat="1" ht="15.75">
      <c r="M60335" s="172"/>
      <c r="N60335" s="172"/>
      <c r="O60335" s="172"/>
      <c r="U60335" s="173"/>
    </row>
    <row r="60336" spans="13:21" s="104" customFormat="1" ht="15.75">
      <c r="M60336" s="172"/>
      <c r="N60336" s="172"/>
      <c r="O60336" s="172"/>
      <c r="U60336" s="173"/>
    </row>
    <row r="60337" spans="13:21" s="104" customFormat="1" ht="15.75">
      <c r="M60337" s="172"/>
      <c r="N60337" s="172"/>
      <c r="O60337" s="172"/>
      <c r="U60337" s="173"/>
    </row>
    <row r="60338" spans="13:21" s="104" customFormat="1" ht="15.75">
      <c r="M60338" s="172"/>
      <c r="N60338" s="172"/>
      <c r="O60338" s="172"/>
      <c r="U60338" s="173"/>
    </row>
    <row r="60339" spans="13:21" s="104" customFormat="1" ht="15.75">
      <c r="M60339" s="172"/>
      <c r="N60339" s="172"/>
      <c r="O60339" s="172"/>
      <c r="U60339" s="173"/>
    </row>
    <row r="60340" spans="13:21" s="104" customFormat="1" ht="15.75">
      <c r="M60340" s="172"/>
      <c r="N60340" s="172"/>
      <c r="O60340" s="172"/>
      <c r="U60340" s="173"/>
    </row>
    <row r="60341" spans="13:21" s="104" customFormat="1" ht="15.75">
      <c r="M60341" s="172"/>
      <c r="N60341" s="172"/>
      <c r="O60341" s="172"/>
      <c r="U60341" s="173"/>
    </row>
    <row r="60342" spans="13:21" s="104" customFormat="1" ht="15.75">
      <c r="M60342" s="172"/>
      <c r="N60342" s="172"/>
      <c r="O60342" s="172"/>
      <c r="U60342" s="173"/>
    </row>
    <row r="60343" spans="13:21" s="104" customFormat="1" ht="15.75">
      <c r="M60343" s="172"/>
      <c r="N60343" s="172"/>
      <c r="O60343" s="172"/>
      <c r="U60343" s="173"/>
    </row>
    <row r="60344" spans="13:21" s="104" customFormat="1" ht="15.75">
      <c r="M60344" s="172"/>
      <c r="N60344" s="172"/>
      <c r="O60344" s="172"/>
      <c r="U60344" s="173"/>
    </row>
    <row r="60345" spans="13:21" s="104" customFormat="1" ht="15.75">
      <c r="M60345" s="172"/>
      <c r="N60345" s="172"/>
      <c r="O60345" s="172"/>
      <c r="U60345" s="173"/>
    </row>
    <row r="60346" spans="13:21" s="104" customFormat="1" ht="15.75">
      <c r="M60346" s="172"/>
      <c r="N60346" s="172"/>
      <c r="O60346" s="172"/>
      <c r="U60346" s="173"/>
    </row>
    <row r="60347" spans="13:21" s="104" customFormat="1" ht="15.75">
      <c r="M60347" s="172"/>
      <c r="N60347" s="172"/>
      <c r="O60347" s="172"/>
      <c r="U60347" s="173"/>
    </row>
    <row r="60348" spans="13:21" s="104" customFormat="1" ht="15.75">
      <c r="M60348" s="172"/>
      <c r="N60348" s="172"/>
      <c r="O60348" s="172"/>
      <c r="U60348" s="173"/>
    </row>
    <row r="60349" spans="13:21" s="104" customFormat="1" ht="15.75">
      <c r="M60349" s="172"/>
      <c r="N60349" s="172"/>
      <c r="O60349" s="172"/>
      <c r="U60349" s="173"/>
    </row>
    <row r="60350" spans="13:21" s="104" customFormat="1" ht="15.75">
      <c r="M60350" s="172"/>
      <c r="N60350" s="172"/>
      <c r="O60350" s="172"/>
      <c r="U60350" s="173"/>
    </row>
    <row r="60351" spans="13:21" s="104" customFormat="1" ht="15.75">
      <c r="M60351" s="172"/>
      <c r="N60351" s="172"/>
      <c r="O60351" s="172"/>
      <c r="U60351" s="173"/>
    </row>
    <row r="60352" spans="13:21" s="104" customFormat="1" ht="15.75">
      <c r="M60352" s="172"/>
      <c r="N60352" s="172"/>
      <c r="O60352" s="172"/>
      <c r="U60352" s="173"/>
    </row>
    <row r="60353" spans="13:21" s="104" customFormat="1" ht="15.75">
      <c r="M60353" s="172"/>
      <c r="N60353" s="172"/>
      <c r="O60353" s="172"/>
      <c r="U60353" s="173"/>
    </row>
    <row r="60354" spans="13:21" s="104" customFormat="1" ht="15.75">
      <c r="M60354" s="172"/>
      <c r="N60354" s="172"/>
      <c r="O60354" s="172"/>
      <c r="U60354" s="173"/>
    </row>
    <row r="60355" spans="13:21" s="104" customFormat="1" ht="15.75">
      <c r="M60355" s="172"/>
      <c r="N60355" s="172"/>
      <c r="O60355" s="172"/>
      <c r="U60355" s="173"/>
    </row>
    <row r="60356" spans="13:21" s="104" customFormat="1" ht="15.75">
      <c r="M60356" s="172"/>
      <c r="N60356" s="172"/>
      <c r="O60356" s="172"/>
      <c r="U60356" s="173"/>
    </row>
    <row r="60357" spans="13:21" s="104" customFormat="1" ht="15.75">
      <c r="M60357" s="172"/>
      <c r="N60357" s="172"/>
      <c r="O60357" s="172"/>
      <c r="U60357" s="173"/>
    </row>
    <row r="60358" spans="13:21" s="104" customFormat="1" ht="15.75">
      <c r="M60358" s="172"/>
      <c r="N60358" s="172"/>
      <c r="O60358" s="172"/>
      <c r="U60358" s="173"/>
    </row>
    <row r="60359" spans="13:21" s="104" customFormat="1" ht="15.75">
      <c r="M60359" s="172"/>
      <c r="N60359" s="172"/>
      <c r="O60359" s="172"/>
      <c r="U60359" s="173"/>
    </row>
    <row r="60360" spans="13:21" s="104" customFormat="1" ht="15.75">
      <c r="M60360" s="172"/>
      <c r="N60360" s="172"/>
      <c r="O60360" s="172"/>
      <c r="U60360" s="173"/>
    </row>
    <row r="60361" spans="13:21" s="104" customFormat="1" ht="15.75">
      <c r="M60361" s="172"/>
      <c r="N60361" s="172"/>
      <c r="O60361" s="172"/>
      <c r="U60361" s="173"/>
    </row>
    <row r="60362" spans="13:21" s="104" customFormat="1" ht="15.75">
      <c r="M60362" s="172"/>
      <c r="N60362" s="172"/>
      <c r="O60362" s="172"/>
      <c r="U60362" s="173"/>
    </row>
    <row r="60363" spans="13:21" s="104" customFormat="1" ht="15.75">
      <c r="M60363" s="172"/>
      <c r="N60363" s="172"/>
      <c r="O60363" s="172"/>
      <c r="U60363" s="173"/>
    </row>
    <row r="60364" spans="13:21" s="104" customFormat="1" ht="15.75">
      <c r="M60364" s="172"/>
      <c r="N60364" s="172"/>
      <c r="O60364" s="172"/>
      <c r="U60364" s="173"/>
    </row>
    <row r="60365" spans="13:21" s="104" customFormat="1" ht="15.75">
      <c r="M60365" s="172"/>
      <c r="N60365" s="172"/>
      <c r="O60365" s="172"/>
      <c r="U60365" s="173"/>
    </row>
    <row r="60366" spans="13:21" s="104" customFormat="1" ht="15.75">
      <c r="M60366" s="172"/>
      <c r="N60366" s="172"/>
      <c r="O60366" s="172"/>
      <c r="U60366" s="173"/>
    </row>
    <row r="60367" spans="13:21" s="104" customFormat="1" ht="15.75">
      <c r="M60367" s="172"/>
      <c r="N60367" s="172"/>
      <c r="O60367" s="172"/>
      <c r="U60367" s="173"/>
    </row>
    <row r="60368" spans="13:21" s="104" customFormat="1" ht="15.75">
      <c r="M60368" s="172"/>
      <c r="N60368" s="172"/>
      <c r="O60368" s="172"/>
      <c r="U60368" s="173"/>
    </row>
    <row r="60369" spans="13:21" s="104" customFormat="1" ht="15.75">
      <c r="M60369" s="172"/>
      <c r="N60369" s="172"/>
      <c r="O60369" s="172"/>
      <c r="U60369" s="173"/>
    </row>
    <row r="60370" spans="13:21" s="104" customFormat="1" ht="15.75">
      <c r="M60370" s="172"/>
      <c r="N60370" s="172"/>
      <c r="O60370" s="172"/>
      <c r="U60370" s="173"/>
    </row>
    <row r="60371" spans="13:21" s="104" customFormat="1" ht="15.75">
      <c r="M60371" s="172"/>
      <c r="N60371" s="172"/>
      <c r="O60371" s="172"/>
      <c r="U60371" s="173"/>
    </row>
    <row r="60372" spans="13:21" s="104" customFormat="1" ht="15.75">
      <c r="M60372" s="172"/>
      <c r="N60372" s="172"/>
      <c r="O60372" s="172"/>
      <c r="U60372" s="173"/>
    </row>
    <row r="60373" spans="13:21" s="104" customFormat="1" ht="15.75">
      <c r="M60373" s="172"/>
      <c r="N60373" s="172"/>
      <c r="O60373" s="172"/>
      <c r="U60373" s="173"/>
    </row>
    <row r="60374" spans="13:21" s="104" customFormat="1" ht="15.75">
      <c r="M60374" s="172"/>
      <c r="N60374" s="172"/>
      <c r="O60374" s="172"/>
      <c r="U60374" s="173"/>
    </row>
    <row r="60375" spans="13:21" s="104" customFormat="1" ht="15.75">
      <c r="M60375" s="172"/>
      <c r="N60375" s="172"/>
      <c r="O60375" s="172"/>
      <c r="U60375" s="173"/>
    </row>
    <row r="60376" spans="13:21" s="104" customFormat="1" ht="15.75">
      <c r="M60376" s="172"/>
      <c r="N60376" s="172"/>
      <c r="O60376" s="172"/>
      <c r="U60376" s="173"/>
    </row>
    <row r="60377" spans="13:21" s="104" customFormat="1" ht="15.75">
      <c r="M60377" s="172"/>
      <c r="N60377" s="172"/>
      <c r="O60377" s="172"/>
      <c r="U60377" s="173"/>
    </row>
    <row r="60378" spans="13:21" s="104" customFormat="1" ht="15.75">
      <c r="M60378" s="172"/>
      <c r="N60378" s="172"/>
      <c r="O60378" s="172"/>
      <c r="U60378" s="173"/>
    </row>
    <row r="60379" spans="13:21" s="104" customFormat="1" ht="15.75">
      <c r="M60379" s="172"/>
      <c r="N60379" s="172"/>
      <c r="O60379" s="172"/>
      <c r="U60379" s="173"/>
    </row>
    <row r="60380" spans="13:21" s="104" customFormat="1" ht="15.75">
      <c r="M60380" s="172"/>
      <c r="N60380" s="172"/>
      <c r="O60380" s="172"/>
      <c r="U60380" s="173"/>
    </row>
    <row r="60381" spans="13:21" s="104" customFormat="1" ht="15.75">
      <c r="M60381" s="172"/>
      <c r="N60381" s="172"/>
      <c r="O60381" s="172"/>
      <c r="U60381" s="173"/>
    </row>
    <row r="60382" spans="13:21" s="104" customFormat="1" ht="15.75">
      <c r="M60382" s="172"/>
      <c r="N60382" s="172"/>
      <c r="O60382" s="172"/>
      <c r="U60382" s="173"/>
    </row>
    <row r="60383" spans="13:21" s="104" customFormat="1" ht="15.75">
      <c r="M60383" s="172"/>
      <c r="N60383" s="172"/>
      <c r="O60383" s="172"/>
      <c r="U60383" s="173"/>
    </row>
    <row r="60384" spans="13:21" s="104" customFormat="1" ht="15.75">
      <c r="M60384" s="172"/>
      <c r="N60384" s="172"/>
      <c r="O60384" s="172"/>
      <c r="U60384" s="173"/>
    </row>
    <row r="60385" spans="13:21" s="104" customFormat="1" ht="15.75">
      <c r="M60385" s="172"/>
      <c r="N60385" s="172"/>
      <c r="O60385" s="172"/>
      <c r="U60385" s="173"/>
    </row>
    <row r="60386" spans="13:21" s="104" customFormat="1" ht="15.75">
      <c r="M60386" s="172"/>
      <c r="N60386" s="172"/>
      <c r="O60386" s="172"/>
      <c r="U60386" s="173"/>
    </row>
    <row r="60387" spans="13:21" s="104" customFormat="1" ht="15.75">
      <c r="M60387" s="172"/>
      <c r="N60387" s="172"/>
      <c r="O60387" s="172"/>
      <c r="U60387" s="173"/>
    </row>
    <row r="60388" spans="13:21" s="104" customFormat="1" ht="15.75">
      <c r="M60388" s="172"/>
      <c r="N60388" s="172"/>
      <c r="O60388" s="172"/>
      <c r="U60388" s="173"/>
    </row>
    <row r="60389" spans="13:21" s="104" customFormat="1" ht="15.75">
      <c r="M60389" s="172"/>
      <c r="N60389" s="172"/>
      <c r="O60389" s="172"/>
      <c r="U60389" s="173"/>
    </row>
    <row r="60390" spans="13:21" s="104" customFormat="1" ht="15.75">
      <c r="M60390" s="172"/>
      <c r="N60390" s="172"/>
      <c r="O60390" s="172"/>
      <c r="U60390" s="173"/>
    </row>
    <row r="60391" spans="13:21" s="104" customFormat="1" ht="15.75">
      <c r="M60391" s="172"/>
      <c r="N60391" s="172"/>
      <c r="O60391" s="172"/>
      <c r="U60391" s="173"/>
    </row>
    <row r="60392" spans="13:21" s="104" customFormat="1" ht="15.75">
      <c r="M60392" s="172"/>
      <c r="N60392" s="172"/>
      <c r="O60392" s="172"/>
      <c r="U60392" s="173"/>
    </row>
    <row r="60393" spans="13:21" s="104" customFormat="1" ht="15.75">
      <c r="M60393" s="172"/>
      <c r="N60393" s="172"/>
      <c r="O60393" s="172"/>
      <c r="U60393" s="173"/>
    </row>
    <row r="60394" spans="13:21" s="104" customFormat="1" ht="15.75">
      <c r="M60394" s="172"/>
      <c r="N60394" s="172"/>
      <c r="O60394" s="172"/>
      <c r="U60394" s="173"/>
    </row>
    <row r="60395" spans="13:21" s="104" customFormat="1" ht="15.75">
      <c r="M60395" s="172"/>
      <c r="N60395" s="172"/>
      <c r="O60395" s="172"/>
      <c r="U60395" s="173"/>
    </row>
    <row r="60396" spans="13:21" s="104" customFormat="1" ht="15.75">
      <c r="M60396" s="172"/>
      <c r="N60396" s="172"/>
      <c r="O60396" s="172"/>
      <c r="U60396" s="173"/>
    </row>
    <row r="60397" spans="13:21" s="104" customFormat="1" ht="15.75">
      <c r="M60397" s="172"/>
      <c r="N60397" s="172"/>
      <c r="O60397" s="172"/>
      <c r="U60397" s="173"/>
    </row>
    <row r="60398" spans="13:21" s="104" customFormat="1" ht="15.75">
      <c r="M60398" s="172"/>
      <c r="N60398" s="172"/>
      <c r="O60398" s="172"/>
      <c r="U60398" s="173"/>
    </row>
    <row r="60399" spans="13:21" s="104" customFormat="1" ht="15.75">
      <c r="M60399" s="172"/>
      <c r="N60399" s="172"/>
      <c r="O60399" s="172"/>
      <c r="U60399" s="173"/>
    </row>
    <row r="60400" spans="13:21" s="104" customFormat="1" ht="15.75">
      <c r="M60400" s="172"/>
      <c r="N60400" s="172"/>
      <c r="O60400" s="172"/>
      <c r="U60400" s="173"/>
    </row>
    <row r="60401" spans="13:21" s="104" customFormat="1" ht="15.75">
      <c r="M60401" s="172"/>
      <c r="N60401" s="172"/>
      <c r="O60401" s="172"/>
      <c r="U60401" s="173"/>
    </row>
    <row r="60402" spans="13:21" s="104" customFormat="1" ht="15.75">
      <c r="M60402" s="172"/>
      <c r="N60402" s="172"/>
      <c r="O60402" s="172"/>
      <c r="U60402" s="173"/>
    </row>
    <row r="60403" spans="13:21" s="104" customFormat="1" ht="15.75">
      <c r="M60403" s="172"/>
      <c r="N60403" s="172"/>
      <c r="O60403" s="172"/>
      <c r="U60403" s="173"/>
    </row>
    <row r="60404" spans="13:21" s="104" customFormat="1" ht="15.75">
      <c r="M60404" s="172"/>
      <c r="N60404" s="172"/>
      <c r="O60404" s="172"/>
      <c r="U60404" s="173"/>
    </row>
    <row r="60405" spans="13:21" s="104" customFormat="1" ht="15.75">
      <c r="M60405" s="172"/>
      <c r="N60405" s="172"/>
      <c r="O60405" s="172"/>
      <c r="U60405" s="173"/>
    </row>
    <row r="60406" spans="13:21" s="104" customFormat="1" ht="15.75">
      <c r="M60406" s="172"/>
      <c r="N60406" s="172"/>
      <c r="O60406" s="172"/>
      <c r="U60406" s="173"/>
    </row>
    <row r="60407" spans="13:21" s="104" customFormat="1" ht="15.75">
      <c r="M60407" s="172"/>
      <c r="N60407" s="172"/>
      <c r="O60407" s="172"/>
      <c r="U60407" s="173"/>
    </row>
    <row r="60408" spans="13:21" s="104" customFormat="1" ht="15.75">
      <c r="M60408" s="172"/>
      <c r="N60408" s="172"/>
      <c r="O60408" s="172"/>
      <c r="U60408" s="173"/>
    </row>
    <row r="60409" spans="13:21" s="104" customFormat="1" ht="15.75">
      <c r="M60409" s="172"/>
      <c r="N60409" s="172"/>
      <c r="O60409" s="172"/>
      <c r="U60409" s="173"/>
    </row>
    <row r="60410" spans="13:21" s="104" customFormat="1" ht="15.75">
      <c r="M60410" s="172"/>
      <c r="N60410" s="172"/>
      <c r="O60410" s="172"/>
      <c r="U60410" s="173"/>
    </row>
    <row r="60411" spans="13:21" s="104" customFormat="1" ht="15.75">
      <c r="M60411" s="172"/>
      <c r="N60411" s="172"/>
      <c r="O60411" s="172"/>
      <c r="U60411" s="173"/>
    </row>
    <row r="60412" spans="13:21" s="104" customFormat="1" ht="15.75">
      <c r="M60412" s="172"/>
      <c r="N60412" s="172"/>
      <c r="O60412" s="172"/>
      <c r="U60412" s="173"/>
    </row>
    <row r="60413" spans="13:21" s="104" customFormat="1" ht="15.75">
      <c r="M60413" s="172"/>
      <c r="N60413" s="172"/>
      <c r="O60413" s="172"/>
      <c r="U60413" s="173"/>
    </row>
    <row r="60414" spans="13:21" s="104" customFormat="1" ht="15.75">
      <c r="M60414" s="172"/>
      <c r="N60414" s="172"/>
      <c r="O60414" s="172"/>
      <c r="U60414" s="173"/>
    </row>
    <row r="60415" spans="13:21" s="104" customFormat="1" ht="15.75">
      <c r="M60415" s="172"/>
      <c r="N60415" s="172"/>
      <c r="O60415" s="172"/>
      <c r="U60415" s="173"/>
    </row>
    <row r="60416" spans="13:21" s="104" customFormat="1" ht="15.75">
      <c r="M60416" s="172"/>
      <c r="N60416" s="172"/>
      <c r="O60416" s="172"/>
      <c r="U60416" s="173"/>
    </row>
    <row r="60417" spans="13:21" s="104" customFormat="1" ht="15.75">
      <c r="M60417" s="172"/>
      <c r="N60417" s="172"/>
      <c r="O60417" s="172"/>
      <c r="U60417" s="173"/>
    </row>
    <row r="60418" spans="13:21" s="104" customFormat="1" ht="15.75">
      <c r="M60418" s="172"/>
      <c r="N60418" s="172"/>
      <c r="O60418" s="172"/>
      <c r="U60418" s="173"/>
    </row>
    <row r="60419" spans="13:21" s="104" customFormat="1" ht="15.75">
      <c r="M60419" s="172"/>
      <c r="N60419" s="172"/>
      <c r="O60419" s="172"/>
      <c r="U60419" s="173"/>
    </row>
    <row r="60420" spans="13:21" s="104" customFormat="1" ht="15.75">
      <c r="M60420" s="172"/>
      <c r="N60420" s="172"/>
      <c r="O60420" s="172"/>
      <c r="U60420" s="173"/>
    </row>
    <row r="60421" spans="13:21" s="104" customFormat="1" ht="15.75">
      <c r="M60421" s="172"/>
      <c r="N60421" s="172"/>
      <c r="O60421" s="172"/>
      <c r="U60421" s="173"/>
    </row>
    <row r="60422" spans="13:21" s="104" customFormat="1" ht="15.75">
      <c r="M60422" s="172"/>
      <c r="N60422" s="172"/>
      <c r="O60422" s="172"/>
      <c r="U60422" s="173"/>
    </row>
    <row r="60423" spans="13:21" s="104" customFormat="1" ht="15.75">
      <c r="M60423" s="172"/>
      <c r="N60423" s="172"/>
      <c r="O60423" s="172"/>
      <c r="U60423" s="173"/>
    </row>
    <row r="60424" spans="13:21" s="104" customFormat="1" ht="15.75">
      <c r="M60424" s="172"/>
      <c r="N60424" s="172"/>
      <c r="O60424" s="172"/>
      <c r="U60424" s="173"/>
    </row>
    <row r="60425" spans="13:21" s="104" customFormat="1" ht="15.75">
      <c r="M60425" s="172"/>
      <c r="N60425" s="172"/>
      <c r="O60425" s="172"/>
      <c r="U60425" s="173"/>
    </row>
    <row r="60426" spans="13:21" s="104" customFormat="1" ht="15.75">
      <c r="M60426" s="172"/>
      <c r="N60426" s="172"/>
      <c r="O60426" s="172"/>
      <c r="U60426" s="173"/>
    </row>
    <row r="60427" spans="13:21" s="104" customFormat="1" ht="15.75">
      <c r="M60427" s="172"/>
      <c r="N60427" s="172"/>
      <c r="O60427" s="172"/>
      <c r="U60427" s="173"/>
    </row>
    <row r="60428" spans="13:21" s="104" customFormat="1" ht="15.75">
      <c r="M60428" s="172"/>
      <c r="N60428" s="172"/>
      <c r="O60428" s="172"/>
      <c r="U60428" s="173"/>
    </row>
    <row r="60429" spans="13:21" s="104" customFormat="1" ht="15.75">
      <c r="M60429" s="172"/>
      <c r="N60429" s="172"/>
      <c r="O60429" s="172"/>
      <c r="U60429" s="173"/>
    </row>
    <row r="60430" spans="13:21" s="104" customFormat="1" ht="15.75">
      <c r="M60430" s="172"/>
      <c r="N60430" s="172"/>
      <c r="O60430" s="172"/>
      <c r="U60430" s="173"/>
    </row>
    <row r="60431" spans="13:21" s="104" customFormat="1" ht="15.75">
      <c r="M60431" s="172"/>
      <c r="N60431" s="172"/>
      <c r="O60431" s="172"/>
      <c r="U60431" s="173"/>
    </row>
    <row r="60432" spans="13:21" s="104" customFormat="1" ht="15.75">
      <c r="M60432" s="172"/>
      <c r="N60432" s="172"/>
      <c r="O60432" s="172"/>
      <c r="U60432" s="173"/>
    </row>
    <row r="60433" spans="13:21" s="104" customFormat="1" ht="15.75">
      <c r="M60433" s="172"/>
      <c r="N60433" s="172"/>
      <c r="O60433" s="172"/>
      <c r="U60433" s="173"/>
    </row>
    <row r="60434" spans="13:21" s="104" customFormat="1" ht="15.75">
      <c r="M60434" s="172"/>
      <c r="N60434" s="172"/>
      <c r="O60434" s="172"/>
      <c r="U60434" s="173"/>
    </row>
    <row r="60435" spans="13:21" s="104" customFormat="1" ht="15.75">
      <c r="M60435" s="172"/>
      <c r="N60435" s="172"/>
      <c r="O60435" s="172"/>
      <c r="U60435" s="173"/>
    </row>
    <row r="60436" spans="13:21" s="104" customFormat="1" ht="15.75">
      <c r="M60436" s="172"/>
      <c r="N60436" s="172"/>
      <c r="O60436" s="172"/>
      <c r="U60436" s="173"/>
    </row>
    <row r="60437" spans="13:21" s="104" customFormat="1" ht="15.75">
      <c r="M60437" s="172"/>
      <c r="N60437" s="172"/>
      <c r="O60437" s="172"/>
      <c r="U60437" s="173"/>
    </row>
    <row r="60438" spans="13:21" s="104" customFormat="1" ht="15.75">
      <c r="M60438" s="172"/>
      <c r="N60438" s="172"/>
      <c r="O60438" s="172"/>
      <c r="U60438" s="173"/>
    </row>
    <row r="60439" spans="13:21" s="104" customFormat="1" ht="15.75">
      <c r="M60439" s="172"/>
      <c r="N60439" s="172"/>
      <c r="O60439" s="172"/>
      <c r="U60439" s="173"/>
    </row>
    <row r="60440" spans="13:21" s="104" customFormat="1" ht="15.75">
      <c r="M60440" s="172"/>
      <c r="N60440" s="172"/>
      <c r="O60440" s="172"/>
      <c r="U60440" s="173"/>
    </row>
    <row r="60441" spans="13:21" s="104" customFormat="1" ht="15.75">
      <c r="M60441" s="172"/>
      <c r="N60441" s="172"/>
      <c r="O60441" s="172"/>
      <c r="U60441" s="173"/>
    </row>
    <row r="60442" spans="13:21" s="104" customFormat="1" ht="15.75">
      <c r="M60442" s="172"/>
      <c r="N60442" s="172"/>
      <c r="O60442" s="172"/>
      <c r="U60442" s="173"/>
    </row>
    <row r="60443" spans="13:21" s="104" customFormat="1" ht="15.75">
      <c r="M60443" s="172"/>
      <c r="N60443" s="172"/>
      <c r="O60443" s="172"/>
      <c r="U60443" s="173"/>
    </row>
    <row r="60444" spans="13:21" s="104" customFormat="1" ht="15.75">
      <c r="M60444" s="172"/>
      <c r="N60444" s="172"/>
      <c r="O60444" s="172"/>
      <c r="U60444" s="173"/>
    </row>
    <row r="60445" spans="13:21" s="104" customFormat="1" ht="15.75">
      <c r="M60445" s="172"/>
      <c r="N60445" s="172"/>
      <c r="O60445" s="172"/>
      <c r="U60445" s="173"/>
    </row>
    <row r="60446" spans="13:21" s="104" customFormat="1" ht="15.75">
      <c r="M60446" s="172"/>
      <c r="N60446" s="172"/>
      <c r="O60446" s="172"/>
      <c r="U60446" s="173"/>
    </row>
    <row r="60447" spans="13:21" s="104" customFormat="1" ht="15.75">
      <c r="M60447" s="172"/>
      <c r="N60447" s="172"/>
      <c r="O60447" s="172"/>
      <c r="U60447" s="173"/>
    </row>
    <row r="60448" spans="13:21" s="104" customFormat="1" ht="15.75">
      <c r="M60448" s="172"/>
      <c r="N60448" s="172"/>
      <c r="O60448" s="172"/>
      <c r="U60448" s="173"/>
    </row>
    <row r="60449" spans="13:21" s="104" customFormat="1" ht="15.75">
      <c r="M60449" s="172"/>
      <c r="N60449" s="172"/>
      <c r="O60449" s="172"/>
      <c r="U60449" s="173"/>
    </row>
    <row r="60450" spans="13:21" s="104" customFormat="1" ht="15.75">
      <c r="M60450" s="172"/>
      <c r="N60450" s="172"/>
      <c r="O60450" s="172"/>
      <c r="U60450" s="173"/>
    </row>
    <row r="60451" spans="13:21" s="104" customFormat="1" ht="15.75">
      <c r="M60451" s="172"/>
      <c r="N60451" s="172"/>
      <c r="O60451" s="172"/>
      <c r="U60451" s="173"/>
    </row>
    <row r="60452" spans="13:21" s="104" customFormat="1" ht="15.75">
      <c r="M60452" s="172"/>
      <c r="N60452" s="172"/>
      <c r="O60452" s="172"/>
      <c r="U60452" s="173"/>
    </row>
    <row r="60453" spans="13:21" s="104" customFormat="1" ht="15.75">
      <c r="M60453" s="172"/>
      <c r="N60453" s="172"/>
      <c r="O60453" s="172"/>
      <c r="U60453" s="173"/>
    </row>
    <row r="60454" spans="13:21" s="104" customFormat="1" ht="15.75">
      <c r="M60454" s="172"/>
      <c r="N60454" s="172"/>
      <c r="O60454" s="172"/>
      <c r="U60454" s="173"/>
    </row>
    <row r="60455" spans="13:21" s="104" customFormat="1" ht="15.75">
      <c r="M60455" s="172"/>
      <c r="N60455" s="172"/>
      <c r="O60455" s="172"/>
      <c r="U60455" s="173"/>
    </row>
    <row r="60456" spans="13:21" s="104" customFormat="1" ht="15.75">
      <c r="M60456" s="172"/>
      <c r="N60456" s="172"/>
      <c r="O60456" s="172"/>
      <c r="U60456" s="173"/>
    </row>
    <row r="60457" spans="13:21" s="104" customFormat="1" ht="15.75">
      <c r="M60457" s="172"/>
      <c r="N60457" s="172"/>
      <c r="O60457" s="172"/>
      <c r="U60457" s="173"/>
    </row>
    <row r="60458" spans="13:21" s="104" customFormat="1" ht="15.75">
      <c r="M60458" s="172"/>
      <c r="N60458" s="172"/>
      <c r="O60458" s="172"/>
      <c r="U60458" s="173"/>
    </row>
    <row r="60459" spans="13:21" s="104" customFormat="1" ht="15.75">
      <c r="M60459" s="172"/>
      <c r="N60459" s="172"/>
      <c r="O60459" s="172"/>
      <c r="U60459" s="173"/>
    </row>
    <row r="60460" spans="13:21" s="104" customFormat="1" ht="15.75">
      <c r="M60460" s="172"/>
      <c r="N60460" s="172"/>
      <c r="O60460" s="172"/>
      <c r="U60460" s="173"/>
    </row>
    <row r="60461" spans="13:21" s="104" customFormat="1" ht="15.75">
      <c r="M60461" s="172"/>
      <c r="N60461" s="172"/>
      <c r="O60461" s="172"/>
      <c r="U60461" s="173"/>
    </row>
    <row r="60462" spans="13:21" s="104" customFormat="1" ht="15.75">
      <c r="M60462" s="172"/>
      <c r="N60462" s="172"/>
      <c r="O60462" s="172"/>
      <c r="U60462" s="173"/>
    </row>
    <row r="60463" spans="13:21" s="104" customFormat="1" ht="15.75">
      <c r="M60463" s="172"/>
      <c r="N60463" s="172"/>
      <c r="O60463" s="172"/>
      <c r="U60463" s="173"/>
    </row>
    <row r="60464" spans="13:21" s="104" customFormat="1" ht="15.75">
      <c r="M60464" s="172"/>
      <c r="N60464" s="172"/>
      <c r="O60464" s="172"/>
      <c r="U60464" s="173"/>
    </row>
    <row r="60465" spans="13:21" s="104" customFormat="1" ht="15.75">
      <c r="M60465" s="172"/>
      <c r="N60465" s="172"/>
      <c r="O60465" s="172"/>
      <c r="U60465" s="173"/>
    </row>
    <row r="60466" spans="13:21" s="104" customFormat="1" ht="15.75">
      <c r="M60466" s="172"/>
      <c r="N60466" s="172"/>
      <c r="O60466" s="172"/>
      <c r="U60466" s="173"/>
    </row>
    <row r="60467" spans="13:21" s="104" customFormat="1" ht="15.75">
      <c r="M60467" s="172"/>
      <c r="N60467" s="172"/>
      <c r="O60467" s="172"/>
      <c r="U60467" s="173"/>
    </row>
    <row r="60468" spans="13:21" s="104" customFormat="1" ht="15.75">
      <c r="M60468" s="172"/>
      <c r="N60468" s="172"/>
      <c r="O60468" s="172"/>
      <c r="U60468" s="173"/>
    </row>
    <row r="60469" spans="13:21" s="104" customFormat="1" ht="15.75">
      <c r="M60469" s="172"/>
      <c r="N60469" s="172"/>
      <c r="O60469" s="172"/>
      <c r="U60469" s="173"/>
    </row>
    <row r="60470" spans="13:21" s="104" customFormat="1" ht="15.75">
      <c r="M60470" s="172"/>
      <c r="N60470" s="172"/>
      <c r="O60470" s="172"/>
      <c r="U60470" s="173"/>
    </row>
    <row r="60471" spans="13:21" s="104" customFormat="1" ht="15.75">
      <c r="M60471" s="172"/>
      <c r="N60471" s="172"/>
      <c r="O60471" s="172"/>
      <c r="U60471" s="173"/>
    </row>
    <row r="60472" spans="13:21" s="104" customFormat="1" ht="15.75">
      <c r="M60472" s="172"/>
      <c r="N60472" s="172"/>
      <c r="O60472" s="172"/>
      <c r="U60472" s="173"/>
    </row>
    <row r="60473" spans="13:21" s="104" customFormat="1" ht="15.75">
      <c r="M60473" s="172"/>
      <c r="N60473" s="172"/>
      <c r="O60473" s="172"/>
      <c r="U60473" s="173"/>
    </row>
    <row r="60474" spans="13:21" s="104" customFormat="1" ht="15.75">
      <c r="M60474" s="172"/>
      <c r="N60474" s="172"/>
      <c r="O60474" s="172"/>
      <c r="U60474" s="173"/>
    </row>
    <row r="60475" spans="13:21" s="104" customFormat="1" ht="15.75">
      <c r="M60475" s="172"/>
      <c r="N60475" s="172"/>
      <c r="O60475" s="172"/>
      <c r="U60475" s="173"/>
    </row>
    <row r="60476" spans="13:21" s="104" customFormat="1" ht="15.75">
      <c r="M60476" s="172"/>
      <c r="N60476" s="172"/>
      <c r="O60476" s="172"/>
      <c r="U60476" s="173"/>
    </row>
    <row r="60477" spans="13:21" s="104" customFormat="1" ht="15.75">
      <c r="M60477" s="172"/>
      <c r="N60477" s="172"/>
      <c r="O60477" s="172"/>
      <c r="U60477" s="173"/>
    </row>
    <row r="60478" spans="13:21" s="104" customFormat="1" ht="15.75">
      <c r="M60478" s="172"/>
      <c r="N60478" s="172"/>
      <c r="O60478" s="172"/>
      <c r="U60478" s="173"/>
    </row>
    <row r="60479" spans="13:21" s="104" customFormat="1" ht="15.75">
      <c r="M60479" s="172"/>
      <c r="N60479" s="172"/>
      <c r="O60479" s="172"/>
      <c r="U60479" s="173"/>
    </row>
    <row r="60480" spans="13:21" s="104" customFormat="1" ht="15.75">
      <c r="M60480" s="172"/>
      <c r="N60480" s="172"/>
      <c r="O60480" s="172"/>
      <c r="U60480" s="173"/>
    </row>
    <row r="60481" spans="13:21" s="104" customFormat="1" ht="15.75">
      <c r="M60481" s="172"/>
      <c r="N60481" s="172"/>
      <c r="O60481" s="172"/>
      <c r="U60481" s="173"/>
    </row>
    <row r="60482" spans="13:21" s="104" customFormat="1" ht="15.75">
      <c r="M60482" s="172"/>
      <c r="N60482" s="172"/>
      <c r="O60482" s="172"/>
      <c r="U60482" s="173"/>
    </row>
    <row r="60483" spans="13:21" s="104" customFormat="1" ht="15.75">
      <c r="M60483" s="172"/>
      <c r="N60483" s="172"/>
      <c r="O60483" s="172"/>
      <c r="U60483" s="173"/>
    </row>
    <row r="60484" spans="13:21" s="104" customFormat="1" ht="15.75">
      <c r="M60484" s="172"/>
      <c r="N60484" s="172"/>
      <c r="O60484" s="172"/>
      <c r="U60484" s="173"/>
    </row>
    <row r="60485" spans="13:21" s="104" customFormat="1" ht="15.75">
      <c r="M60485" s="172"/>
      <c r="N60485" s="172"/>
      <c r="O60485" s="172"/>
      <c r="U60485" s="173"/>
    </row>
    <row r="60486" spans="13:21" s="104" customFormat="1" ht="15.75">
      <c r="M60486" s="172"/>
      <c r="N60486" s="172"/>
      <c r="O60486" s="172"/>
      <c r="U60486" s="173"/>
    </row>
    <row r="60487" spans="13:21" s="104" customFormat="1" ht="15.75">
      <c r="M60487" s="172"/>
      <c r="N60487" s="172"/>
      <c r="O60487" s="172"/>
      <c r="U60487" s="173"/>
    </row>
    <row r="60488" spans="13:21" s="104" customFormat="1" ht="15.75">
      <c r="M60488" s="172"/>
      <c r="N60488" s="172"/>
      <c r="O60488" s="172"/>
      <c r="U60488" s="173"/>
    </row>
    <row r="60489" spans="13:21" s="104" customFormat="1" ht="15.75">
      <c r="M60489" s="172"/>
      <c r="N60489" s="172"/>
      <c r="O60489" s="172"/>
      <c r="U60489" s="173"/>
    </row>
    <row r="60490" spans="13:21" s="104" customFormat="1" ht="15.75">
      <c r="M60490" s="172"/>
      <c r="N60490" s="172"/>
      <c r="O60490" s="172"/>
      <c r="U60490" s="173"/>
    </row>
    <row r="60491" spans="13:21" s="104" customFormat="1" ht="15.75">
      <c r="M60491" s="172"/>
      <c r="N60491" s="172"/>
      <c r="O60491" s="172"/>
      <c r="U60491" s="173"/>
    </row>
    <row r="60492" spans="13:21" s="104" customFormat="1" ht="15.75">
      <c r="M60492" s="172"/>
      <c r="N60492" s="172"/>
      <c r="O60492" s="172"/>
      <c r="U60492" s="173"/>
    </row>
    <row r="60493" spans="13:21" s="104" customFormat="1" ht="15.75">
      <c r="M60493" s="172"/>
      <c r="N60493" s="172"/>
      <c r="O60493" s="172"/>
      <c r="U60493" s="173"/>
    </row>
    <row r="60494" spans="13:21" s="104" customFormat="1" ht="15.75">
      <c r="M60494" s="172"/>
      <c r="N60494" s="172"/>
      <c r="O60494" s="172"/>
      <c r="U60494" s="173"/>
    </row>
    <row r="60495" spans="13:21" s="104" customFormat="1" ht="15.75">
      <c r="M60495" s="172"/>
      <c r="N60495" s="172"/>
      <c r="O60495" s="172"/>
      <c r="U60495" s="173"/>
    </row>
    <row r="60496" spans="13:21" s="104" customFormat="1" ht="15.75">
      <c r="M60496" s="172"/>
      <c r="N60496" s="172"/>
      <c r="O60496" s="172"/>
      <c r="U60496" s="173"/>
    </row>
    <row r="60497" spans="13:21" s="104" customFormat="1" ht="15.75">
      <c r="M60497" s="172"/>
      <c r="N60497" s="172"/>
      <c r="O60497" s="172"/>
      <c r="U60497" s="173"/>
    </row>
    <row r="60498" spans="13:21" s="104" customFormat="1" ht="15.75">
      <c r="M60498" s="172"/>
      <c r="N60498" s="172"/>
      <c r="O60498" s="172"/>
      <c r="U60498" s="173"/>
    </row>
    <row r="60499" spans="13:21" s="104" customFormat="1" ht="15.75">
      <c r="M60499" s="172"/>
      <c r="N60499" s="172"/>
      <c r="O60499" s="172"/>
      <c r="U60499" s="173"/>
    </row>
    <row r="60500" spans="13:21" s="104" customFormat="1" ht="15.75">
      <c r="M60500" s="172"/>
      <c r="N60500" s="172"/>
      <c r="O60500" s="172"/>
      <c r="U60500" s="173"/>
    </row>
    <row r="60501" spans="13:21" s="104" customFormat="1" ht="15.75">
      <c r="M60501" s="172"/>
      <c r="N60501" s="172"/>
      <c r="O60501" s="172"/>
      <c r="U60501" s="173"/>
    </row>
    <row r="60502" spans="13:21" s="104" customFormat="1" ht="15.75">
      <c r="M60502" s="172"/>
      <c r="N60502" s="172"/>
      <c r="O60502" s="172"/>
      <c r="U60502" s="173"/>
    </row>
    <row r="60503" spans="13:21" s="104" customFormat="1" ht="15.75">
      <c r="M60503" s="172"/>
      <c r="N60503" s="172"/>
      <c r="O60503" s="172"/>
      <c r="U60503" s="173"/>
    </row>
    <row r="60504" spans="13:21" s="104" customFormat="1" ht="15.75">
      <c r="M60504" s="172"/>
      <c r="N60504" s="172"/>
      <c r="O60504" s="172"/>
      <c r="U60504" s="173"/>
    </row>
    <row r="60505" spans="13:21" s="104" customFormat="1" ht="15.75">
      <c r="M60505" s="172"/>
      <c r="N60505" s="172"/>
      <c r="O60505" s="172"/>
      <c r="U60505" s="173"/>
    </row>
    <row r="60506" spans="13:21" s="104" customFormat="1" ht="15.75">
      <c r="M60506" s="172"/>
      <c r="N60506" s="172"/>
      <c r="O60506" s="172"/>
      <c r="U60506" s="173"/>
    </row>
    <row r="60507" spans="13:21" s="104" customFormat="1" ht="15.75">
      <c r="M60507" s="172"/>
      <c r="N60507" s="172"/>
      <c r="O60507" s="172"/>
      <c r="U60507" s="173"/>
    </row>
    <row r="60508" spans="13:21" s="104" customFormat="1" ht="15.75">
      <c r="M60508" s="172"/>
      <c r="N60508" s="172"/>
      <c r="O60508" s="172"/>
      <c r="U60508" s="173"/>
    </row>
    <row r="60509" spans="13:21" s="104" customFormat="1" ht="15.75">
      <c r="M60509" s="172"/>
      <c r="N60509" s="172"/>
      <c r="O60509" s="172"/>
      <c r="U60509" s="173"/>
    </row>
    <row r="60510" spans="13:21" s="104" customFormat="1" ht="15.75">
      <c r="M60510" s="172"/>
      <c r="N60510" s="172"/>
      <c r="O60510" s="172"/>
      <c r="U60510" s="173"/>
    </row>
    <row r="60511" spans="13:21" s="104" customFormat="1" ht="15.75">
      <c r="M60511" s="172"/>
      <c r="N60511" s="172"/>
      <c r="O60511" s="172"/>
      <c r="U60511" s="173"/>
    </row>
    <row r="60512" spans="13:21" s="104" customFormat="1" ht="15.75">
      <c r="M60512" s="172"/>
      <c r="N60512" s="172"/>
      <c r="O60512" s="172"/>
      <c r="U60512" s="173"/>
    </row>
    <row r="60513" spans="13:21" s="104" customFormat="1" ht="15.75">
      <c r="M60513" s="172"/>
      <c r="N60513" s="172"/>
      <c r="O60513" s="172"/>
      <c r="U60513" s="173"/>
    </row>
    <row r="60514" spans="13:21" s="104" customFormat="1" ht="15.75">
      <c r="M60514" s="172"/>
      <c r="N60514" s="172"/>
      <c r="O60514" s="172"/>
      <c r="U60514" s="173"/>
    </row>
    <row r="60515" spans="13:21" s="104" customFormat="1" ht="15.75">
      <c r="M60515" s="172"/>
      <c r="N60515" s="172"/>
      <c r="O60515" s="172"/>
      <c r="U60515" s="173"/>
    </row>
    <row r="60516" spans="13:21" s="104" customFormat="1" ht="15.75">
      <c r="M60516" s="172"/>
      <c r="N60516" s="172"/>
      <c r="O60516" s="172"/>
      <c r="U60516" s="173"/>
    </row>
    <row r="60517" spans="13:21" s="104" customFormat="1" ht="15.75">
      <c r="M60517" s="172"/>
      <c r="N60517" s="172"/>
      <c r="O60517" s="172"/>
      <c r="U60517" s="173"/>
    </row>
    <row r="60518" spans="13:21" s="104" customFormat="1" ht="15.75">
      <c r="M60518" s="172"/>
      <c r="N60518" s="172"/>
      <c r="O60518" s="172"/>
      <c r="U60518" s="173"/>
    </row>
    <row r="60519" spans="13:21" s="104" customFormat="1" ht="15.75">
      <c r="M60519" s="172"/>
      <c r="N60519" s="172"/>
      <c r="O60519" s="172"/>
      <c r="U60519" s="173"/>
    </row>
    <row r="60520" spans="13:21" s="104" customFormat="1" ht="15.75">
      <c r="M60520" s="172"/>
      <c r="N60520" s="172"/>
      <c r="O60520" s="172"/>
      <c r="U60520" s="173"/>
    </row>
    <row r="60521" spans="13:21" s="104" customFormat="1" ht="15.75">
      <c r="M60521" s="172"/>
      <c r="N60521" s="172"/>
      <c r="O60521" s="172"/>
      <c r="U60521" s="173"/>
    </row>
    <row r="60522" spans="13:21" s="104" customFormat="1" ht="15.75">
      <c r="M60522" s="172"/>
      <c r="N60522" s="172"/>
      <c r="O60522" s="172"/>
      <c r="U60522" s="173"/>
    </row>
    <row r="60523" spans="13:21" s="104" customFormat="1" ht="15.75">
      <c r="M60523" s="172"/>
      <c r="N60523" s="172"/>
      <c r="O60523" s="172"/>
      <c r="U60523" s="173"/>
    </row>
    <row r="60524" spans="13:21" s="104" customFormat="1" ht="15.75">
      <c r="M60524" s="172"/>
      <c r="N60524" s="172"/>
      <c r="O60524" s="172"/>
      <c r="U60524" s="173"/>
    </row>
    <row r="60525" spans="13:21" s="104" customFormat="1" ht="15.75">
      <c r="M60525" s="172"/>
      <c r="N60525" s="172"/>
      <c r="O60525" s="172"/>
      <c r="U60525" s="173"/>
    </row>
    <row r="60526" spans="13:21" s="104" customFormat="1" ht="15.75">
      <c r="M60526" s="172"/>
      <c r="N60526" s="172"/>
      <c r="O60526" s="172"/>
      <c r="U60526" s="173"/>
    </row>
    <row r="60527" spans="13:21" s="104" customFormat="1" ht="15.75">
      <c r="M60527" s="172"/>
      <c r="N60527" s="172"/>
      <c r="O60527" s="172"/>
      <c r="U60527" s="173"/>
    </row>
    <row r="60528" spans="13:21" s="104" customFormat="1" ht="15.75">
      <c r="M60528" s="172"/>
      <c r="N60528" s="172"/>
      <c r="O60528" s="172"/>
      <c r="U60528" s="173"/>
    </row>
    <row r="60529" spans="13:21" s="104" customFormat="1" ht="15.75">
      <c r="M60529" s="172"/>
      <c r="N60529" s="172"/>
      <c r="O60529" s="172"/>
      <c r="U60529" s="173"/>
    </row>
    <row r="60530" spans="13:21" s="104" customFormat="1" ht="15.75">
      <c r="M60530" s="172"/>
      <c r="N60530" s="172"/>
      <c r="O60530" s="172"/>
      <c r="U60530" s="173"/>
    </row>
    <row r="60531" spans="13:21" s="104" customFormat="1" ht="15.75">
      <c r="M60531" s="172"/>
      <c r="N60531" s="172"/>
      <c r="O60531" s="172"/>
      <c r="U60531" s="173"/>
    </row>
    <row r="60532" spans="13:21" s="104" customFormat="1" ht="15.75">
      <c r="M60532" s="172"/>
      <c r="N60532" s="172"/>
      <c r="O60532" s="172"/>
      <c r="U60532" s="173"/>
    </row>
    <row r="60533" spans="13:21" s="104" customFormat="1" ht="15.75">
      <c r="M60533" s="172"/>
      <c r="N60533" s="172"/>
      <c r="O60533" s="172"/>
      <c r="U60533" s="173"/>
    </row>
    <row r="60534" spans="13:21" s="104" customFormat="1" ht="15.75">
      <c r="M60534" s="172"/>
      <c r="N60534" s="172"/>
      <c r="O60534" s="172"/>
      <c r="U60534" s="173"/>
    </row>
    <row r="60535" spans="13:21" s="104" customFormat="1" ht="15.75">
      <c r="M60535" s="172"/>
      <c r="N60535" s="172"/>
      <c r="O60535" s="172"/>
      <c r="U60535" s="173"/>
    </row>
    <row r="60536" spans="13:21" s="104" customFormat="1" ht="15.75">
      <c r="M60536" s="172"/>
      <c r="N60536" s="172"/>
      <c r="O60536" s="172"/>
      <c r="U60536" s="173"/>
    </row>
    <row r="60537" spans="13:21" s="104" customFormat="1" ht="15.75">
      <c r="M60537" s="172"/>
      <c r="N60537" s="172"/>
      <c r="O60537" s="172"/>
      <c r="U60537" s="173"/>
    </row>
    <row r="60538" spans="13:21" s="104" customFormat="1" ht="15.75">
      <c r="M60538" s="172"/>
      <c r="N60538" s="172"/>
      <c r="O60538" s="172"/>
      <c r="U60538" s="173"/>
    </row>
    <row r="60539" spans="13:21" s="104" customFormat="1" ht="15.75">
      <c r="M60539" s="172"/>
      <c r="N60539" s="172"/>
      <c r="O60539" s="172"/>
      <c r="U60539" s="173"/>
    </row>
    <row r="60540" spans="13:21" s="104" customFormat="1" ht="15.75">
      <c r="M60540" s="172"/>
      <c r="N60540" s="172"/>
      <c r="O60540" s="172"/>
      <c r="U60540" s="173"/>
    </row>
    <row r="60541" spans="13:21" s="104" customFormat="1" ht="15.75">
      <c r="M60541" s="172"/>
      <c r="N60541" s="172"/>
      <c r="O60541" s="172"/>
      <c r="U60541" s="173"/>
    </row>
    <row r="60542" spans="13:21" s="104" customFormat="1" ht="15.75">
      <c r="M60542" s="172"/>
      <c r="N60542" s="172"/>
      <c r="O60542" s="172"/>
      <c r="U60542" s="173"/>
    </row>
    <row r="60543" spans="13:21" s="104" customFormat="1" ht="15.75">
      <c r="M60543" s="172"/>
      <c r="N60543" s="172"/>
      <c r="O60543" s="172"/>
      <c r="U60543" s="173"/>
    </row>
    <row r="60544" spans="13:21" s="104" customFormat="1" ht="15.75">
      <c r="M60544" s="172"/>
      <c r="N60544" s="172"/>
      <c r="O60544" s="172"/>
      <c r="U60544" s="173"/>
    </row>
    <row r="60545" spans="13:21" s="104" customFormat="1" ht="15.75">
      <c r="M60545" s="172"/>
      <c r="N60545" s="172"/>
      <c r="O60545" s="172"/>
      <c r="U60545" s="173"/>
    </row>
    <row r="60546" spans="13:21" s="104" customFormat="1" ht="15.75">
      <c r="M60546" s="172"/>
      <c r="N60546" s="172"/>
      <c r="O60546" s="172"/>
      <c r="U60546" s="173"/>
    </row>
    <row r="60547" spans="13:21" s="104" customFormat="1" ht="15.75">
      <c r="M60547" s="172"/>
      <c r="N60547" s="172"/>
      <c r="O60547" s="172"/>
      <c r="U60547" s="173"/>
    </row>
    <row r="60548" spans="13:21" s="104" customFormat="1" ht="15.75">
      <c r="M60548" s="172"/>
      <c r="N60548" s="172"/>
      <c r="O60548" s="172"/>
      <c r="U60548" s="173"/>
    </row>
    <row r="60549" spans="13:21" s="104" customFormat="1" ht="15.75">
      <c r="M60549" s="172"/>
      <c r="N60549" s="172"/>
      <c r="O60549" s="172"/>
      <c r="U60549" s="173"/>
    </row>
    <row r="60550" spans="13:21" s="104" customFormat="1" ht="15.75">
      <c r="M60550" s="172"/>
      <c r="N60550" s="172"/>
      <c r="O60550" s="172"/>
      <c r="U60550" s="173"/>
    </row>
    <row r="60551" spans="13:21" s="104" customFormat="1" ht="15.75">
      <c r="M60551" s="172"/>
      <c r="N60551" s="172"/>
      <c r="O60551" s="172"/>
      <c r="U60551" s="173"/>
    </row>
    <row r="60552" spans="13:21" s="104" customFormat="1" ht="15.75">
      <c r="M60552" s="172"/>
      <c r="N60552" s="172"/>
      <c r="O60552" s="172"/>
      <c r="U60552" s="173"/>
    </row>
    <row r="60553" spans="13:21" s="104" customFormat="1" ht="15.75">
      <c r="M60553" s="172"/>
      <c r="N60553" s="172"/>
      <c r="O60553" s="172"/>
      <c r="U60553" s="173"/>
    </row>
    <row r="60554" spans="13:21" s="104" customFormat="1" ht="15.75">
      <c r="M60554" s="172"/>
      <c r="N60554" s="172"/>
      <c r="O60554" s="172"/>
      <c r="U60554" s="173"/>
    </row>
    <row r="60555" spans="13:21" s="104" customFormat="1" ht="15.75">
      <c r="M60555" s="172"/>
      <c r="N60555" s="172"/>
      <c r="O60555" s="172"/>
      <c r="U60555" s="173"/>
    </row>
    <row r="60556" spans="13:21" s="104" customFormat="1" ht="15.75">
      <c r="M60556" s="172"/>
      <c r="N60556" s="172"/>
      <c r="O60556" s="172"/>
      <c r="U60556" s="173"/>
    </row>
    <row r="60557" spans="13:21" s="104" customFormat="1" ht="15.75">
      <c r="M60557" s="172"/>
      <c r="N60557" s="172"/>
      <c r="O60557" s="172"/>
      <c r="U60557" s="173"/>
    </row>
    <row r="60558" spans="13:21" s="104" customFormat="1" ht="15.75">
      <c r="M60558" s="172"/>
      <c r="N60558" s="172"/>
      <c r="O60558" s="172"/>
      <c r="U60558" s="173"/>
    </row>
    <row r="60559" spans="13:21" s="104" customFormat="1" ht="15.75">
      <c r="M60559" s="172"/>
      <c r="N60559" s="172"/>
      <c r="O60559" s="172"/>
      <c r="U60559" s="173"/>
    </row>
    <row r="60560" spans="13:21" s="104" customFormat="1" ht="15.75">
      <c r="M60560" s="172"/>
      <c r="N60560" s="172"/>
      <c r="O60560" s="172"/>
      <c r="U60560" s="173"/>
    </row>
    <row r="60561" spans="13:21" s="104" customFormat="1" ht="15.75">
      <c r="M60561" s="172"/>
      <c r="N60561" s="172"/>
      <c r="O60561" s="172"/>
      <c r="U60561" s="173"/>
    </row>
    <row r="60562" spans="13:21" s="104" customFormat="1" ht="15.75">
      <c r="M60562" s="172"/>
      <c r="N60562" s="172"/>
      <c r="O60562" s="172"/>
      <c r="U60562" s="173"/>
    </row>
    <row r="60563" spans="13:21" s="104" customFormat="1" ht="15.75">
      <c r="M60563" s="172"/>
      <c r="N60563" s="172"/>
      <c r="O60563" s="172"/>
      <c r="U60563" s="173"/>
    </row>
    <row r="60564" spans="13:21" s="104" customFormat="1" ht="15.75">
      <c r="M60564" s="172"/>
      <c r="N60564" s="172"/>
      <c r="O60564" s="172"/>
      <c r="U60564" s="173"/>
    </row>
    <row r="60565" spans="13:21" s="104" customFormat="1" ht="15.75">
      <c r="M60565" s="172"/>
      <c r="N60565" s="172"/>
      <c r="O60565" s="172"/>
      <c r="U60565" s="173"/>
    </row>
    <row r="60566" spans="13:21" s="104" customFormat="1" ht="15.75">
      <c r="M60566" s="172"/>
      <c r="N60566" s="172"/>
      <c r="O60566" s="172"/>
      <c r="U60566" s="173"/>
    </row>
    <row r="60567" spans="13:21" s="104" customFormat="1" ht="15.75">
      <c r="M60567" s="172"/>
      <c r="N60567" s="172"/>
      <c r="O60567" s="172"/>
      <c r="U60567" s="173"/>
    </row>
    <row r="60568" spans="13:21" s="104" customFormat="1" ht="15.75">
      <c r="M60568" s="172"/>
      <c r="N60568" s="172"/>
      <c r="O60568" s="172"/>
      <c r="U60568" s="173"/>
    </row>
    <row r="60569" spans="13:21" s="104" customFormat="1" ht="15.75">
      <c r="M60569" s="172"/>
      <c r="N60569" s="172"/>
      <c r="O60569" s="172"/>
      <c r="U60569" s="173"/>
    </row>
    <row r="60570" spans="13:21" s="104" customFormat="1" ht="15.75">
      <c r="M60570" s="172"/>
      <c r="N60570" s="172"/>
      <c r="O60570" s="172"/>
      <c r="U60570" s="173"/>
    </row>
    <row r="60571" spans="13:21" s="104" customFormat="1" ht="15.75">
      <c r="M60571" s="172"/>
      <c r="N60571" s="172"/>
      <c r="O60571" s="172"/>
      <c r="U60571" s="173"/>
    </row>
    <row r="60572" spans="13:21" s="104" customFormat="1" ht="15.75">
      <c r="M60572" s="172"/>
      <c r="N60572" s="172"/>
      <c r="O60572" s="172"/>
      <c r="U60572" s="173"/>
    </row>
    <row r="60573" spans="13:21" s="104" customFormat="1" ht="15.75">
      <c r="M60573" s="172"/>
      <c r="N60573" s="172"/>
      <c r="O60573" s="172"/>
      <c r="U60573" s="173"/>
    </row>
    <row r="60574" spans="13:21" s="104" customFormat="1" ht="15.75">
      <c r="M60574" s="172"/>
      <c r="N60574" s="172"/>
      <c r="O60574" s="172"/>
      <c r="U60574" s="173"/>
    </row>
    <row r="60575" spans="13:21" s="104" customFormat="1" ht="15.75">
      <c r="M60575" s="172"/>
      <c r="N60575" s="172"/>
      <c r="O60575" s="172"/>
      <c r="U60575" s="173"/>
    </row>
    <row r="60576" spans="13:21" s="104" customFormat="1" ht="15.75">
      <c r="M60576" s="172"/>
      <c r="N60576" s="172"/>
      <c r="O60576" s="172"/>
      <c r="U60576" s="173"/>
    </row>
    <row r="60577" spans="13:21" s="104" customFormat="1" ht="15.75">
      <c r="M60577" s="172"/>
      <c r="N60577" s="172"/>
      <c r="O60577" s="172"/>
      <c r="U60577" s="173"/>
    </row>
    <row r="60578" spans="13:21" s="104" customFormat="1" ht="15.75">
      <c r="M60578" s="172"/>
      <c r="N60578" s="172"/>
      <c r="O60578" s="172"/>
      <c r="U60578" s="173"/>
    </row>
    <row r="60579" spans="13:21" s="104" customFormat="1" ht="15.75">
      <c r="M60579" s="172"/>
      <c r="N60579" s="172"/>
      <c r="O60579" s="172"/>
      <c r="U60579" s="173"/>
    </row>
    <row r="60580" spans="13:21" s="104" customFormat="1" ht="15.75">
      <c r="M60580" s="172"/>
      <c r="N60580" s="172"/>
      <c r="O60580" s="172"/>
      <c r="U60580" s="173"/>
    </row>
    <row r="60581" spans="13:21" s="104" customFormat="1" ht="15.75">
      <c r="M60581" s="172"/>
      <c r="N60581" s="172"/>
      <c r="O60581" s="172"/>
      <c r="U60581" s="173"/>
    </row>
    <row r="60582" spans="13:21" s="104" customFormat="1" ht="15.75">
      <c r="M60582" s="172"/>
      <c r="N60582" s="172"/>
      <c r="O60582" s="172"/>
      <c r="U60582" s="173"/>
    </row>
    <row r="60583" spans="13:21" s="104" customFormat="1" ht="15.75">
      <c r="M60583" s="172"/>
      <c r="N60583" s="172"/>
      <c r="O60583" s="172"/>
      <c r="U60583" s="173"/>
    </row>
    <row r="60584" spans="13:21" s="104" customFormat="1" ht="15.75">
      <c r="M60584" s="172"/>
      <c r="N60584" s="172"/>
      <c r="O60584" s="172"/>
      <c r="U60584" s="173"/>
    </row>
    <row r="60585" spans="13:21" s="104" customFormat="1" ht="15.75">
      <c r="M60585" s="172"/>
      <c r="N60585" s="172"/>
      <c r="O60585" s="172"/>
      <c r="U60585" s="173"/>
    </row>
    <row r="60586" spans="13:21" s="104" customFormat="1" ht="15.75">
      <c r="M60586" s="172"/>
      <c r="N60586" s="172"/>
      <c r="O60586" s="172"/>
      <c r="U60586" s="173"/>
    </row>
    <row r="60587" spans="13:21" s="104" customFormat="1" ht="15.75">
      <c r="M60587" s="172"/>
      <c r="N60587" s="172"/>
      <c r="O60587" s="172"/>
      <c r="U60587" s="173"/>
    </row>
    <row r="60588" spans="13:21" s="104" customFormat="1" ht="15.75">
      <c r="M60588" s="172"/>
      <c r="N60588" s="172"/>
      <c r="O60588" s="172"/>
      <c r="U60588" s="173"/>
    </row>
    <row r="60589" spans="13:21" s="104" customFormat="1" ht="15.75">
      <c r="M60589" s="172"/>
      <c r="N60589" s="172"/>
      <c r="O60589" s="172"/>
      <c r="U60589" s="173"/>
    </row>
    <row r="60590" spans="13:21" s="104" customFormat="1" ht="15.75">
      <c r="M60590" s="172"/>
      <c r="N60590" s="172"/>
      <c r="O60590" s="172"/>
      <c r="U60590" s="173"/>
    </row>
    <row r="60591" spans="13:21" s="104" customFormat="1" ht="15.75">
      <c r="M60591" s="172"/>
      <c r="N60591" s="172"/>
      <c r="O60591" s="172"/>
      <c r="U60591" s="173"/>
    </row>
    <row r="60592" spans="13:21" s="104" customFormat="1" ht="15.75">
      <c r="M60592" s="172"/>
      <c r="N60592" s="172"/>
      <c r="O60592" s="172"/>
      <c r="U60592" s="173"/>
    </row>
    <row r="60593" spans="13:21" s="104" customFormat="1" ht="15.75">
      <c r="M60593" s="172"/>
      <c r="N60593" s="172"/>
      <c r="O60593" s="172"/>
      <c r="U60593" s="173"/>
    </row>
    <row r="60594" spans="13:21" s="104" customFormat="1" ht="15.75">
      <c r="M60594" s="172"/>
      <c r="N60594" s="172"/>
      <c r="O60594" s="172"/>
      <c r="U60594" s="173"/>
    </row>
    <row r="60595" spans="13:21" s="104" customFormat="1" ht="15.75">
      <c r="M60595" s="172"/>
      <c r="N60595" s="172"/>
      <c r="O60595" s="172"/>
      <c r="U60595" s="173"/>
    </row>
    <row r="60596" spans="13:21" s="104" customFormat="1" ht="15.75">
      <c r="M60596" s="172"/>
      <c r="N60596" s="172"/>
      <c r="O60596" s="172"/>
      <c r="U60596" s="173"/>
    </row>
    <row r="60597" spans="13:21" s="104" customFormat="1" ht="15.75">
      <c r="M60597" s="172"/>
      <c r="N60597" s="172"/>
      <c r="O60597" s="172"/>
      <c r="U60597" s="173"/>
    </row>
    <row r="60598" spans="13:21" s="104" customFormat="1" ht="15.75">
      <c r="M60598" s="172"/>
      <c r="N60598" s="172"/>
      <c r="O60598" s="172"/>
      <c r="U60598" s="173"/>
    </row>
    <row r="60599" spans="13:21" s="104" customFormat="1" ht="15.75">
      <c r="M60599" s="172"/>
      <c r="N60599" s="172"/>
      <c r="O60599" s="172"/>
      <c r="U60599" s="173"/>
    </row>
    <row r="60600" spans="13:21" s="104" customFormat="1" ht="15.75">
      <c r="M60600" s="172"/>
      <c r="N60600" s="172"/>
      <c r="O60600" s="172"/>
      <c r="U60600" s="173"/>
    </row>
    <row r="60601" spans="13:21" s="104" customFormat="1" ht="15.75">
      <c r="M60601" s="172"/>
      <c r="N60601" s="172"/>
      <c r="O60601" s="172"/>
      <c r="U60601" s="173"/>
    </row>
    <row r="60602" spans="13:21" s="104" customFormat="1" ht="15.75">
      <c r="M60602" s="172"/>
      <c r="N60602" s="172"/>
      <c r="O60602" s="172"/>
      <c r="U60602" s="173"/>
    </row>
    <row r="60603" spans="13:21" s="104" customFormat="1" ht="15.75">
      <c r="M60603" s="172"/>
      <c r="N60603" s="172"/>
      <c r="O60603" s="172"/>
      <c r="U60603" s="173"/>
    </row>
    <row r="60604" spans="13:21" s="104" customFormat="1" ht="15.75">
      <c r="M60604" s="172"/>
      <c r="N60604" s="172"/>
      <c r="O60604" s="172"/>
      <c r="U60604" s="173"/>
    </row>
    <row r="60605" spans="13:21" s="104" customFormat="1" ht="15.75">
      <c r="M60605" s="172"/>
      <c r="N60605" s="172"/>
      <c r="O60605" s="172"/>
      <c r="U60605" s="173"/>
    </row>
    <row r="60606" spans="13:21" s="104" customFormat="1" ht="15.75">
      <c r="M60606" s="172"/>
      <c r="N60606" s="172"/>
      <c r="O60606" s="172"/>
      <c r="U60606" s="173"/>
    </row>
    <row r="60607" spans="13:21" s="104" customFormat="1" ht="15.75">
      <c r="M60607" s="172"/>
      <c r="N60607" s="172"/>
      <c r="O60607" s="172"/>
      <c r="U60607" s="173"/>
    </row>
    <row r="60608" spans="13:21" s="104" customFormat="1" ht="15.75">
      <c r="M60608" s="172"/>
      <c r="N60608" s="172"/>
      <c r="O60608" s="172"/>
      <c r="U60608" s="173"/>
    </row>
    <row r="60609" spans="13:21" s="104" customFormat="1" ht="15.75">
      <c r="M60609" s="172"/>
      <c r="N60609" s="172"/>
      <c r="O60609" s="172"/>
      <c r="U60609" s="173"/>
    </row>
    <row r="60610" spans="13:21" s="104" customFormat="1" ht="15.75">
      <c r="M60610" s="172"/>
      <c r="N60610" s="172"/>
      <c r="O60610" s="172"/>
      <c r="U60610" s="173"/>
    </row>
    <row r="60611" spans="13:21" s="104" customFormat="1" ht="15.75">
      <c r="M60611" s="172"/>
      <c r="N60611" s="172"/>
      <c r="O60611" s="172"/>
      <c r="U60611" s="173"/>
    </row>
    <row r="60612" spans="13:21" s="104" customFormat="1" ht="15.75">
      <c r="M60612" s="172"/>
      <c r="N60612" s="172"/>
      <c r="O60612" s="172"/>
      <c r="U60612" s="173"/>
    </row>
    <row r="60613" spans="13:21" s="104" customFormat="1" ht="15.75">
      <c r="M60613" s="172"/>
      <c r="N60613" s="172"/>
      <c r="O60613" s="172"/>
      <c r="U60613" s="173"/>
    </row>
    <row r="60614" spans="13:21" s="104" customFormat="1" ht="15.75">
      <c r="M60614" s="172"/>
      <c r="N60614" s="172"/>
      <c r="O60614" s="172"/>
      <c r="U60614" s="173"/>
    </row>
    <row r="60615" spans="13:21" s="104" customFormat="1" ht="15.75">
      <c r="M60615" s="172"/>
      <c r="N60615" s="172"/>
      <c r="O60615" s="172"/>
      <c r="U60615" s="173"/>
    </row>
    <row r="60616" spans="13:21" s="104" customFormat="1" ht="15.75">
      <c r="M60616" s="172"/>
      <c r="N60616" s="172"/>
      <c r="O60616" s="172"/>
      <c r="U60616" s="173"/>
    </row>
    <row r="60617" spans="13:21" s="104" customFormat="1" ht="15.75">
      <c r="M60617" s="172"/>
      <c r="N60617" s="172"/>
      <c r="O60617" s="172"/>
      <c r="U60617" s="173"/>
    </row>
    <row r="60618" spans="13:21" s="104" customFormat="1" ht="15.75">
      <c r="M60618" s="172"/>
      <c r="N60618" s="172"/>
      <c r="O60618" s="172"/>
      <c r="U60618" s="173"/>
    </row>
    <row r="60619" spans="13:21" s="104" customFormat="1" ht="15.75">
      <c r="M60619" s="172"/>
      <c r="N60619" s="172"/>
      <c r="O60619" s="172"/>
      <c r="U60619" s="173"/>
    </row>
    <row r="60620" spans="13:21" s="104" customFormat="1" ht="15.75">
      <c r="M60620" s="172"/>
      <c r="N60620" s="172"/>
      <c r="O60620" s="172"/>
      <c r="U60620" s="173"/>
    </row>
    <row r="60621" spans="13:21" s="104" customFormat="1" ht="15.75">
      <c r="M60621" s="172"/>
      <c r="N60621" s="172"/>
      <c r="O60621" s="172"/>
      <c r="U60621" s="173"/>
    </row>
    <row r="60622" spans="13:21" s="104" customFormat="1" ht="15.75">
      <c r="M60622" s="172"/>
      <c r="N60622" s="172"/>
      <c r="O60622" s="172"/>
      <c r="U60622" s="173"/>
    </row>
    <row r="60623" spans="13:21" s="104" customFormat="1" ht="15.75">
      <c r="M60623" s="172"/>
      <c r="N60623" s="172"/>
      <c r="O60623" s="172"/>
      <c r="U60623" s="173"/>
    </row>
    <row r="60624" spans="13:21" s="104" customFormat="1" ht="15.75">
      <c r="M60624" s="172"/>
      <c r="N60624" s="172"/>
      <c r="O60624" s="172"/>
      <c r="U60624" s="173"/>
    </row>
    <row r="60625" spans="13:21" s="104" customFormat="1" ht="15.75">
      <c r="M60625" s="172"/>
      <c r="N60625" s="172"/>
      <c r="O60625" s="172"/>
      <c r="U60625" s="173"/>
    </row>
    <row r="60626" spans="13:21" s="104" customFormat="1" ht="15.75">
      <c r="M60626" s="172"/>
      <c r="N60626" s="172"/>
      <c r="O60626" s="172"/>
      <c r="U60626" s="173"/>
    </row>
    <row r="60627" spans="13:21" s="104" customFormat="1" ht="15.75">
      <c r="M60627" s="172"/>
      <c r="N60627" s="172"/>
      <c r="O60627" s="172"/>
      <c r="U60627" s="173"/>
    </row>
    <row r="60628" spans="13:21" s="104" customFormat="1" ht="15.75">
      <c r="M60628" s="172"/>
      <c r="N60628" s="172"/>
      <c r="O60628" s="172"/>
      <c r="U60628" s="173"/>
    </row>
    <row r="60629" spans="13:21" s="104" customFormat="1" ht="15.75">
      <c r="M60629" s="172"/>
      <c r="N60629" s="172"/>
      <c r="O60629" s="172"/>
      <c r="U60629" s="173"/>
    </row>
    <row r="60630" spans="13:21" s="104" customFormat="1" ht="15.75">
      <c r="M60630" s="172"/>
      <c r="N60630" s="172"/>
      <c r="O60630" s="172"/>
      <c r="U60630" s="173"/>
    </row>
    <row r="60631" spans="13:21" s="104" customFormat="1" ht="15.75">
      <c r="M60631" s="172"/>
      <c r="N60631" s="172"/>
      <c r="O60631" s="172"/>
      <c r="U60631" s="173"/>
    </row>
    <row r="60632" spans="13:21" s="104" customFormat="1" ht="15.75">
      <c r="M60632" s="172"/>
      <c r="N60632" s="172"/>
      <c r="O60632" s="172"/>
      <c r="U60632" s="173"/>
    </row>
    <row r="60633" spans="13:21" s="104" customFormat="1" ht="15.75">
      <c r="M60633" s="172"/>
      <c r="N60633" s="172"/>
      <c r="O60633" s="172"/>
      <c r="U60633" s="173"/>
    </row>
    <row r="60634" spans="13:21" s="104" customFormat="1" ht="15.75">
      <c r="M60634" s="172"/>
      <c r="N60634" s="172"/>
      <c r="O60634" s="172"/>
      <c r="U60634" s="173"/>
    </row>
    <row r="60635" spans="13:21" s="104" customFormat="1" ht="15.75">
      <c r="M60635" s="172"/>
      <c r="N60635" s="172"/>
      <c r="O60635" s="172"/>
      <c r="U60635" s="173"/>
    </row>
    <row r="60636" spans="13:21" s="104" customFormat="1" ht="15.75">
      <c r="M60636" s="172"/>
      <c r="N60636" s="172"/>
      <c r="O60636" s="172"/>
      <c r="U60636" s="173"/>
    </row>
    <row r="60637" spans="13:21" s="104" customFormat="1" ht="15.75">
      <c r="M60637" s="172"/>
      <c r="N60637" s="172"/>
      <c r="O60637" s="172"/>
      <c r="U60637" s="173"/>
    </row>
    <row r="60638" spans="13:21" s="104" customFormat="1" ht="15.75">
      <c r="M60638" s="172"/>
      <c r="N60638" s="172"/>
      <c r="O60638" s="172"/>
      <c r="U60638" s="173"/>
    </row>
    <row r="60639" spans="13:21" s="104" customFormat="1" ht="15.75">
      <c r="M60639" s="172"/>
      <c r="N60639" s="172"/>
      <c r="O60639" s="172"/>
      <c r="U60639" s="173"/>
    </row>
    <row r="60640" spans="13:21" s="104" customFormat="1" ht="15.75">
      <c r="M60640" s="172"/>
      <c r="N60640" s="172"/>
      <c r="O60640" s="172"/>
      <c r="U60640" s="173"/>
    </row>
    <row r="60641" spans="13:21" s="104" customFormat="1" ht="15.75">
      <c r="M60641" s="172"/>
      <c r="N60641" s="172"/>
      <c r="O60641" s="172"/>
      <c r="U60641" s="173"/>
    </row>
    <row r="60642" spans="13:21" s="104" customFormat="1" ht="15.75">
      <c r="M60642" s="172"/>
      <c r="N60642" s="172"/>
      <c r="O60642" s="172"/>
      <c r="U60642" s="173"/>
    </row>
    <row r="60643" spans="13:21" s="104" customFormat="1" ht="15.75">
      <c r="M60643" s="172"/>
      <c r="N60643" s="172"/>
      <c r="O60643" s="172"/>
      <c r="U60643" s="173"/>
    </row>
    <row r="60644" spans="13:21" s="104" customFormat="1" ht="15.75">
      <c r="M60644" s="172"/>
      <c r="N60644" s="172"/>
      <c r="O60644" s="172"/>
      <c r="U60644" s="173"/>
    </row>
    <row r="60645" spans="13:21" s="104" customFormat="1" ht="15.75">
      <c r="M60645" s="172"/>
      <c r="N60645" s="172"/>
      <c r="O60645" s="172"/>
      <c r="U60645" s="173"/>
    </row>
    <row r="60646" spans="13:21" s="104" customFormat="1" ht="15.75">
      <c r="M60646" s="172"/>
      <c r="N60646" s="172"/>
      <c r="O60646" s="172"/>
      <c r="U60646" s="173"/>
    </row>
    <row r="60647" spans="13:21" s="104" customFormat="1" ht="15.75">
      <c r="M60647" s="172"/>
      <c r="N60647" s="172"/>
      <c r="O60647" s="172"/>
      <c r="U60647" s="173"/>
    </row>
    <row r="60648" spans="13:21" s="104" customFormat="1" ht="15.75">
      <c r="M60648" s="172"/>
      <c r="N60648" s="172"/>
      <c r="O60648" s="172"/>
      <c r="U60648" s="173"/>
    </row>
    <row r="60649" spans="13:21" s="104" customFormat="1" ht="15.75">
      <c r="M60649" s="172"/>
      <c r="N60649" s="172"/>
      <c r="O60649" s="172"/>
      <c r="U60649" s="173"/>
    </row>
    <row r="60650" spans="13:21" s="104" customFormat="1" ht="15.75">
      <c r="M60650" s="172"/>
      <c r="N60650" s="172"/>
      <c r="O60650" s="172"/>
      <c r="U60650" s="173"/>
    </row>
    <row r="60651" spans="13:21" s="104" customFormat="1" ht="15.75">
      <c r="M60651" s="172"/>
      <c r="N60651" s="172"/>
      <c r="O60651" s="172"/>
      <c r="U60651" s="173"/>
    </row>
    <row r="60652" spans="13:21" s="104" customFormat="1" ht="15.75">
      <c r="M60652" s="172"/>
      <c r="N60652" s="172"/>
      <c r="O60652" s="172"/>
      <c r="U60652" s="173"/>
    </row>
    <row r="60653" spans="13:21" s="104" customFormat="1" ht="15.75">
      <c r="M60653" s="172"/>
      <c r="N60653" s="172"/>
      <c r="O60653" s="172"/>
      <c r="U60653" s="173"/>
    </row>
    <row r="60654" spans="13:21" s="104" customFormat="1" ht="15.75">
      <c r="M60654" s="172"/>
      <c r="N60654" s="172"/>
      <c r="O60654" s="172"/>
      <c r="U60654" s="173"/>
    </row>
    <row r="60655" spans="13:21" s="104" customFormat="1" ht="15.75">
      <c r="M60655" s="172"/>
      <c r="N60655" s="172"/>
      <c r="O60655" s="172"/>
      <c r="U60655" s="173"/>
    </row>
    <row r="60656" spans="13:21" s="104" customFormat="1" ht="15.75">
      <c r="M60656" s="172"/>
      <c r="N60656" s="172"/>
      <c r="O60656" s="172"/>
      <c r="U60656" s="173"/>
    </row>
    <row r="60657" spans="13:21" s="104" customFormat="1" ht="15.75">
      <c r="M60657" s="172"/>
      <c r="N60657" s="172"/>
      <c r="O60657" s="172"/>
      <c r="U60657" s="173"/>
    </row>
    <row r="60658" spans="13:21" s="104" customFormat="1" ht="15.75">
      <c r="M60658" s="172"/>
      <c r="N60658" s="172"/>
      <c r="O60658" s="172"/>
      <c r="U60658" s="173"/>
    </row>
    <row r="60659" spans="13:21" s="104" customFormat="1" ht="15.75">
      <c r="M60659" s="172"/>
      <c r="N60659" s="172"/>
      <c r="O60659" s="172"/>
      <c r="U60659" s="173"/>
    </row>
    <row r="60660" spans="13:21" s="104" customFormat="1" ht="15.75">
      <c r="M60660" s="172"/>
      <c r="N60660" s="172"/>
      <c r="O60660" s="172"/>
      <c r="U60660" s="173"/>
    </row>
    <row r="60661" spans="13:21" s="104" customFormat="1" ht="15.75">
      <c r="M60661" s="172"/>
      <c r="N60661" s="172"/>
      <c r="O60661" s="172"/>
      <c r="U60661" s="173"/>
    </row>
    <row r="60662" spans="13:21" s="104" customFormat="1" ht="15.75">
      <c r="M60662" s="172"/>
      <c r="N60662" s="172"/>
      <c r="O60662" s="172"/>
      <c r="U60662" s="173"/>
    </row>
    <row r="60663" spans="13:21" s="104" customFormat="1" ht="15.75">
      <c r="M60663" s="172"/>
      <c r="N60663" s="172"/>
      <c r="O60663" s="172"/>
      <c r="U60663" s="173"/>
    </row>
    <row r="60664" spans="13:21" s="104" customFormat="1" ht="15.75">
      <c r="M60664" s="172"/>
      <c r="N60664" s="172"/>
      <c r="O60664" s="172"/>
      <c r="U60664" s="173"/>
    </row>
    <row r="60665" spans="13:21" s="104" customFormat="1" ht="15.75">
      <c r="M60665" s="172"/>
      <c r="N60665" s="172"/>
      <c r="O60665" s="172"/>
      <c r="U60665" s="173"/>
    </row>
    <row r="60666" spans="13:21" s="104" customFormat="1" ht="15.75">
      <c r="M60666" s="172"/>
      <c r="N60666" s="172"/>
      <c r="O60666" s="172"/>
      <c r="U60666" s="173"/>
    </row>
    <row r="60667" spans="13:21" s="104" customFormat="1" ht="15.75">
      <c r="M60667" s="172"/>
      <c r="N60667" s="172"/>
      <c r="O60667" s="172"/>
      <c r="U60667" s="173"/>
    </row>
    <row r="60668" spans="13:21" s="104" customFormat="1" ht="15.75">
      <c r="M60668" s="172"/>
      <c r="N60668" s="172"/>
      <c r="O60668" s="172"/>
      <c r="U60668" s="173"/>
    </row>
    <row r="60669" spans="13:21" s="104" customFormat="1" ht="15.75">
      <c r="M60669" s="172"/>
      <c r="N60669" s="172"/>
      <c r="O60669" s="172"/>
      <c r="U60669" s="173"/>
    </row>
    <row r="60670" spans="13:21" s="104" customFormat="1" ht="15.75">
      <c r="M60670" s="172"/>
      <c r="N60670" s="172"/>
      <c r="O60670" s="172"/>
      <c r="U60670" s="173"/>
    </row>
    <row r="60671" spans="13:21" s="104" customFormat="1" ht="15.75">
      <c r="M60671" s="172"/>
      <c r="N60671" s="172"/>
      <c r="O60671" s="172"/>
      <c r="U60671" s="173"/>
    </row>
    <row r="60672" spans="13:21" s="104" customFormat="1" ht="15.75">
      <c r="M60672" s="172"/>
      <c r="N60672" s="172"/>
      <c r="O60672" s="172"/>
      <c r="U60672" s="173"/>
    </row>
    <row r="60673" spans="13:21" s="104" customFormat="1" ht="15.75">
      <c r="M60673" s="172"/>
      <c r="N60673" s="172"/>
      <c r="O60673" s="172"/>
      <c r="U60673" s="173"/>
    </row>
    <row r="60674" spans="13:21" s="104" customFormat="1" ht="15.75">
      <c r="M60674" s="172"/>
      <c r="N60674" s="172"/>
      <c r="O60674" s="172"/>
      <c r="U60674" s="173"/>
    </row>
    <row r="60675" spans="13:21" s="104" customFormat="1" ht="15.75">
      <c r="M60675" s="172"/>
      <c r="N60675" s="172"/>
      <c r="O60675" s="172"/>
      <c r="U60675" s="173"/>
    </row>
    <row r="60676" spans="13:21" s="104" customFormat="1" ht="15.75">
      <c r="M60676" s="172"/>
      <c r="N60676" s="172"/>
      <c r="O60676" s="172"/>
      <c r="U60676" s="173"/>
    </row>
    <row r="60677" spans="13:21" s="104" customFormat="1" ht="15.75">
      <c r="M60677" s="172"/>
      <c r="N60677" s="172"/>
      <c r="O60677" s="172"/>
      <c r="U60677" s="173"/>
    </row>
    <row r="60678" spans="13:21" s="104" customFormat="1" ht="15.75">
      <c r="M60678" s="172"/>
      <c r="N60678" s="172"/>
      <c r="O60678" s="172"/>
      <c r="U60678" s="173"/>
    </row>
    <row r="60679" spans="13:21" s="104" customFormat="1" ht="15.75">
      <c r="M60679" s="172"/>
      <c r="N60679" s="172"/>
      <c r="O60679" s="172"/>
      <c r="U60679" s="173"/>
    </row>
    <row r="60680" spans="13:21" s="104" customFormat="1" ht="15.75">
      <c r="M60680" s="172"/>
      <c r="N60680" s="172"/>
      <c r="O60680" s="172"/>
      <c r="U60680" s="173"/>
    </row>
    <row r="60681" spans="13:21" s="104" customFormat="1" ht="15.75">
      <c r="M60681" s="172"/>
      <c r="N60681" s="172"/>
      <c r="O60681" s="172"/>
      <c r="U60681" s="173"/>
    </row>
    <row r="60682" spans="13:21" s="104" customFormat="1" ht="15.75">
      <c r="M60682" s="172"/>
      <c r="N60682" s="172"/>
      <c r="O60682" s="172"/>
      <c r="U60682" s="173"/>
    </row>
    <row r="60683" spans="13:21" s="104" customFormat="1" ht="15.75">
      <c r="M60683" s="172"/>
      <c r="N60683" s="172"/>
      <c r="O60683" s="172"/>
      <c r="U60683" s="173"/>
    </row>
    <row r="60684" spans="13:21" s="104" customFormat="1" ht="15.75">
      <c r="M60684" s="172"/>
      <c r="N60684" s="172"/>
      <c r="O60684" s="172"/>
      <c r="U60684" s="173"/>
    </row>
    <row r="60685" spans="13:21" s="104" customFormat="1" ht="15.75">
      <c r="M60685" s="172"/>
      <c r="N60685" s="172"/>
      <c r="O60685" s="172"/>
      <c r="U60685" s="173"/>
    </row>
    <row r="60686" spans="13:21" s="104" customFormat="1" ht="15.75">
      <c r="M60686" s="172"/>
      <c r="N60686" s="172"/>
      <c r="O60686" s="172"/>
      <c r="U60686" s="173"/>
    </row>
    <row r="60687" spans="13:21" s="104" customFormat="1" ht="15.75">
      <c r="M60687" s="172"/>
      <c r="N60687" s="172"/>
      <c r="O60687" s="172"/>
      <c r="U60687" s="173"/>
    </row>
    <row r="60688" spans="13:21" s="104" customFormat="1" ht="15.75">
      <c r="M60688" s="172"/>
      <c r="N60688" s="172"/>
      <c r="O60688" s="172"/>
      <c r="U60688" s="173"/>
    </row>
    <row r="60689" spans="13:21" s="104" customFormat="1" ht="15.75">
      <c r="M60689" s="172"/>
      <c r="N60689" s="172"/>
      <c r="O60689" s="172"/>
      <c r="U60689" s="173"/>
    </row>
    <row r="60690" spans="13:21" s="104" customFormat="1" ht="15.75">
      <c r="M60690" s="172"/>
      <c r="N60690" s="172"/>
      <c r="O60690" s="172"/>
      <c r="U60690" s="173"/>
    </row>
    <row r="60691" spans="13:21" s="104" customFormat="1" ht="15.75">
      <c r="M60691" s="172"/>
      <c r="N60691" s="172"/>
      <c r="O60691" s="172"/>
      <c r="U60691" s="173"/>
    </row>
    <row r="60692" spans="13:21" s="104" customFormat="1" ht="15.75">
      <c r="M60692" s="172"/>
      <c r="N60692" s="172"/>
      <c r="O60692" s="172"/>
      <c r="U60692" s="173"/>
    </row>
    <row r="60693" spans="13:21" s="104" customFormat="1" ht="15.75">
      <c r="M60693" s="172"/>
      <c r="N60693" s="172"/>
      <c r="O60693" s="172"/>
      <c r="U60693" s="173"/>
    </row>
    <row r="60694" spans="13:21" s="104" customFormat="1" ht="15.75">
      <c r="M60694" s="172"/>
      <c r="N60694" s="172"/>
      <c r="O60694" s="172"/>
      <c r="U60694" s="173"/>
    </row>
    <row r="60695" spans="13:21" s="104" customFormat="1" ht="15.75">
      <c r="M60695" s="172"/>
      <c r="N60695" s="172"/>
      <c r="O60695" s="172"/>
      <c r="U60695" s="173"/>
    </row>
    <row r="60696" spans="13:21" s="104" customFormat="1" ht="15.75">
      <c r="M60696" s="172"/>
      <c r="N60696" s="172"/>
      <c r="O60696" s="172"/>
      <c r="U60696" s="173"/>
    </row>
    <row r="60697" spans="13:21" s="104" customFormat="1" ht="15.75">
      <c r="M60697" s="172"/>
      <c r="N60697" s="172"/>
      <c r="O60697" s="172"/>
      <c r="U60697" s="173"/>
    </row>
    <row r="60698" spans="13:21" s="104" customFormat="1" ht="15.75">
      <c r="M60698" s="172"/>
      <c r="N60698" s="172"/>
      <c r="O60698" s="172"/>
      <c r="U60698" s="173"/>
    </row>
    <row r="60699" spans="13:21" s="104" customFormat="1" ht="15.75">
      <c r="M60699" s="172"/>
      <c r="N60699" s="172"/>
      <c r="O60699" s="172"/>
      <c r="U60699" s="173"/>
    </row>
    <row r="60700" spans="13:21" s="104" customFormat="1" ht="15.75">
      <c r="M60700" s="172"/>
      <c r="N60700" s="172"/>
      <c r="O60700" s="172"/>
      <c r="U60700" s="173"/>
    </row>
    <row r="60701" spans="13:21" s="104" customFormat="1" ht="15.75">
      <c r="M60701" s="172"/>
      <c r="N60701" s="172"/>
      <c r="O60701" s="172"/>
      <c r="U60701" s="173"/>
    </row>
    <row r="60702" spans="13:21" s="104" customFormat="1" ht="15.75">
      <c r="M60702" s="172"/>
      <c r="N60702" s="172"/>
      <c r="O60702" s="172"/>
      <c r="U60702" s="173"/>
    </row>
    <row r="60703" spans="13:21" s="104" customFormat="1" ht="15.75">
      <c r="M60703" s="172"/>
      <c r="N60703" s="172"/>
      <c r="O60703" s="172"/>
      <c r="U60703" s="173"/>
    </row>
    <row r="60704" spans="13:21" s="104" customFormat="1" ht="15.75">
      <c r="M60704" s="172"/>
      <c r="N60704" s="172"/>
      <c r="O60704" s="172"/>
      <c r="U60704" s="173"/>
    </row>
    <row r="60705" spans="13:21" s="104" customFormat="1" ht="15.75">
      <c r="M60705" s="172"/>
      <c r="N60705" s="172"/>
      <c r="O60705" s="172"/>
      <c r="U60705" s="173"/>
    </row>
    <row r="60706" spans="13:21" s="104" customFormat="1" ht="15.75">
      <c r="M60706" s="172"/>
      <c r="N60706" s="172"/>
      <c r="O60706" s="172"/>
      <c r="U60706" s="173"/>
    </row>
    <row r="60707" spans="13:21" s="104" customFormat="1" ht="15.75">
      <c r="M60707" s="172"/>
      <c r="N60707" s="172"/>
      <c r="O60707" s="172"/>
      <c r="U60707" s="173"/>
    </row>
    <row r="60708" spans="13:21" s="104" customFormat="1" ht="15.75">
      <c r="M60708" s="172"/>
      <c r="N60708" s="172"/>
      <c r="O60708" s="172"/>
      <c r="U60708" s="173"/>
    </row>
    <row r="60709" spans="13:21" s="104" customFormat="1" ht="15.75">
      <c r="M60709" s="172"/>
      <c r="N60709" s="172"/>
      <c r="O60709" s="172"/>
      <c r="U60709" s="173"/>
    </row>
    <row r="60710" spans="13:21" s="104" customFormat="1" ht="15.75">
      <c r="M60710" s="172"/>
      <c r="N60710" s="172"/>
      <c r="O60710" s="172"/>
      <c r="U60710" s="173"/>
    </row>
    <row r="60711" spans="13:21" s="104" customFormat="1" ht="15.75">
      <c r="M60711" s="172"/>
      <c r="N60711" s="172"/>
      <c r="O60711" s="172"/>
      <c r="U60711" s="173"/>
    </row>
    <row r="60712" spans="13:21" s="104" customFormat="1" ht="15.75">
      <c r="M60712" s="172"/>
      <c r="N60712" s="172"/>
      <c r="O60712" s="172"/>
      <c r="U60712" s="173"/>
    </row>
    <row r="60713" spans="13:21" s="104" customFormat="1" ht="15.75">
      <c r="M60713" s="172"/>
      <c r="N60713" s="172"/>
      <c r="O60713" s="172"/>
      <c r="U60713" s="173"/>
    </row>
    <row r="60714" spans="13:21" s="104" customFormat="1" ht="15.75">
      <c r="M60714" s="172"/>
      <c r="N60714" s="172"/>
      <c r="O60714" s="172"/>
      <c r="U60714" s="173"/>
    </row>
    <row r="60715" spans="13:21" s="104" customFormat="1" ht="15.75">
      <c r="M60715" s="172"/>
      <c r="N60715" s="172"/>
      <c r="O60715" s="172"/>
      <c r="U60715" s="173"/>
    </row>
    <row r="60716" spans="13:21" s="104" customFormat="1" ht="15.75">
      <c r="M60716" s="172"/>
      <c r="N60716" s="172"/>
      <c r="O60716" s="172"/>
      <c r="U60716" s="173"/>
    </row>
    <row r="60717" spans="13:21" s="104" customFormat="1" ht="15.75">
      <c r="M60717" s="172"/>
      <c r="N60717" s="172"/>
      <c r="O60717" s="172"/>
      <c r="U60717" s="173"/>
    </row>
    <row r="60718" spans="13:21" s="104" customFormat="1" ht="15.75">
      <c r="M60718" s="172"/>
      <c r="N60718" s="172"/>
      <c r="O60718" s="172"/>
      <c r="U60718" s="173"/>
    </row>
    <row r="60719" spans="13:21" s="104" customFormat="1" ht="15.75">
      <c r="M60719" s="172"/>
      <c r="N60719" s="172"/>
      <c r="O60719" s="172"/>
      <c r="U60719" s="173"/>
    </row>
    <row r="60720" spans="13:21" s="104" customFormat="1" ht="15.75">
      <c r="M60720" s="172"/>
      <c r="N60720" s="172"/>
      <c r="O60720" s="172"/>
      <c r="U60720" s="173"/>
    </row>
    <row r="60721" spans="13:21" s="104" customFormat="1" ht="15.75">
      <c r="M60721" s="172"/>
      <c r="N60721" s="172"/>
      <c r="O60721" s="172"/>
      <c r="U60721" s="173"/>
    </row>
    <row r="60722" spans="13:21" s="104" customFormat="1" ht="15.75">
      <c r="M60722" s="172"/>
      <c r="N60722" s="172"/>
      <c r="O60722" s="172"/>
      <c r="U60722" s="173"/>
    </row>
    <row r="60723" spans="13:21" s="104" customFormat="1" ht="15.75">
      <c r="M60723" s="172"/>
      <c r="N60723" s="172"/>
      <c r="O60723" s="172"/>
      <c r="U60723" s="173"/>
    </row>
    <row r="60724" spans="13:21" s="104" customFormat="1" ht="15.75">
      <c r="M60724" s="172"/>
      <c r="N60724" s="172"/>
      <c r="O60724" s="172"/>
      <c r="U60724" s="173"/>
    </row>
    <row r="60725" spans="13:21" s="104" customFormat="1" ht="15.75">
      <c r="M60725" s="172"/>
      <c r="N60725" s="172"/>
      <c r="O60725" s="172"/>
      <c r="U60725" s="173"/>
    </row>
    <row r="60726" spans="13:21" s="104" customFormat="1" ht="15.75">
      <c r="M60726" s="172"/>
      <c r="N60726" s="172"/>
      <c r="O60726" s="172"/>
      <c r="U60726" s="173"/>
    </row>
    <row r="60727" spans="13:21" s="104" customFormat="1" ht="15.75">
      <c r="M60727" s="172"/>
      <c r="N60727" s="172"/>
      <c r="O60727" s="172"/>
      <c r="U60727" s="173"/>
    </row>
    <row r="60728" spans="13:21" s="104" customFormat="1" ht="15.75">
      <c r="M60728" s="172"/>
      <c r="N60728" s="172"/>
      <c r="O60728" s="172"/>
      <c r="U60728" s="173"/>
    </row>
    <row r="60729" spans="13:21" s="104" customFormat="1" ht="15.75">
      <c r="M60729" s="172"/>
      <c r="N60729" s="172"/>
      <c r="O60729" s="172"/>
      <c r="U60729" s="173"/>
    </row>
    <row r="60730" spans="13:21" s="104" customFormat="1" ht="15.75">
      <c r="M60730" s="172"/>
      <c r="N60730" s="172"/>
      <c r="O60730" s="172"/>
      <c r="U60730" s="173"/>
    </row>
    <row r="60731" spans="13:21" s="104" customFormat="1" ht="15.75">
      <c r="M60731" s="172"/>
      <c r="N60731" s="172"/>
      <c r="O60731" s="172"/>
      <c r="U60731" s="173"/>
    </row>
    <row r="60732" spans="13:21" s="104" customFormat="1" ht="15.75">
      <c r="M60732" s="172"/>
      <c r="N60732" s="172"/>
      <c r="O60732" s="172"/>
      <c r="U60732" s="173"/>
    </row>
    <row r="60733" spans="13:21" s="104" customFormat="1" ht="15.75">
      <c r="M60733" s="172"/>
      <c r="N60733" s="172"/>
      <c r="O60733" s="172"/>
      <c r="U60733" s="173"/>
    </row>
    <row r="60734" spans="13:21" s="104" customFormat="1" ht="15.75">
      <c r="M60734" s="172"/>
      <c r="N60734" s="172"/>
      <c r="O60734" s="172"/>
      <c r="U60734" s="173"/>
    </row>
    <row r="60735" spans="13:21" s="104" customFormat="1" ht="15.75">
      <c r="M60735" s="172"/>
      <c r="N60735" s="172"/>
      <c r="O60735" s="172"/>
      <c r="U60735" s="173"/>
    </row>
    <row r="60736" spans="13:21" s="104" customFormat="1" ht="15.75">
      <c r="M60736" s="172"/>
      <c r="N60736" s="172"/>
      <c r="O60736" s="172"/>
      <c r="U60736" s="173"/>
    </row>
    <row r="60737" spans="13:21" s="104" customFormat="1" ht="15.75">
      <c r="M60737" s="172"/>
      <c r="N60737" s="172"/>
      <c r="O60737" s="172"/>
      <c r="U60737" s="173"/>
    </row>
    <row r="60738" spans="13:21" s="104" customFormat="1" ht="15.75">
      <c r="M60738" s="172"/>
      <c r="N60738" s="172"/>
      <c r="O60738" s="172"/>
      <c r="U60738" s="173"/>
    </row>
    <row r="60739" spans="13:21" s="104" customFormat="1" ht="15.75">
      <c r="M60739" s="172"/>
      <c r="N60739" s="172"/>
      <c r="O60739" s="172"/>
      <c r="U60739" s="173"/>
    </row>
    <row r="60740" spans="13:21" s="104" customFormat="1" ht="15.75">
      <c r="M60740" s="172"/>
      <c r="N60740" s="172"/>
      <c r="O60740" s="172"/>
      <c r="U60740" s="173"/>
    </row>
    <row r="60741" spans="13:21" s="104" customFormat="1" ht="15.75">
      <c r="M60741" s="172"/>
      <c r="N60741" s="172"/>
      <c r="O60741" s="172"/>
      <c r="U60741" s="173"/>
    </row>
    <row r="60742" spans="13:21" s="104" customFormat="1" ht="15.75">
      <c r="M60742" s="172"/>
      <c r="N60742" s="172"/>
      <c r="O60742" s="172"/>
      <c r="U60742" s="173"/>
    </row>
    <row r="60743" spans="13:21" s="104" customFormat="1" ht="15.75">
      <c r="M60743" s="172"/>
      <c r="N60743" s="172"/>
      <c r="O60743" s="172"/>
      <c r="U60743" s="173"/>
    </row>
    <row r="60744" spans="13:21" s="104" customFormat="1" ht="15.75">
      <c r="M60744" s="172"/>
      <c r="N60744" s="172"/>
      <c r="O60744" s="172"/>
      <c r="U60744" s="173"/>
    </row>
    <row r="60745" spans="13:21" s="104" customFormat="1" ht="15.75">
      <c r="M60745" s="172"/>
      <c r="N60745" s="172"/>
      <c r="O60745" s="172"/>
      <c r="U60745" s="173"/>
    </row>
    <row r="60746" spans="13:21" s="104" customFormat="1" ht="15.75">
      <c r="M60746" s="172"/>
      <c r="N60746" s="172"/>
      <c r="O60746" s="172"/>
      <c r="U60746" s="173"/>
    </row>
    <row r="60747" spans="13:21" s="104" customFormat="1" ht="15.75">
      <c r="M60747" s="172"/>
      <c r="N60747" s="172"/>
      <c r="O60747" s="172"/>
      <c r="U60747" s="173"/>
    </row>
    <row r="60748" spans="13:21" s="104" customFormat="1" ht="15.75">
      <c r="M60748" s="172"/>
      <c r="N60748" s="172"/>
      <c r="O60748" s="172"/>
      <c r="U60748" s="173"/>
    </row>
    <row r="60749" spans="13:21" s="104" customFormat="1" ht="15.75">
      <c r="M60749" s="172"/>
      <c r="N60749" s="172"/>
      <c r="O60749" s="172"/>
      <c r="U60749" s="173"/>
    </row>
    <row r="60750" spans="13:21" s="104" customFormat="1" ht="15.75">
      <c r="M60750" s="172"/>
      <c r="N60750" s="172"/>
      <c r="O60750" s="172"/>
      <c r="U60750" s="173"/>
    </row>
    <row r="60751" spans="13:21" s="104" customFormat="1" ht="15.75">
      <c r="M60751" s="172"/>
      <c r="N60751" s="172"/>
      <c r="O60751" s="172"/>
      <c r="U60751" s="173"/>
    </row>
    <row r="60752" spans="13:21" s="104" customFormat="1" ht="15.75">
      <c r="M60752" s="172"/>
      <c r="N60752" s="172"/>
      <c r="O60752" s="172"/>
      <c r="U60752" s="173"/>
    </row>
    <row r="60753" spans="13:21" s="104" customFormat="1" ht="15.75">
      <c r="M60753" s="172"/>
      <c r="N60753" s="172"/>
      <c r="O60753" s="172"/>
      <c r="U60753" s="173"/>
    </row>
    <row r="60754" spans="13:21" s="104" customFormat="1" ht="15.75">
      <c r="M60754" s="172"/>
      <c r="N60754" s="172"/>
      <c r="O60754" s="172"/>
      <c r="U60754" s="173"/>
    </row>
    <row r="60755" spans="13:21" s="104" customFormat="1" ht="15.75">
      <c r="M60755" s="172"/>
      <c r="N60755" s="172"/>
      <c r="O60755" s="172"/>
      <c r="U60755" s="173"/>
    </row>
    <row r="60756" spans="13:21" s="104" customFormat="1" ht="15.75">
      <c r="M60756" s="172"/>
      <c r="N60756" s="172"/>
      <c r="O60756" s="172"/>
      <c r="U60756" s="173"/>
    </row>
    <row r="60757" spans="13:21" s="104" customFormat="1" ht="15.75">
      <c r="M60757" s="172"/>
      <c r="N60757" s="172"/>
      <c r="O60757" s="172"/>
      <c r="U60757" s="173"/>
    </row>
    <row r="60758" spans="13:21" s="104" customFormat="1" ht="15.75">
      <c r="M60758" s="172"/>
      <c r="N60758" s="172"/>
      <c r="O60758" s="172"/>
      <c r="U60758" s="173"/>
    </row>
    <row r="60759" spans="13:21" s="104" customFormat="1" ht="15.75">
      <c r="M60759" s="172"/>
      <c r="N60759" s="172"/>
      <c r="O60759" s="172"/>
      <c r="U60759" s="173"/>
    </row>
    <row r="60760" spans="13:21" s="104" customFormat="1" ht="15.75">
      <c r="M60760" s="172"/>
      <c r="N60760" s="172"/>
      <c r="O60760" s="172"/>
      <c r="U60760" s="173"/>
    </row>
    <row r="60761" spans="13:21" s="104" customFormat="1" ht="15.75">
      <c r="M60761" s="172"/>
      <c r="N60761" s="172"/>
      <c r="O60761" s="172"/>
      <c r="U60761" s="173"/>
    </row>
    <row r="60762" spans="13:21" s="104" customFormat="1" ht="15.75">
      <c r="M60762" s="172"/>
      <c r="N60762" s="172"/>
      <c r="O60762" s="172"/>
      <c r="U60762" s="173"/>
    </row>
    <row r="60763" spans="13:21" s="104" customFormat="1" ht="15.75">
      <c r="M60763" s="172"/>
      <c r="N60763" s="172"/>
      <c r="O60763" s="172"/>
      <c r="U60763" s="173"/>
    </row>
    <row r="60764" spans="13:21" s="104" customFormat="1" ht="15.75">
      <c r="M60764" s="172"/>
      <c r="N60764" s="172"/>
      <c r="O60764" s="172"/>
      <c r="U60764" s="173"/>
    </row>
    <row r="60765" spans="13:21" s="104" customFormat="1" ht="15.75">
      <c r="M60765" s="172"/>
      <c r="N60765" s="172"/>
      <c r="O60765" s="172"/>
      <c r="U60765" s="173"/>
    </row>
    <row r="60766" spans="13:21" s="104" customFormat="1" ht="15.75">
      <c r="M60766" s="172"/>
      <c r="N60766" s="172"/>
      <c r="O60766" s="172"/>
      <c r="U60766" s="173"/>
    </row>
    <row r="60767" spans="13:21" s="104" customFormat="1" ht="15.75">
      <c r="M60767" s="172"/>
      <c r="N60767" s="172"/>
      <c r="O60767" s="172"/>
      <c r="U60767" s="173"/>
    </row>
    <row r="60768" spans="13:21" s="104" customFormat="1" ht="15.75">
      <c r="M60768" s="172"/>
      <c r="N60768" s="172"/>
      <c r="O60768" s="172"/>
      <c r="U60768" s="173"/>
    </row>
    <row r="60769" spans="13:21" s="104" customFormat="1" ht="15.75">
      <c r="M60769" s="172"/>
      <c r="N60769" s="172"/>
      <c r="O60769" s="172"/>
      <c r="U60769" s="173"/>
    </row>
    <row r="60770" spans="13:21" s="104" customFormat="1" ht="15.75">
      <c r="M60770" s="172"/>
      <c r="N60770" s="172"/>
      <c r="O60770" s="172"/>
      <c r="U60770" s="173"/>
    </row>
    <row r="60771" spans="13:21" s="104" customFormat="1" ht="15.75">
      <c r="M60771" s="172"/>
      <c r="N60771" s="172"/>
      <c r="O60771" s="172"/>
      <c r="U60771" s="173"/>
    </row>
    <row r="60772" spans="13:21" s="104" customFormat="1" ht="15.75">
      <c r="M60772" s="172"/>
      <c r="N60772" s="172"/>
      <c r="O60772" s="172"/>
      <c r="U60772" s="173"/>
    </row>
    <row r="60773" spans="13:21" s="104" customFormat="1" ht="15.75">
      <c r="M60773" s="172"/>
      <c r="N60773" s="172"/>
      <c r="O60773" s="172"/>
      <c r="U60773" s="173"/>
    </row>
    <row r="60774" spans="13:21" s="104" customFormat="1" ht="15.75">
      <c r="M60774" s="172"/>
      <c r="N60774" s="172"/>
      <c r="O60774" s="172"/>
      <c r="U60774" s="173"/>
    </row>
    <row r="60775" spans="13:21" s="104" customFormat="1" ht="15.75">
      <c r="M60775" s="172"/>
      <c r="N60775" s="172"/>
      <c r="O60775" s="172"/>
      <c r="U60775" s="173"/>
    </row>
    <row r="60776" spans="13:21" s="104" customFormat="1" ht="15.75">
      <c r="M60776" s="172"/>
      <c r="N60776" s="172"/>
      <c r="O60776" s="172"/>
      <c r="U60776" s="173"/>
    </row>
    <row r="60777" spans="13:21" s="104" customFormat="1" ht="15.75">
      <c r="M60777" s="172"/>
      <c r="N60777" s="172"/>
      <c r="O60777" s="172"/>
      <c r="U60777" s="173"/>
    </row>
    <row r="60778" spans="13:21" s="104" customFormat="1" ht="15.75">
      <c r="M60778" s="172"/>
      <c r="N60778" s="172"/>
      <c r="O60778" s="172"/>
      <c r="U60778" s="173"/>
    </row>
    <row r="60779" spans="13:21" s="104" customFormat="1" ht="15.75">
      <c r="M60779" s="172"/>
      <c r="N60779" s="172"/>
      <c r="O60779" s="172"/>
      <c r="U60779" s="173"/>
    </row>
    <row r="60780" spans="13:21" s="104" customFormat="1" ht="15.75">
      <c r="M60780" s="172"/>
      <c r="N60780" s="172"/>
      <c r="O60780" s="172"/>
      <c r="U60780" s="173"/>
    </row>
    <row r="60781" spans="13:21" s="104" customFormat="1" ht="15.75">
      <c r="M60781" s="172"/>
      <c r="N60781" s="172"/>
      <c r="O60781" s="172"/>
      <c r="U60781" s="173"/>
    </row>
    <row r="60782" spans="13:21" s="104" customFormat="1" ht="15.75">
      <c r="M60782" s="172"/>
      <c r="N60782" s="172"/>
      <c r="O60782" s="172"/>
      <c r="U60782" s="173"/>
    </row>
    <row r="60783" spans="13:21" s="104" customFormat="1" ht="15.75">
      <c r="M60783" s="172"/>
      <c r="N60783" s="172"/>
      <c r="O60783" s="172"/>
      <c r="U60783" s="173"/>
    </row>
    <row r="60784" spans="13:21" s="104" customFormat="1" ht="15.75">
      <c r="M60784" s="172"/>
      <c r="N60784" s="172"/>
      <c r="O60784" s="172"/>
      <c r="U60784" s="173"/>
    </row>
    <row r="60785" spans="13:21" s="104" customFormat="1" ht="15.75">
      <c r="M60785" s="172"/>
      <c r="N60785" s="172"/>
      <c r="O60785" s="172"/>
      <c r="U60785" s="173"/>
    </row>
    <row r="60786" spans="13:21" s="104" customFormat="1" ht="15.75">
      <c r="M60786" s="172"/>
      <c r="N60786" s="172"/>
      <c r="O60786" s="172"/>
      <c r="U60786" s="173"/>
    </row>
    <row r="60787" spans="13:21" s="104" customFormat="1" ht="15.75">
      <c r="M60787" s="172"/>
      <c r="N60787" s="172"/>
      <c r="O60787" s="172"/>
      <c r="U60787" s="173"/>
    </row>
    <row r="60788" spans="13:21" s="104" customFormat="1" ht="15.75">
      <c r="M60788" s="172"/>
      <c r="N60788" s="172"/>
      <c r="O60788" s="172"/>
      <c r="U60788" s="173"/>
    </row>
    <row r="60789" spans="13:21" s="104" customFormat="1" ht="15.75">
      <c r="M60789" s="172"/>
      <c r="N60789" s="172"/>
      <c r="O60789" s="172"/>
      <c r="U60789" s="173"/>
    </row>
    <row r="60790" spans="13:21" s="104" customFormat="1" ht="15.75">
      <c r="M60790" s="172"/>
      <c r="N60790" s="172"/>
      <c r="O60790" s="172"/>
      <c r="U60790" s="173"/>
    </row>
    <row r="60791" spans="13:21" s="104" customFormat="1" ht="15.75">
      <c r="M60791" s="172"/>
      <c r="N60791" s="172"/>
      <c r="O60791" s="172"/>
      <c r="U60791" s="173"/>
    </row>
    <row r="60792" spans="13:21" s="104" customFormat="1" ht="15.75">
      <c r="M60792" s="172"/>
      <c r="N60792" s="172"/>
      <c r="O60792" s="172"/>
      <c r="U60792" s="173"/>
    </row>
    <row r="60793" spans="13:21" s="104" customFormat="1" ht="15.75">
      <c r="M60793" s="172"/>
      <c r="N60793" s="172"/>
      <c r="O60793" s="172"/>
      <c r="U60793" s="173"/>
    </row>
    <row r="60794" spans="13:21" s="104" customFormat="1" ht="15.75">
      <c r="M60794" s="172"/>
      <c r="N60794" s="172"/>
      <c r="O60794" s="172"/>
      <c r="U60794" s="173"/>
    </row>
    <row r="60795" spans="13:21" s="104" customFormat="1" ht="15.75">
      <c r="M60795" s="172"/>
      <c r="N60795" s="172"/>
      <c r="O60795" s="172"/>
      <c r="U60795" s="173"/>
    </row>
    <row r="60796" spans="13:21" s="104" customFormat="1" ht="15.75">
      <c r="M60796" s="172"/>
      <c r="N60796" s="172"/>
      <c r="O60796" s="172"/>
      <c r="U60796" s="173"/>
    </row>
    <row r="60797" spans="13:21" s="104" customFormat="1" ht="15.75">
      <c r="M60797" s="172"/>
      <c r="N60797" s="172"/>
      <c r="O60797" s="172"/>
      <c r="U60797" s="173"/>
    </row>
    <row r="60798" spans="13:21" s="104" customFormat="1" ht="15.75">
      <c r="M60798" s="172"/>
      <c r="N60798" s="172"/>
      <c r="O60798" s="172"/>
      <c r="U60798" s="173"/>
    </row>
    <row r="60799" spans="13:21" s="104" customFormat="1" ht="15.75">
      <c r="M60799" s="172"/>
      <c r="N60799" s="172"/>
      <c r="O60799" s="172"/>
      <c r="U60799" s="173"/>
    </row>
    <row r="60800" spans="13:21" s="104" customFormat="1" ht="15.75">
      <c r="M60800" s="172"/>
      <c r="N60800" s="172"/>
      <c r="O60800" s="172"/>
      <c r="U60800" s="173"/>
    </row>
    <row r="60801" spans="13:21" s="104" customFormat="1" ht="15.75">
      <c r="M60801" s="172"/>
      <c r="N60801" s="172"/>
      <c r="O60801" s="172"/>
      <c r="U60801" s="173"/>
    </row>
    <row r="60802" spans="13:21" s="104" customFormat="1" ht="15.75">
      <c r="M60802" s="172"/>
      <c r="N60802" s="172"/>
      <c r="O60802" s="172"/>
      <c r="U60802" s="173"/>
    </row>
    <row r="60803" spans="13:21" s="104" customFormat="1" ht="15.75">
      <c r="M60803" s="172"/>
      <c r="N60803" s="172"/>
      <c r="O60803" s="172"/>
      <c r="U60803" s="173"/>
    </row>
    <row r="60804" spans="13:21" s="104" customFormat="1" ht="15.75">
      <c r="M60804" s="172"/>
      <c r="N60804" s="172"/>
      <c r="O60804" s="172"/>
      <c r="U60804" s="173"/>
    </row>
    <row r="60805" spans="13:21" s="104" customFormat="1" ht="15.75">
      <c r="M60805" s="172"/>
      <c r="N60805" s="172"/>
      <c r="O60805" s="172"/>
      <c r="U60805" s="173"/>
    </row>
    <row r="60806" spans="13:21" s="104" customFormat="1" ht="15.75">
      <c r="M60806" s="172"/>
      <c r="N60806" s="172"/>
      <c r="O60806" s="172"/>
      <c r="U60806" s="173"/>
    </row>
    <row r="60807" spans="13:21" s="104" customFormat="1" ht="15.75">
      <c r="M60807" s="172"/>
      <c r="N60807" s="172"/>
      <c r="O60807" s="172"/>
      <c r="U60807" s="173"/>
    </row>
    <row r="60808" spans="13:21" s="104" customFormat="1" ht="15.75">
      <c r="M60808" s="172"/>
      <c r="N60808" s="172"/>
      <c r="O60808" s="172"/>
      <c r="U60808" s="173"/>
    </row>
    <row r="60809" spans="13:21" s="104" customFormat="1" ht="15.75">
      <c r="M60809" s="172"/>
      <c r="N60809" s="172"/>
      <c r="O60809" s="172"/>
      <c r="U60809" s="173"/>
    </row>
    <row r="60810" spans="13:21" s="104" customFormat="1" ht="15.75">
      <c r="M60810" s="172"/>
      <c r="N60810" s="172"/>
      <c r="O60810" s="172"/>
      <c r="U60810" s="173"/>
    </row>
    <row r="60811" spans="13:21" s="104" customFormat="1" ht="15.75">
      <c r="M60811" s="172"/>
      <c r="N60811" s="172"/>
      <c r="O60811" s="172"/>
      <c r="U60811" s="173"/>
    </row>
    <row r="60812" spans="13:21" s="104" customFormat="1" ht="15.75">
      <c r="M60812" s="172"/>
      <c r="N60812" s="172"/>
      <c r="O60812" s="172"/>
      <c r="U60812" s="173"/>
    </row>
    <row r="60813" spans="13:21" s="104" customFormat="1" ht="15.75">
      <c r="M60813" s="172"/>
      <c r="N60813" s="172"/>
      <c r="O60813" s="172"/>
      <c r="U60813" s="173"/>
    </row>
    <row r="60814" spans="13:21" s="104" customFormat="1" ht="15.75">
      <c r="M60814" s="172"/>
      <c r="N60814" s="172"/>
      <c r="O60814" s="172"/>
      <c r="U60814" s="173"/>
    </row>
    <row r="60815" spans="13:21" s="104" customFormat="1" ht="15.75">
      <c r="M60815" s="172"/>
      <c r="N60815" s="172"/>
      <c r="O60815" s="172"/>
      <c r="U60815" s="173"/>
    </row>
    <row r="60816" spans="13:21" s="104" customFormat="1" ht="15.75">
      <c r="M60816" s="172"/>
      <c r="N60816" s="172"/>
      <c r="O60816" s="172"/>
      <c r="U60816" s="173"/>
    </row>
    <row r="60817" spans="13:21" s="104" customFormat="1" ht="15.75">
      <c r="M60817" s="172"/>
      <c r="N60817" s="172"/>
      <c r="O60817" s="172"/>
      <c r="U60817" s="173"/>
    </row>
    <row r="60818" spans="13:21" s="104" customFormat="1" ht="15.75">
      <c r="M60818" s="172"/>
      <c r="N60818" s="172"/>
      <c r="O60818" s="172"/>
      <c r="U60818" s="173"/>
    </row>
    <row r="60819" spans="13:21" s="104" customFormat="1" ht="15.75">
      <c r="M60819" s="172"/>
      <c r="N60819" s="172"/>
      <c r="O60819" s="172"/>
      <c r="U60819" s="173"/>
    </row>
    <row r="60820" spans="13:21" s="104" customFormat="1" ht="15.75">
      <c r="M60820" s="172"/>
      <c r="N60820" s="172"/>
      <c r="O60820" s="172"/>
      <c r="U60820" s="173"/>
    </row>
    <row r="60821" spans="13:21" s="104" customFormat="1" ht="15.75">
      <c r="M60821" s="172"/>
      <c r="N60821" s="172"/>
      <c r="O60821" s="172"/>
      <c r="U60821" s="173"/>
    </row>
    <row r="60822" spans="13:21" s="104" customFormat="1" ht="15.75">
      <c r="M60822" s="172"/>
      <c r="N60822" s="172"/>
      <c r="O60822" s="172"/>
      <c r="U60822" s="173"/>
    </row>
    <row r="60823" spans="13:21" s="104" customFormat="1" ht="15.75">
      <c r="M60823" s="172"/>
      <c r="N60823" s="172"/>
      <c r="O60823" s="172"/>
      <c r="U60823" s="173"/>
    </row>
    <row r="60824" spans="13:21" s="104" customFormat="1" ht="15.75">
      <c r="M60824" s="172"/>
      <c r="N60824" s="172"/>
      <c r="O60824" s="172"/>
      <c r="U60824" s="173"/>
    </row>
    <row r="60825" spans="13:21" s="104" customFormat="1" ht="15.75">
      <c r="M60825" s="172"/>
      <c r="N60825" s="172"/>
      <c r="O60825" s="172"/>
      <c r="U60825" s="173"/>
    </row>
    <row r="60826" spans="13:21" s="104" customFormat="1" ht="15.75">
      <c r="M60826" s="172"/>
      <c r="N60826" s="172"/>
      <c r="O60826" s="172"/>
      <c r="U60826" s="173"/>
    </row>
    <row r="60827" spans="13:21" s="104" customFormat="1" ht="15.75">
      <c r="M60827" s="172"/>
      <c r="N60827" s="172"/>
      <c r="O60827" s="172"/>
      <c r="U60827" s="173"/>
    </row>
    <row r="60828" spans="13:21" s="104" customFormat="1" ht="15.75">
      <c r="M60828" s="172"/>
      <c r="N60828" s="172"/>
      <c r="O60828" s="172"/>
      <c r="U60828" s="173"/>
    </row>
    <row r="60829" spans="13:21" s="104" customFormat="1" ht="15.75">
      <c r="M60829" s="172"/>
      <c r="N60829" s="172"/>
      <c r="O60829" s="172"/>
      <c r="U60829" s="173"/>
    </row>
    <row r="60830" spans="13:21" s="104" customFormat="1" ht="15.75">
      <c r="M60830" s="172"/>
      <c r="N60830" s="172"/>
      <c r="O60830" s="172"/>
      <c r="U60830" s="173"/>
    </row>
    <row r="60831" spans="13:21" s="104" customFormat="1" ht="15.75">
      <c r="M60831" s="172"/>
      <c r="N60831" s="172"/>
      <c r="O60831" s="172"/>
      <c r="U60831" s="173"/>
    </row>
    <row r="60832" spans="13:21" s="104" customFormat="1" ht="15.75">
      <c r="M60832" s="172"/>
      <c r="N60832" s="172"/>
      <c r="O60832" s="172"/>
      <c r="U60832" s="173"/>
    </row>
    <row r="60833" spans="13:21" s="104" customFormat="1" ht="15.75">
      <c r="M60833" s="172"/>
      <c r="N60833" s="172"/>
      <c r="O60833" s="172"/>
      <c r="U60833" s="173"/>
    </row>
    <row r="60834" spans="13:21" s="104" customFormat="1" ht="15.75">
      <c r="M60834" s="172"/>
      <c r="N60834" s="172"/>
      <c r="O60834" s="172"/>
      <c r="U60834" s="173"/>
    </row>
    <row r="60835" spans="13:21" s="104" customFormat="1" ht="15.75">
      <c r="M60835" s="172"/>
      <c r="N60835" s="172"/>
      <c r="O60835" s="172"/>
      <c r="U60835" s="173"/>
    </row>
    <row r="60836" spans="13:21" s="104" customFormat="1" ht="15.75">
      <c r="M60836" s="172"/>
      <c r="N60836" s="172"/>
      <c r="O60836" s="172"/>
      <c r="U60836" s="173"/>
    </row>
    <row r="60837" spans="13:21" s="104" customFormat="1" ht="15.75">
      <c r="M60837" s="172"/>
      <c r="N60837" s="172"/>
      <c r="O60837" s="172"/>
      <c r="U60837" s="173"/>
    </row>
    <row r="60838" spans="13:21" s="104" customFormat="1" ht="15.75">
      <c r="M60838" s="172"/>
      <c r="N60838" s="172"/>
      <c r="O60838" s="172"/>
      <c r="U60838" s="173"/>
    </row>
    <row r="60839" spans="13:21" s="104" customFormat="1" ht="15.75">
      <c r="M60839" s="172"/>
      <c r="N60839" s="172"/>
      <c r="O60839" s="172"/>
      <c r="U60839" s="173"/>
    </row>
    <row r="60840" spans="13:21" s="104" customFormat="1" ht="15.75">
      <c r="M60840" s="172"/>
      <c r="N60840" s="172"/>
      <c r="O60840" s="172"/>
      <c r="U60840" s="173"/>
    </row>
    <row r="60841" spans="13:21" s="104" customFormat="1" ht="15.75">
      <c r="M60841" s="172"/>
      <c r="N60841" s="172"/>
      <c r="O60841" s="172"/>
      <c r="U60841" s="173"/>
    </row>
    <row r="60842" spans="13:21" s="104" customFormat="1" ht="15.75">
      <c r="M60842" s="172"/>
      <c r="N60842" s="172"/>
      <c r="O60842" s="172"/>
      <c r="U60842" s="173"/>
    </row>
    <row r="60843" spans="13:21" s="104" customFormat="1" ht="15.75">
      <c r="M60843" s="172"/>
      <c r="N60843" s="172"/>
      <c r="O60843" s="172"/>
      <c r="U60843" s="173"/>
    </row>
    <row r="60844" spans="13:21" s="104" customFormat="1" ht="15.75">
      <c r="M60844" s="172"/>
      <c r="N60844" s="172"/>
      <c r="O60844" s="172"/>
      <c r="U60844" s="173"/>
    </row>
    <row r="60845" spans="13:21" s="104" customFormat="1" ht="15.75">
      <c r="M60845" s="172"/>
      <c r="N60845" s="172"/>
      <c r="O60845" s="172"/>
      <c r="U60845" s="173"/>
    </row>
    <row r="60846" spans="13:21" s="104" customFormat="1" ht="15.75">
      <c r="M60846" s="172"/>
      <c r="N60846" s="172"/>
      <c r="O60846" s="172"/>
      <c r="U60846" s="173"/>
    </row>
    <row r="60847" spans="13:21" s="104" customFormat="1" ht="15.75">
      <c r="M60847" s="172"/>
      <c r="N60847" s="172"/>
      <c r="O60847" s="172"/>
      <c r="U60847" s="173"/>
    </row>
    <row r="60848" spans="13:21" s="104" customFormat="1" ht="15.75">
      <c r="M60848" s="172"/>
      <c r="N60848" s="172"/>
      <c r="O60848" s="172"/>
      <c r="U60848" s="173"/>
    </row>
    <row r="60849" spans="13:21" s="104" customFormat="1" ht="15.75">
      <c r="M60849" s="172"/>
      <c r="N60849" s="172"/>
      <c r="O60849" s="172"/>
      <c r="U60849" s="173"/>
    </row>
    <row r="60850" spans="13:21" s="104" customFormat="1" ht="15.75">
      <c r="M60850" s="172"/>
      <c r="N60850" s="172"/>
      <c r="O60850" s="172"/>
      <c r="U60850" s="173"/>
    </row>
    <row r="60851" spans="13:21" s="104" customFormat="1" ht="15.75">
      <c r="M60851" s="172"/>
      <c r="N60851" s="172"/>
      <c r="O60851" s="172"/>
      <c r="U60851" s="173"/>
    </row>
    <row r="60852" spans="13:21" s="104" customFormat="1" ht="15.75">
      <c r="M60852" s="172"/>
      <c r="N60852" s="172"/>
      <c r="O60852" s="172"/>
      <c r="U60852" s="173"/>
    </row>
    <row r="60853" spans="13:21" s="104" customFormat="1" ht="15.75">
      <c r="M60853" s="172"/>
      <c r="N60853" s="172"/>
      <c r="O60853" s="172"/>
      <c r="U60853" s="173"/>
    </row>
    <row r="60854" spans="13:21" s="104" customFormat="1" ht="15.75">
      <c r="M60854" s="172"/>
      <c r="N60854" s="172"/>
      <c r="O60854" s="172"/>
      <c r="U60854" s="173"/>
    </row>
    <row r="60855" spans="13:21" s="104" customFormat="1" ht="15.75">
      <c r="M60855" s="172"/>
      <c r="N60855" s="172"/>
      <c r="O60855" s="172"/>
      <c r="U60855" s="173"/>
    </row>
    <row r="60856" spans="13:21" s="104" customFormat="1" ht="15.75">
      <c r="M60856" s="172"/>
      <c r="N60856" s="172"/>
      <c r="O60856" s="172"/>
      <c r="U60856" s="173"/>
    </row>
    <row r="60857" spans="13:21" s="104" customFormat="1" ht="15.75">
      <c r="M60857" s="172"/>
      <c r="N60857" s="172"/>
      <c r="O60857" s="172"/>
      <c r="U60857" s="173"/>
    </row>
    <row r="60858" spans="13:21" s="104" customFormat="1" ht="15.75">
      <c r="M60858" s="172"/>
      <c r="N60858" s="172"/>
      <c r="O60858" s="172"/>
      <c r="U60858" s="173"/>
    </row>
    <row r="60859" spans="13:21" s="104" customFormat="1" ht="15.75">
      <c r="M60859" s="172"/>
      <c r="N60859" s="172"/>
      <c r="O60859" s="172"/>
      <c r="U60859" s="173"/>
    </row>
    <row r="60860" spans="13:21" s="104" customFormat="1" ht="15.75">
      <c r="M60860" s="172"/>
      <c r="N60860" s="172"/>
      <c r="O60860" s="172"/>
      <c r="U60860" s="173"/>
    </row>
    <row r="60861" spans="13:21" s="104" customFormat="1" ht="15.75">
      <c r="M60861" s="172"/>
      <c r="N60861" s="172"/>
      <c r="O60861" s="172"/>
      <c r="U60861" s="173"/>
    </row>
    <row r="60862" spans="13:21" s="104" customFormat="1" ht="15.75">
      <c r="M60862" s="172"/>
      <c r="N60862" s="172"/>
      <c r="O60862" s="172"/>
      <c r="U60862" s="173"/>
    </row>
    <row r="60863" spans="13:21" s="104" customFormat="1" ht="15.75">
      <c r="M60863" s="172"/>
      <c r="N60863" s="172"/>
      <c r="O60863" s="172"/>
      <c r="U60863" s="173"/>
    </row>
    <row r="60864" spans="13:21" s="104" customFormat="1" ht="15.75">
      <c r="M60864" s="172"/>
      <c r="N60864" s="172"/>
      <c r="O60864" s="172"/>
      <c r="U60864" s="173"/>
    </row>
    <row r="60865" spans="13:21" s="104" customFormat="1" ht="15.75">
      <c r="M60865" s="172"/>
      <c r="N60865" s="172"/>
      <c r="O60865" s="172"/>
      <c r="U60865" s="173"/>
    </row>
    <row r="60866" spans="13:21" s="104" customFormat="1" ht="15.75">
      <c r="M60866" s="172"/>
      <c r="N60866" s="172"/>
      <c r="O60866" s="172"/>
      <c r="U60866" s="173"/>
    </row>
    <row r="60867" spans="13:21" s="104" customFormat="1" ht="15.75">
      <c r="M60867" s="172"/>
      <c r="N60867" s="172"/>
      <c r="O60867" s="172"/>
      <c r="U60867" s="173"/>
    </row>
    <row r="60868" spans="13:21" s="104" customFormat="1" ht="15.75">
      <c r="M60868" s="172"/>
      <c r="N60868" s="172"/>
      <c r="O60868" s="172"/>
      <c r="U60868" s="173"/>
    </row>
    <row r="60869" spans="13:21" s="104" customFormat="1" ht="15.75">
      <c r="M60869" s="172"/>
      <c r="N60869" s="172"/>
      <c r="O60869" s="172"/>
      <c r="U60869" s="173"/>
    </row>
    <row r="60870" spans="13:21" s="104" customFormat="1" ht="15.75">
      <c r="M60870" s="172"/>
      <c r="N60870" s="172"/>
      <c r="O60870" s="172"/>
      <c r="U60870" s="173"/>
    </row>
    <row r="60871" spans="13:21" s="104" customFormat="1" ht="15.75">
      <c r="M60871" s="172"/>
      <c r="N60871" s="172"/>
      <c r="O60871" s="172"/>
      <c r="U60871" s="173"/>
    </row>
    <row r="60872" spans="13:21" s="104" customFormat="1" ht="15.75">
      <c r="M60872" s="172"/>
      <c r="N60872" s="172"/>
      <c r="O60872" s="172"/>
      <c r="U60872" s="173"/>
    </row>
    <row r="60873" spans="13:21" s="104" customFormat="1" ht="15.75">
      <c r="M60873" s="172"/>
      <c r="N60873" s="172"/>
      <c r="O60873" s="172"/>
      <c r="U60873" s="173"/>
    </row>
    <row r="60874" spans="13:21" s="104" customFormat="1" ht="15.75">
      <c r="M60874" s="172"/>
      <c r="N60874" s="172"/>
      <c r="O60874" s="172"/>
      <c r="U60874" s="173"/>
    </row>
    <row r="60875" spans="13:21" s="104" customFormat="1" ht="15.75">
      <c r="M60875" s="172"/>
      <c r="N60875" s="172"/>
      <c r="O60875" s="172"/>
      <c r="U60875" s="173"/>
    </row>
    <row r="60876" spans="13:21" s="104" customFormat="1" ht="15.75">
      <c r="M60876" s="172"/>
      <c r="N60876" s="172"/>
      <c r="O60876" s="172"/>
      <c r="U60876" s="173"/>
    </row>
    <row r="60877" spans="13:21" s="104" customFormat="1" ht="15.75">
      <c r="M60877" s="172"/>
      <c r="N60877" s="172"/>
      <c r="O60877" s="172"/>
      <c r="U60877" s="173"/>
    </row>
    <row r="60878" spans="13:21" s="104" customFormat="1" ht="15.75">
      <c r="M60878" s="172"/>
      <c r="N60878" s="172"/>
      <c r="O60878" s="172"/>
      <c r="U60878" s="173"/>
    </row>
    <row r="60879" spans="13:21" s="104" customFormat="1" ht="15.75">
      <c r="M60879" s="172"/>
      <c r="N60879" s="172"/>
      <c r="O60879" s="172"/>
      <c r="U60879" s="173"/>
    </row>
    <row r="60880" spans="13:21" s="104" customFormat="1" ht="15.75">
      <c r="M60880" s="172"/>
      <c r="N60880" s="172"/>
      <c r="O60880" s="172"/>
      <c r="U60880" s="173"/>
    </row>
    <row r="60881" spans="13:21" s="104" customFormat="1" ht="15.75">
      <c r="M60881" s="172"/>
      <c r="N60881" s="172"/>
      <c r="O60881" s="172"/>
      <c r="U60881" s="173"/>
    </row>
    <row r="60882" spans="13:21" s="104" customFormat="1" ht="15.75">
      <c r="M60882" s="172"/>
      <c r="N60882" s="172"/>
      <c r="O60882" s="172"/>
      <c r="U60882" s="173"/>
    </row>
    <row r="60883" spans="13:21" s="104" customFormat="1" ht="15.75">
      <c r="M60883" s="172"/>
      <c r="N60883" s="172"/>
      <c r="O60883" s="172"/>
      <c r="U60883" s="173"/>
    </row>
    <row r="60884" spans="13:21" s="104" customFormat="1" ht="15.75">
      <c r="M60884" s="172"/>
      <c r="N60884" s="172"/>
      <c r="O60884" s="172"/>
      <c r="U60884" s="173"/>
    </row>
    <row r="60885" spans="13:21" s="104" customFormat="1" ht="15.75">
      <c r="M60885" s="172"/>
      <c r="N60885" s="172"/>
      <c r="O60885" s="172"/>
      <c r="U60885" s="173"/>
    </row>
    <row r="60886" spans="13:21" s="104" customFormat="1" ht="15.75">
      <c r="M60886" s="172"/>
      <c r="N60886" s="172"/>
      <c r="O60886" s="172"/>
      <c r="U60886" s="173"/>
    </row>
    <row r="60887" spans="13:21" s="104" customFormat="1" ht="15.75">
      <c r="M60887" s="172"/>
      <c r="N60887" s="172"/>
      <c r="O60887" s="172"/>
      <c r="U60887" s="173"/>
    </row>
    <row r="60888" spans="13:21" s="104" customFormat="1" ht="15.75">
      <c r="M60888" s="172"/>
      <c r="N60888" s="172"/>
      <c r="O60888" s="172"/>
      <c r="U60888" s="173"/>
    </row>
    <row r="60889" spans="13:21" s="104" customFormat="1" ht="15.75">
      <c r="M60889" s="172"/>
      <c r="N60889" s="172"/>
      <c r="O60889" s="172"/>
      <c r="U60889" s="173"/>
    </row>
    <row r="60890" spans="13:21" s="104" customFormat="1" ht="15.75">
      <c r="M60890" s="172"/>
      <c r="N60890" s="172"/>
      <c r="O60890" s="172"/>
      <c r="U60890" s="173"/>
    </row>
    <row r="60891" spans="13:21" s="104" customFormat="1" ht="15.75">
      <c r="M60891" s="172"/>
      <c r="N60891" s="172"/>
      <c r="O60891" s="172"/>
      <c r="U60891" s="173"/>
    </row>
    <row r="60892" spans="13:21" s="104" customFormat="1" ht="15.75">
      <c r="M60892" s="172"/>
      <c r="N60892" s="172"/>
      <c r="O60892" s="172"/>
      <c r="U60892" s="173"/>
    </row>
    <row r="60893" spans="13:21" s="104" customFormat="1" ht="15.75">
      <c r="M60893" s="172"/>
      <c r="N60893" s="172"/>
      <c r="O60893" s="172"/>
      <c r="U60893" s="173"/>
    </row>
    <row r="60894" spans="13:21" s="104" customFormat="1" ht="15.75">
      <c r="M60894" s="172"/>
      <c r="N60894" s="172"/>
      <c r="O60894" s="172"/>
      <c r="U60894" s="173"/>
    </row>
    <row r="60895" spans="13:21" s="104" customFormat="1" ht="15.75">
      <c r="M60895" s="172"/>
      <c r="N60895" s="172"/>
      <c r="O60895" s="172"/>
      <c r="U60895" s="173"/>
    </row>
    <row r="60896" spans="13:21" s="104" customFormat="1" ht="15.75">
      <c r="M60896" s="172"/>
      <c r="N60896" s="172"/>
      <c r="O60896" s="172"/>
      <c r="U60896" s="173"/>
    </row>
    <row r="60897" spans="13:21" s="104" customFormat="1" ht="15.75">
      <c r="M60897" s="172"/>
      <c r="N60897" s="172"/>
      <c r="O60897" s="172"/>
      <c r="U60897" s="173"/>
    </row>
    <row r="60898" spans="13:21" s="104" customFormat="1" ht="15.75">
      <c r="M60898" s="172"/>
      <c r="N60898" s="172"/>
      <c r="O60898" s="172"/>
      <c r="U60898" s="173"/>
    </row>
    <row r="60899" spans="13:21" s="104" customFormat="1" ht="15.75">
      <c r="M60899" s="172"/>
      <c r="N60899" s="172"/>
      <c r="O60899" s="172"/>
      <c r="U60899" s="173"/>
    </row>
    <row r="60900" spans="13:21" s="104" customFormat="1" ht="15.75">
      <c r="M60900" s="172"/>
      <c r="N60900" s="172"/>
      <c r="O60900" s="172"/>
      <c r="U60900" s="173"/>
    </row>
    <row r="60901" spans="13:21" s="104" customFormat="1" ht="15.75">
      <c r="M60901" s="172"/>
      <c r="N60901" s="172"/>
      <c r="O60901" s="172"/>
      <c r="U60901" s="173"/>
    </row>
    <row r="60902" spans="13:21" s="104" customFormat="1" ht="15.75">
      <c r="M60902" s="172"/>
      <c r="N60902" s="172"/>
      <c r="O60902" s="172"/>
      <c r="U60902" s="173"/>
    </row>
    <row r="60903" spans="13:21" s="104" customFormat="1" ht="15.75">
      <c r="M60903" s="172"/>
      <c r="N60903" s="172"/>
      <c r="O60903" s="172"/>
      <c r="U60903" s="173"/>
    </row>
    <row r="60904" spans="13:21" s="104" customFormat="1" ht="15.75">
      <c r="M60904" s="172"/>
      <c r="N60904" s="172"/>
      <c r="O60904" s="172"/>
      <c r="U60904" s="173"/>
    </row>
    <row r="60905" spans="13:21" s="104" customFormat="1" ht="15.75">
      <c r="M60905" s="172"/>
      <c r="N60905" s="172"/>
      <c r="O60905" s="172"/>
      <c r="U60905" s="173"/>
    </row>
    <row r="60906" spans="13:21" s="104" customFormat="1" ht="15.75">
      <c r="M60906" s="172"/>
      <c r="N60906" s="172"/>
      <c r="O60906" s="172"/>
      <c r="U60906" s="173"/>
    </row>
    <row r="60907" spans="13:21" s="104" customFormat="1" ht="15.75">
      <c r="M60907" s="172"/>
      <c r="N60907" s="172"/>
      <c r="O60907" s="172"/>
      <c r="U60907" s="173"/>
    </row>
    <row r="60908" spans="13:21" s="104" customFormat="1" ht="15.75">
      <c r="M60908" s="172"/>
      <c r="N60908" s="172"/>
      <c r="O60908" s="172"/>
      <c r="U60908" s="173"/>
    </row>
    <row r="60909" spans="13:21" s="104" customFormat="1" ht="15.75">
      <c r="M60909" s="172"/>
      <c r="N60909" s="172"/>
      <c r="O60909" s="172"/>
      <c r="U60909" s="173"/>
    </row>
    <row r="60910" spans="13:21" s="104" customFormat="1" ht="15.75">
      <c r="M60910" s="172"/>
      <c r="N60910" s="172"/>
      <c r="O60910" s="172"/>
      <c r="U60910" s="173"/>
    </row>
    <row r="60911" spans="13:21" s="104" customFormat="1" ht="15.75">
      <c r="M60911" s="172"/>
      <c r="N60911" s="172"/>
      <c r="O60911" s="172"/>
      <c r="U60911" s="173"/>
    </row>
    <row r="60912" spans="13:21" s="104" customFormat="1" ht="15.75">
      <c r="M60912" s="172"/>
      <c r="N60912" s="172"/>
      <c r="O60912" s="172"/>
      <c r="U60912" s="173"/>
    </row>
    <row r="60913" spans="13:21" s="104" customFormat="1" ht="15.75">
      <c r="M60913" s="172"/>
      <c r="N60913" s="172"/>
      <c r="O60913" s="172"/>
      <c r="U60913" s="173"/>
    </row>
    <row r="60914" spans="13:21" s="104" customFormat="1" ht="15.75">
      <c r="M60914" s="172"/>
      <c r="N60914" s="172"/>
      <c r="O60914" s="172"/>
      <c r="U60914" s="173"/>
    </row>
    <row r="60915" spans="13:21" s="104" customFormat="1" ht="15.75">
      <c r="M60915" s="172"/>
      <c r="N60915" s="172"/>
      <c r="O60915" s="172"/>
      <c r="U60915" s="173"/>
    </row>
    <row r="60916" spans="13:21" s="104" customFormat="1" ht="15.75">
      <c r="M60916" s="172"/>
      <c r="N60916" s="172"/>
      <c r="O60916" s="172"/>
      <c r="U60916" s="173"/>
    </row>
    <row r="60917" spans="13:21" s="104" customFormat="1" ht="15.75">
      <c r="M60917" s="172"/>
      <c r="N60917" s="172"/>
      <c r="O60917" s="172"/>
      <c r="U60917" s="173"/>
    </row>
    <row r="60918" spans="13:21" s="104" customFormat="1" ht="15.75">
      <c r="M60918" s="172"/>
      <c r="N60918" s="172"/>
      <c r="O60918" s="172"/>
      <c r="U60918" s="173"/>
    </row>
    <row r="60919" spans="13:21" s="104" customFormat="1" ht="15.75">
      <c r="M60919" s="172"/>
      <c r="N60919" s="172"/>
      <c r="O60919" s="172"/>
      <c r="U60919" s="173"/>
    </row>
    <row r="60920" spans="13:21" s="104" customFormat="1" ht="15.75">
      <c r="M60920" s="172"/>
      <c r="N60920" s="172"/>
      <c r="O60920" s="172"/>
      <c r="U60920" s="173"/>
    </row>
    <row r="60921" spans="13:21" s="104" customFormat="1" ht="15.75">
      <c r="M60921" s="172"/>
      <c r="N60921" s="172"/>
      <c r="O60921" s="172"/>
      <c r="U60921" s="173"/>
    </row>
    <row r="60922" spans="13:21" s="104" customFormat="1" ht="15.75">
      <c r="M60922" s="172"/>
      <c r="N60922" s="172"/>
      <c r="O60922" s="172"/>
      <c r="U60922" s="173"/>
    </row>
    <row r="60923" spans="13:21" s="104" customFormat="1" ht="15.75">
      <c r="M60923" s="172"/>
      <c r="N60923" s="172"/>
      <c r="O60923" s="172"/>
      <c r="U60923" s="173"/>
    </row>
    <row r="60924" spans="13:21" s="104" customFormat="1" ht="15.75">
      <c r="M60924" s="172"/>
      <c r="N60924" s="172"/>
      <c r="O60924" s="172"/>
      <c r="U60924" s="173"/>
    </row>
    <row r="60925" spans="13:21" s="104" customFormat="1" ht="15.75">
      <c r="M60925" s="172"/>
      <c r="N60925" s="172"/>
      <c r="O60925" s="172"/>
      <c r="U60925" s="173"/>
    </row>
    <row r="60926" spans="13:21" s="104" customFormat="1" ht="15.75">
      <c r="M60926" s="172"/>
      <c r="N60926" s="172"/>
      <c r="O60926" s="172"/>
      <c r="U60926" s="173"/>
    </row>
    <row r="60927" spans="13:21" s="104" customFormat="1" ht="15.75">
      <c r="M60927" s="172"/>
      <c r="N60927" s="172"/>
      <c r="O60927" s="172"/>
      <c r="U60927" s="173"/>
    </row>
    <row r="60928" spans="13:21" s="104" customFormat="1" ht="15.75">
      <c r="M60928" s="172"/>
      <c r="N60928" s="172"/>
      <c r="O60928" s="172"/>
      <c r="U60928" s="173"/>
    </row>
    <row r="60929" spans="13:21" s="104" customFormat="1" ht="15.75">
      <c r="M60929" s="172"/>
      <c r="N60929" s="172"/>
      <c r="O60929" s="172"/>
      <c r="U60929" s="173"/>
    </row>
    <row r="60930" spans="13:21" s="104" customFormat="1" ht="15.75">
      <c r="M60930" s="172"/>
      <c r="N60930" s="172"/>
      <c r="O60930" s="172"/>
      <c r="U60930" s="173"/>
    </row>
    <row r="60931" spans="13:21" s="104" customFormat="1" ht="15.75">
      <c r="M60931" s="172"/>
      <c r="N60931" s="172"/>
      <c r="O60931" s="172"/>
      <c r="U60931" s="173"/>
    </row>
    <row r="60932" spans="13:21" s="104" customFormat="1" ht="15.75">
      <c r="M60932" s="172"/>
      <c r="N60932" s="172"/>
      <c r="O60932" s="172"/>
      <c r="U60932" s="173"/>
    </row>
    <row r="60933" spans="13:21" s="104" customFormat="1" ht="15.75">
      <c r="M60933" s="172"/>
      <c r="N60933" s="172"/>
      <c r="O60933" s="172"/>
      <c r="U60933" s="173"/>
    </row>
    <row r="60934" spans="13:21" s="104" customFormat="1" ht="15.75">
      <c r="M60934" s="172"/>
      <c r="N60934" s="172"/>
      <c r="O60934" s="172"/>
      <c r="U60934" s="173"/>
    </row>
    <row r="60935" spans="13:21" s="104" customFormat="1" ht="15.75">
      <c r="M60935" s="172"/>
      <c r="N60935" s="172"/>
      <c r="O60935" s="172"/>
      <c r="U60935" s="173"/>
    </row>
    <row r="60936" spans="13:21" s="104" customFormat="1" ht="15.75">
      <c r="M60936" s="172"/>
      <c r="N60936" s="172"/>
      <c r="O60936" s="172"/>
      <c r="U60936" s="173"/>
    </row>
    <row r="60937" spans="13:21" s="104" customFormat="1" ht="15.75">
      <c r="M60937" s="172"/>
      <c r="N60937" s="172"/>
      <c r="O60937" s="172"/>
      <c r="U60937" s="173"/>
    </row>
    <row r="60938" spans="13:21" s="104" customFormat="1" ht="15.75">
      <c r="M60938" s="172"/>
      <c r="N60938" s="172"/>
      <c r="O60938" s="172"/>
      <c r="U60938" s="173"/>
    </row>
    <row r="60939" spans="13:21" s="104" customFormat="1" ht="15.75">
      <c r="M60939" s="172"/>
      <c r="N60939" s="172"/>
      <c r="O60939" s="172"/>
      <c r="U60939" s="173"/>
    </row>
    <row r="60940" spans="13:21" s="104" customFormat="1" ht="15.75">
      <c r="M60940" s="172"/>
      <c r="N60940" s="172"/>
      <c r="O60940" s="172"/>
      <c r="U60940" s="173"/>
    </row>
    <row r="60941" spans="13:21" s="104" customFormat="1" ht="15.75">
      <c r="M60941" s="172"/>
      <c r="N60941" s="172"/>
      <c r="O60941" s="172"/>
      <c r="U60941" s="173"/>
    </row>
    <row r="60942" spans="13:21" s="104" customFormat="1" ht="15.75">
      <c r="M60942" s="172"/>
      <c r="N60942" s="172"/>
      <c r="O60942" s="172"/>
      <c r="U60942" s="173"/>
    </row>
    <row r="60943" spans="13:21" s="104" customFormat="1" ht="15.75">
      <c r="M60943" s="172"/>
      <c r="N60943" s="172"/>
      <c r="O60943" s="172"/>
      <c r="U60943" s="173"/>
    </row>
    <row r="60944" spans="13:21" s="104" customFormat="1" ht="15.75">
      <c r="M60944" s="172"/>
      <c r="N60944" s="172"/>
      <c r="O60944" s="172"/>
      <c r="U60944" s="173"/>
    </row>
    <row r="60945" spans="13:21" s="104" customFormat="1" ht="15.75">
      <c r="M60945" s="172"/>
      <c r="N60945" s="172"/>
      <c r="O60945" s="172"/>
      <c r="U60945" s="173"/>
    </row>
    <row r="60946" spans="13:21" s="104" customFormat="1" ht="15.75">
      <c r="M60946" s="172"/>
      <c r="N60946" s="172"/>
      <c r="O60946" s="172"/>
      <c r="U60946" s="173"/>
    </row>
    <row r="60947" spans="13:21" s="104" customFormat="1" ht="15.75">
      <c r="M60947" s="172"/>
      <c r="N60947" s="172"/>
      <c r="O60947" s="172"/>
      <c r="U60947" s="173"/>
    </row>
    <row r="60948" spans="13:21" s="104" customFormat="1" ht="15.75">
      <c r="M60948" s="172"/>
      <c r="N60948" s="172"/>
      <c r="O60948" s="172"/>
      <c r="U60948" s="173"/>
    </row>
    <row r="60949" spans="13:21" s="104" customFormat="1" ht="15.75">
      <c r="M60949" s="172"/>
      <c r="N60949" s="172"/>
      <c r="O60949" s="172"/>
      <c r="U60949" s="173"/>
    </row>
    <row r="60950" spans="13:21" s="104" customFormat="1" ht="15.75">
      <c r="M60950" s="172"/>
      <c r="N60950" s="172"/>
      <c r="O60950" s="172"/>
      <c r="U60950" s="173"/>
    </row>
    <row r="60951" spans="13:21" s="104" customFormat="1" ht="15.75">
      <c r="M60951" s="172"/>
      <c r="N60951" s="172"/>
      <c r="O60951" s="172"/>
      <c r="U60951" s="173"/>
    </row>
    <row r="60952" spans="13:21" s="104" customFormat="1" ht="15.75">
      <c r="M60952" s="172"/>
      <c r="N60952" s="172"/>
      <c r="O60952" s="172"/>
      <c r="U60952" s="173"/>
    </row>
    <row r="60953" spans="13:21" s="104" customFormat="1" ht="15.75">
      <c r="M60953" s="172"/>
      <c r="N60953" s="172"/>
      <c r="O60953" s="172"/>
      <c r="U60953" s="173"/>
    </row>
    <row r="60954" spans="13:21" s="104" customFormat="1" ht="15.75">
      <c r="M60954" s="172"/>
      <c r="N60954" s="172"/>
      <c r="O60954" s="172"/>
      <c r="U60954" s="173"/>
    </row>
    <row r="60955" spans="13:21" s="104" customFormat="1" ht="15.75">
      <c r="M60955" s="172"/>
      <c r="N60955" s="172"/>
      <c r="O60955" s="172"/>
      <c r="U60955" s="173"/>
    </row>
    <row r="60956" spans="13:21" s="104" customFormat="1" ht="15.75">
      <c r="M60956" s="172"/>
      <c r="N60956" s="172"/>
      <c r="O60956" s="172"/>
      <c r="U60956" s="173"/>
    </row>
    <row r="60957" spans="13:21" s="104" customFormat="1" ht="15.75">
      <c r="M60957" s="172"/>
      <c r="N60957" s="172"/>
      <c r="O60957" s="172"/>
      <c r="U60957" s="173"/>
    </row>
    <row r="60958" spans="13:21" s="104" customFormat="1" ht="15.75">
      <c r="M60958" s="172"/>
      <c r="N60958" s="172"/>
      <c r="O60958" s="172"/>
      <c r="U60958" s="173"/>
    </row>
    <row r="60959" spans="13:21" s="104" customFormat="1" ht="15.75">
      <c r="M60959" s="172"/>
      <c r="N60959" s="172"/>
      <c r="O60959" s="172"/>
      <c r="U60959" s="173"/>
    </row>
    <row r="60960" spans="13:21" s="104" customFormat="1" ht="15.75">
      <c r="M60960" s="172"/>
      <c r="N60960" s="172"/>
      <c r="O60960" s="172"/>
      <c r="U60960" s="173"/>
    </row>
    <row r="60961" spans="13:21" s="104" customFormat="1" ht="15.75">
      <c r="M60961" s="172"/>
      <c r="N60961" s="172"/>
      <c r="O60961" s="172"/>
      <c r="U60961" s="173"/>
    </row>
    <row r="60962" spans="13:21" s="104" customFormat="1" ht="15.75">
      <c r="M60962" s="172"/>
      <c r="N60962" s="172"/>
      <c r="O60962" s="172"/>
      <c r="U60962" s="173"/>
    </row>
    <row r="60963" spans="13:21" s="104" customFormat="1" ht="15.75">
      <c r="M60963" s="172"/>
      <c r="N60963" s="172"/>
      <c r="O60963" s="172"/>
      <c r="U60963" s="173"/>
    </row>
    <row r="60964" spans="13:21" s="104" customFormat="1" ht="15.75">
      <c r="M60964" s="172"/>
      <c r="N60964" s="172"/>
      <c r="O60964" s="172"/>
      <c r="U60964" s="173"/>
    </row>
    <row r="60965" spans="13:21" s="104" customFormat="1" ht="15.75">
      <c r="M60965" s="172"/>
      <c r="N60965" s="172"/>
      <c r="O60965" s="172"/>
      <c r="U60965" s="173"/>
    </row>
    <row r="60966" spans="13:21" s="104" customFormat="1" ht="15.75">
      <c r="M60966" s="172"/>
      <c r="N60966" s="172"/>
      <c r="O60966" s="172"/>
      <c r="U60966" s="173"/>
    </row>
    <row r="60967" spans="13:21" s="104" customFormat="1" ht="15.75">
      <c r="M60967" s="172"/>
      <c r="N60967" s="172"/>
      <c r="O60967" s="172"/>
      <c r="U60967" s="173"/>
    </row>
    <row r="60968" spans="13:21" s="104" customFormat="1" ht="15.75">
      <c r="M60968" s="172"/>
      <c r="N60968" s="172"/>
      <c r="O60968" s="172"/>
      <c r="U60968" s="173"/>
    </row>
    <row r="60969" spans="13:21" s="104" customFormat="1" ht="15.75">
      <c r="M60969" s="172"/>
      <c r="N60969" s="172"/>
      <c r="O60969" s="172"/>
      <c r="U60969" s="173"/>
    </row>
    <row r="60970" spans="13:21" s="104" customFormat="1" ht="15.75">
      <c r="M60970" s="172"/>
      <c r="N60970" s="172"/>
      <c r="O60970" s="172"/>
      <c r="U60970" s="173"/>
    </row>
    <row r="60971" spans="13:21" s="104" customFormat="1" ht="15.75">
      <c r="M60971" s="172"/>
      <c r="N60971" s="172"/>
      <c r="O60971" s="172"/>
      <c r="U60971" s="173"/>
    </row>
    <row r="60972" spans="13:21" s="104" customFormat="1" ht="15.75">
      <c r="M60972" s="172"/>
      <c r="N60972" s="172"/>
      <c r="O60972" s="172"/>
      <c r="U60972" s="173"/>
    </row>
    <row r="60973" spans="13:21" s="104" customFormat="1" ht="15.75">
      <c r="M60973" s="172"/>
      <c r="N60973" s="172"/>
      <c r="O60973" s="172"/>
      <c r="U60973" s="173"/>
    </row>
    <row r="60974" spans="13:21" s="104" customFormat="1" ht="15.75">
      <c r="M60974" s="172"/>
      <c r="N60974" s="172"/>
      <c r="O60974" s="172"/>
      <c r="U60974" s="173"/>
    </row>
    <row r="60975" spans="13:21" s="104" customFormat="1" ht="15.75">
      <c r="M60975" s="172"/>
      <c r="N60975" s="172"/>
      <c r="O60975" s="172"/>
      <c r="U60975" s="173"/>
    </row>
    <row r="60976" spans="13:21" s="104" customFormat="1" ht="15.75">
      <c r="M60976" s="172"/>
      <c r="N60976" s="172"/>
      <c r="O60976" s="172"/>
      <c r="U60976" s="173"/>
    </row>
    <row r="60977" spans="13:21" s="104" customFormat="1" ht="15.75">
      <c r="M60977" s="172"/>
      <c r="N60977" s="172"/>
      <c r="O60977" s="172"/>
      <c r="U60977" s="173"/>
    </row>
    <row r="60978" spans="13:21" s="104" customFormat="1" ht="15.75">
      <c r="M60978" s="172"/>
      <c r="N60978" s="172"/>
      <c r="O60978" s="172"/>
      <c r="U60978" s="173"/>
    </row>
    <row r="60979" spans="13:21" s="104" customFormat="1" ht="15.75">
      <c r="M60979" s="172"/>
      <c r="N60979" s="172"/>
      <c r="O60979" s="172"/>
      <c r="U60979" s="173"/>
    </row>
    <row r="60980" spans="13:21" s="104" customFormat="1" ht="15.75">
      <c r="M60980" s="172"/>
      <c r="N60980" s="172"/>
      <c r="O60980" s="172"/>
      <c r="U60980" s="173"/>
    </row>
    <row r="60981" spans="13:21" s="104" customFormat="1" ht="15.75">
      <c r="M60981" s="172"/>
      <c r="N60981" s="172"/>
      <c r="O60981" s="172"/>
      <c r="U60981" s="173"/>
    </row>
    <row r="60982" spans="13:21" s="104" customFormat="1" ht="15.75">
      <c r="M60982" s="172"/>
      <c r="N60982" s="172"/>
      <c r="O60982" s="172"/>
      <c r="U60982" s="173"/>
    </row>
    <row r="60983" spans="13:21" s="104" customFormat="1" ht="15.75">
      <c r="M60983" s="172"/>
      <c r="N60983" s="172"/>
      <c r="O60983" s="172"/>
      <c r="U60983" s="173"/>
    </row>
    <row r="60984" spans="13:21" s="104" customFormat="1" ht="15.75">
      <c r="M60984" s="172"/>
      <c r="N60984" s="172"/>
      <c r="O60984" s="172"/>
      <c r="U60984" s="173"/>
    </row>
    <row r="60985" spans="13:21" s="104" customFormat="1" ht="15.75">
      <c r="M60985" s="172"/>
      <c r="N60985" s="172"/>
      <c r="O60985" s="172"/>
      <c r="U60985" s="173"/>
    </row>
    <row r="60986" spans="13:21" s="104" customFormat="1" ht="15.75">
      <c r="M60986" s="172"/>
      <c r="N60986" s="172"/>
      <c r="O60986" s="172"/>
      <c r="U60986" s="173"/>
    </row>
    <row r="60987" spans="13:21" s="104" customFormat="1" ht="15.75">
      <c r="M60987" s="172"/>
      <c r="N60987" s="172"/>
      <c r="O60987" s="172"/>
      <c r="U60987" s="173"/>
    </row>
    <row r="60988" spans="13:21" s="104" customFormat="1" ht="15.75">
      <c r="M60988" s="172"/>
      <c r="N60988" s="172"/>
      <c r="O60988" s="172"/>
      <c r="U60988" s="173"/>
    </row>
    <row r="60989" spans="13:21" s="104" customFormat="1" ht="15.75">
      <c r="M60989" s="172"/>
      <c r="N60989" s="172"/>
      <c r="O60989" s="172"/>
      <c r="U60989" s="173"/>
    </row>
    <row r="60990" spans="13:21" s="104" customFormat="1" ht="15.75">
      <c r="M60990" s="172"/>
      <c r="N60990" s="172"/>
      <c r="O60990" s="172"/>
      <c r="U60990" s="173"/>
    </row>
    <row r="60991" spans="13:21" s="104" customFormat="1" ht="15.75">
      <c r="M60991" s="172"/>
      <c r="N60991" s="172"/>
      <c r="O60991" s="172"/>
      <c r="U60991" s="173"/>
    </row>
    <row r="60992" spans="13:21" s="104" customFormat="1" ht="15.75">
      <c r="M60992" s="172"/>
      <c r="N60992" s="172"/>
      <c r="O60992" s="172"/>
      <c r="U60992" s="173"/>
    </row>
    <row r="60993" spans="13:21" s="104" customFormat="1" ht="15.75">
      <c r="M60993" s="172"/>
      <c r="N60993" s="172"/>
      <c r="O60993" s="172"/>
      <c r="U60993" s="173"/>
    </row>
    <row r="60994" spans="13:21" s="104" customFormat="1" ht="15.75">
      <c r="M60994" s="172"/>
      <c r="N60994" s="172"/>
      <c r="O60994" s="172"/>
      <c r="U60994" s="173"/>
    </row>
    <row r="60995" spans="13:21" s="104" customFormat="1" ht="15.75">
      <c r="M60995" s="172"/>
      <c r="N60995" s="172"/>
      <c r="O60995" s="172"/>
      <c r="U60995" s="173"/>
    </row>
    <row r="60996" spans="13:21" s="104" customFormat="1" ht="15.75">
      <c r="M60996" s="172"/>
      <c r="N60996" s="172"/>
      <c r="O60996" s="172"/>
      <c r="U60996" s="173"/>
    </row>
    <row r="60997" spans="13:21" s="104" customFormat="1" ht="15.75">
      <c r="M60997" s="172"/>
      <c r="N60997" s="172"/>
      <c r="O60997" s="172"/>
      <c r="U60997" s="173"/>
    </row>
    <row r="60998" spans="13:21" s="104" customFormat="1" ht="15.75">
      <c r="M60998" s="172"/>
      <c r="N60998" s="172"/>
      <c r="O60998" s="172"/>
      <c r="U60998" s="173"/>
    </row>
    <row r="60999" spans="13:21" s="104" customFormat="1" ht="15.75">
      <c r="M60999" s="172"/>
      <c r="N60999" s="172"/>
      <c r="O60999" s="172"/>
      <c r="U60999" s="173"/>
    </row>
    <row r="61000" spans="13:21" s="104" customFormat="1" ht="15.75">
      <c r="M61000" s="172"/>
      <c r="N61000" s="172"/>
      <c r="O61000" s="172"/>
      <c r="U61000" s="173"/>
    </row>
    <row r="61001" spans="13:21" s="104" customFormat="1" ht="15.75">
      <c r="M61001" s="172"/>
      <c r="N61001" s="172"/>
      <c r="O61001" s="172"/>
      <c r="U61001" s="173"/>
    </row>
    <row r="61002" spans="13:21" s="104" customFormat="1" ht="15.75">
      <c r="M61002" s="172"/>
      <c r="N61002" s="172"/>
      <c r="O61002" s="172"/>
      <c r="U61002" s="173"/>
    </row>
    <row r="61003" spans="13:21" s="104" customFormat="1" ht="15.75">
      <c r="M61003" s="172"/>
      <c r="N61003" s="172"/>
      <c r="O61003" s="172"/>
      <c r="U61003" s="173"/>
    </row>
    <row r="61004" spans="13:21" s="104" customFormat="1" ht="15.75">
      <c r="M61004" s="172"/>
      <c r="N61004" s="172"/>
      <c r="O61004" s="172"/>
      <c r="U61004" s="173"/>
    </row>
    <row r="61005" spans="13:21" s="104" customFormat="1" ht="15.75">
      <c r="M61005" s="172"/>
      <c r="N61005" s="172"/>
      <c r="O61005" s="172"/>
      <c r="U61005" s="173"/>
    </row>
    <row r="61006" spans="13:21" s="104" customFormat="1" ht="15.75">
      <c r="M61006" s="172"/>
      <c r="N61006" s="172"/>
      <c r="O61006" s="172"/>
      <c r="U61006" s="173"/>
    </row>
    <row r="61007" spans="13:21" s="104" customFormat="1" ht="15.75">
      <c r="M61007" s="172"/>
      <c r="N61007" s="172"/>
      <c r="O61007" s="172"/>
      <c r="U61007" s="173"/>
    </row>
    <row r="61008" spans="13:21" s="104" customFormat="1" ht="15.75">
      <c r="M61008" s="172"/>
      <c r="N61008" s="172"/>
      <c r="O61008" s="172"/>
      <c r="U61008" s="173"/>
    </row>
    <row r="61009" spans="13:21" s="104" customFormat="1" ht="15.75">
      <c r="M61009" s="172"/>
      <c r="N61009" s="172"/>
      <c r="O61009" s="172"/>
      <c r="U61009" s="173"/>
    </row>
    <row r="61010" spans="13:21" s="104" customFormat="1" ht="15.75">
      <c r="M61010" s="172"/>
      <c r="N61010" s="172"/>
      <c r="O61010" s="172"/>
      <c r="U61010" s="173"/>
    </row>
    <row r="61011" spans="13:21" s="104" customFormat="1" ht="15.75">
      <c r="M61011" s="172"/>
      <c r="N61011" s="172"/>
      <c r="O61011" s="172"/>
      <c r="U61011" s="173"/>
    </row>
    <row r="61012" spans="13:21" s="104" customFormat="1" ht="15.75">
      <c r="M61012" s="172"/>
      <c r="N61012" s="172"/>
      <c r="O61012" s="172"/>
      <c r="U61012" s="173"/>
    </row>
    <row r="61013" spans="13:21" s="104" customFormat="1" ht="15.75">
      <c r="M61013" s="172"/>
      <c r="N61013" s="172"/>
      <c r="O61013" s="172"/>
      <c r="U61013" s="173"/>
    </row>
    <row r="61014" spans="13:21" s="104" customFormat="1" ht="15.75">
      <c r="M61014" s="172"/>
      <c r="N61014" s="172"/>
      <c r="O61014" s="172"/>
      <c r="U61014" s="173"/>
    </row>
    <row r="61015" spans="13:21" s="104" customFormat="1" ht="15.75">
      <c r="M61015" s="172"/>
      <c r="N61015" s="172"/>
      <c r="O61015" s="172"/>
      <c r="U61015" s="173"/>
    </row>
    <row r="61016" spans="13:21" s="104" customFormat="1" ht="15.75">
      <c r="M61016" s="172"/>
      <c r="N61016" s="172"/>
      <c r="O61016" s="172"/>
      <c r="U61016" s="173"/>
    </row>
    <row r="61017" spans="13:21" s="104" customFormat="1" ht="15.75">
      <c r="M61017" s="172"/>
      <c r="N61017" s="172"/>
      <c r="O61017" s="172"/>
      <c r="U61017" s="173"/>
    </row>
    <row r="61018" spans="13:21" s="104" customFormat="1" ht="15.75">
      <c r="M61018" s="172"/>
      <c r="N61018" s="172"/>
      <c r="O61018" s="172"/>
      <c r="U61018" s="173"/>
    </row>
    <row r="61019" spans="13:21" s="104" customFormat="1" ht="15.75">
      <c r="M61019" s="172"/>
      <c r="N61019" s="172"/>
      <c r="O61019" s="172"/>
      <c r="U61019" s="173"/>
    </row>
    <row r="61020" spans="13:21" s="104" customFormat="1" ht="15.75">
      <c r="M61020" s="172"/>
      <c r="N61020" s="172"/>
      <c r="O61020" s="172"/>
      <c r="U61020" s="173"/>
    </row>
    <row r="61021" spans="13:21" s="104" customFormat="1" ht="15.75">
      <c r="M61021" s="172"/>
      <c r="N61021" s="172"/>
      <c r="O61021" s="172"/>
      <c r="U61021" s="173"/>
    </row>
    <row r="61022" spans="13:21" s="104" customFormat="1" ht="15.75">
      <c r="M61022" s="172"/>
      <c r="N61022" s="172"/>
      <c r="O61022" s="172"/>
      <c r="U61022" s="173"/>
    </row>
    <row r="61023" spans="13:21" s="104" customFormat="1" ht="15.75">
      <c r="M61023" s="172"/>
      <c r="N61023" s="172"/>
      <c r="O61023" s="172"/>
      <c r="U61023" s="173"/>
    </row>
    <row r="61024" spans="13:21" s="104" customFormat="1" ht="15.75">
      <c r="M61024" s="172"/>
      <c r="N61024" s="172"/>
      <c r="O61024" s="172"/>
      <c r="U61024" s="173"/>
    </row>
    <row r="61025" spans="13:21" s="104" customFormat="1" ht="15.75">
      <c r="M61025" s="172"/>
      <c r="N61025" s="172"/>
      <c r="O61025" s="172"/>
      <c r="U61025" s="173"/>
    </row>
    <row r="61026" spans="13:21" s="104" customFormat="1" ht="15.75">
      <c r="M61026" s="172"/>
      <c r="N61026" s="172"/>
      <c r="O61026" s="172"/>
      <c r="U61026" s="173"/>
    </row>
    <row r="61027" spans="13:21" s="104" customFormat="1" ht="15.75">
      <c r="M61027" s="172"/>
      <c r="N61027" s="172"/>
      <c r="O61027" s="172"/>
      <c r="U61027" s="173"/>
    </row>
    <row r="61028" spans="13:21" s="104" customFormat="1" ht="15.75">
      <c r="M61028" s="172"/>
      <c r="N61028" s="172"/>
      <c r="O61028" s="172"/>
      <c r="U61028" s="173"/>
    </row>
    <row r="61029" spans="13:21" s="104" customFormat="1" ht="15.75">
      <c r="M61029" s="172"/>
      <c r="N61029" s="172"/>
      <c r="O61029" s="172"/>
      <c r="U61029" s="173"/>
    </row>
    <row r="61030" spans="13:21" s="104" customFormat="1" ht="15.75">
      <c r="M61030" s="172"/>
      <c r="N61030" s="172"/>
      <c r="O61030" s="172"/>
      <c r="U61030" s="173"/>
    </row>
    <row r="61031" spans="13:21" s="104" customFormat="1" ht="15.75">
      <c r="M61031" s="172"/>
      <c r="N61031" s="172"/>
      <c r="O61031" s="172"/>
      <c r="U61031" s="173"/>
    </row>
    <row r="61032" spans="13:21" s="104" customFormat="1" ht="15.75">
      <c r="M61032" s="172"/>
      <c r="N61032" s="172"/>
      <c r="O61032" s="172"/>
      <c r="U61032" s="173"/>
    </row>
    <row r="61033" spans="13:21" s="104" customFormat="1" ht="15.75">
      <c r="M61033" s="172"/>
      <c r="N61033" s="172"/>
      <c r="O61033" s="172"/>
      <c r="U61033" s="173"/>
    </row>
    <row r="61034" spans="13:21" s="104" customFormat="1" ht="15.75">
      <c r="M61034" s="172"/>
      <c r="N61034" s="172"/>
      <c r="O61034" s="172"/>
      <c r="U61034" s="173"/>
    </row>
    <row r="61035" spans="13:21" s="104" customFormat="1" ht="15.75">
      <c r="M61035" s="172"/>
      <c r="N61035" s="172"/>
      <c r="O61035" s="172"/>
      <c r="U61035" s="173"/>
    </row>
    <row r="61036" spans="13:21" s="104" customFormat="1" ht="15.75">
      <c r="M61036" s="172"/>
      <c r="N61036" s="172"/>
      <c r="O61036" s="172"/>
      <c r="U61036" s="173"/>
    </row>
    <row r="61037" spans="13:21" s="104" customFormat="1" ht="15.75">
      <c r="M61037" s="172"/>
      <c r="N61037" s="172"/>
      <c r="O61037" s="172"/>
      <c r="U61037" s="173"/>
    </row>
    <row r="61038" spans="13:21" s="104" customFormat="1" ht="15.75">
      <c r="M61038" s="172"/>
      <c r="N61038" s="172"/>
      <c r="O61038" s="172"/>
      <c r="U61038" s="173"/>
    </row>
    <row r="61039" spans="13:21" s="104" customFormat="1" ht="15.75">
      <c r="M61039" s="172"/>
      <c r="N61039" s="172"/>
      <c r="O61039" s="172"/>
      <c r="U61039" s="173"/>
    </row>
    <row r="61040" spans="13:21" s="104" customFormat="1" ht="15.75">
      <c r="M61040" s="172"/>
      <c r="N61040" s="172"/>
      <c r="O61040" s="172"/>
      <c r="U61040" s="173"/>
    </row>
    <row r="61041" spans="13:21" s="104" customFormat="1" ht="15.75">
      <c r="M61041" s="172"/>
      <c r="N61041" s="172"/>
      <c r="O61041" s="172"/>
      <c r="U61041" s="173"/>
    </row>
    <row r="61042" spans="13:21" s="104" customFormat="1" ht="15.75">
      <c r="M61042" s="172"/>
      <c r="N61042" s="172"/>
      <c r="O61042" s="172"/>
      <c r="U61042" s="173"/>
    </row>
    <row r="61043" spans="13:21" s="104" customFormat="1" ht="15.75">
      <c r="M61043" s="172"/>
      <c r="N61043" s="172"/>
      <c r="O61043" s="172"/>
      <c r="U61043" s="173"/>
    </row>
    <row r="61044" spans="13:21" s="104" customFormat="1" ht="15.75">
      <c r="M61044" s="172"/>
      <c r="N61044" s="172"/>
      <c r="O61044" s="172"/>
      <c r="U61044" s="173"/>
    </row>
    <row r="61045" spans="13:21" s="104" customFormat="1" ht="15.75">
      <c r="M61045" s="172"/>
      <c r="N61045" s="172"/>
      <c r="O61045" s="172"/>
      <c r="U61045" s="173"/>
    </row>
    <row r="61046" spans="13:21" s="104" customFormat="1" ht="15.75">
      <c r="M61046" s="172"/>
      <c r="N61046" s="172"/>
      <c r="O61046" s="172"/>
      <c r="U61046" s="173"/>
    </row>
    <row r="61047" spans="13:21" s="104" customFormat="1" ht="15.75">
      <c r="M61047" s="172"/>
      <c r="N61047" s="172"/>
      <c r="O61047" s="172"/>
      <c r="U61047" s="173"/>
    </row>
    <row r="61048" spans="13:21" s="104" customFormat="1" ht="15.75">
      <c r="M61048" s="172"/>
      <c r="N61048" s="172"/>
      <c r="O61048" s="172"/>
      <c r="U61048" s="173"/>
    </row>
    <row r="61049" spans="13:21" s="104" customFormat="1" ht="15.75">
      <c r="M61049" s="172"/>
      <c r="N61049" s="172"/>
      <c r="O61049" s="172"/>
      <c r="U61049" s="173"/>
    </row>
    <row r="61050" spans="13:21" s="104" customFormat="1" ht="15.75">
      <c r="M61050" s="172"/>
      <c r="N61050" s="172"/>
      <c r="O61050" s="172"/>
      <c r="U61050" s="173"/>
    </row>
    <row r="61051" spans="13:21" s="104" customFormat="1" ht="15.75">
      <c r="M61051" s="172"/>
      <c r="N61051" s="172"/>
      <c r="O61051" s="172"/>
      <c r="U61051" s="173"/>
    </row>
    <row r="61052" spans="13:21" s="104" customFormat="1" ht="15.75">
      <c r="M61052" s="172"/>
      <c r="N61052" s="172"/>
      <c r="O61052" s="172"/>
      <c r="U61052" s="173"/>
    </row>
    <row r="61053" spans="13:21" s="104" customFormat="1" ht="15.75">
      <c r="M61053" s="172"/>
      <c r="N61053" s="172"/>
      <c r="O61053" s="172"/>
      <c r="U61053" s="173"/>
    </row>
    <row r="61054" spans="13:21" s="104" customFormat="1" ht="15.75">
      <c r="M61054" s="172"/>
      <c r="N61054" s="172"/>
      <c r="O61054" s="172"/>
      <c r="U61054" s="173"/>
    </row>
    <row r="61055" spans="13:21" s="104" customFormat="1" ht="15.75">
      <c r="M61055" s="172"/>
      <c r="N61055" s="172"/>
      <c r="O61055" s="172"/>
      <c r="U61055" s="173"/>
    </row>
    <row r="61056" spans="13:21" s="104" customFormat="1" ht="15.75">
      <c r="M61056" s="172"/>
      <c r="N61056" s="172"/>
      <c r="O61056" s="172"/>
      <c r="U61056" s="173"/>
    </row>
    <row r="61057" spans="13:21" s="104" customFormat="1" ht="15.75">
      <c r="M61057" s="172"/>
      <c r="N61057" s="172"/>
      <c r="O61057" s="172"/>
      <c r="U61057" s="173"/>
    </row>
    <row r="61058" spans="13:21" s="104" customFormat="1" ht="15.75">
      <c r="M61058" s="172"/>
      <c r="N61058" s="172"/>
      <c r="O61058" s="172"/>
      <c r="U61058" s="173"/>
    </row>
    <row r="61059" spans="13:21" s="104" customFormat="1" ht="15.75">
      <c r="M61059" s="172"/>
      <c r="N61059" s="172"/>
      <c r="O61059" s="172"/>
      <c r="U61059" s="173"/>
    </row>
    <row r="61060" spans="13:21" s="104" customFormat="1" ht="15.75">
      <c r="M61060" s="172"/>
      <c r="N61060" s="172"/>
      <c r="O61060" s="172"/>
      <c r="U61060" s="173"/>
    </row>
    <row r="61061" spans="13:21" s="104" customFormat="1" ht="15.75">
      <c r="M61061" s="172"/>
      <c r="N61061" s="172"/>
      <c r="O61061" s="172"/>
      <c r="U61061" s="173"/>
    </row>
    <row r="61062" spans="13:21" s="104" customFormat="1" ht="15.75">
      <c r="M61062" s="172"/>
      <c r="N61062" s="172"/>
      <c r="O61062" s="172"/>
      <c r="U61062" s="173"/>
    </row>
    <row r="61063" spans="13:21" s="104" customFormat="1" ht="15.75">
      <c r="M61063" s="172"/>
      <c r="N61063" s="172"/>
      <c r="O61063" s="172"/>
      <c r="U61063" s="173"/>
    </row>
    <row r="61064" spans="13:21" s="104" customFormat="1" ht="15.75">
      <c r="M61064" s="172"/>
      <c r="N61064" s="172"/>
      <c r="O61064" s="172"/>
      <c r="U61064" s="173"/>
    </row>
    <row r="61065" spans="13:21" s="104" customFormat="1" ht="15.75">
      <c r="M61065" s="172"/>
      <c r="N61065" s="172"/>
      <c r="O61065" s="172"/>
      <c r="U61065" s="173"/>
    </row>
    <row r="61066" spans="13:21" s="104" customFormat="1" ht="15.75">
      <c r="M61066" s="172"/>
      <c r="N61066" s="172"/>
      <c r="O61066" s="172"/>
      <c r="U61066" s="173"/>
    </row>
    <row r="61067" spans="13:21" s="104" customFormat="1" ht="15.75">
      <c r="M61067" s="172"/>
      <c r="N61067" s="172"/>
      <c r="O61067" s="172"/>
      <c r="U61067" s="173"/>
    </row>
    <row r="61068" spans="13:21" s="104" customFormat="1" ht="15.75">
      <c r="M61068" s="172"/>
      <c r="N61068" s="172"/>
      <c r="O61068" s="172"/>
      <c r="U61068" s="173"/>
    </row>
    <row r="61069" spans="13:21" s="104" customFormat="1" ht="15.75">
      <c r="M61069" s="172"/>
      <c r="N61069" s="172"/>
      <c r="O61069" s="172"/>
      <c r="U61069" s="173"/>
    </row>
    <row r="61070" spans="13:21" s="104" customFormat="1" ht="15.75">
      <c r="M61070" s="172"/>
      <c r="N61070" s="172"/>
      <c r="O61070" s="172"/>
      <c r="U61070" s="173"/>
    </row>
    <row r="61071" spans="13:21" s="104" customFormat="1" ht="15.75">
      <c r="M61071" s="172"/>
      <c r="N61071" s="172"/>
      <c r="O61071" s="172"/>
      <c r="U61071" s="173"/>
    </row>
    <row r="61072" spans="13:21" s="104" customFormat="1" ht="15.75">
      <c r="M61072" s="172"/>
      <c r="N61072" s="172"/>
      <c r="O61072" s="172"/>
      <c r="U61072" s="173"/>
    </row>
    <row r="61073" spans="13:21" s="104" customFormat="1" ht="15.75">
      <c r="M61073" s="172"/>
      <c r="N61073" s="172"/>
      <c r="O61073" s="172"/>
      <c r="U61073" s="173"/>
    </row>
    <row r="61074" spans="13:21" s="104" customFormat="1" ht="15.75">
      <c r="M61074" s="172"/>
      <c r="N61074" s="172"/>
      <c r="O61074" s="172"/>
      <c r="U61074" s="173"/>
    </row>
    <row r="61075" spans="13:21" s="104" customFormat="1" ht="15.75">
      <c r="M61075" s="172"/>
      <c r="N61075" s="172"/>
      <c r="O61075" s="172"/>
      <c r="U61075" s="173"/>
    </row>
    <row r="61076" spans="13:21" s="104" customFormat="1" ht="15.75">
      <c r="M61076" s="172"/>
      <c r="N61076" s="172"/>
      <c r="O61076" s="172"/>
      <c r="U61076" s="173"/>
    </row>
    <row r="61077" spans="13:21" s="104" customFormat="1" ht="15.75">
      <c r="M61077" s="172"/>
      <c r="N61077" s="172"/>
      <c r="O61077" s="172"/>
      <c r="U61077" s="173"/>
    </row>
    <row r="61078" spans="13:21" s="104" customFormat="1" ht="15.75">
      <c r="M61078" s="172"/>
      <c r="N61078" s="172"/>
      <c r="O61078" s="172"/>
      <c r="U61078" s="173"/>
    </row>
    <row r="61079" spans="13:21" s="104" customFormat="1" ht="15.75">
      <c r="M61079" s="172"/>
      <c r="N61079" s="172"/>
      <c r="O61079" s="172"/>
      <c r="U61079" s="173"/>
    </row>
    <row r="61080" spans="13:21" s="104" customFormat="1" ht="15.75">
      <c r="M61080" s="172"/>
      <c r="N61080" s="172"/>
      <c r="O61080" s="172"/>
      <c r="U61080" s="173"/>
    </row>
    <row r="61081" spans="13:21" s="104" customFormat="1" ht="15.75">
      <c r="M61081" s="172"/>
      <c r="N61081" s="172"/>
      <c r="O61081" s="172"/>
      <c r="U61081" s="173"/>
    </row>
    <row r="61082" spans="13:21" s="104" customFormat="1" ht="15.75">
      <c r="M61082" s="172"/>
      <c r="N61082" s="172"/>
      <c r="O61082" s="172"/>
      <c r="U61082" s="173"/>
    </row>
    <row r="61083" spans="13:21" s="104" customFormat="1" ht="15.75">
      <c r="M61083" s="172"/>
      <c r="N61083" s="172"/>
      <c r="O61083" s="172"/>
      <c r="U61083" s="173"/>
    </row>
    <row r="61084" spans="13:21" s="104" customFormat="1" ht="15.75">
      <c r="M61084" s="172"/>
      <c r="N61084" s="172"/>
      <c r="O61084" s="172"/>
      <c r="U61084" s="173"/>
    </row>
    <row r="61085" spans="13:21" s="104" customFormat="1" ht="15.75">
      <c r="M61085" s="172"/>
      <c r="N61085" s="172"/>
      <c r="O61085" s="172"/>
      <c r="U61085" s="173"/>
    </row>
    <row r="61086" spans="13:21" s="104" customFormat="1" ht="15.75">
      <c r="M61086" s="172"/>
      <c r="N61086" s="172"/>
      <c r="O61086" s="172"/>
      <c r="U61086" s="173"/>
    </row>
    <row r="61087" spans="13:21" s="104" customFormat="1" ht="15.75">
      <c r="M61087" s="172"/>
      <c r="N61087" s="172"/>
      <c r="O61087" s="172"/>
      <c r="U61087" s="173"/>
    </row>
    <row r="61088" spans="13:21" s="104" customFormat="1" ht="15.75">
      <c r="M61088" s="172"/>
      <c r="N61088" s="172"/>
      <c r="O61088" s="172"/>
      <c r="U61088" s="173"/>
    </row>
    <row r="61089" spans="13:21" s="104" customFormat="1" ht="15.75">
      <c r="M61089" s="172"/>
      <c r="N61089" s="172"/>
      <c r="O61089" s="172"/>
      <c r="U61089" s="173"/>
    </row>
    <row r="61090" spans="13:21" s="104" customFormat="1" ht="15.75">
      <c r="M61090" s="172"/>
      <c r="N61090" s="172"/>
      <c r="O61090" s="172"/>
      <c r="U61090" s="173"/>
    </row>
    <row r="61091" spans="13:21" s="104" customFormat="1" ht="15.75">
      <c r="M61091" s="172"/>
      <c r="N61091" s="172"/>
      <c r="O61091" s="172"/>
      <c r="U61091" s="173"/>
    </row>
    <row r="61092" spans="13:21" s="104" customFormat="1" ht="15.75">
      <c r="M61092" s="172"/>
      <c r="N61092" s="172"/>
      <c r="O61092" s="172"/>
      <c r="U61092" s="173"/>
    </row>
    <row r="61093" spans="13:21" s="104" customFormat="1" ht="15.75">
      <c r="M61093" s="172"/>
      <c r="N61093" s="172"/>
      <c r="O61093" s="172"/>
      <c r="U61093" s="173"/>
    </row>
    <row r="61094" spans="13:21" s="104" customFormat="1" ht="15.75">
      <c r="M61094" s="172"/>
      <c r="N61094" s="172"/>
      <c r="O61094" s="172"/>
      <c r="U61094" s="173"/>
    </row>
    <row r="61095" spans="13:21" s="104" customFormat="1" ht="15.75">
      <c r="M61095" s="172"/>
      <c r="N61095" s="172"/>
      <c r="O61095" s="172"/>
      <c r="U61095" s="173"/>
    </row>
    <row r="61096" spans="13:21" s="104" customFormat="1" ht="15.75">
      <c r="M61096" s="172"/>
      <c r="N61096" s="172"/>
      <c r="O61096" s="172"/>
      <c r="U61096" s="173"/>
    </row>
    <row r="61097" spans="13:21" s="104" customFormat="1" ht="15.75">
      <c r="M61097" s="172"/>
      <c r="N61097" s="172"/>
      <c r="O61097" s="172"/>
      <c r="U61097" s="173"/>
    </row>
    <row r="61098" spans="13:21" s="104" customFormat="1" ht="15.75">
      <c r="M61098" s="172"/>
      <c r="N61098" s="172"/>
      <c r="O61098" s="172"/>
      <c r="U61098" s="173"/>
    </row>
    <row r="61099" spans="13:21" s="104" customFormat="1" ht="15.75">
      <c r="M61099" s="172"/>
      <c r="N61099" s="172"/>
      <c r="O61099" s="172"/>
      <c r="U61099" s="173"/>
    </row>
    <row r="61100" spans="13:21" s="104" customFormat="1" ht="15.75">
      <c r="M61100" s="172"/>
      <c r="N61100" s="172"/>
      <c r="O61100" s="172"/>
      <c r="U61100" s="173"/>
    </row>
    <row r="61101" spans="13:21" s="104" customFormat="1" ht="15.75">
      <c r="M61101" s="172"/>
      <c r="N61101" s="172"/>
      <c r="O61101" s="172"/>
      <c r="U61101" s="173"/>
    </row>
    <row r="61102" spans="13:21" s="104" customFormat="1" ht="15.75">
      <c r="M61102" s="172"/>
      <c r="N61102" s="172"/>
      <c r="O61102" s="172"/>
      <c r="U61102" s="173"/>
    </row>
    <row r="61103" spans="13:21" s="104" customFormat="1" ht="15.75">
      <c r="M61103" s="172"/>
      <c r="N61103" s="172"/>
      <c r="O61103" s="172"/>
      <c r="U61103" s="173"/>
    </row>
    <row r="61104" spans="13:21" s="104" customFormat="1" ht="15.75">
      <c r="M61104" s="172"/>
      <c r="N61104" s="172"/>
      <c r="O61104" s="172"/>
      <c r="U61104" s="173"/>
    </row>
    <row r="61105" spans="13:21" s="104" customFormat="1" ht="15.75">
      <c r="M61105" s="172"/>
      <c r="N61105" s="172"/>
      <c r="O61105" s="172"/>
      <c r="U61105" s="173"/>
    </row>
    <row r="61106" spans="13:21" s="104" customFormat="1" ht="15.75">
      <c r="M61106" s="172"/>
      <c r="N61106" s="172"/>
      <c r="O61106" s="172"/>
      <c r="U61106" s="173"/>
    </row>
    <row r="61107" spans="13:21" s="104" customFormat="1" ht="15.75">
      <c r="M61107" s="172"/>
      <c r="N61107" s="172"/>
      <c r="O61107" s="172"/>
      <c r="U61107" s="173"/>
    </row>
    <row r="61108" spans="13:21" s="104" customFormat="1" ht="15.75">
      <c r="M61108" s="172"/>
      <c r="N61108" s="172"/>
      <c r="O61108" s="172"/>
      <c r="U61108" s="173"/>
    </row>
    <row r="61109" spans="13:21" s="104" customFormat="1" ht="15.75">
      <c r="M61109" s="172"/>
      <c r="N61109" s="172"/>
      <c r="O61109" s="172"/>
      <c r="U61109" s="173"/>
    </row>
    <row r="61110" spans="13:21" s="104" customFormat="1" ht="15.75">
      <c r="M61110" s="172"/>
      <c r="N61110" s="172"/>
      <c r="O61110" s="172"/>
      <c r="U61110" s="173"/>
    </row>
    <row r="61111" spans="13:21" s="104" customFormat="1" ht="15.75">
      <c r="M61111" s="172"/>
      <c r="N61111" s="172"/>
      <c r="O61111" s="172"/>
      <c r="U61111" s="173"/>
    </row>
    <row r="61112" spans="13:21" s="104" customFormat="1" ht="15.75">
      <c r="M61112" s="172"/>
      <c r="N61112" s="172"/>
      <c r="O61112" s="172"/>
      <c r="U61112" s="173"/>
    </row>
    <row r="61113" spans="13:21" s="104" customFormat="1" ht="15.75">
      <c r="M61113" s="172"/>
      <c r="N61113" s="172"/>
      <c r="O61113" s="172"/>
      <c r="U61113" s="173"/>
    </row>
    <row r="61114" spans="13:21" s="104" customFormat="1" ht="15.75">
      <c r="M61114" s="172"/>
      <c r="N61114" s="172"/>
      <c r="O61114" s="172"/>
      <c r="U61114" s="173"/>
    </row>
    <row r="61115" spans="13:21" s="104" customFormat="1" ht="15.75">
      <c r="M61115" s="172"/>
      <c r="N61115" s="172"/>
      <c r="O61115" s="172"/>
      <c r="U61115" s="173"/>
    </row>
    <row r="61116" spans="13:21" s="104" customFormat="1" ht="15.75">
      <c r="M61116" s="172"/>
      <c r="N61116" s="172"/>
      <c r="O61116" s="172"/>
      <c r="U61116" s="173"/>
    </row>
    <row r="61117" spans="13:21" s="104" customFormat="1" ht="15.75">
      <c r="M61117" s="172"/>
      <c r="N61117" s="172"/>
      <c r="O61117" s="172"/>
      <c r="U61117" s="173"/>
    </row>
    <row r="61118" spans="13:21" s="104" customFormat="1" ht="15.75">
      <c r="M61118" s="172"/>
      <c r="N61118" s="172"/>
      <c r="O61118" s="172"/>
      <c r="U61118" s="173"/>
    </row>
    <row r="61119" spans="13:21" s="104" customFormat="1" ht="15.75">
      <c r="M61119" s="172"/>
      <c r="N61119" s="172"/>
      <c r="O61119" s="172"/>
      <c r="U61119" s="173"/>
    </row>
    <row r="61120" spans="13:21" s="104" customFormat="1" ht="15.75">
      <c r="M61120" s="172"/>
      <c r="N61120" s="172"/>
      <c r="O61120" s="172"/>
      <c r="U61120" s="173"/>
    </row>
    <row r="61121" spans="13:21" s="104" customFormat="1" ht="15.75">
      <c r="M61121" s="172"/>
      <c r="N61121" s="172"/>
      <c r="O61121" s="172"/>
      <c r="U61121" s="173"/>
    </row>
    <row r="61122" spans="13:21" s="104" customFormat="1" ht="15.75">
      <c r="M61122" s="172"/>
      <c r="N61122" s="172"/>
      <c r="O61122" s="172"/>
      <c r="U61122" s="173"/>
    </row>
    <row r="61123" spans="13:21" s="104" customFormat="1" ht="15.75">
      <c r="M61123" s="172"/>
      <c r="N61123" s="172"/>
      <c r="O61123" s="172"/>
      <c r="U61123" s="173"/>
    </row>
    <row r="61124" spans="13:21" s="104" customFormat="1" ht="15.75">
      <c r="M61124" s="172"/>
      <c r="N61124" s="172"/>
      <c r="O61124" s="172"/>
      <c r="U61124" s="173"/>
    </row>
    <row r="61125" spans="13:21" s="104" customFormat="1" ht="15.75">
      <c r="M61125" s="172"/>
      <c r="N61125" s="172"/>
      <c r="O61125" s="172"/>
      <c r="U61125" s="173"/>
    </row>
    <row r="61126" spans="13:21" s="104" customFormat="1" ht="15.75">
      <c r="M61126" s="172"/>
      <c r="N61126" s="172"/>
      <c r="O61126" s="172"/>
      <c r="U61126" s="173"/>
    </row>
    <row r="61127" spans="13:21" s="104" customFormat="1" ht="15.75">
      <c r="M61127" s="172"/>
      <c r="N61127" s="172"/>
      <c r="O61127" s="172"/>
      <c r="U61127" s="173"/>
    </row>
    <row r="61128" spans="13:21" s="104" customFormat="1" ht="15.75">
      <c r="M61128" s="172"/>
      <c r="N61128" s="172"/>
      <c r="O61128" s="172"/>
      <c r="U61128" s="173"/>
    </row>
    <row r="61129" spans="13:21" s="104" customFormat="1" ht="15.75">
      <c r="M61129" s="172"/>
      <c r="N61129" s="172"/>
      <c r="O61129" s="172"/>
      <c r="U61129" s="173"/>
    </row>
    <row r="61130" spans="13:21" s="104" customFormat="1" ht="15.75">
      <c r="M61130" s="172"/>
      <c r="N61130" s="172"/>
      <c r="O61130" s="172"/>
      <c r="U61130" s="173"/>
    </row>
    <row r="61131" spans="13:21" s="104" customFormat="1" ht="15.75">
      <c r="M61131" s="172"/>
      <c r="N61131" s="172"/>
      <c r="O61131" s="172"/>
      <c r="U61131" s="173"/>
    </row>
    <row r="61132" spans="13:21" s="104" customFormat="1" ht="15.75">
      <c r="M61132" s="172"/>
      <c r="N61132" s="172"/>
      <c r="O61132" s="172"/>
      <c r="U61132" s="173"/>
    </row>
    <row r="61133" spans="13:21" s="104" customFormat="1" ht="15.75">
      <c r="M61133" s="172"/>
      <c r="N61133" s="172"/>
      <c r="O61133" s="172"/>
      <c r="U61133" s="173"/>
    </row>
    <row r="61134" spans="13:21" s="104" customFormat="1" ht="15.75">
      <c r="M61134" s="172"/>
      <c r="N61134" s="172"/>
      <c r="O61134" s="172"/>
      <c r="U61134" s="173"/>
    </row>
    <row r="61135" spans="13:21" s="104" customFormat="1" ht="15.75">
      <c r="M61135" s="172"/>
      <c r="N61135" s="172"/>
      <c r="O61135" s="172"/>
      <c r="U61135" s="173"/>
    </row>
    <row r="61136" spans="13:21" s="104" customFormat="1" ht="15.75">
      <c r="M61136" s="172"/>
      <c r="N61136" s="172"/>
      <c r="O61136" s="172"/>
      <c r="U61136" s="173"/>
    </row>
    <row r="61137" spans="13:21" s="104" customFormat="1" ht="15.75">
      <c r="M61137" s="172"/>
      <c r="N61137" s="172"/>
      <c r="O61137" s="172"/>
      <c r="U61137" s="173"/>
    </row>
    <row r="61138" spans="13:21" s="104" customFormat="1" ht="15.75">
      <c r="M61138" s="172"/>
      <c r="N61138" s="172"/>
      <c r="O61138" s="172"/>
      <c r="U61138" s="173"/>
    </row>
    <row r="61139" spans="13:21" s="104" customFormat="1" ht="15.75">
      <c r="M61139" s="172"/>
      <c r="N61139" s="172"/>
      <c r="O61139" s="172"/>
      <c r="U61139" s="173"/>
    </row>
    <row r="61140" spans="13:21" s="104" customFormat="1" ht="15.75">
      <c r="M61140" s="172"/>
      <c r="N61140" s="172"/>
      <c r="O61140" s="172"/>
      <c r="U61140" s="173"/>
    </row>
    <row r="61141" spans="13:21" s="104" customFormat="1" ht="15.75">
      <c r="M61141" s="172"/>
      <c r="N61141" s="172"/>
      <c r="O61141" s="172"/>
      <c r="U61141" s="173"/>
    </row>
    <row r="61142" spans="13:21" s="104" customFormat="1" ht="15.75">
      <c r="M61142" s="172"/>
      <c r="N61142" s="172"/>
      <c r="O61142" s="172"/>
      <c r="U61142" s="173"/>
    </row>
    <row r="61143" spans="13:21" s="104" customFormat="1" ht="15.75">
      <c r="M61143" s="172"/>
      <c r="N61143" s="172"/>
      <c r="O61143" s="172"/>
      <c r="U61143" s="173"/>
    </row>
    <row r="61144" spans="13:21" s="104" customFormat="1" ht="15.75">
      <c r="M61144" s="172"/>
      <c r="N61144" s="172"/>
      <c r="O61144" s="172"/>
      <c r="U61144" s="173"/>
    </row>
    <row r="61145" spans="13:21" s="104" customFormat="1" ht="15.75">
      <c r="M61145" s="172"/>
      <c r="N61145" s="172"/>
      <c r="O61145" s="172"/>
      <c r="U61145" s="173"/>
    </row>
    <row r="61146" spans="13:21" s="104" customFormat="1" ht="15.75">
      <c r="M61146" s="172"/>
      <c r="N61146" s="172"/>
      <c r="O61146" s="172"/>
      <c r="U61146" s="173"/>
    </row>
    <row r="61147" spans="13:21" s="104" customFormat="1" ht="15.75">
      <c r="M61147" s="172"/>
      <c r="N61147" s="172"/>
      <c r="O61147" s="172"/>
      <c r="U61147" s="173"/>
    </row>
    <row r="61148" spans="13:21" s="104" customFormat="1" ht="15.75">
      <c r="M61148" s="172"/>
      <c r="N61148" s="172"/>
      <c r="O61148" s="172"/>
      <c r="U61148" s="173"/>
    </row>
    <row r="61149" spans="13:21" s="104" customFormat="1" ht="15.75">
      <c r="M61149" s="172"/>
      <c r="N61149" s="172"/>
      <c r="O61149" s="172"/>
      <c r="U61149" s="173"/>
    </row>
    <row r="61150" spans="13:21" s="104" customFormat="1" ht="15.75">
      <c r="M61150" s="172"/>
      <c r="N61150" s="172"/>
      <c r="O61150" s="172"/>
      <c r="U61150" s="173"/>
    </row>
    <row r="61151" spans="13:21" s="104" customFormat="1" ht="15.75">
      <c r="M61151" s="172"/>
      <c r="N61151" s="172"/>
      <c r="O61151" s="172"/>
      <c r="U61151" s="173"/>
    </row>
    <row r="61152" spans="13:21" s="104" customFormat="1" ht="15.75">
      <c r="M61152" s="172"/>
      <c r="N61152" s="172"/>
      <c r="O61152" s="172"/>
      <c r="U61152" s="173"/>
    </row>
    <row r="61153" spans="13:21" s="104" customFormat="1" ht="15.75">
      <c r="M61153" s="172"/>
      <c r="N61153" s="172"/>
      <c r="O61153" s="172"/>
      <c r="U61153" s="173"/>
    </row>
    <row r="61154" spans="13:21" s="104" customFormat="1" ht="15.75">
      <c r="M61154" s="172"/>
      <c r="N61154" s="172"/>
      <c r="O61154" s="172"/>
      <c r="U61154" s="173"/>
    </row>
    <row r="61155" spans="13:21" s="104" customFormat="1" ht="15.75">
      <c r="M61155" s="172"/>
      <c r="N61155" s="172"/>
      <c r="O61155" s="172"/>
      <c r="U61155" s="173"/>
    </row>
    <row r="61156" spans="13:21" s="104" customFormat="1" ht="15.75">
      <c r="M61156" s="172"/>
      <c r="N61156" s="172"/>
      <c r="O61156" s="172"/>
      <c r="U61156" s="173"/>
    </row>
    <row r="61157" spans="13:21" s="104" customFormat="1" ht="15.75">
      <c r="M61157" s="172"/>
      <c r="N61157" s="172"/>
      <c r="O61157" s="172"/>
      <c r="U61157" s="173"/>
    </row>
    <row r="61158" spans="13:21" s="104" customFormat="1" ht="15.75">
      <c r="M61158" s="172"/>
      <c r="N61158" s="172"/>
      <c r="O61158" s="172"/>
      <c r="U61158" s="173"/>
    </row>
    <row r="61159" spans="13:21" s="104" customFormat="1" ht="15.75">
      <c r="M61159" s="172"/>
      <c r="N61159" s="172"/>
      <c r="O61159" s="172"/>
      <c r="U61159" s="173"/>
    </row>
    <row r="61160" spans="13:21" s="104" customFormat="1" ht="15.75">
      <c r="M61160" s="172"/>
      <c r="N61160" s="172"/>
      <c r="O61160" s="172"/>
      <c r="U61160" s="173"/>
    </row>
    <row r="61161" spans="13:21" s="104" customFormat="1" ht="15.75">
      <c r="M61161" s="172"/>
      <c r="N61161" s="172"/>
      <c r="O61161" s="172"/>
      <c r="U61161" s="173"/>
    </row>
    <row r="61162" spans="13:21" s="104" customFormat="1" ht="15.75">
      <c r="M61162" s="172"/>
      <c r="N61162" s="172"/>
      <c r="O61162" s="172"/>
      <c r="U61162" s="173"/>
    </row>
    <row r="61163" spans="13:21" s="104" customFormat="1" ht="15.75">
      <c r="M61163" s="172"/>
      <c r="N61163" s="172"/>
      <c r="O61163" s="172"/>
      <c r="U61163" s="173"/>
    </row>
    <row r="61164" spans="13:21" s="104" customFormat="1" ht="15.75">
      <c r="M61164" s="172"/>
      <c r="N61164" s="172"/>
      <c r="O61164" s="172"/>
      <c r="U61164" s="173"/>
    </row>
    <row r="61165" spans="13:21" s="104" customFormat="1" ht="15.75">
      <c r="M61165" s="172"/>
      <c r="N61165" s="172"/>
      <c r="O61165" s="172"/>
      <c r="U61165" s="173"/>
    </row>
    <row r="61166" spans="13:21" s="104" customFormat="1" ht="15.75">
      <c r="M61166" s="172"/>
      <c r="N61166" s="172"/>
      <c r="O61166" s="172"/>
      <c r="U61166" s="173"/>
    </row>
    <row r="61167" spans="13:21" s="104" customFormat="1" ht="15.75">
      <c r="M61167" s="172"/>
      <c r="N61167" s="172"/>
      <c r="O61167" s="172"/>
      <c r="U61167" s="173"/>
    </row>
    <row r="61168" spans="13:21" s="104" customFormat="1" ht="15.75">
      <c r="M61168" s="172"/>
      <c r="N61168" s="172"/>
      <c r="O61168" s="172"/>
      <c r="U61168" s="173"/>
    </row>
    <row r="61169" spans="13:21" s="104" customFormat="1" ht="15.75">
      <c r="M61169" s="172"/>
      <c r="N61169" s="172"/>
      <c r="O61169" s="172"/>
      <c r="U61169" s="173"/>
    </row>
    <row r="61170" spans="13:21" s="104" customFormat="1" ht="15.75">
      <c r="M61170" s="172"/>
      <c r="N61170" s="172"/>
      <c r="O61170" s="172"/>
      <c r="U61170" s="173"/>
    </row>
    <row r="61171" spans="13:21" s="104" customFormat="1" ht="15.75">
      <c r="M61171" s="172"/>
      <c r="N61171" s="172"/>
      <c r="O61171" s="172"/>
      <c r="U61171" s="173"/>
    </row>
    <row r="61172" spans="13:21" s="104" customFormat="1" ht="15.75">
      <c r="M61172" s="172"/>
      <c r="N61172" s="172"/>
      <c r="O61172" s="172"/>
      <c r="U61172" s="173"/>
    </row>
    <row r="61173" spans="13:21" s="104" customFormat="1" ht="15.75">
      <c r="M61173" s="172"/>
      <c r="N61173" s="172"/>
      <c r="O61173" s="172"/>
      <c r="U61173" s="173"/>
    </row>
    <row r="61174" spans="13:21" s="104" customFormat="1" ht="15.75">
      <c r="M61174" s="172"/>
      <c r="N61174" s="172"/>
      <c r="O61174" s="172"/>
      <c r="U61174" s="173"/>
    </row>
    <row r="61175" spans="13:21" s="104" customFormat="1" ht="15.75">
      <c r="M61175" s="172"/>
      <c r="N61175" s="172"/>
      <c r="O61175" s="172"/>
      <c r="U61175" s="173"/>
    </row>
    <row r="61176" spans="13:21" s="104" customFormat="1" ht="15.75">
      <c r="M61176" s="172"/>
      <c r="N61176" s="172"/>
      <c r="O61176" s="172"/>
      <c r="U61176" s="173"/>
    </row>
    <row r="61177" spans="13:21" s="104" customFormat="1" ht="15.75">
      <c r="M61177" s="172"/>
      <c r="N61177" s="172"/>
      <c r="O61177" s="172"/>
      <c r="U61177" s="173"/>
    </row>
    <row r="61178" spans="13:21" s="104" customFormat="1" ht="15.75">
      <c r="M61178" s="172"/>
      <c r="N61178" s="172"/>
      <c r="O61178" s="172"/>
      <c r="U61178" s="173"/>
    </row>
    <row r="61179" spans="13:21" s="104" customFormat="1" ht="15.75">
      <c r="M61179" s="172"/>
      <c r="N61179" s="172"/>
      <c r="O61179" s="172"/>
      <c r="U61179" s="173"/>
    </row>
    <row r="61180" spans="13:21" s="104" customFormat="1" ht="15.75">
      <c r="M61180" s="172"/>
      <c r="N61180" s="172"/>
      <c r="O61180" s="172"/>
      <c r="U61180" s="173"/>
    </row>
    <row r="61181" spans="13:21" s="104" customFormat="1" ht="15.75">
      <c r="M61181" s="172"/>
      <c r="N61181" s="172"/>
      <c r="O61181" s="172"/>
      <c r="U61181" s="173"/>
    </row>
    <row r="61182" spans="13:21" s="104" customFormat="1" ht="15.75">
      <c r="M61182" s="172"/>
      <c r="N61182" s="172"/>
      <c r="O61182" s="172"/>
      <c r="U61182" s="173"/>
    </row>
    <row r="61183" spans="13:21" s="104" customFormat="1" ht="15.75">
      <c r="M61183" s="172"/>
      <c r="N61183" s="172"/>
      <c r="O61183" s="172"/>
      <c r="U61183" s="173"/>
    </row>
    <row r="61184" spans="13:21" s="104" customFormat="1" ht="15.75">
      <c r="M61184" s="172"/>
      <c r="N61184" s="172"/>
      <c r="O61184" s="172"/>
      <c r="U61184" s="173"/>
    </row>
    <row r="61185" spans="13:21" s="104" customFormat="1" ht="15.75">
      <c r="M61185" s="172"/>
      <c r="N61185" s="172"/>
      <c r="O61185" s="172"/>
      <c r="U61185" s="173"/>
    </row>
    <row r="61186" spans="13:21" s="104" customFormat="1" ht="15.75">
      <c r="M61186" s="172"/>
      <c r="N61186" s="172"/>
      <c r="O61186" s="172"/>
      <c r="U61186" s="173"/>
    </row>
    <row r="61187" spans="13:21" s="104" customFormat="1" ht="15.75">
      <c r="M61187" s="172"/>
      <c r="N61187" s="172"/>
      <c r="O61187" s="172"/>
      <c r="U61187" s="173"/>
    </row>
    <row r="61188" spans="13:21" s="104" customFormat="1" ht="15.75">
      <c r="M61188" s="172"/>
      <c r="N61188" s="172"/>
      <c r="O61188" s="172"/>
      <c r="U61188" s="173"/>
    </row>
    <row r="61189" spans="13:21" s="104" customFormat="1" ht="15.75">
      <c r="M61189" s="172"/>
      <c r="N61189" s="172"/>
      <c r="O61189" s="172"/>
      <c r="U61189" s="173"/>
    </row>
    <row r="61190" spans="13:21" s="104" customFormat="1" ht="15.75">
      <c r="M61190" s="172"/>
      <c r="N61190" s="172"/>
      <c r="O61190" s="172"/>
      <c r="U61190" s="173"/>
    </row>
    <row r="61191" spans="13:21" s="104" customFormat="1" ht="15.75">
      <c r="M61191" s="172"/>
      <c r="N61191" s="172"/>
      <c r="O61191" s="172"/>
      <c r="U61191" s="173"/>
    </row>
    <row r="61192" spans="13:21" s="104" customFormat="1" ht="15.75">
      <c r="M61192" s="172"/>
      <c r="N61192" s="172"/>
      <c r="O61192" s="172"/>
      <c r="U61192" s="173"/>
    </row>
    <row r="61193" spans="13:21" s="104" customFormat="1" ht="15.75">
      <c r="M61193" s="172"/>
      <c r="N61193" s="172"/>
      <c r="O61193" s="172"/>
      <c r="U61193" s="173"/>
    </row>
    <row r="61194" spans="13:21" s="104" customFormat="1" ht="15.75">
      <c r="M61194" s="172"/>
      <c r="N61194" s="172"/>
      <c r="O61194" s="172"/>
      <c r="U61194" s="173"/>
    </row>
    <row r="61195" spans="13:21" s="104" customFormat="1" ht="15.75">
      <c r="M61195" s="172"/>
      <c r="N61195" s="172"/>
      <c r="O61195" s="172"/>
      <c r="U61195" s="173"/>
    </row>
    <row r="61196" spans="13:21" s="104" customFormat="1" ht="15.75">
      <c r="M61196" s="172"/>
      <c r="N61196" s="172"/>
      <c r="O61196" s="172"/>
      <c r="U61196" s="173"/>
    </row>
    <row r="61197" spans="13:21" s="104" customFormat="1" ht="15.75">
      <c r="M61197" s="172"/>
      <c r="N61197" s="172"/>
      <c r="O61197" s="172"/>
      <c r="U61197" s="173"/>
    </row>
    <row r="61198" spans="13:21" s="104" customFormat="1" ht="15.75">
      <c r="M61198" s="172"/>
      <c r="N61198" s="172"/>
      <c r="O61198" s="172"/>
      <c r="U61198" s="173"/>
    </row>
    <row r="61199" spans="13:21" s="104" customFormat="1" ht="15.75">
      <c r="M61199" s="172"/>
      <c r="N61199" s="172"/>
      <c r="O61199" s="172"/>
      <c r="U61199" s="173"/>
    </row>
    <row r="61200" spans="13:21" s="104" customFormat="1" ht="15.75">
      <c r="M61200" s="172"/>
      <c r="N61200" s="172"/>
      <c r="O61200" s="172"/>
      <c r="U61200" s="173"/>
    </row>
    <row r="61201" spans="13:21" s="104" customFormat="1" ht="15.75">
      <c r="M61201" s="172"/>
      <c r="N61201" s="172"/>
      <c r="O61201" s="172"/>
      <c r="U61201" s="173"/>
    </row>
    <row r="61202" spans="13:21" s="104" customFormat="1" ht="15.75">
      <c r="M61202" s="172"/>
      <c r="N61202" s="172"/>
      <c r="O61202" s="172"/>
      <c r="U61202" s="173"/>
    </row>
    <row r="61203" spans="13:21" s="104" customFormat="1" ht="15.75">
      <c r="M61203" s="172"/>
      <c r="N61203" s="172"/>
      <c r="O61203" s="172"/>
      <c r="U61203" s="173"/>
    </row>
    <row r="61204" spans="13:21" s="104" customFormat="1" ht="15.75">
      <c r="M61204" s="172"/>
      <c r="N61204" s="172"/>
      <c r="O61204" s="172"/>
      <c r="U61204" s="173"/>
    </row>
    <row r="61205" spans="13:21" s="104" customFormat="1" ht="15.75">
      <c r="M61205" s="172"/>
      <c r="N61205" s="172"/>
      <c r="O61205" s="172"/>
      <c r="U61205" s="173"/>
    </row>
    <row r="61206" spans="13:21" s="104" customFormat="1" ht="15.75">
      <c r="M61206" s="172"/>
      <c r="N61206" s="172"/>
      <c r="O61206" s="172"/>
      <c r="U61206" s="173"/>
    </row>
    <row r="61207" spans="13:21" s="104" customFormat="1" ht="15.75">
      <c r="M61207" s="172"/>
      <c r="N61207" s="172"/>
      <c r="O61207" s="172"/>
      <c r="U61207" s="173"/>
    </row>
    <row r="61208" spans="13:21" s="104" customFormat="1" ht="15.75">
      <c r="M61208" s="172"/>
      <c r="N61208" s="172"/>
      <c r="O61208" s="172"/>
      <c r="U61208" s="173"/>
    </row>
    <row r="61209" spans="13:21" s="104" customFormat="1" ht="15.75">
      <c r="M61209" s="172"/>
      <c r="N61209" s="172"/>
      <c r="O61209" s="172"/>
      <c r="U61209" s="173"/>
    </row>
    <row r="61210" spans="13:21" s="104" customFormat="1" ht="15.75">
      <c r="M61210" s="172"/>
      <c r="N61210" s="172"/>
      <c r="O61210" s="172"/>
      <c r="U61210" s="173"/>
    </row>
    <row r="61211" spans="13:21" s="104" customFormat="1" ht="15.75">
      <c r="M61211" s="172"/>
      <c r="N61211" s="172"/>
      <c r="O61211" s="172"/>
      <c r="U61211" s="173"/>
    </row>
    <row r="61212" spans="13:21" s="104" customFormat="1" ht="15.75">
      <c r="M61212" s="172"/>
      <c r="N61212" s="172"/>
      <c r="O61212" s="172"/>
      <c r="U61212" s="173"/>
    </row>
    <row r="61213" spans="13:21" s="104" customFormat="1" ht="15.75">
      <c r="M61213" s="172"/>
      <c r="N61213" s="172"/>
      <c r="O61213" s="172"/>
      <c r="U61213" s="173"/>
    </row>
    <row r="61214" spans="13:21" s="104" customFormat="1" ht="15.75">
      <c r="M61214" s="172"/>
      <c r="N61214" s="172"/>
      <c r="O61214" s="172"/>
      <c r="U61214" s="173"/>
    </row>
    <row r="61215" spans="13:21" s="104" customFormat="1" ht="15.75">
      <c r="M61215" s="172"/>
      <c r="N61215" s="172"/>
      <c r="O61215" s="172"/>
      <c r="U61215" s="173"/>
    </row>
    <row r="61216" spans="13:21" s="104" customFormat="1" ht="15.75">
      <c r="M61216" s="172"/>
      <c r="N61216" s="172"/>
      <c r="O61216" s="172"/>
      <c r="U61216" s="173"/>
    </row>
    <row r="61217" spans="13:21" s="104" customFormat="1" ht="15.75">
      <c r="M61217" s="172"/>
      <c r="N61217" s="172"/>
      <c r="O61217" s="172"/>
      <c r="U61217" s="173"/>
    </row>
    <row r="61218" spans="13:21" s="104" customFormat="1" ht="15.75">
      <c r="M61218" s="172"/>
      <c r="N61218" s="172"/>
      <c r="O61218" s="172"/>
      <c r="U61218" s="173"/>
    </row>
    <row r="61219" spans="13:21" s="104" customFormat="1" ht="15.75">
      <c r="M61219" s="172"/>
      <c r="N61219" s="172"/>
      <c r="O61219" s="172"/>
      <c r="U61219" s="173"/>
    </row>
    <row r="61220" spans="13:21" s="104" customFormat="1" ht="15.75">
      <c r="M61220" s="172"/>
      <c r="N61220" s="172"/>
      <c r="O61220" s="172"/>
      <c r="U61220" s="173"/>
    </row>
    <row r="61221" spans="13:21" s="104" customFormat="1" ht="15.75">
      <c r="M61221" s="172"/>
      <c r="N61221" s="172"/>
      <c r="O61221" s="172"/>
      <c r="U61221" s="173"/>
    </row>
    <row r="61222" spans="13:21" s="104" customFormat="1" ht="15.75">
      <c r="M61222" s="172"/>
      <c r="N61222" s="172"/>
      <c r="O61222" s="172"/>
      <c r="U61222" s="173"/>
    </row>
    <row r="61223" spans="13:21" s="104" customFormat="1" ht="15.75">
      <c r="M61223" s="172"/>
      <c r="N61223" s="172"/>
      <c r="O61223" s="172"/>
      <c r="U61223" s="173"/>
    </row>
    <row r="61224" spans="13:21" s="104" customFormat="1" ht="15.75">
      <c r="M61224" s="172"/>
      <c r="N61224" s="172"/>
      <c r="O61224" s="172"/>
      <c r="U61224" s="173"/>
    </row>
    <row r="61225" spans="13:21" s="104" customFormat="1" ht="15.75">
      <c r="M61225" s="172"/>
      <c r="N61225" s="172"/>
      <c r="O61225" s="172"/>
      <c r="U61225" s="173"/>
    </row>
    <row r="61226" spans="13:21" s="104" customFormat="1" ht="15.75">
      <c r="M61226" s="172"/>
      <c r="N61226" s="172"/>
      <c r="O61226" s="172"/>
      <c r="U61226" s="173"/>
    </row>
    <row r="61227" spans="13:21" s="104" customFormat="1" ht="15.75">
      <c r="M61227" s="172"/>
      <c r="N61227" s="172"/>
      <c r="O61227" s="172"/>
      <c r="U61227" s="173"/>
    </row>
    <row r="61228" spans="13:21" s="104" customFormat="1" ht="15.75">
      <c r="M61228" s="172"/>
      <c r="N61228" s="172"/>
      <c r="O61228" s="172"/>
      <c r="U61228" s="173"/>
    </row>
    <row r="61229" spans="13:21" s="104" customFormat="1" ht="15.75">
      <c r="M61229" s="172"/>
      <c r="N61229" s="172"/>
      <c r="O61229" s="172"/>
      <c r="U61229" s="173"/>
    </row>
    <row r="61230" spans="13:21" s="104" customFormat="1" ht="15.75">
      <c r="M61230" s="172"/>
      <c r="N61230" s="172"/>
      <c r="O61230" s="172"/>
      <c r="U61230" s="173"/>
    </row>
    <row r="61231" spans="13:21" s="104" customFormat="1" ht="15.75">
      <c r="M61231" s="172"/>
      <c r="N61231" s="172"/>
      <c r="O61231" s="172"/>
      <c r="U61231" s="173"/>
    </row>
    <row r="61232" spans="13:21" s="104" customFormat="1" ht="15.75">
      <c r="M61232" s="172"/>
      <c r="N61232" s="172"/>
      <c r="O61232" s="172"/>
      <c r="U61232" s="173"/>
    </row>
    <row r="61233" spans="13:21" s="104" customFormat="1" ht="15.75">
      <c r="M61233" s="172"/>
      <c r="N61233" s="172"/>
      <c r="O61233" s="172"/>
      <c r="U61233" s="173"/>
    </row>
    <row r="61234" spans="13:21" s="104" customFormat="1" ht="15.75">
      <c r="M61234" s="172"/>
      <c r="N61234" s="172"/>
      <c r="O61234" s="172"/>
      <c r="U61234" s="173"/>
    </row>
    <row r="61235" spans="13:21" s="104" customFormat="1" ht="15.75">
      <c r="M61235" s="172"/>
      <c r="N61235" s="172"/>
      <c r="O61235" s="172"/>
      <c r="U61235" s="173"/>
    </row>
    <row r="61236" spans="13:21" s="104" customFormat="1" ht="15.75">
      <c r="M61236" s="172"/>
      <c r="N61236" s="172"/>
      <c r="O61236" s="172"/>
      <c r="U61236" s="173"/>
    </row>
    <row r="61237" spans="13:21" s="104" customFormat="1" ht="15.75">
      <c r="M61237" s="172"/>
      <c r="N61237" s="172"/>
      <c r="O61237" s="172"/>
      <c r="U61237" s="173"/>
    </row>
    <row r="61238" spans="13:21" s="104" customFormat="1" ht="15.75">
      <c r="M61238" s="172"/>
      <c r="N61238" s="172"/>
      <c r="O61238" s="172"/>
      <c r="U61238" s="173"/>
    </row>
    <row r="61239" spans="13:21" s="104" customFormat="1" ht="15.75">
      <c r="M61239" s="172"/>
      <c r="N61239" s="172"/>
      <c r="O61239" s="172"/>
      <c r="U61239" s="173"/>
    </row>
    <row r="61240" spans="13:21" s="104" customFormat="1" ht="15.75">
      <c r="M61240" s="172"/>
      <c r="N61240" s="172"/>
      <c r="O61240" s="172"/>
      <c r="U61240" s="173"/>
    </row>
    <row r="61241" spans="13:21" s="104" customFormat="1" ht="15.75">
      <c r="M61241" s="172"/>
      <c r="N61241" s="172"/>
      <c r="O61241" s="172"/>
      <c r="U61241" s="173"/>
    </row>
    <row r="61242" spans="13:21" s="104" customFormat="1" ht="15.75">
      <c r="M61242" s="172"/>
      <c r="N61242" s="172"/>
      <c r="O61242" s="172"/>
      <c r="U61242" s="173"/>
    </row>
    <row r="61243" spans="13:21" s="104" customFormat="1" ht="15.75">
      <c r="M61243" s="172"/>
      <c r="N61243" s="172"/>
      <c r="O61243" s="172"/>
      <c r="U61243" s="173"/>
    </row>
    <row r="61244" spans="13:21" s="104" customFormat="1" ht="15.75">
      <c r="M61244" s="172"/>
      <c r="N61244" s="172"/>
      <c r="O61244" s="172"/>
      <c r="U61244" s="173"/>
    </row>
    <row r="61245" spans="13:21" s="104" customFormat="1" ht="15.75">
      <c r="M61245" s="172"/>
      <c r="N61245" s="172"/>
      <c r="O61245" s="172"/>
      <c r="U61245" s="173"/>
    </row>
    <row r="61246" spans="13:21" s="104" customFormat="1" ht="15.75">
      <c r="M61246" s="172"/>
      <c r="N61246" s="172"/>
      <c r="O61246" s="172"/>
      <c r="U61246" s="173"/>
    </row>
    <row r="61247" spans="13:21" s="104" customFormat="1" ht="15.75">
      <c r="M61247" s="172"/>
      <c r="N61247" s="172"/>
      <c r="O61247" s="172"/>
      <c r="U61247" s="173"/>
    </row>
    <row r="61248" spans="13:21" s="104" customFormat="1" ht="15.75">
      <c r="M61248" s="172"/>
      <c r="N61248" s="172"/>
      <c r="O61248" s="172"/>
      <c r="U61248" s="173"/>
    </row>
    <row r="61249" spans="13:21" s="104" customFormat="1" ht="15.75">
      <c r="M61249" s="172"/>
      <c r="N61249" s="172"/>
      <c r="O61249" s="172"/>
      <c r="U61249" s="173"/>
    </row>
    <row r="61250" spans="13:21" s="104" customFormat="1" ht="15.75">
      <c r="M61250" s="172"/>
      <c r="N61250" s="172"/>
      <c r="O61250" s="172"/>
      <c r="U61250" s="173"/>
    </row>
    <row r="61251" spans="13:21" s="104" customFormat="1" ht="15.75">
      <c r="M61251" s="172"/>
      <c r="N61251" s="172"/>
      <c r="O61251" s="172"/>
      <c r="U61251" s="173"/>
    </row>
    <row r="61252" spans="13:21" s="104" customFormat="1" ht="15.75">
      <c r="M61252" s="172"/>
      <c r="N61252" s="172"/>
      <c r="O61252" s="172"/>
      <c r="U61252" s="173"/>
    </row>
    <row r="61253" spans="13:21" s="104" customFormat="1" ht="15.75">
      <c r="M61253" s="172"/>
      <c r="N61253" s="172"/>
      <c r="O61253" s="172"/>
      <c r="U61253" s="173"/>
    </row>
    <row r="61254" spans="13:21" s="104" customFormat="1" ht="15.75">
      <c r="M61254" s="172"/>
      <c r="N61254" s="172"/>
      <c r="O61254" s="172"/>
      <c r="U61254" s="173"/>
    </row>
    <row r="61255" spans="13:21" s="104" customFormat="1" ht="15.75">
      <c r="M61255" s="172"/>
      <c r="N61255" s="172"/>
      <c r="O61255" s="172"/>
      <c r="U61255" s="173"/>
    </row>
    <row r="61256" spans="13:21" s="104" customFormat="1" ht="15.75">
      <c r="M61256" s="172"/>
      <c r="N61256" s="172"/>
      <c r="O61256" s="172"/>
      <c r="U61256" s="173"/>
    </row>
    <row r="61257" spans="13:21" s="104" customFormat="1" ht="15.75">
      <c r="M61257" s="172"/>
      <c r="N61257" s="172"/>
      <c r="O61257" s="172"/>
      <c r="U61257" s="173"/>
    </row>
    <row r="61258" spans="13:21" s="104" customFormat="1" ht="15.75">
      <c r="M61258" s="172"/>
      <c r="N61258" s="172"/>
      <c r="O61258" s="172"/>
      <c r="U61258" s="173"/>
    </row>
    <row r="61259" spans="13:21" s="104" customFormat="1" ht="15.75">
      <c r="M61259" s="172"/>
      <c r="N61259" s="172"/>
      <c r="O61259" s="172"/>
      <c r="U61259" s="173"/>
    </row>
    <row r="61260" spans="13:21" s="104" customFormat="1" ht="15.75">
      <c r="M61260" s="172"/>
      <c r="N61260" s="172"/>
      <c r="O61260" s="172"/>
      <c r="U61260" s="173"/>
    </row>
    <row r="61261" spans="13:21" s="104" customFormat="1" ht="15.75">
      <c r="M61261" s="172"/>
      <c r="N61261" s="172"/>
      <c r="O61261" s="172"/>
      <c r="U61261" s="173"/>
    </row>
    <row r="61262" spans="13:21" s="104" customFormat="1" ht="15.75">
      <c r="M61262" s="172"/>
      <c r="N61262" s="172"/>
      <c r="O61262" s="172"/>
      <c r="U61262" s="173"/>
    </row>
    <row r="61263" spans="13:21" s="104" customFormat="1" ht="15.75">
      <c r="M61263" s="172"/>
      <c r="N61263" s="172"/>
      <c r="O61263" s="172"/>
      <c r="U61263" s="173"/>
    </row>
    <row r="61264" spans="13:21" s="104" customFormat="1" ht="15.75">
      <c r="M61264" s="172"/>
      <c r="N61264" s="172"/>
      <c r="O61264" s="172"/>
      <c r="U61264" s="173"/>
    </row>
    <row r="61265" spans="13:21" s="104" customFormat="1" ht="15.75">
      <c r="M61265" s="172"/>
      <c r="N61265" s="172"/>
      <c r="O61265" s="172"/>
      <c r="U61265" s="173"/>
    </row>
    <row r="61266" spans="13:21" s="104" customFormat="1" ht="15.75">
      <c r="M61266" s="172"/>
      <c r="N61266" s="172"/>
      <c r="O61266" s="172"/>
      <c r="U61266" s="173"/>
    </row>
    <row r="61267" spans="13:21" s="104" customFormat="1" ht="15.75">
      <c r="M61267" s="172"/>
      <c r="N61267" s="172"/>
      <c r="O61267" s="172"/>
      <c r="U61267" s="173"/>
    </row>
    <row r="61268" spans="13:21" s="104" customFormat="1" ht="15.75">
      <c r="M61268" s="172"/>
      <c r="N61268" s="172"/>
      <c r="O61268" s="172"/>
      <c r="U61268" s="173"/>
    </row>
    <row r="61269" spans="13:21" s="104" customFormat="1" ht="15.75">
      <c r="M61269" s="172"/>
      <c r="N61269" s="172"/>
      <c r="O61269" s="172"/>
      <c r="U61269" s="173"/>
    </row>
    <row r="61270" spans="13:21" s="104" customFormat="1" ht="15.75">
      <c r="M61270" s="172"/>
      <c r="N61270" s="172"/>
      <c r="O61270" s="172"/>
      <c r="U61270" s="173"/>
    </row>
    <row r="61271" spans="13:21" s="104" customFormat="1" ht="15.75">
      <c r="M61271" s="172"/>
      <c r="N61271" s="172"/>
      <c r="O61271" s="172"/>
      <c r="U61271" s="173"/>
    </row>
    <row r="61272" spans="13:21" s="104" customFormat="1" ht="15.75">
      <c r="M61272" s="172"/>
      <c r="N61272" s="172"/>
      <c r="O61272" s="172"/>
      <c r="U61272" s="173"/>
    </row>
    <row r="61273" spans="13:21" s="104" customFormat="1" ht="15.75">
      <c r="M61273" s="172"/>
      <c r="N61273" s="172"/>
      <c r="O61273" s="172"/>
      <c r="U61273" s="173"/>
    </row>
    <row r="61274" spans="13:21" s="104" customFormat="1" ht="15.75">
      <c r="M61274" s="172"/>
      <c r="N61274" s="172"/>
      <c r="O61274" s="172"/>
      <c r="U61274" s="173"/>
    </row>
    <row r="61275" spans="13:21" s="104" customFormat="1" ht="15.75">
      <c r="M61275" s="172"/>
      <c r="N61275" s="172"/>
      <c r="O61275" s="172"/>
      <c r="U61275" s="173"/>
    </row>
    <row r="61276" spans="13:21" s="104" customFormat="1" ht="15.75">
      <c r="M61276" s="172"/>
      <c r="N61276" s="172"/>
      <c r="O61276" s="172"/>
      <c r="U61276" s="173"/>
    </row>
    <row r="61277" spans="13:21" s="104" customFormat="1" ht="15.75">
      <c r="M61277" s="172"/>
      <c r="N61277" s="172"/>
      <c r="O61277" s="172"/>
      <c r="U61277" s="173"/>
    </row>
    <row r="61278" spans="13:21" s="104" customFormat="1" ht="15.75">
      <c r="M61278" s="172"/>
      <c r="N61278" s="172"/>
      <c r="O61278" s="172"/>
      <c r="U61278" s="173"/>
    </row>
    <row r="61279" spans="13:21" s="104" customFormat="1" ht="15.75">
      <c r="M61279" s="172"/>
      <c r="N61279" s="172"/>
      <c r="O61279" s="172"/>
      <c r="U61279" s="173"/>
    </row>
    <row r="61280" spans="13:21" s="104" customFormat="1" ht="15.75">
      <c r="M61280" s="172"/>
      <c r="N61280" s="172"/>
      <c r="O61280" s="172"/>
      <c r="U61280" s="173"/>
    </row>
    <row r="61281" spans="13:21" s="104" customFormat="1" ht="15.75">
      <c r="M61281" s="172"/>
      <c r="N61281" s="172"/>
      <c r="O61281" s="172"/>
      <c r="U61281" s="173"/>
    </row>
    <row r="61282" spans="13:21" s="104" customFormat="1" ht="15.75">
      <c r="M61282" s="172"/>
      <c r="N61282" s="172"/>
      <c r="O61282" s="172"/>
      <c r="U61282" s="173"/>
    </row>
    <row r="61283" spans="13:21" s="104" customFormat="1" ht="15.75">
      <c r="M61283" s="172"/>
      <c r="N61283" s="172"/>
      <c r="O61283" s="172"/>
      <c r="U61283" s="173"/>
    </row>
    <row r="61284" spans="13:21" s="104" customFormat="1" ht="15.75">
      <c r="M61284" s="172"/>
      <c r="N61284" s="172"/>
      <c r="O61284" s="172"/>
      <c r="U61284" s="173"/>
    </row>
    <row r="61285" spans="13:21" s="104" customFormat="1" ht="15.75">
      <c r="M61285" s="172"/>
      <c r="N61285" s="172"/>
      <c r="O61285" s="172"/>
      <c r="U61285" s="173"/>
    </row>
    <row r="61286" spans="13:21" s="104" customFormat="1" ht="15.75">
      <c r="M61286" s="172"/>
      <c r="N61286" s="172"/>
      <c r="O61286" s="172"/>
      <c r="U61286" s="173"/>
    </row>
    <row r="61287" spans="13:21" s="104" customFormat="1" ht="15.75">
      <c r="M61287" s="172"/>
      <c r="N61287" s="172"/>
      <c r="O61287" s="172"/>
      <c r="U61287" s="173"/>
    </row>
    <row r="61288" spans="13:21" s="104" customFormat="1" ht="15.75">
      <c r="M61288" s="172"/>
      <c r="N61288" s="172"/>
      <c r="O61288" s="172"/>
      <c r="U61288" s="173"/>
    </row>
    <row r="61289" spans="13:21" s="104" customFormat="1" ht="15.75">
      <c r="M61289" s="172"/>
      <c r="N61289" s="172"/>
      <c r="O61289" s="172"/>
      <c r="U61289" s="173"/>
    </row>
    <row r="61290" spans="13:21" s="104" customFormat="1" ht="15.75">
      <c r="M61290" s="172"/>
      <c r="N61290" s="172"/>
      <c r="O61290" s="172"/>
      <c r="U61290" s="173"/>
    </row>
    <row r="61291" spans="13:21" s="104" customFormat="1" ht="15.75">
      <c r="M61291" s="172"/>
      <c r="N61291" s="172"/>
      <c r="O61291" s="172"/>
      <c r="U61291" s="173"/>
    </row>
    <row r="61292" spans="13:21" s="104" customFormat="1" ht="15.75">
      <c r="M61292" s="172"/>
      <c r="N61292" s="172"/>
      <c r="O61292" s="172"/>
      <c r="U61292" s="173"/>
    </row>
    <row r="61293" spans="13:21" s="104" customFormat="1" ht="15.75">
      <c r="M61293" s="172"/>
      <c r="N61293" s="172"/>
      <c r="O61293" s="172"/>
      <c r="U61293" s="173"/>
    </row>
    <row r="61294" spans="13:21" s="104" customFormat="1" ht="15.75">
      <c r="M61294" s="172"/>
      <c r="N61294" s="172"/>
      <c r="O61294" s="172"/>
      <c r="U61294" s="173"/>
    </row>
    <row r="61295" spans="13:21" s="104" customFormat="1" ht="15.75">
      <c r="M61295" s="172"/>
      <c r="N61295" s="172"/>
      <c r="O61295" s="172"/>
      <c r="U61295" s="173"/>
    </row>
    <row r="61296" spans="13:21" s="104" customFormat="1" ht="15.75">
      <c r="M61296" s="172"/>
      <c r="N61296" s="172"/>
      <c r="O61296" s="172"/>
      <c r="U61296" s="173"/>
    </row>
    <row r="61297" spans="13:21" s="104" customFormat="1" ht="15.75">
      <c r="M61297" s="172"/>
      <c r="N61297" s="172"/>
      <c r="O61297" s="172"/>
      <c r="U61297" s="173"/>
    </row>
    <row r="61298" spans="13:21" s="104" customFormat="1" ht="15.75">
      <c r="M61298" s="172"/>
      <c r="N61298" s="172"/>
      <c r="O61298" s="172"/>
      <c r="U61298" s="173"/>
    </row>
    <row r="61299" spans="13:21" s="104" customFormat="1" ht="15.75">
      <c r="M61299" s="172"/>
      <c r="N61299" s="172"/>
      <c r="O61299" s="172"/>
      <c r="U61299" s="173"/>
    </row>
    <row r="61300" spans="13:21" s="104" customFormat="1" ht="15.75">
      <c r="M61300" s="172"/>
      <c r="N61300" s="172"/>
      <c r="O61300" s="172"/>
      <c r="U61300" s="173"/>
    </row>
    <row r="61301" spans="13:21" s="104" customFormat="1" ht="15.75">
      <c r="M61301" s="172"/>
      <c r="N61301" s="172"/>
      <c r="O61301" s="172"/>
      <c r="U61301" s="173"/>
    </row>
    <row r="61302" spans="13:21" s="104" customFormat="1" ht="15.75">
      <c r="M61302" s="172"/>
      <c r="N61302" s="172"/>
      <c r="O61302" s="172"/>
      <c r="U61302" s="173"/>
    </row>
    <row r="61303" spans="13:21" s="104" customFormat="1" ht="15.75">
      <c r="M61303" s="172"/>
      <c r="N61303" s="172"/>
      <c r="O61303" s="172"/>
      <c r="U61303" s="173"/>
    </row>
    <row r="61304" spans="13:21" s="104" customFormat="1" ht="15.75">
      <c r="M61304" s="172"/>
      <c r="N61304" s="172"/>
      <c r="O61304" s="172"/>
      <c r="U61304" s="173"/>
    </row>
    <row r="61305" spans="13:21" s="104" customFormat="1" ht="15.75">
      <c r="M61305" s="172"/>
      <c r="N61305" s="172"/>
      <c r="O61305" s="172"/>
      <c r="U61305" s="173"/>
    </row>
    <row r="61306" spans="13:21" s="104" customFormat="1" ht="15.75">
      <c r="M61306" s="172"/>
      <c r="N61306" s="172"/>
      <c r="O61306" s="172"/>
      <c r="U61306" s="173"/>
    </row>
    <row r="61307" spans="13:21" s="104" customFormat="1" ht="15.75">
      <c r="M61307" s="172"/>
      <c r="N61307" s="172"/>
      <c r="O61307" s="172"/>
      <c r="U61307" s="173"/>
    </row>
    <row r="61308" spans="13:21" s="104" customFormat="1" ht="15.75">
      <c r="M61308" s="172"/>
      <c r="N61308" s="172"/>
      <c r="O61308" s="172"/>
      <c r="U61308" s="173"/>
    </row>
    <row r="61309" spans="13:21" s="104" customFormat="1" ht="15.75">
      <c r="M61309" s="172"/>
      <c r="N61309" s="172"/>
      <c r="O61309" s="172"/>
      <c r="U61309" s="173"/>
    </row>
    <row r="61310" spans="13:21" s="104" customFormat="1" ht="15.75">
      <c r="M61310" s="172"/>
      <c r="N61310" s="172"/>
      <c r="O61310" s="172"/>
      <c r="U61310" s="173"/>
    </row>
    <row r="61311" spans="13:21" s="104" customFormat="1" ht="15.75">
      <c r="M61311" s="172"/>
      <c r="N61311" s="172"/>
      <c r="O61311" s="172"/>
      <c r="U61311" s="173"/>
    </row>
    <row r="61312" spans="13:21" s="104" customFormat="1" ht="15.75">
      <c r="M61312" s="172"/>
      <c r="N61312" s="172"/>
      <c r="O61312" s="172"/>
      <c r="U61312" s="173"/>
    </row>
    <row r="61313" spans="13:21" s="104" customFormat="1" ht="15.75">
      <c r="M61313" s="172"/>
      <c r="N61313" s="172"/>
      <c r="O61313" s="172"/>
      <c r="U61313" s="173"/>
    </row>
    <row r="61314" spans="13:21" s="104" customFormat="1" ht="15.75">
      <c r="M61314" s="172"/>
      <c r="N61314" s="172"/>
      <c r="O61314" s="172"/>
      <c r="U61314" s="173"/>
    </row>
    <row r="61315" spans="13:21" s="104" customFormat="1" ht="15.75">
      <c r="M61315" s="172"/>
      <c r="N61315" s="172"/>
      <c r="O61315" s="172"/>
      <c r="U61315" s="173"/>
    </row>
    <row r="61316" spans="13:21" s="104" customFormat="1" ht="15.75">
      <c r="M61316" s="172"/>
      <c r="N61316" s="172"/>
      <c r="O61316" s="172"/>
      <c r="U61316" s="173"/>
    </row>
    <row r="61317" spans="13:21" s="104" customFormat="1" ht="15.75">
      <c r="M61317" s="172"/>
      <c r="N61317" s="172"/>
      <c r="O61317" s="172"/>
      <c r="U61317" s="173"/>
    </row>
    <row r="61318" spans="13:21" s="104" customFormat="1" ht="15.75">
      <c r="M61318" s="172"/>
      <c r="N61318" s="172"/>
      <c r="O61318" s="172"/>
      <c r="U61318" s="173"/>
    </row>
    <row r="61319" spans="13:21" s="104" customFormat="1" ht="15.75">
      <c r="M61319" s="172"/>
      <c r="N61319" s="172"/>
      <c r="O61319" s="172"/>
      <c r="U61319" s="173"/>
    </row>
    <row r="61320" spans="13:21" s="104" customFormat="1" ht="15.75">
      <c r="M61320" s="172"/>
      <c r="N61320" s="172"/>
      <c r="O61320" s="172"/>
      <c r="U61320" s="173"/>
    </row>
    <row r="61321" spans="13:21" s="104" customFormat="1" ht="15.75">
      <c r="M61321" s="172"/>
      <c r="N61321" s="172"/>
      <c r="O61321" s="172"/>
      <c r="U61321" s="173"/>
    </row>
    <row r="61322" spans="13:21" s="104" customFormat="1" ht="15.75">
      <c r="M61322" s="172"/>
      <c r="N61322" s="172"/>
      <c r="O61322" s="172"/>
      <c r="U61322" s="173"/>
    </row>
    <row r="61323" spans="13:21" s="104" customFormat="1" ht="15.75">
      <c r="M61323" s="172"/>
      <c r="N61323" s="172"/>
      <c r="O61323" s="172"/>
      <c r="U61323" s="173"/>
    </row>
    <row r="61324" spans="13:21" s="104" customFormat="1" ht="15.75">
      <c r="M61324" s="172"/>
      <c r="N61324" s="172"/>
      <c r="O61324" s="172"/>
      <c r="U61324" s="173"/>
    </row>
    <row r="61325" spans="13:21" s="104" customFormat="1" ht="15.75">
      <c r="M61325" s="172"/>
      <c r="N61325" s="172"/>
      <c r="O61325" s="172"/>
      <c r="U61325" s="173"/>
    </row>
    <row r="61326" spans="13:21" s="104" customFormat="1" ht="15.75">
      <c r="M61326" s="172"/>
      <c r="N61326" s="172"/>
      <c r="O61326" s="172"/>
      <c r="U61326" s="173"/>
    </row>
    <row r="61327" spans="13:21" s="104" customFormat="1" ht="15.75">
      <c r="M61327" s="172"/>
      <c r="N61327" s="172"/>
      <c r="O61327" s="172"/>
      <c r="U61327" s="173"/>
    </row>
    <row r="61328" spans="13:21" s="104" customFormat="1" ht="15.75">
      <c r="M61328" s="172"/>
      <c r="N61328" s="172"/>
      <c r="O61328" s="172"/>
      <c r="U61328" s="173"/>
    </row>
    <row r="61329" spans="13:21" s="104" customFormat="1" ht="15.75">
      <c r="M61329" s="172"/>
      <c r="N61329" s="172"/>
      <c r="O61329" s="172"/>
      <c r="U61329" s="173"/>
    </row>
    <row r="61330" spans="13:21" s="104" customFormat="1" ht="15.75">
      <c r="M61330" s="172"/>
      <c r="N61330" s="172"/>
      <c r="O61330" s="172"/>
      <c r="U61330" s="173"/>
    </row>
    <row r="61331" spans="13:21" s="104" customFormat="1" ht="15.75">
      <c r="M61331" s="172"/>
      <c r="N61331" s="172"/>
      <c r="O61331" s="172"/>
      <c r="U61331" s="173"/>
    </row>
    <row r="61332" spans="13:21" s="104" customFormat="1" ht="15.75">
      <c r="M61332" s="172"/>
      <c r="N61332" s="172"/>
      <c r="O61332" s="172"/>
      <c r="U61332" s="173"/>
    </row>
    <row r="61333" spans="13:21" s="104" customFormat="1" ht="15.75">
      <c r="M61333" s="172"/>
      <c r="N61333" s="172"/>
      <c r="O61333" s="172"/>
      <c r="U61333" s="173"/>
    </row>
    <row r="61334" spans="13:21" s="104" customFormat="1" ht="15.75">
      <c r="M61334" s="172"/>
      <c r="N61334" s="172"/>
      <c r="O61334" s="172"/>
      <c r="U61334" s="173"/>
    </row>
    <row r="61335" spans="13:21" s="104" customFormat="1" ht="15.75">
      <c r="M61335" s="172"/>
      <c r="N61335" s="172"/>
      <c r="O61335" s="172"/>
      <c r="U61335" s="173"/>
    </row>
    <row r="61336" spans="13:21" s="104" customFormat="1" ht="15.75">
      <c r="M61336" s="172"/>
      <c r="N61336" s="172"/>
      <c r="O61336" s="172"/>
      <c r="U61336" s="173"/>
    </row>
    <row r="61337" spans="13:21" s="104" customFormat="1" ht="15.75">
      <c r="M61337" s="172"/>
      <c r="N61337" s="172"/>
      <c r="O61337" s="172"/>
      <c r="U61337" s="173"/>
    </row>
    <row r="61338" spans="13:21" s="104" customFormat="1" ht="15.75">
      <c r="M61338" s="172"/>
      <c r="N61338" s="172"/>
      <c r="O61338" s="172"/>
      <c r="U61338" s="173"/>
    </row>
    <row r="61339" spans="13:21" s="104" customFormat="1" ht="15.75">
      <c r="M61339" s="172"/>
      <c r="N61339" s="172"/>
      <c r="O61339" s="172"/>
      <c r="U61339" s="173"/>
    </row>
    <row r="61340" spans="13:21" s="104" customFormat="1" ht="15.75">
      <c r="M61340" s="172"/>
      <c r="N61340" s="172"/>
      <c r="O61340" s="172"/>
      <c r="U61340" s="173"/>
    </row>
    <row r="61341" spans="13:21" s="104" customFormat="1" ht="15.75">
      <c r="M61341" s="172"/>
      <c r="N61341" s="172"/>
      <c r="O61341" s="172"/>
      <c r="U61341" s="173"/>
    </row>
    <row r="61342" spans="13:21" s="104" customFormat="1" ht="15.75">
      <c r="M61342" s="172"/>
      <c r="N61342" s="172"/>
      <c r="O61342" s="172"/>
      <c r="U61342" s="173"/>
    </row>
    <row r="61343" spans="13:21" s="104" customFormat="1" ht="15.75">
      <c r="M61343" s="172"/>
      <c r="N61343" s="172"/>
      <c r="O61343" s="172"/>
      <c r="U61343" s="173"/>
    </row>
    <row r="61344" spans="13:21" s="104" customFormat="1" ht="15.75">
      <c r="M61344" s="172"/>
      <c r="N61344" s="172"/>
      <c r="O61344" s="172"/>
      <c r="U61344" s="173"/>
    </row>
    <row r="61345" spans="13:21" s="104" customFormat="1" ht="15.75">
      <c r="M61345" s="172"/>
      <c r="N61345" s="172"/>
      <c r="O61345" s="172"/>
      <c r="U61345" s="173"/>
    </row>
    <row r="61346" spans="13:21" s="104" customFormat="1" ht="15.75">
      <c r="M61346" s="172"/>
      <c r="N61346" s="172"/>
      <c r="O61346" s="172"/>
      <c r="U61346" s="173"/>
    </row>
    <row r="61347" spans="13:21" s="104" customFormat="1" ht="15.75">
      <c r="M61347" s="172"/>
      <c r="N61347" s="172"/>
      <c r="O61347" s="172"/>
      <c r="U61347" s="173"/>
    </row>
    <row r="61348" spans="13:21" s="104" customFormat="1" ht="15.75">
      <c r="M61348" s="172"/>
      <c r="N61348" s="172"/>
      <c r="O61348" s="172"/>
      <c r="U61348" s="173"/>
    </row>
    <row r="61349" spans="13:21" s="104" customFormat="1" ht="15.75">
      <c r="M61349" s="172"/>
      <c r="N61349" s="172"/>
      <c r="O61349" s="172"/>
      <c r="U61349" s="173"/>
    </row>
    <row r="61350" spans="13:21" s="104" customFormat="1" ht="15.75">
      <c r="M61350" s="172"/>
      <c r="N61350" s="172"/>
      <c r="O61350" s="172"/>
      <c r="U61350" s="173"/>
    </row>
    <row r="61351" spans="13:21" s="104" customFormat="1" ht="15.75">
      <c r="M61351" s="172"/>
      <c r="N61351" s="172"/>
      <c r="O61351" s="172"/>
      <c r="U61351" s="173"/>
    </row>
    <row r="61352" spans="13:21" s="104" customFormat="1" ht="15.75">
      <c r="M61352" s="172"/>
      <c r="N61352" s="172"/>
      <c r="O61352" s="172"/>
      <c r="U61352" s="173"/>
    </row>
    <row r="61353" spans="13:21" s="104" customFormat="1" ht="15.75">
      <c r="M61353" s="172"/>
      <c r="N61353" s="172"/>
      <c r="O61353" s="172"/>
      <c r="U61353" s="173"/>
    </row>
    <row r="61354" spans="13:21" s="104" customFormat="1" ht="15.75">
      <c r="M61354" s="172"/>
      <c r="N61354" s="172"/>
      <c r="O61354" s="172"/>
      <c r="U61354" s="173"/>
    </row>
    <row r="61355" spans="13:21" s="104" customFormat="1" ht="15.75">
      <c r="M61355" s="172"/>
      <c r="N61355" s="172"/>
      <c r="O61355" s="172"/>
      <c r="U61355" s="173"/>
    </row>
    <row r="61356" spans="13:21" s="104" customFormat="1" ht="15.75">
      <c r="M61356" s="172"/>
      <c r="N61356" s="172"/>
      <c r="O61356" s="172"/>
      <c r="U61356" s="173"/>
    </row>
    <row r="61357" spans="13:21" s="104" customFormat="1" ht="15.75">
      <c r="M61357" s="172"/>
      <c r="N61357" s="172"/>
      <c r="O61357" s="172"/>
      <c r="U61357" s="173"/>
    </row>
    <row r="61358" spans="13:21" s="104" customFormat="1" ht="15.75">
      <c r="M61358" s="172"/>
      <c r="N61358" s="172"/>
      <c r="O61358" s="172"/>
      <c r="U61358" s="173"/>
    </row>
    <row r="61359" spans="13:21" s="104" customFormat="1" ht="15.75">
      <c r="M61359" s="172"/>
      <c r="N61359" s="172"/>
      <c r="O61359" s="172"/>
      <c r="U61359" s="173"/>
    </row>
    <row r="61360" spans="13:21" s="104" customFormat="1" ht="15.75">
      <c r="M61360" s="172"/>
      <c r="N61360" s="172"/>
      <c r="O61360" s="172"/>
      <c r="U61360" s="173"/>
    </row>
    <row r="61361" spans="13:21" s="104" customFormat="1" ht="15.75">
      <c r="M61361" s="172"/>
      <c r="N61361" s="172"/>
      <c r="O61361" s="172"/>
      <c r="U61361" s="173"/>
    </row>
    <row r="61362" spans="13:21" s="104" customFormat="1" ht="15.75">
      <c r="M61362" s="172"/>
      <c r="N61362" s="172"/>
      <c r="O61362" s="172"/>
      <c r="U61362" s="173"/>
    </row>
    <row r="61363" spans="13:21" s="104" customFormat="1" ht="15.75">
      <c r="M61363" s="172"/>
      <c r="N61363" s="172"/>
      <c r="O61363" s="172"/>
      <c r="U61363" s="173"/>
    </row>
    <row r="61364" spans="13:21" s="104" customFormat="1" ht="15.75">
      <c r="M61364" s="172"/>
      <c r="N61364" s="172"/>
      <c r="O61364" s="172"/>
      <c r="U61364" s="173"/>
    </row>
    <row r="61365" spans="13:21" s="104" customFormat="1" ht="15.75">
      <c r="M61365" s="172"/>
      <c r="N61365" s="172"/>
      <c r="O61365" s="172"/>
      <c r="U61365" s="173"/>
    </row>
    <row r="61366" spans="13:21" s="104" customFormat="1" ht="15.75">
      <c r="M61366" s="172"/>
      <c r="N61366" s="172"/>
      <c r="O61366" s="172"/>
      <c r="U61366" s="173"/>
    </row>
    <row r="61367" spans="13:21" s="104" customFormat="1" ht="15.75">
      <c r="M61367" s="172"/>
      <c r="N61367" s="172"/>
      <c r="O61367" s="172"/>
      <c r="U61367" s="173"/>
    </row>
    <row r="61368" spans="13:21" s="104" customFormat="1" ht="15.75">
      <c r="M61368" s="172"/>
      <c r="N61368" s="172"/>
      <c r="O61368" s="172"/>
      <c r="U61368" s="173"/>
    </row>
    <row r="61369" spans="13:21" s="104" customFormat="1" ht="15.75">
      <c r="M61369" s="172"/>
      <c r="N61369" s="172"/>
      <c r="O61369" s="172"/>
      <c r="U61369" s="173"/>
    </row>
    <row r="61370" spans="13:21" s="104" customFormat="1" ht="15.75">
      <c r="M61370" s="172"/>
      <c r="N61370" s="172"/>
      <c r="O61370" s="172"/>
      <c r="U61370" s="173"/>
    </row>
    <row r="61371" spans="13:21" s="104" customFormat="1" ht="15.75">
      <c r="M61371" s="172"/>
      <c r="N61371" s="172"/>
      <c r="O61371" s="172"/>
      <c r="U61371" s="173"/>
    </row>
    <row r="61372" spans="13:21" s="104" customFormat="1" ht="15.75">
      <c r="M61372" s="172"/>
      <c r="N61372" s="172"/>
      <c r="O61372" s="172"/>
      <c r="U61372" s="173"/>
    </row>
    <row r="61373" spans="13:21" s="104" customFormat="1" ht="15.75">
      <c r="M61373" s="172"/>
      <c r="N61373" s="172"/>
      <c r="O61373" s="172"/>
      <c r="U61373" s="173"/>
    </row>
    <row r="61374" spans="13:21" s="104" customFormat="1" ht="15.75">
      <c r="M61374" s="172"/>
      <c r="N61374" s="172"/>
      <c r="O61374" s="172"/>
      <c r="U61374" s="173"/>
    </row>
    <row r="61375" spans="13:21" s="104" customFormat="1" ht="15.75">
      <c r="M61375" s="172"/>
      <c r="N61375" s="172"/>
      <c r="O61375" s="172"/>
      <c r="U61375" s="173"/>
    </row>
    <row r="61376" spans="13:21" s="104" customFormat="1" ht="15.75">
      <c r="M61376" s="172"/>
      <c r="N61376" s="172"/>
      <c r="O61376" s="172"/>
      <c r="U61376" s="173"/>
    </row>
    <row r="61377" spans="13:21" s="104" customFormat="1" ht="15.75">
      <c r="M61377" s="172"/>
      <c r="N61377" s="172"/>
      <c r="O61377" s="172"/>
      <c r="U61377" s="173"/>
    </row>
    <row r="61378" spans="13:21" s="104" customFormat="1" ht="15.75">
      <c r="M61378" s="172"/>
      <c r="N61378" s="172"/>
      <c r="O61378" s="172"/>
      <c r="U61378" s="173"/>
    </row>
    <row r="61379" spans="13:21" s="104" customFormat="1" ht="15.75">
      <c r="M61379" s="172"/>
      <c r="N61379" s="172"/>
      <c r="O61379" s="172"/>
      <c r="U61379" s="173"/>
    </row>
    <row r="61380" spans="13:21" s="104" customFormat="1" ht="15.75">
      <c r="M61380" s="172"/>
      <c r="N61380" s="172"/>
      <c r="O61380" s="172"/>
      <c r="U61380" s="173"/>
    </row>
    <row r="61381" spans="13:21" s="104" customFormat="1" ht="15.75">
      <c r="M61381" s="172"/>
      <c r="N61381" s="172"/>
      <c r="O61381" s="172"/>
      <c r="U61381" s="173"/>
    </row>
    <row r="61382" spans="13:21" s="104" customFormat="1" ht="15.75">
      <c r="M61382" s="172"/>
      <c r="N61382" s="172"/>
      <c r="O61382" s="172"/>
      <c r="U61382" s="173"/>
    </row>
    <row r="61383" spans="13:21" s="104" customFormat="1" ht="15.75">
      <c r="M61383" s="172"/>
      <c r="N61383" s="172"/>
      <c r="O61383" s="172"/>
      <c r="U61383" s="173"/>
    </row>
    <row r="61384" spans="13:21" s="104" customFormat="1" ht="15.75">
      <c r="M61384" s="172"/>
      <c r="N61384" s="172"/>
      <c r="O61384" s="172"/>
      <c r="U61384" s="173"/>
    </row>
    <row r="61385" spans="13:21" s="104" customFormat="1" ht="15.75">
      <c r="M61385" s="172"/>
      <c r="N61385" s="172"/>
      <c r="O61385" s="172"/>
      <c r="U61385" s="173"/>
    </row>
    <row r="61386" spans="13:21" s="104" customFormat="1" ht="15.75">
      <c r="M61386" s="172"/>
      <c r="N61386" s="172"/>
      <c r="O61386" s="172"/>
      <c r="U61386" s="173"/>
    </row>
    <row r="61387" spans="13:21" s="104" customFormat="1" ht="15.75">
      <c r="M61387" s="172"/>
      <c r="N61387" s="172"/>
      <c r="O61387" s="172"/>
      <c r="U61387" s="173"/>
    </row>
    <row r="61388" spans="13:21" s="104" customFormat="1" ht="15.75">
      <c r="M61388" s="172"/>
      <c r="N61388" s="172"/>
      <c r="O61388" s="172"/>
      <c r="U61388" s="173"/>
    </row>
    <row r="61389" spans="13:21" s="104" customFormat="1" ht="15.75">
      <c r="M61389" s="172"/>
      <c r="N61389" s="172"/>
      <c r="O61389" s="172"/>
      <c r="U61389" s="173"/>
    </row>
    <row r="61390" spans="13:21" s="104" customFormat="1" ht="15.75">
      <c r="M61390" s="172"/>
      <c r="N61390" s="172"/>
      <c r="O61390" s="172"/>
      <c r="U61390" s="173"/>
    </row>
    <row r="61391" spans="13:21" s="104" customFormat="1" ht="15.75">
      <c r="M61391" s="172"/>
      <c r="N61391" s="172"/>
      <c r="O61391" s="172"/>
      <c r="U61391" s="173"/>
    </row>
    <row r="61392" spans="13:21" s="104" customFormat="1" ht="15.75">
      <c r="M61392" s="172"/>
      <c r="N61392" s="172"/>
      <c r="O61392" s="172"/>
      <c r="U61392" s="173"/>
    </row>
    <row r="61393" spans="13:21" s="104" customFormat="1" ht="15.75">
      <c r="M61393" s="172"/>
      <c r="N61393" s="172"/>
      <c r="O61393" s="172"/>
      <c r="U61393" s="173"/>
    </row>
    <row r="61394" spans="13:21" s="104" customFormat="1" ht="15.75">
      <c r="M61394" s="172"/>
      <c r="N61394" s="172"/>
      <c r="O61394" s="172"/>
      <c r="U61394" s="173"/>
    </row>
    <row r="61395" spans="13:21" s="104" customFormat="1" ht="15.75">
      <c r="M61395" s="172"/>
      <c r="N61395" s="172"/>
      <c r="O61395" s="172"/>
      <c r="U61395" s="173"/>
    </row>
    <row r="61396" spans="13:21" s="104" customFormat="1" ht="15.75">
      <c r="M61396" s="172"/>
      <c r="N61396" s="172"/>
      <c r="O61396" s="172"/>
      <c r="U61396" s="173"/>
    </row>
    <row r="61397" spans="13:21" s="104" customFormat="1" ht="15.75">
      <c r="M61397" s="172"/>
      <c r="N61397" s="172"/>
      <c r="O61397" s="172"/>
      <c r="U61397" s="173"/>
    </row>
    <row r="61398" spans="13:21" s="104" customFormat="1" ht="15.75">
      <c r="M61398" s="172"/>
      <c r="N61398" s="172"/>
      <c r="O61398" s="172"/>
      <c r="U61398" s="173"/>
    </row>
    <row r="61399" spans="13:21" s="104" customFormat="1" ht="15.75">
      <c r="M61399" s="172"/>
      <c r="N61399" s="172"/>
      <c r="O61399" s="172"/>
      <c r="U61399" s="173"/>
    </row>
    <row r="61400" spans="13:21" s="104" customFormat="1" ht="15.75">
      <c r="M61400" s="172"/>
      <c r="N61400" s="172"/>
      <c r="O61400" s="172"/>
      <c r="U61400" s="173"/>
    </row>
    <row r="61401" spans="13:21" s="104" customFormat="1" ht="15.75">
      <c r="M61401" s="172"/>
      <c r="N61401" s="172"/>
      <c r="O61401" s="172"/>
      <c r="U61401" s="173"/>
    </row>
    <row r="61402" spans="13:21" s="104" customFormat="1" ht="15.75">
      <c r="M61402" s="172"/>
      <c r="N61402" s="172"/>
      <c r="O61402" s="172"/>
      <c r="U61402" s="173"/>
    </row>
    <row r="61403" spans="13:21" s="104" customFormat="1" ht="15.75">
      <c r="M61403" s="172"/>
      <c r="N61403" s="172"/>
      <c r="O61403" s="172"/>
      <c r="U61403" s="173"/>
    </row>
    <row r="61404" spans="13:21" s="104" customFormat="1" ht="15.75">
      <c r="M61404" s="172"/>
      <c r="N61404" s="172"/>
      <c r="O61404" s="172"/>
      <c r="U61404" s="173"/>
    </row>
    <row r="61405" spans="13:21" s="104" customFormat="1" ht="15.75">
      <c r="M61405" s="172"/>
      <c r="N61405" s="172"/>
      <c r="O61405" s="172"/>
      <c r="U61405" s="173"/>
    </row>
    <row r="61406" spans="13:21" s="104" customFormat="1" ht="15.75">
      <c r="M61406" s="172"/>
      <c r="N61406" s="172"/>
      <c r="O61406" s="172"/>
      <c r="U61406" s="173"/>
    </row>
    <row r="61407" spans="13:21" s="104" customFormat="1" ht="15.75">
      <c r="M61407" s="172"/>
      <c r="N61407" s="172"/>
      <c r="O61407" s="172"/>
      <c r="U61407" s="173"/>
    </row>
    <row r="61408" spans="13:21" s="104" customFormat="1" ht="15.75">
      <c r="M61408" s="172"/>
      <c r="N61408" s="172"/>
      <c r="O61408" s="172"/>
      <c r="U61408" s="173"/>
    </row>
    <row r="61409" spans="13:21" s="104" customFormat="1" ht="15.75">
      <c r="M61409" s="172"/>
      <c r="N61409" s="172"/>
      <c r="O61409" s="172"/>
      <c r="U61409" s="173"/>
    </row>
    <row r="61410" spans="13:21" s="104" customFormat="1" ht="15.75">
      <c r="M61410" s="172"/>
      <c r="N61410" s="172"/>
      <c r="O61410" s="172"/>
      <c r="U61410" s="173"/>
    </row>
    <row r="61411" spans="13:21" s="104" customFormat="1" ht="15.75">
      <c r="M61411" s="172"/>
      <c r="N61411" s="172"/>
      <c r="O61411" s="172"/>
      <c r="U61411" s="173"/>
    </row>
    <row r="61412" spans="13:21" s="104" customFormat="1" ht="15.75">
      <c r="M61412" s="172"/>
      <c r="N61412" s="172"/>
      <c r="O61412" s="172"/>
      <c r="U61412" s="173"/>
    </row>
    <row r="61413" spans="13:21" s="104" customFormat="1" ht="15.75">
      <c r="M61413" s="172"/>
      <c r="N61413" s="172"/>
      <c r="O61413" s="172"/>
      <c r="U61413" s="173"/>
    </row>
    <row r="61414" spans="13:21" s="104" customFormat="1" ht="15.75">
      <c r="M61414" s="172"/>
      <c r="N61414" s="172"/>
      <c r="O61414" s="172"/>
      <c r="U61414" s="173"/>
    </row>
    <row r="61415" spans="13:21" s="104" customFormat="1" ht="15.75">
      <c r="M61415" s="172"/>
      <c r="N61415" s="172"/>
      <c r="O61415" s="172"/>
      <c r="U61415" s="173"/>
    </row>
    <row r="61416" spans="13:21" s="104" customFormat="1" ht="15.75">
      <c r="M61416" s="172"/>
      <c r="N61416" s="172"/>
      <c r="O61416" s="172"/>
      <c r="U61416" s="173"/>
    </row>
    <row r="61417" spans="13:21" s="104" customFormat="1" ht="15.75">
      <c r="M61417" s="172"/>
      <c r="N61417" s="172"/>
      <c r="O61417" s="172"/>
      <c r="U61417" s="173"/>
    </row>
    <row r="61418" spans="13:21" s="104" customFormat="1" ht="15.75">
      <c r="M61418" s="172"/>
      <c r="N61418" s="172"/>
      <c r="O61418" s="172"/>
      <c r="U61418" s="173"/>
    </row>
    <row r="61419" spans="13:21" s="104" customFormat="1" ht="15.75">
      <c r="M61419" s="172"/>
      <c r="N61419" s="172"/>
      <c r="O61419" s="172"/>
      <c r="U61419" s="173"/>
    </row>
    <row r="61420" spans="13:21" s="104" customFormat="1" ht="15.75">
      <c r="M61420" s="172"/>
      <c r="N61420" s="172"/>
      <c r="O61420" s="172"/>
      <c r="U61420" s="173"/>
    </row>
    <row r="61421" spans="13:21" s="104" customFormat="1" ht="15.75">
      <c r="M61421" s="172"/>
      <c r="N61421" s="172"/>
      <c r="O61421" s="172"/>
      <c r="U61421" s="173"/>
    </row>
    <row r="61422" spans="13:21" s="104" customFormat="1" ht="15.75">
      <c r="M61422" s="172"/>
      <c r="N61422" s="172"/>
      <c r="O61422" s="172"/>
      <c r="U61422" s="173"/>
    </row>
    <row r="61423" spans="13:21" s="104" customFormat="1" ht="15.75">
      <c r="M61423" s="172"/>
      <c r="N61423" s="172"/>
      <c r="O61423" s="172"/>
      <c r="U61423" s="173"/>
    </row>
    <row r="61424" spans="13:21" s="104" customFormat="1" ht="15.75">
      <c r="M61424" s="172"/>
      <c r="N61424" s="172"/>
      <c r="O61424" s="172"/>
      <c r="U61424" s="173"/>
    </row>
    <row r="61425" spans="13:21" s="104" customFormat="1" ht="15.75">
      <c r="M61425" s="172"/>
      <c r="N61425" s="172"/>
      <c r="O61425" s="172"/>
      <c r="U61425" s="173"/>
    </row>
    <row r="61426" spans="13:21" s="104" customFormat="1" ht="15.75">
      <c r="M61426" s="172"/>
      <c r="N61426" s="172"/>
      <c r="O61426" s="172"/>
      <c r="U61426" s="173"/>
    </row>
    <row r="61427" spans="13:21" s="104" customFormat="1" ht="15.75">
      <c r="M61427" s="172"/>
      <c r="N61427" s="172"/>
      <c r="O61427" s="172"/>
      <c r="U61427" s="173"/>
    </row>
    <row r="61428" spans="13:21" s="104" customFormat="1" ht="15.75">
      <c r="M61428" s="172"/>
      <c r="N61428" s="172"/>
      <c r="O61428" s="172"/>
      <c r="U61428" s="173"/>
    </row>
    <row r="61429" spans="13:21" s="104" customFormat="1" ht="15.75">
      <c r="M61429" s="172"/>
      <c r="N61429" s="172"/>
      <c r="O61429" s="172"/>
      <c r="U61429" s="173"/>
    </row>
    <row r="61430" spans="13:21" s="104" customFormat="1" ht="15.75">
      <c r="M61430" s="172"/>
      <c r="N61430" s="172"/>
      <c r="O61430" s="172"/>
      <c r="U61430" s="173"/>
    </row>
    <row r="61431" spans="13:21" s="104" customFormat="1" ht="15.75">
      <c r="M61431" s="172"/>
      <c r="N61431" s="172"/>
      <c r="O61431" s="172"/>
      <c r="U61431" s="173"/>
    </row>
    <row r="61432" spans="13:21" s="104" customFormat="1" ht="15.75">
      <c r="M61432" s="172"/>
      <c r="N61432" s="172"/>
      <c r="O61432" s="172"/>
      <c r="U61432" s="173"/>
    </row>
    <row r="61433" spans="13:21" s="104" customFormat="1" ht="15.75">
      <c r="M61433" s="172"/>
      <c r="N61433" s="172"/>
      <c r="O61433" s="172"/>
      <c r="U61433" s="173"/>
    </row>
    <row r="61434" spans="13:21" s="104" customFormat="1" ht="15.75">
      <c r="M61434" s="172"/>
      <c r="N61434" s="172"/>
      <c r="O61434" s="172"/>
      <c r="U61434" s="173"/>
    </row>
    <row r="61435" spans="13:21" s="104" customFormat="1" ht="15.75">
      <c r="M61435" s="172"/>
      <c r="N61435" s="172"/>
      <c r="O61435" s="172"/>
      <c r="U61435" s="173"/>
    </row>
    <row r="61436" spans="13:21" s="104" customFormat="1" ht="15.75">
      <c r="M61436" s="172"/>
      <c r="N61436" s="172"/>
      <c r="O61436" s="172"/>
      <c r="U61436" s="173"/>
    </row>
    <row r="61437" spans="13:21" s="104" customFormat="1" ht="15.75">
      <c r="M61437" s="172"/>
      <c r="N61437" s="172"/>
      <c r="O61437" s="172"/>
      <c r="U61437" s="173"/>
    </row>
    <row r="61438" spans="13:21" s="104" customFormat="1" ht="15.75">
      <c r="M61438" s="172"/>
      <c r="N61438" s="172"/>
      <c r="O61438" s="172"/>
      <c r="U61438" s="173"/>
    </row>
    <row r="61439" spans="13:21" s="104" customFormat="1" ht="15.75">
      <c r="M61439" s="172"/>
      <c r="N61439" s="172"/>
      <c r="O61439" s="172"/>
      <c r="U61439" s="173"/>
    </row>
    <row r="61440" spans="13:21" s="104" customFormat="1" ht="15.75">
      <c r="M61440" s="172"/>
      <c r="N61440" s="172"/>
      <c r="O61440" s="172"/>
      <c r="U61440" s="173"/>
    </row>
    <row r="61441" spans="13:21" s="104" customFormat="1" ht="15.75">
      <c r="M61441" s="172"/>
      <c r="N61441" s="172"/>
      <c r="O61441" s="172"/>
      <c r="U61441" s="173"/>
    </row>
    <row r="61442" spans="13:21" s="104" customFormat="1" ht="15.75">
      <c r="M61442" s="172"/>
      <c r="N61442" s="172"/>
      <c r="O61442" s="172"/>
      <c r="U61442" s="173"/>
    </row>
    <row r="61443" spans="13:21" s="104" customFormat="1" ht="15.75">
      <c r="M61443" s="172"/>
      <c r="N61443" s="172"/>
      <c r="O61443" s="172"/>
      <c r="U61443" s="173"/>
    </row>
    <row r="61444" spans="13:21" s="104" customFormat="1" ht="15.75">
      <c r="M61444" s="172"/>
      <c r="N61444" s="172"/>
      <c r="O61444" s="172"/>
      <c r="U61444" s="173"/>
    </row>
    <row r="61445" spans="13:21" s="104" customFormat="1" ht="15.75">
      <c r="M61445" s="172"/>
      <c r="N61445" s="172"/>
      <c r="O61445" s="172"/>
      <c r="U61445" s="173"/>
    </row>
    <row r="61446" spans="13:21" s="104" customFormat="1" ht="15.75">
      <c r="M61446" s="172"/>
      <c r="N61446" s="172"/>
      <c r="O61446" s="172"/>
      <c r="U61446" s="173"/>
    </row>
    <row r="61447" spans="13:21" s="104" customFormat="1" ht="15.75">
      <c r="M61447" s="172"/>
      <c r="N61447" s="172"/>
      <c r="O61447" s="172"/>
      <c r="U61447" s="173"/>
    </row>
    <row r="61448" spans="13:21" s="104" customFormat="1" ht="15.75">
      <c r="M61448" s="172"/>
      <c r="N61448" s="172"/>
      <c r="O61448" s="172"/>
      <c r="U61448" s="173"/>
    </row>
    <row r="61449" spans="13:21" s="104" customFormat="1" ht="15.75">
      <c r="M61449" s="172"/>
      <c r="N61449" s="172"/>
      <c r="O61449" s="172"/>
      <c r="U61449" s="173"/>
    </row>
    <row r="61450" spans="13:21" s="104" customFormat="1" ht="15.75">
      <c r="M61450" s="172"/>
      <c r="N61450" s="172"/>
      <c r="O61450" s="172"/>
      <c r="U61450" s="173"/>
    </row>
    <row r="61451" spans="13:21" s="104" customFormat="1" ht="15.75">
      <c r="M61451" s="172"/>
      <c r="N61451" s="172"/>
      <c r="O61451" s="172"/>
      <c r="U61451" s="173"/>
    </row>
    <row r="61452" spans="13:21" s="104" customFormat="1" ht="15.75">
      <c r="M61452" s="172"/>
      <c r="N61452" s="172"/>
      <c r="O61452" s="172"/>
      <c r="U61452" s="173"/>
    </row>
    <row r="61453" spans="13:21" s="104" customFormat="1" ht="15.75">
      <c r="M61453" s="172"/>
      <c r="N61453" s="172"/>
      <c r="O61453" s="172"/>
      <c r="U61453" s="173"/>
    </row>
    <row r="61454" spans="13:21" s="104" customFormat="1" ht="15.75">
      <c r="M61454" s="172"/>
      <c r="N61454" s="172"/>
      <c r="O61454" s="172"/>
      <c r="U61454" s="173"/>
    </row>
    <row r="61455" spans="13:21" s="104" customFormat="1" ht="15.75">
      <c r="M61455" s="172"/>
      <c r="N61455" s="172"/>
      <c r="O61455" s="172"/>
      <c r="U61455" s="173"/>
    </row>
    <row r="61456" spans="13:21" s="104" customFormat="1" ht="15.75">
      <c r="M61456" s="172"/>
      <c r="N61456" s="172"/>
      <c r="O61456" s="172"/>
      <c r="U61456" s="173"/>
    </row>
    <row r="61457" spans="13:21" s="104" customFormat="1" ht="15.75">
      <c r="M61457" s="172"/>
      <c r="N61457" s="172"/>
      <c r="O61457" s="172"/>
      <c r="U61457" s="173"/>
    </row>
    <row r="61458" spans="13:21" s="104" customFormat="1" ht="15.75">
      <c r="M61458" s="172"/>
      <c r="N61458" s="172"/>
      <c r="O61458" s="172"/>
      <c r="U61458" s="173"/>
    </row>
    <row r="61459" spans="13:21" s="104" customFormat="1" ht="15.75">
      <c r="M61459" s="172"/>
      <c r="N61459" s="172"/>
      <c r="O61459" s="172"/>
      <c r="U61459" s="173"/>
    </row>
    <row r="61460" spans="13:21" s="104" customFormat="1" ht="15.75">
      <c r="M61460" s="172"/>
      <c r="N61460" s="172"/>
      <c r="O61460" s="172"/>
      <c r="U61460" s="173"/>
    </row>
    <row r="61461" spans="13:21" s="104" customFormat="1" ht="15.75">
      <c r="M61461" s="172"/>
      <c r="N61461" s="172"/>
      <c r="O61461" s="172"/>
      <c r="U61461" s="173"/>
    </row>
    <row r="61462" spans="13:21" s="104" customFormat="1" ht="15.75">
      <c r="M61462" s="172"/>
      <c r="N61462" s="172"/>
      <c r="O61462" s="172"/>
      <c r="U61462" s="173"/>
    </row>
    <row r="61463" spans="13:21" s="104" customFormat="1" ht="15.75">
      <c r="M61463" s="172"/>
      <c r="N61463" s="172"/>
      <c r="O61463" s="172"/>
      <c r="U61463" s="173"/>
    </row>
    <row r="61464" spans="13:21" s="104" customFormat="1" ht="15.75">
      <c r="M61464" s="172"/>
      <c r="N61464" s="172"/>
      <c r="O61464" s="172"/>
      <c r="U61464" s="173"/>
    </row>
    <row r="61465" spans="13:21" s="104" customFormat="1" ht="15.75">
      <c r="M61465" s="172"/>
      <c r="N61465" s="172"/>
      <c r="O61465" s="172"/>
      <c r="U61465" s="173"/>
    </row>
    <row r="61466" spans="13:21" s="104" customFormat="1" ht="15.75">
      <c r="M61466" s="172"/>
      <c r="N61466" s="172"/>
      <c r="O61466" s="172"/>
      <c r="U61466" s="173"/>
    </row>
    <row r="61467" spans="13:21" s="104" customFormat="1" ht="15.75">
      <c r="M61467" s="172"/>
      <c r="N61467" s="172"/>
      <c r="O61467" s="172"/>
      <c r="U61467" s="173"/>
    </row>
    <row r="61468" spans="13:21" s="104" customFormat="1" ht="15.75">
      <c r="M61468" s="172"/>
      <c r="N61468" s="172"/>
      <c r="O61468" s="172"/>
      <c r="U61468" s="173"/>
    </row>
    <row r="61469" spans="13:21" s="104" customFormat="1" ht="15.75">
      <c r="M61469" s="172"/>
      <c r="N61469" s="172"/>
      <c r="O61469" s="172"/>
      <c r="U61469" s="173"/>
    </row>
    <row r="61470" spans="13:21" s="104" customFormat="1" ht="15.75">
      <c r="M61470" s="172"/>
      <c r="N61470" s="172"/>
      <c r="O61470" s="172"/>
      <c r="U61470" s="173"/>
    </row>
    <row r="61471" spans="13:21" s="104" customFormat="1" ht="15.75">
      <c r="M61471" s="172"/>
      <c r="N61471" s="172"/>
      <c r="O61471" s="172"/>
      <c r="U61471" s="173"/>
    </row>
    <row r="61472" spans="13:21" s="104" customFormat="1" ht="15.75">
      <c r="M61472" s="172"/>
      <c r="N61472" s="172"/>
      <c r="O61472" s="172"/>
      <c r="U61472" s="173"/>
    </row>
    <row r="61473" spans="13:21" s="104" customFormat="1" ht="15.75">
      <c r="M61473" s="172"/>
      <c r="N61473" s="172"/>
      <c r="O61473" s="172"/>
      <c r="U61473" s="173"/>
    </row>
    <row r="61474" spans="13:21" s="104" customFormat="1" ht="15.75">
      <c r="M61474" s="172"/>
      <c r="N61474" s="172"/>
      <c r="O61474" s="172"/>
      <c r="U61474" s="173"/>
    </row>
    <row r="61475" spans="13:21" s="104" customFormat="1" ht="15.75">
      <c r="M61475" s="172"/>
      <c r="N61475" s="172"/>
      <c r="O61475" s="172"/>
      <c r="U61475" s="173"/>
    </row>
    <row r="61476" spans="13:21" s="104" customFormat="1" ht="15.75">
      <c r="M61476" s="172"/>
      <c r="N61476" s="172"/>
      <c r="O61476" s="172"/>
      <c r="U61476" s="173"/>
    </row>
    <row r="61477" spans="13:21" s="104" customFormat="1" ht="15.75">
      <c r="M61477" s="172"/>
      <c r="N61477" s="172"/>
      <c r="O61477" s="172"/>
      <c r="U61477" s="173"/>
    </row>
    <row r="61478" spans="13:21" s="104" customFormat="1" ht="15.75">
      <c r="M61478" s="172"/>
      <c r="N61478" s="172"/>
      <c r="O61478" s="172"/>
      <c r="U61478" s="173"/>
    </row>
    <row r="61479" spans="13:21" s="104" customFormat="1" ht="15.75">
      <c r="M61479" s="172"/>
      <c r="N61479" s="172"/>
      <c r="O61479" s="172"/>
      <c r="U61479" s="173"/>
    </row>
    <row r="61480" spans="13:21" s="104" customFormat="1" ht="15.75">
      <c r="M61480" s="172"/>
      <c r="N61480" s="172"/>
      <c r="O61480" s="172"/>
      <c r="U61480" s="173"/>
    </row>
    <row r="61481" spans="13:21" s="104" customFormat="1" ht="15.75">
      <c r="M61481" s="172"/>
      <c r="N61481" s="172"/>
      <c r="O61481" s="172"/>
      <c r="U61481" s="173"/>
    </row>
    <row r="61482" spans="13:21" s="104" customFormat="1" ht="15.75">
      <c r="M61482" s="172"/>
      <c r="N61482" s="172"/>
      <c r="O61482" s="172"/>
      <c r="U61482" s="173"/>
    </row>
    <row r="61483" spans="13:21" s="104" customFormat="1" ht="15.75">
      <c r="M61483" s="172"/>
      <c r="N61483" s="172"/>
      <c r="O61483" s="172"/>
      <c r="U61483" s="173"/>
    </row>
    <row r="61484" spans="13:21" s="104" customFormat="1" ht="15.75">
      <c r="M61484" s="172"/>
      <c r="N61484" s="172"/>
      <c r="O61484" s="172"/>
      <c r="U61484" s="173"/>
    </row>
    <row r="61485" spans="13:21" s="104" customFormat="1" ht="15.75">
      <c r="M61485" s="172"/>
      <c r="N61485" s="172"/>
      <c r="O61485" s="172"/>
      <c r="U61485" s="173"/>
    </row>
    <row r="61486" spans="13:21" s="104" customFormat="1" ht="15.75">
      <c r="M61486" s="172"/>
      <c r="N61486" s="172"/>
      <c r="O61486" s="172"/>
      <c r="U61486" s="173"/>
    </row>
    <row r="61487" spans="13:21" s="104" customFormat="1" ht="15.75">
      <c r="M61487" s="172"/>
      <c r="N61487" s="172"/>
      <c r="O61487" s="172"/>
      <c r="U61487" s="173"/>
    </row>
    <row r="61488" spans="13:21" s="104" customFormat="1" ht="15.75">
      <c r="M61488" s="172"/>
      <c r="N61488" s="172"/>
      <c r="O61488" s="172"/>
      <c r="U61488" s="173"/>
    </row>
    <row r="61489" spans="13:21" s="104" customFormat="1" ht="15.75">
      <c r="M61489" s="172"/>
      <c r="N61489" s="172"/>
      <c r="O61489" s="172"/>
      <c r="U61489" s="173"/>
    </row>
    <row r="61490" spans="13:21" s="104" customFormat="1" ht="15.75">
      <c r="M61490" s="172"/>
      <c r="N61490" s="172"/>
      <c r="O61490" s="172"/>
      <c r="U61490" s="173"/>
    </row>
    <row r="61491" spans="13:21" s="104" customFormat="1" ht="15.75">
      <c r="M61491" s="172"/>
      <c r="N61491" s="172"/>
      <c r="O61491" s="172"/>
      <c r="U61491" s="173"/>
    </row>
    <row r="61492" spans="13:21" s="104" customFormat="1" ht="15.75">
      <c r="M61492" s="172"/>
      <c r="N61492" s="172"/>
      <c r="O61492" s="172"/>
      <c r="U61492" s="173"/>
    </row>
    <row r="61493" spans="13:21" s="104" customFormat="1" ht="15.75">
      <c r="M61493" s="172"/>
      <c r="N61493" s="172"/>
      <c r="O61493" s="172"/>
      <c r="U61493" s="173"/>
    </row>
    <row r="61494" spans="13:21" s="104" customFormat="1" ht="15.75">
      <c r="M61494" s="172"/>
      <c r="N61494" s="172"/>
      <c r="O61494" s="172"/>
      <c r="U61494" s="173"/>
    </row>
    <row r="61495" spans="13:21" s="104" customFormat="1" ht="15.75">
      <c r="M61495" s="172"/>
      <c r="N61495" s="172"/>
      <c r="O61495" s="172"/>
      <c r="U61495" s="173"/>
    </row>
    <row r="61496" spans="13:21" s="104" customFormat="1" ht="15.75">
      <c r="M61496" s="172"/>
      <c r="N61496" s="172"/>
      <c r="O61496" s="172"/>
      <c r="U61496" s="173"/>
    </row>
    <row r="61497" spans="13:21" s="104" customFormat="1" ht="15.75">
      <c r="M61497" s="172"/>
      <c r="N61497" s="172"/>
      <c r="O61497" s="172"/>
      <c r="U61497" s="173"/>
    </row>
    <row r="61498" spans="13:21" s="104" customFormat="1" ht="15.75">
      <c r="M61498" s="172"/>
      <c r="N61498" s="172"/>
      <c r="O61498" s="172"/>
      <c r="U61498" s="173"/>
    </row>
    <row r="61499" spans="13:21" s="104" customFormat="1" ht="15.75">
      <c r="M61499" s="172"/>
      <c r="N61499" s="172"/>
      <c r="O61499" s="172"/>
      <c r="U61499" s="173"/>
    </row>
    <row r="61500" spans="13:21" s="104" customFormat="1" ht="15.75">
      <c r="M61500" s="172"/>
      <c r="N61500" s="172"/>
      <c r="O61500" s="172"/>
      <c r="U61500" s="173"/>
    </row>
    <row r="61501" spans="13:21" s="104" customFormat="1" ht="15.75">
      <c r="M61501" s="172"/>
      <c r="N61501" s="172"/>
      <c r="O61501" s="172"/>
      <c r="U61501" s="173"/>
    </row>
    <row r="61502" spans="13:21" s="104" customFormat="1" ht="15.75">
      <c r="M61502" s="172"/>
      <c r="N61502" s="172"/>
      <c r="O61502" s="172"/>
      <c r="U61502" s="173"/>
    </row>
    <row r="61503" spans="13:21" s="104" customFormat="1" ht="15.75">
      <c r="M61503" s="172"/>
      <c r="N61503" s="172"/>
      <c r="O61503" s="172"/>
      <c r="U61503" s="173"/>
    </row>
    <row r="61504" spans="13:21" s="104" customFormat="1" ht="15.75">
      <c r="M61504" s="172"/>
      <c r="N61504" s="172"/>
      <c r="O61504" s="172"/>
      <c r="U61504" s="173"/>
    </row>
    <row r="61505" spans="13:21" s="104" customFormat="1" ht="15.75">
      <c r="M61505" s="172"/>
      <c r="N61505" s="172"/>
      <c r="O61505" s="172"/>
      <c r="U61505" s="173"/>
    </row>
    <row r="61506" spans="13:21" s="104" customFormat="1" ht="15.75">
      <c r="M61506" s="172"/>
      <c r="N61506" s="172"/>
      <c r="O61506" s="172"/>
      <c r="U61506" s="173"/>
    </row>
    <row r="61507" spans="13:21" s="104" customFormat="1" ht="15.75">
      <c r="M61507" s="172"/>
      <c r="N61507" s="172"/>
      <c r="O61507" s="172"/>
      <c r="U61507" s="173"/>
    </row>
    <row r="61508" spans="13:21" s="104" customFormat="1" ht="15.75">
      <c r="M61508" s="172"/>
      <c r="N61508" s="172"/>
      <c r="O61508" s="172"/>
      <c r="U61508" s="173"/>
    </row>
    <row r="61509" spans="13:21" s="104" customFormat="1" ht="15.75">
      <c r="M61509" s="172"/>
      <c r="N61509" s="172"/>
      <c r="O61509" s="172"/>
      <c r="U61509" s="173"/>
    </row>
    <row r="61510" spans="13:21" s="104" customFormat="1" ht="15.75">
      <c r="M61510" s="172"/>
      <c r="N61510" s="172"/>
      <c r="O61510" s="172"/>
      <c r="U61510" s="173"/>
    </row>
    <row r="61511" spans="13:21" s="104" customFormat="1" ht="15.75">
      <c r="M61511" s="172"/>
      <c r="N61511" s="172"/>
      <c r="O61511" s="172"/>
      <c r="U61511" s="173"/>
    </row>
    <row r="61512" spans="13:21" s="104" customFormat="1" ht="15.75">
      <c r="M61512" s="172"/>
      <c r="N61512" s="172"/>
      <c r="O61512" s="172"/>
      <c r="U61512" s="173"/>
    </row>
    <row r="61513" spans="13:21" s="104" customFormat="1" ht="15.75">
      <c r="M61513" s="172"/>
      <c r="N61513" s="172"/>
      <c r="O61513" s="172"/>
      <c r="U61513" s="173"/>
    </row>
    <row r="61514" spans="13:21" s="104" customFormat="1" ht="15.75">
      <c r="M61514" s="172"/>
      <c r="N61514" s="172"/>
      <c r="O61514" s="172"/>
      <c r="U61514" s="173"/>
    </row>
    <row r="61515" spans="13:21" s="104" customFormat="1" ht="15.75">
      <c r="M61515" s="172"/>
      <c r="N61515" s="172"/>
      <c r="O61515" s="172"/>
      <c r="U61515" s="173"/>
    </row>
    <row r="61516" spans="13:21" s="104" customFormat="1" ht="15.75">
      <c r="M61516" s="172"/>
      <c r="N61516" s="172"/>
      <c r="O61516" s="172"/>
      <c r="U61516" s="173"/>
    </row>
    <row r="61517" spans="13:21" s="104" customFormat="1" ht="15.75">
      <c r="M61517" s="172"/>
      <c r="N61517" s="172"/>
      <c r="O61517" s="172"/>
      <c r="U61517" s="173"/>
    </row>
    <row r="61518" spans="13:21" s="104" customFormat="1" ht="15.75">
      <c r="M61518" s="172"/>
      <c r="N61518" s="172"/>
      <c r="O61518" s="172"/>
      <c r="U61518" s="173"/>
    </row>
    <row r="61519" spans="13:21" s="104" customFormat="1" ht="15.75">
      <c r="M61519" s="172"/>
      <c r="N61519" s="172"/>
      <c r="O61519" s="172"/>
      <c r="U61519" s="173"/>
    </row>
    <row r="61520" spans="13:21" s="104" customFormat="1" ht="15.75">
      <c r="M61520" s="172"/>
      <c r="N61520" s="172"/>
      <c r="O61520" s="172"/>
      <c r="U61520" s="173"/>
    </row>
    <row r="61521" spans="13:21" s="104" customFormat="1" ht="15.75">
      <c r="M61521" s="172"/>
      <c r="N61521" s="172"/>
      <c r="O61521" s="172"/>
      <c r="U61521" s="173"/>
    </row>
    <row r="61522" spans="13:21" s="104" customFormat="1" ht="15.75">
      <c r="M61522" s="172"/>
      <c r="N61522" s="172"/>
      <c r="O61522" s="172"/>
      <c r="U61522" s="173"/>
    </row>
    <row r="61523" spans="13:21" s="104" customFormat="1" ht="15.75">
      <c r="M61523" s="172"/>
      <c r="N61523" s="172"/>
      <c r="O61523" s="172"/>
      <c r="U61523" s="173"/>
    </row>
    <row r="61524" spans="13:21" s="104" customFormat="1" ht="15.75">
      <c r="M61524" s="172"/>
      <c r="N61524" s="172"/>
      <c r="O61524" s="172"/>
      <c r="U61524" s="173"/>
    </row>
    <row r="61525" spans="13:21" s="104" customFormat="1" ht="15.75">
      <c r="M61525" s="172"/>
      <c r="N61525" s="172"/>
      <c r="O61525" s="172"/>
      <c r="U61525" s="173"/>
    </row>
    <row r="61526" spans="13:21" s="104" customFormat="1" ht="15.75">
      <c r="M61526" s="172"/>
      <c r="N61526" s="172"/>
      <c r="O61526" s="172"/>
      <c r="U61526" s="173"/>
    </row>
    <row r="61527" spans="13:21" s="104" customFormat="1" ht="15.75">
      <c r="M61527" s="172"/>
      <c r="N61527" s="172"/>
      <c r="O61527" s="172"/>
      <c r="U61527" s="173"/>
    </row>
    <row r="61528" spans="13:21" s="104" customFormat="1" ht="15.75">
      <c r="M61528" s="172"/>
      <c r="N61528" s="172"/>
      <c r="O61528" s="172"/>
      <c r="U61528" s="173"/>
    </row>
    <row r="61529" spans="13:21" s="104" customFormat="1" ht="15.75">
      <c r="M61529" s="172"/>
      <c r="N61529" s="172"/>
      <c r="O61529" s="172"/>
      <c r="U61529" s="173"/>
    </row>
    <row r="61530" spans="13:21" s="104" customFormat="1" ht="15.75">
      <c r="M61530" s="172"/>
      <c r="N61530" s="172"/>
      <c r="O61530" s="172"/>
      <c r="U61530" s="173"/>
    </row>
    <row r="61531" spans="13:21" s="104" customFormat="1" ht="15.75">
      <c r="M61531" s="172"/>
      <c r="N61531" s="172"/>
      <c r="O61531" s="172"/>
      <c r="U61531" s="173"/>
    </row>
    <row r="61532" spans="13:21" s="104" customFormat="1" ht="15.75">
      <c r="M61532" s="172"/>
      <c r="N61532" s="172"/>
      <c r="O61532" s="172"/>
      <c r="U61532" s="173"/>
    </row>
    <row r="61533" spans="13:21" s="104" customFormat="1" ht="15.75">
      <c r="M61533" s="172"/>
      <c r="N61533" s="172"/>
      <c r="O61533" s="172"/>
      <c r="U61533" s="173"/>
    </row>
    <row r="61534" spans="13:21" s="104" customFormat="1" ht="15.75">
      <c r="M61534" s="172"/>
      <c r="N61534" s="172"/>
      <c r="O61534" s="172"/>
      <c r="U61534" s="173"/>
    </row>
    <row r="61535" spans="13:21" s="104" customFormat="1" ht="15.75">
      <c r="M61535" s="172"/>
      <c r="N61535" s="172"/>
      <c r="O61535" s="172"/>
      <c r="U61535" s="173"/>
    </row>
    <row r="61536" spans="13:21" s="104" customFormat="1" ht="15.75">
      <c r="M61536" s="172"/>
      <c r="N61536" s="172"/>
      <c r="O61536" s="172"/>
      <c r="U61536" s="173"/>
    </row>
    <row r="61537" spans="13:21" s="104" customFormat="1" ht="15.75">
      <c r="M61537" s="172"/>
      <c r="N61537" s="172"/>
      <c r="O61537" s="172"/>
      <c r="U61537" s="173"/>
    </row>
    <row r="61538" spans="13:21" s="104" customFormat="1" ht="15.75">
      <c r="M61538" s="172"/>
      <c r="N61538" s="172"/>
      <c r="O61538" s="172"/>
      <c r="U61538" s="173"/>
    </row>
    <row r="61539" spans="13:21" s="104" customFormat="1" ht="15.75">
      <c r="M61539" s="172"/>
      <c r="N61539" s="172"/>
      <c r="O61539" s="172"/>
      <c r="U61539" s="173"/>
    </row>
    <row r="61540" spans="13:21" s="104" customFormat="1" ht="15.75">
      <c r="M61540" s="172"/>
      <c r="N61540" s="172"/>
      <c r="O61540" s="172"/>
      <c r="U61540" s="173"/>
    </row>
    <row r="61541" spans="13:21" s="104" customFormat="1" ht="15.75">
      <c r="M61541" s="172"/>
      <c r="N61541" s="172"/>
      <c r="O61541" s="172"/>
      <c r="U61541" s="173"/>
    </row>
    <row r="61542" spans="13:21" s="104" customFormat="1" ht="15.75">
      <c r="M61542" s="172"/>
      <c r="N61542" s="172"/>
      <c r="O61542" s="172"/>
      <c r="U61542" s="173"/>
    </row>
    <row r="61543" spans="13:21" s="104" customFormat="1" ht="15.75">
      <c r="M61543" s="172"/>
      <c r="N61543" s="172"/>
      <c r="O61543" s="172"/>
      <c r="U61543" s="173"/>
    </row>
    <row r="61544" spans="13:21" s="104" customFormat="1" ht="15.75">
      <c r="M61544" s="172"/>
      <c r="N61544" s="172"/>
      <c r="O61544" s="172"/>
      <c r="U61544" s="173"/>
    </row>
    <row r="61545" spans="13:21" s="104" customFormat="1" ht="15.75">
      <c r="M61545" s="172"/>
      <c r="N61545" s="172"/>
      <c r="O61545" s="172"/>
      <c r="U61545" s="173"/>
    </row>
    <row r="61546" spans="13:21" s="104" customFormat="1" ht="15.75">
      <c r="M61546" s="172"/>
      <c r="N61546" s="172"/>
      <c r="O61546" s="172"/>
      <c r="U61546" s="173"/>
    </row>
    <row r="61547" spans="13:21" s="104" customFormat="1" ht="15.75">
      <c r="M61547" s="172"/>
      <c r="N61547" s="172"/>
      <c r="O61547" s="172"/>
      <c r="U61547" s="173"/>
    </row>
    <row r="61548" spans="13:21" s="104" customFormat="1" ht="15.75">
      <c r="M61548" s="172"/>
      <c r="N61548" s="172"/>
      <c r="O61548" s="172"/>
      <c r="U61548" s="173"/>
    </row>
    <row r="61549" spans="13:21" s="104" customFormat="1" ht="15.75">
      <c r="M61549" s="172"/>
      <c r="N61549" s="172"/>
      <c r="O61549" s="172"/>
      <c r="U61549" s="173"/>
    </row>
    <row r="61550" spans="13:21" s="104" customFormat="1" ht="15.75">
      <c r="M61550" s="172"/>
      <c r="N61550" s="172"/>
      <c r="O61550" s="172"/>
      <c r="U61550" s="173"/>
    </row>
    <row r="61551" spans="13:21" s="104" customFormat="1" ht="15.75">
      <c r="M61551" s="172"/>
      <c r="N61551" s="172"/>
      <c r="O61551" s="172"/>
      <c r="U61551" s="173"/>
    </row>
    <row r="61552" spans="13:21" s="104" customFormat="1" ht="15.75">
      <c r="M61552" s="172"/>
      <c r="N61552" s="172"/>
      <c r="O61552" s="172"/>
      <c r="U61552" s="173"/>
    </row>
    <row r="61553" spans="13:21" s="104" customFormat="1" ht="15.75">
      <c r="M61553" s="172"/>
      <c r="N61553" s="172"/>
      <c r="O61553" s="172"/>
      <c r="U61553" s="173"/>
    </row>
    <row r="61554" spans="13:21" s="104" customFormat="1" ht="15.75">
      <c r="M61554" s="172"/>
      <c r="N61554" s="172"/>
      <c r="O61554" s="172"/>
      <c r="U61554" s="173"/>
    </row>
    <row r="61555" spans="13:21" s="104" customFormat="1" ht="15.75">
      <c r="M61555" s="172"/>
      <c r="N61555" s="172"/>
      <c r="O61555" s="172"/>
      <c r="U61555" s="173"/>
    </row>
    <row r="61556" spans="13:21" s="104" customFormat="1" ht="15.75">
      <c r="M61556" s="172"/>
      <c r="N61556" s="172"/>
      <c r="O61556" s="172"/>
      <c r="U61556" s="173"/>
    </row>
    <row r="61557" spans="13:21" s="104" customFormat="1" ht="15.75">
      <c r="M61557" s="172"/>
      <c r="N61557" s="172"/>
      <c r="O61557" s="172"/>
      <c r="U61557" s="173"/>
    </row>
    <row r="61558" spans="13:21" s="104" customFormat="1" ht="15.75">
      <c r="M61558" s="172"/>
      <c r="N61558" s="172"/>
      <c r="O61558" s="172"/>
      <c r="U61558" s="173"/>
    </row>
    <row r="61559" spans="13:21" s="104" customFormat="1" ht="15.75">
      <c r="M61559" s="172"/>
      <c r="N61559" s="172"/>
      <c r="O61559" s="172"/>
      <c r="U61559" s="173"/>
    </row>
    <row r="61560" spans="13:21" s="104" customFormat="1" ht="15.75">
      <c r="M61560" s="172"/>
      <c r="N61560" s="172"/>
      <c r="O61560" s="172"/>
      <c r="U61560" s="173"/>
    </row>
    <row r="61561" spans="13:21" s="104" customFormat="1" ht="15.75">
      <c r="M61561" s="172"/>
      <c r="N61561" s="172"/>
      <c r="O61561" s="172"/>
      <c r="U61561" s="173"/>
    </row>
    <row r="61562" spans="13:21" s="104" customFormat="1" ht="15.75">
      <c r="M61562" s="172"/>
      <c r="N61562" s="172"/>
      <c r="O61562" s="172"/>
      <c r="U61562" s="173"/>
    </row>
    <row r="61563" spans="13:21" s="104" customFormat="1" ht="15.75">
      <c r="M61563" s="172"/>
      <c r="N61563" s="172"/>
      <c r="O61563" s="172"/>
      <c r="U61563" s="173"/>
    </row>
    <row r="61564" spans="13:21" s="104" customFormat="1" ht="15.75">
      <c r="M61564" s="172"/>
      <c r="N61564" s="172"/>
      <c r="O61564" s="172"/>
      <c r="U61564" s="173"/>
    </row>
    <row r="61565" spans="13:21" s="104" customFormat="1" ht="15.75">
      <c r="M61565" s="172"/>
      <c r="N61565" s="172"/>
      <c r="O61565" s="172"/>
      <c r="U61565" s="173"/>
    </row>
    <row r="61566" spans="13:21" s="104" customFormat="1" ht="15.75">
      <c r="M61566" s="172"/>
      <c r="N61566" s="172"/>
      <c r="O61566" s="172"/>
      <c r="U61566" s="173"/>
    </row>
    <row r="61567" spans="13:21" s="104" customFormat="1" ht="15.75">
      <c r="M61567" s="172"/>
      <c r="N61567" s="172"/>
      <c r="O61567" s="172"/>
      <c r="U61567" s="173"/>
    </row>
    <row r="61568" spans="13:21" s="104" customFormat="1" ht="15.75">
      <c r="M61568" s="172"/>
      <c r="N61568" s="172"/>
      <c r="O61568" s="172"/>
      <c r="U61568" s="173"/>
    </row>
    <row r="61569" spans="13:21" s="104" customFormat="1" ht="15.75">
      <c r="M61569" s="172"/>
      <c r="N61569" s="172"/>
      <c r="O61569" s="172"/>
      <c r="U61569" s="173"/>
    </row>
    <row r="61570" spans="13:21" s="104" customFormat="1" ht="15.75">
      <c r="M61570" s="172"/>
      <c r="N61570" s="172"/>
      <c r="O61570" s="172"/>
      <c r="U61570" s="173"/>
    </row>
    <row r="61571" spans="13:21" s="104" customFormat="1" ht="15.75">
      <c r="M61571" s="172"/>
      <c r="N61571" s="172"/>
      <c r="O61571" s="172"/>
      <c r="U61571" s="173"/>
    </row>
    <row r="61572" spans="13:21" s="104" customFormat="1" ht="15.75">
      <c r="M61572" s="172"/>
      <c r="N61572" s="172"/>
      <c r="O61572" s="172"/>
      <c r="U61572" s="173"/>
    </row>
    <row r="61573" spans="13:21" s="104" customFormat="1" ht="15.75">
      <c r="M61573" s="172"/>
      <c r="N61573" s="172"/>
      <c r="O61573" s="172"/>
      <c r="U61573" s="173"/>
    </row>
    <row r="61574" spans="13:21" s="104" customFormat="1" ht="15.75">
      <c r="M61574" s="172"/>
      <c r="N61574" s="172"/>
      <c r="O61574" s="172"/>
      <c r="U61574" s="173"/>
    </row>
    <row r="61575" spans="13:21" s="104" customFormat="1" ht="15.75">
      <c r="M61575" s="172"/>
      <c r="N61575" s="172"/>
      <c r="O61575" s="172"/>
      <c r="U61575" s="173"/>
    </row>
    <row r="61576" spans="13:21" s="104" customFormat="1" ht="15.75">
      <c r="M61576" s="172"/>
      <c r="N61576" s="172"/>
      <c r="O61576" s="172"/>
      <c r="U61576" s="173"/>
    </row>
    <row r="61577" spans="13:21" s="104" customFormat="1" ht="15.75">
      <c r="M61577" s="172"/>
      <c r="N61577" s="172"/>
      <c r="O61577" s="172"/>
      <c r="U61577" s="173"/>
    </row>
    <row r="61578" spans="13:21" s="104" customFormat="1" ht="15.75">
      <c r="M61578" s="172"/>
      <c r="N61578" s="172"/>
      <c r="O61578" s="172"/>
      <c r="U61578" s="173"/>
    </row>
    <row r="61579" spans="13:21" s="104" customFormat="1" ht="15.75">
      <c r="M61579" s="172"/>
      <c r="N61579" s="172"/>
      <c r="O61579" s="172"/>
      <c r="U61579" s="173"/>
    </row>
    <row r="61580" spans="13:21" s="104" customFormat="1" ht="15.75">
      <c r="M61580" s="172"/>
      <c r="N61580" s="172"/>
      <c r="O61580" s="172"/>
      <c r="U61580" s="173"/>
    </row>
    <row r="61581" spans="13:21" s="104" customFormat="1" ht="15.75">
      <c r="M61581" s="172"/>
      <c r="N61581" s="172"/>
      <c r="O61581" s="172"/>
      <c r="U61581" s="173"/>
    </row>
    <row r="61582" spans="13:21" s="104" customFormat="1" ht="15.75">
      <c r="M61582" s="172"/>
      <c r="N61582" s="172"/>
      <c r="O61582" s="172"/>
      <c r="U61582" s="173"/>
    </row>
    <row r="61583" spans="13:21" s="104" customFormat="1" ht="15.75">
      <c r="M61583" s="172"/>
      <c r="N61583" s="172"/>
      <c r="O61583" s="172"/>
      <c r="U61583" s="173"/>
    </row>
    <row r="61584" spans="13:21" s="104" customFormat="1" ht="15.75">
      <c r="M61584" s="172"/>
      <c r="N61584" s="172"/>
      <c r="O61584" s="172"/>
      <c r="U61584" s="173"/>
    </row>
    <row r="61585" spans="13:21" s="104" customFormat="1" ht="15.75">
      <c r="M61585" s="172"/>
      <c r="N61585" s="172"/>
      <c r="O61585" s="172"/>
      <c r="U61585" s="173"/>
    </row>
    <row r="61586" spans="13:21" s="104" customFormat="1" ht="15.75">
      <c r="M61586" s="172"/>
      <c r="N61586" s="172"/>
      <c r="O61586" s="172"/>
      <c r="U61586" s="173"/>
    </row>
    <row r="61587" spans="13:21" s="104" customFormat="1" ht="15.75">
      <c r="M61587" s="172"/>
      <c r="N61587" s="172"/>
      <c r="O61587" s="172"/>
      <c r="U61587" s="173"/>
    </row>
    <row r="61588" spans="13:21" s="104" customFormat="1" ht="15.75">
      <c r="M61588" s="172"/>
      <c r="N61588" s="172"/>
      <c r="O61588" s="172"/>
      <c r="U61588" s="173"/>
    </row>
    <row r="61589" spans="13:21" s="104" customFormat="1" ht="15.75">
      <c r="M61589" s="172"/>
      <c r="N61589" s="172"/>
      <c r="O61589" s="172"/>
      <c r="U61589" s="173"/>
    </row>
    <row r="61590" spans="13:21" s="104" customFormat="1" ht="15.75">
      <c r="M61590" s="172"/>
      <c r="N61590" s="172"/>
      <c r="O61590" s="172"/>
      <c r="U61590" s="173"/>
    </row>
    <row r="61591" spans="13:21" s="104" customFormat="1" ht="15.75">
      <c r="M61591" s="172"/>
      <c r="N61591" s="172"/>
      <c r="O61591" s="172"/>
      <c r="U61591" s="173"/>
    </row>
    <row r="61592" spans="13:21" s="104" customFormat="1" ht="15.75">
      <c r="M61592" s="172"/>
      <c r="N61592" s="172"/>
      <c r="O61592" s="172"/>
      <c r="U61592" s="173"/>
    </row>
    <row r="61593" spans="13:21" s="104" customFormat="1" ht="15.75">
      <c r="M61593" s="172"/>
      <c r="N61593" s="172"/>
      <c r="O61593" s="172"/>
      <c r="U61593" s="173"/>
    </row>
    <row r="61594" spans="13:21" s="104" customFormat="1" ht="15.75">
      <c r="M61594" s="172"/>
      <c r="N61594" s="172"/>
      <c r="O61594" s="172"/>
      <c r="U61594" s="173"/>
    </row>
    <row r="61595" spans="13:21" s="104" customFormat="1" ht="15.75">
      <c r="M61595" s="172"/>
      <c r="N61595" s="172"/>
      <c r="O61595" s="172"/>
      <c r="U61595" s="173"/>
    </row>
    <row r="61596" spans="13:21" s="104" customFormat="1" ht="15.75">
      <c r="M61596" s="172"/>
      <c r="N61596" s="172"/>
      <c r="O61596" s="172"/>
      <c r="U61596" s="173"/>
    </row>
    <row r="61597" spans="13:21" s="104" customFormat="1" ht="15.75">
      <c r="M61597" s="172"/>
      <c r="N61597" s="172"/>
      <c r="O61597" s="172"/>
      <c r="U61597" s="173"/>
    </row>
    <row r="61598" spans="13:21" s="104" customFormat="1" ht="15.75">
      <c r="M61598" s="172"/>
      <c r="N61598" s="172"/>
      <c r="O61598" s="172"/>
      <c r="U61598" s="173"/>
    </row>
    <row r="61599" spans="13:21" s="104" customFormat="1" ht="15.75">
      <c r="M61599" s="172"/>
      <c r="N61599" s="172"/>
      <c r="O61599" s="172"/>
      <c r="U61599" s="173"/>
    </row>
    <row r="61600" spans="13:21" s="104" customFormat="1" ht="15.75">
      <c r="M61600" s="172"/>
      <c r="N61600" s="172"/>
      <c r="O61600" s="172"/>
      <c r="U61600" s="173"/>
    </row>
    <row r="61601" spans="13:21" s="104" customFormat="1" ht="15.75">
      <c r="M61601" s="172"/>
      <c r="N61601" s="172"/>
      <c r="O61601" s="172"/>
      <c r="U61601" s="173"/>
    </row>
    <row r="61602" spans="13:21" s="104" customFormat="1" ht="15.75">
      <c r="M61602" s="172"/>
      <c r="N61602" s="172"/>
      <c r="O61602" s="172"/>
      <c r="U61602" s="173"/>
    </row>
    <row r="61603" spans="13:21" s="104" customFormat="1" ht="15.75">
      <c r="M61603" s="172"/>
      <c r="N61603" s="172"/>
      <c r="O61603" s="172"/>
      <c r="U61603" s="173"/>
    </row>
    <row r="61604" spans="13:21" s="104" customFormat="1" ht="15.75">
      <c r="M61604" s="172"/>
      <c r="N61604" s="172"/>
      <c r="O61604" s="172"/>
      <c r="U61604" s="173"/>
    </row>
    <row r="61605" spans="13:21" s="104" customFormat="1" ht="15.75">
      <c r="M61605" s="172"/>
      <c r="N61605" s="172"/>
      <c r="O61605" s="172"/>
      <c r="U61605" s="173"/>
    </row>
    <row r="61606" spans="13:21" s="104" customFormat="1" ht="15.75">
      <c r="M61606" s="172"/>
      <c r="N61606" s="172"/>
      <c r="O61606" s="172"/>
      <c r="U61606" s="173"/>
    </row>
    <row r="61607" spans="13:21" s="104" customFormat="1" ht="15.75">
      <c r="M61607" s="172"/>
      <c r="N61607" s="172"/>
      <c r="O61607" s="172"/>
      <c r="U61607" s="173"/>
    </row>
    <row r="61608" spans="13:21" s="104" customFormat="1" ht="15.75">
      <c r="M61608" s="172"/>
      <c r="N61608" s="172"/>
      <c r="O61608" s="172"/>
      <c r="U61608" s="173"/>
    </row>
    <row r="61609" spans="13:21" s="104" customFormat="1" ht="15.75">
      <c r="M61609" s="172"/>
      <c r="N61609" s="172"/>
      <c r="O61609" s="172"/>
      <c r="U61609" s="173"/>
    </row>
    <row r="61610" spans="13:21" s="104" customFormat="1" ht="15.75">
      <c r="M61610" s="172"/>
      <c r="N61610" s="172"/>
      <c r="O61610" s="172"/>
      <c r="U61610" s="173"/>
    </row>
    <row r="61611" spans="13:21" s="104" customFormat="1" ht="15.75">
      <c r="M61611" s="172"/>
      <c r="N61611" s="172"/>
      <c r="O61611" s="172"/>
      <c r="U61611" s="173"/>
    </row>
    <row r="61612" spans="13:21" s="104" customFormat="1" ht="15.75">
      <c r="M61612" s="172"/>
      <c r="N61612" s="172"/>
      <c r="O61612" s="172"/>
      <c r="U61612" s="173"/>
    </row>
    <row r="61613" spans="13:21" s="104" customFormat="1" ht="15.75">
      <c r="M61613" s="172"/>
      <c r="N61613" s="172"/>
      <c r="O61613" s="172"/>
      <c r="U61613" s="173"/>
    </row>
    <row r="61614" spans="13:21" s="104" customFormat="1" ht="15.75">
      <c r="M61614" s="172"/>
      <c r="N61614" s="172"/>
      <c r="O61614" s="172"/>
      <c r="U61614" s="173"/>
    </row>
    <row r="61615" spans="13:21" s="104" customFormat="1" ht="15.75">
      <c r="M61615" s="172"/>
      <c r="N61615" s="172"/>
      <c r="O61615" s="172"/>
      <c r="U61615" s="173"/>
    </row>
    <row r="61616" spans="13:21" s="104" customFormat="1" ht="15.75">
      <c r="M61616" s="172"/>
      <c r="N61616" s="172"/>
      <c r="O61616" s="172"/>
      <c r="U61616" s="173"/>
    </row>
    <row r="61617" spans="13:21" s="104" customFormat="1" ht="15.75">
      <c r="M61617" s="172"/>
      <c r="N61617" s="172"/>
      <c r="O61617" s="172"/>
      <c r="U61617" s="173"/>
    </row>
    <row r="61618" spans="13:21" s="104" customFormat="1" ht="15.75">
      <c r="M61618" s="172"/>
      <c r="N61618" s="172"/>
      <c r="O61618" s="172"/>
      <c r="U61618" s="173"/>
    </row>
    <row r="61619" spans="13:21" s="104" customFormat="1" ht="15.75">
      <c r="M61619" s="172"/>
      <c r="N61619" s="172"/>
      <c r="O61619" s="172"/>
      <c r="U61619" s="173"/>
    </row>
    <row r="61620" spans="13:21" s="104" customFormat="1" ht="15.75">
      <c r="M61620" s="172"/>
      <c r="N61620" s="172"/>
      <c r="O61620" s="172"/>
      <c r="U61620" s="173"/>
    </row>
    <row r="61621" spans="13:21" s="104" customFormat="1" ht="15.75">
      <c r="M61621" s="172"/>
      <c r="N61621" s="172"/>
      <c r="O61621" s="172"/>
      <c r="U61621" s="173"/>
    </row>
    <row r="61622" spans="13:21" s="104" customFormat="1" ht="15.75">
      <c r="M61622" s="172"/>
      <c r="N61622" s="172"/>
      <c r="O61622" s="172"/>
      <c r="U61622" s="173"/>
    </row>
    <row r="61623" spans="13:21" s="104" customFormat="1" ht="15.75">
      <c r="M61623" s="172"/>
      <c r="N61623" s="172"/>
      <c r="O61623" s="172"/>
      <c r="U61623" s="173"/>
    </row>
    <row r="61624" spans="13:21" s="104" customFormat="1" ht="15.75">
      <c r="M61624" s="172"/>
      <c r="N61624" s="172"/>
      <c r="O61624" s="172"/>
      <c r="U61624" s="173"/>
    </row>
    <row r="61625" spans="13:21" s="104" customFormat="1" ht="15.75">
      <c r="M61625" s="172"/>
      <c r="N61625" s="172"/>
      <c r="O61625" s="172"/>
      <c r="U61625" s="173"/>
    </row>
    <row r="61626" spans="13:21" s="104" customFormat="1" ht="15.75">
      <c r="M61626" s="172"/>
      <c r="N61626" s="172"/>
      <c r="O61626" s="172"/>
      <c r="U61626" s="173"/>
    </row>
    <row r="61627" spans="13:21" s="104" customFormat="1" ht="15.75">
      <c r="M61627" s="172"/>
      <c r="N61627" s="172"/>
      <c r="O61627" s="172"/>
      <c r="U61627" s="173"/>
    </row>
    <row r="61628" spans="13:21" s="104" customFormat="1" ht="15.75">
      <c r="M61628" s="172"/>
      <c r="N61628" s="172"/>
      <c r="O61628" s="172"/>
      <c r="U61628" s="173"/>
    </row>
    <row r="61629" spans="13:21" s="104" customFormat="1" ht="15.75">
      <c r="M61629" s="172"/>
      <c r="N61629" s="172"/>
      <c r="O61629" s="172"/>
      <c r="U61629" s="173"/>
    </row>
    <row r="61630" spans="13:21" s="104" customFormat="1" ht="15.75">
      <c r="M61630" s="172"/>
      <c r="N61630" s="172"/>
      <c r="O61630" s="172"/>
      <c r="U61630" s="173"/>
    </row>
    <row r="61631" spans="13:21" s="104" customFormat="1" ht="15.75">
      <c r="M61631" s="172"/>
      <c r="N61631" s="172"/>
      <c r="O61631" s="172"/>
      <c r="U61631" s="173"/>
    </row>
    <row r="61632" spans="13:21" s="104" customFormat="1" ht="15.75">
      <c r="M61632" s="172"/>
      <c r="N61632" s="172"/>
      <c r="O61632" s="172"/>
      <c r="U61632" s="173"/>
    </row>
    <row r="61633" spans="13:21" s="104" customFormat="1" ht="15.75">
      <c r="M61633" s="172"/>
      <c r="N61633" s="172"/>
      <c r="O61633" s="172"/>
      <c r="U61633" s="173"/>
    </row>
    <row r="61634" spans="13:21" s="104" customFormat="1" ht="15.75">
      <c r="M61634" s="172"/>
      <c r="N61634" s="172"/>
      <c r="O61634" s="172"/>
      <c r="U61634" s="173"/>
    </row>
    <row r="61635" spans="13:21" s="104" customFormat="1" ht="15.75">
      <c r="M61635" s="172"/>
      <c r="N61635" s="172"/>
      <c r="O61635" s="172"/>
      <c r="U61635" s="173"/>
    </row>
    <row r="61636" spans="13:21" s="104" customFormat="1" ht="15.75">
      <c r="M61636" s="172"/>
      <c r="N61636" s="172"/>
      <c r="O61636" s="172"/>
      <c r="U61636" s="173"/>
    </row>
    <row r="61637" spans="13:21" s="104" customFormat="1" ht="15.75">
      <c r="M61637" s="172"/>
      <c r="N61637" s="172"/>
      <c r="O61637" s="172"/>
      <c r="U61637" s="173"/>
    </row>
    <row r="61638" spans="13:21" s="104" customFormat="1" ht="15.75">
      <c r="M61638" s="172"/>
      <c r="N61638" s="172"/>
      <c r="O61638" s="172"/>
      <c r="U61638" s="173"/>
    </row>
    <row r="61639" spans="13:21" s="104" customFormat="1" ht="15.75">
      <c r="M61639" s="172"/>
      <c r="N61639" s="172"/>
      <c r="O61639" s="172"/>
      <c r="U61639" s="173"/>
    </row>
    <row r="61640" spans="13:21" s="104" customFormat="1" ht="15.75">
      <c r="M61640" s="172"/>
      <c r="N61640" s="172"/>
      <c r="O61640" s="172"/>
      <c r="U61640" s="173"/>
    </row>
    <row r="61641" spans="13:21" s="104" customFormat="1" ht="15.75">
      <c r="M61641" s="172"/>
      <c r="N61641" s="172"/>
      <c r="O61641" s="172"/>
      <c r="U61641" s="173"/>
    </row>
    <row r="61642" spans="13:21" s="104" customFormat="1" ht="15.75">
      <c r="M61642" s="172"/>
      <c r="N61642" s="172"/>
      <c r="O61642" s="172"/>
      <c r="U61642" s="173"/>
    </row>
    <row r="61643" spans="13:21" s="104" customFormat="1" ht="15.75">
      <c r="M61643" s="172"/>
      <c r="N61643" s="172"/>
      <c r="O61643" s="172"/>
      <c r="U61643" s="173"/>
    </row>
    <row r="61644" spans="13:21" s="104" customFormat="1" ht="15.75">
      <c r="M61644" s="172"/>
      <c r="N61644" s="172"/>
      <c r="O61644" s="172"/>
      <c r="U61644" s="173"/>
    </row>
    <row r="61645" spans="13:21" s="104" customFormat="1" ht="15.75">
      <c r="M61645" s="172"/>
      <c r="N61645" s="172"/>
      <c r="O61645" s="172"/>
      <c r="U61645" s="173"/>
    </row>
    <row r="61646" spans="13:21" s="104" customFormat="1" ht="15.75">
      <c r="M61646" s="172"/>
      <c r="N61646" s="172"/>
      <c r="O61646" s="172"/>
      <c r="U61646" s="173"/>
    </row>
    <row r="61647" spans="13:21" s="104" customFormat="1" ht="15.75">
      <c r="M61647" s="172"/>
      <c r="N61647" s="172"/>
      <c r="O61647" s="172"/>
      <c r="U61647" s="173"/>
    </row>
    <row r="61648" spans="13:21" s="104" customFormat="1" ht="15.75">
      <c r="M61648" s="172"/>
      <c r="N61648" s="172"/>
      <c r="O61648" s="172"/>
      <c r="U61648" s="173"/>
    </row>
    <row r="61649" spans="13:21" s="104" customFormat="1" ht="15.75">
      <c r="M61649" s="172"/>
      <c r="N61649" s="172"/>
      <c r="O61649" s="172"/>
      <c r="U61649" s="173"/>
    </row>
    <row r="61650" spans="13:21" s="104" customFormat="1" ht="15.75">
      <c r="M61650" s="172"/>
      <c r="N61650" s="172"/>
      <c r="O61650" s="172"/>
      <c r="U61650" s="173"/>
    </row>
    <row r="61651" spans="13:21" s="104" customFormat="1" ht="15.75">
      <c r="M61651" s="172"/>
      <c r="N61651" s="172"/>
      <c r="O61651" s="172"/>
      <c r="U61651" s="173"/>
    </row>
    <row r="61652" spans="13:21" s="104" customFormat="1" ht="15.75">
      <c r="M61652" s="172"/>
      <c r="N61652" s="172"/>
      <c r="O61652" s="172"/>
      <c r="U61652" s="173"/>
    </row>
    <row r="61653" spans="13:21" s="104" customFormat="1" ht="15.75">
      <c r="M61653" s="172"/>
      <c r="N61653" s="172"/>
      <c r="O61653" s="172"/>
      <c r="U61653" s="173"/>
    </row>
    <row r="61654" spans="13:21" s="104" customFormat="1" ht="15.75">
      <c r="M61654" s="172"/>
      <c r="N61654" s="172"/>
      <c r="O61654" s="172"/>
      <c r="U61654" s="173"/>
    </row>
    <row r="61655" spans="13:21" s="104" customFormat="1" ht="15.75">
      <c r="M61655" s="172"/>
      <c r="N61655" s="172"/>
      <c r="O61655" s="172"/>
      <c r="U61655" s="173"/>
    </row>
    <row r="61656" spans="13:21" s="104" customFormat="1" ht="15.75">
      <c r="M61656" s="172"/>
      <c r="N61656" s="172"/>
      <c r="O61656" s="172"/>
      <c r="U61656" s="173"/>
    </row>
    <row r="61657" spans="13:21" s="104" customFormat="1" ht="15.75">
      <c r="M61657" s="172"/>
      <c r="N61657" s="172"/>
      <c r="O61657" s="172"/>
      <c r="U61657" s="173"/>
    </row>
    <row r="61658" spans="13:21" s="104" customFormat="1" ht="15.75">
      <c r="M61658" s="172"/>
      <c r="N61658" s="172"/>
      <c r="O61658" s="172"/>
      <c r="U61658" s="173"/>
    </row>
    <row r="61659" spans="13:21" s="104" customFormat="1" ht="15.75">
      <c r="M61659" s="172"/>
      <c r="N61659" s="172"/>
      <c r="O61659" s="172"/>
      <c r="U61659" s="173"/>
    </row>
    <row r="61660" spans="13:21" s="104" customFormat="1" ht="15.75">
      <c r="M61660" s="172"/>
      <c r="N61660" s="172"/>
      <c r="O61660" s="172"/>
      <c r="U61660" s="173"/>
    </row>
    <row r="61661" spans="13:21" s="104" customFormat="1" ht="15.75">
      <c r="M61661" s="172"/>
      <c r="N61661" s="172"/>
      <c r="O61661" s="172"/>
      <c r="U61661" s="173"/>
    </row>
    <row r="61662" spans="13:21" s="104" customFormat="1" ht="15.75">
      <c r="M61662" s="172"/>
      <c r="N61662" s="172"/>
      <c r="O61662" s="172"/>
      <c r="U61662" s="173"/>
    </row>
    <row r="61663" spans="13:21" s="104" customFormat="1" ht="15.75">
      <c r="M61663" s="172"/>
      <c r="N61663" s="172"/>
      <c r="O61663" s="172"/>
      <c r="U61663" s="173"/>
    </row>
    <row r="61664" spans="13:21" s="104" customFormat="1" ht="15.75">
      <c r="M61664" s="172"/>
      <c r="N61664" s="172"/>
      <c r="O61664" s="172"/>
      <c r="U61664" s="173"/>
    </row>
    <row r="61665" spans="13:21" s="104" customFormat="1" ht="15.75">
      <c r="M61665" s="172"/>
      <c r="N61665" s="172"/>
      <c r="O61665" s="172"/>
      <c r="U61665" s="173"/>
    </row>
    <row r="61666" spans="13:21" s="104" customFormat="1" ht="15.75">
      <c r="M61666" s="172"/>
      <c r="N61666" s="172"/>
      <c r="O61666" s="172"/>
      <c r="U61666" s="173"/>
    </row>
    <row r="61667" spans="13:21" s="104" customFormat="1" ht="15.75">
      <c r="M61667" s="172"/>
      <c r="N61667" s="172"/>
      <c r="O61667" s="172"/>
      <c r="U61667" s="173"/>
    </row>
    <row r="61668" spans="13:21" s="104" customFormat="1" ht="15.75">
      <c r="M61668" s="172"/>
      <c r="N61668" s="172"/>
      <c r="O61668" s="172"/>
      <c r="U61668" s="173"/>
    </row>
    <row r="61669" spans="13:21" s="104" customFormat="1" ht="15.75">
      <c r="M61669" s="172"/>
      <c r="N61669" s="172"/>
      <c r="O61669" s="172"/>
      <c r="U61669" s="173"/>
    </row>
    <row r="61670" spans="13:21" s="104" customFormat="1" ht="15.75">
      <c r="M61670" s="172"/>
      <c r="N61670" s="172"/>
      <c r="O61670" s="172"/>
      <c r="U61670" s="173"/>
    </row>
    <row r="61671" spans="13:21" s="104" customFormat="1" ht="15.75">
      <c r="M61671" s="172"/>
      <c r="N61671" s="172"/>
      <c r="O61671" s="172"/>
      <c r="U61671" s="173"/>
    </row>
    <row r="61672" spans="13:21" s="104" customFormat="1" ht="15.75">
      <c r="M61672" s="172"/>
      <c r="N61672" s="172"/>
      <c r="O61672" s="172"/>
      <c r="U61672" s="173"/>
    </row>
    <row r="61673" spans="13:21" s="104" customFormat="1" ht="15.75">
      <c r="M61673" s="172"/>
      <c r="N61673" s="172"/>
      <c r="O61673" s="172"/>
      <c r="U61673" s="173"/>
    </row>
    <row r="61674" spans="13:21" s="104" customFormat="1" ht="15.75">
      <c r="M61674" s="172"/>
      <c r="N61674" s="172"/>
      <c r="O61674" s="172"/>
      <c r="U61674" s="173"/>
    </row>
    <row r="61675" spans="13:21" s="104" customFormat="1" ht="15.75">
      <c r="M61675" s="172"/>
      <c r="N61675" s="172"/>
      <c r="O61675" s="172"/>
      <c r="U61675" s="173"/>
    </row>
    <row r="61676" spans="13:21" s="104" customFormat="1" ht="15.75">
      <c r="M61676" s="172"/>
      <c r="N61676" s="172"/>
      <c r="O61676" s="172"/>
      <c r="U61676" s="173"/>
    </row>
    <row r="61677" spans="13:21" s="104" customFormat="1" ht="15.75">
      <c r="M61677" s="172"/>
      <c r="N61677" s="172"/>
      <c r="O61677" s="172"/>
      <c r="U61677" s="173"/>
    </row>
    <row r="61678" spans="13:21" s="104" customFormat="1" ht="15.75">
      <c r="M61678" s="172"/>
      <c r="N61678" s="172"/>
      <c r="O61678" s="172"/>
      <c r="U61678" s="173"/>
    </row>
    <row r="61679" spans="13:21" s="104" customFormat="1" ht="15.75">
      <c r="M61679" s="172"/>
      <c r="N61679" s="172"/>
      <c r="O61679" s="172"/>
      <c r="U61679" s="173"/>
    </row>
    <row r="61680" spans="13:21" s="104" customFormat="1" ht="15.75">
      <c r="M61680" s="172"/>
      <c r="N61680" s="172"/>
      <c r="O61680" s="172"/>
      <c r="U61680" s="173"/>
    </row>
    <row r="61681" spans="13:21" s="104" customFormat="1" ht="15.75">
      <c r="M61681" s="172"/>
      <c r="N61681" s="172"/>
      <c r="O61681" s="172"/>
      <c r="U61681" s="173"/>
    </row>
    <row r="61682" spans="13:21" s="104" customFormat="1" ht="15.75">
      <c r="M61682" s="172"/>
      <c r="N61682" s="172"/>
      <c r="O61682" s="172"/>
      <c r="U61682" s="173"/>
    </row>
    <row r="61683" spans="13:21" s="104" customFormat="1" ht="15.75">
      <c r="M61683" s="172"/>
      <c r="N61683" s="172"/>
      <c r="O61683" s="172"/>
      <c r="U61683" s="173"/>
    </row>
    <row r="61684" spans="13:21" s="104" customFormat="1" ht="15.75">
      <c r="M61684" s="172"/>
      <c r="N61684" s="172"/>
      <c r="O61684" s="172"/>
      <c r="U61684" s="173"/>
    </row>
    <row r="61685" spans="13:21" s="104" customFormat="1" ht="15.75">
      <c r="M61685" s="172"/>
      <c r="N61685" s="172"/>
      <c r="O61685" s="172"/>
      <c r="U61685" s="173"/>
    </row>
    <row r="61686" spans="13:21" s="104" customFormat="1" ht="15.75">
      <c r="M61686" s="172"/>
      <c r="N61686" s="172"/>
      <c r="O61686" s="172"/>
      <c r="U61686" s="173"/>
    </row>
    <row r="61687" spans="13:21" s="104" customFormat="1" ht="15.75">
      <c r="M61687" s="172"/>
      <c r="N61687" s="172"/>
      <c r="O61687" s="172"/>
      <c r="U61687" s="173"/>
    </row>
    <row r="61688" spans="13:21" s="104" customFormat="1" ht="15.75">
      <c r="M61688" s="172"/>
      <c r="N61688" s="172"/>
      <c r="O61688" s="172"/>
      <c r="U61688" s="173"/>
    </row>
    <row r="61689" spans="13:21" s="104" customFormat="1" ht="15.75">
      <c r="M61689" s="172"/>
      <c r="N61689" s="172"/>
      <c r="O61689" s="172"/>
      <c r="U61689" s="173"/>
    </row>
    <row r="61690" spans="13:21" s="104" customFormat="1" ht="15.75">
      <c r="M61690" s="172"/>
      <c r="N61690" s="172"/>
      <c r="O61690" s="172"/>
      <c r="U61690" s="173"/>
    </row>
    <row r="61691" spans="13:21" s="104" customFormat="1" ht="15.75">
      <c r="M61691" s="172"/>
      <c r="N61691" s="172"/>
      <c r="O61691" s="172"/>
      <c r="U61691" s="173"/>
    </row>
    <row r="61692" spans="13:21" s="104" customFormat="1" ht="15.75">
      <c r="M61692" s="172"/>
      <c r="N61692" s="172"/>
      <c r="O61692" s="172"/>
      <c r="U61692" s="173"/>
    </row>
    <row r="61693" spans="13:21" s="104" customFormat="1" ht="15.75">
      <c r="M61693" s="172"/>
      <c r="N61693" s="172"/>
      <c r="O61693" s="172"/>
      <c r="U61693" s="173"/>
    </row>
    <row r="61694" spans="13:21" s="104" customFormat="1" ht="15.75">
      <c r="M61694" s="172"/>
      <c r="N61694" s="172"/>
      <c r="O61694" s="172"/>
      <c r="U61694" s="173"/>
    </row>
    <row r="61695" spans="13:21" s="104" customFormat="1" ht="15.75">
      <c r="M61695" s="172"/>
      <c r="N61695" s="172"/>
      <c r="O61695" s="172"/>
      <c r="U61695" s="173"/>
    </row>
    <row r="61696" spans="13:21" s="104" customFormat="1" ht="15.75">
      <c r="M61696" s="172"/>
      <c r="N61696" s="172"/>
      <c r="O61696" s="172"/>
      <c r="U61696" s="173"/>
    </row>
    <row r="61697" spans="13:21" s="104" customFormat="1" ht="15.75">
      <c r="M61697" s="172"/>
      <c r="N61697" s="172"/>
      <c r="O61697" s="172"/>
      <c r="U61697" s="173"/>
    </row>
    <row r="61698" spans="13:21" s="104" customFormat="1" ht="15.75">
      <c r="M61698" s="172"/>
      <c r="N61698" s="172"/>
      <c r="O61698" s="172"/>
      <c r="U61698" s="173"/>
    </row>
    <row r="61699" spans="13:21" s="104" customFormat="1" ht="15.75">
      <c r="M61699" s="172"/>
      <c r="N61699" s="172"/>
      <c r="O61699" s="172"/>
      <c r="U61699" s="173"/>
    </row>
    <row r="61700" spans="13:21" s="104" customFormat="1" ht="15.75">
      <c r="M61700" s="172"/>
      <c r="N61700" s="172"/>
      <c r="O61700" s="172"/>
      <c r="U61700" s="173"/>
    </row>
    <row r="61701" spans="13:21" s="104" customFormat="1" ht="15.75">
      <c r="M61701" s="172"/>
      <c r="N61701" s="172"/>
      <c r="O61701" s="172"/>
      <c r="U61701" s="173"/>
    </row>
    <row r="61702" spans="13:21" s="104" customFormat="1" ht="15.75">
      <c r="M61702" s="172"/>
      <c r="N61702" s="172"/>
      <c r="O61702" s="172"/>
      <c r="U61702" s="173"/>
    </row>
    <row r="61703" spans="13:21" s="104" customFormat="1" ht="15.75">
      <c r="M61703" s="172"/>
      <c r="N61703" s="172"/>
      <c r="O61703" s="172"/>
      <c r="U61703" s="173"/>
    </row>
    <row r="61704" spans="13:21" s="104" customFormat="1" ht="15.75">
      <c r="M61704" s="172"/>
      <c r="N61704" s="172"/>
      <c r="O61704" s="172"/>
      <c r="U61704" s="173"/>
    </row>
    <row r="61705" spans="13:21" s="104" customFormat="1" ht="15.75">
      <c r="M61705" s="172"/>
      <c r="N61705" s="172"/>
      <c r="O61705" s="172"/>
      <c r="U61705" s="173"/>
    </row>
    <row r="61706" spans="13:21" s="104" customFormat="1" ht="15.75">
      <c r="M61706" s="172"/>
      <c r="N61706" s="172"/>
      <c r="O61706" s="172"/>
      <c r="U61706" s="173"/>
    </row>
    <row r="61707" spans="13:21" s="104" customFormat="1" ht="15.75">
      <c r="M61707" s="172"/>
      <c r="N61707" s="172"/>
      <c r="O61707" s="172"/>
      <c r="U61707" s="173"/>
    </row>
    <row r="61708" spans="13:21" s="104" customFormat="1" ht="15.75">
      <c r="M61708" s="172"/>
      <c r="N61708" s="172"/>
      <c r="O61708" s="172"/>
      <c r="U61708" s="173"/>
    </row>
    <row r="61709" spans="13:21" s="104" customFormat="1" ht="15.75">
      <c r="M61709" s="172"/>
      <c r="N61709" s="172"/>
      <c r="O61709" s="172"/>
      <c r="U61709" s="173"/>
    </row>
    <row r="61710" spans="13:21" s="104" customFormat="1" ht="15.75">
      <c r="M61710" s="172"/>
      <c r="N61710" s="172"/>
      <c r="O61710" s="172"/>
      <c r="U61710" s="173"/>
    </row>
    <row r="61711" spans="13:21" s="104" customFormat="1" ht="15.75">
      <c r="M61711" s="172"/>
      <c r="N61711" s="172"/>
      <c r="O61711" s="172"/>
      <c r="U61711" s="173"/>
    </row>
    <row r="61712" spans="13:21" s="104" customFormat="1" ht="15.75">
      <c r="M61712" s="172"/>
      <c r="N61712" s="172"/>
      <c r="O61712" s="172"/>
      <c r="U61712" s="173"/>
    </row>
    <row r="61713" spans="13:21" s="104" customFormat="1" ht="15.75">
      <c r="M61713" s="172"/>
      <c r="N61713" s="172"/>
      <c r="O61713" s="172"/>
      <c r="U61713" s="173"/>
    </row>
    <row r="61714" spans="13:21" s="104" customFormat="1" ht="15.75">
      <c r="M61714" s="172"/>
      <c r="N61714" s="172"/>
      <c r="O61714" s="172"/>
      <c r="U61714" s="173"/>
    </row>
    <row r="61715" spans="13:21" s="104" customFormat="1" ht="15.75">
      <c r="M61715" s="172"/>
      <c r="N61715" s="172"/>
      <c r="O61715" s="172"/>
      <c r="U61715" s="173"/>
    </row>
    <row r="61716" spans="13:21" s="104" customFormat="1" ht="15.75">
      <c r="M61716" s="172"/>
      <c r="N61716" s="172"/>
      <c r="O61716" s="172"/>
      <c r="U61716" s="173"/>
    </row>
    <row r="61717" spans="13:21" s="104" customFormat="1" ht="15.75">
      <c r="M61717" s="172"/>
      <c r="N61717" s="172"/>
      <c r="O61717" s="172"/>
      <c r="U61717" s="173"/>
    </row>
    <row r="61718" spans="13:21" s="104" customFormat="1" ht="15.75">
      <c r="M61718" s="172"/>
      <c r="N61718" s="172"/>
      <c r="O61718" s="172"/>
      <c r="U61718" s="173"/>
    </row>
    <row r="61719" spans="13:21" s="104" customFormat="1" ht="15.75">
      <c r="M61719" s="172"/>
      <c r="N61719" s="172"/>
      <c r="O61719" s="172"/>
      <c r="U61719" s="173"/>
    </row>
    <row r="61720" spans="13:21" s="104" customFormat="1" ht="15.75">
      <c r="M61720" s="172"/>
      <c r="N61720" s="172"/>
      <c r="O61720" s="172"/>
      <c r="U61720" s="173"/>
    </row>
    <row r="61721" spans="13:21" s="104" customFormat="1" ht="15.75">
      <c r="M61721" s="172"/>
      <c r="N61721" s="172"/>
      <c r="O61721" s="172"/>
      <c r="U61721" s="173"/>
    </row>
    <row r="61722" spans="13:21" s="104" customFormat="1" ht="15.75">
      <c r="M61722" s="172"/>
      <c r="N61722" s="172"/>
      <c r="O61722" s="172"/>
      <c r="U61722" s="173"/>
    </row>
    <row r="61723" spans="13:21" s="104" customFormat="1" ht="15.75">
      <c r="M61723" s="172"/>
      <c r="N61723" s="172"/>
      <c r="O61723" s="172"/>
      <c r="U61723" s="173"/>
    </row>
    <row r="61724" spans="13:21" s="104" customFormat="1" ht="15.75">
      <c r="M61724" s="172"/>
      <c r="N61724" s="172"/>
      <c r="O61724" s="172"/>
      <c r="U61724" s="173"/>
    </row>
    <row r="61725" spans="13:21" s="104" customFormat="1" ht="15.75">
      <c r="M61725" s="172"/>
      <c r="N61725" s="172"/>
      <c r="O61725" s="172"/>
      <c r="U61725" s="173"/>
    </row>
    <row r="61726" spans="13:21" s="104" customFormat="1" ht="15.75">
      <c r="M61726" s="172"/>
      <c r="N61726" s="172"/>
      <c r="O61726" s="172"/>
      <c r="U61726" s="173"/>
    </row>
    <row r="61727" spans="13:21" s="104" customFormat="1" ht="15.75">
      <c r="M61727" s="172"/>
      <c r="N61727" s="172"/>
      <c r="O61727" s="172"/>
      <c r="U61727" s="173"/>
    </row>
    <row r="61728" spans="13:21" s="104" customFormat="1" ht="15.75">
      <c r="M61728" s="172"/>
      <c r="N61728" s="172"/>
      <c r="O61728" s="172"/>
      <c r="U61728" s="173"/>
    </row>
    <row r="61729" spans="13:21" s="104" customFormat="1" ht="15.75">
      <c r="M61729" s="172"/>
      <c r="N61729" s="172"/>
      <c r="O61729" s="172"/>
      <c r="U61729" s="173"/>
    </row>
    <row r="61730" spans="13:21" s="104" customFormat="1" ht="15.75">
      <c r="M61730" s="172"/>
      <c r="N61730" s="172"/>
      <c r="O61730" s="172"/>
      <c r="U61730" s="173"/>
    </row>
    <row r="61731" spans="13:21" s="104" customFormat="1" ht="15.75">
      <c r="M61731" s="172"/>
      <c r="N61731" s="172"/>
      <c r="O61731" s="172"/>
      <c r="U61731" s="173"/>
    </row>
    <row r="61732" spans="13:21" s="104" customFormat="1" ht="15.75">
      <c r="M61732" s="172"/>
      <c r="N61732" s="172"/>
      <c r="O61732" s="172"/>
      <c r="U61732" s="173"/>
    </row>
    <row r="61733" spans="13:21" s="104" customFormat="1" ht="15.75">
      <c r="M61733" s="172"/>
      <c r="N61733" s="172"/>
      <c r="O61733" s="172"/>
      <c r="U61733" s="173"/>
    </row>
    <row r="61734" spans="13:21" s="104" customFormat="1" ht="15.75">
      <c r="M61734" s="172"/>
      <c r="N61734" s="172"/>
      <c r="O61734" s="172"/>
      <c r="U61734" s="173"/>
    </row>
    <row r="61735" spans="13:21" s="104" customFormat="1" ht="15.75">
      <c r="M61735" s="172"/>
      <c r="N61735" s="172"/>
      <c r="O61735" s="172"/>
      <c r="U61735" s="173"/>
    </row>
    <row r="61736" spans="13:21" s="104" customFormat="1" ht="15.75">
      <c r="M61736" s="172"/>
      <c r="N61736" s="172"/>
      <c r="O61736" s="172"/>
      <c r="U61736" s="173"/>
    </row>
    <row r="61737" spans="13:21" s="104" customFormat="1" ht="15.75">
      <c r="M61737" s="172"/>
      <c r="N61737" s="172"/>
      <c r="O61737" s="172"/>
      <c r="U61737" s="173"/>
    </row>
    <row r="61738" spans="13:21" s="104" customFormat="1" ht="15.75">
      <c r="M61738" s="172"/>
      <c r="N61738" s="172"/>
      <c r="O61738" s="172"/>
      <c r="U61738" s="173"/>
    </row>
    <row r="61739" spans="13:21" s="104" customFormat="1" ht="15.75">
      <c r="M61739" s="172"/>
      <c r="N61739" s="172"/>
      <c r="O61739" s="172"/>
      <c r="U61739" s="173"/>
    </row>
    <row r="61740" spans="13:21" s="104" customFormat="1" ht="15.75">
      <c r="M61740" s="172"/>
      <c r="N61740" s="172"/>
      <c r="O61740" s="172"/>
      <c r="U61740" s="173"/>
    </row>
    <row r="61741" spans="13:21" s="104" customFormat="1" ht="15.75">
      <c r="M61741" s="172"/>
      <c r="N61741" s="172"/>
      <c r="O61741" s="172"/>
      <c r="U61741" s="173"/>
    </row>
    <row r="61742" spans="13:21" s="104" customFormat="1" ht="15.75">
      <c r="M61742" s="172"/>
      <c r="N61742" s="172"/>
      <c r="O61742" s="172"/>
      <c r="U61742" s="173"/>
    </row>
    <row r="61743" spans="13:21" s="104" customFormat="1" ht="15.75">
      <c r="M61743" s="172"/>
      <c r="N61743" s="172"/>
      <c r="O61743" s="172"/>
      <c r="U61743" s="173"/>
    </row>
    <row r="61744" spans="13:21" s="104" customFormat="1" ht="15.75">
      <c r="M61744" s="172"/>
      <c r="N61744" s="172"/>
      <c r="O61744" s="172"/>
      <c r="U61744" s="173"/>
    </row>
    <row r="61745" spans="13:21" s="104" customFormat="1" ht="15.75">
      <c r="M61745" s="172"/>
      <c r="N61745" s="172"/>
      <c r="O61745" s="172"/>
      <c r="U61745" s="173"/>
    </row>
    <row r="61746" spans="13:21" s="104" customFormat="1" ht="15.75">
      <c r="M61746" s="172"/>
      <c r="N61746" s="172"/>
      <c r="O61746" s="172"/>
      <c r="U61746" s="173"/>
    </row>
    <row r="61747" spans="13:21" s="104" customFormat="1" ht="15.75">
      <c r="M61747" s="172"/>
      <c r="N61747" s="172"/>
      <c r="O61747" s="172"/>
      <c r="U61747" s="173"/>
    </row>
    <row r="61748" spans="13:21" s="104" customFormat="1" ht="15.75">
      <c r="M61748" s="172"/>
      <c r="N61748" s="172"/>
      <c r="O61748" s="172"/>
      <c r="U61748" s="173"/>
    </row>
    <row r="61749" spans="13:21" s="104" customFormat="1" ht="15.75">
      <c r="M61749" s="172"/>
      <c r="N61749" s="172"/>
      <c r="O61749" s="172"/>
      <c r="U61749" s="173"/>
    </row>
    <row r="61750" spans="13:21" s="104" customFormat="1" ht="15.75">
      <c r="M61750" s="172"/>
      <c r="N61750" s="172"/>
      <c r="O61750" s="172"/>
      <c r="U61750" s="173"/>
    </row>
    <row r="61751" spans="13:21" s="104" customFormat="1" ht="15.75">
      <c r="M61751" s="172"/>
      <c r="N61751" s="172"/>
      <c r="O61751" s="172"/>
      <c r="U61751" s="173"/>
    </row>
    <row r="61752" spans="13:21" s="104" customFormat="1" ht="15.75">
      <c r="M61752" s="172"/>
      <c r="N61752" s="172"/>
      <c r="O61752" s="172"/>
      <c r="U61752" s="173"/>
    </row>
    <row r="61753" spans="13:21" s="104" customFormat="1" ht="15.75">
      <c r="M61753" s="172"/>
      <c r="N61753" s="172"/>
      <c r="O61753" s="172"/>
      <c r="U61753" s="173"/>
    </row>
    <row r="61754" spans="13:21" s="104" customFormat="1" ht="15.75">
      <c r="M61754" s="172"/>
      <c r="N61754" s="172"/>
      <c r="O61754" s="172"/>
      <c r="U61754" s="173"/>
    </row>
    <row r="61755" spans="13:21" s="104" customFormat="1" ht="15.75">
      <c r="M61755" s="172"/>
      <c r="N61755" s="172"/>
      <c r="O61755" s="172"/>
      <c r="U61755" s="173"/>
    </row>
    <row r="61756" spans="13:21" s="104" customFormat="1" ht="15.75">
      <c r="M61756" s="172"/>
      <c r="N61756" s="172"/>
      <c r="O61756" s="172"/>
      <c r="U61756" s="173"/>
    </row>
    <row r="61757" spans="13:21" s="104" customFormat="1" ht="15.75">
      <c r="M61757" s="172"/>
      <c r="N61757" s="172"/>
      <c r="O61757" s="172"/>
      <c r="U61757" s="173"/>
    </row>
    <row r="61758" spans="13:21" s="104" customFormat="1" ht="15.75">
      <c r="M61758" s="172"/>
      <c r="N61758" s="172"/>
      <c r="O61758" s="172"/>
      <c r="U61758" s="173"/>
    </row>
    <row r="61759" spans="13:21" s="104" customFormat="1" ht="15.75">
      <c r="M61759" s="172"/>
      <c r="N61759" s="172"/>
      <c r="O61759" s="172"/>
      <c r="U61759" s="173"/>
    </row>
    <row r="61760" spans="13:21" s="104" customFormat="1" ht="15.75">
      <c r="M61760" s="172"/>
      <c r="N61760" s="172"/>
      <c r="O61760" s="172"/>
      <c r="U61760" s="173"/>
    </row>
    <row r="61761" spans="13:21" s="104" customFormat="1" ht="15.75">
      <c r="M61761" s="172"/>
      <c r="N61761" s="172"/>
      <c r="O61761" s="172"/>
      <c r="U61761" s="173"/>
    </row>
    <row r="61762" spans="13:21" s="104" customFormat="1" ht="15.75">
      <c r="M61762" s="172"/>
      <c r="N61762" s="172"/>
      <c r="O61762" s="172"/>
      <c r="U61762" s="173"/>
    </row>
    <row r="61763" spans="13:21" s="104" customFormat="1" ht="15.75">
      <c r="M61763" s="172"/>
      <c r="N61763" s="172"/>
      <c r="O61763" s="172"/>
      <c r="U61763" s="173"/>
    </row>
    <row r="61764" spans="13:21" s="104" customFormat="1" ht="15.75">
      <c r="M61764" s="172"/>
      <c r="N61764" s="172"/>
      <c r="O61764" s="172"/>
      <c r="U61764" s="173"/>
    </row>
    <row r="61765" spans="13:21" s="104" customFormat="1" ht="15.75">
      <c r="M61765" s="172"/>
      <c r="N61765" s="172"/>
      <c r="O61765" s="172"/>
      <c r="U61765" s="173"/>
    </row>
    <row r="61766" spans="13:21" s="104" customFormat="1" ht="15.75">
      <c r="M61766" s="172"/>
      <c r="N61766" s="172"/>
      <c r="O61766" s="172"/>
      <c r="U61766" s="173"/>
    </row>
    <row r="61767" spans="13:21" s="104" customFormat="1" ht="15.75">
      <c r="M61767" s="172"/>
      <c r="N61767" s="172"/>
      <c r="O61767" s="172"/>
      <c r="U61767" s="173"/>
    </row>
    <row r="61768" spans="13:21" s="104" customFormat="1" ht="15.75">
      <c r="M61768" s="172"/>
      <c r="N61768" s="172"/>
      <c r="O61768" s="172"/>
      <c r="U61768" s="173"/>
    </row>
    <row r="61769" spans="13:21" s="104" customFormat="1" ht="15.75">
      <c r="M61769" s="172"/>
      <c r="N61769" s="172"/>
      <c r="O61769" s="172"/>
      <c r="U61769" s="173"/>
    </row>
    <row r="61770" spans="13:21" s="104" customFormat="1" ht="15.75">
      <c r="M61770" s="172"/>
      <c r="N61770" s="172"/>
      <c r="O61770" s="172"/>
      <c r="U61770" s="173"/>
    </row>
    <row r="61771" spans="13:21" s="104" customFormat="1" ht="15.75">
      <c r="M61771" s="172"/>
      <c r="N61771" s="172"/>
      <c r="O61771" s="172"/>
      <c r="U61771" s="173"/>
    </row>
    <row r="61772" spans="13:21" s="104" customFormat="1" ht="15.75">
      <c r="M61772" s="172"/>
      <c r="N61772" s="172"/>
      <c r="O61772" s="172"/>
      <c r="U61772" s="173"/>
    </row>
    <row r="61773" spans="13:21" s="104" customFormat="1" ht="15.75">
      <c r="M61773" s="172"/>
      <c r="N61773" s="172"/>
      <c r="O61773" s="172"/>
      <c r="U61773" s="173"/>
    </row>
    <row r="61774" spans="13:21" s="104" customFormat="1" ht="15.75">
      <c r="M61774" s="172"/>
      <c r="N61774" s="172"/>
      <c r="O61774" s="172"/>
      <c r="U61774" s="173"/>
    </row>
    <row r="61775" spans="13:21" s="104" customFormat="1" ht="15.75">
      <c r="M61775" s="172"/>
      <c r="N61775" s="172"/>
      <c r="O61775" s="172"/>
      <c r="U61775" s="173"/>
    </row>
    <row r="61776" spans="13:21" s="104" customFormat="1" ht="15.75">
      <c r="M61776" s="172"/>
      <c r="N61776" s="172"/>
      <c r="O61776" s="172"/>
      <c r="U61776" s="173"/>
    </row>
    <row r="61777" spans="13:21" s="104" customFormat="1" ht="15.75">
      <c r="M61777" s="172"/>
      <c r="N61777" s="172"/>
      <c r="O61777" s="172"/>
      <c r="U61777" s="173"/>
    </row>
    <row r="61778" spans="13:21" s="104" customFormat="1" ht="15.75">
      <c r="M61778" s="172"/>
      <c r="N61778" s="172"/>
      <c r="O61778" s="172"/>
      <c r="U61778" s="173"/>
    </row>
    <row r="61779" spans="13:21" s="104" customFormat="1" ht="15.75">
      <c r="M61779" s="172"/>
      <c r="N61779" s="172"/>
      <c r="O61779" s="172"/>
      <c r="U61779" s="173"/>
    </row>
    <row r="61780" spans="13:21" s="104" customFormat="1" ht="15.75">
      <c r="M61780" s="172"/>
      <c r="N61780" s="172"/>
      <c r="O61780" s="172"/>
      <c r="U61780" s="173"/>
    </row>
    <row r="61781" spans="13:21" s="104" customFormat="1" ht="15.75">
      <c r="M61781" s="172"/>
      <c r="N61781" s="172"/>
      <c r="O61781" s="172"/>
      <c r="U61781" s="173"/>
    </row>
    <row r="61782" spans="13:21" s="104" customFormat="1" ht="15.75">
      <c r="M61782" s="172"/>
      <c r="N61782" s="172"/>
      <c r="O61782" s="172"/>
      <c r="U61782" s="173"/>
    </row>
    <row r="61783" spans="13:21" s="104" customFormat="1" ht="15.75">
      <c r="M61783" s="172"/>
      <c r="N61783" s="172"/>
      <c r="O61783" s="172"/>
      <c r="U61783" s="173"/>
    </row>
    <row r="61784" spans="13:21" s="104" customFormat="1" ht="15.75">
      <c r="M61784" s="172"/>
      <c r="N61784" s="172"/>
      <c r="O61784" s="172"/>
      <c r="U61784" s="173"/>
    </row>
    <row r="61785" spans="13:21" s="104" customFormat="1" ht="15.75">
      <c r="M61785" s="172"/>
      <c r="N61785" s="172"/>
      <c r="O61785" s="172"/>
      <c r="U61785" s="173"/>
    </row>
    <row r="61786" spans="13:21" s="104" customFormat="1" ht="15.75">
      <c r="M61786" s="172"/>
      <c r="N61786" s="172"/>
      <c r="O61786" s="172"/>
      <c r="U61786" s="173"/>
    </row>
    <row r="61787" spans="13:21" s="104" customFormat="1" ht="15.75">
      <c r="M61787" s="172"/>
      <c r="N61787" s="172"/>
      <c r="O61787" s="172"/>
      <c r="U61787" s="173"/>
    </row>
    <row r="61788" spans="13:21" s="104" customFormat="1" ht="15.75">
      <c r="M61788" s="172"/>
      <c r="N61788" s="172"/>
      <c r="O61788" s="172"/>
      <c r="U61788" s="173"/>
    </row>
    <row r="61789" spans="13:21" s="104" customFormat="1" ht="15.75">
      <c r="M61789" s="172"/>
      <c r="N61789" s="172"/>
      <c r="O61789" s="172"/>
      <c r="U61789" s="173"/>
    </row>
    <row r="61790" spans="13:21" s="104" customFormat="1" ht="15.75">
      <c r="M61790" s="172"/>
      <c r="N61790" s="172"/>
      <c r="O61790" s="172"/>
      <c r="U61790" s="173"/>
    </row>
    <row r="61791" spans="13:21" s="104" customFormat="1" ht="15.75">
      <c r="M61791" s="172"/>
      <c r="N61791" s="172"/>
      <c r="O61791" s="172"/>
      <c r="U61791" s="173"/>
    </row>
    <row r="61792" spans="13:21" s="104" customFormat="1" ht="15.75">
      <c r="M61792" s="172"/>
      <c r="N61792" s="172"/>
      <c r="O61792" s="172"/>
      <c r="U61792" s="173"/>
    </row>
    <row r="61793" spans="13:21" s="104" customFormat="1" ht="15.75">
      <c r="M61793" s="172"/>
      <c r="N61793" s="172"/>
      <c r="O61793" s="172"/>
      <c r="U61793" s="173"/>
    </row>
    <row r="61794" spans="13:21" s="104" customFormat="1" ht="15.75">
      <c r="M61794" s="172"/>
      <c r="N61794" s="172"/>
      <c r="O61794" s="172"/>
      <c r="U61794" s="173"/>
    </row>
    <row r="61795" spans="13:21" s="104" customFormat="1" ht="15.75">
      <c r="M61795" s="172"/>
      <c r="N61795" s="172"/>
      <c r="O61795" s="172"/>
      <c r="U61795" s="173"/>
    </row>
    <row r="61796" spans="13:21" s="104" customFormat="1" ht="15.75">
      <c r="M61796" s="172"/>
      <c r="N61796" s="172"/>
      <c r="O61796" s="172"/>
      <c r="U61796" s="173"/>
    </row>
    <row r="61797" spans="13:21" s="104" customFormat="1" ht="15.75">
      <c r="M61797" s="172"/>
      <c r="N61797" s="172"/>
      <c r="O61797" s="172"/>
      <c r="U61797" s="173"/>
    </row>
    <row r="61798" spans="13:21" s="104" customFormat="1" ht="15.75">
      <c r="M61798" s="172"/>
      <c r="N61798" s="172"/>
      <c r="O61798" s="172"/>
      <c r="U61798" s="173"/>
    </row>
    <row r="61799" spans="13:21" s="104" customFormat="1" ht="15.75">
      <c r="M61799" s="172"/>
      <c r="N61799" s="172"/>
      <c r="O61799" s="172"/>
      <c r="U61799" s="173"/>
    </row>
    <row r="61800" spans="13:21" s="104" customFormat="1" ht="15.75">
      <c r="M61800" s="172"/>
      <c r="N61800" s="172"/>
      <c r="O61800" s="172"/>
      <c r="U61800" s="173"/>
    </row>
    <row r="61801" spans="13:21" s="104" customFormat="1" ht="15.75">
      <c r="M61801" s="172"/>
      <c r="N61801" s="172"/>
      <c r="O61801" s="172"/>
      <c r="U61801" s="173"/>
    </row>
    <row r="61802" spans="13:21" s="104" customFormat="1" ht="15.75">
      <c r="M61802" s="172"/>
      <c r="N61802" s="172"/>
      <c r="O61802" s="172"/>
      <c r="U61802" s="173"/>
    </row>
    <row r="61803" spans="13:21" s="104" customFormat="1" ht="15.75">
      <c r="M61803" s="172"/>
      <c r="N61803" s="172"/>
      <c r="O61803" s="172"/>
      <c r="U61803" s="173"/>
    </row>
    <row r="61804" spans="13:21" s="104" customFormat="1" ht="15.75">
      <c r="M61804" s="172"/>
      <c r="N61804" s="172"/>
      <c r="O61804" s="172"/>
      <c r="U61804" s="173"/>
    </row>
    <row r="61805" spans="13:21" s="104" customFormat="1" ht="15.75">
      <c r="M61805" s="172"/>
      <c r="N61805" s="172"/>
      <c r="O61805" s="172"/>
      <c r="U61805" s="173"/>
    </row>
    <row r="61806" spans="13:21" s="104" customFormat="1" ht="15.75">
      <c r="M61806" s="172"/>
      <c r="N61806" s="172"/>
      <c r="O61806" s="172"/>
      <c r="U61806" s="173"/>
    </row>
    <row r="61807" spans="13:21" s="104" customFormat="1" ht="15.75">
      <c r="M61807" s="172"/>
      <c r="N61807" s="172"/>
      <c r="O61807" s="172"/>
      <c r="U61807" s="173"/>
    </row>
    <row r="61808" spans="13:21" s="104" customFormat="1" ht="15.75">
      <c r="M61808" s="172"/>
      <c r="N61808" s="172"/>
      <c r="O61808" s="172"/>
      <c r="U61808" s="173"/>
    </row>
    <row r="61809" spans="13:21" s="104" customFormat="1" ht="15.75">
      <c r="M61809" s="172"/>
      <c r="N61809" s="172"/>
      <c r="O61809" s="172"/>
      <c r="U61809" s="173"/>
    </row>
    <row r="61810" spans="13:21" s="104" customFormat="1" ht="15.75">
      <c r="M61810" s="172"/>
      <c r="N61810" s="172"/>
      <c r="O61810" s="172"/>
      <c r="U61810" s="173"/>
    </row>
    <row r="61811" spans="13:21" s="104" customFormat="1" ht="15.75">
      <c r="M61811" s="172"/>
      <c r="N61811" s="172"/>
      <c r="O61811" s="172"/>
      <c r="U61811" s="173"/>
    </row>
    <row r="61812" spans="13:21" s="104" customFormat="1" ht="15.75">
      <c r="M61812" s="172"/>
      <c r="N61812" s="172"/>
      <c r="O61812" s="172"/>
      <c r="U61812" s="173"/>
    </row>
    <row r="61813" spans="13:21" s="104" customFormat="1" ht="15.75">
      <c r="M61813" s="172"/>
      <c r="N61813" s="172"/>
      <c r="O61813" s="172"/>
      <c r="U61813" s="173"/>
    </row>
    <row r="61814" spans="13:21" s="104" customFormat="1" ht="15.75">
      <c r="M61814" s="172"/>
      <c r="N61814" s="172"/>
      <c r="O61814" s="172"/>
      <c r="U61814" s="173"/>
    </row>
    <row r="61815" spans="13:21" s="104" customFormat="1" ht="15.75">
      <c r="M61815" s="172"/>
      <c r="N61815" s="172"/>
      <c r="O61815" s="172"/>
      <c r="U61815" s="173"/>
    </row>
    <row r="61816" spans="13:21" s="104" customFormat="1" ht="15.75">
      <c r="M61816" s="172"/>
      <c r="N61816" s="172"/>
      <c r="O61816" s="172"/>
      <c r="U61816" s="173"/>
    </row>
    <row r="61817" spans="13:21" s="104" customFormat="1" ht="15.75">
      <c r="M61817" s="172"/>
      <c r="N61817" s="172"/>
      <c r="O61817" s="172"/>
      <c r="U61817" s="173"/>
    </row>
    <row r="61818" spans="13:21" s="104" customFormat="1" ht="15.75">
      <c r="M61818" s="172"/>
      <c r="N61818" s="172"/>
      <c r="O61818" s="172"/>
      <c r="U61818" s="173"/>
    </row>
    <row r="61819" spans="13:21" s="104" customFormat="1" ht="15.75">
      <c r="M61819" s="172"/>
      <c r="N61819" s="172"/>
      <c r="O61819" s="172"/>
      <c r="U61819" s="173"/>
    </row>
    <row r="61820" spans="13:21" s="104" customFormat="1" ht="15.75">
      <c r="M61820" s="172"/>
      <c r="N61820" s="172"/>
      <c r="O61820" s="172"/>
      <c r="U61820" s="173"/>
    </row>
    <row r="61821" spans="13:21" s="104" customFormat="1" ht="15.75">
      <c r="M61821" s="172"/>
      <c r="N61821" s="172"/>
      <c r="O61821" s="172"/>
      <c r="U61821" s="173"/>
    </row>
    <row r="61822" spans="13:21" s="104" customFormat="1" ht="15.75">
      <c r="M61822" s="172"/>
      <c r="N61822" s="172"/>
      <c r="O61822" s="172"/>
      <c r="U61822" s="173"/>
    </row>
    <row r="61823" spans="13:21" s="104" customFormat="1" ht="15.75">
      <c r="M61823" s="172"/>
      <c r="N61823" s="172"/>
      <c r="O61823" s="172"/>
      <c r="U61823" s="173"/>
    </row>
    <row r="61824" spans="13:21" s="104" customFormat="1" ht="15.75">
      <c r="M61824" s="172"/>
      <c r="N61824" s="172"/>
      <c r="O61824" s="172"/>
      <c r="U61824" s="173"/>
    </row>
    <row r="61825" spans="13:21" s="104" customFormat="1" ht="15.75">
      <c r="M61825" s="172"/>
      <c r="N61825" s="172"/>
      <c r="O61825" s="172"/>
      <c r="U61825" s="173"/>
    </row>
    <row r="61826" spans="13:21" s="104" customFormat="1" ht="15.75">
      <c r="M61826" s="172"/>
      <c r="N61826" s="172"/>
      <c r="O61826" s="172"/>
      <c r="U61826" s="173"/>
    </row>
    <row r="61827" spans="13:21" s="104" customFormat="1" ht="15.75">
      <c r="M61827" s="172"/>
      <c r="N61827" s="172"/>
      <c r="O61827" s="172"/>
      <c r="U61827" s="173"/>
    </row>
    <row r="61828" spans="13:21" s="104" customFormat="1" ht="15.75">
      <c r="M61828" s="172"/>
      <c r="N61828" s="172"/>
      <c r="O61828" s="172"/>
      <c r="U61828" s="173"/>
    </row>
    <row r="61829" spans="13:21" s="104" customFormat="1" ht="15.75">
      <c r="M61829" s="172"/>
      <c r="N61829" s="172"/>
      <c r="O61829" s="172"/>
      <c r="U61829" s="173"/>
    </row>
    <row r="61830" spans="13:21" s="104" customFormat="1" ht="15.75">
      <c r="M61830" s="172"/>
      <c r="N61830" s="172"/>
      <c r="O61830" s="172"/>
      <c r="U61830" s="173"/>
    </row>
    <row r="61831" spans="13:21" s="104" customFormat="1" ht="15.75">
      <c r="M61831" s="172"/>
      <c r="N61831" s="172"/>
      <c r="O61831" s="172"/>
      <c r="U61831" s="173"/>
    </row>
    <row r="61832" spans="13:21" s="104" customFormat="1" ht="15.75">
      <c r="M61832" s="172"/>
      <c r="N61832" s="172"/>
      <c r="O61832" s="172"/>
      <c r="U61832" s="173"/>
    </row>
    <row r="61833" spans="13:21" s="104" customFormat="1" ht="15.75">
      <c r="M61833" s="172"/>
      <c r="N61833" s="172"/>
      <c r="O61833" s="172"/>
      <c r="U61833" s="173"/>
    </row>
    <row r="61834" spans="13:21" s="104" customFormat="1" ht="15.75">
      <c r="M61834" s="172"/>
      <c r="N61834" s="172"/>
      <c r="O61834" s="172"/>
      <c r="U61834" s="173"/>
    </row>
    <row r="61835" spans="13:21" s="104" customFormat="1" ht="15.75">
      <c r="M61835" s="172"/>
      <c r="N61835" s="172"/>
      <c r="O61835" s="172"/>
      <c r="U61835" s="173"/>
    </row>
    <row r="61836" spans="13:21" s="104" customFormat="1" ht="15.75">
      <c r="M61836" s="172"/>
      <c r="N61836" s="172"/>
      <c r="O61836" s="172"/>
      <c r="U61836" s="173"/>
    </row>
    <row r="61837" spans="13:21" s="104" customFormat="1" ht="15.75">
      <c r="M61837" s="172"/>
      <c r="N61837" s="172"/>
      <c r="O61837" s="172"/>
      <c r="U61837" s="173"/>
    </row>
    <row r="61838" spans="13:21" s="104" customFormat="1" ht="15.75">
      <c r="M61838" s="172"/>
      <c r="N61838" s="172"/>
      <c r="O61838" s="172"/>
      <c r="U61838" s="173"/>
    </row>
    <row r="61839" spans="13:21" s="104" customFormat="1" ht="15.75">
      <c r="M61839" s="172"/>
      <c r="N61839" s="172"/>
      <c r="O61839" s="172"/>
      <c r="U61839" s="173"/>
    </row>
    <row r="61840" spans="13:21" s="104" customFormat="1" ht="15.75">
      <c r="M61840" s="172"/>
      <c r="N61840" s="172"/>
      <c r="O61840" s="172"/>
      <c r="U61840" s="173"/>
    </row>
    <row r="61841" spans="13:21" s="104" customFormat="1" ht="15.75">
      <c r="M61841" s="172"/>
      <c r="N61841" s="172"/>
      <c r="O61841" s="172"/>
      <c r="U61841" s="173"/>
    </row>
    <row r="61842" spans="13:21" s="104" customFormat="1" ht="15.75">
      <c r="M61842" s="172"/>
      <c r="N61842" s="172"/>
      <c r="O61842" s="172"/>
      <c r="U61842" s="173"/>
    </row>
    <row r="61843" spans="13:21" s="104" customFormat="1" ht="15.75">
      <c r="M61843" s="172"/>
      <c r="N61843" s="172"/>
      <c r="O61843" s="172"/>
      <c r="U61843" s="173"/>
    </row>
    <row r="61844" spans="13:21" s="104" customFormat="1" ht="15.75">
      <c r="M61844" s="172"/>
      <c r="N61844" s="172"/>
      <c r="O61844" s="172"/>
      <c r="U61844" s="173"/>
    </row>
    <row r="61845" spans="13:21" s="104" customFormat="1" ht="15.75">
      <c r="M61845" s="172"/>
      <c r="N61845" s="172"/>
      <c r="O61845" s="172"/>
      <c r="U61845" s="173"/>
    </row>
    <row r="61846" spans="13:21" s="104" customFormat="1" ht="15.75">
      <c r="M61846" s="172"/>
      <c r="N61846" s="172"/>
      <c r="O61846" s="172"/>
      <c r="U61846" s="173"/>
    </row>
    <row r="61847" spans="13:21" s="104" customFormat="1" ht="15.75">
      <c r="M61847" s="172"/>
      <c r="N61847" s="172"/>
      <c r="O61847" s="172"/>
      <c r="U61847" s="173"/>
    </row>
    <row r="61848" spans="13:21" s="104" customFormat="1" ht="15.75">
      <c r="M61848" s="172"/>
      <c r="N61848" s="172"/>
      <c r="O61848" s="172"/>
      <c r="U61848" s="173"/>
    </row>
    <row r="61849" spans="13:21" s="104" customFormat="1" ht="15.75">
      <c r="M61849" s="172"/>
      <c r="N61849" s="172"/>
      <c r="O61849" s="172"/>
      <c r="U61849" s="173"/>
    </row>
    <row r="61850" spans="13:21" s="104" customFormat="1" ht="15.75">
      <c r="M61850" s="172"/>
      <c r="N61850" s="172"/>
      <c r="O61850" s="172"/>
      <c r="U61850" s="173"/>
    </row>
    <row r="61851" spans="13:21" s="104" customFormat="1" ht="15.75">
      <c r="M61851" s="172"/>
      <c r="N61851" s="172"/>
      <c r="O61851" s="172"/>
      <c r="U61851" s="173"/>
    </row>
    <row r="61852" spans="13:21" s="104" customFormat="1" ht="15.75">
      <c r="M61852" s="172"/>
      <c r="N61852" s="172"/>
      <c r="O61852" s="172"/>
      <c r="U61852" s="173"/>
    </row>
    <row r="61853" spans="13:21" s="104" customFormat="1" ht="15.75">
      <c r="M61853" s="172"/>
      <c r="N61853" s="172"/>
      <c r="O61853" s="172"/>
      <c r="U61853" s="173"/>
    </row>
    <row r="61854" spans="13:21" s="104" customFormat="1" ht="15.75">
      <c r="M61854" s="172"/>
      <c r="N61854" s="172"/>
      <c r="O61854" s="172"/>
      <c r="U61854" s="173"/>
    </row>
    <row r="61855" spans="13:21" s="104" customFormat="1" ht="15.75">
      <c r="M61855" s="172"/>
      <c r="N61855" s="172"/>
      <c r="O61855" s="172"/>
      <c r="U61855" s="173"/>
    </row>
    <row r="61856" spans="13:21" s="104" customFormat="1" ht="15.75">
      <c r="M61856" s="172"/>
      <c r="N61856" s="172"/>
      <c r="O61856" s="172"/>
      <c r="U61856" s="173"/>
    </row>
    <row r="61857" spans="13:21" s="104" customFormat="1" ht="15.75">
      <c r="M61857" s="172"/>
      <c r="N61857" s="172"/>
      <c r="O61857" s="172"/>
      <c r="U61857" s="173"/>
    </row>
    <row r="61858" spans="13:21" s="104" customFormat="1" ht="15.75">
      <c r="M61858" s="172"/>
      <c r="N61858" s="172"/>
      <c r="O61858" s="172"/>
      <c r="U61858" s="173"/>
    </row>
    <row r="61859" spans="13:21" s="104" customFormat="1" ht="15.75">
      <c r="M61859" s="172"/>
      <c r="N61859" s="172"/>
      <c r="O61859" s="172"/>
      <c r="U61859" s="173"/>
    </row>
    <row r="61860" spans="13:21" s="104" customFormat="1" ht="15.75">
      <c r="M61860" s="172"/>
      <c r="N61860" s="172"/>
      <c r="O61860" s="172"/>
      <c r="U61860" s="173"/>
    </row>
    <row r="61861" spans="13:21" s="104" customFormat="1" ht="15.75">
      <c r="M61861" s="172"/>
      <c r="N61861" s="172"/>
      <c r="O61861" s="172"/>
      <c r="U61861" s="173"/>
    </row>
    <row r="61862" spans="13:21" s="104" customFormat="1" ht="15.75">
      <c r="M61862" s="172"/>
      <c r="N61862" s="172"/>
      <c r="O61862" s="172"/>
      <c r="U61862" s="173"/>
    </row>
    <row r="61863" spans="13:21" s="104" customFormat="1" ht="15.75">
      <c r="M61863" s="172"/>
      <c r="N61863" s="172"/>
      <c r="O61863" s="172"/>
      <c r="U61863" s="173"/>
    </row>
    <row r="61864" spans="13:21" s="104" customFormat="1" ht="15.75">
      <c r="M61864" s="172"/>
      <c r="N61864" s="172"/>
      <c r="O61864" s="172"/>
      <c r="U61864" s="173"/>
    </row>
    <row r="61865" spans="13:21" s="104" customFormat="1" ht="15.75">
      <c r="M61865" s="172"/>
      <c r="N61865" s="172"/>
      <c r="O61865" s="172"/>
      <c r="U61865" s="173"/>
    </row>
    <row r="61866" spans="13:21" s="104" customFormat="1" ht="15.75">
      <c r="M61866" s="172"/>
      <c r="N61866" s="172"/>
      <c r="O61866" s="172"/>
      <c r="U61866" s="173"/>
    </row>
    <row r="61867" spans="13:21" s="104" customFormat="1" ht="15.75">
      <c r="M61867" s="172"/>
      <c r="N61867" s="172"/>
      <c r="O61867" s="172"/>
      <c r="U61867" s="173"/>
    </row>
    <row r="61868" spans="13:21" s="104" customFormat="1" ht="15.75">
      <c r="M61868" s="172"/>
      <c r="N61868" s="172"/>
      <c r="O61868" s="172"/>
      <c r="U61868" s="173"/>
    </row>
    <row r="61869" spans="13:21" s="104" customFormat="1" ht="15.75">
      <c r="M61869" s="172"/>
      <c r="N61869" s="172"/>
      <c r="O61869" s="172"/>
      <c r="U61869" s="173"/>
    </row>
    <row r="61870" spans="13:21" s="104" customFormat="1" ht="15.75">
      <c r="M61870" s="172"/>
      <c r="N61870" s="172"/>
      <c r="O61870" s="172"/>
      <c r="U61870" s="173"/>
    </row>
    <row r="61871" spans="13:21" s="104" customFormat="1" ht="15.75">
      <c r="M61871" s="172"/>
      <c r="N61871" s="172"/>
      <c r="O61871" s="172"/>
      <c r="U61871" s="173"/>
    </row>
    <row r="61872" spans="13:21" s="104" customFormat="1" ht="15.75">
      <c r="M61872" s="172"/>
      <c r="N61872" s="172"/>
      <c r="O61872" s="172"/>
      <c r="U61872" s="173"/>
    </row>
    <row r="61873" spans="13:21" s="104" customFormat="1" ht="15.75">
      <c r="M61873" s="172"/>
      <c r="N61873" s="172"/>
      <c r="O61873" s="172"/>
      <c r="U61873" s="173"/>
    </row>
    <row r="61874" spans="13:21" s="104" customFormat="1" ht="15.75">
      <c r="M61874" s="172"/>
      <c r="N61874" s="172"/>
      <c r="O61874" s="172"/>
      <c r="U61874" s="173"/>
    </row>
    <row r="61875" spans="13:21" s="104" customFormat="1" ht="15.75">
      <c r="M61875" s="172"/>
      <c r="N61875" s="172"/>
      <c r="O61875" s="172"/>
      <c r="U61875" s="173"/>
    </row>
    <row r="61876" spans="13:21" s="104" customFormat="1" ht="15.75">
      <c r="M61876" s="172"/>
      <c r="N61876" s="172"/>
      <c r="O61876" s="172"/>
      <c r="U61876" s="173"/>
    </row>
    <row r="61877" spans="13:21" s="104" customFormat="1" ht="15.75">
      <c r="M61877" s="172"/>
      <c r="N61877" s="172"/>
      <c r="O61877" s="172"/>
      <c r="U61877" s="173"/>
    </row>
    <row r="61878" spans="13:21" s="104" customFormat="1" ht="15.75">
      <c r="M61878" s="172"/>
      <c r="N61878" s="172"/>
      <c r="O61878" s="172"/>
      <c r="U61878" s="173"/>
    </row>
    <row r="61879" spans="13:21" s="104" customFormat="1" ht="15.75">
      <c r="M61879" s="172"/>
      <c r="N61879" s="172"/>
      <c r="O61879" s="172"/>
      <c r="U61879" s="173"/>
    </row>
    <row r="61880" spans="13:21" s="104" customFormat="1" ht="15.75">
      <c r="M61880" s="172"/>
      <c r="N61880" s="172"/>
      <c r="O61880" s="172"/>
      <c r="U61880" s="173"/>
    </row>
    <row r="61881" spans="13:21" s="104" customFormat="1" ht="15.75">
      <c r="M61881" s="172"/>
      <c r="N61881" s="172"/>
      <c r="O61881" s="172"/>
      <c r="U61881" s="173"/>
    </row>
    <row r="61882" spans="13:21" s="104" customFormat="1" ht="15.75">
      <c r="M61882" s="172"/>
      <c r="N61882" s="172"/>
      <c r="O61882" s="172"/>
      <c r="U61882" s="173"/>
    </row>
    <row r="61883" spans="13:21" s="104" customFormat="1" ht="15.75">
      <c r="M61883" s="172"/>
      <c r="N61883" s="172"/>
      <c r="O61883" s="172"/>
      <c r="U61883" s="173"/>
    </row>
    <row r="61884" spans="13:21" s="104" customFormat="1" ht="15.75">
      <c r="M61884" s="172"/>
      <c r="N61884" s="172"/>
      <c r="O61884" s="172"/>
      <c r="U61884" s="173"/>
    </row>
    <row r="61885" spans="13:21" s="104" customFormat="1" ht="15.75">
      <c r="M61885" s="172"/>
      <c r="N61885" s="172"/>
      <c r="O61885" s="172"/>
      <c r="U61885" s="173"/>
    </row>
    <row r="61886" spans="13:21" s="104" customFormat="1" ht="15.75">
      <c r="M61886" s="172"/>
      <c r="N61886" s="172"/>
      <c r="O61886" s="172"/>
      <c r="U61886" s="173"/>
    </row>
    <row r="61887" spans="13:21" s="104" customFormat="1" ht="15.75">
      <c r="M61887" s="172"/>
      <c r="N61887" s="172"/>
      <c r="O61887" s="172"/>
      <c r="U61887" s="173"/>
    </row>
    <row r="61888" spans="13:21" s="104" customFormat="1" ht="15.75">
      <c r="M61888" s="172"/>
      <c r="N61888" s="172"/>
      <c r="O61888" s="172"/>
      <c r="U61888" s="173"/>
    </row>
    <row r="61889" spans="13:21" s="104" customFormat="1" ht="15.75">
      <c r="M61889" s="172"/>
      <c r="N61889" s="172"/>
      <c r="O61889" s="172"/>
      <c r="U61889" s="173"/>
    </row>
    <row r="61890" spans="13:21" s="104" customFormat="1" ht="15.75">
      <c r="M61890" s="172"/>
      <c r="N61890" s="172"/>
      <c r="O61890" s="172"/>
      <c r="U61890" s="173"/>
    </row>
    <row r="61891" spans="13:21" s="104" customFormat="1" ht="15.75">
      <c r="M61891" s="172"/>
      <c r="N61891" s="172"/>
      <c r="O61891" s="172"/>
      <c r="U61891" s="173"/>
    </row>
    <row r="61892" spans="13:21" s="104" customFormat="1" ht="15.75">
      <c r="M61892" s="172"/>
      <c r="N61892" s="172"/>
      <c r="O61892" s="172"/>
      <c r="U61892" s="173"/>
    </row>
    <row r="61893" spans="13:21" s="104" customFormat="1" ht="15.75">
      <c r="M61893" s="172"/>
      <c r="N61893" s="172"/>
      <c r="O61893" s="172"/>
      <c r="U61893" s="173"/>
    </row>
    <row r="61894" spans="13:21" s="104" customFormat="1" ht="15.75">
      <c r="M61894" s="172"/>
      <c r="N61894" s="172"/>
      <c r="O61894" s="172"/>
      <c r="U61894" s="173"/>
    </row>
    <row r="61895" spans="13:21" s="104" customFormat="1" ht="15.75">
      <c r="M61895" s="172"/>
      <c r="N61895" s="172"/>
      <c r="O61895" s="172"/>
      <c r="U61895" s="173"/>
    </row>
    <row r="61896" spans="13:21" s="104" customFormat="1" ht="15.75">
      <c r="M61896" s="172"/>
      <c r="N61896" s="172"/>
      <c r="O61896" s="172"/>
      <c r="U61896" s="173"/>
    </row>
    <row r="61897" spans="13:21" s="104" customFormat="1" ht="15.75">
      <c r="M61897" s="172"/>
      <c r="N61897" s="172"/>
      <c r="O61897" s="172"/>
      <c r="U61897" s="173"/>
    </row>
    <row r="61898" spans="13:21" s="104" customFormat="1" ht="15.75">
      <c r="M61898" s="172"/>
      <c r="N61898" s="172"/>
      <c r="O61898" s="172"/>
      <c r="U61898" s="173"/>
    </row>
    <row r="61899" spans="13:21" s="104" customFormat="1" ht="15.75">
      <c r="M61899" s="172"/>
      <c r="N61899" s="172"/>
      <c r="O61899" s="172"/>
      <c r="U61899" s="173"/>
    </row>
    <row r="61900" spans="13:21" s="104" customFormat="1" ht="15.75">
      <c r="M61900" s="172"/>
      <c r="N61900" s="172"/>
      <c r="O61900" s="172"/>
      <c r="U61900" s="173"/>
    </row>
    <row r="61901" spans="13:21" s="104" customFormat="1" ht="15.75">
      <c r="M61901" s="172"/>
      <c r="N61901" s="172"/>
      <c r="O61901" s="172"/>
      <c r="U61901" s="173"/>
    </row>
    <row r="61902" spans="13:21" s="104" customFormat="1" ht="15.75">
      <c r="M61902" s="172"/>
      <c r="N61902" s="172"/>
      <c r="O61902" s="172"/>
      <c r="U61902" s="173"/>
    </row>
    <row r="61903" spans="13:21" s="104" customFormat="1" ht="15.75">
      <c r="M61903" s="172"/>
      <c r="N61903" s="172"/>
      <c r="O61903" s="172"/>
      <c r="U61903" s="173"/>
    </row>
    <row r="61904" spans="13:21" s="104" customFormat="1" ht="15.75">
      <c r="M61904" s="172"/>
      <c r="N61904" s="172"/>
      <c r="O61904" s="172"/>
      <c r="U61904" s="173"/>
    </row>
    <row r="61905" spans="13:21" s="104" customFormat="1" ht="15.75">
      <c r="M61905" s="172"/>
      <c r="N61905" s="172"/>
      <c r="O61905" s="172"/>
      <c r="U61905" s="173"/>
    </row>
    <row r="61906" spans="13:21" s="104" customFormat="1" ht="15.75">
      <c r="M61906" s="172"/>
      <c r="N61906" s="172"/>
      <c r="O61906" s="172"/>
      <c r="U61906" s="173"/>
    </row>
    <row r="61907" spans="13:21" s="104" customFormat="1" ht="15.75">
      <c r="M61907" s="172"/>
      <c r="N61907" s="172"/>
      <c r="O61907" s="172"/>
      <c r="U61907" s="173"/>
    </row>
    <row r="61908" spans="13:21" s="104" customFormat="1" ht="15.75">
      <c r="M61908" s="172"/>
      <c r="N61908" s="172"/>
      <c r="O61908" s="172"/>
      <c r="U61908" s="173"/>
    </row>
    <row r="61909" spans="13:21" s="104" customFormat="1" ht="15.75">
      <c r="M61909" s="172"/>
      <c r="N61909" s="172"/>
      <c r="O61909" s="172"/>
      <c r="U61909" s="173"/>
    </row>
    <row r="61910" spans="13:21" s="104" customFormat="1" ht="15.75">
      <c r="M61910" s="172"/>
      <c r="N61910" s="172"/>
      <c r="O61910" s="172"/>
      <c r="U61910" s="173"/>
    </row>
    <row r="61911" spans="13:21" s="104" customFormat="1" ht="15.75">
      <c r="M61911" s="172"/>
      <c r="N61911" s="172"/>
      <c r="O61911" s="172"/>
      <c r="U61911" s="173"/>
    </row>
    <row r="61912" spans="13:21" s="104" customFormat="1" ht="15.75">
      <c r="M61912" s="172"/>
      <c r="N61912" s="172"/>
      <c r="O61912" s="172"/>
      <c r="U61912" s="173"/>
    </row>
    <row r="61913" spans="13:21" s="104" customFormat="1" ht="15.75">
      <c r="M61913" s="172"/>
      <c r="N61913" s="172"/>
      <c r="O61913" s="172"/>
      <c r="U61913" s="173"/>
    </row>
    <row r="61914" spans="13:21" s="104" customFormat="1" ht="15.75">
      <c r="M61914" s="172"/>
      <c r="N61914" s="172"/>
      <c r="O61914" s="172"/>
      <c r="U61914" s="173"/>
    </row>
    <row r="61915" spans="13:21" s="104" customFormat="1" ht="15.75">
      <c r="M61915" s="172"/>
      <c r="N61915" s="172"/>
      <c r="O61915" s="172"/>
      <c r="U61915" s="173"/>
    </row>
    <row r="61916" spans="13:21" s="104" customFormat="1" ht="15.75">
      <c r="M61916" s="172"/>
      <c r="N61916" s="172"/>
      <c r="O61916" s="172"/>
      <c r="U61916" s="173"/>
    </row>
    <row r="61917" spans="13:21" s="104" customFormat="1" ht="15.75">
      <c r="M61917" s="172"/>
      <c r="N61917" s="172"/>
      <c r="O61917" s="172"/>
      <c r="U61917" s="173"/>
    </row>
    <row r="61918" spans="13:21" s="104" customFormat="1" ht="15.75">
      <c r="M61918" s="172"/>
      <c r="N61918" s="172"/>
      <c r="O61918" s="172"/>
      <c r="U61918" s="173"/>
    </row>
    <row r="61919" spans="13:21" s="104" customFormat="1" ht="15.75">
      <c r="M61919" s="172"/>
      <c r="N61919" s="172"/>
      <c r="O61919" s="172"/>
      <c r="U61919" s="173"/>
    </row>
    <row r="61920" spans="13:21" s="104" customFormat="1" ht="15.75">
      <c r="M61920" s="172"/>
      <c r="N61920" s="172"/>
      <c r="O61920" s="172"/>
      <c r="U61920" s="173"/>
    </row>
    <row r="61921" spans="13:21" s="104" customFormat="1" ht="15.75">
      <c r="M61921" s="172"/>
      <c r="N61921" s="172"/>
      <c r="O61921" s="172"/>
      <c r="U61921" s="173"/>
    </row>
    <row r="61922" spans="13:21" s="104" customFormat="1" ht="15.75">
      <c r="M61922" s="172"/>
      <c r="N61922" s="172"/>
      <c r="O61922" s="172"/>
      <c r="U61922" s="173"/>
    </row>
    <row r="61923" spans="13:21" s="104" customFormat="1" ht="15.75">
      <c r="M61923" s="172"/>
      <c r="N61923" s="172"/>
      <c r="O61923" s="172"/>
      <c r="U61923" s="173"/>
    </row>
    <row r="61924" spans="13:21" s="104" customFormat="1" ht="15.75">
      <c r="M61924" s="172"/>
      <c r="N61924" s="172"/>
      <c r="O61924" s="172"/>
      <c r="U61924" s="173"/>
    </row>
    <row r="61925" spans="13:21" s="104" customFormat="1" ht="15.75">
      <c r="M61925" s="172"/>
      <c r="N61925" s="172"/>
      <c r="O61925" s="172"/>
      <c r="U61925" s="173"/>
    </row>
    <row r="61926" spans="13:21" s="104" customFormat="1" ht="15.75">
      <c r="M61926" s="172"/>
      <c r="N61926" s="172"/>
      <c r="O61926" s="172"/>
      <c r="U61926" s="173"/>
    </row>
    <row r="61927" spans="13:21" s="104" customFormat="1" ht="15.75">
      <c r="M61927" s="172"/>
      <c r="N61927" s="172"/>
      <c r="O61927" s="172"/>
      <c r="U61927" s="173"/>
    </row>
    <row r="61928" spans="13:21" s="104" customFormat="1" ht="15.75">
      <c r="M61928" s="172"/>
      <c r="N61928" s="172"/>
      <c r="O61928" s="172"/>
      <c r="U61928" s="173"/>
    </row>
    <row r="61929" spans="13:21" s="104" customFormat="1" ht="15.75">
      <c r="M61929" s="172"/>
      <c r="N61929" s="172"/>
      <c r="O61929" s="172"/>
      <c r="U61929" s="173"/>
    </row>
    <row r="61930" spans="13:21" s="104" customFormat="1" ht="15.75">
      <c r="M61930" s="172"/>
      <c r="N61930" s="172"/>
      <c r="O61930" s="172"/>
      <c r="U61930" s="173"/>
    </row>
    <row r="61931" spans="13:21" s="104" customFormat="1" ht="15.75">
      <c r="M61931" s="172"/>
      <c r="N61931" s="172"/>
      <c r="O61931" s="172"/>
      <c r="U61931" s="173"/>
    </row>
    <row r="61932" spans="13:21" s="104" customFormat="1" ht="15.75">
      <c r="M61932" s="172"/>
      <c r="N61932" s="172"/>
      <c r="O61932" s="172"/>
      <c r="U61932" s="173"/>
    </row>
    <row r="61933" spans="13:21" s="104" customFormat="1" ht="15.75">
      <c r="M61933" s="172"/>
      <c r="N61933" s="172"/>
      <c r="O61933" s="172"/>
      <c r="U61933" s="173"/>
    </row>
    <row r="61934" spans="13:21" s="104" customFormat="1" ht="15.75">
      <c r="M61934" s="172"/>
      <c r="N61934" s="172"/>
      <c r="O61934" s="172"/>
      <c r="U61934" s="173"/>
    </row>
    <row r="61935" spans="13:21" s="104" customFormat="1" ht="15.75">
      <c r="M61935" s="172"/>
      <c r="N61935" s="172"/>
      <c r="O61935" s="172"/>
      <c r="U61935" s="173"/>
    </row>
    <row r="61936" spans="13:21" s="104" customFormat="1" ht="15.75">
      <c r="M61936" s="172"/>
      <c r="N61936" s="172"/>
      <c r="O61936" s="172"/>
      <c r="U61936" s="173"/>
    </row>
    <row r="61937" spans="13:21" s="104" customFormat="1" ht="15.75">
      <c r="M61937" s="172"/>
      <c r="N61937" s="172"/>
      <c r="O61937" s="172"/>
      <c r="U61937" s="173"/>
    </row>
    <row r="61938" spans="13:21" s="104" customFormat="1" ht="15.75">
      <c r="M61938" s="172"/>
      <c r="N61938" s="172"/>
      <c r="O61938" s="172"/>
      <c r="U61938" s="173"/>
    </row>
    <row r="61939" spans="13:21" s="104" customFormat="1" ht="15.75">
      <c r="M61939" s="172"/>
      <c r="N61939" s="172"/>
      <c r="O61939" s="172"/>
      <c r="U61939" s="173"/>
    </row>
    <row r="61940" spans="13:21" s="104" customFormat="1" ht="15.75">
      <c r="M61940" s="172"/>
      <c r="N61940" s="172"/>
      <c r="O61940" s="172"/>
      <c r="U61940" s="173"/>
    </row>
    <row r="61941" spans="13:21" s="104" customFormat="1" ht="15.75">
      <c r="M61941" s="172"/>
      <c r="N61941" s="172"/>
      <c r="O61941" s="172"/>
      <c r="U61941" s="173"/>
    </row>
    <row r="61942" spans="13:21" s="104" customFormat="1" ht="15.75">
      <c r="M61942" s="172"/>
      <c r="N61942" s="172"/>
      <c r="O61942" s="172"/>
      <c r="U61942" s="173"/>
    </row>
    <row r="61943" spans="13:21" s="104" customFormat="1" ht="15.75">
      <c r="M61943" s="172"/>
      <c r="N61943" s="172"/>
      <c r="O61943" s="172"/>
      <c r="U61943" s="173"/>
    </row>
    <row r="61944" spans="13:21" s="104" customFormat="1" ht="15.75">
      <c r="M61944" s="172"/>
      <c r="N61944" s="172"/>
      <c r="O61944" s="172"/>
      <c r="U61944" s="173"/>
    </row>
    <row r="61945" spans="13:21" s="104" customFormat="1" ht="15.75">
      <c r="M61945" s="172"/>
      <c r="N61945" s="172"/>
      <c r="O61945" s="172"/>
      <c r="U61945" s="173"/>
    </row>
    <row r="61946" spans="13:21" s="104" customFormat="1" ht="15.75">
      <c r="M61946" s="172"/>
      <c r="N61946" s="172"/>
      <c r="O61946" s="172"/>
      <c r="U61946" s="173"/>
    </row>
    <row r="61947" spans="13:21" s="104" customFormat="1" ht="15.75">
      <c r="M61947" s="172"/>
      <c r="N61947" s="172"/>
      <c r="O61947" s="172"/>
      <c r="U61947" s="173"/>
    </row>
    <row r="61948" spans="13:21" s="104" customFormat="1" ht="15.75">
      <c r="M61948" s="172"/>
      <c r="N61948" s="172"/>
      <c r="O61948" s="172"/>
      <c r="U61948" s="173"/>
    </row>
    <row r="61949" spans="13:21" s="104" customFormat="1" ht="15.75">
      <c r="M61949" s="172"/>
      <c r="N61949" s="172"/>
      <c r="O61949" s="172"/>
      <c r="U61949" s="173"/>
    </row>
    <row r="61950" spans="13:21" s="104" customFormat="1" ht="15.75">
      <c r="M61950" s="172"/>
      <c r="N61950" s="172"/>
      <c r="O61950" s="172"/>
      <c r="U61950" s="173"/>
    </row>
    <row r="61951" spans="13:21" s="104" customFormat="1" ht="15.75">
      <c r="M61951" s="172"/>
      <c r="N61951" s="172"/>
      <c r="O61951" s="172"/>
      <c r="U61951" s="173"/>
    </row>
    <row r="61952" spans="13:21" s="104" customFormat="1" ht="15.75">
      <c r="M61952" s="172"/>
      <c r="N61952" s="172"/>
      <c r="O61952" s="172"/>
      <c r="U61952" s="173"/>
    </row>
    <row r="61953" spans="13:21" s="104" customFormat="1" ht="15.75">
      <c r="M61953" s="172"/>
      <c r="N61953" s="172"/>
      <c r="O61953" s="172"/>
      <c r="U61953" s="173"/>
    </row>
    <row r="61954" spans="13:21" s="104" customFormat="1" ht="15.75">
      <c r="M61954" s="172"/>
      <c r="N61954" s="172"/>
      <c r="O61954" s="172"/>
      <c r="U61954" s="173"/>
    </row>
    <row r="61955" spans="13:21" s="104" customFormat="1" ht="15.75">
      <c r="M61955" s="172"/>
      <c r="N61955" s="172"/>
      <c r="O61955" s="172"/>
      <c r="U61955" s="173"/>
    </row>
    <row r="61956" spans="13:21" s="104" customFormat="1" ht="15.75">
      <c r="M61956" s="172"/>
      <c r="N61956" s="172"/>
      <c r="O61956" s="172"/>
      <c r="U61956" s="173"/>
    </row>
    <row r="61957" spans="13:21" s="104" customFormat="1" ht="15.75">
      <c r="M61957" s="172"/>
      <c r="N61957" s="172"/>
      <c r="O61957" s="172"/>
      <c r="U61957" s="173"/>
    </row>
    <row r="61958" spans="13:21" s="104" customFormat="1" ht="15.75">
      <c r="M61958" s="172"/>
      <c r="N61958" s="172"/>
      <c r="O61958" s="172"/>
      <c r="U61958" s="173"/>
    </row>
    <row r="61959" spans="13:21" s="104" customFormat="1" ht="15.75">
      <c r="M61959" s="172"/>
      <c r="N61959" s="172"/>
      <c r="O61959" s="172"/>
      <c r="U61959" s="173"/>
    </row>
    <row r="61960" spans="13:21" s="104" customFormat="1" ht="15.75">
      <c r="M61960" s="172"/>
      <c r="N61960" s="172"/>
      <c r="O61960" s="172"/>
      <c r="U61960" s="173"/>
    </row>
    <row r="61961" spans="13:21" s="104" customFormat="1" ht="15.75">
      <c r="M61961" s="172"/>
      <c r="N61961" s="172"/>
      <c r="O61961" s="172"/>
      <c r="U61961" s="173"/>
    </row>
    <row r="61962" spans="13:21" s="104" customFormat="1" ht="15.75">
      <c r="M61962" s="172"/>
      <c r="N61962" s="172"/>
      <c r="O61962" s="172"/>
      <c r="U61962" s="173"/>
    </row>
    <row r="61963" spans="13:21" s="104" customFormat="1" ht="15.75">
      <c r="M61963" s="172"/>
      <c r="N61963" s="172"/>
      <c r="O61963" s="172"/>
      <c r="U61963" s="173"/>
    </row>
    <row r="61964" spans="13:21" s="104" customFormat="1" ht="15.75">
      <c r="M61964" s="172"/>
      <c r="N61964" s="172"/>
      <c r="O61964" s="172"/>
      <c r="U61964" s="173"/>
    </row>
    <row r="61965" spans="13:21" s="104" customFormat="1" ht="15.75">
      <c r="M61965" s="172"/>
      <c r="N61965" s="172"/>
      <c r="O61965" s="172"/>
      <c r="U61965" s="173"/>
    </row>
    <row r="61966" spans="13:21" s="104" customFormat="1" ht="15.75">
      <c r="M61966" s="172"/>
      <c r="N61966" s="172"/>
      <c r="O61966" s="172"/>
      <c r="U61966" s="173"/>
    </row>
    <row r="61967" spans="13:21" s="104" customFormat="1" ht="15.75">
      <c r="M61967" s="172"/>
      <c r="N61967" s="172"/>
      <c r="O61967" s="172"/>
      <c r="U61967" s="173"/>
    </row>
    <row r="61968" spans="13:21" s="104" customFormat="1" ht="15.75">
      <c r="M61968" s="172"/>
      <c r="N61968" s="172"/>
      <c r="O61968" s="172"/>
      <c r="U61968" s="173"/>
    </row>
    <row r="61969" spans="13:21" s="104" customFormat="1" ht="15.75">
      <c r="M61969" s="172"/>
      <c r="N61969" s="172"/>
      <c r="O61969" s="172"/>
      <c r="U61969" s="173"/>
    </row>
    <row r="61970" spans="13:21" s="104" customFormat="1" ht="15.75">
      <c r="M61970" s="172"/>
      <c r="N61970" s="172"/>
      <c r="O61970" s="172"/>
      <c r="U61970" s="173"/>
    </row>
    <row r="61971" spans="13:21" s="104" customFormat="1" ht="15.75">
      <c r="M61971" s="172"/>
      <c r="N61971" s="172"/>
      <c r="O61971" s="172"/>
      <c r="U61971" s="173"/>
    </row>
    <row r="61972" spans="13:21" s="104" customFormat="1" ht="15.75">
      <c r="M61972" s="172"/>
      <c r="N61972" s="172"/>
      <c r="O61972" s="172"/>
      <c r="U61972" s="173"/>
    </row>
    <row r="61973" spans="13:21" s="104" customFormat="1" ht="15.75">
      <c r="M61973" s="172"/>
      <c r="N61973" s="172"/>
      <c r="O61973" s="172"/>
      <c r="U61973" s="173"/>
    </row>
    <row r="61974" spans="13:21" s="104" customFormat="1" ht="15.75">
      <c r="M61974" s="172"/>
      <c r="N61974" s="172"/>
      <c r="O61974" s="172"/>
      <c r="U61974" s="173"/>
    </row>
    <row r="61975" spans="13:21" s="104" customFormat="1" ht="15.75">
      <c r="M61975" s="172"/>
      <c r="N61975" s="172"/>
      <c r="O61975" s="172"/>
      <c r="U61975" s="173"/>
    </row>
    <row r="61976" spans="13:21" s="104" customFormat="1" ht="15.75">
      <c r="M61976" s="172"/>
      <c r="N61976" s="172"/>
      <c r="O61976" s="172"/>
      <c r="U61976" s="173"/>
    </row>
    <row r="61977" spans="13:21" s="104" customFormat="1" ht="15.75">
      <c r="M61977" s="172"/>
      <c r="N61977" s="172"/>
      <c r="O61977" s="172"/>
      <c r="U61977" s="173"/>
    </row>
    <row r="61978" spans="13:21" s="104" customFormat="1" ht="15.75">
      <c r="M61978" s="172"/>
      <c r="N61978" s="172"/>
      <c r="O61978" s="172"/>
      <c r="U61978" s="173"/>
    </row>
    <row r="61979" spans="13:21" s="104" customFormat="1" ht="15.75">
      <c r="M61979" s="172"/>
      <c r="N61979" s="172"/>
      <c r="O61979" s="172"/>
      <c r="U61979" s="173"/>
    </row>
    <row r="61980" spans="13:21" s="104" customFormat="1" ht="15.75">
      <c r="M61980" s="172"/>
      <c r="N61980" s="172"/>
      <c r="O61980" s="172"/>
      <c r="U61980" s="173"/>
    </row>
    <row r="61981" spans="13:21" s="104" customFormat="1" ht="15.75">
      <c r="M61981" s="172"/>
      <c r="N61981" s="172"/>
      <c r="O61981" s="172"/>
      <c r="U61981" s="173"/>
    </row>
    <row r="61982" spans="13:21" s="104" customFormat="1" ht="15.75">
      <c r="M61982" s="172"/>
      <c r="N61982" s="172"/>
      <c r="O61982" s="172"/>
      <c r="U61982" s="173"/>
    </row>
    <row r="61983" spans="13:21" s="104" customFormat="1" ht="15.75">
      <c r="M61983" s="172"/>
      <c r="N61983" s="172"/>
      <c r="O61983" s="172"/>
      <c r="U61983" s="173"/>
    </row>
    <row r="61984" spans="13:21" s="104" customFormat="1" ht="15.75">
      <c r="M61984" s="172"/>
      <c r="N61984" s="172"/>
      <c r="O61984" s="172"/>
      <c r="U61984" s="173"/>
    </row>
    <row r="61985" spans="13:21" s="104" customFormat="1" ht="15.75">
      <c r="M61985" s="172"/>
      <c r="N61985" s="172"/>
      <c r="O61985" s="172"/>
      <c r="U61985" s="173"/>
    </row>
    <row r="61986" spans="13:21" s="104" customFormat="1" ht="15.75">
      <c r="M61986" s="172"/>
      <c r="N61986" s="172"/>
      <c r="O61986" s="172"/>
      <c r="U61986" s="173"/>
    </row>
    <row r="61987" spans="13:21" s="104" customFormat="1" ht="15.75">
      <c r="M61987" s="172"/>
      <c r="N61987" s="172"/>
      <c r="O61987" s="172"/>
      <c r="U61987" s="173"/>
    </row>
    <row r="61988" spans="13:21" s="104" customFormat="1" ht="15.75">
      <c r="M61988" s="172"/>
      <c r="N61988" s="172"/>
      <c r="O61988" s="172"/>
      <c r="U61988" s="173"/>
    </row>
    <row r="61989" spans="13:21" s="104" customFormat="1" ht="15.75">
      <c r="M61989" s="172"/>
      <c r="N61989" s="172"/>
      <c r="O61989" s="172"/>
      <c r="U61989" s="173"/>
    </row>
    <row r="61990" spans="13:21" s="104" customFormat="1" ht="15.75">
      <c r="M61990" s="172"/>
      <c r="N61990" s="172"/>
      <c r="O61990" s="172"/>
      <c r="U61990" s="173"/>
    </row>
    <row r="61991" spans="13:21" s="104" customFormat="1" ht="15.75">
      <c r="M61991" s="172"/>
      <c r="N61991" s="172"/>
      <c r="O61991" s="172"/>
      <c r="U61991" s="173"/>
    </row>
    <row r="61992" spans="13:21" s="104" customFormat="1" ht="15.75">
      <c r="M61992" s="172"/>
      <c r="N61992" s="172"/>
      <c r="O61992" s="172"/>
      <c r="U61992" s="173"/>
    </row>
    <row r="61993" spans="13:21" s="104" customFormat="1" ht="15.75">
      <c r="M61993" s="172"/>
      <c r="N61993" s="172"/>
      <c r="O61993" s="172"/>
      <c r="U61993" s="173"/>
    </row>
    <row r="61994" spans="13:21" s="104" customFormat="1" ht="15.75">
      <c r="M61994" s="172"/>
      <c r="N61994" s="172"/>
      <c r="O61994" s="172"/>
      <c r="U61994" s="173"/>
    </row>
    <row r="61995" spans="13:21" s="104" customFormat="1" ht="15.75">
      <c r="M61995" s="172"/>
      <c r="N61995" s="172"/>
      <c r="O61995" s="172"/>
      <c r="U61995" s="173"/>
    </row>
    <row r="61996" spans="13:21" s="104" customFormat="1" ht="15.75">
      <c r="M61996" s="172"/>
      <c r="N61996" s="172"/>
      <c r="O61996" s="172"/>
      <c r="U61996" s="173"/>
    </row>
    <row r="61997" spans="13:21" s="104" customFormat="1" ht="15.75">
      <c r="M61997" s="172"/>
      <c r="N61997" s="172"/>
      <c r="O61997" s="172"/>
      <c r="U61997" s="173"/>
    </row>
    <row r="61998" spans="13:21" s="104" customFormat="1" ht="15.75">
      <c r="M61998" s="172"/>
      <c r="N61998" s="172"/>
      <c r="O61998" s="172"/>
      <c r="U61998" s="173"/>
    </row>
    <row r="61999" spans="13:21" s="104" customFormat="1" ht="15.75">
      <c r="M61999" s="172"/>
      <c r="N61999" s="172"/>
      <c r="O61999" s="172"/>
      <c r="U61999" s="173"/>
    </row>
    <row r="62000" spans="13:21" s="104" customFormat="1" ht="15.75">
      <c r="M62000" s="172"/>
      <c r="N62000" s="172"/>
      <c r="O62000" s="172"/>
      <c r="U62000" s="173"/>
    </row>
    <row r="62001" spans="13:21" s="104" customFormat="1" ht="15.75">
      <c r="M62001" s="172"/>
      <c r="N62001" s="172"/>
      <c r="O62001" s="172"/>
      <c r="U62001" s="173"/>
    </row>
    <row r="62002" spans="13:21" s="104" customFormat="1" ht="15.75">
      <c r="M62002" s="172"/>
      <c r="N62002" s="172"/>
      <c r="O62002" s="172"/>
      <c r="U62002" s="173"/>
    </row>
    <row r="62003" spans="13:21" s="104" customFormat="1" ht="15.75">
      <c r="M62003" s="172"/>
      <c r="N62003" s="172"/>
      <c r="O62003" s="172"/>
      <c r="U62003" s="173"/>
    </row>
    <row r="62004" spans="13:21" s="104" customFormat="1" ht="15.75">
      <c r="M62004" s="172"/>
      <c r="N62004" s="172"/>
      <c r="O62004" s="172"/>
      <c r="U62004" s="173"/>
    </row>
    <row r="62005" spans="13:21" s="104" customFormat="1" ht="15.75">
      <c r="M62005" s="172"/>
      <c r="N62005" s="172"/>
      <c r="O62005" s="172"/>
      <c r="U62005" s="173"/>
    </row>
    <row r="62006" spans="13:21" s="104" customFormat="1" ht="15.75">
      <c r="M62006" s="172"/>
      <c r="N62006" s="172"/>
      <c r="O62006" s="172"/>
      <c r="U62006" s="173"/>
    </row>
    <row r="62007" spans="13:21" s="104" customFormat="1" ht="15.75">
      <c r="M62007" s="172"/>
      <c r="N62007" s="172"/>
      <c r="O62007" s="172"/>
      <c r="U62007" s="173"/>
    </row>
    <row r="62008" spans="13:21" s="104" customFormat="1" ht="15.75">
      <c r="M62008" s="172"/>
      <c r="N62008" s="172"/>
      <c r="O62008" s="172"/>
      <c r="U62008" s="173"/>
    </row>
    <row r="62009" spans="13:21" s="104" customFormat="1" ht="15.75">
      <c r="M62009" s="172"/>
      <c r="N62009" s="172"/>
      <c r="O62009" s="172"/>
      <c r="U62009" s="173"/>
    </row>
    <row r="62010" spans="13:21" s="104" customFormat="1" ht="15.75">
      <c r="M62010" s="172"/>
      <c r="N62010" s="172"/>
      <c r="O62010" s="172"/>
      <c r="U62010" s="173"/>
    </row>
    <row r="62011" spans="13:21" s="104" customFormat="1" ht="15.75">
      <c r="M62011" s="172"/>
      <c r="N62011" s="172"/>
      <c r="O62011" s="172"/>
      <c r="U62011" s="173"/>
    </row>
    <row r="62012" spans="13:21" s="104" customFormat="1" ht="15.75">
      <c r="M62012" s="172"/>
      <c r="N62012" s="172"/>
      <c r="O62012" s="172"/>
      <c r="U62012" s="173"/>
    </row>
    <row r="62013" spans="13:21" s="104" customFormat="1" ht="15.75">
      <c r="M62013" s="172"/>
      <c r="N62013" s="172"/>
      <c r="O62013" s="172"/>
      <c r="U62013" s="173"/>
    </row>
    <row r="62014" spans="13:21" s="104" customFormat="1" ht="15.75">
      <c r="M62014" s="172"/>
      <c r="N62014" s="172"/>
      <c r="O62014" s="172"/>
      <c r="U62014" s="173"/>
    </row>
    <row r="62015" spans="13:21" s="104" customFormat="1" ht="15.75">
      <c r="M62015" s="172"/>
      <c r="N62015" s="172"/>
      <c r="O62015" s="172"/>
      <c r="U62015" s="173"/>
    </row>
    <row r="62016" spans="13:21" s="104" customFormat="1" ht="15.75">
      <c r="M62016" s="172"/>
      <c r="N62016" s="172"/>
      <c r="O62016" s="172"/>
      <c r="U62016" s="173"/>
    </row>
    <row r="62017" spans="13:21" s="104" customFormat="1" ht="15.75">
      <c r="M62017" s="172"/>
      <c r="N62017" s="172"/>
      <c r="O62017" s="172"/>
      <c r="U62017" s="173"/>
    </row>
    <row r="62018" spans="13:21" s="104" customFormat="1" ht="15.75">
      <c r="M62018" s="172"/>
      <c r="N62018" s="172"/>
      <c r="O62018" s="172"/>
      <c r="U62018" s="173"/>
    </row>
    <row r="62019" spans="13:21" s="104" customFormat="1" ht="15.75">
      <c r="M62019" s="172"/>
      <c r="N62019" s="172"/>
      <c r="O62019" s="172"/>
      <c r="U62019" s="173"/>
    </row>
    <row r="62020" spans="13:21" s="104" customFormat="1" ht="15.75">
      <c r="M62020" s="172"/>
      <c r="N62020" s="172"/>
      <c r="O62020" s="172"/>
      <c r="U62020" s="173"/>
    </row>
    <row r="62021" spans="13:21" s="104" customFormat="1" ht="15.75">
      <c r="M62021" s="172"/>
      <c r="N62021" s="172"/>
      <c r="O62021" s="172"/>
      <c r="U62021" s="173"/>
    </row>
    <row r="62022" spans="13:21" s="104" customFormat="1" ht="15.75">
      <c r="M62022" s="172"/>
      <c r="N62022" s="172"/>
      <c r="O62022" s="172"/>
      <c r="U62022" s="173"/>
    </row>
    <row r="62023" spans="13:21" s="104" customFormat="1" ht="15.75">
      <c r="M62023" s="172"/>
      <c r="N62023" s="172"/>
      <c r="O62023" s="172"/>
      <c r="U62023" s="173"/>
    </row>
    <row r="62024" spans="13:21" s="104" customFormat="1" ht="15.75">
      <c r="M62024" s="172"/>
      <c r="N62024" s="172"/>
      <c r="O62024" s="172"/>
      <c r="U62024" s="173"/>
    </row>
    <row r="62025" spans="13:21" s="104" customFormat="1" ht="15.75">
      <c r="M62025" s="172"/>
      <c r="N62025" s="172"/>
      <c r="O62025" s="172"/>
      <c r="U62025" s="173"/>
    </row>
    <row r="62026" spans="13:21" s="104" customFormat="1" ht="15.75">
      <c r="M62026" s="172"/>
      <c r="N62026" s="172"/>
      <c r="O62026" s="172"/>
      <c r="U62026" s="173"/>
    </row>
    <row r="62027" spans="13:21" s="104" customFormat="1" ht="15.75">
      <c r="M62027" s="172"/>
      <c r="N62027" s="172"/>
      <c r="O62027" s="172"/>
      <c r="U62027" s="173"/>
    </row>
    <row r="62028" spans="13:21" s="104" customFormat="1" ht="15.75">
      <c r="M62028" s="172"/>
      <c r="N62028" s="172"/>
      <c r="O62028" s="172"/>
      <c r="U62028" s="173"/>
    </row>
    <row r="62029" spans="13:21" s="104" customFormat="1" ht="15.75">
      <c r="M62029" s="172"/>
      <c r="N62029" s="172"/>
      <c r="O62029" s="172"/>
      <c r="U62029" s="173"/>
    </row>
    <row r="62030" spans="13:21" s="104" customFormat="1" ht="15.75">
      <c r="M62030" s="172"/>
      <c r="N62030" s="172"/>
      <c r="O62030" s="172"/>
      <c r="U62030" s="173"/>
    </row>
    <row r="62031" spans="13:21" s="104" customFormat="1" ht="15.75">
      <c r="M62031" s="172"/>
      <c r="N62031" s="172"/>
      <c r="O62031" s="172"/>
      <c r="U62031" s="173"/>
    </row>
    <row r="62032" spans="13:21" s="104" customFormat="1" ht="15.75">
      <c r="M62032" s="172"/>
      <c r="N62032" s="172"/>
      <c r="O62032" s="172"/>
      <c r="U62032" s="173"/>
    </row>
    <row r="62033" spans="13:21" s="104" customFormat="1" ht="15.75">
      <c r="M62033" s="172"/>
      <c r="N62033" s="172"/>
      <c r="O62033" s="172"/>
      <c r="U62033" s="173"/>
    </row>
    <row r="62034" spans="13:21" s="104" customFormat="1" ht="15.75">
      <c r="M62034" s="172"/>
      <c r="N62034" s="172"/>
      <c r="O62034" s="172"/>
      <c r="U62034" s="173"/>
    </row>
    <row r="62035" spans="13:21" s="104" customFormat="1" ht="15.75">
      <c r="M62035" s="172"/>
      <c r="N62035" s="172"/>
      <c r="O62035" s="172"/>
      <c r="U62035" s="173"/>
    </row>
    <row r="62036" spans="13:21" s="104" customFormat="1" ht="15.75">
      <c r="M62036" s="172"/>
      <c r="N62036" s="172"/>
      <c r="O62036" s="172"/>
      <c r="U62036" s="173"/>
    </row>
    <row r="62037" spans="13:21" s="104" customFormat="1" ht="15.75">
      <c r="M62037" s="172"/>
      <c r="N62037" s="172"/>
      <c r="O62037" s="172"/>
      <c r="U62037" s="173"/>
    </row>
    <row r="62038" spans="13:21" s="104" customFormat="1" ht="15.75">
      <c r="M62038" s="172"/>
      <c r="N62038" s="172"/>
      <c r="O62038" s="172"/>
      <c r="U62038" s="173"/>
    </row>
    <row r="62039" spans="13:21" s="104" customFormat="1" ht="15.75">
      <c r="M62039" s="172"/>
      <c r="N62039" s="172"/>
      <c r="O62039" s="172"/>
      <c r="U62039" s="173"/>
    </row>
    <row r="62040" spans="13:21" s="104" customFormat="1" ht="15.75">
      <c r="M62040" s="172"/>
      <c r="N62040" s="172"/>
      <c r="O62040" s="172"/>
      <c r="U62040" s="173"/>
    </row>
    <row r="62041" spans="13:21" s="104" customFormat="1" ht="15.75">
      <c r="M62041" s="172"/>
      <c r="N62041" s="172"/>
      <c r="O62041" s="172"/>
      <c r="U62041" s="173"/>
    </row>
    <row r="62042" spans="13:21" s="104" customFormat="1" ht="15.75">
      <c r="M62042" s="172"/>
      <c r="N62042" s="172"/>
      <c r="O62042" s="172"/>
      <c r="U62042" s="173"/>
    </row>
    <row r="62043" spans="13:21" s="104" customFormat="1" ht="15.75">
      <c r="M62043" s="172"/>
      <c r="N62043" s="172"/>
      <c r="O62043" s="172"/>
      <c r="U62043" s="173"/>
    </row>
    <row r="62044" spans="13:21" s="104" customFormat="1" ht="15.75">
      <c r="M62044" s="172"/>
      <c r="N62044" s="172"/>
      <c r="O62044" s="172"/>
      <c r="U62044" s="173"/>
    </row>
    <row r="62045" spans="13:21" s="104" customFormat="1" ht="15.75">
      <c r="M62045" s="172"/>
      <c r="N62045" s="172"/>
      <c r="O62045" s="172"/>
      <c r="U62045" s="173"/>
    </row>
    <row r="62046" spans="13:21" s="104" customFormat="1" ht="15.75">
      <c r="M62046" s="172"/>
      <c r="N62046" s="172"/>
      <c r="O62046" s="172"/>
      <c r="U62046" s="173"/>
    </row>
    <row r="62047" spans="13:21" s="104" customFormat="1" ht="15.75">
      <c r="M62047" s="172"/>
      <c r="N62047" s="172"/>
      <c r="O62047" s="172"/>
      <c r="U62047" s="173"/>
    </row>
    <row r="62048" spans="13:21" s="104" customFormat="1" ht="15.75">
      <c r="M62048" s="172"/>
      <c r="N62048" s="172"/>
      <c r="O62048" s="172"/>
      <c r="U62048" s="173"/>
    </row>
    <row r="62049" spans="13:21" s="104" customFormat="1" ht="15.75">
      <c r="M62049" s="172"/>
      <c r="N62049" s="172"/>
      <c r="O62049" s="172"/>
      <c r="U62049" s="173"/>
    </row>
    <row r="62050" spans="13:21" s="104" customFormat="1" ht="15.75">
      <c r="M62050" s="172"/>
      <c r="N62050" s="172"/>
      <c r="O62050" s="172"/>
      <c r="U62050" s="173"/>
    </row>
    <row r="62051" spans="13:21" s="104" customFormat="1" ht="15.75">
      <c r="M62051" s="172"/>
      <c r="N62051" s="172"/>
      <c r="O62051" s="172"/>
      <c r="U62051" s="173"/>
    </row>
    <row r="62052" spans="13:21" s="104" customFormat="1" ht="15.75">
      <c r="M62052" s="172"/>
      <c r="N62052" s="172"/>
      <c r="O62052" s="172"/>
      <c r="U62052" s="173"/>
    </row>
    <row r="62053" spans="13:21" s="104" customFormat="1" ht="15.75">
      <c r="M62053" s="172"/>
      <c r="N62053" s="172"/>
      <c r="O62053" s="172"/>
      <c r="U62053" s="173"/>
    </row>
    <row r="62054" spans="13:21" s="104" customFormat="1" ht="15.75">
      <c r="M62054" s="172"/>
      <c r="N62054" s="172"/>
      <c r="O62054" s="172"/>
      <c r="U62054" s="173"/>
    </row>
    <row r="62055" spans="13:21" s="104" customFormat="1" ht="15.75">
      <c r="M62055" s="172"/>
      <c r="N62055" s="172"/>
      <c r="O62055" s="172"/>
      <c r="U62055" s="173"/>
    </row>
    <row r="62056" spans="13:21" s="104" customFormat="1" ht="15.75">
      <c r="M62056" s="172"/>
      <c r="N62056" s="172"/>
      <c r="O62056" s="172"/>
      <c r="U62056" s="173"/>
    </row>
    <row r="62057" spans="13:21" s="104" customFormat="1" ht="15.75">
      <c r="M62057" s="172"/>
      <c r="N62057" s="172"/>
      <c r="O62057" s="172"/>
      <c r="U62057" s="173"/>
    </row>
    <row r="62058" spans="13:21" s="104" customFormat="1" ht="15.75">
      <c r="M62058" s="172"/>
      <c r="N62058" s="172"/>
      <c r="O62058" s="172"/>
      <c r="U62058" s="173"/>
    </row>
    <row r="62059" spans="13:21" s="104" customFormat="1" ht="15.75">
      <c r="M62059" s="172"/>
      <c r="N62059" s="172"/>
      <c r="O62059" s="172"/>
      <c r="U62059" s="173"/>
    </row>
    <row r="62060" spans="13:21" s="104" customFormat="1" ht="15.75">
      <c r="M62060" s="172"/>
      <c r="N62060" s="172"/>
      <c r="O62060" s="172"/>
      <c r="U62060" s="173"/>
    </row>
    <row r="62061" spans="13:21" s="104" customFormat="1" ht="15.75">
      <c r="M62061" s="172"/>
      <c r="N62061" s="172"/>
      <c r="O62061" s="172"/>
      <c r="U62061" s="173"/>
    </row>
    <row r="62062" spans="13:21" s="104" customFormat="1" ht="15.75">
      <c r="M62062" s="172"/>
      <c r="N62062" s="172"/>
      <c r="O62062" s="172"/>
      <c r="U62062" s="173"/>
    </row>
    <row r="62063" spans="13:21" s="104" customFormat="1" ht="15.75">
      <c r="M62063" s="172"/>
      <c r="N62063" s="172"/>
      <c r="O62063" s="172"/>
      <c r="U62063" s="173"/>
    </row>
    <row r="62064" spans="13:21" s="104" customFormat="1" ht="15.75">
      <c r="M62064" s="172"/>
      <c r="N62064" s="172"/>
      <c r="O62064" s="172"/>
      <c r="U62064" s="173"/>
    </row>
    <row r="62065" spans="13:21" s="104" customFormat="1" ht="15.75">
      <c r="M62065" s="172"/>
      <c r="N62065" s="172"/>
      <c r="O62065" s="172"/>
      <c r="U62065" s="173"/>
    </row>
    <row r="62066" spans="13:21" s="104" customFormat="1" ht="15.75">
      <c r="M62066" s="172"/>
      <c r="N62066" s="172"/>
      <c r="O62066" s="172"/>
      <c r="U62066" s="173"/>
    </row>
    <row r="62067" spans="13:21" s="104" customFormat="1" ht="15.75">
      <c r="M62067" s="172"/>
      <c r="N62067" s="172"/>
      <c r="O62067" s="172"/>
      <c r="U62067" s="173"/>
    </row>
    <row r="62068" spans="13:21" s="104" customFormat="1" ht="15.75">
      <c r="M62068" s="172"/>
      <c r="N62068" s="172"/>
      <c r="O62068" s="172"/>
      <c r="U62068" s="173"/>
    </row>
    <row r="62069" spans="13:21" s="104" customFormat="1" ht="15.75">
      <c r="M62069" s="172"/>
      <c r="N62069" s="172"/>
      <c r="O62069" s="172"/>
      <c r="U62069" s="173"/>
    </row>
    <row r="62070" spans="13:21" s="104" customFormat="1" ht="15.75">
      <c r="M62070" s="172"/>
      <c r="N62070" s="172"/>
      <c r="O62070" s="172"/>
      <c r="U62070" s="173"/>
    </row>
    <row r="62071" spans="13:21" s="104" customFormat="1" ht="15.75">
      <c r="M62071" s="172"/>
      <c r="N62071" s="172"/>
      <c r="O62071" s="172"/>
      <c r="U62071" s="173"/>
    </row>
    <row r="62072" spans="13:21" s="104" customFormat="1" ht="15.75">
      <c r="M62072" s="172"/>
      <c r="N62072" s="172"/>
      <c r="O62072" s="172"/>
      <c r="U62072" s="173"/>
    </row>
    <row r="62073" spans="13:21" s="104" customFormat="1" ht="15.75">
      <c r="M62073" s="172"/>
      <c r="N62073" s="172"/>
      <c r="O62073" s="172"/>
      <c r="U62073" s="173"/>
    </row>
    <row r="62074" spans="13:21" s="104" customFormat="1" ht="15.75">
      <c r="M62074" s="172"/>
      <c r="N62074" s="172"/>
      <c r="O62074" s="172"/>
      <c r="U62074" s="173"/>
    </row>
    <row r="62075" spans="13:21" s="104" customFormat="1" ht="15.75">
      <c r="M62075" s="172"/>
      <c r="N62075" s="172"/>
      <c r="O62075" s="172"/>
      <c r="U62075" s="173"/>
    </row>
    <row r="62076" spans="13:21" s="104" customFormat="1" ht="15.75">
      <c r="M62076" s="172"/>
      <c r="N62076" s="172"/>
      <c r="O62076" s="172"/>
      <c r="U62076" s="173"/>
    </row>
    <row r="62077" spans="13:21" s="104" customFormat="1" ht="15.75">
      <c r="M62077" s="172"/>
      <c r="N62077" s="172"/>
      <c r="O62077" s="172"/>
      <c r="U62077" s="173"/>
    </row>
    <row r="62078" spans="13:21" s="104" customFormat="1" ht="15.75">
      <c r="M62078" s="172"/>
      <c r="N62078" s="172"/>
      <c r="O62078" s="172"/>
      <c r="U62078" s="173"/>
    </row>
    <row r="62079" spans="13:21" s="104" customFormat="1" ht="15.75">
      <c r="M62079" s="172"/>
      <c r="N62079" s="172"/>
      <c r="O62079" s="172"/>
      <c r="U62079" s="173"/>
    </row>
    <row r="62080" spans="13:21" s="104" customFormat="1" ht="15.75">
      <c r="M62080" s="172"/>
      <c r="N62080" s="172"/>
      <c r="O62080" s="172"/>
      <c r="U62080" s="173"/>
    </row>
    <row r="62081" spans="13:21" s="104" customFormat="1" ht="15.75">
      <c r="M62081" s="172"/>
      <c r="N62081" s="172"/>
      <c r="O62081" s="172"/>
      <c r="U62081" s="173"/>
    </row>
    <row r="62082" spans="13:21" s="104" customFormat="1" ht="15.75">
      <c r="M62082" s="172"/>
      <c r="N62082" s="172"/>
      <c r="O62082" s="172"/>
      <c r="U62082" s="173"/>
    </row>
    <row r="62083" spans="13:21" s="104" customFormat="1" ht="15.75">
      <c r="M62083" s="172"/>
      <c r="N62083" s="172"/>
      <c r="O62083" s="172"/>
      <c r="U62083" s="173"/>
    </row>
    <row r="62084" spans="13:21" s="104" customFormat="1" ht="15.75">
      <c r="M62084" s="172"/>
      <c r="N62084" s="172"/>
      <c r="O62084" s="172"/>
      <c r="U62084" s="173"/>
    </row>
    <row r="62085" spans="13:21" s="104" customFormat="1" ht="15.75">
      <c r="M62085" s="172"/>
      <c r="N62085" s="172"/>
      <c r="O62085" s="172"/>
      <c r="U62085" s="173"/>
    </row>
    <row r="62086" spans="13:21" s="104" customFormat="1" ht="15.75">
      <c r="M62086" s="172"/>
      <c r="N62086" s="172"/>
      <c r="O62086" s="172"/>
      <c r="U62086" s="173"/>
    </row>
    <row r="62087" spans="13:21" s="104" customFormat="1" ht="15.75">
      <c r="M62087" s="172"/>
      <c r="N62087" s="172"/>
      <c r="O62087" s="172"/>
      <c r="U62087" s="173"/>
    </row>
    <row r="62088" spans="13:21" s="104" customFormat="1" ht="15.75">
      <c r="M62088" s="172"/>
      <c r="N62088" s="172"/>
      <c r="O62088" s="172"/>
      <c r="U62088" s="173"/>
    </row>
    <row r="62089" spans="13:21" s="104" customFormat="1" ht="15.75">
      <c r="M62089" s="172"/>
      <c r="N62089" s="172"/>
      <c r="O62089" s="172"/>
      <c r="U62089" s="173"/>
    </row>
    <row r="62090" spans="13:21" s="104" customFormat="1" ht="15.75">
      <c r="M62090" s="172"/>
      <c r="N62090" s="172"/>
      <c r="O62090" s="172"/>
      <c r="U62090" s="173"/>
    </row>
    <row r="62091" spans="13:21" s="104" customFormat="1" ht="15.75">
      <c r="M62091" s="172"/>
      <c r="N62091" s="172"/>
      <c r="O62091" s="172"/>
      <c r="U62091" s="173"/>
    </row>
    <row r="62092" spans="13:21" s="104" customFormat="1" ht="15.75">
      <c r="M62092" s="172"/>
      <c r="N62092" s="172"/>
      <c r="O62092" s="172"/>
      <c r="U62092" s="173"/>
    </row>
    <row r="62093" spans="13:21" s="104" customFormat="1" ht="15.75">
      <c r="M62093" s="172"/>
      <c r="N62093" s="172"/>
      <c r="O62093" s="172"/>
      <c r="U62093" s="173"/>
    </row>
    <row r="62094" spans="13:21" s="104" customFormat="1" ht="15.75">
      <c r="M62094" s="172"/>
      <c r="N62094" s="172"/>
      <c r="O62094" s="172"/>
      <c r="U62094" s="173"/>
    </row>
    <row r="62095" spans="13:21" s="104" customFormat="1" ht="15.75">
      <c r="M62095" s="172"/>
      <c r="N62095" s="172"/>
      <c r="O62095" s="172"/>
      <c r="U62095" s="173"/>
    </row>
    <row r="62096" spans="13:21" s="104" customFormat="1" ht="15.75">
      <c r="M62096" s="172"/>
      <c r="N62096" s="172"/>
      <c r="O62096" s="172"/>
      <c r="U62096" s="173"/>
    </row>
    <row r="62097" spans="13:21" s="104" customFormat="1" ht="15.75">
      <c r="M62097" s="172"/>
      <c r="N62097" s="172"/>
      <c r="O62097" s="172"/>
      <c r="U62097" s="173"/>
    </row>
    <row r="62098" spans="13:21" s="104" customFormat="1" ht="15.75">
      <c r="M62098" s="172"/>
      <c r="N62098" s="172"/>
      <c r="O62098" s="172"/>
      <c r="U62098" s="173"/>
    </row>
    <row r="62099" spans="13:21" s="104" customFormat="1" ht="15.75">
      <c r="M62099" s="172"/>
      <c r="N62099" s="172"/>
      <c r="O62099" s="172"/>
      <c r="U62099" s="173"/>
    </row>
    <row r="62100" spans="13:21" s="104" customFormat="1" ht="15.75">
      <c r="M62100" s="172"/>
      <c r="N62100" s="172"/>
      <c r="O62100" s="172"/>
      <c r="U62100" s="173"/>
    </row>
    <row r="62101" spans="13:21" s="104" customFormat="1" ht="15.75">
      <c r="M62101" s="172"/>
      <c r="N62101" s="172"/>
      <c r="O62101" s="172"/>
      <c r="U62101" s="173"/>
    </row>
    <row r="62102" spans="13:21" s="104" customFormat="1" ht="15.75">
      <c r="M62102" s="172"/>
      <c r="N62102" s="172"/>
      <c r="O62102" s="172"/>
      <c r="U62102" s="173"/>
    </row>
    <row r="62103" spans="13:21" s="104" customFormat="1" ht="15.75">
      <c r="M62103" s="172"/>
      <c r="N62103" s="172"/>
      <c r="O62103" s="172"/>
      <c r="U62103" s="173"/>
    </row>
    <row r="62104" spans="13:21" s="104" customFormat="1" ht="15.75">
      <c r="M62104" s="172"/>
      <c r="N62104" s="172"/>
      <c r="O62104" s="172"/>
      <c r="U62104" s="173"/>
    </row>
    <row r="62105" spans="13:21" s="104" customFormat="1" ht="15.75">
      <c r="M62105" s="172"/>
      <c r="N62105" s="172"/>
      <c r="O62105" s="172"/>
      <c r="U62105" s="173"/>
    </row>
    <row r="62106" spans="13:21" s="104" customFormat="1" ht="15.75">
      <c r="M62106" s="172"/>
      <c r="N62106" s="172"/>
      <c r="O62106" s="172"/>
      <c r="U62106" s="173"/>
    </row>
    <row r="62107" spans="13:21" s="104" customFormat="1" ht="15.75">
      <c r="M62107" s="172"/>
      <c r="N62107" s="172"/>
      <c r="O62107" s="172"/>
      <c r="U62107" s="173"/>
    </row>
    <row r="62108" spans="13:21" s="104" customFormat="1" ht="15.75">
      <c r="M62108" s="172"/>
      <c r="N62108" s="172"/>
      <c r="O62108" s="172"/>
      <c r="U62108" s="173"/>
    </row>
    <row r="62109" spans="13:21" s="104" customFormat="1" ht="15.75">
      <c r="M62109" s="172"/>
      <c r="N62109" s="172"/>
      <c r="O62109" s="172"/>
      <c r="U62109" s="173"/>
    </row>
    <row r="62110" spans="13:21" s="104" customFormat="1" ht="15.75">
      <c r="M62110" s="172"/>
      <c r="N62110" s="172"/>
      <c r="O62110" s="172"/>
      <c r="U62110" s="173"/>
    </row>
    <row r="62111" spans="13:21" s="104" customFormat="1" ht="15.75">
      <c r="M62111" s="172"/>
      <c r="N62111" s="172"/>
      <c r="O62111" s="172"/>
      <c r="U62111" s="173"/>
    </row>
    <row r="62112" spans="13:21" s="104" customFormat="1" ht="15.75">
      <c r="M62112" s="172"/>
      <c r="N62112" s="172"/>
      <c r="O62112" s="172"/>
      <c r="U62112" s="173"/>
    </row>
    <row r="62113" spans="13:21" s="104" customFormat="1" ht="15.75">
      <c r="M62113" s="172"/>
      <c r="N62113" s="172"/>
      <c r="O62113" s="172"/>
      <c r="U62113" s="173"/>
    </row>
    <row r="62114" spans="13:21" s="104" customFormat="1" ht="15.75">
      <c r="M62114" s="172"/>
      <c r="N62114" s="172"/>
      <c r="O62114" s="172"/>
      <c r="U62114" s="173"/>
    </row>
    <row r="62115" spans="13:21" s="104" customFormat="1" ht="15.75">
      <c r="M62115" s="172"/>
      <c r="N62115" s="172"/>
      <c r="O62115" s="172"/>
      <c r="U62115" s="173"/>
    </row>
    <row r="62116" spans="13:21" s="104" customFormat="1" ht="15.75">
      <c r="M62116" s="172"/>
      <c r="N62116" s="172"/>
      <c r="O62116" s="172"/>
      <c r="U62116" s="173"/>
    </row>
    <row r="62117" spans="13:21" s="104" customFormat="1" ht="15.75">
      <c r="M62117" s="172"/>
      <c r="N62117" s="172"/>
      <c r="O62117" s="172"/>
      <c r="U62117" s="173"/>
    </row>
    <row r="62118" spans="13:21" s="104" customFormat="1" ht="15.75">
      <c r="M62118" s="172"/>
      <c r="N62118" s="172"/>
      <c r="O62118" s="172"/>
      <c r="U62118" s="173"/>
    </row>
    <row r="62119" spans="13:21" s="104" customFormat="1" ht="15.75">
      <c r="M62119" s="172"/>
      <c r="N62119" s="172"/>
      <c r="O62119" s="172"/>
      <c r="U62119" s="173"/>
    </row>
    <row r="62120" spans="13:21" s="104" customFormat="1" ht="15.75">
      <c r="M62120" s="172"/>
      <c r="N62120" s="172"/>
      <c r="O62120" s="172"/>
      <c r="U62120" s="173"/>
    </row>
    <row r="62121" spans="13:21" s="104" customFormat="1" ht="15.75">
      <c r="M62121" s="172"/>
      <c r="N62121" s="172"/>
      <c r="O62121" s="172"/>
      <c r="U62121" s="173"/>
    </row>
    <row r="62122" spans="13:21" s="104" customFormat="1" ht="15.75">
      <c r="M62122" s="172"/>
      <c r="N62122" s="172"/>
      <c r="O62122" s="172"/>
      <c r="U62122" s="173"/>
    </row>
    <row r="62123" spans="13:21" s="104" customFormat="1" ht="15.75">
      <c r="M62123" s="172"/>
      <c r="N62123" s="172"/>
      <c r="O62123" s="172"/>
      <c r="U62123" s="173"/>
    </row>
    <row r="62124" spans="13:21" s="104" customFormat="1" ht="15.75">
      <c r="M62124" s="172"/>
      <c r="N62124" s="172"/>
      <c r="O62124" s="172"/>
      <c r="U62124" s="173"/>
    </row>
    <row r="62125" spans="13:21" s="104" customFormat="1" ht="15.75">
      <c r="M62125" s="172"/>
      <c r="N62125" s="172"/>
      <c r="O62125" s="172"/>
      <c r="U62125" s="173"/>
    </row>
    <row r="62126" spans="13:21" s="104" customFormat="1" ht="15.75">
      <c r="M62126" s="172"/>
      <c r="N62126" s="172"/>
      <c r="O62126" s="172"/>
      <c r="U62126" s="173"/>
    </row>
    <row r="62127" spans="13:21" s="104" customFormat="1" ht="15.75">
      <c r="M62127" s="172"/>
      <c r="N62127" s="172"/>
      <c r="O62127" s="172"/>
      <c r="U62127" s="173"/>
    </row>
    <row r="62128" spans="13:21" s="104" customFormat="1" ht="15.75">
      <c r="M62128" s="172"/>
      <c r="N62128" s="172"/>
      <c r="O62128" s="172"/>
      <c r="U62128" s="173"/>
    </row>
    <row r="62129" spans="13:21" s="104" customFormat="1" ht="15.75">
      <c r="M62129" s="172"/>
      <c r="N62129" s="172"/>
      <c r="O62129" s="172"/>
      <c r="U62129" s="173"/>
    </row>
    <row r="62130" spans="13:21" s="104" customFormat="1" ht="15.75">
      <c r="M62130" s="172"/>
      <c r="N62130" s="172"/>
      <c r="O62130" s="172"/>
      <c r="U62130" s="173"/>
    </row>
    <row r="62131" spans="13:21" s="104" customFormat="1" ht="15.75">
      <c r="M62131" s="172"/>
      <c r="N62131" s="172"/>
      <c r="O62131" s="172"/>
      <c r="U62131" s="173"/>
    </row>
    <row r="62132" spans="13:21" s="104" customFormat="1" ht="15.75">
      <c r="M62132" s="172"/>
      <c r="N62132" s="172"/>
      <c r="O62132" s="172"/>
      <c r="U62132" s="173"/>
    </row>
    <row r="62133" spans="13:21" s="104" customFormat="1" ht="15.75">
      <c r="M62133" s="172"/>
      <c r="N62133" s="172"/>
      <c r="O62133" s="172"/>
      <c r="U62133" s="173"/>
    </row>
    <row r="62134" spans="13:21" s="104" customFormat="1" ht="15.75">
      <c r="M62134" s="172"/>
      <c r="N62134" s="172"/>
      <c r="O62134" s="172"/>
      <c r="U62134" s="173"/>
    </row>
    <row r="62135" spans="13:21" s="104" customFormat="1" ht="15.75">
      <c r="M62135" s="172"/>
      <c r="N62135" s="172"/>
      <c r="O62135" s="172"/>
      <c r="U62135" s="173"/>
    </row>
    <row r="62136" spans="13:21" s="104" customFormat="1" ht="15.75">
      <c r="M62136" s="172"/>
      <c r="N62136" s="172"/>
      <c r="O62136" s="172"/>
      <c r="U62136" s="173"/>
    </row>
    <row r="62137" spans="13:21" s="104" customFormat="1" ht="15.75">
      <c r="M62137" s="172"/>
      <c r="N62137" s="172"/>
      <c r="O62137" s="172"/>
      <c r="U62137" s="173"/>
    </row>
    <row r="62138" spans="13:21" s="104" customFormat="1" ht="15.75">
      <c r="M62138" s="172"/>
      <c r="N62138" s="172"/>
      <c r="O62138" s="172"/>
      <c r="U62138" s="173"/>
    </row>
    <row r="62139" spans="13:21" s="104" customFormat="1" ht="15.75">
      <c r="M62139" s="172"/>
      <c r="N62139" s="172"/>
      <c r="O62139" s="172"/>
      <c r="U62139" s="173"/>
    </row>
    <row r="62140" spans="13:21" s="104" customFormat="1" ht="15.75">
      <c r="M62140" s="172"/>
      <c r="N62140" s="172"/>
      <c r="O62140" s="172"/>
      <c r="U62140" s="173"/>
    </row>
    <row r="62141" spans="13:21" s="104" customFormat="1" ht="15.75">
      <c r="M62141" s="172"/>
      <c r="N62141" s="172"/>
      <c r="O62141" s="172"/>
      <c r="U62141" s="173"/>
    </row>
    <row r="62142" spans="13:21" s="104" customFormat="1" ht="15.75">
      <c r="M62142" s="172"/>
      <c r="N62142" s="172"/>
      <c r="O62142" s="172"/>
      <c r="U62142" s="173"/>
    </row>
    <row r="62143" spans="13:21" s="104" customFormat="1" ht="15.75">
      <c r="M62143" s="172"/>
      <c r="N62143" s="172"/>
      <c r="O62143" s="172"/>
      <c r="U62143" s="173"/>
    </row>
    <row r="62144" spans="13:21" s="104" customFormat="1" ht="15.75">
      <c r="M62144" s="172"/>
      <c r="N62144" s="172"/>
      <c r="O62144" s="172"/>
      <c r="U62144" s="173"/>
    </row>
    <row r="62145" spans="13:21" s="104" customFormat="1" ht="15.75">
      <c r="M62145" s="172"/>
      <c r="N62145" s="172"/>
      <c r="O62145" s="172"/>
      <c r="U62145" s="173"/>
    </row>
    <row r="62146" spans="13:21" s="104" customFormat="1" ht="15.75">
      <c r="M62146" s="172"/>
      <c r="N62146" s="172"/>
      <c r="O62146" s="172"/>
      <c r="U62146" s="173"/>
    </row>
    <row r="62147" spans="13:21" s="104" customFormat="1" ht="15.75">
      <c r="M62147" s="172"/>
      <c r="N62147" s="172"/>
      <c r="O62147" s="172"/>
      <c r="U62147" s="173"/>
    </row>
    <row r="62148" spans="13:21" s="104" customFormat="1" ht="15.75">
      <c r="M62148" s="172"/>
      <c r="N62148" s="172"/>
      <c r="O62148" s="172"/>
      <c r="U62148" s="173"/>
    </row>
    <row r="62149" spans="13:21" s="104" customFormat="1" ht="15.75">
      <c r="M62149" s="172"/>
      <c r="N62149" s="172"/>
      <c r="O62149" s="172"/>
      <c r="U62149" s="173"/>
    </row>
    <row r="62150" spans="13:21" s="104" customFormat="1" ht="15.75">
      <c r="M62150" s="172"/>
      <c r="N62150" s="172"/>
      <c r="O62150" s="172"/>
      <c r="U62150" s="173"/>
    </row>
    <row r="62151" spans="13:21" s="104" customFormat="1" ht="15.75">
      <c r="M62151" s="172"/>
      <c r="N62151" s="172"/>
      <c r="O62151" s="172"/>
      <c r="U62151" s="173"/>
    </row>
    <row r="62152" spans="13:21" s="104" customFormat="1" ht="15.75">
      <c r="M62152" s="172"/>
      <c r="N62152" s="172"/>
      <c r="O62152" s="172"/>
      <c r="U62152" s="173"/>
    </row>
    <row r="62153" spans="13:21" s="104" customFormat="1" ht="15.75">
      <c r="M62153" s="172"/>
      <c r="N62153" s="172"/>
      <c r="O62153" s="172"/>
      <c r="U62153" s="173"/>
    </row>
    <row r="62154" spans="13:21" s="104" customFormat="1" ht="15.75">
      <c r="M62154" s="172"/>
      <c r="N62154" s="172"/>
      <c r="O62154" s="172"/>
      <c r="U62154" s="173"/>
    </row>
    <row r="62155" spans="13:21" s="104" customFormat="1" ht="15.75">
      <c r="M62155" s="172"/>
      <c r="N62155" s="172"/>
      <c r="O62155" s="172"/>
      <c r="U62155" s="173"/>
    </row>
    <row r="62156" spans="13:21" s="104" customFormat="1" ht="15.75">
      <c r="M62156" s="172"/>
      <c r="N62156" s="172"/>
      <c r="O62156" s="172"/>
      <c r="U62156" s="173"/>
    </row>
    <row r="62157" spans="13:21" s="104" customFormat="1" ht="15.75">
      <c r="M62157" s="172"/>
      <c r="N62157" s="172"/>
      <c r="O62157" s="172"/>
      <c r="U62157" s="173"/>
    </row>
    <row r="62158" spans="13:21" s="104" customFormat="1" ht="15.75">
      <c r="M62158" s="172"/>
      <c r="N62158" s="172"/>
      <c r="O62158" s="172"/>
      <c r="U62158" s="173"/>
    </row>
    <row r="62159" spans="13:21" s="104" customFormat="1" ht="15.75">
      <c r="M62159" s="172"/>
      <c r="N62159" s="172"/>
      <c r="O62159" s="172"/>
      <c r="U62159" s="173"/>
    </row>
    <row r="62160" spans="13:21" s="104" customFormat="1" ht="15.75">
      <c r="M62160" s="172"/>
      <c r="N62160" s="172"/>
      <c r="O62160" s="172"/>
      <c r="U62160" s="173"/>
    </row>
    <row r="62161" spans="13:21" s="104" customFormat="1" ht="15.75">
      <c r="M62161" s="172"/>
      <c r="N62161" s="172"/>
      <c r="O62161" s="172"/>
      <c r="U62161" s="173"/>
    </row>
    <row r="62162" spans="13:21" s="104" customFormat="1" ht="15.75">
      <c r="M62162" s="172"/>
      <c r="N62162" s="172"/>
      <c r="O62162" s="172"/>
      <c r="U62162" s="173"/>
    </row>
    <row r="62163" spans="13:21" s="104" customFormat="1" ht="15.75">
      <c r="M62163" s="172"/>
      <c r="N62163" s="172"/>
      <c r="O62163" s="172"/>
      <c r="U62163" s="173"/>
    </row>
    <row r="62164" spans="13:21" s="104" customFormat="1" ht="15.75">
      <c r="M62164" s="172"/>
      <c r="N62164" s="172"/>
      <c r="O62164" s="172"/>
      <c r="U62164" s="173"/>
    </row>
    <row r="62165" spans="13:21" s="104" customFormat="1" ht="15.75">
      <c r="M62165" s="172"/>
      <c r="N62165" s="172"/>
      <c r="O62165" s="172"/>
      <c r="U62165" s="173"/>
    </row>
    <row r="62166" spans="13:21" s="104" customFormat="1" ht="15.75">
      <c r="M62166" s="172"/>
      <c r="N62166" s="172"/>
      <c r="O62166" s="172"/>
      <c r="U62166" s="173"/>
    </row>
    <row r="62167" spans="13:21" s="104" customFormat="1" ht="15.75">
      <c r="M62167" s="172"/>
      <c r="N62167" s="172"/>
      <c r="O62167" s="172"/>
      <c r="U62167" s="173"/>
    </row>
    <row r="62168" spans="13:21" s="104" customFormat="1" ht="15.75">
      <c r="M62168" s="172"/>
      <c r="N62168" s="172"/>
      <c r="O62168" s="172"/>
      <c r="U62168" s="173"/>
    </row>
    <row r="62169" spans="13:21" s="104" customFormat="1" ht="15.75">
      <c r="M62169" s="172"/>
      <c r="N62169" s="172"/>
      <c r="O62169" s="172"/>
      <c r="U62169" s="173"/>
    </row>
    <row r="62170" spans="13:21" s="104" customFormat="1" ht="15.75">
      <c r="M62170" s="172"/>
      <c r="N62170" s="172"/>
      <c r="O62170" s="172"/>
      <c r="U62170" s="173"/>
    </row>
    <row r="62171" spans="13:21" s="104" customFormat="1" ht="15.75">
      <c r="M62171" s="172"/>
      <c r="N62171" s="172"/>
      <c r="O62171" s="172"/>
      <c r="U62171" s="173"/>
    </row>
    <row r="62172" spans="13:21" s="104" customFormat="1" ht="15.75">
      <c r="M62172" s="172"/>
      <c r="N62172" s="172"/>
      <c r="O62172" s="172"/>
      <c r="U62172" s="173"/>
    </row>
    <row r="62173" spans="13:21" s="104" customFormat="1" ht="15.75">
      <c r="M62173" s="172"/>
      <c r="N62173" s="172"/>
      <c r="O62173" s="172"/>
      <c r="U62173" s="173"/>
    </row>
    <row r="62174" spans="13:21" s="104" customFormat="1" ht="15.75">
      <c r="M62174" s="172"/>
      <c r="N62174" s="172"/>
      <c r="O62174" s="172"/>
      <c r="U62174" s="173"/>
    </row>
    <row r="62175" spans="13:21" s="104" customFormat="1" ht="15.75">
      <c r="M62175" s="172"/>
      <c r="N62175" s="172"/>
      <c r="O62175" s="172"/>
      <c r="U62175" s="173"/>
    </row>
    <row r="62176" spans="13:21" s="104" customFormat="1" ht="15.75">
      <c r="M62176" s="172"/>
      <c r="N62176" s="172"/>
      <c r="O62176" s="172"/>
      <c r="U62176" s="173"/>
    </row>
    <row r="62177" spans="13:21" s="104" customFormat="1" ht="15.75">
      <c r="M62177" s="172"/>
      <c r="N62177" s="172"/>
      <c r="O62177" s="172"/>
      <c r="U62177" s="173"/>
    </row>
    <row r="62178" spans="13:21" s="104" customFormat="1" ht="15.75">
      <c r="M62178" s="172"/>
      <c r="N62178" s="172"/>
      <c r="O62178" s="172"/>
      <c r="U62178" s="173"/>
    </row>
    <row r="62179" spans="13:21" s="104" customFormat="1" ht="15.75">
      <c r="M62179" s="172"/>
      <c r="N62179" s="172"/>
      <c r="O62179" s="172"/>
      <c r="U62179" s="173"/>
    </row>
    <row r="62180" spans="13:21" s="104" customFormat="1" ht="15.75">
      <c r="M62180" s="172"/>
      <c r="N62180" s="172"/>
      <c r="O62180" s="172"/>
      <c r="U62180" s="173"/>
    </row>
    <row r="62181" spans="13:21" s="104" customFormat="1" ht="15.75">
      <c r="M62181" s="172"/>
      <c r="N62181" s="172"/>
      <c r="O62181" s="172"/>
      <c r="U62181" s="173"/>
    </row>
    <row r="62182" spans="13:21" s="104" customFormat="1" ht="15.75">
      <c r="M62182" s="172"/>
      <c r="N62182" s="172"/>
      <c r="O62182" s="172"/>
      <c r="U62182" s="173"/>
    </row>
    <row r="62183" spans="13:21" s="104" customFormat="1" ht="15.75">
      <c r="M62183" s="172"/>
      <c r="N62183" s="172"/>
      <c r="O62183" s="172"/>
      <c r="U62183" s="173"/>
    </row>
    <row r="62184" spans="13:21" s="104" customFormat="1" ht="15.75">
      <c r="M62184" s="172"/>
      <c r="N62184" s="172"/>
      <c r="O62184" s="172"/>
      <c r="U62184" s="173"/>
    </row>
    <row r="62185" spans="13:21" s="104" customFormat="1" ht="15.75">
      <c r="M62185" s="172"/>
      <c r="N62185" s="172"/>
      <c r="O62185" s="172"/>
      <c r="U62185" s="173"/>
    </row>
    <row r="62186" spans="13:21" s="104" customFormat="1" ht="15.75">
      <c r="M62186" s="172"/>
      <c r="N62186" s="172"/>
      <c r="O62186" s="172"/>
      <c r="U62186" s="173"/>
    </row>
    <row r="62187" spans="13:21" s="104" customFormat="1" ht="15.75">
      <c r="M62187" s="172"/>
      <c r="N62187" s="172"/>
      <c r="O62187" s="172"/>
      <c r="U62187" s="173"/>
    </row>
    <row r="62188" spans="13:21" s="104" customFormat="1" ht="15.75">
      <c r="M62188" s="172"/>
      <c r="N62188" s="172"/>
      <c r="O62188" s="172"/>
      <c r="U62188" s="173"/>
    </row>
    <row r="62189" spans="13:21" s="104" customFormat="1" ht="15.75">
      <c r="M62189" s="172"/>
      <c r="N62189" s="172"/>
      <c r="O62189" s="172"/>
      <c r="U62189" s="173"/>
    </row>
    <row r="62190" spans="13:21" s="104" customFormat="1" ht="15.75">
      <c r="M62190" s="172"/>
      <c r="N62190" s="172"/>
      <c r="O62190" s="172"/>
      <c r="U62190" s="173"/>
    </row>
    <row r="62191" spans="13:21" s="104" customFormat="1" ht="15.75">
      <c r="M62191" s="172"/>
      <c r="N62191" s="172"/>
      <c r="O62191" s="172"/>
      <c r="U62191" s="173"/>
    </row>
    <row r="62192" spans="13:21" s="104" customFormat="1" ht="15.75">
      <c r="M62192" s="172"/>
      <c r="N62192" s="172"/>
      <c r="O62192" s="172"/>
      <c r="U62192" s="173"/>
    </row>
    <row r="62193" spans="13:21" s="104" customFormat="1" ht="15.75">
      <c r="M62193" s="172"/>
      <c r="N62193" s="172"/>
      <c r="O62193" s="172"/>
      <c r="U62193" s="173"/>
    </row>
    <row r="62194" spans="13:21" s="104" customFormat="1" ht="15.75">
      <c r="M62194" s="172"/>
      <c r="N62194" s="172"/>
      <c r="O62194" s="172"/>
      <c r="U62194" s="173"/>
    </row>
    <row r="62195" spans="13:21" s="104" customFormat="1" ht="15.75">
      <c r="M62195" s="172"/>
      <c r="N62195" s="172"/>
      <c r="O62195" s="172"/>
      <c r="U62195" s="173"/>
    </row>
    <row r="62196" spans="13:21" s="104" customFormat="1" ht="15.75">
      <c r="M62196" s="172"/>
      <c r="N62196" s="172"/>
      <c r="O62196" s="172"/>
      <c r="U62196" s="173"/>
    </row>
    <row r="62197" spans="13:21" s="104" customFormat="1" ht="15.75">
      <c r="M62197" s="172"/>
      <c r="N62197" s="172"/>
      <c r="O62197" s="172"/>
      <c r="U62197" s="173"/>
    </row>
    <row r="62198" spans="13:21" s="104" customFormat="1" ht="15.75">
      <c r="M62198" s="172"/>
      <c r="N62198" s="172"/>
      <c r="O62198" s="172"/>
      <c r="U62198" s="173"/>
    </row>
    <row r="62199" spans="13:21" s="104" customFormat="1" ht="15.75">
      <c r="M62199" s="172"/>
      <c r="N62199" s="172"/>
      <c r="O62199" s="172"/>
      <c r="U62199" s="173"/>
    </row>
    <row r="62200" spans="13:21" s="104" customFormat="1" ht="15.75">
      <c r="M62200" s="172"/>
      <c r="N62200" s="172"/>
      <c r="O62200" s="172"/>
      <c r="U62200" s="173"/>
    </row>
    <row r="62201" spans="13:21" s="104" customFormat="1" ht="15.75">
      <c r="M62201" s="172"/>
      <c r="N62201" s="172"/>
      <c r="O62201" s="172"/>
      <c r="U62201" s="173"/>
    </row>
    <row r="62202" spans="13:21" s="104" customFormat="1" ht="15.75">
      <c r="M62202" s="172"/>
      <c r="N62202" s="172"/>
      <c r="O62202" s="172"/>
      <c r="U62202" s="173"/>
    </row>
    <row r="62203" spans="13:21" s="104" customFormat="1" ht="15.75">
      <c r="M62203" s="172"/>
      <c r="N62203" s="172"/>
      <c r="O62203" s="172"/>
      <c r="U62203" s="173"/>
    </row>
    <row r="62204" spans="13:21" s="104" customFormat="1" ht="15.75">
      <c r="M62204" s="172"/>
      <c r="N62204" s="172"/>
      <c r="O62204" s="172"/>
      <c r="U62204" s="173"/>
    </row>
    <row r="62205" spans="13:21" s="104" customFormat="1" ht="15.75">
      <c r="M62205" s="172"/>
      <c r="N62205" s="172"/>
      <c r="O62205" s="172"/>
      <c r="U62205" s="173"/>
    </row>
    <row r="62206" spans="13:21" s="104" customFormat="1" ht="15.75">
      <c r="M62206" s="172"/>
      <c r="N62206" s="172"/>
      <c r="O62206" s="172"/>
      <c r="U62206" s="173"/>
    </row>
    <row r="62207" spans="13:21" s="104" customFormat="1" ht="15.75">
      <c r="M62207" s="172"/>
      <c r="N62207" s="172"/>
      <c r="O62207" s="172"/>
      <c r="U62207" s="173"/>
    </row>
    <row r="62208" spans="13:21" s="104" customFormat="1" ht="15.75">
      <c r="M62208" s="172"/>
      <c r="N62208" s="172"/>
      <c r="O62208" s="172"/>
      <c r="U62208" s="173"/>
    </row>
    <row r="62209" spans="13:21" s="104" customFormat="1" ht="15.75">
      <c r="M62209" s="172"/>
      <c r="N62209" s="172"/>
      <c r="O62209" s="172"/>
      <c r="U62209" s="173"/>
    </row>
    <row r="62210" spans="13:21" s="104" customFormat="1" ht="15.75">
      <c r="M62210" s="172"/>
      <c r="N62210" s="172"/>
      <c r="O62210" s="172"/>
      <c r="U62210" s="173"/>
    </row>
    <row r="62211" spans="13:21" s="104" customFormat="1" ht="15.75">
      <c r="M62211" s="172"/>
      <c r="N62211" s="172"/>
      <c r="O62211" s="172"/>
      <c r="U62211" s="173"/>
    </row>
    <row r="62212" spans="13:21" s="104" customFormat="1" ht="15.75">
      <c r="M62212" s="172"/>
      <c r="N62212" s="172"/>
      <c r="O62212" s="172"/>
      <c r="U62212" s="173"/>
    </row>
    <row r="62213" spans="13:21" s="104" customFormat="1" ht="15.75">
      <c r="M62213" s="172"/>
      <c r="N62213" s="172"/>
      <c r="O62213" s="172"/>
      <c r="U62213" s="173"/>
    </row>
    <row r="62214" spans="13:21" s="104" customFormat="1" ht="15.75">
      <c r="M62214" s="172"/>
      <c r="N62214" s="172"/>
      <c r="O62214" s="172"/>
      <c r="U62214" s="173"/>
    </row>
    <row r="62215" spans="13:21" s="104" customFormat="1" ht="15.75">
      <c r="M62215" s="172"/>
      <c r="N62215" s="172"/>
      <c r="O62215" s="172"/>
      <c r="U62215" s="173"/>
    </row>
    <row r="62216" spans="13:21" s="104" customFormat="1" ht="15.75">
      <c r="M62216" s="172"/>
      <c r="N62216" s="172"/>
      <c r="O62216" s="172"/>
      <c r="U62216" s="173"/>
    </row>
    <row r="62217" spans="13:21" s="104" customFormat="1" ht="15.75">
      <c r="M62217" s="172"/>
      <c r="N62217" s="172"/>
      <c r="O62217" s="172"/>
      <c r="U62217" s="173"/>
    </row>
    <row r="62218" spans="13:21" s="104" customFormat="1" ht="15.75">
      <c r="M62218" s="172"/>
      <c r="N62218" s="172"/>
      <c r="O62218" s="172"/>
      <c r="U62218" s="173"/>
    </row>
    <row r="62219" spans="13:21" s="104" customFormat="1" ht="15.75">
      <c r="M62219" s="172"/>
      <c r="N62219" s="172"/>
      <c r="O62219" s="172"/>
      <c r="U62219" s="173"/>
    </row>
    <row r="62220" spans="13:21" s="104" customFormat="1" ht="15.75">
      <c r="M62220" s="172"/>
      <c r="N62220" s="172"/>
      <c r="O62220" s="172"/>
      <c r="U62220" s="173"/>
    </row>
    <row r="62221" spans="13:21" s="104" customFormat="1" ht="15.75">
      <c r="M62221" s="172"/>
      <c r="N62221" s="172"/>
      <c r="O62221" s="172"/>
      <c r="U62221" s="173"/>
    </row>
    <row r="62222" spans="13:21" s="104" customFormat="1" ht="15.75">
      <c r="M62222" s="172"/>
      <c r="N62222" s="172"/>
      <c r="O62222" s="172"/>
      <c r="U62222" s="173"/>
    </row>
    <row r="62223" spans="13:21" s="104" customFormat="1" ht="15.75">
      <c r="M62223" s="172"/>
      <c r="N62223" s="172"/>
      <c r="O62223" s="172"/>
      <c r="U62223" s="173"/>
    </row>
    <row r="62224" spans="13:21" s="104" customFormat="1" ht="15.75">
      <c r="M62224" s="172"/>
      <c r="N62224" s="172"/>
      <c r="O62224" s="172"/>
      <c r="U62224" s="173"/>
    </row>
    <row r="62225" spans="13:21" s="104" customFormat="1" ht="15.75">
      <c r="M62225" s="172"/>
      <c r="N62225" s="172"/>
      <c r="O62225" s="172"/>
      <c r="U62225" s="173"/>
    </row>
    <row r="62226" spans="13:21" s="104" customFormat="1" ht="15.75">
      <c r="M62226" s="172"/>
      <c r="N62226" s="172"/>
      <c r="O62226" s="172"/>
      <c r="U62226" s="173"/>
    </row>
    <row r="62227" spans="13:21" s="104" customFormat="1" ht="15.75">
      <c r="M62227" s="172"/>
      <c r="N62227" s="172"/>
      <c r="O62227" s="172"/>
      <c r="U62227" s="173"/>
    </row>
    <row r="62228" spans="13:21" s="104" customFormat="1" ht="15.75">
      <c r="M62228" s="172"/>
      <c r="N62228" s="172"/>
      <c r="O62228" s="172"/>
      <c r="U62228" s="173"/>
    </row>
    <row r="62229" spans="13:21" s="104" customFormat="1" ht="15.75">
      <c r="M62229" s="172"/>
      <c r="N62229" s="172"/>
      <c r="O62229" s="172"/>
      <c r="U62229" s="173"/>
    </row>
    <row r="62230" spans="13:21" s="104" customFormat="1" ht="15.75">
      <c r="M62230" s="172"/>
      <c r="N62230" s="172"/>
      <c r="O62230" s="172"/>
      <c r="U62230" s="173"/>
    </row>
    <row r="62231" spans="13:21" s="104" customFormat="1" ht="15.75">
      <c r="M62231" s="172"/>
      <c r="N62231" s="172"/>
      <c r="O62231" s="172"/>
      <c r="U62231" s="173"/>
    </row>
    <row r="62232" spans="13:21" s="104" customFormat="1" ht="15.75">
      <c r="M62232" s="172"/>
      <c r="N62232" s="172"/>
      <c r="O62232" s="172"/>
      <c r="U62232" s="173"/>
    </row>
    <row r="62233" spans="13:21" s="104" customFormat="1" ht="15.75">
      <c r="M62233" s="172"/>
      <c r="N62233" s="172"/>
      <c r="O62233" s="172"/>
      <c r="U62233" s="173"/>
    </row>
    <row r="62234" spans="13:21" s="104" customFormat="1" ht="15.75">
      <c r="M62234" s="172"/>
      <c r="N62234" s="172"/>
      <c r="O62234" s="172"/>
      <c r="U62234" s="173"/>
    </row>
    <row r="62235" spans="13:21" s="104" customFormat="1" ht="15.75">
      <c r="M62235" s="172"/>
      <c r="N62235" s="172"/>
      <c r="O62235" s="172"/>
      <c r="U62235" s="173"/>
    </row>
    <row r="62236" spans="13:21" s="104" customFormat="1" ht="15.75">
      <c r="M62236" s="172"/>
      <c r="N62236" s="172"/>
      <c r="O62236" s="172"/>
      <c r="U62236" s="173"/>
    </row>
    <row r="62237" spans="13:21" s="104" customFormat="1" ht="15.75">
      <c r="M62237" s="172"/>
      <c r="N62237" s="172"/>
      <c r="O62237" s="172"/>
      <c r="U62237" s="173"/>
    </row>
    <row r="62238" spans="13:21" s="104" customFormat="1" ht="15.75">
      <c r="M62238" s="172"/>
      <c r="N62238" s="172"/>
      <c r="O62238" s="172"/>
      <c r="U62238" s="173"/>
    </row>
    <row r="62239" spans="13:21" s="104" customFormat="1" ht="15.75">
      <c r="M62239" s="172"/>
      <c r="N62239" s="172"/>
      <c r="O62239" s="172"/>
      <c r="U62239" s="173"/>
    </row>
    <row r="62240" spans="13:21" s="104" customFormat="1" ht="15.75">
      <c r="M62240" s="172"/>
      <c r="N62240" s="172"/>
      <c r="O62240" s="172"/>
      <c r="U62240" s="173"/>
    </row>
    <row r="62241" spans="13:21" s="104" customFormat="1" ht="15.75">
      <c r="M62241" s="172"/>
      <c r="N62241" s="172"/>
      <c r="O62241" s="172"/>
      <c r="U62241" s="173"/>
    </row>
    <row r="62242" spans="13:21" s="104" customFormat="1" ht="15.75">
      <c r="M62242" s="172"/>
      <c r="N62242" s="172"/>
      <c r="O62242" s="172"/>
      <c r="U62242" s="173"/>
    </row>
    <row r="62243" spans="13:21" s="104" customFormat="1" ht="15.75">
      <c r="M62243" s="172"/>
      <c r="N62243" s="172"/>
      <c r="O62243" s="172"/>
      <c r="U62243" s="173"/>
    </row>
    <row r="62244" spans="13:21" s="104" customFormat="1" ht="15.75">
      <c r="M62244" s="172"/>
      <c r="N62244" s="172"/>
      <c r="O62244" s="172"/>
      <c r="U62244" s="173"/>
    </row>
    <row r="62245" spans="13:21" s="104" customFormat="1" ht="15.75">
      <c r="M62245" s="172"/>
      <c r="N62245" s="172"/>
      <c r="O62245" s="172"/>
      <c r="U62245" s="173"/>
    </row>
    <row r="62246" spans="13:21" s="104" customFormat="1" ht="15.75">
      <c r="M62246" s="172"/>
      <c r="N62246" s="172"/>
      <c r="O62246" s="172"/>
      <c r="U62246" s="173"/>
    </row>
    <row r="62247" spans="13:21" s="104" customFormat="1" ht="15.75">
      <c r="M62247" s="172"/>
      <c r="N62247" s="172"/>
      <c r="O62247" s="172"/>
      <c r="U62247" s="173"/>
    </row>
    <row r="62248" spans="13:21" s="104" customFormat="1" ht="15.75">
      <c r="M62248" s="172"/>
      <c r="N62248" s="172"/>
      <c r="O62248" s="172"/>
      <c r="U62248" s="173"/>
    </row>
    <row r="62249" spans="13:21" s="104" customFormat="1" ht="15.75">
      <c r="M62249" s="172"/>
      <c r="N62249" s="172"/>
      <c r="O62249" s="172"/>
      <c r="U62249" s="173"/>
    </row>
    <row r="62250" spans="13:21" s="104" customFormat="1" ht="15.75">
      <c r="M62250" s="172"/>
      <c r="N62250" s="172"/>
      <c r="O62250" s="172"/>
      <c r="U62250" s="173"/>
    </row>
    <row r="62251" spans="13:21" s="104" customFormat="1" ht="15.75">
      <c r="M62251" s="172"/>
      <c r="N62251" s="172"/>
      <c r="O62251" s="172"/>
      <c r="U62251" s="173"/>
    </row>
    <row r="62252" spans="13:21" s="104" customFormat="1" ht="15.75">
      <c r="M62252" s="172"/>
      <c r="N62252" s="172"/>
      <c r="O62252" s="172"/>
      <c r="U62252" s="173"/>
    </row>
    <row r="62253" spans="13:21" s="104" customFormat="1" ht="15.75">
      <c r="M62253" s="172"/>
      <c r="N62253" s="172"/>
      <c r="O62253" s="172"/>
      <c r="U62253" s="173"/>
    </row>
    <row r="62254" spans="13:21" s="104" customFormat="1" ht="15.75">
      <c r="M62254" s="172"/>
      <c r="N62254" s="172"/>
      <c r="O62254" s="172"/>
      <c r="U62254" s="173"/>
    </row>
    <row r="62255" spans="13:21" s="104" customFormat="1" ht="15.75">
      <c r="M62255" s="172"/>
      <c r="N62255" s="172"/>
      <c r="O62255" s="172"/>
      <c r="U62255" s="173"/>
    </row>
    <row r="62256" spans="13:21" s="104" customFormat="1" ht="15.75">
      <c r="M62256" s="172"/>
      <c r="N62256" s="172"/>
      <c r="O62256" s="172"/>
      <c r="U62256" s="173"/>
    </row>
    <row r="62257" spans="13:21" s="104" customFormat="1" ht="15.75">
      <c r="M62257" s="172"/>
      <c r="N62257" s="172"/>
      <c r="O62257" s="172"/>
      <c r="U62257" s="173"/>
    </row>
    <row r="62258" spans="13:21" s="104" customFormat="1" ht="15.75">
      <c r="M62258" s="172"/>
      <c r="N62258" s="172"/>
      <c r="O62258" s="172"/>
      <c r="U62258" s="173"/>
    </row>
    <row r="62259" spans="13:21" s="104" customFormat="1" ht="15.75">
      <c r="M62259" s="172"/>
      <c r="N62259" s="172"/>
      <c r="O62259" s="172"/>
      <c r="U62259" s="173"/>
    </row>
    <row r="62260" spans="13:21" s="104" customFormat="1" ht="15.75">
      <c r="M62260" s="172"/>
      <c r="N62260" s="172"/>
      <c r="O62260" s="172"/>
      <c r="U62260" s="173"/>
    </row>
    <row r="62261" spans="13:21" s="104" customFormat="1" ht="15.75">
      <c r="M62261" s="172"/>
      <c r="N62261" s="172"/>
      <c r="O62261" s="172"/>
      <c r="U62261" s="173"/>
    </row>
    <row r="62262" spans="13:21" s="104" customFormat="1" ht="15.75">
      <c r="M62262" s="172"/>
      <c r="N62262" s="172"/>
      <c r="O62262" s="172"/>
      <c r="U62262" s="173"/>
    </row>
    <row r="62263" spans="13:21" s="104" customFormat="1" ht="15.75">
      <c r="M62263" s="172"/>
      <c r="N62263" s="172"/>
      <c r="O62263" s="172"/>
      <c r="U62263" s="173"/>
    </row>
    <row r="62264" spans="13:21" s="104" customFormat="1" ht="15.75">
      <c r="M62264" s="172"/>
      <c r="N62264" s="172"/>
      <c r="O62264" s="172"/>
      <c r="U62264" s="173"/>
    </row>
    <row r="62265" spans="13:21" s="104" customFormat="1" ht="15.75">
      <c r="M62265" s="172"/>
      <c r="N62265" s="172"/>
      <c r="O62265" s="172"/>
      <c r="U62265" s="173"/>
    </row>
    <row r="62266" spans="13:21" s="104" customFormat="1" ht="15.75">
      <c r="M62266" s="172"/>
      <c r="N62266" s="172"/>
      <c r="O62266" s="172"/>
      <c r="U62266" s="173"/>
    </row>
    <row r="62267" spans="13:21" s="104" customFormat="1" ht="15.75">
      <c r="M62267" s="172"/>
      <c r="N62267" s="172"/>
      <c r="O62267" s="172"/>
      <c r="U62267" s="173"/>
    </row>
    <row r="62268" spans="13:21" s="104" customFormat="1" ht="15.75">
      <c r="M62268" s="172"/>
      <c r="N62268" s="172"/>
      <c r="O62268" s="172"/>
      <c r="U62268" s="173"/>
    </row>
    <row r="62269" spans="13:21" s="104" customFormat="1" ht="15.75">
      <c r="M62269" s="172"/>
      <c r="N62269" s="172"/>
      <c r="O62269" s="172"/>
      <c r="U62269" s="173"/>
    </row>
    <row r="62270" spans="13:21" s="104" customFormat="1" ht="15.75">
      <c r="M62270" s="172"/>
      <c r="N62270" s="172"/>
      <c r="O62270" s="172"/>
      <c r="U62270" s="173"/>
    </row>
    <row r="62271" spans="13:21" s="104" customFormat="1" ht="15.75">
      <c r="M62271" s="172"/>
      <c r="N62271" s="172"/>
      <c r="O62271" s="172"/>
      <c r="U62271" s="173"/>
    </row>
    <row r="62272" spans="13:21" s="104" customFormat="1" ht="15.75">
      <c r="M62272" s="172"/>
      <c r="N62272" s="172"/>
      <c r="O62272" s="172"/>
      <c r="U62272" s="173"/>
    </row>
    <row r="62273" spans="13:21" s="104" customFormat="1" ht="15.75">
      <c r="M62273" s="172"/>
      <c r="N62273" s="172"/>
      <c r="O62273" s="172"/>
      <c r="U62273" s="173"/>
    </row>
    <row r="62274" spans="13:21" s="104" customFormat="1" ht="15.75">
      <c r="M62274" s="172"/>
      <c r="N62274" s="172"/>
      <c r="O62274" s="172"/>
      <c r="U62274" s="173"/>
    </row>
    <row r="62275" spans="13:21" s="104" customFormat="1" ht="15.75">
      <c r="M62275" s="172"/>
      <c r="N62275" s="172"/>
      <c r="O62275" s="172"/>
      <c r="U62275" s="173"/>
    </row>
    <row r="62276" spans="13:21" s="104" customFormat="1" ht="15.75">
      <c r="M62276" s="172"/>
      <c r="N62276" s="172"/>
      <c r="O62276" s="172"/>
      <c r="U62276" s="173"/>
    </row>
    <row r="62277" spans="13:21" s="104" customFormat="1" ht="15.75">
      <c r="M62277" s="172"/>
      <c r="N62277" s="172"/>
      <c r="O62277" s="172"/>
      <c r="U62277" s="173"/>
    </row>
    <row r="62278" spans="13:21" s="104" customFormat="1" ht="15.75">
      <c r="M62278" s="172"/>
      <c r="N62278" s="172"/>
      <c r="O62278" s="172"/>
      <c r="U62278" s="173"/>
    </row>
    <row r="62279" spans="13:21" s="104" customFormat="1" ht="15.75">
      <c r="M62279" s="172"/>
      <c r="N62279" s="172"/>
      <c r="O62279" s="172"/>
      <c r="U62279" s="173"/>
    </row>
    <row r="62280" spans="13:21" s="104" customFormat="1" ht="15.75">
      <c r="M62280" s="172"/>
      <c r="N62280" s="172"/>
      <c r="O62280" s="172"/>
      <c r="U62280" s="173"/>
    </row>
    <row r="62281" spans="13:21" s="104" customFormat="1" ht="15.75">
      <c r="M62281" s="172"/>
      <c r="N62281" s="172"/>
      <c r="O62281" s="172"/>
      <c r="U62281" s="173"/>
    </row>
    <row r="62282" spans="13:21" s="104" customFormat="1" ht="15.75">
      <c r="M62282" s="172"/>
      <c r="N62282" s="172"/>
      <c r="O62282" s="172"/>
      <c r="U62282" s="173"/>
    </row>
    <row r="62283" spans="13:21" s="104" customFormat="1" ht="15.75">
      <c r="M62283" s="172"/>
      <c r="N62283" s="172"/>
      <c r="O62283" s="172"/>
      <c r="U62283" s="173"/>
    </row>
    <row r="62284" spans="13:21" s="104" customFormat="1" ht="15.75">
      <c r="M62284" s="172"/>
      <c r="N62284" s="172"/>
      <c r="O62284" s="172"/>
      <c r="U62284" s="173"/>
    </row>
    <row r="62285" spans="13:21" s="104" customFormat="1" ht="15.75">
      <c r="M62285" s="172"/>
      <c r="N62285" s="172"/>
      <c r="O62285" s="172"/>
      <c r="U62285" s="173"/>
    </row>
    <row r="62286" spans="13:21" s="104" customFormat="1" ht="15.75">
      <c r="M62286" s="172"/>
      <c r="N62286" s="172"/>
      <c r="O62286" s="172"/>
      <c r="U62286" s="173"/>
    </row>
    <row r="62287" spans="13:21" s="104" customFormat="1" ht="15.75">
      <c r="M62287" s="172"/>
      <c r="N62287" s="172"/>
      <c r="O62287" s="172"/>
      <c r="U62287" s="173"/>
    </row>
    <row r="62288" spans="13:21" s="104" customFormat="1" ht="15.75">
      <c r="M62288" s="172"/>
      <c r="N62288" s="172"/>
      <c r="O62288" s="172"/>
      <c r="U62288" s="173"/>
    </row>
    <row r="62289" spans="13:21" s="104" customFormat="1" ht="15.75">
      <c r="M62289" s="172"/>
      <c r="N62289" s="172"/>
      <c r="O62289" s="172"/>
      <c r="U62289" s="173"/>
    </row>
    <row r="62290" spans="13:21" s="104" customFormat="1" ht="15.75">
      <c r="M62290" s="172"/>
      <c r="N62290" s="172"/>
      <c r="O62290" s="172"/>
      <c r="U62290" s="173"/>
    </row>
    <row r="62291" spans="13:21" s="104" customFormat="1" ht="15.75">
      <c r="M62291" s="172"/>
      <c r="N62291" s="172"/>
      <c r="O62291" s="172"/>
      <c r="U62291" s="173"/>
    </row>
    <row r="62292" spans="13:21" s="104" customFormat="1" ht="15.75">
      <c r="M62292" s="172"/>
      <c r="N62292" s="172"/>
      <c r="O62292" s="172"/>
      <c r="U62292" s="173"/>
    </row>
    <row r="62293" spans="13:21" s="104" customFormat="1" ht="15.75">
      <c r="M62293" s="172"/>
      <c r="N62293" s="172"/>
      <c r="O62293" s="172"/>
      <c r="U62293" s="173"/>
    </row>
    <row r="62294" spans="13:21" s="104" customFormat="1" ht="15.75">
      <c r="M62294" s="172"/>
      <c r="N62294" s="172"/>
      <c r="O62294" s="172"/>
      <c r="U62294" s="173"/>
    </row>
    <row r="62295" spans="13:21" s="104" customFormat="1" ht="15.75">
      <c r="M62295" s="172"/>
      <c r="N62295" s="172"/>
      <c r="O62295" s="172"/>
      <c r="U62295" s="173"/>
    </row>
    <row r="62296" spans="13:21" s="104" customFormat="1" ht="15.75">
      <c r="M62296" s="172"/>
      <c r="N62296" s="172"/>
      <c r="O62296" s="172"/>
      <c r="U62296" s="173"/>
    </row>
    <row r="62297" spans="13:21" s="104" customFormat="1" ht="15.75">
      <c r="M62297" s="172"/>
      <c r="N62297" s="172"/>
      <c r="O62297" s="172"/>
      <c r="U62297" s="173"/>
    </row>
    <row r="62298" spans="13:21" s="104" customFormat="1" ht="15.75">
      <c r="M62298" s="172"/>
      <c r="N62298" s="172"/>
      <c r="O62298" s="172"/>
      <c r="U62298" s="173"/>
    </row>
    <row r="62299" spans="13:21" s="104" customFormat="1" ht="15.75">
      <c r="M62299" s="172"/>
      <c r="N62299" s="172"/>
      <c r="O62299" s="172"/>
      <c r="U62299" s="173"/>
    </row>
    <row r="62300" spans="13:21" s="104" customFormat="1" ht="15.75">
      <c r="M62300" s="172"/>
      <c r="N62300" s="172"/>
      <c r="O62300" s="172"/>
      <c r="U62300" s="173"/>
    </row>
    <row r="62301" spans="13:21" s="104" customFormat="1" ht="15.75">
      <c r="M62301" s="172"/>
      <c r="N62301" s="172"/>
      <c r="O62301" s="172"/>
      <c r="U62301" s="173"/>
    </row>
    <row r="62302" spans="13:21" s="104" customFormat="1" ht="15.75">
      <c r="M62302" s="172"/>
      <c r="N62302" s="172"/>
      <c r="O62302" s="172"/>
      <c r="U62302" s="173"/>
    </row>
    <row r="62303" spans="13:21" s="104" customFormat="1" ht="15.75">
      <c r="M62303" s="172"/>
      <c r="N62303" s="172"/>
      <c r="O62303" s="172"/>
      <c r="U62303" s="173"/>
    </row>
    <row r="62304" spans="13:21" s="104" customFormat="1" ht="15.75">
      <c r="M62304" s="172"/>
      <c r="N62304" s="172"/>
      <c r="O62304" s="172"/>
      <c r="U62304" s="173"/>
    </row>
    <row r="62305" spans="13:21" s="104" customFormat="1" ht="15.75">
      <c r="M62305" s="172"/>
      <c r="N62305" s="172"/>
      <c r="O62305" s="172"/>
      <c r="U62305" s="173"/>
    </row>
    <row r="62306" spans="13:21" s="104" customFormat="1" ht="15.75">
      <c r="M62306" s="172"/>
      <c r="N62306" s="172"/>
      <c r="O62306" s="172"/>
      <c r="U62306" s="173"/>
    </row>
    <row r="62307" spans="13:21" s="104" customFormat="1" ht="15.75">
      <c r="M62307" s="172"/>
      <c r="N62307" s="172"/>
      <c r="O62307" s="172"/>
      <c r="U62307" s="173"/>
    </row>
    <row r="62308" spans="13:21" s="104" customFormat="1" ht="15.75">
      <c r="M62308" s="172"/>
      <c r="N62308" s="172"/>
      <c r="O62308" s="172"/>
      <c r="U62308" s="173"/>
    </row>
    <row r="62309" spans="13:21" s="104" customFormat="1" ht="15.75">
      <c r="M62309" s="172"/>
      <c r="N62309" s="172"/>
      <c r="O62309" s="172"/>
      <c r="U62309" s="173"/>
    </row>
    <row r="62310" spans="13:21" s="104" customFormat="1" ht="15.75">
      <c r="M62310" s="172"/>
      <c r="N62310" s="172"/>
      <c r="O62310" s="172"/>
      <c r="U62310" s="173"/>
    </row>
    <row r="62311" spans="13:21" s="104" customFormat="1" ht="15.75">
      <c r="M62311" s="172"/>
      <c r="N62311" s="172"/>
      <c r="O62311" s="172"/>
      <c r="U62311" s="173"/>
    </row>
    <row r="62312" spans="13:21" s="104" customFormat="1" ht="15.75">
      <c r="M62312" s="172"/>
      <c r="N62312" s="172"/>
      <c r="O62312" s="172"/>
      <c r="U62312" s="173"/>
    </row>
    <row r="62313" spans="13:21" s="104" customFormat="1" ht="15.75">
      <c r="M62313" s="172"/>
      <c r="N62313" s="172"/>
      <c r="O62313" s="172"/>
      <c r="U62313" s="173"/>
    </row>
    <row r="62314" spans="13:21" s="104" customFormat="1" ht="15.75">
      <c r="M62314" s="172"/>
      <c r="N62314" s="172"/>
      <c r="O62314" s="172"/>
      <c r="U62314" s="173"/>
    </row>
    <row r="62315" spans="13:21" s="104" customFormat="1" ht="15.75">
      <c r="M62315" s="172"/>
      <c r="N62315" s="172"/>
      <c r="O62315" s="172"/>
      <c r="U62315" s="173"/>
    </row>
    <row r="62316" spans="13:21" s="104" customFormat="1" ht="15.75">
      <c r="M62316" s="172"/>
      <c r="N62316" s="172"/>
      <c r="O62316" s="172"/>
      <c r="U62316" s="173"/>
    </row>
    <row r="62317" spans="13:21" s="104" customFormat="1" ht="15.75">
      <c r="M62317" s="172"/>
      <c r="N62317" s="172"/>
      <c r="O62317" s="172"/>
      <c r="U62317" s="173"/>
    </row>
    <row r="62318" spans="13:21" s="104" customFormat="1" ht="15.75">
      <c r="M62318" s="172"/>
      <c r="N62318" s="172"/>
      <c r="O62318" s="172"/>
      <c r="U62318" s="173"/>
    </row>
    <row r="62319" spans="13:21" s="104" customFormat="1" ht="15.75">
      <c r="M62319" s="172"/>
      <c r="N62319" s="172"/>
      <c r="O62319" s="172"/>
      <c r="U62319" s="173"/>
    </row>
    <row r="62320" spans="13:21" s="104" customFormat="1" ht="15.75">
      <c r="M62320" s="172"/>
      <c r="N62320" s="172"/>
      <c r="O62320" s="172"/>
      <c r="U62320" s="173"/>
    </row>
    <row r="62321" spans="13:21" s="104" customFormat="1" ht="15.75">
      <c r="M62321" s="172"/>
      <c r="N62321" s="172"/>
      <c r="O62321" s="172"/>
      <c r="U62321" s="173"/>
    </row>
    <row r="62322" spans="13:21" s="104" customFormat="1" ht="15.75">
      <c r="M62322" s="172"/>
      <c r="N62322" s="172"/>
      <c r="O62322" s="172"/>
      <c r="U62322" s="173"/>
    </row>
    <row r="62323" spans="13:21" s="104" customFormat="1" ht="15.75">
      <c r="M62323" s="172"/>
      <c r="N62323" s="172"/>
      <c r="O62323" s="172"/>
      <c r="U62323" s="173"/>
    </row>
    <row r="62324" spans="13:21" s="104" customFormat="1" ht="15.75">
      <c r="M62324" s="172"/>
      <c r="N62324" s="172"/>
      <c r="O62324" s="172"/>
      <c r="U62324" s="173"/>
    </row>
    <row r="62325" spans="13:21" s="104" customFormat="1" ht="15.75">
      <c r="M62325" s="172"/>
      <c r="N62325" s="172"/>
      <c r="O62325" s="172"/>
      <c r="U62325" s="173"/>
    </row>
    <row r="62326" spans="13:21" s="104" customFormat="1" ht="15.75">
      <c r="M62326" s="172"/>
      <c r="N62326" s="172"/>
      <c r="O62326" s="172"/>
      <c r="U62326" s="173"/>
    </row>
    <row r="62327" spans="13:21" s="104" customFormat="1" ht="15.75">
      <c r="M62327" s="172"/>
      <c r="N62327" s="172"/>
      <c r="O62327" s="172"/>
      <c r="U62327" s="173"/>
    </row>
    <row r="62328" spans="13:21" s="104" customFormat="1" ht="15.75">
      <c r="M62328" s="172"/>
      <c r="N62328" s="172"/>
      <c r="O62328" s="172"/>
      <c r="U62328" s="173"/>
    </row>
    <row r="62329" spans="13:21" s="104" customFormat="1" ht="15.75">
      <c r="M62329" s="172"/>
      <c r="N62329" s="172"/>
      <c r="O62329" s="172"/>
      <c r="U62329" s="173"/>
    </row>
    <row r="62330" spans="13:21" s="104" customFormat="1" ht="15.75">
      <c r="M62330" s="172"/>
      <c r="N62330" s="172"/>
      <c r="O62330" s="172"/>
      <c r="U62330" s="173"/>
    </row>
    <row r="62331" spans="13:21" s="104" customFormat="1" ht="15.75">
      <c r="M62331" s="172"/>
      <c r="N62331" s="172"/>
      <c r="O62331" s="172"/>
      <c r="U62331" s="173"/>
    </row>
    <row r="62332" spans="13:21" s="104" customFormat="1" ht="15.75">
      <c r="M62332" s="172"/>
      <c r="N62332" s="172"/>
      <c r="O62332" s="172"/>
      <c r="U62332" s="173"/>
    </row>
    <row r="62333" spans="13:21" s="104" customFormat="1" ht="15.75">
      <c r="M62333" s="172"/>
      <c r="N62333" s="172"/>
      <c r="O62333" s="172"/>
      <c r="U62333" s="173"/>
    </row>
    <row r="62334" spans="13:21" s="104" customFormat="1" ht="15.75">
      <c r="M62334" s="172"/>
      <c r="N62334" s="172"/>
      <c r="O62334" s="172"/>
      <c r="U62334" s="173"/>
    </row>
    <row r="62335" spans="13:21" s="104" customFormat="1" ht="15.75">
      <c r="M62335" s="172"/>
      <c r="N62335" s="172"/>
      <c r="O62335" s="172"/>
      <c r="U62335" s="173"/>
    </row>
    <row r="62336" spans="13:21" s="104" customFormat="1" ht="15.75">
      <c r="M62336" s="172"/>
      <c r="N62336" s="172"/>
      <c r="O62336" s="172"/>
      <c r="U62336" s="173"/>
    </row>
    <row r="62337" spans="13:21" s="104" customFormat="1" ht="15.75">
      <c r="M62337" s="172"/>
      <c r="N62337" s="172"/>
      <c r="O62337" s="172"/>
      <c r="U62337" s="173"/>
    </row>
    <row r="62338" spans="13:21" s="104" customFormat="1" ht="15.75">
      <c r="M62338" s="172"/>
      <c r="N62338" s="172"/>
      <c r="O62338" s="172"/>
      <c r="U62338" s="173"/>
    </row>
    <row r="62339" spans="13:21" s="104" customFormat="1" ht="15.75">
      <c r="M62339" s="172"/>
      <c r="N62339" s="172"/>
      <c r="O62339" s="172"/>
      <c r="U62339" s="173"/>
    </row>
    <row r="62340" spans="13:21" s="104" customFormat="1" ht="15.75">
      <c r="M62340" s="172"/>
      <c r="N62340" s="172"/>
      <c r="O62340" s="172"/>
      <c r="U62340" s="173"/>
    </row>
    <row r="62341" spans="13:21" s="104" customFormat="1" ht="15.75">
      <c r="M62341" s="172"/>
      <c r="N62341" s="172"/>
      <c r="O62341" s="172"/>
      <c r="U62341" s="173"/>
    </row>
    <row r="62342" spans="13:21" s="104" customFormat="1" ht="15.75">
      <c r="M62342" s="172"/>
      <c r="N62342" s="172"/>
      <c r="O62342" s="172"/>
      <c r="U62342" s="173"/>
    </row>
    <row r="62343" spans="13:21" s="104" customFormat="1" ht="15.75">
      <c r="M62343" s="172"/>
      <c r="N62343" s="172"/>
      <c r="O62343" s="172"/>
      <c r="U62343" s="173"/>
    </row>
    <row r="62344" spans="13:21" s="104" customFormat="1" ht="15.75">
      <c r="M62344" s="172"/>
      <c r="N62344" s="172"/>
      <c r="O62344" s="172"/>
      <c r="U62344" s="173"/>
    </row>
    <row r="62345" spans="13:21" s="104" customFormat="1" ht="15.75">
      <c r="M62345" s="172"/>
      <c r="N62345" s="172"/>
      <c r="O62345" s="172"/>
      <c r="U62345" s="173"/>
    </row>
    <row r="62346" spans="13:21" s="104" customFormat="1" ht="15.75">
      <c r="M62346" s="172"/>
      <c r="N62346" s="172"/>
      <c r="O62346" s="172"/>
      <c r="U62346" s="173"/>
    </row>
    <row r="62347" spans="13:21" s="104" customFormat="1" ht="15.75">
      <c r="M62347" s="172"/>
      <c r="N62347" s="172"/>
      <c r="O62347" s="172"/>
      <c r="U62347" s="173"/>
    </row>
    <row r="62348" spans="13:21" s="104" customFormat="1" ht="15.75">
      <c r="M62348" s="172"/>
      <c r="N62348" s="172"/>
      <c r="O62348" s="172"/>
      <c r="U62348" s="173"/>
    </row>
    <row r="62349" spans="13:21" s="104" customFormat="1" ht="15.75">
      <c r="M62349" s="172"/>
      <c r="N62349" s="172"/>
      <c r="O62349" s="172"/>
      <c r="U62349" s="173"/>
    </row>
    <row r="62350" spans="13:21" s="104" customFormat="1" ht="15.75">
      <c r="M62350" s="172"/>
      <c r="N62350" s="172"/>
      <c r="O62350" s="172"/>
      <c r="U62350" s="173"/>
    </row>
    <row r="62351" spans="13:21" s="104" customFormat="1" ht="15.75">
      <c r="M62351" s="172"/>
      <c r="N62351" s="172"/>
      <c r="O62351" s="172"/>
      <c r="U62351" s="173"/>
    </row>
    <row r="62352" spans="13:21" s="104" customFormat="1" ht="15.75">
      <c r="M62352" s="172"/>
      <c r="N62352" s="172"/>
      <c r="O62352" s="172"/>
      <c r="U62352" s="173"/>
    </row>
    <row r="62353" spans="13:21" s="104" customFormat="1" ht="15.75">
      <c r="M62353" s="172"/>
      <c r="N62353" s="172"/>
      <c r="O62353" s="172"/>
      <c r="U62353" s="173"/>
    </row>
    <row r="62354" spans="13:21" s="104" customFormat="1" ht="15.75">
      <c r="M62354" s="172"/>
      <c r="N62354" s="172"/>
      <c r="O62354" s="172"/>
      <c r="U62354" s="173"/>
    </row>
    <row r="62355" spans="13:21" s="104" customFormat="1" ht="15.75">
      <c r="M62355" s="172"/>
      <c r="N62355" s="172"/>
      <c r="O62355" s="172"/>
      <c r="U62355" s="173"/>
    </row>
    <row r="62356" spans="13:21" s="104" customFormat="1" ht="15.75">
      <c r="M62356" s="172"/>
      <c r="N62356" s="172"/>
      <c r="O62356" s="172"/>
      <c r="U62356" s="173"/>
    </row>
    <row r="62357" spans="13:21" s="104" customFormat="1" ht="15.75">
      <c r="M62357" s="172"/>
      <c r="N62357" s="172"/>
      <c r="O62357" s="172"/>
      <c r="U62357" s="173"/>
    </row>
    <row r="62358" spans="13:21" s="104" customFormat="1" ht="15.75">
      <c r="M62358" s="172"/>
      <c r="N62358" s="172"/>
      <c r="O62358" s="172"/>
      <c r="U62358" s="173"/>
    </row>
    <row r="62359" spans="13:21" s="104" customFormat="1" ht="15.75">
      <c r="M62359" s="172"/>
      <c r="N62359" s="172"/>
      <c r="O62359" s="172"/>
      <c r="U62359" s="173"/>
    </row>
    <row r="62360" spans="13:21" s="104" customFormat="1" ht="15.75">
      <c r="M62360" s="172"/>
      <c r="N62360" s="172"/>
      <c r="O62360" s="172"/>
      <c r="U62360" s="173"/>
    </row>
    <row r="62361" spans="13:21" s="104" customFormat="1" ht="15.75">
      <c r="M62361" s="172"/>
      <c r="N62361" s="172"/>
      <c r="O62361" s="172"/>
      <c r="U62361" s="173"/>
    </row>
    <row r="62362" spans="13:21" s="104" customFormat="1" ht="15.75">
      <c r="M62362" s="172"/>
      <c r="N62362" s="172"/>
      <c r="O62362" s="172"/>
      <c r="U62362" s="173"/>
    </row>
    <row r="62363" spans="13:21" s="104" customFormat="1" ht="15.75">
      <c r="M62363" s="172"/>
      <c r="N62363" s="172"/>
      <c r="O62363" s="172"/>
      <c r="U62363" s="173"/>
    </row>
    <row r="62364" spans="13:21" s="104" customFormat="1" ht="15.75">
      <c r="M62364" s="172"/>
      <c r="N62364" s="172"/>
      <c r="O62364" s="172"/>
      <c r="U62364" s="173"/>
    </row>
    <row r="62365" spans="13:21" s="104" customFormat="1" ht="15.75">
      <c r="M62365" s="172"/>
      <c r="N62365" s="172"/>
      <c r="O62365" s="172"/>
      <c r="U62365" s="173"/>
    </row>
    <row r="62366" spans="13:21" s="104" customFormat="1" ht="15.75">
      <c r="M62366" s="172"/>
      <c r="N62366" s="172"/>
      <c r="O62366" s="172"/>
      <c r="U62366" s="173"/>
    </row>
    <row r="62367" spans="13:21" s="104" customFormat="1" ht="15.75">
      <c r="M62367" s="172"/>
      <c r="N62367" s="172"/>
      <c r="O62367" s="172"/>
      <c r="U62367" s="173"/>
    </row>
    <row r="62368" spans="13:21" s="104" customFormat="1" ht="15.75">
      <c r="M62368" s="172"/>
      <c r="N62368" s="172"/>
      <c r="O62368" s="172"/>
      <c r="U62368" s="173"/>
    </row>
    <row r="62369" spans="13:21" s="104" customFormat="1" ht="15.75">
      <c r="M62369" s="172"/>
      <c r="N62369" s="172"/>
      <c r="O62369" s="172"/>
      <c r="U62369" s="173"/>
    </row>
    <row r="62370" spans="13:21" s="104" customFormat="1" ht="15.75">
      <c r="M62370" s="172"/>
      <c r="N62370" s="172"/>
      <c r="O62370" s="172"/>
      <c r="U62370" s="173"/>
    </row>
    <row r="62371" spans="13:21" s="104" customFormat="1" ht="15.75">
      <c r="M62371" s="172"/>
      <c r="N62371" s="172"/>
      <c r="O62371" s="172"/>
      <c r="U62371" s="173"/>
    </row>
    <row r="62372" spans="13:21" s="104" customFormat="1" ht="15.75">
      <c r="M62372" s="172"/>
      <c r="N62372" s="172"/>
      <c r="O62372" s="172"/>
      <c r="U62372" s="173"/>
    </row>
    <row r="62373" spans="13:21" s="104" customFormat="1" ht="15.75">
      <c r="M62373" s="172"/>
      <c r="N62373" s="172"/>
      <c r="O62373" s="172"/>
      <c r="U62373" s="173"/>
    </row>
    <row r="62374" spans="13:21" s="104" customFormat="1" ht="15.75">
      <c r="M62374" s="172"/>
      <c r="N62374" s="172"/>
      <c r="O62374" s="172"/>
      <c r="U62374" s="173"/>
    </row>
    <row r="62375" spans="13:21" s="104" customFormat="1" ht="15.75">
      <c r="M62375" s="172"/>
      <c r="N62375" s="172"/>
      <c r="O62375" s="172"/>
      <c r="U62375" s="173"/>
    </row>
    <row r="62376" spans="13:21" s="104" customFormat="1" ht="15.75">
      <c r="M62376" s="172"/>
      <c r="N62376" s="172"/>
      <c r="O62376" s="172"/>
      <c r="U62376" s="173"/>
    </row>
    <row r="62377" spans="13:21" s="104" customFormat="1" ht="15.75">
      <c r="M62377" s="172"/>
      <c r="N62377" s="172"/>
      <c r="O62377" s="172"/>
      <c r="U62377" s="173"/>
    </row>
    <row r="62378" spans="13:21" s="104" customFormat="1" ht="15.75">
      <c r="M62378" s="172"/>
      <c r="N62378" s="172"/>
      <c r="O62378" s="172"/>
      <c r="U62378" s="173"/>
    </row>
    <row r="62379" spans="13:21" s="104" customFormat="1" ht="15.75">
      <c r="M62379" s="172"/>
      <c r="N62379" s="172"/>
      <c r="O62379" s="172"/>
      <c r="U62379" s="173"/>
    </row>
    <row r="62380" spans="13:21" s="104" customFormat="1" ht="15.75">
      <c r="M62380" s="172"/>
      <c r="N62380" s="172"/>
      <c r="O62380" s="172"/>
      <c r="U62380" s="173"/>
    </row>
    <row r="62381" spans="13:21" s="104" customFormat="1" ht="15.75">
      <c r="M62381" s="172"/>
      <c r="N62381" s="172"/>
      <c r="O62381" s="172"/>
      <c r="U62381" s="173"/>
    </row>
    <row r="62382" spans="13:21" s="104" customFormat="1" ht="15.75">
      <c r="M62382" s="172"/>
      <c r="N62382" s="172"/>
      <c r="O62382" s="172"/>
      <c r="U62382" s="173"/>
    </row>
    <row r="62383" spans="13:21" s="104" customFormat="1" ht="15.75">
      <c r="M62383" s="172"/>
      <c r="N62383" s="172"/>
      <c r="O62383" s="172"/>
      <c r="U62383" s="173"/>
    </row>
    <row r="62384" spans="13:21" s="104" customFormat="1" ht="15.75">
      <c r="M62384" s="172"/>
      <c r="N62384" s="172"/>
      <c r="O62384" s="172"/>
      <c r="U62384" s="173"/>
    </row>
    <row r="62385" spans="13:21" s="104" customFormat="1" ht="15.75">
      <c r="M62385" s="172"/>
      <c r="N62385" s="172"/>
      <c r="O62385" s="172"/>
      <c r="U62385" s="173"/>
    </row>
    <row r="62386" spans="13:21" s="104" customFormat="1" ht="15.75">
      <c r="M62386" s="172"/>
      <c r="N62386" s="172"/>
      <c r="O62386" s="172"/>
      <c r="U62386" s="173"/>
    </row>
    <row r="62387" spans="13:21" s="104" customFormat="1" ht="15.75">
      <c r="M62387" s="172"/>
      <c r="N62387" s="172"/>
      <c r="O62387" s="172"/>
      <c r="U62387" s="173"/>
    </row>
    <row r="62388" spans="13:21" s="104" customFormat="1" ht="15.75">
      <c r="M62388" s="172"/>
      <c r="N62388" s="172"/>
      <c r="O62388" s="172"/>
      <c r="U62388" s="173"/>
    </row>
    <row r="62389" spans="13:21" s="104" customFormat="1" ht="15.75">
      <c r="M62389" s="172"/>
      <c r="N62389" s="172"/>
      <c r="O62389" s="172"/>
      <c r="U62389" s="173"/>
    </row>
    <row r="62390" spans="13:21" s="104" customFormat="1" ht="15.75">
      <c r="M62390" s="172"/>
      <c r="N62390" s="172"/>
      <c r="O62390" s="172"/>
      <c r="U62390" s="173"/>
    </row>
    <row r="62391" spans="13:21" s="104" customFormat="1" ht="15.75">
      <c r="M62391" s="172"/>
      <c r="N62391" s="172"/>
      <c r="O62391" s="172"/>
      <c r="U62391" s="173"/>
    </row>
    <row r="62392" spans="13:21" s="104" customFormat="1" ht="15.75">
      <c r="M62392" s="172"/>
      <c r="N62392" s="172"/>
      <c r="O62392" s="172"/>
      <c r="U62392" s="173"/>
    </row>
    <row r="62393" spans="13:21" s="104" customFormat="1" ht="15.75">
      <c r="M62393" s="172"/>
      <c r="N62393" s="172"/>
      <c r="O62393" s="172"/>
      <c r="U62393" s="173"/>
    </row>
    <row r="62394" spans="13:21" s="104" customFormat="1" ht="15.75">
      <c r="M62394" s="172"/>
      <c r="N62394" s="172"/>
      <c r="O62394" s="172"/>
      <c r="U62394" s="173"/>
    </row>
    <row r="62395" spans="13:21" s="104" customFormat="1" ht="15.75">
      <c r="M62395" s="172"/>
      <c r="N62395" s="172"/>
      <c r="O62395" s="172"/>
      <c r="U62395" s="173"/>
    </row>
    <row r="62396" spans="13:21" s="104" customFormat="1" ht="15.75">
      <c r="M62396" s="172"/>
      <c r="N62396" s="172"/>
      <c r="O62396" s="172"/>
      <c r="U62396" s="173"/>
    </row>
    <row r="62397" spans="13:21" s="104" customFormat="1" ht="15.75">
      <c r="M62397" s="172"/>
      <c r="N62397" s="172"/>
      <c r="O62397" s="172"/>
      <c r="U62397" s="173"/>
    </row>
    <row r="62398" spans="13:21" s="104" customFormat="1" ht="15.75">
      <c r="M62398" s="172"/>
      <c r="N62398" s="172"/>
      <c r="O62398" s="172"/>
      <c r="U62398" s="173"/>
    </row>
    <row r="62399" spans="13:21" s="104" customFormat="1" ht="15.75">
      <c r="M62399" s="172"/>
      <c r="N62399" s="172"/>
      <c r="O62399" s="172"/>
      <c r="U62399" s="173"/>
    </row>
    <row r="62400" spans="13:21" s="104" customFormat="1" ht="15.75">
      <c r="M62400" s="172"/>
      <c r="N62400" s="172"/>
      <c r="O62400" s="172"/>
      <c r="U62400" s="173"/>
    </row>
    <row r="62401" spans="13:21" s="104" customFormat="1" ht="15.75">
      <c r="M62401" s="172"/>
      <c r="N62401" s="172"/>
      <c r="O62401" s="172"/>
      <c r="U62401" s="173"/>
    </row>
    <row r="62402" spans="13:21" s="104" customFormat="1" ht="15.75">
      <c r="M62402" s="172"/>
      <c r="N62402" s="172"/>
      <c r="O62402" s="172"/>
      <c r="U62402" s="173"/>
    </row>
    <row r="62403" spans="13:21" s="104" customFormat="1" ht="15.75">
      <c r="M62403" s="172"/>
      <c r="N62403" s="172"/>
      <c r="O62403" s="172"/>
      <c r="U62403" s="173"/>
    </row>
    <row r="62404" spans="13:21" s="104" customFormat="1" ht="15.75">
      <c r="M62404" s="172"/>
      <c r="N62404" s="172"/>
      <c r="O62404" s="172"/>
      <c r="U62404" s="173"/>
    </row>
    <row r="62405" spans="13:21" s="104" customFormat="1" ht="15.75">
      <c r="M62405" s="172"/>
      <c r="N62405" s="172"/>
      <c r="O62405" s="172"/>
      <c r="U62405" s="173"/>
    </row>
    <row r="62406" spans="13:21" s="104" customFormat="1" ht="15.75">
      <c r="M62406" s="172"/>
      <c r="N62406" s="172"/>
      <c r="O62406" s="172"/>
      <c r="U62406" s="173"/>
    </row>
    <row r="62407" spans="13:21" s="104" customFormat="1" ht="15.75">
      <c r="M62407" s="172"/>
      <c r="N62407" s="172"/>
      <c r="O62407" s="172"/>
      <c r="U62407" s="173"/>
    </row>
    <row r="62408" spans="13:21" s="104" customFormat="1" ht="15.75">
      <c r="M62408" s="172"/>
      <c r="N62408" s="172"/>
      <c r="O62408" s="172"/>
      <c r="U62408" s="173"/>
    </row>
    <row r="62409" spans="13:21" s="104" customFormat="1" ht="15.75">
      <c r="M62409" s="172"/>
      <c r="N62409" s="172"/>
      <c r="O62409" s="172"/>
      <c r="U62409" s="173"/>
    </row>
    <row r="62410" spans="13:21" s="104" customFormat="1" ht="15.75">
      <c r="M62410" s="172"/>
      <c r="N62410" s="172"/>
      <c r="O62410" s="172"/>
      <c r="U62410" s="173"/>
    </row>
    <row r="62411" spans="13:21" s="104" customFormat="1" ht="15.75">
      <c r="M62411" s="172"/>
      <c r="N62411" s="172"/>
      <c r="O62411" s="172"/>
      <c r="U62411" s="173"/>
    </row>
    <row r="62412" spans="13:21" s="104" customFormat="1" ht="15.75">
      <c r="M62412" s="172"/>
      <c r="N62412" s="172"/>
      <c r="O62412" s="172"/>
      <c r="U62412" s="173"/>
    </row>
    <row r="62413" spans="13:21" s="104" customFormat="1" ht="15.75">
      <c r="M62413" s="172"/>
      <c r="N62413" s="172"/>
      <c r="O62413" s="172"/>
      <c r="U62413" s="173"/>
    </row>
    <row r="62414" spans="13:21" s="104" customFormat="1" ht="15.75">
      <c r="M62414" s="172"/>
      <c r="N62414" s="172"/>
      <c r="O62414" s="172"/>
      <c r="U62414" s="173"/>
    </row>
    <row r="62415" spans="13:21" s="104" customFormat="1" ht="15.75">
      <c r="M62415" s="172"/>
      <c r="N62415" s="172"/>
      <c r="O62415" s="172"/>
      <c r="U62415" s="173"/>
    </row>
    <row r="62416" spans="13:21" s="104" customFormat="1" ht="15.75">
      <c r="M62416" s="172"/>
      <c r="N62416" s="172"/>
      <c r="O62416" s="172"/>
      <c r="U62416" s="173"/>
    </row>
    <row r="62417" spans="13:21" s="104" customFormat="1" ht="15.75">
      <c r="M62417" s="172"/>
      <c r="N62417" s="172"/>
      <c r="O62417" s="172"/>
      <c r="U62417" s="173"/>
    </row>
    <row r="62418" spans="13:21" s="104" customFormat="1" ht="15.75">
      <c r="M62418" s="172"/>
      <c r="N62418" s="172"/>
      <c r="O62418" s="172"/>
      <c r="U62418" s="173"/>
    </row>
    <row r="62419" spans="13:21" s="104" customFormat="1" ht="15.75">
      <c r="M62419" s="172"/>
      <c r="N62419" s="172"/>
      <c r="O62419" s="172"/>
      <c r="U62419" s="173"/>
    </row>
    <row r="62420" spans="13:21" s="104" customFormat="1" ht="15.75">
      <c r="M62420" s="172"/>
      <c r="N62420" s="172"/>
      <c r="O62420" s="172"/>
      <c r="U62420" s="173"/>
    </row>
    <row r="62421" spans="13:21" s="104" customFormat="1" ht="15.75">
      <c r="M62421" s="172"/>
      <c r="N62421" s="172"/>
      <c r="O62421" s="172"/>
      <c r="U62421" s="173"/>
    </row>
    <row r="62422" spans="13:21" s="104" customFormat="1" ht="15.75">
      <c r="M62422" s="172"/>
      <c r="N62422" s="172"/>
      <c r="O62422" s="172"/>
      <c r="U62422" s="173"/>
    </row>
    <row r="62423" spans="13:21" s="104" customFormat="1" ht="15.75">
      <c r="M62423" s="172"/>
      <c r="N62423" s="172"/>
      <c r="O62423" s="172"/>
      <c r="U62423" s="173"/>
    </row>
    <row r="62424" spans="13:21" s="104" customFormat="1" ht="15.75">
      <c r="M62424" s="172"/>
      <c r="N62424" s="172"/>
      <c r="O62424" s="172"/>
      <c r="U62424" s="173"/>
    </row>
    <row r="62425" spans="13:21" s="104" customFormat="1" ht="15.75">
      <c r="M62425" s="172"/>
      <c r="N62425" s="172"/>
      <c r="O62425" s="172"/>
      <c r="U62425" s="173"/>
    </row>
    <row r="62426" spans="13:21" s="104" customFormat="1" ht="15.75">
      <c r="M62426" s="172"/>
      <c r="N62426" s="172"/>
      <c r="O62426" s="172"/>
      <c r="U62426" s="173"/>
    </row>
    <row r="62427" spans="13:21" s="104" customFormat="1" ht="15.75">
      <c r="M62427" s="172"/>
      <c r="N62427" s="172"/>
      <c r="O62427" s="172"/>
      <c r="U62427" s="173"/>
    </row>
    <row r="62428" spans="13:21" s="104" customFormat="1" ht="15.75">
      <c r="M62428" s="172"/>
      <c r="N62428" s="172"/>
      <c r="O62428" s="172"/>
      <c r="U62428" s="173"/>
    </row>
    <row r="62429" spans="13:21" s="104" customFormat="1" ht="15.75">
      <c r="M62429" s="172"/>
      <c r="N62429" s="172"/>
      <c r="O62429" s="172"/>
      <c r="U62429" s="173"/>
    </row>
    <row r="62430" spans="13:21" s="104" customFormat="1" ht="15.75">
      <c r="M62430" s="172"/>
      <c r="N62430" s="172"/>
      <c r="O62430" s="172"/>
      <c r="U62430" s="173"/>
    </row>
    <row r="62431" spans="13:21" s="104" customFormat="1" ht="15.75">
      <c r="M62431" s="172"/>
      <c r="N62431" s="172"/>
      <c r="O62431" s="172"/>
      <c r="U62431" s="173"/>
    </row>
    <row r="62432" spans="13:21" s="104" customFormat="1" ht="15.75">
      <c r="M62432" s="172"/>
      <c r="N62432" s="172"/>
      <c r="O62432" s="172"/>
      <c r="U62432" s="173"/>
    </row>
    <row r="62433" spans="13:21" s="104" customFormat="1" ht="15.75">
      <c r="M62433" s="172"/>
      <c r="N62433" s="172"/>
      <c r="O62433" s="172"/>
      <c r="U62433" s="173"/>
    </row>
    <row r="62434" spans="13:21" s="104" customFormat="1" ht="15.75">
      <c r="M62434" s="172"/>
      <c r="N62434" s="172"/>
      <c r="O62434" s="172"/>
      <c r="U62434" s="173"/>
    </row>
    <row r="62435" spans="13:21" s="104" customFormat="1" ht="15.75">
      <c r="M62435" s="172"/>
      <c r="N62435" s="172"/>
      <c r="O62435" s="172"/>
      <c r="U62435" s="173"/>
    </row>
    <row r="62436" spans="13:21" s="104" customFormat="1" ht="15.75">
      <c r="M62436" s="172"/>
      <c r="N62436" s="172"/>
      <c r="O62436" s="172"/>
      <c r="U62436" s="173"/>
    </row>
    <row r="62437" spans="13:21" s="104" customFormat="1" ht="15.75">
      <c r="M62437" s="172"/>
      <c r="N62437" s="172"/>
      <c r="O62437" s="172"/>
      <c r="U62437" s="173"/>
    </row>
    <row r="62438" spans="13:21" s="104" customFormat="1" ht="15.75">
      <c r="M62438" s="172"/>
      <c r="N62438" s="172"/>
      <c r="O62438" s="172"/>
      <c r="U62438" s="173"/>
    </row>
    <row r="62439" spans="13:21" s="104" customFormat="1" ht="15.75">
      <c r="M62439" s="172"/>
      <c r="N62439" s="172"/>
      <c r="O62439" s="172"/>
      <c r="U62439" s="173"/>
    </row>
    <row r="62440" spans="13:21" s="104" customFormat="1" ht="15.75">
      <c r="M62440" s="172"/>
      <c r="N62440" s="172"/>
      <c r="O62440" s="172"/>
      <c r="U62440" s="173"/>
    </row>
    <row r="62441" spans="13:21" s="104" customFormat="1" ht="15.75">
      <c r="M62441" s="172"/>
      <c r="N62441" s="172"/>
      <c r="O62441" s="172"/>
      <c r="U62441" s="173"/>
    </row>
    <row r="62442" spans="13:21" s="104" customFormat="1" ht="15.75">
      <c r="M62442" s="172"/>
      <c r="N62442" s="172"/>
      <c r="O62442" s="172"/>
      <c r="U62442" s="173"/>
    </row>
    <row r="62443" spans="13:21" s="104" customFormat="1" ht="15.75">
      <c r="M62443" s="172"/>
      <c r="N62443" s="172"/>
      <c r="O62443" s="172"/>
      <c r="U62443" s="173"/>
    </row>
    <row r="62444" spans="13:21" s="104" customFormat="1" ht="15.75">
      <c r="M62444" s="172"/>
      <c r="N62444" s="172"/>
      <c r="O62444" s="172"/>
      <c r="U62444" s="173"/>
    </row>
    <row r="62445" spans="13:21" s="104" customFormat="1" ht="15.75">
      <c r="M62445" s="172"/>
      <c r="N62445" s="172"/>
      <c r="O62445" s="172"/>
      <c r="U62445" s="173"/>
    </row>
    <row r="62446" spans="13:21" s="104" customFormat="1" ht="15.75">
      <c r="M62446" s="172"/>
      <c r="N62446" s="172"/>
      <c r="O62446" s="172"/>
      <c r="U62446" s="173"/>
    </row>
    <row r="62447" spans="13:21" s="104" customFormat="1" ht="15.75">
      <c r="M62447" s="172"/>
      <c r="N62447" s="172"/>
      <c r="O62447" s="172"/>
      <c r="U62447" s="173"/>
    </row>
    <row r="62448" spans="13:21" s="104" customFormat="1" ht="15.75">
      <c r="M62448" s="172"/>
      <c r="N62448" s="172"/>
      <c r="O62448" s="172"/>
      <c r="U62448" s="173"/>
    </row>
    <row r="62449" spans="13:21" s="104" customFormat="1" ht="15.75">
      <c r="M62449" s="172"/>
      <c r="N62449" s="172"/>
      <c r="O62449" s="172"/>
      <c r="U62449" s="173"/>
    </row>
    <row r="62450" spans="13:21" s="104" customFormat="1" ht="15.75">
      <c r="M62450" s="172"/>
      <c r="N62450" s="172"/>
      <c r="O62450" s="172"/>
      <c r="U62450" s="173"/>
    </row>
    <row r="62451" spans="13:21" s="104" customFormat="1" ht="15.75">
      <c r="M62451" s="172"/>
      <c r="N62451" s="172"/>
      <c r="O62451" s="172"/>
      <c r="U62451" s="173"/>
    </row>
    <row r="62452" spans="13:21" s="104" customFormat="1" ht="15.75">
      <c r="M62452" s="172"/>
      <c r="N62452" s="172"/>
      <c r="O62452" s="172"/>
      <c r="U62452" s="173"/>
    </row>
    <row r="62453" spans="13:21" s="104" customFormat="1" ht="15.75">
      <c r="M62453" s="172"/>
      <c r="N62453" s="172"/>
      <c r="O62453" s="172"/>
      <c r="U62453" s="173"/>
    </row>
    <row r="62454" spans="13:21" s="104" customFormat="1" ht="15.75">
      <c r="M62454" s="172"/>
      <c r="N62454" s="172"/>
      <c r="O62454" s="172"/>
      <c r="U62454" s="173"/>
    </row>
    <row r="62455" spans="13:21" s="104" customFormat="1" ht="15.75">
      <c r="M62455" s="172"/>
      <c r="N62455" s="172"/>
      <c r="O62455" s="172"/>
      <c r="U62455" s="173"/>
    </row>
    <row r="62456" spans="13:21" s="104" customFormat="1" ht="15.75">
      <c r="M62456" s="172"/>
      <c r="N62456" s="172"/>
      <c r="O62456" s="172"/>
      <c r="U62456" s="173"/>
    </row>
    <row r="62457" spans="13:21" s="104" customFormat="1" ht="15.75">
      <c r="M62457" s="172"/>
      <c r="N62457" s="172"/>
      <c r="O62457" s="172"/>
      <c r="U62457" s="173"/>
    </row>
    <row r="62458" spans="13:21" s="104" customFormat="1" ht="15.75">
      <c r="M62458" s="172"/>
      <c r="N62458" s="172"/>
      <c r="O62458" s="172"/>
      <c r="U62458" s="173"/>
    </row>
    <row r="62459" spans="13:21" s="104" customFormat="1" ht="15.75">
      <c r="M62459" s="172"/>
      <c r="N62459" s="172"/>
      <c r="O62459" s="172"/>
      <c r="U62459" s="173"/>
    </row>
    <row r="62460" spans="13:21" s="104" customFormat="1" ht="15.75">
      <c r="M62460" s="172"/>
      <c r="N62460" s="172"/>
      <c r="O62460" s="172"/>
      <c r="U62460" s="173"/>
    </row>
    <row r="62461" spans="13:21" s="104" customFormat="1" ht="15.75">
      <c r="M62461" s="172"/>
      <c r="N62461" s="172"/>
      <c r="O62461" s="172"/>
      <c r="U62461" s="173"/>
    </row>
    <row r="62462" spans="13:21" s="104" customFormat="1" ht="15.75">
      <c r="M62462" s="172"/>
      <c r="N62462" s="172"/>
      <c r="O62462" s="172"/>
      <c r="U62462" s="173"/>
    </row>
    <row r="62463" spans="13:21" s="104" customFormat="1" ht="15.75">
      <c r="M62463" s="172"/>
      <c r="N62463" s="172"/>
      <c r="O62463" s="172"/>
      <c r="U62463" s="173"/>
    </row>
    <row r="62464" spans="13:21" s="104" customFormat="1" ht="15.75">
      <c r="M62464" s="172"/>
      <c r="N62464" s="172"/>
      <c r="O62464" s="172"/>
      <c r="U62464" s="173"/>
    </row>
    <row r="62465" spans="13:21" s="104" customFormat="1" ht="15.75">
      <c r="M62465" s="172"/>
      <c r="N62465" s="172"/>
      <c r="O62465" s="172"/>
      <c r="U62465" s="173"/>
    </row>
    <row r="62466" spans="13:21" s="104" customFormat="1" ht="15.75">
      <c r="M62466" s="172"/>
      <c r="N62466" s="172"/>
      <c r="O62466" s="172"/>
      <c r="U62466" s="173"/>
    </row>
    <row r="62467" spans="13:21" s="104" customFormat="1" ht="15.75">
      <c r="M62467" s="172"/>
      <c r="N62467" s="172"/>
      <c r="O62467" s="172"/>
      <c r="U62467" s="173"/>
    </row>
    <row r="62468" spans="13:21" s="104" customFormat="1" ht="15.75">
      <c r="M62468" s="172"/>
      <c r="N62468" s="172"/>
      <c r="O62468" s="172"/>
      <c r="U62468" s="173"/>
    </row>
    <row r="62469" spans="13:21" s="104" customFormat="1" ht="15.75">
      <c r="M62469" s="172"/>
      <c r="N62469" s="172"/>
      <c r="O62469" s="172"/>
      <c r="U62469" s="173"/>
    </row>
    <row r="62470" spans="13:21" s="104" customFormat="1" ht="15.75">
      <c r="M62470" s="172"/>
      <c r="N62470" s="172"/>
      <c r="O62470" s="172"/>
      <c r="U62470" s="173"/>
    </row>
    <row r="62471" spans="13:21" s="104" customFormat="1" ht="15.75">
      <c r="M62471" s="172"/>
      <c r="N62471" s="172"/>
      <c r="O62471" s="172"/>
      <c r="U62471" s="173"/>
    </row>
    <row r="62472" spans="13:21" s="104" customFormat="1" ht="15.75">
      <c r="M62472" s="172"/>
      <c r="N62472" s="172"/>
      <c r="O62472" s="172"/>
      <c r="U62472" s="173"/>
    </row>
    <row r="62473" spans="13:21" s="104" customFormat="1" ht="15.75">
      <c r="M62473" s="172"/>
      <c r="N62473" s="172"/>
      <c r="O62473" s="172"/>
      <c r="U62473" s="173"/>
    </row>
    <row r="62474" spans="13:21" s="104" customFormat="1" ht="15.75">
      <c r="M62474" s="172"/>
      <c r="N62474" s="172"/>
      <c r="O62474" s="172"/>
      <c r="U62474" s="173"/>
    </row>
    <row r="62475" spans="13:21" s="104" customFormat="1" ht="15.75">
      <c r="M62475" s="172"/>
      <c r="N62475" s="172"/>
      <c r="O62475" s="172"/>
      <c r="U62475" s="173"/>
    </row>
    <row r="62476" spans="13:21" s="104" customFormat="1" ht="15.75">
      <c r="M62476" s="172"/>
      <c r="N62476" s="172"/>
      <c r="O62476" s="172"/>
      <c r="U62476" s="173"/>
    </row>
    <row r="62477" spans="13:21" s="104" customFormat="1" ht="15.75">
      <c r="M62477" s="172"/>
      <c r="N62477" s="172"/>
      <c r="O62477" s="172"/>
      <c r="U62477" s="173"/>
    </row>
    <row r="62478" spans="13:21" s="104" customFormat="1" ht="15.75">
      <c r="M62478" s="172"/>
      <c r="N62478" s="172"/>
      <c r="O62478" s="172"/>
      <c r="U62478" s="173"/>
    </row>
    <row r="62479" spans="13:21" s="104" customFormat="1" ht="15.75">
      <c r="M62479" s="172"/>
      <c r="N62479" s="172"/>
      <c r="O62479" s="172"/>
      <c r="U62479" s="173"/>
    </row>
    <row r="62480" spans="13:21" s="104" customFormat="1" ht="15.75">
      <c r="M62480" s="172"/>
      <c r="N62480" s="172"/>
      <c r="O62480" s="172"/>
      <c r="U62480" s="173"/>
    </row>
    <row r="62481" spans="13:21" s="104" customFormat="1" ht="15.75">
      <c r="M62481" s="172"/>
      <c r="N62481" s="172"/>
      <c r="O62481" s="172"/>
      <c r="U62481" s="173"/>
    </row>
    <row r="62482" spans="13:21" s="104" customFormat="1" ht="15.75">
      <c r="M62482" s="172"/>
      <c r="N62482" s="172"/>
      <c r="O62482" s="172"/>
      <c r="U62482" s="173"/>
    </row>
    <row r="62483" spans="13:21" s="104" customFormat="1" ht="15.75">
      <c r="M62483" s="172"/>
      <c r="N62483" s="172"/>
      <c r="O62483" s="172"/>
      <c r="U62483" s="173"/>
    </row>
    <row r="62484" spans="13:21" s="104" customFormat="1" ht="15.75">
      <c r="M62484" s="172"/>
      <c r="N62484" s="172"/>
      <c r="O62484" s="172"/>
      <c r="U62484" s="173"/>
    </row>
    <row r="62485" spans="13:21" s="104" customFormat="1" ht="15.75">
      <c r="M62485" s="172"/>
      <c r="N62485" s="172"/>
      <c r="O62485" s="172"/>
      <c r="U62485" s="173"/>
    </row>
    <row r="62486" spans="13:21" s="104" customFormat="1" ht="15.75">
      <c r="M62486" s="172"/>
      <c r="N62486" s="172"/>
      <c r="O62486" s="172"/>
      <c r="U62486" s="173"/>
    </row>
    <row r="62487" spans="13:21" s="104" customFormat="1" ht="15.75">
      <c r="M62487" s="172"/>
      <c r="N62487" s="172"/>
      <c r="O62487" s="172"/>
      <c r="U62487" s="173"/>
    </row>
    <row r="62488" spans="13:21" s="104" customFormat="1" ht="15.75">
      <c r="M62488" s="172"/>
      <c r="N62488" s="172"/>
      <c r="O62488" s="172"/>
      <c r="U62488" s="173"/>
    </row>
    <row r="62489" spans="13:21" s="104" customFormat="1" ht="15.75">
      <c r="M62489" s="172"/>
      <c r="N62489" s="172"/>
      <c r="O62489" s="172"/>
      <c r="U62489" s="173"/>
    </row>
    <row r="62490" spans="13:21" s="104" customFormat="1" ht="15.75">
      <c r="M62490" s="172"/>
      <c r="N62490" s="172"/>
      <c r="O62490" s="172"/>
      <c r="U62490" s="173"/>
    </row>
    <row r="62491" spans="13:21" s="104" customFormat="1" ht="15.75">
      <c r="M62491" s="172"/>
      <c r="N62491" s="172"/>
      <c r="O62491" s="172"/>
      <c r="U62491" s="173"/>
    </row>
    <row r="62492" spans="13:21" s="104" customFormat="1" ht="15.75">
      <c r="M62492" s="172"/>
      <c r="N62492" s="172"/>
      <c r="O62492" s="172"/>
      <c r="U62492" s="173"/>
    </row>
    <row r="62493" spans="13:21" s="104" customFormat="1" ht="15.75">
      <c r="M62493" s="172"/>
      <c r="N62493" s="172"/>
      <c r="O62493" s="172"/>
      <c r="U62493" s="173"/>
    </row>
    <row r="62494" spans="13:21" s="104" customFormat="1" ht="15.75">
      <c r="M62494" s="172"/>
      <c r="N62494" s="172"/>
      <c r="O62494" s="172"/>
      <c r="U62494" s="173"/>
    </row>
    <row r="62495" spans="13:21" s="104" customFormat="1" ht="15.75">
      <c r="M62495" s="172"/>
      <c r="N62495" s="172"/>
      <c r="O62495" s="172"/>
      <c r="U62495" s="173"/>
    </row>
    <row r="62496" spans="13:21" s="104" customFormat="1" ht="15.75">
      <c r="M62496" s="172"/>
      <c r="N62496" s="172"/>
      <c r="O62496" s="172"/>
      <c r="U62496" s="173"/>
    </row>
    <row r="62497" spans="13:21" s="104" customFormat="1" ht="15.75">
      <c r="M62497" s="172"/>
      <c r="N62497" s="172"/>
      <c r="O62497" s="172"/>
      <c r="U62497" s="173"/>
    </row>
    <row r="62498" spans="13:21" s="104" customFormat="1" ht="15.75">
      <c r="M62498" s="172"/>
      <c r="N62498" s="172"/>
      <c r="O62498" s="172"/>
      <c r="U62498" s="173"/>
    </row>
    <row r="62499" spans="13:21" s="104" customFormat="1" ht="15.75">
      <c r="M62499" s="172"/>
      <c r="N62499" s="172"/>
      <c r="O62499" s="172"/>
      <c r="U62499" s="173"/>
    </row>
    <row r="62500" spans="13:21" s="104" customFormat="1" ht="15.75">
      <c r="M62500" s="172"/>
      <c r="N62500" s="172"/>
      <c r="O62500" s="172"/>
      <c r="U62500" s="173"/>
    </row>
    <row r="62501" spans="13:21" s="104" customFormat="1" ht="15.75">
      <c r="M62501" s="172"/>
      <c r="N62501" s="172"/>
      <c r="O62501" s="172"/>
      <c r="U62501" s="173"/>
    </row>
    <row r="62502" spans="13:21" s="104" customFormat="1" ht="15.75">
      <c r="M62502" s="172"/>
      <c r="N62502" s="172"/>
      <c r="O62502" s="172"/>
      <c r="U62502" s="173"/>
    </row>
    <row r="62503" spans="13:21" s="104" customFormat="1" ht="15.75">
      <c r="M62503" s="172"/>
      <c r="N62503" s="172"/>
      <c r="O62503" s="172"/>
      <c r="U62503" s="173"/>
    </row>
    <row r="62504" spans="13:21" s="104" customFormat="1" ht="15.75">
      <c r="M62504" s="172"/>
      <c r="N62504" s="172"/>
      <c r="O62504" s="172"/>
      <c r="U62504" s="173"/>
    </row>
    <row r="62505" spans="13:21" s="104" customFormat="1" ht="15.75">
      <c r="M62505" s="172"/>
      <c r="N62505" s="172"/>
      <c r="O62505" s="172"/>
      <c r="U62505" s="173"/>
    </row>
    <row r="62506" spans="13:21" s="104" customFormat="1" ht="15.75">
      <c r="M62506" s="172"/>
      <c r="N62506" s="172"/>
      <c r="O62506" s="172"/>
      <c r="U62506" s="173"/>
    </row>
    <row r="62507" spans="13:21" s="104" customFormat="1" ht="15.75">
      <c r="M62507" s="172"/>
      <c r="N62507" s="172"/>
      <c r="O62507" s="172"/>
      <c r="U62507" s="173"/>
    </row>
    <row r="62508" spans="13:21" s="104" customFormat="1" ht="15.75">
      <c r="M62508" s="172"/>
      <c r="N62508" s="172"/>
      <c r="O62508" s="172"/>
      <c r="U62508" s="173"/>
    </row>
    <row r="62509" spans="13:21" s="104" customFormat="1" ht="15.75">
      <c r="M62509" s="172"/>
      <c r="N62509" s="172"/>
      <c r="O62509" s="172"/>
      <c r="U62509" s="173"/>
    </row>
    <row r="62510" spans="13:21" s="104" customFormat="1" ht="15.75">
      <c r="M62510" s="172"/>
      <c r="N62510" s="172"/>
      <c r="O62510" s="172"/>
      <c r="U62510" s="173"/>
    </row>
    <row r="62511" spans="13:21" s="104" customFormat="1" ht="15.75">
      <c r="M62511" s="172"/>
      <c r="N62511" s="172"/>
      <c r="O62511" s="172"/>
      <c r="U62511" s="173"/>
    </row>
    <row r="62512" spans="13:21" s="104" customFormat="1" ht="15.75">
      <c r="M62512" s="172"/>
      <c r="N62512" s="172"/>
      <c r="O62512" s="172"/>
      <c r="U62512" s="173"/>
    </row>
    <row r="62513" spans="13:21" s="104" customFormat="1" ht="15.75">
      <c r="M62513" s="172"/>
      <c r="N62513" s="172"/>
      <c r="O62513" s="172"/>
      <c r="U62513" s="173"/>
    </row>
    <row r="62514" spans="13:21" s="104" customFormat="1" ht="15.75">
      <c r="M62514" s="172"/>
      <c r="N62514" s="172"/>
      <c r="O62514" s="172"/>
      <c r="U62514" s="173"/>
    </row>
    <row r="62515" spans="13:21" s="104" customFormat="1" ht="15.75">
      <c r="M62515" s="172"/>
      <c r="N62515" s="172"/>
      <c r="O62515" s="172"/>
      <c r="U62515" s="173"/>
    </row>
    <row r="62516" spans="13:21" s="104" customFormat="1" ht="15.75">
      <c r="M62516" s="172"/>
      <c r="N62516" s="172"/>
      <c r="O62516" s="172"/>
      <c r="U62516" s="173"/>
    </row>
    <row r="62517" spans="13:21" s="104" customFormat="1" ht="15.75">
      <c r="M62517" s="172"/>
      <c r="N62517" s="172"/>
      <c r="O62517" s="172"/>
      <c r="U62517" s="173"/>
    </row>
    <row r="62518" spans="13:21" s="104" customFormat="1" ht="15.75">
      <c r="M62518" s="172"/>
      <c r="N62518" s="172"/>
      <c r="O62518" s="172"/>
      <c r="U62518" s="173"/>
    </row>
    <row r="62519" spans="13:21" s="104" customFormat="1" ht="15.75">
      <c r="M62519" s="172"/>
      <c r="N62519" s="172"/>
      <c r="O62519" s="172"/>
      <c r="U62519" s="173"/>
    </row>
    <row r="62520" spans="13:21" s="104" customFormat="1" ht="15.75">
      <c r="M62520" s="172"/>
      <c r="N62520" s="172"/>
      <c r="O62520" s="172"/>
      <c r="U62520" s="173"/>
    </row>
    <row r="62521" spans="13:21" s="104" customFormat="1" ht="15.75">
      <c r="M62521" s="172"/>
      <c r="N62521" s="172"/>
      <c r="O62521" s="172"/>
      <c r="U62521" s="173"/>
    </row>
    <row r="62522" spans="13:21" s="104" customFormat="1" ht="15.75">
      <c r="M62522" s="172"/>
      <c r="N62522" s="172"/>
      <c r="O62522" s="172"/>
      <c r="U62522" s="173"/>
    </row>
    <row r="62523" spans="13:21" s="104" customFormat="1" ht="15.75">
      <c r="M62523" s="172"/>
      <c r="N62523" s="172"/>
      <c r="O62523" s="172"/>
      <c r="U62523" s="173"/>
    </row>
    <row r="62524" spans="13:21" s="104" customFormat="1" ht="15.75">
      <c r="M62524" s="172"/>
      <c r="N62524" s="172"/>
      <c r="O62524" s="172"/>
      <c r="U62524" s="173"/>
    </row>
    <row r="62525" spans="13:21" s="104" customFormat="1" ht="15.75">
      <c r="M62525" s="172"/>
      <c r="N62525" s="172"/>
      <c r="O62525" s="172"/>
      <c r="U62525" s="173"/>
    </row>
    <row r="62526" spans="13:21" s="104" customFormat="1" ht="15.75">
      <c r="M62526" s="172"/>
      <c r="N62526" s="172"/>
      <c r="O62526" s="172"/>
      <c r="U62526" s="173"/>
    </row>
    <row r="62527" spans="13:21" s="104" customFormat="1" ht="15.75">
      <c r="M62527" s="172"/>
      <c r="N62527" s="172"/>
      <c r="O62527" s="172"/>
      <c r="U62527" s="173"/>
    </row>
    <row r="62528" spans="13:21" s="104" customFormat="1" ht="15.75">
      <c r="M62528" s="172"/>
      <c r="N62528" s="172"/>
      <c r="O62528" s="172"/>
      <c r="U62528" s="173"/>
    </row>
    <row r="62529" spans="13:21" s="104" customFormat="1" ht="15.75">
      <c r="M62529" s="172"/>
      <c r="N62529" s="172"/>
      <c r="O62529" s="172"/>
      <c r="U62529" s="173"/>
    </row>
    <row r="62530" spans="13:21" s="104" customFormat="1" ht="15.75">
      <c r="M62530" s="172"/>
      <c r="N62530" s="172"/>
      <c r="O62530" s="172"/>
      <c r="U62530" s="173"/>
    </row>
    <row r="62531" spans="13:21" s="104" customFormat="1" ht="15.75">
      <c r="M62531" s="172"/>
      <c r="N62531" s="172"/>
      <c r="O62531" s="172"/>
      <c r="U62531" s="173"/>
    </row>
    <row r="62532" spans="13:21" s="104" customFormat="1" ht="15.75">
      <c r="M62532" s="172"/>
      <c r="N62532" s="172"/>
      <c r="O62532" s="172"/>
      <c r="U62532" s="173"/>
    </row>
    <row r="62533" spans="13:21" s="104" customFormat="1" ht="15.75">
      <c r="M62533" s="172"/>
      <c r="N62533" s="172"/>
      <c r="O62533" s="172"/>
      <c r="U62533" s="173"/>
    </row>
    <row r="62534" spans="13:21" s="104" customFormat="1" ht="15.75">
      <c r="M62534" s="172"/>
      <c r="N62534" s="172"/>
      <c r="O62534" s="172"/>
      <c r="U62534" s="173"/>
    </row>
    <row r="62535" spans="13:21" s="104" customFormat="1" ht="15.75">
      <c r="M62535" s="172"/>
      <c r="N62535" s="172"/>
      <c r="O62535" s="172"/>
      <c r="U62535" s="173"/>
    </row>
    <row r="62536" spans="13:21" s="104" customFormat="1" ht="15.75">
      <c r="M62536" s="172"/>
      <c r="N62536" s="172"/>
      <c r="O62536" s="172"/>
      <c r="U62536" s="173"/>
    </row>
    <row r="62537" spans="13:21" s="104" customFormat="1" ht="15.75">
      <c r="M62537" s="172"/>
      <c r="N62537" s="172"/>
      <c r="O62537" s="172"/>
      <c r="U62537" s="173"/>
    </row>
    <row r="62538" spans="13:21" s="104" customFormat="1" ht="15.75">
      <c r="M62538" s="172"/>
      <c r="N62538" s="172"/>
      <c r="O62538" s="172"/>
      <c r="U62538" s="173"/>
    </row>
    <row r="62539" spans="13:21" s="104" customFormat="1" ht="15.75">
      <c r="M62539" s="172"/>
      <c r="N62539" s="172"/>
      <c r="O62539" s="172"/>
      <c r="U62539" s="173"/>
    </row>
    <row r="62540" spans="13:21" s="104" customFormat="1" ht="15.75">
      <c r="M62540" s="172"/>
      <c r="N62540" s="172"/>
      <c r="O62540" s="172"/>
      <c r="U62540" s="173"/>
    </row>
    <row r="62541" spans="13:21" s="104" customFormat="1" ht="15.75">
      <c r="M62541" s="172"/>
      <c r="N62541" s="172"/>
      <c r="O62541" s="172"/>
      <c r="U62541" s="173"/>
    </row>
    <row r="62542" spans="13:21" s="104" customFormat="1" ht="15.75">
      <c r="M62542" s="172"/>
      <c r="N62542" s="172"/>
      <c r="O62542" s="172"/>
      <c r="U62542" s="173"/>
    </row>
    <row r="62543" spans="13:21" s="104" customFormat="1" ht="15.75">
      <c r="M62543" s="172"/>
      <c r="N62543" s="172"/>
      <c r="O62543" s="172"/>
      <c r="U62543" s="173"/>
    </row>
    <row r="62544" spans="13:21" s="104" customFormat="1" ht="15.75">
      <c r="M62544" s="172"/>
      <c r="N62544" s="172"/>
      <c r="O62544" s="172"/>
      <c r="U62544" s="173"/>
    </row>
    <row r="62545" spans="13:21" s="104" customFormat="1" ht="15.75">
      <c r="M62545" s="172"/>
      <c r="N62545" s="172"/>
      <c r="O62545" s="172"/>
      <c r="U62545" s="173"/>
    </row>
    <row r="62546" spans="13:21" s="104" customFormat="1" ht="15.75">
      <c r="M62546" s="172"/>
      <c r="N62546" s="172"/>
      <c r="O62546" s="172"/>
      <c r="U62546" s="173"/>
    </row>
    <row r="62547" spans="13:21" s="104" customFormat="1" ht="15.75">
      <c r="M62547" s="172"/>
      <c r="N62547" s="172"/>
      <c r="O62547" s="172"/>
      <c r="U62547" s="173"/>
    </row>
    <row r="62548" spans="13:21" s="104" customFormat="1" ht="15.75">
      <c r="M62548" s="172"/>
      <c r="N62548" s="172"/>
      <c r="O62548" s="172"/>
      <c r="U62548" s="173"/>
    </row>
    <row r="62549" spans="13:21" s="104" customFormat="1" ht="15.75">
      <c r="M62549" s="172"/>
      <c r="N62549" s="172"/>
      <c r="O62549" s="172"/>
      <c r="U62549" s="173"/>
    </row>
    <row r="62550" spans="13:21" s="104" customFormat="1" ht="15.75">
      <c r="M62550" s="172"/>
      <c r="N62550" s="172"/>
      <c r="O62550" s="172"/>
      <c r="U62550" s="173"/>
    </row>
    <row r="62551" spans="13:21" s="104" customFormat="1" ht="15.75">
      <c r="M62551" s="172"/>
      <c r="N62551" s="172"/>
      <c r="O62551" s="172"/>
      <c r="U62551" s="173"/>
    </row>
    <row r="62552" spans="13:21" s="104" customFormat="1" ht="15.75">
      <c r="M62552" s="172"/>
      <c r="N62552" s="172"/>
      <c r="O62552" s="172"/>
      <c r="U62552" s="173"/>
    </row>
    <row r="62553" spans="13:21" s="104" customFormat="1" ht="15.75">
      <c r="M62553" s="172"/>
      <c r="N62553" s="172"/>
      <c r="O62553" s="172"/>
      <c r="U62553" s="173"/>
    </row>
    <row r="62554" spans="13:21" s="104" customFormat="1" ht="15.75">
      <c r="M62554" s="172"/>
      <c r="N62554" s="172"/>
      <c r="O62554" s="172"/>
      <c r="U62554" s="173"/>
    </row>
    <row r="62555" spans="13:21" s="104" customFormat="1" ht="15.75">
      <c r="M62555" s="172"/>
      <c r="N62555" s="172"/>
      <c r="O62555" s="172"/>
      <c r="U62555" s="173"/>
    </row>
    <row r="62556" spans="13:21" s="104" customFormat="1" ht="15.75">
      <c r="M62556" s="172"/>
      <c r="N62556" s="172"/>
      <c r="O62556" s="172"/>
      <c r="U62556" s="173"/>
    </row>
    <row r="62557" spans="13:21" s="104" customFormat="1" ht="15.75">
      <c r="M62557" s="172"/>
      <c r="N62557" s="172"/>
      <c r="O62557" s="172"/>
      <c r="U62557" s="173"/>
    </row>
    <row r="62558" spans="13:21" s="104" customFormat="1" ht="15.75">
      <c r="M62558" s="172"/>
      <c r="N62558" s="172"/>
      <c r="O62558" s="172"/>
      <c r="U62558" s="173"/>
    </row>
    <row r="62559" spans="13:21" s="104" customFormat="1" ht="15.75">
      <c r="M62559" s="172"/>
      <c r="N62559" s="172"/>
      <c r="O62559" s="172"/>
      <c r="U62559" s="173"/>
    </row>
    <row r="62560" spans="13:21" s="104" customFormat="1" ht="15.75">
      <c r="M62560" s="172"/>
      <c r="N62560" s="172"/>
      <c r="O62560" s="172"/>
      <c r="U62560" s="173"/>
    </row>
    <row r="62561" spans="13:21" s="104" customFormat="1" ht="15.75">
      <c r="M62561" s="172"/>
      <c r="N62561" s="172"/>
      <c r="O62561" s="172"/>
      <c r="U62561" s="173"/>
    </row>
    <row r="62562" spans="13:21" s="104" customFormat="1" ht="15.75">
      <c r="M62562" s="172"/>
      <c r="N62562" s="172"/>
      <c r="O62562" s="172"/>
      <c r="U62562" s="173"/>
    </row>
    <row r="62563" spans="13:21" s="104" customFormat="1" ht="15.75">
      <c r="M62563" s="172"/>
      <c r="N62563" s="172"/>
      <c r="O62563" s="172"/>
      <c r="U62563" s="173"/>
    </row>
    <row r="62564" spans="13:21" s="104" customFormat="1" ht="15.75">
      <c r="M62564" s="172"/>
      <c r="N62564" s="172"/>
      <c r="O62564" s="172"/>
      <c r="U62564" s="173"/>
    </row>
    <row r="62565" spans="13:21" s="104" customFormat="1" ht="15.75">
      <c r="M62565" s="172"/>
      <c r="N62565" s="172"/>
      <c r="O62565" s="172"/>
      <c r="U62565" s="173"/>
    </row>
    <row r="62566" spans="13:21" s="104" customFormat="1" ht="15.75">
      <c r="M62566" s="172"/>
      <c r="N62566" s="172"/>
      <c r="O62566" s="172"/>
      <c r="U62566" s="173"/>
    </row>
    <row r="62567" spans="13:21" s="104" customFormat="1" ht="15.75">
      <c r="M62567" s="172"/>
      <c r="N62567" s="172"/>
      <c r="O62567" s="172"/>
      <c r="U62567" s="173"/>
    </row>
    <row r="62568" spans="13:21" s="104" customFormat="1" ht="15.75">
      <c r="M62568" s="172"/>
      <c r="N62568" s="172"/>
      <c r="O62568" s="172"/>
      <c r="U62568" s="173"/>
    </row>
    <row r="62569" spans="13:21" s="104" customFormat="1" ht="15.75">
      <c r="M62569" s="172"/>
      <c r="N62569" s="172"/>
      <c r="O62569" s="172"/>
      <c r="U62569" s="173"/>
    </row>
    <row r="62570" spans="13:21" s="104" customFormat="1" ht="15.75">
      <c r="M62570" s="172"/>
      <c r="N62570" s="172"/>
      <c r="O62570" s="172"/>
      <c r="U62570" s="173"/>
    </row>
    <row r="62571" spans="13:21" s="104" customFormat="1" ht="15.75">
      <c r="M62571" s="172"/>
      <c r="N62571" s="172"/>
      <c r="O62571" s="172"/>
      <c r="U62571" s="173"/>
    </row>
    <row r="62572" spans="13:21" s="104" customFormat="1" ht="15.75">
      <c r="M62572" s="172"/>
      <c r="N62572" s="172"/>
      <c r="O62572" s="172"/>
      <c r="U62572" s="173"/>
    </row>
    <row r="62573" spans="13:21" s="104" customFormat="1" ht="15.75">
      <c r="M62573" s="172"/>
      <c r="N62573" s="172"/>
      <c r="O62573" s="172"/>
      <c r="U62573" s="173"/>
    </row>
    <row r="62574" spans="13:21" s="104" customFormat="1" ht="15.75">
      <c r="M62574" s="172"/>
      <c r="N62574" s="172"/>
      <c r="O62574" s="172"/>
      <c r="U62574" s="173"/>
    </row>
    <row r="62575" spans="13:21" s="104" customFormat="1" ht="15.75">
      <c r="M62575" s="172"/>
      <c r="N62575" s="172"/>
      <c r="O62575" s="172"/>
      <c r="U62575" s="173"/>
    </row>
    <row r="62576" spans="13:21" s="104" customFormat="1" ht="15.75">
      <c r="M62576" s="172"/>
      <c r="N62576" s="172"/>
      <c r="O62576" s="172"/>
      <c r="U62576" s="173"/>
    </row>
    <row r="62577" spans="13:21" s="104" customFormat="1" ht="15.75">
      <c r="M62577" s="172"/>
      <c r="N62577" s="172"/>
      <c r="O62577" s="172"/>
      <c r="U62577" s="173"/>
    </row>
    <row r="62578" spans="13:21" s="104" customFormat="1" ht="15.75">
      <c r="M62578" s="172"/>
      <c r="N62578" s="172"/>
      <c r="O62578" s="172"/>
      <c r="U62578" s="173"/>
    </row>
    <row r="62579" spans="13:21" s="104" customFormat="1" ht="15.75">
      <c r="M62579" s="172"/>
      <c r="N62579" s="172"/>
      <c r="O62579" s="172"/>
      <c r="U62579" s="173"/>
    </row>
    <row r="62580" spans="13:21" s="104" customFormat="1" ht="15.75">
      <c r="M62580" s="172"/>
      <c r="N62580" s="172"/>
      <c r="O62580" s="172"/>
      <c r="U62580" s="173"/>
    </row>
    <row r="62581" spans="13:21" s="104" customFormat="1" ht="15.75">
      <c r="M62581" s="172"/>
      <c r="N62581" s="172"/>
      <c r="O62581" s="172"/>
      <c r="U62581" s="173"/>
    </row>
    <row r="62582" spans="13:21" s="104" customFormat="1" ht="15.75">
      <c r="M62582" s="172"/>
      <c r="N62582" s="172"/>
      <c r="O62582" s="172"/>
      <c r="U62582" s="173"/>
    </row>
    <row r="62583" spans="13:21" s="104" customFormat="1" ht="15.75">
      <c r="M62583" s="172"/>
      <c r="N62583" s="172"/>
      <c r="O62583" s="172"/>
      <c r="U62583" s="173"/>
    </row>
    <row r="62584" spans="13:21" s="104" customFormat="1" ht="15.75">
      <c r="M62584" s="172"/>
      <c r="N62584" s="172"/>
      <c r="O62584" s="172"/>
      <c r="U62584" s="173"/>
    </row>
    <row r="62585" spans="13:21" s="104" customFormat="1" ht="15.75">
      <c r="M62585" s="172"/>
      <c r="N62585" s="172"/>
      <c r="O62585" s="172"/>
      <c r="U62585" s="173"/>
    </row>
    <row r="62586" spans="13:21" s="104" customFormat="1" ht="15.75">
      <c r="M62586" s="172"/>
      <c r="N62586" s="172"/>
      <c r="O62586" s="172"/>
      <c r="U62586" s="173"/>
    </row>
    <row r="62587" spans="13:21" s="104" customFormat="1" ht="15.75">
      <c r="M62587" s="172"/>
      <c r="N62587" s="172"/>
      <c r="O62587" s="172"/>
      <c r="U62587" s="173"/>
    </row>
    <row r="62588" spans="13:21" s="104" customFormat="1" ht="15.75">
      <c r="M62588" s="172"/>
      <c r="N62588" s="172"/>
      <c r="O62588" s="172"/>
      <c r="U62588" s="173"/>
    </row>
    <row r="62589" spans="13:21" s="104" customFormat="1" ht="15.75">
      <c r="M62589" s="172"/>
      <c r="N62589" s="172"/>
      <c r="O62589" s="172"/>
      <c r="U62589" s="173"/>
    </row>
    <row r="62590" spans="13:21" s="104" customFormat="1" ht="15.75">
      <c r="M62590" s="172"/>
      <c r="N62590" s="172"/>
      <c r="O62590" s="172"/>
      <c r="U62590" s="173"/>
    </row>
    <row r="62591" spans="13:21" s="104" customFormat="1" ht="15.75">
      <c r="M62591" s="172"/>
      <c r="N62591" s="172"/>
      <c r="O62591" s="172"/>
      <c r="U62591" s="173"/>
    </row>
    <row r="62592" spans="13:21" s="104" customFormat="1" ht="15.75">
      <c r="M62592" s="172"/>
      <c r="N62592" s="172"/>
      <c r="O62592" s="172"/>
      <c r="U62592" s="173"/>
    </row>
    <row r="62593" spans="13:21" s="104" customFormat="1" ht="15.75">
      <c r="M62593" s="172"/>
      <c r="N62593" s="172"/>
      <c r="O62593" s="172"/>
      <c r="U62593" s="173"/>
    </row>
    <row r="62594" spans="13:21" s="104" customFormat="1" ht="15.75">
      <c r="M62594" s="172"/>
      <c r="N62594" s="172"/>
      <c r="O62594" s="172"/>
      <c r="U62594" s="173"/>
    </row>
    <row r="62595" spans="13:21" s="104" customFormat="1" ht="15.75">
      <c r="M62595" s="172"/>
      <c r="N62595" s="172"/>
      <c r="O62595" s="172"/>
      <c r="U62595" s="173"/>
    </row>
    <row r="62596" spans="13:21" s="104" customFormat="1" ht="15.75">
      <c r="M62596" s="172"/>
      <c r="N62596" s="172"/>
      <c r="O62596" s="172"/>
      <c r="U62596" s="173"/>
    </row>
    <row r="62597" spans="13:21" s="104" customFormat="1" ht="15.75">
      <c r="M62597" s="172"/>
      <c r="N62597" s="172"/>
      <c r="O62597" s="172"/>
      <c r="U62597" s="173"/>
    </row>
    <row r="62598" spans="13:21" s="104" customFormat="1" ht="15.75">
      <c r="M62598" s="172"/>
      <c r="N62598" s="172"/>
      <c r="O62598" s="172"/>
      <c r="U62598" s="173"/>
    </row>
    <row r="62599" spans="13:21" s="104" customFormat="1" ht="15.75">
      <c r="M62599" s="172"/>
      <c r="N62599" s="172"/>
      <c r="O62599" s="172"/>
      <c r="U62599" s="173"/>
    </row>
    <row r="62600" spans="13:21" s="104" customFormat="1" ht="15.75">
      <c r="M62600" s="172"/>
      <c r="N62600" s="172"/>
      <c r="O62600" s="172"/>
      <c r="U62600" s="173"/>
    </row>
    <row r="62601" spans="13:21" s="104" customFormat="1" ht="15.75">
      <c r="M62601" s="172"/>
      <c r="N62601" s="172"/>
      <c r="O62601" s="172"/>
      <c r="U62601" s="173"/>
    </row>
    <row r="62602" spans="13:21" s="104" customFormat="1" ht="15.75">
      <c r="M62602" s="172"/>
      <c r="N62602" s="172"/>
      <c r="O62602" s="172"/>
      <c r="U62602" s="173"/>
    </row>
    <row r="62603" spans="13:21" s="104" customFormat="1" ht="15.75">
      <c r="M62603" s="172"/>
      <c r="N62603" s="172"/>
      <c r="O62603" s="172"/>
      <c r="U62603" s="173"/>
    </row>
    <row r="62604" spans="13:21" s="104" customFormat="1" ht="15.75">
      <c r="M62604" s="172"/>
      <c r="N62604" s="172"/>
      <c r="O62604" s="172"/>
      <c r="U62604" s="173"/>
    </row>
    <row r="62605" spans="13:21" s="104" customFormat="1" ht="15.75">
      <c r="M62605" s="172"/>
      <c r="N62605" s="172"/>
      <c r="O62605" s="172"/>
      <c r="U62605" s="173"/>
    </row>
    <row r="62606" spans="13:21" s="104" customFormat="1" ht="15.75">
      <c r="M62606" s="172"/>
      <c r="N62606" s="172"/>
      <c r="O62606" s="172"/>
      <c r="U62606" s="173"/>
    </row>
    <row r="62607" spans="13:21" s="104" customFormat="1" ht="15.75">
      <c r="M62607" s="172"/>
      <c r="N62607" s="172"/>
      <c r="O62607" s="172"/>
      <c r="U62607" s="173"/>
    </row>
    <row r="62608" spans="13:21" s="104" customFormat="1" ht="15.75">
      <c r="M62608" s="172"/>
      <c r="N62608" s="172"/>
      <c r="O62608" s="172"/>
      <c r="U62608" s="173"/>
    </row>
    <row r="62609" spans="13:21" s="104" customFormat="1" ht="15.75">
      <c r="M62609" s="172"/>
      <c r="N62609" s="172"/>
      <c r="O62609" s="172"/>
      <c r="U62609" s="173"/>
    </row>
    <row r="62610" spans="13:21" s="104" customFormat="1" ht="15.75">
      <c r="M62610" s="172"/>
      <c r="N62610" s="172"/>
      <c r="O62610" s="172"/>
      <c r="U62610" s="173"/>
    </row>
    <row r="62611" spans="13:21" s="104" customFormat="1" ht="15.75">
      <c r="M62611" s="172"/>
      <c r="N62611" s="172"/>
      <c r="O62611" s="172"/>
      <c r="U62611" s="173"/>
    </row>
    <row r="62612" spans="13:21" s="104" customFormat="1" ht="15.75">
      <c r="M62612" s="172"/>
      <c r="N62612" s="172"/>
      <c r="O62612" s="172"/>
      <c r="U62612" s="173"/>
    </row>
    <row r="62613" spans="13:21" s="104" customFormat="1" ht="15.75">
      <c r="M62613" s="172"/>
      <c r="N62613" s="172"/>
      <c r="O62613" s="172"/>
      <c r="U62613" s="173"/>
    </row>
    <row r="62614" spans="13:21" s="104" customFormat="1" ht="15.75">
      <c r="M62614" s="172"/>
      <c r="N62614" s="172"/>
      <c r="O62614" s="172"/>
      <c r="U62614" s="173"/>
    </row>
    <row r="62615" spans="13:21" s="104" customFormat="1" ht="15.75">
      <c r="M62615" s="172"/>
      <c r="N62615" s="172"/>
      <c r="O62615" s="172"/>
      <c r="U62615" s="173"/>
    </row>
    <row r="62616" spans="13:21" s="104" customFormat="1" ht="15.75">
      <c r="M62616" s="172"/>
      <c r="N62616" s="172"/>
      <c r="O62616" s="172"/>
      <c r="U62616" s="173"/>
    </row>
    <row r="62617" spans="13:21" s="104" customFormat="1" ht="15.75">
      <c r="M62617" s="172"/>
      <c r="N62617" s="172"/>
      <c r="O62617" s="172"/>
      <c r="U62617" s="173"/>
    </row>
    <row r="62618" spans="13:21" s="104" customFormat="1" ht="15.75">
      <c r="M62618" s="172"/>
      <c r="N62618" s="172"/>
      <c r="O62618" s="172"/>
      <c r="U62618" s="173"/>
    </row>
    <row r="62619" spans="13:21" s="104" customFormat="1" ht="15.75">
      <c r="M62619" s="172"/>
      <c r="N62619" s="172"/>
      <c r="O62619" s="172"/>
      <c r="U62619" s="173"/>
    </row>
    <row r="62620" spans="13:21" s="104" customFormat="1" ht="15.75">
      <c r="M62620" s="172"/>
      <c r="N62620" s="172"/>
      <c r="O62620" s="172"/>
      <c r="U62620" s="173"/>
    </row>
    <row r="62621" spans="13:21" s="104" customFormat="1" ht="15.75">
      <c r="M62621" s="172"/>
      <c r="N62621" s="172"/>
      <c r="O62621" s="172"/>
      <c r="U62621" s="173"/>
    </row>
    <row r="62622" spans="13:21" s="104" customFormat="1" ht="15.75">
      <c r="M62622" s="172"/>
      <c r="N62622" s="172"/>
      <c r="O62622" s="172"/>
      <c r="U62622" s="173"/>
    </row>
    <row r="62623" spans="13:21" s="104" customFormat="1" ht="15.75">
      <c r="M62623" s="172"/>
      <c r="N62623" s="172"/>
      <c r="O62623" s="172"/>
      <c r="U62623" s="173"/>
    </row>
    <row r="62624" spans="13:21" s="104" customFormat="1" ht="15.75">
      <c r="M62624" s="172"/>
      <c r="N62624" s="172"/>
      <c r="O62624" s="172"/>
      <c r="U62624" s="173"/>
    </row>
    <row r="62625" spans="13:21" s="104" customFormat="1" ht="15.75">
      <c r="M62625" s="172"/>
      <c r="N62625" s="172"/>
      <c r="O62625" s="172"/>
      <c r="U62625" s="173"/>
    </row>
    <row r="62626" spans="13:21" s="104" customFormat="1" ht="15.75">
      <c r="M62626" s="172"/>
      <c r="N62626" s="172"/>
      <c r="O62626" s="172"/>
      <c r="U62626" s="173"/>
    </row>
    <row r="62627" spans="13:21" s="104" customFormat="1" ht="15.75">
      <c r="M62627" s="172"/>
      <c r="N62627" s="172"/>
      <c r="O62627" s="172"/>
      <c r="U62627" s="173"/>
    </row>
    <row r="62628" spans="13:21" s="104" customFormat="1" ht="15.75">
      <c r="M62628" s="172"/>
      <c r="N62628" s="172"/>
      <c r="O62628" s="172"/>
      <c r="U62628" s="173"/>
    </row>
    <row r="62629" spans="13:21" s="104" customFormat="1" ht="15.75">
      <c r="M62629" s="172"/>
      <c r="N62629" s="172"/>
      <c r="O62629" s="172"/>
      <c r="U62629" s="173"/>
    </row>
    <row r="62630" spans="13:21" s="104" customFormat="1" ht="15.75">
      <c r="M62630" s="172"/>
      <c r="N62630" s="172"/>
      <c r="O62630" s="172"/>
      <c r="U62630" s="173"/>
    </row>
    <row r="62631" spans="13:21" s="104" customFormat="1" ht="15.75">
      <c r="M62631" s="172"/>
      <c r="N62631" s="172"/>
      <c r="O62631" s="172"/>
      <c r="U62631" s="173"/>
    </row>
    <row r="62632" spans="13:21" s="104" customFormat="1" ht="15.75">
      <c r="M62632" s="172"/>
      <c r="N62632" s="172"/>
      <c r="O62632" s="172"/>
      <c r="U62632" s="173"/>
    </row>
    <row r="62633" spans="13:21" s="104" customFormat="1" ht="15.75">
      <c r="M62633" s="172"/>
      <c r="N62633" s="172"/>
      <c r="O62633" s="172"/>
      <c r="U62633" s="173"/>
    </row>
    <row r="62634" spans="13:21" s="104" customFormat="1" ht="15.75">
      <c r="M62634" s="172"/>
      <c r="N62634" s="172"/>
      <c r="O62634" s="172"/>
      <c r="U62634" s="173"/>
    </row>
    <row r="62635" spans="13:21" s="104" customFormat="1" ht="15.75">
      <c r="M62635" s="172"/>
      <c r="N62635" s="172"/>
      <c r="O62635" s="172"/>
      <c r="U62635" s="173"/>
    </row>
    <row r="62636" spans="13:21" s="104" customFormat="1" ht="15.75">
      <c r="M62636" s="172"/>
      <c r="N62636" s="172"/>
      <c r="O62636" s="172"/>
      <c r="U62636" s="173"/>
    </row>
    <row r="62637" spans="13:21" s="104" customFormat="1" ht="15.75">
      <c r="M62637" s="172"/>
      <c r="N62637" s="172"/>
      <c r="O62637" s="172"/>
      <c r="U62637" s="173"/>
    </row>
    <row r="62638" spans="13:21" s="104" customFormat="1" ht="15.75">
      <c r="M62638" s="172"/>
      <c r="N62638" s="172"/>
      <c r="O62638" s="172"/>
      <c r="U62638" s="173"/>
    </row>
    <row r="62639" spans="13:21" s="104" customFormat="1" ht="15.75">
      <c r="M62639" s="172"/>
      <c r="N62639" s="172"/>
      <c r="O62639" s="172"/>
      <c r="U62639" s="173"/>
    </row>
    <row r="62640" spans="13:21" s="104" customFormat="1" ht="15.75">
      <c r="M62640" s="172"/>
      <c r="N62640" s="172"/>
      <c r="O62640" s="172"/>
      <c r="U62640" s="173"/>
    </row>
    <row r="62641" spans="13:21" s="104" customFormat="1" ht="15.75">
      <c r="M62641" s="172"/>
      <c r="N62641" s="172"/>
      <c r="O62641" s="172"/>
      <c r="U62641" s="173"/>
    </row>
    <row r="62642" spans="13:21" s="104" customFormat="1" ht="15.75">
      <c r="M62642" s="172"/>
      <c r="N62642" s="172"/>
      <c r="O62642" s="172"/>
      <c r="U62642" s="173"/>
    </row>
    <row r="62643" spans="13:21" s="104" customFormat="1" ht="15.75">
      <c r="M62643" s="172"/>
      <c r="N62643" s="172"/>
      <c r="O62643" s="172"/>
      <c r="U62643" s="173"/>
    </row>
    <row r="62644" spans="13:21" s="104" customFormat="1" ht="15.75">
      <c r="M62644" s="172"/>
      <c r="N62644" s="172"/>
      <c r="O62644" s="172"/>
      <c r="U62644" s="173"/>
    </row>
    <row r="62645" spans="13:21" s="104" customFormat="1" ht="15.75">
      <c r="M62645" s="172"/>
      <c r="N62645" s="172"/>
      <c r="O62645" s="172"/>
      <c r="U62645" s="173"/>
    </row>
    <row r="62646" spans="13:21" s="104" customFormat="1" ht="15.75">
      <c r="M62646" s="172"/>
      <c r="N62646" s="172"/>
      <c r="O62646" s="172"/>
      <c r="U62646" s="173"/>
    </row>
    <row r="62647" spans="13:21" s="104" customFormat="1" ht="15.75">
      <c r="M62647" s="172"/>
      <c r="N62647" s="172"/>
      <c r="O62647" s="172"/>
      <c r="U62647" s="173"/>
    </row>
    <row r="62648" spans="13:21" s="104" customFormat="1" ht="15.75">
      <c r="M62648" s="172"/>
      <c r="N62648" s="172"/>
      <c r="O62648" s="172"/>
      <c r="U62648" s="173"/>
    </row>
    <row r="62649" spans="13:21" s="104" customFormat="1" ht="15.75">
      <c r="M62649" s="172"/>
      <c r="N62649" s="172"/>
      <c r="O62649" s="172"/>
      <c r="U62649" s="173"/>
    </row>
    <row r="62650" spans="13:21" s="104" customFormat="1" ht="15.75">
      <c r="M62650" s="172"/>
      <c r="N62650" s="172"/>
      <c r="O62650" s="172"/>
      <c r="U62650" s="173"/>
    </row>
    <row r="62651" spans="13:21" s="104" customFormat="1" ht="15.75">
      <c r="M62651" s="172"/>
      <c r="N62651" s="172"/>
      <c r="O62651" s="172"/>
      <c r="U62651" s="173"/>
    </row>
    <row r="62652" spans="13:21" s="104" customFormat="1" ht="15.75">
      <c r="M62652" s="172"/>
      <c r="N62652" s="172"/>
      <c r="O62652" s="172"/>
      <c r="U62652" s="173"/>
    </row>
    <row r="62653" spans="13:21" s="104" customFormat="1" ht="15.75">
      <c r="M62653" s="172"/>
      <c r="N62653" s="172"/>
      <c r="O62653" s="172"/>
      <c r="U62653" s="173"/>
    </row>
    <row r="62654" spans="13:21" s="104" customFormat="1" ht="15.75">
      <c r="M62654" s="172"/>
      <c r="N62654" s="172"/>
      <c r="O62654" s="172"/>
      <c r="U62654" s="173"/>
    </row>
    <row r="62655" spans="13:21" s="104" customFormat="1" ht="15.75">
      <c r="M62655" s="172"/>
      <c r="N62655" s="172"/>
      <c r="O62655" s="172"/>
      <c r="U62655" s="173"/>
    </row>
    <row r="62656" spans="13:21" s="104" customFormat="1" ht="15.75">
      <c r="M62656" s="172"/>
      <c r="N62656" s="172"/>
      <c r="O62656" s="172"/>
      <c r="U62656" s="173"/>
    </row>
    <row r="62657" spans="13:21" s="104" customFormat="1" ht="15.75">
      <c r="M62657" s="172"/>
      <c r="N62657" s="172"/>
      <c r="O62657" s="172"/>
      <c r="U62657" s="173"/>
    </row>
    <row r="62658" spans="13:21" s="104" customFormat="1" ht="15.75">
      <c r="M62658" s="172"/>
      <c r="N62658" s="172"/>
      <c r="O62658" s="172"/>
      <c r="U62658" s="173"/>
    </row>
    <row r="62659" spans="13:21" s="104" customFormat="1" ht="15.75">
      <c r="M62659" s="172"/>
      <c r="N62659" s="172"/>
      <c r="O62659" s="172"/>
      <c r="U62659" s="173"/>
    </row>
    <row r="62660" spans="13:21" s="104" customFormat="1" ht="15.75">
      <c r="M62660" s="172"/>
      <c r="N62660" s="172"/>
      <c r="O62660" s="172"/>
      <c r="U62660" s="173"/>
    </row>
    <row r="62661" spans="13:21" s="104" customFormat="1" ht="15.75">
      <c r="M62661" s="172"/>
      <c r="N62661" s="172"/>
      <c r="O62661" s="172"/>
      <c r="U62661" s="173"/>
    </row>
    <row r="62662" spans="13:21" s="104" customFormat="1" ht="15.75">
      <c r="M62662" s="172"/>
      <c r="N62662" s="172"/>
      <c r="O62662" s="172"/>
      <c r="U62662" s="173"/>
    </row>
    <row r="62663" spans="13:21" s="104" customFormat="1" ht="15.75">
      <c r="M62663" s="172"/>
      <c r="N62663" s="172"/>
      <c r="O62663" s="172"/>
      <c r="U62663" s="173"/>
    </row>
    <row r="62664" spans="13:21" s="104" customFormat="1" ht="15.75">
      <c r="M62664" s="172"/>
      <c r="N62664" s="172"/>
      <c r="O62664" s="172"/>
      <c r="U62664" s="173"/>
    </row>
    <row r="62665" spans="13:21" s="104" customFormat="1" ht="15.75">
      <c r="M62665" s="172"/>
      <c r="N62665" s="172"/>
      <c r="O62665" s="172"/>
      <c r="U62665" s="173"/>
    </row>
    <row r="62666" spans="13:21" s="104" customFormat="1" ht="15.75">
      <c r="M62666" s="172"/>
      <c r="N62666" s="172"/>
      <c r="O62666" s="172"/>
      <c r="U62666" s="173"/>
    </row>
    <row r="62667" spans="13:21" s="104" customFormat="1" ht="15.75">
      <c r="M62667" s="172"/>
      <c r="N62667" s="172"/>
      <c r="O62667" s="172"/>
      <c r="U62667" s="173"/>
    </row>
    <row r="62668" spans="13:21" s="104" customFormat="1" ht="15.75">
      <c r="M62668" s="172"/>
      <c r="N62668" s="172"/>
      <c r="O62668" s="172"/>
      <c r="U62668" s="173"/>
    </row>
    <row r="62669" spans="13:21" s="104" customFormat="1" ht="15.75">
      <c r="M62669" s="172"/>
      <c r="N62669" s="172"/>
      <c r="O62669" s="172"/>
      <c r="U62669" s="173"/>
    </row>
    <row r="62670" spans="13:21" s="104" customFormat="1" ht="15.75">
      <c r="M62670" s="172"/>
      <c r="N62670" s="172"/>
      <c r="O62670" s="172"/>
      <c r="U62670" s="173"/>
    </row>
    <row r="62671" spans="13:21" s="104" customFormat="1" ht="15.75">
      <c r="M62671" s="172"/>
      <c r="N62671" s="172"/>
      <c r="O62671" s="172"/>
      <c r="U62671" s="173"/>
    </row>
    <row r="62672" spans="13:21" s="104" customFormat="1" ht="15.75">
      <c r="M62672" s="172"/>
      <c r="N62672" s="172"/>
      <c r="O62672" s="172"/>
      <c r="U62672" s="173"/>
    </row>
    <row r="62673" spans="13:21" s="104" customFormat="1" ht="15.75">
      <c r="M62673" s="172"/>
      <c r="N62673" s="172"/>
      <c r="O62673" s="172"/>
      <c r="U62673" s="173"/>
    </row>
    <row r="62674" spans="13:21" s="104" customFormat="1" ht="15.75">
      <c r="M62674" s="172"/>
      <c r="N62674" s="172"/>
      <c r="O62674" s="172"/>
      <c r="U62674" s="173"/>
    </row>
    <row r="62675" spans="13:21" s="104" customFormat="1" ht="15.75">
      <c r="M62675" s="172"/>
      <c r="N62675" s="172"/>
      <c r="O62675" s="172"/>
      <c r="U62675" s="173"/>
    </row>
    <row r="62676" spans="13:21" s="104" customFormat="1" ht="15.75">
      <c r="M62676" s="172"/>
      <c r="N62676" s="172"/>
      <c r="O62676" s="172"/>
      <c r="U62676" s="173"/>
    </row>
    <row r="62677" spans="13:21" s="104" customFormat="1" ht="15.75">
      <c r="M62677" s="172"/>
      <c r="N62677" s="172"/>
      <c r="O62677" s="172"/>
      <c r="U62677" s="173"/>
    </row>
    <row r="62678" spans="13:21" s="104" customFormat="1" ht="15.75">
      <c r="M62678" s="172"/>
      <c r="N62678" s="172"/>
      <c r="O62678" s="172"/>
      <c r="U62678" s="173"/>
    </row>
    <row r="62679" spans="13:21" s="104" customFormat="1" ht="15.75">
      <c r="M62679" s="172"/>
      <c r="N62679" s="172"/>
      <c r="O62679" s="172"/>
      <c r="U62679" s="173"/>
    </row>
    <row r="62680" spans="13:21" s="104" customFormat="1" ht="15.75">
      <c r="M62680" s="172"/>
      <c r="N62680" s="172"/>
      <c r="O62680" s="172"/>
      <c r="U62680" s="173"/>
    </row>
    <row r="62681" spans="13:21" s="104" customFormat="1" ht="15.75">
      <c r="M62681" s="172"/>
      <c r="N62681" s="172"/>
      <c r="O62681" s="172"/>
      <c r="U62681" s="173"/>
    </row>
    <row r="62682" spans="13:21" s="104" customFormat="1" ht="15.75">
      <c r="M62682" s="172"/>
      <c r="N62682" s="172"/>
      <c r="O62682" s="172"/>
      <c r="U62682" s="173"/>
    </row>
    <row r="62683" spans="13:21" s="104" customFormat="1" ht="15.75">
      <c r="M62683" s="172"/>
      <c r="N62683" s="172"/>
      <c r="O62683" s="172"/>
      <c r="U62683" s="173"/>
    </row>
    <row r="62684" spans="13:21" s="104" customFormat="1" ht="15.75">
      <c r="M62684" s="172"/>
      <c r="N62684" s="172"/>
      <c r="O62684" s="172"/>
      <c r="U62684" s="173"/>
    </row>
    <row r="62685" spans="13:21" s="104" customFormat="1" ht="15.75">
      <c r="M62685" s="172"/>
      <c r="N62685" s="172"/>
      <c r="O62685" s="172"/>
      <c r="U62685" s="173"/>
    </row>
    <row r="62686" spans="13:21" s="104" customFormat="1" ht="15.75">
      <c r="M62686" s="172"/>
      <c r="N62686" s="172"/>
      <c r="O62686" s="172"/>
      <c r="U62686" s="173"/>
    </row>
    <row r="62687" spans="13:21" s="104" customFormat="1" ht="15.75">
      <c r="M62687" s="172"/>
      <c r="N62687" s="172"/>
      <c r="O62687" s="172"/>
      <c r="U62687" s="173"/>
    </row>
    <row r="62688" spans="13:21" s="104" customFormat="1" ht="15.75">
      <c r="M62688" s="172"/>
      <c r="N62688" s="172"/>
      <c r="O62688" s="172"/>
      <c r="U62688" s="173"/>
    </row>
    <row r="62689" spans="13:21" s="104" customFormat="1" ht="15.75">
      <c r="M62689" s="172"/>
      <c r="N62689" s="172"/>
      <c r="O62689" s="172"/>
      <c r="U62689" s="173"/>
    </row>
    <row r="62690" spans="13:21" s="104" customFormat="1" ht="15.75">
      <c r="M62690" s="172"/>
      <c r="N62690" s="172"/>
      <c r="O62690" s="172"/>
      <c r="U62690" s="173"/>
    </row>
    <row r="62691" spans="13:21" s="104" customFormat="1" ht="15.75">
      <c r="M62691" s="172"/>
      <c r="N62691" s="172"/>
      <c r="O62691" s="172"/>
      <c r="U62691" s="173"/>
    </row>
    <row r="62692" spans="13:21" s="104" customFormat="1" ht="15.75">
      <c r="M62692" s="172"/>
      <c r="N62692" s="172"/>
      <c r="O62692" s="172"/>
      <c r="U62692" s="173"/>
    </row>
    <row r="62693" spans="13:21" s="104" customFormat="1" ht="15.75">
      <c r="M62693" s="172"/>
      <c r="N62693" s="172"/>
      <c r="O62693" s="172"/>
      <c r="U62693" s="173"/>
    </row>
    <row r="62694" spans="13:21" s="104" customFormat="1" ht="15.75">
      <c r="M62694" s="172"/>
      <c r="N62694" s="172"/>
      <c r="O62694" s="172"/>
      <c r="U62694" s="173"/>
    </row>
    <row r="62695" spans="13:21" s="104" customFormat="1" ht="15.75">
      <c r="M62695" s="172"/>
      <c r="N62695" s="172"/>
      <c r="O62695" s="172"/>
      <c r="U62695" s="173"/>
    </row>
    <row r="62696" spans="13:21" s="104" customFormat="1" ht="15.75">
      <c r="M62696" s="172"/>
      <c r="N62696" s="172"/>
      <c r="O62696" s="172"/>
      <c r="U62696" s="173"/>
    </row>
    <row r="62697" spans="13:21" s="104" customFormat="1" ht="15.75">
      <c r="M62697" s="172"/>
      <c r="N62697" s="172"/>
      <c r="O62697" s="172"/>
      <c r="U62697" s="173"/>
    </row>
    <row r="62698" spans="13:21" s="104" customFormat="1" ht="15.75">
      <c r="M62698" s="172"/>
      <c r="N62698" s="172"/>
      <c r="O62698" s="172"/>
      <c r="U62698" s="173"/>
    </row>
    <row r="62699" spans="13:21" s="104" customFormat="1" ht="15.75">
      <c r="M62699" s="172"/>
      <c r="N62699" s="172"/>
      <c r="O62699" s="172"/>
      <c r="U62699" s="173"/>
    </row>
    <row r="62700" spans="13:21" s="104" customFormat="1" ht="15.75">
      <c r="M62700" s="172"/>
      <c r="N62700" s="172"/>
      <c r="O62700" s="172"/>
      <c r="U62700" s="173"/>
    </row>
    <row r="62701" spans="13:21" s="104" customFormat="1" ht="15.75">
      <c r="M62701" s="172"/>
      <c r="N62701" s="172"/>
      <c r="O62701" s="172"/>
      <c r="U62701" s="173"/>
    </row>
    <row r="62702" spans="13:21" s="104" customFormat="1" ht="15.75">
      <c r="M62702" s="172"/>
      <c r="N62702" s="172"/>
      <c r="O62702" s="172"/>
      <c r="U62702" s="173"/>
    </row>
    <row r="62703" spans="13:21" s="104" customFormat="1" ht="15.75">
      <c r="M62703" s="172"/>
      <c r="N62703" s="172"/>
      <c r="O62703" s="172"/>
      <c r="U62703" s="173"/>
    </row>
    <row r="62704" spans="13:21" s="104" customFormat="1" ht="15.75">
      <c r="M62704" s="172"/>
      <c r="N62704" s="172"/>
      <c r="O62704" s="172"/>
      <c r="U62704" s="173"/>
    </row>
    <row r="62705" spans="13:21" s="104" customFormat="1" ht="15.75">
      <c r="M62705" s="172"/>
      <c r="N62705" s="172"/>
      <c r="O62705" s="172"/>
      <c r="U62705" s="173"/>
    </row>
    <row r="62706" spans="13:21" s="104" customFormat="1" ht="15.75">
      <c r="M62706" s="172"/>
      <c r="N62706" s="172"/>
      <c r="O62706" s="172"/>
      <c r="U62706" s="173"/>
    </row>
    <row r="62707" spans="13:21" s="104" customFormat="1" ht="15.75">
      <c r="M62707" s="172"/>
      <c r="N62707" s="172"/>
      <c r="O62707" s="172"/>
      <c r="U62707" s="173"/>
    </row>
    <row r="62708" spans="13:21" s="104" customFormat="1" ht="15.75">
      <c r="M62708" s="172"/>
      <c r="N62708" s="172"/>
      <c r="O62708" s="172"/>
      <c r="U62708" s="173"/>
    </row>
    <row r="62709" spans="13:21" s="104" customFormat="1" ht="15.75">
      <c r="M62709" s="172"/>
      <c r="N62709" s="172"/>
      <c r="O62709" s="172"/>
      <c r="U62709" s="173"/>
    </row>
    <row r="62710" spans="13:21" s="104" customFormat="1" ht="15.75">
      <c r="M62710" s="172"/>
      <c r="N62710" s="172"/>
      <c r="O62710" s="172"/>
      <c r="U62710" s="173"/>
    </row>
    <row r="62711" spans="13:21" s="104" customFormat="1" ht="15.75">
      <c r="M62711" s="172"/>
      <c r="N62711" s="172"/>
      <c r="O62711" s="172"/>
      <c r="U62711" s="173"/>
    </row>
    <row r="62712" spans="13:21" s="104" customFormat="1" ht="15.75">
      <c r="M62712" s="172"/>
      <c r="N62712" s="172"/>
      <c r="O62712" s="172"/>
      <c r="U62712" s="173"/>
    </row>
    <row r="62713" spans="13:21" s="104" customFormat="1" ht="15.75">
      <c r="M62713" s="172"/>
      <c r="N62713" s="172"/>
      <c r="O62713" s="172"/>
      <c r="U62713" s="173"/>
    </row>
    <row r="62714" spans="13:21" s="104" customFormat="1" ht="15.75">
      <c r="M62714" s="172"/>
      <c r="N62714" s="172"/>
      <c r="O62714" s="172"/>
      <c r="U62714" s="173"/>
    </row>
    <row r="62715" spans="13:21" s="104" customFormat="1" ht="15.75">
      <c r="M62715" s="172"/>
      <c r="N62715" s="172"/>
      <c r="O62715" s="172"/>
      <c r="U62715" s="173"/>
    </row>
    <row r="62716" spans="13:21" s="104" customFormat="1" ht="15.75">
      <c r="M62716" s="172"/>
      <c r="N62716" s="172"/>
      <c r="O62716" s="172"/>
      <c r="U62716" s="173"/>
    </row>
    <row r="62717" spans="13:21" s="104" customFormat="1" ht="15.75">
      <c r="M62717" s="172"/>
      <c r="N62717" s="172"/>
      <c r="O62717" s="172"/>
      <c r="U62717" s="173"/>
    </row>
    <row r="62718" spans="13:21" s="104" customFormat="1" ht="15.75">
      <c r="M62718" s="172"/>
      <c r="N62718" s="172"/>
      <c r="O62718" s="172"/>
      <c r="U62718" s="173"/>
    </row>
    <row r="62719" spans="13:21" s="104" customFormat="1" ht="15.75">
      <c r="M62719" s="172"/>
      <c r="N62719" s="172"/>
      <c r="O62719" s="172"/>
      <c r="U62719" s="173"/>
    </row>
    <row r="62720" spans="13:21" s="104" customFormat="1" ht="15.75">
      <c r="M62720" s="172"/>
      <c r="N62720" s="172"/>
      <c r="O62720" s="172"/>
      <c r="U62720" s="173"/>
    </row>
    <row r="62721" spans="13:21" s="104" customFormat="1" ht="15.75">
      <c r="M62721" s="172"/>
      <c r="N62721" s="172"/>
      <c r="O62721" s="172"/>
      <c r="U62721" s="173"/>
    </row>
    <row r="62722" spans="13:21" s="104" customFormat="1" ht="15.75">
      <c r="M62722" s="172"/>
      <c r="N62722" s="172"/>
      <c r="O62722" s="172"/>
      <c r="U62722" s="173"/>
    </row>
    <row r="62723" spans="13:21" s="104" customFormat="1" ht="15.75">
      <c r="M62723" s="172"/>
      <c r="N62723" s="172"/>
      <c r="O62723" s="172"/>
      <c r="U62723" s="173"/>
    </row>
    <row r="62724" spans="13:21" s="104" customFormat="1" ht="15.75">
      <c r="M62724" s="172"/>
      <c r="N62724" s="172"/>
      <c r="O62724" s="172"/>
      <c r="U62724" s="173"/>
    </row>
    <row r="62725" spans="13:21" s="104" customFormat="1" ht="15.75">
      <c r="M62725" s="172"/>
      <c r="N62725" s="172"/>
      <c r="O62725" s="172"/>
      <c r="U62725" s="173"/>
    </row>
    <row r="62726" spans="13:21" s="104" customFormat="1" ht="15.75">
      <c r="M62726" s="172"/>
      <c r="N62726" s="172"/>
      <c r="O62726" s="172"/>
      <c r="U62726" s="173"/>
    </row>
    <row r="62727" spans="13:21" s="104" customFormat="1" ht="15.75">
      <c r="M62727" s="172"/>
      <c r="N62727" s="172"/>
      <c r="O62727" s="172"/>
      <c r="U62727" s="173"/>
    </row>
    <row r="62728" spans="13:21" s="104" customFormat="1" ht="15.75">
      <c r="M62728" s="172"/>
      <c r="N62728" s="172"/>
      <c r="O62728" s="172"/>
      <c r="U62728" s="173"/>
    </row>
    <row r="62729" spans="13:21" s="104" customFormat="1" ht="15.75">
      <c r="M62729" s="172"/>
      <c r="N62729" s="172"/>
      <c r="O62729" s="172"/>
      <c r="U62729" s="173"/>
    </row>
    <row r="62730" spans="13:21" s="104" customFormat="1" ht="15.75">
      <c r="M62730" s="172"/>
      <c r="N62730" s="172"/>
      <c r="O62730" s="172"/>
      <c r="U62730" s="173"/>
    </row>
    <row r="62731" spans="13:21" s="104" customFormat="1" ht="15.75">
      <c r="M62731" s="172"/>
      <c r="N62731" s="172"/>
      <c r="O62731" s="172"/>
      <c r="U62731" s="173"/>
    </row>
    <row r="62732" spans="13:21" s="104" customFormat="1" ht="15.75">
      <c r="M62732" s="172"/>
      <c r="N62732" s="172"/>
      <c r="O62732" s="172"/>
      <c r="U62732" s="173"/>
    </row>
    <row r="62733" spans="13:21" s="104" customFormat="1" ht="15.75">
      <c r="M62733" s="172"/>
      <c r="N62733" s="172"/>
      <c r="O62733" s="172"/>
      <c r="U62733" s="173"/>
    </row>
    <row r="62734" spans="13:21" s="104" customFormat="1" ht="15.75">
      <c r="M62734" s="172"/>
      <c r="N62734" s="172"/>
      <c r="O62734" s="172"/>
      <c r="U62734" s="173"/>
    </row>
    <row r="62735" spans="13:21" s="104" customFormat="1" ht="15.75">
      <c r="M62735" s="172"/>
      <c r="N62735" s="172"/>
      <c r="O62735" s="172"/>
      <c r="U62735" s="173"/>
    </row>
    <row r="62736" spans="13:21" s="104" customFormat="1" ht="15.75">
      <c r="M62736" s="172"/>
      <c r="N62736" s="172"/>
      <c r="O62736" s="172"/>
      <c r="U62736" s="173"/>
    </row>
    <row r="62737" spans="13:21" s="104" customFormat="1" ht="15.75">
      <c r="M62737" s="172"/>
      <c r="N62737" s="172"/>
      <c r="O62737" s="172"/>
      <c r="U62737" s="173"/>
    </row>
    <row r="62738" spans="13:21" s="104" customFormat="1" ht="15.75">
      <c r="M62738" s="172"/>
      <c r="N62738" s="172"/>
      <c r="O62738" s="172"/>
      <c r="U62738" s="173"/>
    </row>
    <row r="62739" spans="13:21" s="104" customFormat="1" ht="15.75">
      <c r="M62739" s="172"/>
      <c r="N62739" s="172"/>
      <c r="O62739" s="172"/>
      <c r="U62739" s="173"/>
    </row>
    <row r="62740" spans="13:21" s="104" customFormat="1" ht="15.75">
      <c r="M62740" s="172"/>
      <c r="N62740" s="172"/>
      <c r="O62740" s="172"/>
      <c r="U62740" s="173"/>
    </row>
    <row r="62741" spans="13:21" s="104" customFormat="1" ht="15.75">
      <c r="M62741" s="172"/>
      <c r="N62741" s="172"/>
      <c r="O62741" s="172"/>
      <c r="U62741" s="173"/>
    </row>
    <row r="62742" spans="13:21" s="104" customFormat="1" ht="15.75">
      <c r="M62742" s="172"/>
      <c r="N62742" s="172"/>
      <c r="O62742" s="172"/>
      <c r="U62742" s="173"/>
    </row>
    <row r="62743" spans="13:21" s="104" customFormat="1" ht="15.75">
      <c r="M62743" s="172"/>
      <c r="N62743" s="172"/>
      <c r="O62743" s="172"/>
      <c r="U62743" s="173"/>
    </row>
    <row r="62744" spans="13:21" s="104" customFormat="1" ht="15.75">
      <c r="M62744" s="172"/>
      <c r="N62744" s="172"/>
      <c r="O62744" s="172"/>
      <c r="U62744" s="173"/>
    </row>
    <row r="62745" spans="13:21" s="104" customFormat="1" ht="15.75">
      <c r="M62745" s="172"/>
      <c r="N62745" s="172"/>
      <c r="O62745" s="172"/>
      <c r="U62745" s="173"/>
    </row>
    <row r="62746" spans="13:21" s="104" customFormat="1" ht="15.75">
      <c r="M62746" s="172"/>
      <c r="N62746" s="172"/>
      <c r="O62746" s="172"/>
      <c r="U62746" s="173"/>
    </row>
    <row r="62747" spans="13:21" s="104" customFormat="1" ht="15.75">
      <c r="M62747" s="172"/>
      <c r="N62747" s="172"/>
      <c r="O62747" s="172"/>
      <c r="U62747" s="173"/>
    </row>
    <row r="62748" spans="13:21" s="104" customFormat="1" ht="15.75">
      <c r="M62748" s="172"/>
      <c r="N62748" s="172"/>
      <c r="O62748" s="172"/>
      <c r="U62748" s="173"/>
    </row>
    <row r="62749" spans="13:21" s="104" customFormat="1" ht="15.75">
      <c r="M62749" s="172"/>
      <c r="N62749" s="172"/>
      <c r="O62749" s="172"/>
      <c r="U62749" s="173"/>
    </row>
    <row r="62750" spans="13:21" s="104" customFormat="1" ht="15.75">
      <c r="M62750" s="172"/>
      <c r="N62750" s="172"/>
      <c r="O62750" s="172"/>
      <c r="U62750" s="173"/>
    </row>
    <row r="62751" spans="13:21" s="104" customFormat="1" ht="15.75">
      <c r="M62751" s="172"/>
      <c r="N62751" s="172"/>
      <c r="O62751" s="172"/>
      <c r="U62751" s="173"/>
    </row>
    <row r="62752" spans="13:21" s="104" customFormat="1" ht="15.75">
      <c r="M62752" s="172"/>
      <c r="N62752" s="172"/>
      <c r="O62752" s="172"/>
      <c r="U62752" s="173"/>
    </row>
    <row r="62753" spans="13:21" s="104" customFormat="1" ht="15.75">
      <c r="M62753" s="172"/>
      <c r="N62753" s="172"/>
      <c r="O62753" s="172"/>
      <c r="U62753" s="173"/>
    </row>
    <row r="62754" spans="13:21" s="104" customFormat="1" ht="15.75">
      <c r="M62754" s="172"/>
      <c r="N62754" s="172"/>
      <c r="O62754" s="172"/>
      <c r="U62754" s="173"/>
    </row>
    <row r="62755" spans="13:21" s="104" customFormat="1" ht="15.75">
      <c r="M62755" s="172"/>
      <c r="N62755" s="172"/>
      <c r="O62755" s="172"/>
      <c r="U62755" s="173"/>
    </row>
    <row r="62756" spans="13:21" s="104" customFormat="1" ht="15.75">
      <c r="M62756" s="172"/>
      <c r="N62756" s="172"/>
      <c r="O62756" s="172"/>
      <c r="U62756" s="173"/>
    </row>
    <row r="62757" spans="13:21" s="104" customFormat="1" ht="15.75">
      <c r="M62757" s="172"/>
      <c r="N62757" s="172"/>
      <c r="O62757" s="172"/>
      <c r="U62757" s="173"/>
    </row>
    <row r="62758" spans="13:21" s="104" customFormat="1" ht="15.75">
      <c r="M62758" s="172"/>
      <c r="N62758" s="172"/>
      <c r="O62758" s="172"/>
      <c r="U62758" s="173"/>
    </row>
    <row r="62759" spans="13:21" s="104" customFormat="1" ht="15.75">
      <c r="M62759" s="172"/>
      <c r="N62759" s="172"/>
      <c r="O62759" s="172"/>
      <c r="U62759" s="173"/>
    </row>
    <row r="62760" spans="13:21" s="104" customFormat="1" ht="15.75">
      <c r="M62760" s="172"/>
      <c r="N62760" s="172"/>
      <c r="O62760" s="172"/>
      <c r="U62760" s="173"/>
    </row>
    <row r="62761" spans="13:21" s="104" customFormat="1" ht="15.75">
      <c r="M62761" s="172"/>
      <c r="N62761" s="172"/>
      <c r="O62761" s="172"/>
      <c r="U62761" s="173"/>
    </row>
    <row r="62762" spans="13:21" s="104" customFormat="1" ht="15.75">
      <c r="M62762" s="172"/>
      <c r="N62762" s="172"/>
      <c r="O62762" s="172"/>
      <c r="U62762" s="173"/>
    </row>
    <row r="62763" spans="13:21" s="104" customFormat="1" ht="15.75">
      <c r="M62763" s="172"/>
      <c r="N62763" s="172"/>
      <c r="O62763" s="172"/>
      <c r="U62763" s="173"/>
    </row>
    <row r="62764" spans="13:21" s="104" customFormat="1" ht="15.75">
      <c r="M62764" s="172"/>
      <c r="N62764" s="172"/>
      <c r="O62764" s="172"/>
      <c r="U62764" s="173"/>
    </row>
    <row r="62765" spans="13:21" s="104" customFormat="1" ht="15.75">
      <c r="M62765" s="172"/>
      <c r="N62765" s="172"/>
      <c r="O62765" s="172"/>
      <c r="U62765" s="173"/>
    </row>
    <row r="62766" spans="13:21" s="104" customFormat="1" ht="15.75">
      <c r="M62766" s="172"/>
      <c r="N62766" s="172"/>
      <c r="O62766" s="172"/>
      <c r="U62766" s="173"/>
    </row>
    <row r="62767" spans="13:21" s="104" customFormat="1" ht="15.75">
      <c r="M62767" s="172"/>
      <c r="N62767" s="172"/>
      <c r="O62767" s="172"/>
      <c r="U62767" s="173"/>
    </row>
    <row r="62768" spans="13:21" s="104" customFormat="1" ht="15.75">
      <c r="M62768" s="172"/>
      <c r="N62768" s="172"/>
      <c r="O62768" s="172"/>
      <c r="U62768" s="173"/>
    </row>
    <row r="62769" spans="13:21" s="104" customFormat="1" ht="15.75">
      <c r="M62769" s="172"/>
      <c r="N62769" s="172"/>
      <c r="O62769" s="172"/>
      <c r="U62769" s="173"/>
    </row>
    <row r="62770" spans="13:21" s="104" customFormat="1" ht="15.75">
      <c r="M62770" s="172"/>
      <c r="N62770" s="172"/>
      <c r="O62770" s="172"/>
      <c r="U62770" s="173"/>
    </row>
    <row r="62771" spans="13:21" s="104" customFormat="1" ht="15.75">
      <c r="M62771" s="172"/>
      <c r="N62771" s="172"/>
      <c r="O62771" s="172"/>
      <c r="U62771" s="173"/>
    </row>
    <row r="62772" spans="13:21" s="104" customFormat="1" ht="15.75">
      <c r="M62772" s="172"/>
      <c r="N62772" s="172"/>
      <c r="O62772" s="172"/>
      <c r="U62772" s="173"/>
    </row>
    <row r="62773" spans="13:21" s="104" customFormat="1" ht="15.75">
      <c r="M62773" s="172"/>
      <c r="N62773" s="172"/>
      <c r="O62773" s="172"/>
      <c r="U62773" s="173"/>
    </row>
    <row r="62774" spans="13:21" s="104" customFormat="1" ht="15.75">
      <c r="M62774" s="172"/>
      <c r="N62774" s="172"/>
      <c r="O62774" s="172"/>
      <c r="U62774" s="173"/>
    </row>
    <row r="62775" spans="13:21" s="104" customFormat="1" ht="15.75">
      <c r="M62775" s="172"/>
      <c r="N62775" s="172"/>
      <c r="O62775" s="172"/>
      <c r="U62775" s="173"/>
    </row>
    <row r="62776" spans="13:21" s="104" customFormat="1" ht="15.75">
      <c r="M62776" s="172"/>
      <c r="N62776" s="172"/>
      <c r="O62776" s="172"/>
      <c r="U62776" s="173"/>
    </row>
    <row r="62777" spans="13:21" s="104" customFormat="1" ht="15.75">
      <c r="M62777" s="172"/>
      <c r="N62777" s="172"/>
      <c r="O62777" s="172"/>
      <c r="U62777" s="173"/>
    </row>
    <row r="62778" spans="13:21" s="104" customFormat="1" ht="15.75">
      <c r="M62778" s="172"/>
      <c r="N62778" s="172"/>
      <c r="O62778" s="172"/>
      <c r="U62778" s="173"/>
    </row>
    <row r="62779" spans="13:21" s="104" customFormat="1" ht="15.75">
      <c r="M62779" s="172"/>
      <c r="N62779" s="172"/>
      <c r="O62779" s="172"/>
      <c r="U62779" s="173"/>
    </row>
    <row r="62780" spans="13:21" s="104" customFormat="1" ht="15.75">
      <c r="M62780" s="172"/>
      <c r="N62780" s="172"/>
      <c r="O62780" s="172"/>
      <c r="U62780" s="173"/>
    </row>
    <row r="62781" spans="13:21" s="104" customFormat="1" ht="15.75">
      <c r="M62781" s="172"/>
      <c r="N62781" s="172"/>
      <c r="O62781" s="172"/>
      <c r="U62781" s="173"/>
    </row>
    <row r="62782" spans="13:21" s="104" customFormat="1" ht="15.75">
      <c r="M62782" s="172"/>
      <c r="N62782" s="172"/>
      <c r="O62782" s="172"/>
      <c r="U62782" s="173"/>
    </row>
    <row r="62783" spans="13:21" s="104" customFormat="1" ht="15.75">
      <c r="M62783" s="172"/>
      <c r="N62783" s="172"/>
      <c r="O62783" s="172"/>
      <c r="U62783" s="173"/>
    </row>
    <row r="62784" spans="13:21" s="104" customFormat="1" ht="15.75">
      <c r="M62784" s="172"/>
      <c r="N62784" s="172"/>
      <c r="O62784" s="172"/>
      <c r="U62784" s="173"/>
    </row>
    <row r="62785" spans="13:21" s="104" customFormat="1" ht="15.75">
      <c r="M62785" s="172"/>
      <c r="N62785" s="172"/>
      <c r="O62785" s="172"/>
      <c r="U62785" s="173"/>
    </row>
    <row r="62786" spans="13:21" s="104" customFormat="1" ht="15.75">
      <c r="M62786" s="172"/>
      <c r="N62786" s="172"/>
      <c r="O62786" s="172"/>
      <c r="U62786" s="173"/>
    </row>
    <row r="62787" spans="13:21" s="104" customFormat="1" ht="15.75">
      <c r="M62787" s="172"/>
      <c r="N62787" s="172"/>
      <c r="O62787" s="172"/>
      <c r="U62787" s="173"/>
    </row>
    <row r="62788" spans="13:21" s="104" customFormat="1" ht="15.75">
      <c r="M62788" s="172"/>
      <c r="N62788" s="172"/>
      <c r="O62788" s="172"/>
      <c r="U62788" s="173"/>
    </row>
    <row r="62789" spans="13:21" s="104" customFormat="1" ht="15.75">
      <c r="M62789" s="172"/>
      <c r="N62789" s="172"/>
      <c r="O62789" s="172"/>
      <c r="U62789" s="173"/>
    </row>
    <row r="62790" spans="13:21" s="104" customFormat="1" ht="15.75">
      <c r="M62790" s="172"/>
      <c r="N62790" s="172"/>
      <c r="O62790" s="172"/>
      <c r="U62790" s="173"/>
    </row>
    <row r="62791" spans="13:21" s="104" customFormat="1" ht="15.75">
      <c r="M62791" s="172"/>
      <c r="N62791" s="172"/>
      <c r="O62791" s="172"/>
      <c r="U62791" s="173"/>
    </row>
    <row r="62792" spans="13:21" s="104" customFormat="1" ht="15.75">
      <c r="M62792" s="172"/>
      <c r="N62792" s="172"/>
      <c r="O62792" s="172"/>
      <c r="U62792" s="173"/>
    </row>
    <row r="62793" spans="13:21" s="104" customFormat="1" ht="15.75">
      <c r="M62793" s="172"/>
      <c r="N62793" s="172"/>
      <c r="O62793" s="172"/>
      <c r="U62793" s="173"/>
    </row>
    <row r="62794" spans="13:21" s="104" customFormat="1" ht="15.75">
      <c r="M62794" s="172"/>
      <c r="N62794" s="172"/>
      <c r="O62794" s="172"/>
      <c r="U62794" s="173"/>
    </row>
    <row r="62795" spans="13:21" s="104" customFormat="1" ht="15.75">
      <c r="M62795" s="172"/>
      <c r="N62795" s="172"/>
      <c r="O62795" s="172"/>
      <c r="U62795" s="173"/>
    </row>
    <row r="62796" spans="13:21" s="104" customFormat="1" ht="15.75">
      <c r="M62796" s="172"/>
      <c r="N62796" s="172"/>
      <c r="O62796" s="172"/>
      <c r="U62796" s="173"/>
    </row>
    <row r="62797" spans="13:21" s="104" customFormat="1" ht="15.75">
      <c r="M62797" s="172"/>
      <c r="N62797" s="172"/>
      <c r="O62797" s="172"/>
      <c r="U62797" s="173"/>
    </row>
    <row r="62798" spans="13:21" s="104" customFormat="1" ht="15.75">
      <c r="M62798" s="172"/>
      <c r="N62798" s="172"/>
      <c r="O62798" s="172"/>
      <c r="U62798" s="173"/>
    </row>
    <row r="62799" spans="13:21" s="104" customFormat="1" ht="15.75">
      <c r="M62799" s="172"/>
      <c r="N62799" s="172"/>
      <c r="O62799" s="172"/>
      <c r="U62799" s="173"/>
    </row>
    <row r="62800" spans="13:21" s="104" customFormat="1" ht="15.75">
      <c r="M62800" s="172"/>
      <c r="N62800" s="172"/>
      <c r="O62800" s="172"/>
      <c r="U62800" s="173"/>
    </row>
    <row r="62801" spans="13:21" s="104" customFormat="1" ht="15.75">
      <c r="M62801" s="172"/>
      <c r="N62801" s="172"/>
      <c r="O62801" s="172"/>
      <c r="U62801" s="173"/>
    </row>
    <row r="62802" spans="13:21" s="104" customFormat="1" ht="15.75">
      <c r="M62802" s="172"/>
      <c r="N62802" s="172"/>
      <c r="O62802" s="172"/>
      <c r="U62802" s="173"/>
    </row>
    <row r="62803" spans="13:21" s="104" customFormat="1" ht="15.75">
      <c r="M62803" s="172"/>
      <c r="N62803" s="172"/>
      <c r="O62803" s="172"/>
      <c r="U62803" s="173"/>
    </row>
    <row r="62804" spans="13:21" s="104" customFormat="1" ht="15.75">
      <c r="M62804" s="172"/>
      <c r="N62804" s="172"/>
      <c r="O62804" s="172"/>
      <c r="U62804" s="173"/>
    </row>
    <row r="62805" spans="13:21" s="104" customFormat="1" ht="15.75">
      <c r="M62805" s="172"/>
      <c r="N62805" s="172"/>
      <c r="O62805" s="172"/>
      <c r="U62805" s="173"/>
    </row>
    <row r="62806" spans="13:21" s="104" customFormat="1" ht="15.75">
      <c r="M62806" s="172"/>
      <c r="N62806" s="172"/>
      <c r="O62806" s="172"/>
      <c r="U62806" s="173"/>
    </row>
    <row r="62807" spans="13:21" s="104" customFormat="1" ht="15.75">
      <c r="M62807" s="172"/>
      <c r="N62807" s="172"/>
      <c r="O62807" s="172"/>
      <c r="U62807" s="173"/>
    </row>
    <row r="62808" spans="13:21" s="104" customFormat="1" ht="15.75">
      <c r="M62808" s="172"/>
      <c r="N62808" s="172"/>
      <c r="O62808" s="172"/>
      <c r="U62808" s="173"/>
    </row>
    <row r="62809" spans="13:21" s="104" customFormat="1" ht="15.75">
      <c r="M62809" s="172"/>
      <c r="N62809" s="172"/>
      <c r="O62809" s="172"/>
      <c r="U62809" s="173"/>
    </row>
    <row r="62810" spans="13:21" s="104" customFormat="1" ht="15.75">
      <c r="M62810" s="172"/>
      <c r="N62810" s="172"/>
      <c r="O62810" s="172"/>
      <c r="U62810" s="173"/>
    </row>
    <row r="62811" spans="13:21" s="104" customFormat="1" ht="15.75">
      <c r="M62811" s="172"/>
      <c r="N62811" s="172"/>
      <c r="O62811" s="172"/>
      <c r="U62811" s="173"/>
    </row>
    <row r="62812" spans="13:21" s="104" customFormat="1" ht="15.75">
      <c r="M62812" s="172"/>
      <c r="N62812" s="172"/>
      <c r="O62812" s="172"/>
      <c r="U62812" s="173"/>
    </row>
    <row r="62813" spans="13:21" s="104" customFormat="1" ht="15.75">
      <c r="M62813" s="172"/>
      <c r="N62813" s="172"/>
      <c r="O62813" s="172"/>
      <c r="U62813" s="173"/>
    </row>
    <row r="62814" spans="13:21" s="104" customFormat="1" ht="15.75">
      <c r="M62814" s="172"/>
      <c r="N62814" s="172"/>
      <c r="O62814" s="172"/>
      <c r="U62814" s="173"/>
    </row>
    <row r="62815" spans="13:21" s="104" customFormat="1" ht="15.75">
      <c r="M62815" s="172"/>
      <c r="N62815" s="172"/>
      <c r="O62815" s="172"/>
      <c r="U62815" s="173"/>
    </row>
    <row r="62816" spans="13:21" s="104" customFormat="1" ht="15.75">
      <c r="M62816" s="172"/>
      <c r="N62816" s="172"/>
      <c r="O62816" s="172"/>
      <c r="U62816" s="173"/>
    </row>
    <row r="62817" spans="13:21" s="104" customFormat="1" ht="15.75">
      <c r="M62817" s="172"/>
      <c r="N62817" s="172"/>
      <c r="O62817" s="172"/>
      <c r="U62817" s="173"/>
    </row>
    <row r="62818" spans="13:21" s="104" customFormat="1" ht="15.75">
      <c r="M62818" s="172"/>
      <c r="N62818" s="172"/>
      <c r="O62818" s="172"/>
      <c r="U62818" s="173"/>
    </row>
    <row r="62819" spans="13:21" s="104" customFormat="1" ht="15.75">
      <c r="M62819" s="172"/>
      <c r="N62819" s="172"/>
      <c r="O62819" s="172"/>
      <c r="U62819" s="173"/>
    </row>
    <row r="62820" spans="13:21" s="104" customFormat="1" ht="15.75">
      <c r="M62820" s="172"/>
      <c r="N62820" s="172"/>
      <c r="O62820" s="172"/>
      <c r="U62820" s="173"/>
    </row>
    <row r="62821" spans="13:21" s="104" customFormat="1" ht="15.75">
      <c r="M62821" s="172"/>
      <c r="N62821" s="172"/>
      <c r="O62821" s="172"/>
      <c r="U62821" s="173"/>
    </row>
    <row r="62822" spans="13:21" s="104" customFormat="1" ht="15.75">
      <c r="M62822" s="172"/>
      <c r="N62822" s="172"/>
      <c r="O62822" s="172"/>
      <c r="U62822" s="173"/>
    </row>
    <row r="62823" spans="13:21" s="104" customFormat="1" ht="15.75">
      <c r="M62823" s="172"/>
      <c r="N62823" s="172"/>
      <c r="O62823" s="172"/>
      <c r="U62823" s="173"/>
    </row>
    <row r="62824" spans="13:21" s="104" customFormat="1" ht="15.75">
      <c r="M62824" s="172"/>
      <c r="N62824" s="172"/>
      <c r="O62824" s="172"/>
      <c r="U62824" s="173"/>
    </row>
    <row r="62825" spans="13:21" s="104" customFormat="1" ht="15.75">
      <c r="M62825" s="172"/>
      <c r="N62825" s="172"/>
      <c r="O62825" s="172"/>
      <c r="U62825" s="173"/>
    </row>
    <row r="62826" spans="13:21" s="104" customFormat="1" ht="15.75">
      <c r="M62826" s="172"/>
      <c r="N62826" s="172"/>
      <c r="O62826" s="172"/>
      <c r="U62826" s="173"/>
    </row>
    <row r="62827" spans="13:21" s="104" customFormat="1" ht="15.75">
      <c r="M62827" s="172"/>
      <c r="N62827" s="172"/>
      <c r="O62827" s="172"/>
      <c r="U62827" s="173"/>
    </row>
    <row r="62828" spans="13:21" s="104" customFormat="1" ht="15.75">
      <c r="M62828" s="172"/>
      <c r="N62828" s="172"/>
      <c r="O62828" s="172"/>
      <c r="U62828" s="173"/>
    </row>
    <row r="62829" spans="13:21" s="104" customFormat="1" ht="15.75">
      <c r="M62829" s="172"/>
      <c r="N62829" s="172"/>
      <c r="O62829" s="172"/>
      <c r="U62829" s="173"/>
    </row>
    <row r="62830" spans="13:21" s="104" customFormat="1" ht="15.75">
      <c r="M62830" s="172"/>
      <c r="N62830" s="172"/>
      <c r="O62830" s="172"/>
      <c r="U62830" s="173"/>
    </row>
    <row r="62831" spans="13:21" s="104" customFormat="1" ht="15.75">
      <c r="M62831" s="172"/>
      <c r="N62831" s="172"/>
      <c r="O62831" s="172"/>
      <c r="U62831" s="173"/>
    </row>
    <row r="62832" spans="13:21" s="104" customFormat="1" ht="15.75">
      <c r="M62832" s="172"/>
      <c r="N62832" s="172"/>
      <c r="O62832" s="172"/>
      <c r="U62832" s="173"/>
    </row>
    <row r="62833" spans="13:21" s="104" customFormat="1" ht="15.75">
      <c r="M62833" s="172"/>
      <c r="N62833" s="172"/>
      <c r="O62833" s="172"/>
      <c r="U62833" s="173"/>
    </row>
    <row r="62834" spans="13:21" s="104" customFormat="1" ht="15.75">
      <c r="M62834" s="172"/>
      <c r="N62834" s="172"/>
      <c r="O62834" s="172"/>
      <c r="U62834" s="173"/>
    </row>
    <row r="62835" spans="13:21" s="104" customFormat="1" ht="15.75">
      <c r="M62835" s="172"/>
      <c r="N62835" s="172"/>
      <c r="O62835" s="172"/>
      <c r="U62835" s="173"/>
    </row>
    <row r="62836" spans="13:21" s="104" customFormat="1" ht="15.75">
      <c r="M62836" s="172"/>
      <c r="N62836" s="172"/>
      <c r="O62836" s="172"/>
      <c r="U62836" s="173"/>
    </row>
    <row r="62837" spans="13:21" s="104" customFormat="1" ht="15.75">
      <c r="M62837" s="172"/>
      <c r="N62837" s="172"/>
      <c r="O62837" s="172"/>
      <c r="U62837" s="173"/>
    </row>
    <row r="62838" spans="13:21" s="104" customFormat="1" ht="15.75">
      <c r="M62838" s="172"/>
      <c r="N62838" s="172"/>
      <c r="O62838" s="172"/>
      <c r="U62838" s="173"/>
    </row>
    <row r="62839" spans="13:21" s="104" customFormat="1" ht="15.75">
      <c r="M62839" s="172"/>
      <c r="N62839" s="172"/>
      <c r="O62839" s="172"/>
      <c r="U62839" s="173"/>
    </row>
    <row r="62840" spans="13:21" s="104" customFormat="1" ht="15.75">
      <c r="M62840" s="172"/>
      <c r="N62840" s="172"/>
      <c r="O62840" s="172"/>
      <c r="U62840" s="173"/>
    </row>
    <row r="62841" spans="13:21" s="104" customFormat="1" ht="15.75">
      <c r="M62841" s="172"/>
      <c r="N62841" s="172"/>
      <c r="O62841" s="172"/>
      <c r="U62841" s="173"/>
    </row>
    <row r="62842" spans="13:21" s="104" customFormat="1" ht="15.75">
      <c r="M62842" s="172"/>
      <c r="N62842" s="172"/>
      <c r="O62842" s="172"/>
      <c r="U62842" s="173"/>
    </row>
    <row r="62843" spans="13:21" s="104" customFormat="1" ht="15.75">
      <c r="M62843" s="172"/>
      <c r="N62843" s="172"/>
      <c r="O62843" s="172"/>
      <c r="U62843" s="173"/>
    </row>
    <row r="62844" spans="13:21" s="104" customFormat="1" ht="15.75">
      <c r="M62844" s="172"/>
      <c r="N62844" s="172"/>
      <c r="O62844" s="172"/>
      <c r="U62844" s="173"/>
    </row>
    <row r="62845" spans="13:21" s="104" customFormat="1" ht="15.75">
      <c r="M62845" s="172"/>
      <c r="N62845" s="172"/>
      <c r="O62845" s="172"/>
      <c r="U62845" s="173"/>
    </row>
    <row r="62846" spans="13:21" s="104" customFormat="1" ht="15.75">
      <c r="M62846" s="172"/>
      <c r="N62846" s="172"/>
      <c r="O62846" s="172"/>
      <c r="U62846" s="173"/>
    </row>
    <row r="62847" spans="13:21" s="104" customFormat="1" ht="15.75">
      <c r="M62847" s="172"/>
      <c r="N62847" s="172"/>
      <c r="O62847" s="172"/>
      <c r="U62847" s="173"/>
    </row>
    <row r="62848" spans="13:21" s="104" customFormat="1" ht="15.75">
      <c r="M62848" s="172"/>
      <c r="N62848" s="172"/>
      <c r="O62848" s="172"/>
      <c r="U62848" s="173"/>
    </row>
    <row r="62849" spans="13:21" s="104" customFormat="1" ht="15.75">
      <c r="M62849" s="172"/>
      <c r="N62849" s="172"/>
      <c r="O62849" s="172"/>
      <c r="U62849" s="173"/>
    </row>
    <row r="62850" spans="13:21" s="104" customFormat="1" ht="15.75">
      <c r="M62850" s="172"/>
      <c r="N62850" s="172"/>
      <c r="O62850" s="172"/>
      <c r="U62850" s="173"/>
    </row>
    <row r="62851" spans="13:21" s="104" customFormat="1" ht="15.75">
      <c r="M62851" s="172"/>
      <c r="N62851" s="172"/>
      <c r="O62851" s="172"/>
      <c r="U62851" s="173"/>
    </row>
    <row r="62852" spans="13:21" s="104" customFormat="1" ht="15.75">
      <c r="M62852" s="172"/>
      <c r="N62852" s="172"/>
      <c r="O62852" s="172"/>
      <c r="U62852" s="173"/>
    </row>
    <row r="62853" spans="13:21" s="104" customFormat="1" ht="15.75">
      <c r="M62853" s="172"/>
      <c r="N62853" s="172"/>
      <c r="O62853" s="172"/>
      <c r="U62853" s="173"/>
    </row>
    <row r="62854" spans="13:21" s="104" customFormat="1" ht="15.75">
      <c r="M62854" s="172"/>
      <c r="N62854" s="172"/>
      <c r="O62854" s="172"/>
      <c r="U62854" s="173"/>
    </row>
    <row r="62855" spans="13:21" s="104" customFormat="1" ht="15.75">
      <c r="M62855" s="172"/>
      <c r="N62855" s="172"/>
      <c r="O62855" s="172"/>
      <c r="U62855" s="173"/>
    </row>
    <row r="62856" spans="13:21" s="104" customFormat="1" ht="15.75">
      <c r="M62856" s="172"/>
      <c r="N62856" s="172"/>
      <c r="O62856" s="172"/>
      <c r="U62856" s="173"/>
    </row>
    <row r="62857" spans="13:21" s="104" customFormat="1" ht="15.75">
      <c r="M62857" s="172"/>
      <c r="N62857" s="172"/>
      <c r="O62857" s="172"/>
      <c r="U62857" s="173"/>
    </row>
    <row r="62858" spans="13:21" s="104" customFormat="1" ht="15.75">
      <c r="M62858" s="172"/>
      <c r="N62858" s="172"/>
      <c r="O62858" s="172"/>
      <c r="U62858" s="173"/>
    </row>
    <row r="62859" spans="13:21" s="104" customFormat="1" ht="15.75">
      <c r="M62859" s="172"/>
      <c r="N62859" s="172"/>
      <c r="O62859" s="172"/>
      <c r="U62859" s="173"/>
    </row>
    <row r="62860" spans="13:21" s="104" customFormat="1" ht="15.75">
      <c r="M62860" s="172"/>
      <c r="N62860" s="172"/>
      <c r="O62860" s="172"/>
      <c r="U62860" s="173"/>
    </row>
    <row r="62861" spans="13:21" s="104" customFormat="1" ht="15.75">
      <c r="M62861" s="172"/>
      <c r="N62861" s="172"/>
      <c r="O62861" s="172"/>
      <c r="U62861" s="173"/>
    </row>
    <row r="62862" spans="13:21" s="104" customFormat="1" ht="15.75">
      <c r="M62862" s="172"/>
      <c r="N62862" s="172"/>
      <c r="O62862" s="172"/>
      <c r="U62862" s="173"/>
    </row>
    <row r="62863" spans="13:21" s="104" customFormat="1" ht="15.75">
      <c r="M62863" s="172"/>
      <c r="N62863" s="172"/>
      <c r="O62863" s="172"/>
      <c r="U62863" s="173"/>
    </row>
    <row r="62864" spans="13:21" s="104" customFormat="1" ht="15.75">
      <c r="M62864" s="172"/>
      <c r="N62864" s="172"/>
      <c r="O62864" s="172"/>
      <c r="U62864" s="173"/>
    </row>
    <row r="62865" spans="13:21" s="104" customFormat="1" ht="15.75">
      <c r="M62865" s="172"/>
      <c r="N62865" s="172"/>
      <c r="O62865" s="172"/>
      <c r="U62865" s="173"/>
    </row>
    <row r="62866" spans="13:21" s="104" customFormat="1" ht="15.75">
      <c r="M62866" s="172"/>
      <c r="N62866" s="172"/>
      <c r="O62866" s="172"/>
      <c r="U62866" s="173"/>
    </row>
    <row r="62867" spans="13:21" s="104" customFormat="1" ht="15.75">
      <c r="M62867" s="172"/>
      <c r="N62867" s="172"/>
      <c r="O62867" s="172"/>
      <c r="U62867" s="173"/>
    </row>
    <row r="62868" spans="13:21" s="104" customFormat="1" ht="15.75">
      <c r="M62868" s="172"/>
      <c r="N62868" s="172"/>
      <c r="O62868" s="172"/>
      <c r="U62868" s="173"/>
    </row>
    <row r="62869" spans="13:21" s="104" customFormat="1" ht="15.75">
      <c r="M62869" s="172"/>
      <c r="N62869" s="172"/>
      <c r="O62869" s="172"/>
      <c r="U62869" s="173"/>
    </row>
    <row r="62870" spans="13:21" s="104" customFormat="1" ht="15.75">
      <c r="M62870" s="172"/>
      <c r="N62870" s="172"/>
      <c r="O62870" s="172"/>
      <c r="U62870" s="173"/>
    </row>
    <row r="62871" spans="13:21" s="104" customFormat="1" ht="15.75">
      <c r="M62871" s="172"/>
      <c r="N62871" s="172"/>
      <c r="O62871" s="172"/>
      <c r="U62871" s="173"/>
    </row>
    <row r="62872" spans="13:21" s="104" customFormat="1" ht="15.75">
      <c r="M62872" s="172"/>
      <c r="N62872" s="172"/>
      <c r="O62872" s="172"/>
      <c r="U62872" s="173"/>
    </row>
    <row r="62873" spans="13:21" s="104" customFormat="1" ht="15.75">
      <c r="M62873" s="172"/>
      <c r="N62873" s="172"/>
      <c r="O62873" s="172"/>
      <c r="U62873" s="173"/>
    </row>
    <row r="62874" spans="13:21" s="104" customFormat="1" ht="15.75">
      <c r="M62874" s="172"/>
      <c r="N62874" s="172"/>
      <c r="O62874" s="172"/>
      <c r="U62874" s="173"/>
    </row>
    <row r="62875" spans="13:21" s="104" customFormat="1" ht="15.75">
      <c r="M62875" s="172"/>
      <c r="N62875" s="172"/>
      <c r="O62875" s="172"/>
      <c r="U62875" s="173"/>
    </row>
    <row r="62876" spans="13:21" s="104" customFormat="1" ht="15.75">
      <c r="M62876" s="172"/>
      <c r="N62876" s="172"/>
      <c r="O62876" s="172"/>
      <c r="U62876" s="173"/>
    </row>
    <row r="62877" spans="13:21" s="104" customFormat="1" ht="15.75">
      <c r="M62877" s="172"/>
      <c r="N62877" s="172"/>
      <c r="O62877" s="172"/>
      <c r="U62877" s="173"/>
    </row>
    <row r="62878" spans="13:21" s="104" customFormat="1" ht="15.75">
      <c r="M62878" s="172"/>
      <c r="N62878" s="172"/>
      <c r="O62878" s="172"/>
      <c r="U62878" s="173"/>
    </row>
    <row r="62879" spans="13:21" s="104" customFormat="1" ht="15.75">
      <c r="M62879" s="172"/>
      <c r="N62879" s="172"/>
      <c r="O62879" s="172"/>
      <c r="U62879" s="173"/>
    </row>
    <row r="62880" spans="13:21" s="104" customFormat="1" ht="15.75">
      <c r="M62880" s="172"/>
      <c r="N62880" s="172"/>
      <c r="O62880" s="172"/>
      <c r="U62880" s="173"/>
    </row>
    <row r="62881" spans="13:21" s="104" customFormat="1" ht="15.75">
      <c r="M62881" s="172"/>
      <c r="N62881" s="172"/>
      <c r="O62881" s="172"/>
      <c r="U62881" s="173"/>
    </row>
    <row r="62882" spans="13:21" s="104" customFormat="1" ht="15.75">
      <c r="M62882" s="172"/>
      <c r="N62882" s="172"/>
      <c r="O62882" s="172"/>
      <c r="U62882" s="173"/>
    </row>
    <row r="62883" spans="13:21" s="104" customFormat="1" ht="15.75">
      <c r="M62883" s="172"/>
      <c r="N62883" s="172"/>
      <c r="O62883" s="172"/>
      <c r="U62883" s="173"/>
    </row>
    <row r="62884" spans="13:21" s="104" customFormat="1" ht="15.75">
      <c r="M62884" s="172"/>
      <c r="N62884" s="172"/>
      <c r="O62884" s="172"/>
      <c r="U62884" s="173"/>
    </row>
    <row r="62885" spans="13:21" s="104" customFormat="1" ht="15.75">
      <c r="M62885" s="172"/>
      <c r="N62885" s="172"/>
      <c r="O62885" s="172"/>
      <c r="U62885" s="173"/>
    </row>
    <row r="62886" spans="13:21" s="104" customFormat="1" ht="15.75">
      <c r="M62886" s="172"/>
      <c r="N62886" s="172"/>
      <c r="O62886" s="172"/>
      <c r="U62886" s="173"/>
    </row>
    <row r="62887" spans="13:21" s="104" customFormat="1" ht="15.75">
      <c r="M62887" s="172"/>
      <c r="N62887" s="172"/>
      <c r="O62887" s="172"/>
      <c r="U62887" s="173"/>
    </row>
    <row r="62888" spans="13:21" s="104" customFormat="1" ht="15.75">
      <c r="M62888" s="172"/>
      <c r="N62888" s="172"/>
      <c r="O62888" s="172"/>
      <c r="U62888" s="173"/>
    </row>
    <row r="62889" spans="13:21" s="104" customFormat="1" ht="15.75">
      <c r="M62889" s="172"/>
      <c r="N62889" s="172"/>
      <c r="O62889" s="172"/>
      <c r="U62889" s="173"/>
    </row>
    <row r="62890" spans="13:21" s="104" customFormat="1" ht="15.75">
      <c r="M62890" s="172"/>
      <c r="N62890" s="172"/>
      <c r="O62890" s="172"/>
      <c r="U62890" s="173"/>
    </row>
    <row r="62891" spans="13:21" s="104" customFormat="1" ht="15.75">
      <c r="M62891" s="172"/>
      <c r="N62891" s="172"/>
      <c r="O62891" s="172"/>
      <c r="U62891" s="173"/>
    </row>
    <row r="62892" spans="13:21" s="104" customFormat="1" ht="15.75">
      <c r="M62892" s="172"/>
      <c r="N62892" s="172"/>
      <c r="O62892" s="172"/>
      <c r="U62892" s="173"/>
    </row>
    <row r="62893" spans="13:21" s="104" customFormat="1" ht="15.75">
      <c r="M62893" s="172"/>
      <c r="N62893" s="172"/>
      <c r="O62893" s="172"/>
      <c r="U62893" s="173"/>
    </row>
    <row r="62894" spans="13:21" s="104" customFormat="1" ht="15.75">
      <c r="M62894" s="172"/>
      <c r="N62894" s="172"/>
      <c r="O62894" s="172"/>
      <c r="U62894" s="173"/>
    </row>
    <row r="62895" spans="13:21" s="104" customFormat="1" ht="15.75">
      <c r="M62895" s="172"/>
      <c r="N62895" s="172"/>
      <c r="O62895" s="172"/>
      <c r="U62895" s="173"/>
    </row>
    <row r="62896" spans="13:21" s="104" customFormat="1" ht="15.75">
      <c r="M62896" s="172"/>
      <c r="N62896" s="172"/>
      <c r="O62896" s="172"/>
      <c r="U62896" s="173"/>
    </row>
    <row r="62897" spans="13:21" s="104" customFormat="1" ht="15.75">
      <c r="M62897" s="172"/>
      <c r="N62897" s="172"/>
      <c r="O62897" s="172"/>
      <c r="U62897" s="173"/>
    </row>
    <row r="62898" spans="13:21" s="104" customFormat="1" ht="15.75">
      <c r="M62898" s="172"/>
      <c r="N62898" s="172"/>
      <c r="O62898" s="172"/>
      <c r="U62898" s="173"/>
    </row>
    <row r="62899" spans="13:21" s="104" customFormat="1" ht="15.75">
      <c r="M62899" s="172"/>
      <c r="N62899" s="172"/>
      <c r="O62899" s="172"/>
      <c r="U62899" s="173"/>
    </row>
    <row r="62900" spans="13:21" s="104" customFormat="1" ht="15.75">
      <c r="M62900" s="172"/>
      <c r="N62900" s="172"/>
      <c r="O62900" s="172"/>
      <c r="U62900" s="173"/>
    </row>
    <row r="62901" spans="13:21" s="104" customFormat="1" ht="15.75">
      <c r="M62901" s="172"/>
      <c r="N62901" s="172"/>
      <c r="O62901" s="172"/>
      <c r="U62901" s="173"/>
    </row>
    <row r="62902" spans="13:21" s="104" customFormat="1" ht="15.75">
      <c r="M62902" s="172"/>
      <c r="N62902" s="172"/>
      <c r="O62902" s="172"/>
      <c r="U62902" s="173"/>
    </row>
    <row r="62903" spans="13:21" s="104" customFormat="1" ht="15.75">
      <c r="M62903" s="172"/>
      <c r="N62903" s="172"/>
      <c r="O62903" s="172"/>
      <c r="U62903" s="173"/>
    </row>
    <row r="62904" spans="13:21" s="104" customFormat="1" ht="15.75">
      <c r="M62904" s="172"/>
      <c r="N62904" s="172"/>
      <c r="O62904" s="172"/>
      <c r="U62904" s="173"/>
    </row>
    <row r="62905" spans="13:21" s="104" customFormat="1" ht="15.75">
      <c r="M62905" s="172"/>
      <c r="N62905" s="172"/>
      <c r="O62905" s="172"/>
      <c r="U62905" s="173"/>
    </row>
    <row r="62906" spans="13:21" s="104" customFormat="1" ht="15.75">
      <c r="M62906" s="172"/>
      <c r="N62906" s="172"/>
      <c r="O62906" s="172"/>
      <c r="U62906" s="173"/>
    </row>
    <row r="62907" spans="13:21" s="104" customFormat="1" ht="15.75">
      <c r="M62907" s="172"/>
      <c r="N62907" s="172"/>
      <c r="O62907" s="172"/>
      <c r="U62907" s="173"/>
    </row>
    <row r="62908" spans="13:21" s="104" customFormat="1" ht="15.75">
      <c r="M62908" s="172"/>
      <c r="N62908" s="172"/>
      <c r="O62908" s="172"/>
      <c r="U62908" s="173"/>
    </row>
    <row r="62909" spans="13:21" s="104" customFormat="1" ht="15.75">
      <c r="M62909" s="172"/>
      <c r="N62909" s="172"/>
      <c r="O62909" s="172"/>
      <c r="U62909" s="173"/>
    </row>
    <row r="62910" spans="13:21" s="104" customFormat="1" ht="15.75">
      <c r="M62910" s="172"/>
      <c r="N62910" s="172"/>
      <c r="O62910" s="172"/>
      <c r="U62910" s="173"/>
    </row>
    <row r="62911" spans="13:21" s="104" customFormat="1" ht="15.75">
      <c r="M62911" s="172"/>
      <c r="N62911" s="172"/>
      <c r="O62911" s="172"/>
      <c r="U62911" s="173"/>
    </row>
    <row r="62912" spans="13:21" s="104" customFormat="1" ht="15.75">
      <c r="M62912" s="172"/>
      <c r="N62912" s="172"/>
      <c r="O62912" s="172"/>
      <c r="U62912" s="173"/>
    </row>
    <row r="62913" spans="13:21" s="104" customFormat="1" ht="15.75">
      <c r="M62913" s="172"/>
      <c r="N62913" s="172"/>
      <c r="O62913" s="172"/>
      <c r="U62913" s="173"/>
    </row>
    <row r="62914" spans="13:21" s="104" customFormat="1" ht="15.75">
      <c r="M62914" s="172"/>
      <c r="N62914" s="172"/>
      <c r="O62914" s="172"/>
      <c r="U62914" s="173"/>
    </row>
    <row r="62915" spans="13:21" s="104" customFormat="1" ht="15.75">
      <c r="M62915" s="172"/>
      <c r="N62915" s="172"/>
      <c r="O62915" s="172"/>
      <c r="U62915" s="173"/>
    </row>
    <row r="62916" spans="13:21" s="104" customFormat="1" ht="15.75">
      <c r="M62916" s="172"/>
      <c r="N62916" s="172"/>
      <c r="O62916" s="172"/>
      <c r="U62916" s="173"/>
    </row>
    <row r="62917" spans="13:21" s="104" customFormat="1" ht="15.75">
      <c r="M62917" s="172"/>
      <c r="N62917" s="172"/>
      <c r="O62917" s="172"/>
      <c r="U62917" s="173"/>
    </row>
    <row r="62918" spans="13:21" s="104" customFormat="1" ht="15.75">
      <c r="M62918" s="172"/>
      <c r="N62918" s="172"/>
      <c r="O62918" s="172"/>
      <c r="U62918" s="173"/>
    </row>
    <row r="62919" spans="13:21" s="104" customFormat="1" ht="15.75">
      <c r="M62919" s="172"/>
      <c r="N62919" s="172"/>
      <c r="O62919" s="172"/>
      <c r="U62919" s="173"/>
    </row>
    <row r="62920" spans="13:21" s="104" customFormat="1" ht="15.75">
      <c r="M62920" s="172"/>
      <c r="N62920" s="172"/>
      <c r="O62920" s="172"/>
      <c r="U62920" s="173"/>
    </row>
    <row r="62921" spans="13:21" s="104" customFormat="1" ht="15.75">
      <c r="M62921" s="172"/>
      <c r="N62921" s="172"/>
      <c r="O62921" s="172"/>
      <c r="U62921" s="173"/>
    </row>
    <row r="62922" spans="13:21" s="104" customFormat="1" ht="15.75">
      <c r="M62922" s="172"/>
      <c r="N62922" s="172"/>
      <c r="O62922" s="172"/>
      <c r="U62922" s="173"/>
    </row>
    <row r="62923" spans="13:21" s="104" customFormat="1" ht="15.75">
      <c r="M62923" s="172"/>
      <c r="N62923" s="172"/>
      <c r="O62923" s="172"/>
      <c r="U62923" s="173"/>
    </row>
    <row r="62924" spans="13:21" s="104" customFormat="1" ht="15.75">
      <c r="M62924" s="172"/>
      <c r="N62924" s="172"/>
      <c r="O62924" s="172"/>
      <c r="U62924" s="173"/>
    </row>
    <row r="62925" spans="13:21" s="104" customFormat="1" ht="15.75">
      <c r="M62925" s="172"/>
      <c r="N62925" s="172"/>
      <c r="O62925" s="172"/>
      <c r="U62925" s="173"/>
    </row>
    <row r="62926" spans="13:21" s="104" customFormat="1" ht="15.75">
      <c r="M62926" s="172"/>
      <c r="N62926" s="172"/>
      <c r="O62926" s="172"/>
      <c r="U62926" s="173"/>
    </row>
    <row r="62927" spans="13:21" s="104" customFormat="1" ht="15.75">
      <c r="M62927" s="172"/>
      <c r="N62927" s="172"/>
      <c r="O62927" s="172"/>
      <c r="U62927" s="173"/>
    </row>
    <row r="62928" spans="13:21" s="104" customFormat="1" ht="15.75">
      <c r="M62928" s="172"/>
      <c r="N62928" s="172"/>
      <c r="O62928" s="172"/>
      <c r="U62928" s="173"/>
    </row>
    <row r="62929" spans="13:21" s="104" customFormat="1" ht="15.75">
      <c r="M62929" s="172"/>
      <c r="N62929" s="172"/>
      <c r="O62929" s="172"/>
      <c r="U62929" s="173"/>
    </row>
    <row r="62930" spans="13:21" s="104" customFormat="1" ht="15.75">
      <c r="M62930" s="172"/>
      <c r="N62930" s="172"/>
      <c r="O62930" s="172"/>
      <c r="U62930" s="173"/>
    </row>
    <row r="62931" spans="13:21" s="104" customFormat="1" ht="15.75">
      <c r="M62931" s="172"/>
      <c r="N62931" s="172"/>
      <c r="O62931" s="172"/>
      <c r="U62931" s="173"/>
    </row>
    <row r="62932" spans="13:21" s="104" customFormat="1" ht="15.75">
      <c r="M62932" s="172"/>
      <c r="N62932" s="172"/>
      <c r="O62932" s="172"/>
      <c r="U62932" s="173"/>
    </row>
    <row r="62933" spans="13:21" s="104" customFormat="1" ht="15.75">
      <c r="M62933" s="172"/>
      <c r="N62933" s="172"/>
      <c r="O62933" s="172"/>
      <c r="U62933" s="173"/>
    </row>
    <row r="62934" spans="13:21" s="104" customFormat="1" ht="15.75">
      <c r="M62934" s="172"/>
      <c r="N62934" s="172"/>
      <c r="O62934" s="172"/>
      <c r="U62934" s="173"/>
    </row>
    <row r="62935" spans="13:21" s="104" customFormat="1" ht="15.75">
      <c r="M62935" s="172"/>
      <c r="N62935" s="172"/>
      <c r="O62935" s="172"/>
      <c r="U62935" s="173"/>
    </row>
    <row r="62936" spans="13:21" s="104" customFormat="1" ht="15.75">
      <c r="M62936" s="172"/>
      <c r="N62936" s="172"/>
      <c r="O62936" s="172"/>
      <c r="U62936" s="173"/>
    </row>
    <row r="62937" spans="13:21" s="104" customFormat="1" ht="15.75">
      <c r="M62937" s="172"/>
      <c r="N62937" s="172"/>
      <c r="O62937" s="172"/>
      <c r="U62937" s="173"/>
    </row>
    <row r="62938" spans="13:21" s="104" customFormat="1" ht="15.75">
      <c r="M62938" s="172"/>
      <c r="N62938" s="172"/>
      <c r="O62938" s="172"/>
      <c r="U62938" s="173"/>
    </row>
    <row r="62939" spans="13:21" s="104" customFormat="1" ht="15.75">
      <c r="M62939" s="172"/>
      <c r="N62939" s="172"/>
      <c r="O62939" s="172"/>
      <c r="U62939" s="173"/>
    </row>
    <row r="62940" spans="13:21" s="104" customFormat="1" ht="15.75">
      <c r="M62940" s="172"/>
      <c r="N62940" s="172"/>
      <c r="O62940" s="172"/>
      <c r="U62940" s="173"/>
    </row>
    <row r="62941" spans="13:21" s="104" customFormat="1" ht="15.75">
      <c r="M62941" s="172"/>
      <c r="N62941" s="172"/>
      <c r="O62941" s="172"/>
      <c r="U62941" s="173"/>
    </row>
    <row r="62942" spans="13:21" s="104" customFormat="1" ht="15.75">
      <c r="M62942" s="172"/>
      <c r="N62942" s="172"/>
      <c r="O62942" s="172"/>
      <c r="U62942" s="173"/>
    </row>
    <row r="62943" spans="13:21" s="104" customFormat="1" ht="15.75">
      <c r="M62943" s="172"/>
      <c r="N62943" s="172"/>
      <c r="O62943" s="172"/>
      <c r="U62943" s="173"/>
    </row>
    <row r="62944" spans="13:21" s="104" customFormat="1" ht="15.75">
      <c r="M62944" s="172"/>
      <c r="N62944" s="172"/>
      <c r="O62944" s="172"/>
      <c r="U62944" s="173"/>
    </row>
    <row r="62945" spans="13:21" s="104" customFormat="1" ht="15.75">
      <c r="M62945" s="172"/>
      <c r="N62945" s="172"/>
      <c r="O62945" s="172"/>
      <c r="U62945" s="173"/>
    </row>
    <row r="62946" spans="13:21" s="104" customFormat="1" ht="15.75">
      <c r="M62946" s="172"/>
      <c r="N62946" s="172"/>
      <c r="O62946" s="172"/>
      <c r="U62946" s="173"/>
    </row>
    <row r="62947" spans="13:21" s="104" customFormat="1" ht="15.75">
      <c r="M62947" s="172"/>
      <c r="N62947" s="172"/>
      <c r="O62947" s="172"/>
      <c r="U62947" s="173"/>
    </row>
    <row r="62948" spans="13:21" s="104" customFormat="1" ht="15.75">
      <c r="M62948" s="172"/>
      <c r="N62948" s="172"/>
      <c r="O62948" s="172"/>
      <c r="U62948" s="173"/>
    </row>
    <row r="62949" spans="13:21" s="104" customFormat="1" ht="15.75">
      <c r="M62949" s="172"/>
      <c r="N62949" s="172"/>
      <c r="O62949" s="172"/>
      <c r="U62949" s="173"/>
    </row>
    <row r="62950" spans="13:21" s="104" customFormat="1" ht="15.75">
      <c r="M62950" s="172"/>
      <c r="N62950" s="172"/>
      <c r="O62950" s="172"/>
      <c r="U62950" s="173"/>
    </row>
    <row r="62951" spans="13:21" s="104" customFormat="1" ht="15.75">
      <c r="M62951" s="172"/>
      <c r="N62951" s="172"/>
      <c r="O62951" s="172"/>
      <c r="U62951" s="173"/>
    </row>
    <row r="62952" spans="13:21" s="104" customFormat="1" ht="15.75">
      <c r="M62952" s="172"/>
      <c r="N62952" s="172"/>
      <c r="O62952" s="172"/>
      <c r="U62952" s="173"/>
    </row>
    <row r="62953" spans="13:21" s="104" customFormat="1" ht="15.75">
      <c r="M62953" s="172"/>
      <c r="N62953" s="172"/>
      <c r="O62953" s="172"/>
      <c r="U62953" s="173"/>
    </row>
    <row r="62954" spans="13:21" s="104" customFormat="1" ht="15.75">
      <c r="M62954" s="172"/>
      <c r="N62954" s="172"/>
      <c r="O62954" s="172"/>
      <c r="U62954" s="173"/>
    </row>
    <row r="62955" spans="13:21" s="104" customFormat="1" ht="15.75">
      <c r="M62955" s="172"/>
      <c r="N62955" s="172"/>
      <c r="O62955" s="172"/>
      <c r="U62955" s="173"/>
    </row>
    <row r="62956" spans="13:21" s="104" customFormat="1" ht="15.75">
      <c r="M62956" s="172"/>
      <c r="N62956" s="172"/>
      <c r="O62956" s="172"/>
      <c r="U62956" s="173"/>
    </row>
    <row r="62957" spans="13:21" s="104" customFormat="1" ht="15.75">
      <c r="M62957" s="172"/>
      <c r="N62957" s="172"/>
      <c r="O62957" s="172"/>
      <c r="U62957" s="173"/>
    </row>
    <row r="62958" spans="13:21" s="104" customFormat="1" ht="15.75">
      <c r="M62958" s="172"/>
      <c r="N62958" s="172"/>
      <c r="O62958" s="172"/>
      <c r="U62958" s="173"/>
    </row>
    <row r="62959" spans="13:21" s="104" customFormat="1" ht="15.75">
      <c r="M62959" s="172"/>
      <c r="N62959" s="172"/>
      <c r="O62959" s="172"/>
      <c r="U62959" s="173"/>
    </row>
    <row r="62960" spans="13:21" s="104" customFormat="1" ht="15.75">
      <c r="M62960" s="172"/>
      <c r="N62960" s="172"/>
      <c r="O62960" s="172"/>
      <c r="U62960" s="173"/>
    </row>
    <row r="62961" spans="13:21" s="104" customFormat="1" ht="15.75">
      <c r="M62961" s="172"/>
      <c r="N62961" s="172"/>
      <c r="O62961" s="172"/>
      <c r="U62961" s="173"/>
    </row>
    <row r="62962" spans="13:21" s="104" customFormat="1" ht="15.75">
      <c r="M62962" s="172"/>
      <c r="N62962" s="172"/>
      <c r="O62962" s="172"/>
      <c r="U62962" s="173"/>
    </row>
    <row r="62963" spans="13:21" s="104" customFormat="1" ht="15.75">
      <c r="M62963" s="172"/>
      <c r="N62963" s="172"/>
      <c r="O62963" s="172"/>
      <c r="U62963" s="173"/>
    </row>
    <row r="62964" spans="13:21" s="104" customFormat="1" ht="15.75">
      <c r="M62964" s="172"/>
      <c r="N62964" s="172"/>
      <c r="O62964" s="172"/>
      <c r="U62964" s="173"/>
    </row>
    <row r="62965" spans="13:21" s="104" customFormat="1" ht="15.75">
      <c r="M62965" s="172"/>
      <c r="N62965" s="172"/>
      <c r="O62965" s="172"/>
      <c r="U62965" s="173"/>
    </row>
    <row r="62966" spans="13:21" s="104" customFormat="1" ht="15.75">
      <c r="M62966" s="172"/>
      <c r="N62966" s="172"/>
      <c r="O62966" s="172"/>
      <c r="U62966" s="173"/>
    </row>
    <row r="62967" spans="13:21" s="104" customFormat="1" ht="15.75">
      <c r="M62967" s="172"/>
      <c r="N62967" s="172"/>
      <c r="O62967" s="172"/>
      <c r="U62967" s="173"/>
    </row>
    <row r="62968" spans="13:21" s="104" customFormat="1" ht="15.75">
      <c r="M62968" s="172"/>
      <c r="N62968" s="172"/>
      <c r="O62968" s="172"/>
      <c r="U62968" s="173"/>
    </row>
    <row r="62969" spans="13:21" s="104" customFormat="1" ht="15.75">
      <c r="M62969" s="172"/>
      <c r="N62969" s="172"/>
      <c r="O62969" s="172"/>
      <c r="U62969" s="173"/>
    </row>
    <row r="62970" spans="13:21" s="104" customFormat="1" ht="15.75">
      <c r="M62970" s="172"/>
      <c r="N62970" s="172"/>
      <c r="O62970" s="172"/>
      <c r="U62970" s="173"/>
    </row>
    <row r="62971" spans="13:21" s="104" customFormat="1" ht="15.75">
      <c r="M62971" s="172"/>
      <c r="N62971" s="172"/>
      <c r="O62971" s="172"/>
      <c r="U62971" s="173"/>
    </row>
    <row r="62972" spans="13:21" s="104" customFormat="1" ht="15.75">
      <c r="M62972" s="172"/>
      <c r="N62972" s="172"/>
      <c r="O62972" s="172"/>
      <c r="U62972" s="173"/>
    </row>
    <row r="62973" spans="13:21" s="104" customFormat="1" ht="15.75">
      <c r="M62973" s="172"/>
      <c r="N62973" s="172"/>
      <c r="O62973" s="172"/>
      <c r="U62973" s="173"/>
    </row>
    <row r="62974" spans="13:21" s="104" customFormat="1" ht="15.75">
      <c r="M62974" s="172"/>
      <c r="N62974" s="172"/>
      <c r="O62974" s="172"/>
      <c r="U62974" s="173"/>
    </row>
    <row r="62975" spans="13:21" s="104" customFormat="1" ht="15.75">
      <c r="M62975" s="172"/>
      <c r="N62975" s="172"/>
      <c r="O62975" s="172"/>
      <c r="U62975" s="173"/>
    </row>
    <row r="62976" spans="13:21" s="104" customFormat="1" ht="15.75">
      <c r="M62976" s="172"/>
      <c r="N62976" s="172"/>
      <c r="O62976" s="172"/>
      <c r="U62976" s="173"/>
    </row>
    <row r="62977" spans="13:21" s="104" customFormat="1" ht="15.75">
      <c r="M62977" s="172"/>
      <c r="N62977" s="172"/>
      <c r="O62977" s="172"/>
      <c r="U62977" s="173"/>
    </row>
    <row r="62978" spans="13:21" s="104" customFormat="1" ht="15.75">
      <c r="M62978" s="172"/>
      <c r="N62978" s="172"/>
      <c r="O62978" s="172"/>
      <c r="U62978" s="173"/>
    </row>
    <row r="62979" spans="13:21" s="104" customFormat="1" ht="15.75">
      <c r="M62979" s="172"/>
      <c r="N62979" s="172"/>
      <c r="O62979" s="172"/>
      <c r="U62979" s="173"/>
    </row>
    <row r="62980" spans="13:21" s="104" customFormat="1" ht="15.75">
      <c r="M62980" s="172"/>
      <c r="N62980" s="172"/>
      <c r="O62980" s="172"/>
      <c r="U62980" s="173"/>
    </row>
    <row r="62981" spans="13:21" s="104" customFormat="1" ht="15.75">
      <c r="M62981" s="172"/>
      <c r="N62981" s="172"/>
      <c r="O62981" s="172"/>
      <c r="U62981" s="173"/>
    </row>
    <row r="62982" spans="13:21" s="104" customFormat="1" ht="15.75">
      <c r="M62982" s="172"/>
      <c r="N62982" s="172"/>
      <c r="O62982" s="172"/>
      <c r="U62982" s="173"/>
    </row>
    <row r="62983" spans="13:21" s="104" customFormat="1" ht="15.75">
      <c r="M62983" s="172"/>
      <c r="N62983" s="172"/>
      <c r="O62983" s="172"/>
      <c r="U62983" s="173"/>
    </row>
    <row r="62984" spans="13:21" s="104" customFormat="1" ht="15.75">
      <c r="M62984" s="172"/>
      <c r="N62984" s="172"/>
      <c r="O62984" s="172"/>
      <c r="U62984" s="173"/>
    </row>
    <row r="62985" spans="13:21" s="104" customFormat="1" ht="15.75">
      <c r="M62985" s="172"/>
      <c r="N62985" s="172"/>
      <c r="O62985" s="172"/>
      <c r="U62985" s="173"/>
    </row>
    <row r="62986" spans="13:21" s="104" customFormat="1" ht="15.75">
      <c r="M62986" s="172"/>
      <c r="N62986" s="172"/>
      <c r="O62986" s="172"/>
      <c r="U62986" s="173"/>
    </row>
    <row r="62987" spans="13:21" s="104" customFormat="1" ht="15.75">
      <c r="M62987" s="172"/>
      <c r="N62987" s="172"/>
      <c r="O62987" s="172"/>
      <c r="U62987" s="173"/>
    </row>
    <row r="62988" spans="13:21" s="104" customFormat="1" ht="15.75">
      <c r="M62988" s="172"/>
      <c r="N62988" s="172"/>
      <c r="O62988" s="172"/>
      <c r="U62988" s="173"/>
    </row>
    <row r="62989" spans="13:21" s="104" customFormat="1" ht="15.75">
      <c r="M62989" s="172"/>
      <c r="N62989" s="172"/>
      <c r="O62989" s="172"/>
      <c r="U62989" s="173"/>
    </row>
    <row r="62990" spans="13:21" s="104" customFormat="1" ht="15.75">
      <c r="M62990" s="172"/>
      <c r="N62990" s="172"/>
      <c r="O62990" s="172"/>
      <c r="U62990" s="173"/>
    </row>
    <row r="62991" spans="13:21" s="104" customFormat="1" ht="15.75">
      <c r="M62991" s="172"/>
      <c r="N62991" s="172"/>
      <c r="O62991" s="172"/>
      <c r="U62991" s="173"/>
    </row>
    <row r="62992" spans="13:21" s="104" customFormat="1" ht="15.75">
      <c r="M62992" s="172"/>
      <c r="N62992" s="172"/>
      <c r="O62992" s="172"/>
      <c r="U62992" s="173"/>
    </row>
    <row r="62993" spans="13:21" s="104" customFormat="1" ht="15.75">
      <c r="M62993" s="172"/>
      <c r="N62993" s="172"/>
      <c r="O62993" s="172"/>
      <c r="U62993" s="173"/>
    </row>
    <row r="62994" spans="13:21" s="104" customFormat="1" ht="15.75">
      <c r="M62994" s="172"/>
      <c r="N62994" s="172"/>
      <c r="O62994" s="172"/>
      <c r="U62994" s="173"/>
    </row>
    <row r="62995" spans="13:21" s="104" customFormat="1" ht="15.75">
      <c r="M62995" s="172"/>
      <c r="N62995" s="172"/>
      <c r="O62995" s="172"/>
      <c r="U62995" s="173"/>
    </row>
    <row r="62996" spans="13:21" s="104" customFormat="1" ht="15.75">
      <c r="M62996" s="172"/>
      <c r="N62996" s="172"/>
      <c r="O62996" s="172"/>
      <c r="U62996" s="173"/>
    </row>
    <row r="62997" spans="13:21" s="104" customFormat="1" ht="15.75">
      <c r="M62997" s="172"/>
      <c r="N62997" s="172"/>
      <c r="O62997" s="172"/>
      <c r="U62997" s="173"/>
    </row>
    <row r="62998" spans="13:21" s="104" customFormat="1" ht="15.75">
      <c r="M62998" s="172"/>
      <c r="N62998" s="172"/>
      <c r="O62998" s="172"/>
      <c r="U62998" s="173"/>
    </row>
    <row r="62999" spans="13:21" s="104" customFormat="1" ht="15.75">
      <c r="M62999" s="172"/>
      <c r="N62999" s="172"/>
      <c r="O62999" s="172"/>
      <c r="U62999" s="173"/>
    </row>
    <row r="63000" spans="13:21" s="104" customFormat="1" ht="15.75">
      <c r="M63000" s="172"/>
      <c r="N63000" s="172"/>
      <c r="O63000" s="172"/>
      <c r="U63000" s="173"/>
    </row>
    <row r="63001" spans="13:21" s="104" customFormat="1" ht="15.75">
      <c r="M63001" s="172"/>
      <c r="N63001" s="172"/>
      <c r="O63001" s="172"/>
      <c r="U63001" s="173"/>
    </row>
    <row r="63002" spans="13:21" s="104" customFormat="1" ht="15.75">
      <c r="M63002" s="172"/>
      <c r="N63002" s="172"/>
      <c r="O63002" s="172"/>
      <c r="U63002" s="173"/>
    </row>
    <row r="63003" spans="13:21" s="104" customFormat="1" ht="15.75">
      <c r="M63003" s="172"/>
      <c r="N63003" s="172"/>
      <c r="O63003" s="172"/>
      <c r="U63003" s="173"/>
    </row>
    <row r="63004" spans="13:21" s="104" customFormat="1" ht="15.75">
      <c r="M63004" s="172"/>
      <c r="N63004" s="172"/>
      <c r="O63004" s="172"/>
      <c r="U63004" s="173"/>
    </row>
    <row r="63005" spans="13:21" s="104" customFormat="1" ht="15.75">
      <c r="M63005" s="172"/>
      <c r="N63005" s="172"/>
      <c r="O63005" s="172"/>
      <c r="U63005" s="173"/>
    </row>
    <row r="63006" spans="13:21" s="104" customFormat="1" ht="15.75">
      <c r="M63006" s="172"/>
      <c r="N63006" s="172"/>
      <c r="O63006" s="172"/>
      <c r="U63006" s="173"/>
    </row>
    <row r="63007" spans="13:21" s="104" customFormat="1" ht="15.75">
      <c r="M63007" s="172"/>
      <c r="N63007" s="172"/>
      <c r="O63007" s="172"/>
      <c r="U63007" s="173"/>
    </row>
    <row r="63008" spans="13:21" s="104" customFormat="1" ht="15.75">
      <c r="M63008" s="172"/>
      <c r="N63008" s="172"/>
      <c r="O63008" s="172"/>
      <c r="U63008" s="173"/>
    </row>
    <row r="63009" spans="13:21" s="104" customFormat="1" ht="15.75">
      <c r="M63009" s="172"/>
      <c r="N63009" s="172"/>
      <c r="O63009" s="172"/>
      <c r="U63009" s="173"/>
    </row>
    <row r="63010" spans="13:21" s="104" customFormat="1" ht="15.75">
      <c r="M63010" s="172"/>
      <c r="N63010" s="172"/>
      <c r="O63010" s="172"/>
      <c r="U63010" s="173"/>
    </row>
    <row r="63011" spans="13:21" s="104" customFormat="1" ht="15.75">
      <c r="M63011" s="172"/>
      <c r="N63011" s="172"/>
      <c r="O63011" s="172"/>
      <c r="U63011" s="173"/>
    </row>
    <row r="63012" spans="13:21" s="104" customFormat="1" ht="15.75">
      <c r="M63012" s="172"/>
      <c r="N63012" s="172"/>
      <c r="O63012" s="172"/>
      <c r="U63012" s="173"/>
    </row>
    <row r="63013" spans="13:21" s="104" customFormat="1" ht="15.75">
      <c r="M63013" s="172"/>
      <c r="N63013" s="172"/>
      <c r="O63013" s="172"/>
      <c r="U63013" s="173"/>
    </row>
    <row r="63014" spans="13:21" s="104" customFormat="1" ht="15.75">
      <c r="M63014" s="172"/>
      <c r="N63014" s="172"/>
      <c r="O63014" s="172"/>
      <c r="U63014" s="173"/>
    </row>
    <row r="63015" spans="13:21" s="104" customFormat="1" ht="15.75">
      <c r="M63015" s="172"/>
      <c r="N63015" s="172"/>
      <c r="O63015" s="172"/>
      <c r="U63015" s="173"/>
    </row>
    <row r="63016" spans="13:21" s="104" customFormat="1" ht="15.75">
      <c r="M63016" s="172"/>
      <c r="N63016" s="172"/>
      <c r="O63016" s="172"/>
      <c r="U63016" s="173"/>
    </row>
    <row r="63017" spans="13:21" s="104" customFormat="1" ht="15.75">
      <c r="M63017" s="172"/>
      <c r="N63017" s="172"/>
      <c r="O63017" s="172"/>
      <c r="U63017" s="173"/>
    </row>
    <row r="63018" spans="13:21" s="104" customFormat="1" ht="15.75">
      <c r="M63018" s="172"/>
      <c r="N63018" s="172"/>
      <c r="O63018" s="172"/>
      <c r="U63018" s="173"/>
    </row>
    <row r="63019" spans="13:21" s="104" customFormat="1" ht="15.75">
      <c r="M63019" s="172"/>
      <c r="N63019" s="172"/>
      <c r="O63019" s="172"/>
      <c r="U63019" s="173"/>
    </row>
    <row r="63020" spans="13:21" s="104" customFormat="1" ht="15.75">
      <c r="M63020" s="172"/>
      <c r="N63020" s="172"/>
      <c r="O63020" s="172"/>
      <c r="U63020" s="173"/>
    </row>
    <row r="63021" spans="13:21" s="104" customFormat="1" ht="15.75">
      <c r="M63021" s="172"/>
      <c r="N63021" s="172"/>
      <c r="O63021" s="172"/>
      <c r="U63021" s="173"/>
    </row>
    <row r="63022" spans="13:21" s="104" customFormat="1" ht="15.75">
      <c r="M63022" s="172"/>
      <c r="N63022" s="172"/>
      <c r="O63022" s="172"/>
      <c r="U63022" s="173"/>
    </row>
    <row r="63023" spans="13:21" s="104" customFormat="1" ht="15.75">
      <c r="M63023" s="172"/>
      <c r="N63023" s="172"/>
      <c r="O63023" s="172"/>
      <c r="U63023" s="173"/>
    </row>
    <row r="63024" spans="13:21" s="104" customFormat="1" ht="15.75">
      <c r="M63024" s="172"/>
      <c r="N63024" s="172"/>
      <c r="O63024" s="172"/>
      <c r="U63024" s="173"/>
    </row>
    <row r="63025" spans="13:21" s="104" customFormat="1" ht="15.75">
      <c r="M63025" s="172"/>
      <c r="N63025" s="172"/>
      <c r="O63025" s="172"/>
      <c r="U63025" s="173"/>
    </row>
    <row r="63026" spans="13:21" s="104" customFormat="1" ht="15.75">
      <c r="M63026" s="172"/>
      <c r="N63026" s="172"/>
      <c r="O63026" s="172"/>
      <c r="U63026" s="173"/>
    </row>
    <row r="63027" spans="13:21" s="104" customFormat="1" ht="15.75">
      <c r="M63027" s="172"/>
      <c r="N63027" s="172"/>
      <c r="O63027" s="172"/>
      <c r="U63027" s="173"/>
    </row>
    <row r="63028" spans="13:21" s="104" customFormat="1" ht="15.75">
      <c r="M63028" s="172"/>
      <c r="N63028" s="172"/>
      <c r="O63028" s="172"/>
      <c r="U63028" s="173"/>
    </row>
    <row r="63029" spans="13:21" s="104" customFormat="1" ht="15.75">
      <c r="M63029" s="172"/>
      <c r="N63029" s="172"/>
      <c r="O63029" s="172"/>
      <c r="U63029" s="173"/>
    </row>
    <row r="63030" spans="13:21" s="104" customFormat="1" ht="15.75">
      <c r="M63030" s="172"/>
      <c r="N63030" s="172"/>
      <c r="O63030" s="172"/>
      <c r="U63030" s="173"/>
    </row>
    <row r="63031" spans="13:21" s="104" customFormat="1" ht="15.75">
      <c r="M63031" s="172"/>
      <c r="N63031" s="172"/>
      <c r="O63031" s="172"/>
      <c r="U63031" s="173"/>
    </row>
    <row r="63032" spans="13:21" s="104" customFormat="1" ht="15.75">
      <c r="M63032" s="172"/>
      <c r="N63032" s="172"/>
      <c r="O63032" s="172"/>
      <c r="U63032" s="173"/>
    </row>
    <row r="63033" spans="13:21" s="104" customFormat="1" ht="15.75">
      <c r="M63033" s="172"/>
      <c r="N63033" s="172"/>
      <c r="O63033" s="172"/>
      <c r="U63033" s="173"/>
    </row>
    <row r="63034" spans="13:21" s="104" customFormat="1" ht="15.75">
      <c r="M63034" s="172"/>
      <c r="N63034" s="172"/>
      <c r="O63034" s="172"/>
      <c r="U63034" s="173"/>
    </row>
    <row r="63035" spans="13:21" s="104" customFormat="1" ht="15.75">
      <c r="M63035" s="172"/>
      <c r="N63035" s="172"/>
      <c r="O63035" s="172"/>
      <c r="U63035" s="173"/>
    </row>
    <row r="63036" spans="13:21" s="104" customFormat="1" ht="15.75">
      <c r="M63036" s="172"/>
      <c r="N63036" s="172"/>
      <c r="O63036" s="172"/>
      <c r="U63036" s="173"/>
    </row>
    <row r="63037" spans="13:21" s="104" customFormat="1" ht="15.75">
      <c r="M63037" s="172"/>
      <c r="N63037" s="172"/>
      <c r="O63037" s="172"/>
      <c r="U63037" s="173"/>
    </row>
    <row r="63038" spans="13:21" s="104" customFormat="1" ht="15.75">
      <c r="M63038" s="172"/>
      <c r="N63038" s="172"/>
      <c r="O63038" s="172"/>
      <c r="U63038" s="173"/>
    </row>
    <row r="63039" spans="13:21" s="104" customFormat="1" ht="15.75">
      <c r="M63039" s="172"/>
      <c r="N63039" s="172"/>
      <c r="O63039" s="172"/>
      <c r="U63039" s="173"/>
    </row>
    <row r="63040" spans="13:21" s="104" customFormat="1" ht="15.75">
      <c r="M63040" s="172"/>
      <c r="N63040" s="172"/>
      <c r="O63040" s="172"/>
      <c r="U63040" s="173"/>
    </row>
    <row r="63041" spans="13:21" s="104" customFormat="1" ht="15.75">
      <c r="M63041" s="172"/>
      <c r="N63041" s="172"/>
      <c r="O63041" s="172"/>
      <c r="U63041" s="173"/>
    </row>
    <row r="63042" spans="13:21" s="104" customFormat="1" ht="15.75">
      <c r="M63042" s="172"/>
      <c r="N63042" s="172"/>
      <c r="O63042" s="172"/>
      <c r="U63042" s="173"/>
    </row>
    <row r="63043" spans="13:21" s="104" customFormat="1" ht="15.75">
      <c r="M63043" s="172"/>
      <c r="N63043" s="172"/>
      <c r="O63043" s="172"/>
      <c r="U63043" s="173"/>
    </row>
    <row r="63044" spans="13:21" s="104" customFormat="1" ht="15.75">
      <c r="M63044" s="172"/>
      <c r="N63044" s="172"/>
      <c r="O63044" s="172"/>
      <c r="U63044" s="173"/>
    </row>
    <row r="63045" spans="13:21" s="104" customFormat="1" ht="15.75">
      <c r="M63045" s="172"/>
      <c r="N63045" s="172"/>
      <c r="O63045" s="172"/>
      <c r="U63045" s="173"/>
    </row>
    <row r="63046" spans="13:21" s="104" customFormat="1" ht="15.75">
      <c r="M63046" s="172"/>
      <c r="N63046" s="172"/>
      <c r="O63046" s="172"/>
      <c r="U63046" s="173"/>
    </row>
    <row r="63047" spans="13:21" s="104" customFormat="1" ht="15.75">
      <c r="M63047" s="172"/>
      <c r="N63047" s="172"/>
      <c r="O63047" s="172"/>
      <c r="U63047" s="173"/>
    </row>
    <row r="63048" spans="13:21" s="104" customFormat="1" ht="15.75">
      <c r="M63048" s="172"/>
      <c r="N63048" s="172"/>
      <c r="O63048" s="172"/>
      <c r="U63048" s="173"/>
    </row>
    <row r="63049" spans="13:21" s="104" customFormat="1" ht="15.75">
      <c r="M63049" s="172"/>
      <c r="N63049" s="172"/>
      <c r="O63049" s="172"/>
      <c r="U63049" s="173"/>
    </row>
    <row r="63050" spans="13:21" s="104" customFormat="1" ht="15.75">
      <c r="M63050" s="172"/>
      <c r="N63050" s="172"/>
      <c r="O63050" s="172"/>
      <c r="U63050" s="173"/>
    </row>
    <row r="63051" spans="13:21" s="104" customFormat="1" ht="15.75">
      <c r="M63051" s="172"/>
      <c r="N63051" s="172"/>
      <c r="O63051" s="172"/>
      <c r="U63051" s="173"/>
    </row>
    <row r="63052" spans="13:21" s="104" customFormat="1" ht="15.75">
      <c r="M63052" s="172"/>
      <c r="N63052" s="172"/>
      <c r="O63052" s="172"/>
      <c r="U63052" s="173"/>
    </row>
    <row r="63053" spans="13:21" s="104" customFormat="1" ht="15.75">
      <c r="M63053" s="172"/>
      <c r="N63053" s="172"/>
      <c r="O63053" s="172"/>
      <c r="U63053" s="173"/>
    </row>
    <row r="63054" spans="13:21" s="104" customFormat="1" ht="15.75">
      <c r="M63054" s="172"/>
      <c r="N63054" s="172"/>
      <c r="O63054" s="172"/>
      <c r="U63054" s="173"/>
    </row>
    <row r="63055" spans="13:21" s="104" customFormat="1" ht="15.75">
      <c r="M63055" s="172"/>
      <c r="N63055" s="172"/>
      <c r="O63055" s="172"/>
      <c r="U63055" s="173"/>
    </row>
    <row r="63056" spans="13:21" s="104" customFormat="1" ht="15.75">
      <c r="M63056" s="172"/>
      <c r="N63056" s="172"/>
      <c r="O63056" s="172"/>
      <c r="U63056" s="173"/>
    </row>
    <row r="63057" spans="13:21" s="104" customFormat="1" ht="15.75">
      <c r="M63057" s="172"/>
      <c r="N63057" s="172"/>
      <c r="O63057" s="172"/>
      <c r="U63057" s="173"/>
    </row>
    <row r="63058" spans="13:21" s="104" customFormat="1" ht="15.75">
      <c r="M63058" s="172"/>
      <c r="N63058" s="172"/>
      <c r="O63058" s="172"/>
      <c r="U63058" s="173"/>
    </row>
    <row r="63059" spans="13:21" s="104" customFormat="1" ht="15.75">
      <c r="M63059" s="172"/>
      <c r="N63059" s="172"/>
      <c r="O63059" s="172"/>
      <c r="U63059" s="173"/>
    </row>
    <row r="63060" spans="13:21" s="104" customFormat="1" ht="15.75">
      <c r="M63060" s="172"/>
      <c r="N63060" s="172"/>
      <c r="O63060" s="172"/>
      <c r="U63060" s="173"/>
    </row>
    <row r="63061" spans="13:21" s="104" customFormat="1" ht="15.75">
      <c r="M63061" s="172"/>
      <c r="N63061" s="172"/>
      <c r="O63061" s="172"/>
      <c r="U63061" s="173"/>
    </row>
    <row r="63062" spans="13:21" s="104" customFormat="1" ht="15.75">
      <c r="M63062" s="172"/>
      <c r="N63062" s="172"/>
      <c r="O63062" s="172"/>
      <c r="U63062" s="173"/>
    </row>
    <row r="63063" spans="13:21" s="104" customFormat="1" ht="15.75">
      <c r="M63063" s="172"/>
      <c r="N63063" s="172"/>
      <c r="O63063" s="172"/>
      <c r="U63063" s="173"/>
    </row>
    <row r="63064" spans="13:21" s="104" customFormat="1" ht="15.75">
      <c r="M63064" s="172"/>
      <c r="N63064" s="172"/>
      <c r="O63064" s="172"/>
      <c r="U63064" s="173"/>
    </row>
    <row r="63065" spans="13:21" s="104" customFormat="1" ht="15.75">
      <c r="M63065" s="172"/>
      <c r="N63065" s="172"/>
      <c r="O63065" s="172"/>
      <c r="U63065" s="173"/>
    </row>
    <row r="63066" spans="13:21" s="104" customFormat="1" ht="15.75">
      <c r="M63066" s="172"/>
      <c r="N63066" s="172"/>
      <c r="O63066" s="172"/>
      <c r="U63066" s="173"/>
    </row>
    <row r="63067" spans="13:21" s="104" customFormat="1" ht="15.75">
      <c r="M63067" s="172"/>
      <c r="N63067" s="172"/>
      <c r="O63067" s="172"/>
      <c r="U63067" s="173"/>
    </row>
    <row r="63068" spans="13:21" s="104" customFormat="1" ht="15.75">
      <c r="M63068" s="172"/>
      <c r="N63068" s="172"/>
      <c r="O63068" s="172"/>
      <c r="U63068" s="173"/>
    </row>
    <row r="63069" spans="13:21" s="104" customFormat="1" ht="15.75">
      <c r="M63069" s="172"/>
      <c r="N63069" s="172"/>
      <c r="O63069" s="172"/>
      <c r="U63069" s="173"/>
    </row>
    <row r="63070" spans="13:21" s="104" customFormat="1" ht="15.75">
      <c r="M63070" s="172"/>
      <c r="N63070" s="172"/>
      <c r="O63070" s="172"/>
      <c r="U63070" s="173"/>
    </row>
    <row r="63071" spans="13:21" s="104" customFormat="1" ht="15.75">
      <c r="M63071" s="172"/>
      <c r="N63071" s="172"/>
      <c r="O63071" s="172"/>
      <c r="U63071" s="173"/>
    </row>
    <row r="63072" spans="13:21" s="104" customFormat="1" ht="15.75">
      <c r="M63072" s="172"/>
      <c r="N63072" s="172"/>
      <c r="O63072" s="172"/>
      <c r="U63072" s="173"/>
    </row>
    <row r="63073" spans="13:21" s="104" customFormat="1" ht="15.75">
      <c r="M63073" s="172"/>
      <c r="N63073" s="172"/>
      <c r="O63073" s="172"/>
      <c r="U63073" s="173"/>
    </row>
    <row r="63074" spans="13:21" s="104" customFormat="1" ht="15.75">
      <c r="M63074" s="172"/>
      <c r="N63074" s="172"/>
      <c r="O63074" s="172"/>
      <c r="U63074" s="173"/>
    </row>
    <row r="63075" spans="13:21" s="104" customFormat="1" ht="15.75">
      <c r="M63075" s="172"/>
      <c r="N63075" s="172"/>
      <c r="O63075" s="172"/>
      <c r="U63075" s="173"/>
    </row>
    <row r="63076" spans="13:21" s="104" customFormat="1" ht="15.75">
      <c r="M63076" s="172"/>
      <c r="N63076" s="172"/>
      <c r="O63076" s="172"/>
      <c r="U63076" s="173"/>
    </row>
    <row r="63077" spans="13:21" s="104" customFormat="1" ht="15.75">
      <c r="M63077" s="172"/>
      <c r="N63077" s="172"/>
      <c r="O63077" s="172"/>
      <c r="U63077" s="173"/>
    </row>
    <row r="63078" spans="13:21" s="104" customFormat="1" ht="15.75">
      <c r="M63078" s="172"/>
      <c r="N63078" s="172"/>
      <c r="O63078" s="172"/>
      <c r="U63078" s="173"/>
    </row>
    <row r="63079" spans="13:21" s="104" customFormat="1" ht="15.75">
      <c r="M63079" s="172"/>
      <c r="N63079" s="172"/>
      <c r="O63079" s="172"/>
      <c r="U63079" s="173"/>
    </row>
    <row r="63080" spans="13:21" s="104" customFormat="1" ht="15.75">
      <c r="M63080" s="172"/>
      <c r="N63080" s="172"/>
      <c r="O63080" s="172"/>
      <c r="U63080" s="173"/>
    </row>
    <row r="63081" spans="13:21" s="104" customFormat="1" ht="15.75">
      <c r="M63081" s="172"/>
      <c r="N63081" s="172"/>
      <c r="O63081" s="172"/>
      <c r="U63081" s="173"/>
    </row>
    <row r="63082" spans="13:21" s="104" customFormat="1" ht="15.75">
      <c r="M63082" s="172"/>
      <c r="N63082" s="172"/>
      <c r="O63082" s="172"/>
      <c r="U63082" s="173"/>
    </row>
    <row r="63083" spans="13:21" s="104" customFormat="1" ht="15.75">
      <c r="M63083" s="172"/>
      <c r="N63083" s="172"/>
      <c r="O63083" s="172"/>
      <c r="U63083" s="173"/>
    </row>
    <row r="63084" spans="13:21" s="104" customFormat="1" ht="15.75">
      <c r="M63084" s="172"/>
      <c r="N63084" s="172"/>
      <c r="O63084" s="172"/>
      <c r="U63084" s="173"/>
    </row>
    <row r="63085" spans="13:21" s="104" customFormat="1" ht="15.75">
      <c r="M63085" s="172"/>
      <c r="N63085" s="172"/>
      <c r="O63085" s="172"/>
      <c r="U63085" s="173"/>
    </row>
    <row r="63086" spans="13:21" s="104" customFormat="1" ht="15.75">
      <c r="M63086" s="172"/>
      <c r="N63086" s="172"/>
      <c r="O63086" s="172"/>
      <c r="U63086" s="173"/>
    </row>
    <row r="63087" spans="13:21" s="104" customFormat="1" ht="15.75">
      <c r="M63087" s="172"/>
      <c r="N63087" s="172"/>
      <c r="O63087" s="172"/>
      <c r="U63087" s="173"/>
    </row>
    <row r="63088" spans="13:21" s="104" customFormat="1" ht="15.75">
      <c r="M63088" s="172"/>
      <c r="N63088" s="172"/>
      <c r="O63088" s="172"/>
      <c r="U63088" s="173"/>
    </row>
    <row r="63089" spans="13:21" s="104" customFormat="1" ht="15.75">
      <c r="M63089" s="172"/>
      <c r="N63089" s="172"/>
      <c r="O63089" s="172"/>
      <c r="U63089" s="173"/>
    </row>
    <row r="63090" spans="13:21" s="104" customFormat="1" ht="15.75">
      <c r="M63090" s="172"/>
      <c r="N63090" s="172"/>
      <c r="O63090" s="172"/>
      <c r="U63090" s="173"/>
    </row>
    <row r="63091" spans="13:21" s="104" customFormat="1" ht="15.75">
      <c r="M63091" s="172"/>
      <c r="N63091" s="172"/>
      <c r="O63091" s="172"/>
      <c r="U63091" s="173"/>
    </row>
    <row r="63092" spans="13:21" s="104" customFormat="1" ht="15.75">
      <c r="M63092" s="172"/>
      <c r="N63092" s="172"/>
      <c r="O63092" s="172"/>
      <c r="U63092" s="173"/>
    </row>
    <row r="63093" spans="13:21" s="104" customFormat="1" ht="15.75">
      <c r="M63093" s="172"/>
      <c r="N63093" s="172"/>
      <c r="O63093" s="172"/>
      <c r="U63093" s="173"/>
    </row>
    <row r="63094" spans="13:21" s="104" customFormat="1" ht="15.75">
      <c r="M63094" s="172"/>
      <c r="N63094" s="172"/>
      <c r="O63094" s="172"/>
      <c r="U63094" s="173"/>
    </row>
    <row r="63095" spans="13:21" s="104" customFormat="1" ht="15.75">
      <c r="M63095" s="172"/>
      <c r="N63095" s="172"/>
      <c r="O63095" s="172"/>
      <c r="U63095" s="173"/>
    </row>
    <row r="63096" spans="13:21" s="104" customFormat="1" ht="15.75">
      <c r="M63096" s="172"/>
      <c r="N63096" s="172"/>
      <c r="O63096" s="172"/>
      <c r="U63096" s="173"/>
    </row>
    <row r="63097" spans="13:21" s="104" customFormat="1" ht="15.75">
      <c r="M63097" s="172"/>
      <c r="N63097" s="172"/>
      <c r="O63097" s="172"/>
      <c r="U63097" s="173"/>
    </row>
    <row r="63098" spans="13:21" s="104" customFormat="1" ht="15.75">
      <c r="M63098" s="172"/>
      <c r="N63098" s="172"/>
      <c r="O63098" s="172"/>
      <c r="U63098" s="173"/>
    </row>
    <row r="63099" spans="13:21" s="104" customFormat="1" ht="15.75">
      <c r="M63099" s="172"/>
      <c r="N63099" s="172"/>
      <c r="O63099" s="172"/>
      <c r="U63099" s="173"/>
    </row>
    <row r="63100" spans="13:21" s="104" customFormat="1" ht="15.75">
      <c r="M63100" s="172"/>
      <c r="N63100" s="172"/>
      <c r="O63100" s="172"/>
      <c r="U63100" s="173"/>
    </row>
    <row r="63101" spans="13:21" s="104" customFormat="1" ht="15.75">
      <c r="M63101" s="172"/>
      <c r="N63101" s="172"/>
      <c r="O63101" s="172"/>
      <c r="U63101" s="173"/>
    </row>
    <row r="63102" spans="13:21" s="104" customFormat="1" ht="15.75">
      <c r="M63102" s="172"/>
      <c r="N63102" s="172"/>
      <c r="O63102" s="172"/>
      <c r="U63102" s="173"/>
    </row>
    <row r="63103" spans="13:21" s="104" customFormat="1" ht="15.75">
      <c r="M63103" s="172"/>
      <c r="N63103" s="172"/>
      <c r="O63103" s="172"/>
      <c r="U63103" s="173"/>
    </row>
    <row r="63104" spans="13:21" s="104" customFormat="1" ht="15.75">
      <c r="M63104" s="172"/>
      <c r="N63104" s="172"/>
      <c r="O63104" s="172"/>
      <c r="U63104" s="173"/>
    </row>
    <row r="63105" spans="13:21" s="104" customFormat="1" ht="15.75">
      <c r="M63105" s="172"/>
      <c r="N63105" s="172"/>
      <c r="O63105" s="172"/>
      <c r="U63105" s="173"/>
    </row>
    <row r="63106" spans="13:21" s="104" customFormat="1" ht="15.75">
      <c r="M63106" s="172"/>
      <c r="N63106" s="172"/>
      <c r="O63106" s="172"/>
      <c r="U63106" s="173"/>
    </row>
    <row r="63107" spans="13:21" s="104" customFormat="1" ht="15.75">
      <c r="M63107" s="172"/>
      <c r="N63107" s="172"/>
      <c r="O63107" s="172"/>
      <c r="U63107" s="173"/>
    </row>
    <row r="63108" spans="13:21" s="104" customFormat="1" ht="15.75">
      <c r="M63108" s="172"/>
      <c r="N63108" s="172"/>
      <c r="O63108" s="172"/>
      <c r="U63108" s="173"/>
    </row>
    <row r="63109" spans="13:21" s="104" customFormat="1" ht="15.75">
      <c r="M63109" s="172"/>
      <c r="N63109" s="172"/>
      <c r="O63109" s="172"/>
      <c r="U63109" s="173"/>
    </row>
    <row r="63110" spans="13:21" s="104" customFormat="1" ht="15.75">
      <c r="M63110" s="172"/>
      <c r="N63110" s="172"/>
      <c r="O63110" s="172"/>
      <c r="U63110" s="173"/>
    </row>
    <row r="63111" spans="13:21" s="104" customFormat="1" ht="15.75">
      <c r="M63111" s="172"/>
      <c r="N63111" s="172"/>
      <c r="O63111" s="172"/>
      <c r="U63111" s="173"/>
    </row>
    <row r="63112" spans="13:21" s="104" customFormat="1" ht="15.75">
      <c r="M63112" s="172"/>
      <c r="N63112" s="172"/>
      <c r="O63112" s="172"/>
      <c r="U63112" s="173"/>
    </row>
    <row r="63113" spans="13:21" s="104" customFormat="1" ht="15.75">
      <c r="M63113" s="172"/>
      <c r="N63113" s="172"/>
      <c r="O63113" s="172"/>
      <c r="U63113" s="173"/>
    </row>
    <row r="63114" spans="13:21" s="104" customFormat="1" ht="15.75">
      <c r="M63114" s="172"/>
      <c r="N63114" s="172"/>
      <c r="O63114" s="172"/>
      <c r="U63114" s="173"/>
    </row>
    <row r="63115" spans="13:21" s="104" customFormat="1" ht="15.75">
      <c r="M63115" s="172"/>
      <c r="N63115" s="172"/>
      <c r="O63115" s="172"/>
      <c r="U63115" s="173"/>
    </row>
    <row r="63116" spans="13:21" s="104" customFormat="1" ht="15.75">
      <c r="M63116" s="172"/>
      <c r="N63116" s="172"/>
      <c r="O63116" s="172"/>
      <c r="U63116" s="173"/>
    </row>
    <row r="63117" spans="13:21" s="104" customFormat="1" ht="15.75">
      <c r="M63117" s="172"/>
      <c r="N63117" s="172"/>
      <c r="O63117" s="172"/>
      <c r="U63117" s="173"/>
    </row>
    <row r="63118" spans="13:21" s="104" customFormat="1" ht="15.75">
      <c r="M63118" s="172"/>
      <c r="N63118" s="172"/>
      <c r="O63118" s="172"/>
      <c r="U63118" s="173"/>
    </row>
    <row r="63119" spans="13:21" s="104" customFormat="1" ht="15.75">
      <c r="M63119" s="172"/>
      <c r="N63119" s="172"/>
      <c r="O63119" s="172"/>
      <c r="U63119" s="173"/>
    </row>
    <row r="63120" spans="13:21" s="104" customFormat="1" ht="15.75">
      <c r="M63120" s="172"/>
      <c r="N63120" s="172"/>
      <c r="O63120" s="172"/>
      <c r="U63120" s="173"/>
    </row>
    <row r="63121" spans="13:21" s="104" customFormat="1" ht="15.75">
      <c r="M63121" s="172"/>
      <c r="N63121" s="172"/>
      <c r="O63121" s="172"/>
      <c r="U63121" s="173"/>
    </row>
    <row r="63122" spans="13:21" s="104" customFormat="1" ht="15.75">
      <c r="M63122" s="172"/>
      <c r="N63122" s="172"/>
      <c r="O63122" s="172"/>
      <c r="U63122" s="173"/>
    </row>
    <row r="63123" spans="13:21" s="104" customFormat="1" ht="15.75">
      <c r="M63123" s="172"/>
      <c r="N63123" s="172"/>
      <c r="O63123" s="172"/>
      <c r="U63123" s="173"/>
    </row>
    <row r="63124" spans="13:21" s="104" customFormat="1" ht="15.75">
      <c r="M63124" s="172"/>
      <c r="N63124" s="172"/>
      <c r="O63124" s="172"/>
      <c r="U63124" s="173"/>
    </row>
    <row r="63125" spans="13:21" s="104" customFormat="1" ht="15.75">
      <c r="M63125" s="172"/>
      <c r="N63125" s="172"/>
      <c r="O63125" s="172"/>
      <c r="U63125" s="173"/>
    </row>
    <row r="63126" spans="13:21" s="104" customFormat="1" ht="15.75">
      <c r="M63126" s="172"/>
      <c r="N63126" s="172"/>
      <c r="O63126" s="172"/>
      <c r="U63126" s="173"/>
    </row>
    <row r="63127" spans="13:21" s="104" customFormat="1" ht="15.75">
      <c r="M63127" s="172"/>
      <c r="N63127" s="172"/>
      <c r="O63127" s="172"/>
      <c r="U63127" s="173"/>
    </row>
    <row r="63128" spans="13:21" s="104" customFormat="1" ht="15.75">
      <c r="M63128" s="172"/>
      <c r="N63128" s="172"/>
      <c r="O63128" s="172"/>
      <c r="U63128" s="173"/>
    </row>
    <row r="63129" spans="13:21" s="104" customFormat="1" ht="15.75">
      <c r="M63129" s="172"/>
      <c r="N63129" s="172"/>
      <c r="O63129" s="172"/>
      <c r="U63129" s="173"/>
    </row>
    <row r="63130" spans="13:21" s="104" customFormat="1" ht="15.75">
      <c r="M63130" s="172"/>
      <c r="N63130" s="172"/>
      <c r="O63130" s="172"/>
      <c r="U63130" s="173"/>
    </row>
    <row r="63131" spans="13:21" s="104" customFormat="1" ht="15.75">
      <c r="M63131" s="172"/>
      <c r="N63131" s="172"/>
      <c r="O63131" s="172"/>
      <c r="U63131" s="173"/>
    </row>
    <row r="63132" spans="13:21" s="104" customFormat="1" ht="15.75">
      <c r="M63132" s="172"/>
      <c r="N63132" s="172"/>
      <c r="O63132" s="172"/>
      <c r="U63132" s="173"/>
    </row>
    <row r="63133" spans="13:21" s="104" customFormat="1" ht="15.75">
      <c r="M63133" s="172"/>
      <c r="N63133" s="172"/>
      <c r="O63133" s="172"/>
      <c r="U63133" s="173"/>
    </row>
    <row r="63134" spans="13:21" s="104" customFormat="1" ht="15.75">
      <c r="M63134" s="172"/>
      <c r="N63134" s="172"/>
      <c r="O63134" s="172"/>
      <c r="U63134" s="173"/>
    </row>
    <row r="63135" spans="13:21" s="104" customFormat="1" ht="15.75">
      <c r="M63135" s="172"/>
      <c r="N63135" s="172"/>
      <c r="O63135" s="172"/>
      <c r="U63135" s="173"/>
    </row>
    <row r="63136" spans="13:21" s="104" customFormat="1" ht="15.75">
      <c r="M63136" s="172"/>
      <c r="N63136" s="172"/>
      <c r="O63136" s="172"/>
      <c r="U63136" s="173"/>
    </row>
    <row r="63137" spans="13:21" s="104" customFormat="1" ht="15.75">
      <c r="M63137" s="172"/>
      <c r="N63137" s="172"/>
      <c r="O63137" s="172"/>
      <c r="U63137" s="173"/>
    </row>
    <row r="63138" spans="13:21" s="104" customFormat="1" ht="15.75">
      <c r="M63138" s="172"/>
      <c r="N63138" s="172"/>
      <c r="O63138" s="172"/>
      <c r="U63138" s="173"/>
    </row>
    <row r="63139" spans="13:21" s="104" customFormat="1" ht="15.75">
      <c r="M63139" s="172"/>
      <c r="N63139" s="172"/>
      <c r="O63139" s="172"/>
      <c r="U63139" s="173"/>
    </row>
    <row r="63140" spans="13:21" s="104" customFormat="1" ht="15.75">
      <c r="M63140" s="172"/>
      <c r="N63140" s="172"/>
      <c r="O63140" s="172"/>
      <c r="U63140" s="173"/>
    </row>
    <row r="63141" spans="13:21" s="104" customFormat="1" ht="15.75">
      <c r="M63141" s="172"/>
      <c r="N63141" s="172"/>
      <c r="O63141" s="172"/>
      <c r="U63141" s="173"/>
    </row>
    <row r="63142" spans="13:21" s="104" customFormat="1" ht="15.75">
      <c r="M63142" s="172"/>
      <c r="N63142" s="172"/>
      <c r="O63142" s="172"/>
      <c r="U63142" s="173"/>
    </row>
    <row r="63143" spans="13:21" s="104" customFormat="1" ht="15.75">
      <c r="M63143" s="172"/>
      <c r="N63143" s="172"/>
      <c r="O63143" s="172"/>
      <c r="U63143" s="173"/>
    </row>
    <row r="63144" spans="13:21" s="104" customFormat="1" ht="15.75">
      <c r="M63144" s="172"/>
      <c r="N63144" s="172"/>
      <c r="O63144" s="172"/>
      <c r="U63144" s="173"/>
    </row>
    <row r="63145" spans="13:21" s="104" customFormat="1" ht="15.75">
      <c r="M63145" s="172"/>
      <c r="N63145" s="172"/>
      <c r="O63145" s="172"/>
      <c r="U63145" s="173"/>
    </row>
    <row r="63146" spans="13:21" s="104" customFormat="1" ht="15.75">
      <c r="M63146" s="172"/>
      <c r="N63146" s="172"/>
      <c r="O63146" s="172"/>
      <c r="U63146" s="173"/>
    </row>
    <row r="63147" spans="13:21" s="104" customFormat="1" ht="15.75">
      <c r="M63147" s="172"/>
      <c r="N63147" s="172"/>
      <c r="O63147" s="172"/>
      <c r="U63147" s="173"/>
    </row>
    <row r="63148" spans="13:21" s="104" customFormat="1" ht="15.75">
      <c r="M63148" s="172"/>
      <c r="N63148" s="172"/>
      <c r="O63148" s="172"/>
      <c r="U63148" s="173"/>
    </row>
    <row r="63149" spans="13:21" s="104" customFormat="1" ht="15.75">
      <c r="M63149" s="172"/>
      <c r="N63149" s="172"/>
      <c r="O63149" s="172"/>
      <c r="U63149" s="173"/>
    </row>
    <row r="63150" spans="13:21" s="104" customFormat="1" ht="15.75">
      <c r="M63150" s="172"/>
      <c r="N63150" s="172"/>
      <c r="O63150" s="172"/>
      <c r="U63150" s="173"/>
    </row>
    <row r="63151" spans="13:21" s="104" customFormat="1" ht="15.75">
      <c r="M63151" s="172"/>
      <c r="N63151" s="172"/>
      <c r="O63151" s="172"/>
      <c r="U63151" s="173"/>
    </row>
    <row r="63152" spans="13:21" s="104" customFormat="1" ht="15.75">
      <c r="M63152" s="172"/>
      <c r="N63152" s="172"/>
      <c r="O63152" s="172"/>
      <c r="U63152" s="173"/>
    </row>
    <row r="63153" spans="13:21" s="104" customFormat="1" ht="15.75">
      <c r="M63153" s="172"/>
      <c r="N63153" s="172"/>
      <c r="O63153" s="172"/>
      <c r="U63153" s="173"/>
    </row>
    <row r="63154" spans="13:21" s="104" customFormat="1" ht="15.75">
      <c r="M63154" s="172"/>
      <c r="N63154" s="172"/>
      <c r="O63154" s="172"/>
      <c r="U63154" s="173"/>
    </row>
    <row r="63155" spans="13:21" s="104" customFormat="1" ht="15.75">
      <c r="M63155" s="172"/>
      <c r="N63155" s="172"/>
      <c r="O63155" s="172"/>
      <c r="U63155" s="173"/>
    </row>
    <row r="63156" spans="13:21" s="104" customFormat="1" ht="15.75">
      <c r="M63156" s="172"/>
      <c r="N63156" s="172"/>
      <c r="O63156" s="172"/>
      <c r="U63156" s="173"/>
    </row>
    <row r="63157" spans="13:21" s="104" customFormat="1" ht="15.75">
      <c r="M63157" s="172"/>
      <c r="N63157" s="172"/>
      <c r="O63157" s="172"/>
      <c r="U63157" s="173"/>
    </row>
    <row r="63158" spans="13:21" s="104" customFormat="1" ht="15.75">
      <c r="M63158" s="172"/>
      <c r="N63158" s="172"/>
      <c r="O63158" s="172"/>
      <c r="U63158" s="173"/>
    </row>
    <row r="63159" spans="13:21" s="104" customFormat="1" ht="15.75">
      <c r="M63159" s="172"/>
      <c r="N63159" s="172"/>
      <c r="O63159" s="172"/>
      <c r="U63159" s="173"/>
    </row>
    <row r="63160" spans="13:21" s="104" customFormat="1" ht="15.75">
      <c r="M63160" s="172"/>
      <c r="N63160" s="172"/>
      <c r="O63160" s="172"/>
      <c r="U63160" s="173"/>
    </row>
    <row r="63161" spans="13:21" s="104" customFormat="1" ht="15.75">
      <c r="M63161" s="172"/>
      <c r="N63161" s="172"/>
      <c r="O63161" s="172"/>
      <c r="U63161" s="173"/>
    </row>
    <row r="63162" spans="13:21" s="104" customFormat="1" ht="15.75">
      <c r="M63162" s="172"/>
      <c r="N63162" s="172"/>
      <c r="O63162" s="172"/>
      <c r="U63162" s="173"/>
    </row>
    <row r="63163" spans="13:21" s="104" customFormat="1" ht="15.75">
      <c r="M63163" s="172"/>
      <c r="N63163" s="172"/>
      <c r="O63163" s="172"/>
      <c r="U63163" s="173"/>
    </row>
    <row r="63164" spans="13:21" s="104" customFormat="1" ht="15.75">
      <c r="M63164" s="172"/>
      <c r="N63164" s="172"/>
      <c r="O63164" s="172"/>
      <c r="U63164" s="173"/>
    </row>
    <row r="63165" spans="13:21" s="104" customFormat="1" ht="15.75">
      <c r="M63165" s="172"/>
      <c r="N63165" s="172"/>
      <c r="O63165" s="172"/>
      <c r="U63165" s="173"/>
    </row>
    <row r="63166" spans="13:21" s="104" customFormat="1" ht="15.75">
      <c r="M63166" s="172"/>
      <c r="N63166" s="172"/>
      <c r="O63166" s="172"/>
      <c r="U63166" s="173"/>
    </row>
    <row r="63167" spans="13:21" s="104" customFormat="1" ht="15.75">
      <c r="M63167" s="172"/>
      <c r="N63167" s="172"/>
      <c r="O63167" s="172"/>
      <c r="U63167" s="173"/>
    </row>
    <row r="63168" spans="13:21" s="104" customFormat="1" ht="15.75">
      <c r="M63168" s="172"/>
      <c r="N63168" s="172"/>
      <c r="O63168" s="172"/>
      <c r="U63168" s="173"/>
    </row>
    <row r="63169" spans="13:21" s="104" customFormat="1" ht="15.75">
      <c r="M63169" s="172"/>
      <c r="N63169" s="172"/>
      <c r="O63169" s="172"/>
      <c r="U63169" s="173"/>
    </row>
    <row r="63170" spans="13:21" s="104" customFormat="1" ht="15.75">
      <c r="M63170" s="172"/>
      <c r="N63170" s="172"/>
      <c r="O63170" s="172"/>
      <c r="U63170" s="173"/>
    </row>
    <row r="63171" spans="13:21" s="104" customFormat="1" ht="15.75">
      <c r="M63171" s="172"/>
      <c r="N63171" s="172"/>
      <c r="O63171" s="172"/>
      <c r="U63171" s="173"/>
    </row>
    <row r="63172" spans="13:21" s="104" customFormat="1" ht="15.75">
      <c r="M63172" s="172"/>
      <c r="N63172" s="172"/>
      <c r="O63172" s="172"/>
      <c r="U63172" s="173"/>
    </row>
    <row r="63173" spans="13:21" s="104" customFormat="1" ht="15.75">
      <c r="M63173" s="172"/>
      <c r="N63173" s="172"/>
      <c r="O63173" s="172"/>
      <c r="U63173" s="173"/>
    </row>
    <row r="63174" spans="13:21" s="104" customFormat="1" ht="15.75">
      <c r="M63174" s="172"/>
      <c r="N63174" s="172"/>
      <c r="O63174" s="172"/>
      <c r="U63174" s="173"/>
    </row>
    <row r="63175" spans="13:21" s="104" customFormat="1" ht="15.75">
      <c r="M63175" s="172"/>
      <c r="N63175" s="172"/>
      <c r="O63175" s="172"/>
      <c r="U63175" s="173"/>
    </row>
    <row r="63176" spans="13:21" s="104" customFormat="1" ht="15.75">
      <c r="M63176" s="172"/>
      <c r="N63176" s="172"/>
      <c r="O63176" s="172"/>
      <c r="U63176" s="173"/>
    </row>
    <row r="63177" spans="13:21" s="104" customFormat="1" ht="15.75">
      <c r="M63177" s="172"/>
      <c r="N63177" s="172"/>
      <c r="O63177" s="172"/>
      <c r="U63177" s="173"/>
    </row>
    <row r="63178" spans="13:21" s="104" customFormat="1" ht="15.75">
      <c r="M63178" s="172"/>
      <c r="N63178" s="172"/>
      <c r="O63178" s="172"/>
      <c r="U63178" s="173"/>
    </row>
    <row r="63179" spans="13:21" s="104" customFormat="1" ht="15.75">
      <c r="M63179" s="172"/>
      <c r="N63179" s="172"/>
      <c r="O63179" s="172"/>
      <c r="U63179" s="173"/>
    </row>
    <row r="63180" spans="13:21" s="104" customFormat="1" ht="15.75">
      <c r="M63180" s="172"/>
      <c r="N63180" s="172"/>
      <c r="O63180" s="172"/>
      <c r="U63180" s="173"/>
    </row>
    <row r="63181" spans="13:21" s="104" customFormat="1" ht="15.75">
      <c r="M63181" s="172"/>
      <c r="N63181" s="172"/>
      <c r="O63181" s="172"/>
      <c r="U63181" s="173"/>
    </row>
    <row r="63182" spans="13:21" s="104" customFormat="1" ht="15.75">
      <c r="M63182" s="172"/>
      <c r="N63182" s="172"/>
      <c r="O63182" s="172"/>
      <c r="U63182" s="173"/>
    </row>
    <row r="63183" spans="13:21" s="104" customFormat="1" ht="15.75">
      <c r="M63183" s="172"/>
      <c r="N63183" s="172"/>
      <c r="O63183" s="172"/>
      <c r="U63183" s="173"/>
    </row>
    <row r="63184" spans="13:21" s="104" customFormat="1" ht="15.75">
      <c r="M63184" s="172"/>
      <c r="N63184" s="172"/>
      <c r="O63184" s="172"/>
      <c r="U63184" s="173"/>
    </row>
    <row r="63185" spans="13:21" s="104" customFormat="1" ht="15.75">
      <c r="M63185" s="172"/>
      <c r="N63185" s="172"/>
      <c r="O63185" s="172"/>
      <c r="U63185" s="173"/>
    </row>
    <row r="63186" spans="13:21" s="104" customFormat="1" ht="15.75">
      <c r="M63186" s="172"/>
      <c r="N63186" s="172"/>
      <c r="O63186" s="172"/>
      <c r="U63186" s="173"/>
    </row>
    <row r="63187" spans="13:21" s="104" customFormat="1" ht="15.75">
      <c r="M63187" s="172"/>
      <c r="N63187" s="172"/>
      <c r="O63187" s="172"/>
      <c r="U63187" s="173"/>
    </row>
    <row r="63188" spans="13:21" s="104" customFormat="1" ht="15.75">
      <c r="M63188" s="172"/>
      <c r="N63188" s="172"/>
      <c r="O63188" s="172"/>
      <c r="U63188" s="173"/>
    </row>
    <row r="63189" spans="13:21" s="104" customFormat="1" ht="15.75">
      <c r="M63189" s="172"/>
      <c r="N63189" s="172"/>
      <c r="O63189" s="172"/>
      <c r="U63189" s="173"/>
    </row>
    <row r="63190" spans="13:21" s="104" customFormat="1" ht="15.75">
      <c r="M63190" s="172"/>
      <c r="N63190" s="172"/>
      <c r="O63190" s="172"/>
      <c r="U63190" s="173"/>
    </row>
    <row r="63191" spans="13:21" s="104" customFormat="1" ht="15.75">
      <c r="M63191" s="172"/>
      <c r="N63191" s="172"/>
      <c r="O63191" s="172"/>
      <c r="U63191" s="173"/>
    </row>
    <row r="63192" spans="13:21" s="104" customFormat="1" ht="15.75">
      <c r="M63192" s="172"/>
      <c r="N63192" s="172"/>
      <c r="O63192" s="172"/>
      <c r="U63192" s="173"/>
    </row>
    <row r="63193" spans="13:21" s="104" customFormat="1" ht="15.75">
      <c r="M63193" s="172"/>
      <c r="N63193" s="172"/>
      <c r="O63193" s="172"/>
      <c r="U63193" s="173"/>
    </row>
    <row r="63194" spans="13:21" s="104" customFormat="1" ht="15.75">
      <c r="M63194" s="172"/>
      <c r="N63194" s="172"/>
      <c r="O63194" s="172"/>
      <c r="U63194" s="173"/>
    </row>
    <row r="63195" spans="13:21" s="104" customFormat="1" ht="15.75">
      <c r="M63195" s="172"/>
      <c r="N63195" s="172"/>
      <c r="O63195" s="172"/>
      <c r="U63195" s="173"/>
    </row>
    <row r="63196" spans="13:21" s="104" customFormat="1" ht="15.75">
      <c r="M63196" s="172"/>
      <c r="N63196" s="172"/>
      <c r="O63196" s="172"/>
      <c r="U63196" s="173"/>
    </row>
    <row r="63197" spans="13:21" s="104" customFormat="1" ht="15.75">
      <c r="M63197" s="172"/>
      <c r="N63197" s="172"/>
      <c r="O63197" s="172"/>
      <c r="U63197" s="173"/>
    </row>
    <row r="63198" spans="13:21" s="104" customFormat="1" ht="15.75">
      <c r="M63198" s="172"/>
      <c r="N63198" s="172"/>
      <c r="O63198" s="172"/>
      <c r="U63198" s="173"/>
    </row>
    <row r="63199" spans="13:21" s="104" customFormat="1" ht="15.75">
      <c r="M63199" s="172"/>
      <c r="N63199" s="172"/>
      <c r="O63199" s="172"/>
      <c r="U63199" s="173"/>
    </row>
    <row r="63200" spans="13:21" s="104" customFormat="1" ht="15.75">
      <c r="M63200" s="172"/>
      <c r="N63200" s="172"/>
      <c r="O63200" s="172"/>
      <c r="U63200" s="173"/>
    </row>
    <row r="63201" spans="13:21" s="104" customFormat="1" ht="15.75">
      <c r="M63201" s="172"/>
      <c r="N63201" s="172"/>
      <c r="O63201" s="172"/>
      <c r="U63201" s="173"/>
    </row>
    <row r="63202" spans="13:21" s="104" customFormat="1" ht="15.75">
      <c r="M63202" s="172"/>
      <c r="N63202" s="172"/>
      <c r="O63202" s="172"/>
      <c r="U63202" s="173"/>
    </row>
    <row r="63203" spans="13:21" s="104" customFormat="1" ht="15.75">
      <c r="M63203" s="172"/>
      <c r="N63203" s="172"/>
      <c r="O63203" s="172"/>
      <c r="U63203" s="173"/>
    </row>
    <row r="63204" spans="13:21" s="104" customFormat="1" ht="15.75">
      <c r="M63204" s="172"/>
      <c r="N63204" s="172"/>
      <c r="O63204" s="172"/>
      <c r="U63204" s="173"/>
    </row>
    <row r="63205" spans="13:21" s="104" customFormat="1" ht="15.75">
      <c r="M63205" s="172"/>
      <c r="N63205" s="172"/>
      <c r="O63205" s="172"/>
      <c r="U63205" s="173"/>
    </row>
    <row r="63206" spans="13:21" s="104" customFormat="1" ht="15.75">
      <c r="M63206" s="172"/>
      <c r="N63206" s="172"/>
      <c r="O63206" s="172"/>
      <c r="U63206" s="173"/>
    </row>
    <row r="63207" spans="13:21" s="104" customFormat="1" ht="15.75">
      <c r="M63207" s="172"/>
      <c r="N63207" s="172"/>
      <c r="O63207" s="172"/>
      <c r="U63207" s="173"/>
    </row>
    <row r="63208" spans="13:21" s="104" customFormat="1" ht="15.75">
      <c r="M63208" s="172"/>
      <c r="N63208" s="172"/>
      <c r="O63208" s="172"/>
      <c r="U63208" s="173"/>
    </row>
    <row r="63209" spans="13:21" s="104" customFormat="1" ht="15.75">
      <c r="M63209" s="172"/>
      <c r="N63209" s="172"/>
      <c r="O63209" s="172"/>
      <c r="U63209" s="173"/>
    </row>
    <row r="63210" spans="13:21" s="104" customFormat="1" ht="15.75">
      <c r="M63210" s="172"/>
      <c r="N63210" s="172"/>
      <c r="O63210" s="172"/>
      <c r="U63210" s="173"/>
    </row>
    <row r="63211" spans="13:21" s="104" customFormat="1" ht="15.75">
      <c r="M63211" s="172"/>
      <c r="N63211" s="172"/>
      <c r="O63211" s="172"/>
      <c r="U63211" s="173"/>
    </row>
    <row r="63212" spans="13:21" s="104" customFormat="1" ht="15.75">
      <c r="M63212" s="172"/>
      <c r="N63212" s="172"/>
      <c r="O63212" s="172"/>
      <c r="U63212" s="173"/>
    </row>
    <row r="63213" spans="13:21" s="104" customFormat="1" ht="15.75">
      <c r="M63213" s="172"/>
      <c r="N63213" s="172"/>
      <c r="O63213" s="172"/>
      <c r="U63213" s="173"/>
    </row>
    <row r="63214" spans="13:21" s="104" customFormat="1" ht="15.75">
      <c r="M63214" s="172"/>
      <c r="N63214" s="172"/>
      <c r="O63214" s="172"/>
      <c r="U63214" s="173"/>
    </row>
    <row r="63215" spans="13:21" s="104" customFormat="1" ht="15.75">
      <c r="M63215" s="172"/>
      <c r="N63215" s="172"/>
      <c r="O63215" s="172"/>
      <c r="U63215" s="173"/>
    </row>
    <row r="63216" spans="13:21" s="104" customFormat="1" ht="15.75">
      <c r="M63216" s="172"/>
      <c r="N63216" s="172"/>
      <c r="O63216" s="172"/>
      <c r="U63216" s="173"/>
    </row>
    <row r="63217" spans="13:21" s="104" customFormat="1" ht="15.75">
      <c r="M63217" s="172"/>
      <c r="N63217" s="172"/>
      <c r="O63217" s="172"/>
      <c r="U63217" s="173"/>
    </row>
    <row r="63218" spans="13:21" s="104" customFormat="1" ht="15.75">
      <c r="M63218" s="172"/>
      <c r="N63218" s="172"/>
      <c r="O63218" s="172"/>
      <c r="U63218" s="173"/>
    </row>
    <row r="63219" spans="13:21" s="104" customFormat="1" ht="15.75">
      <c r="M63219" s="172"/>
      <c r="N63219" s="172"/>
      <c r="O63219" s="172"/>
      <c r="U63219" s="173"/>
    </row>
    <row r="63220" spans="13:21" s="104" customFormat="1" ht="15.75">
      <c r="M63220" s="172"/>
      <c r="N63220" s="172"/>
      <c r="O63220" s="172"/>
      <c r="U63220" s="173"/>
    </row>
    <row r="63221" spans="13:21" s="104" customFormat="1" ht="15.75">
      <c r="M63221" s="172"/>
      <c r="N63221" s="172"/>
      <c r="O63221" s="172"/>
      <c r="U63221" s="173"/>
    </row>
    <row r="63222" spans="13:21" s="104" customFormat="1" ht="15.75">
      <c r="M63222" s="172"/>
      <c r="N63222" s="172"/>
      <c r="O63222" s="172"/>
      <c r="U63222" s="173"/>
    </row>
    <row r="63223" spans="13:21" s="104" customFormat="1" ht="15.75">
      <c r="M63223" s="172"/>
      <c r="N63223" s="172"/>
      <c r="O63223" s="172"/>
      <c r="U63223" s="173"/>
    </row>
    <row r="63224" spans="13:21" s="104" customFormat="1" ht="15.75">
      <c r="M63224" s="172"/>
      <c r="N63224" s="172"/>
      <c r="O63224" s="172"/>
      <c r="U63224" s="173"/>
    </row>
    <row r="63225" spans="13:21" s="104" customFormat="1" ht="15.75">
      <c r="M63225" s="172"/>
      <c r="N63225" s="172"/>
      <c r="O63225" s="172"/>
      <c r="U63225" s="173"/>
    </row>
    <row r="63226" spans="13:21" s="104" customFormat="1" ht="15.75">
      <c r="M63226" s="172"/>
      <c r="N63226" s="172"/>
      <c r="O63226" s="172"/>
      <c r="U63226" s="173"/>
    </row>
    <row r="63227" spans="13:21" s="104" customFormat="1" ht="15.75">
      <c r="M63227" s="172"/>
      <c r="N63227" s="172"/>
      <c r="O63227" s="172"/>
      <c r="U63227" s="173"/>
    </row>
    <row r="63228" spans="13:21" s="104" customFormat="1" ht="15.75">
      <c r="M63228" s="172"/>
      <c r="N63228" s="172"/>
      <c r="O63228" s="172"/>
      <c r="U63228" s="173"/>
    </row>
    <row r="63229" spans="13:21" s="104" customFormat="1" ht="15.75">
      <c r="M63229" s="172"/>
      <c r="N63229" s="172"/>
      <c r="O63229" s="172"/>
      <c r="U63229" s="173"/>
    </row>
    <row r="63230" spans="13:21" s="104" customFormat="1" ht="15.75">
      <c r="M63230" s="172"/>
      <c r="N63230" s="172"/>
      <c r="O63230" s="172"/>
      <c r="U63230" s="173"/>
    </row>
    <row r="63231" spans="13:21" s="104" customFormat="1" ht="15.75">
      <c r="M63231" s="172"/>
      <c r="N63231" s="172"/>
      <c r="O63231" s="172"/>
      <c r="U63231" s="173"/>
    </row>
    <row r="63232" spans="13:21" s="104" customFormat="1" ht="15.75">
      <c r="M63232" s="172"/>
      <c r="N63232" s="172"/>
      <c r="O63232" s="172"/>
      <c r="U63232" s="173"/>
    </row>
    <row r="63233" spans="13:21" s="104" customFormat="1" ht="15.75">
      <c r="M63233" s="172"/>
      <c r="N63233" s="172"/>
      <c r="O63233" s="172"/>
      <c r="U63233" s="173"/>
    </row>
    <row r="63234" spans="13:21" s="104" customFormat="1" ht="15.75">
      <c r="M63234" s="172"/>
      <c r="N63234" s="172"/>
      <c r="O63234" s="172"/>
      <c r="U63234" s="173"/>
    </row>
    <row r="63235" spans="13:21" s="104" customFormat="1" ht="15.75">
      <c r="M63235" s="172"/>
      <c r="N63235" s="172"/>
      <c r="O63235" s="172"/>
      <c r="U63235" s="173"/>
    </row>
    <row r="63236" spans="13:21" s="104" customFormat="1" ht="15.75">
      <c r="M63236" s="172"/>
      <c r="N63236" s="172"/>
      <c r="O63236" s="172"/>
      <c r="U63236" s="173"/>
    </row>
    <row r="63237" spans="13:21" s="104" customFormat="1" ht="15.75">
      <c r="M63237" s="172"/>
      <c r="N63237" s="172"/>
      <c r="O63237" s="172"/>
      <c r="U63237" s="173"/>
    </row>
    <row r="63238" spans="13:21" s="104" customFormat="1" ht="15.75">
      <c r="M63238" s="172"/>
      <c r="N63238" s="172"/>
      <c r="O63238" s="172"/>
      <c r="U63238" s="173"/>
    </row>
    <row r="63239" spans="13:21" s="104" customFormat="1" ht="15.75">
      <c r="M63239" s="172"/>
      <c r="N63239" s="172"/>
      <c r="O63239" s="172"/>
      <c r="U63239" s="173"/>
    </row>
    <row r="63240" spans="13:21" s="104" customFormat="1" ht="15.75">
      <c r="M63240" s="172"/>
      <c r="N63240" s="172"/>
      <c r="O63240" s="172"/>
      <c r="U63240" s="173"/>
    </row>
    <row r="63241" spans="13:21" s="104" customFormat="1" ht="15.75">
      <c r="M63241" s="172"/>
      <c r="N63241" s="172"/>
      <c r="O63241" s="172"/>
      <c r="U63241" s="173"/>
    </row>
    <row r="63242" spans="13:21" s="104" customFormat="1" ht="15.75">
      <c r="M63242" s="172"/>
      <c r="N63242" s="172"/>
      <c r="O63242" s="172"/>
      <c r="U63242" s="173"/>
    </row>
    <row r="63243" spans="13:21" s="104" customFormat="1" ht="15.75">
      <c r="M63243" s="172"/>
      <c r="N63243" s="172"/>
      <c r="O63243" s="172"/>
      <c r="U63243" s="173"/>
    </row>
    <row r="63244" spans="13:21" s="104" customFormat="1" ht="15.75">
      <c r="M63244" s="172"/>
      <c r="N63244" s="172"/>
      <c r="O63244" s="172"/>
      <c r="U63244" s="173"/>
    </row>
    <row r="63245" spans="13:21" s="104" customFormat="1" ht="15.75">
      <c r="M63245" s="172"/>
      <c r="N63245" s="172"/>
      <c r="O63245" s="172"/>
      <c r="U63245" s="173"/>
    </row>
    <row r="63246" spans="13:21" s="104" customFormat="1" ht="15.75">
      <c r="M63246" s="172"/>
      <c r="N63246" s="172"/>
      <c r="O63246" s="172"/>
      <c r="U63246" s="173"/>
    </row>
    <row r="63247" spans="13:21" s="104" customFormat="1" ht="15.75">
      <c r="M63247" s="172"/>
      <c r="N63247" s="172"/>
      <c r="O63247" s="172"/>
      <c r="U63247" s="173"/>
    </row>
    <row r="63248" spans="13:21" s="104" customFormat="1" ht="15.75">
      <c r="M63248" s="172"/>
      <c r="N63248" s="172"/>
      <c r="O63248" s="172"/>
      <c r="U63248" s="173"/>
    </row>
    <row r="63249" spans="13:21" s="104" customFormat="1" ht="15.75">
      <c r="M63249" s="172"/>
      <c r="N63249" s="172"/>
      <c r="O63249" s="172"/>
      <c r="U63249" s="173"/>
    </row>
    <row r="63250" spans="13:21" s="104" customFormat="1" ht="15.75">
      <c r="M63250" s="172"/>
      <c r="N63250" s="172"/>
      <c r="O63250" s="172"/>
      <c r="U63250" s="173"/>
    </row>
    <row r="63251" spans="13:21" s="104" customFormat="1" ht="15.75">
      <c r="M63251" s="172"/>
      <c r="N63251" s="172"/>
      <c r="O63251" s="172"/>
      <c r="U63251" s="173"/>
    </row>
    <row r="63252" spans="13:21" s="104" customFormat="1" ht="15.75">
      <c r="M63252" s="172"/>
      <c r="N63252" s="172"/>
      <c r="O63252" s="172"/>
      <c r="U63252" s="173"/>
    </row>
    <row r="63253" spans="13:21" s="104" customFormat="1" ht="15.75">
      <c r="M63253" s="172"/>
      <c r="N63253" s="172"/>
      <c r="O63253" s="172"/>
      <c r="U63253" s="173"/>
    </row>
    <row r="63254" spans="13:21" s="104" customFormat="1" ht="15.75">
      <c r="M63254" s="172"/>
      <c r="N63254" s="172"/>
      <c r="O63254" s="172"/>
      <c r="U63254" s="173"/>
    </row>
    <row r="63255" spans="13:21" s="104" customFormat="1" ht="15.75">
      <c r="M63255" s="172"/>
      <c r="N63255" s="172"/>
      <c r="O63255" s="172"/>
      <c r="U63255" s="173"/>
    </row>
    <row r="63256" spans="13:21" s="104" customFormat="1" ht="15.75">
      <c r="M63256" s="172"/>
      <c r="N63256" s="172"/>
      <c r="O63256" s="172"/>
      <c r="U63256" s="173"/>
    </row>
    <row r="63257" spans="13:21" s="104" customFormat="1" ht="15.75">
      <c r="M63257" s="172"/>
      <c r="N63257" s="172"/>
      <c r="O63257" s="172"/>
      <c r="U63257" s="173"/>
    </row>
    <row r="63258" spans="13:21" s="104" customFormat="1" ht="15.75">
      <c r="M63258" s="172"/>
      <c r="N63258" s="172"/>
      <c r="O63258" s="172"/>
      <c r="U63258" s="173"/>
    </row>
    <row r="63259" spans="13:21" s="104" customFormat="1" ht="15.75">
      <c r="M63259" s="172"/>
      <c r="N63259" s="172"/>
      <c r="O63259" s="172"/>
      <c r="U63259" s="173"/>
    </row>
    <row r="63260" spans="13:21" s="104" customFormat="1" ht="15.75">
      <c r="M63260" s="172"/>
      <c r="N63260" s="172"/>
      <c r="O63260" s="172"/>
      <c r="U63260" s="173"/>
    </row>
    <row r="63261" spans="13:21" s="104" customFormat="1" ht="15.75">
      <c r="M63261" s="172"/>
      <c r="N63261" s="172"/>
      <c r="O63261" s="172"/>
      <c r="U63261" s="173"/>
    </row>
    <row r="63262" spans="13:21" s="104" customFormat="1" ht="15.75">
      <c r="M63262" s="172"/>
      <c r="N63262" s="172"/>
      <c r="O63262" s="172"/>
      <c r="U63262" s="173"/>
    </row>
    <row r="63263" spans="13:21" s="104" customFormat="1" ht="15.75">
      <c r="M63263" s="172"/>
      <c r="N63263" s="172"/>
      <c r="O63263" s="172"/>
      <c r="U63263" s="173"/>
    </row>
    <row r="63264" spans="13:21" s="104" customFormat="1" ht="15.75">
      <c r="M63264" s="172"/>
      <c r="N63264" s="172"/>
      <c r="O63264" s="172"/>
      <c r="U63264" s="173"/>
    </row>
    <row r="63265" spans="13:21" s="104" customFormat="1" ht="15.75">
      <c r="M63265" s="172"/>
      <c r="N63265" s="172"/>
      <c r="O63265" s="172"/>
      <c r="U63265" s="173"/>
    </row>
    <row r="63266" spans="13:21" s="104" customFormat="1" ht="15.75">
      <c r="M63266" s="172"/>
      <c r="N63266" s="172"/>
      <c r="O63266" s="172"/>
      <c r="U63266" s="173"/>
    </row>
    <row r="63267" spans="13:21" s="104" customFormat="1" ht="15.75">
      <c r="M63267" s="172"/>
      <c r="N63267" s="172"/>
      <c r="O63267" s="172"/>
      <c r="U63267" s="173"/>
    </row>
    <row r="63268" spans="13:21" s="104" customFormat="1" ht="15.75">
      <c r="M63268" s="172"/>
      <c r="N63268" s="172"/>
      <c r="O63268" s="172"/>
      <c r="U63268" s="173"/>
    </row>
    <row r="63269" spans="13:21" s="104" customFormat="1" ht="15.75">
      <c r="M63269" s="172"/>
      <c r="N63269" s="172"/>
      <c r="O63269" s="172"/>
      <c r="U63269" s="173"/>
    </row>
    <row r="63270" spans="13:21" s="104" customFormat="1" ht="15.75">
      <c r="M63270" s="172"/>
      <c r="N63270" s="172"/>
      <c r="O63270" s="172"/>
      <c r="U63270" s="173"/>
    </row>
    <row r="63271" spans="13:21" s="104" customFormat="1" ht="15.75">
      <c r="M63271" s="172"/>
      <c r="N63271" s="172"/>
      <c r="O63271" s="172"/>
      <c r="U63271" s="173"/>
    </row>
    <row r="63272" spans="13:21" s="104" customFormat="1" ht="15.75">
      <c r="M63272" s="172"/>
      <c r="N63272" s="172"/>
      <c r="O63272" s="172"/>
      <c r="U63272" s="173"/>
    </row>
    <row r="63273" spans="13:21" s="104" customFormat="1" ht="15.75">
      <c r="M63273" s="172"/>
      <c r="N63273" s="172"/>
      <c r="O63273" s="172"/>
      <c r="U63273" s="173"/>
    </row>
    <row r="63274" spans="13:21" s="104" customFormat="1" ht="15.75">
      <c r="M63274" s="172"/>
      <c r="N63274" s="172"/>
      <c r="O63274" s="172"/>
      <c r="U63274" s="173"/>
    </row>
    <row r="63275" spans="13:21" s="104" customFormat="1" ht="15.75">
      <c r="M63275" s="172"/>
      <c r="N63275" s="172"/>
      <c r="O63275" s="172"/>
      <c r="U63275" s="173"/>
    </row>
    <row r="63276" spans="13:21" s="104" customFormat="1" ht="15.75">
      <c r="M63276" s="172"/>
      <c r="N63276" s="172"/>
      <c r="O63276" s="172"/>
      <c r="U63276" s="173"/>
    </row>
    <row r="63277" spans="13:21" s="104" customFormat="1" ht="15.75">
      <c r="M63277" s="172"/>
      <c r="N63277" s="172"/>
      <c r="O63277" s="172"/>
      <c r="U63277" s="173"/>
    </row>
    <row r="63278" spans="13:21" s="104" customFormat="1" ht="15.75">
      <c r="M63278" s="172"/>
      <c r="N63278" s="172"/>
      <c r="O63278" s="172"/>
      <c r="U63278" s="173"/>
    </row>
    <row r="63279" spans="13:21" s="104" customFormat="1" ht="15.75">
      <c r="M63279" s="172"/>
      <c r="N63279" s="172"/>
      <c r="O63279" s="172"/>
      <c r="U63279" s="173"/>
    </row>
    <row r="63280" spans="13:21" s="104" customFormat="1" ht="15.75">
      <c r="M63280" s="172"/>
      <c r="N63280" s="172"/>
      <c r="O63280" s="172"/>
      <c r="U63280" s="173"/>
    </row>
    <row r="63281" spans="13:21" s="104" customFormat="1" ht="15.75">
      <c r="M63281" s="172"/>
      <c r="N63281" s="172"/>
      <c r="O63281" s="172"/>
      <c r="U63281" s="173"/>
    </row>
    <row r="63282" spans="13:21" s="104" customFormat="1" ht="15.75">
      <c r="M63282" s="172"/>
      <c r="N63282" s="172"/>
      <c r="O63282" s="172"/>
      <c r="U63282" s="173"/>
    </row>
    <row r="63283" spans="13:21" s="104" customFormat="1" ht="15.75">
      <c r="M63283" s="172"/>
      <c r="N63283" s="172"/>
      <c r="O63283" s="172"/>
      <c r="U63283" s="173"/>
    </row>
    <row r="63284" spans="13:21" s="104" customFormat="1" ht="15.75">
      <c r="M63284" s="172"/>
      <c r="N63284" s="172"/>
      <c r="O63284" s="172"/>
      <c r="U63284" s="173"/>
    </row>
    <row r="63285" spans="13:21" s="104" customFormat="1" ht="15.75">
      <c r="M63285" s="172"/>
      <c r="N63285" s="172"/>
      <c r="O63285" s="172"/>
      <c r="U63285" s="173"/>
    </row>
    <row r="63286" spans="13:21" s="104" customFormat="1" ht="15.75">
      <c r="M63286" s="172"/>
      <c r="N63286" s="172"/>
      <c r="O63286" s="172"/>
      <c r="U63286" s="173"/>
    </row>
    <row r="63287" spans="13:21" s="104" customFormat="1" ht="15.75">
      <c r="M63287" s="172"/>
      <c r="N63287" s="172"/>
      <c r="O63287" s="172"/>
      <c r="U63287" s="173"/>
    </row>
    <row r="63288" spans="13:21" s="104" customFormat="1" ht="15.75">
      <c r="M63288" s="172"/>
      <c r="N63288" s="172"/>
      <c r="O63288" s="172"/>
      <c r="U63288" s="173"/>
    </row>
    <row r="63289" spans="13:21" s="104" customFormat="1" ht="15.75">
      <c r="M63289" s="172"/>
      <c r="N63289" s="172"/>
      <c r="O63289" s="172"/>
      <c r="U63289" s="173"/>
    </row>
    <row r="63290" spans="13:21" s="104" customFormat="1" ht="15.75">
      <c r="M63290" s="172"/>
      <c r="N63290" s="172"/>
      <c r="O63290" s="172"/>
      <c r="U63290" s="173"/>
    </row>
    <row r="63291" spans="13:21" s="104" customFormat="1" ht="15.75">
      <c r="M63291" s="172"/>
      <c r="N63291" s="172"/>
      <c r="O63291" s="172"/>
      <c r="U63291" s="173"/>
    </row>
    <row r="63292" spans="13:21" s="104" customFormat="1" ht="15.75">
      <c r="M63292" s="172"/>
      <c r="N63292" s="172"/>
      <c r="O63292" s="172"/>
      <c r="U63292" s="173"/>
    </row>
    <row r="63293" spans="13:21" s="104" customFormat="1" ht="15.75">
      <c r="M63293" s="172"/>
      <c r="N63293" s="172"/>
      <c r="O63293" s="172"/>
      <c r="U63293" s="173"/>
    </row>
    <row r="63294" spans="13:21" s="104" customFormat="1" ht="15.75">
      <c r="M63294" s="172"/>
      <c r="N63294" s="172"/>
      <c r="O63294" s="172"/>
      <c r="U63294" s="173"/>
    </row>
    <row r="63295" spans="13:21" s="104" customFormat="1" ht="15.75">
      <c r="M63295" s="172"/>
      <c r="N63295" s="172"/>
      <c r="O63295" s="172"/>
      <c r="U63295" s="173"/>
    </row>
    <row r="63296" spans="13:21" s="104" customFormat="1" ht="15.75">
      <c r="M63296" s="172"/>
      <c r="N63296" s="172"/>
      <c r="O63296" s="172"/>
      <c r="U63296" s="173"/>
    </row>
    <row r="63297" spans="13:21" s="104" customFormat="1" ht="15.75">
      <c r="M63297" s="172"/>
      <c r="N63297" s="172"/>
      <c r="O63297" s="172"/>
      <c r="U63297" s="173"/>
    </row>
    <row r="63298" spans="13:21" s="104" customFormat="1" ht="15.75">
      <c r="M63298" s="172"/>
      <c r="N63298" s="172"/>
      <c r="O63298" s="172"/>
      <c r="U63298" s="173"/>
    </row>
    <row r="63299" spans="13:21" s="104" customFormat="1" ht="15.75">
      <c r="M63299" s="172"/>
      <c r="N63299" s="172"/>
      <c r="O63299" s="172"/>
      <c r="U63299" s="173"/>
    </row>
    <row r="63300" spans="13:21" s="104" customFormat="1" ht="15.75">
      <c r="M63300" s="172"/>
      <c r="N63300" s="172"/>
      <c r="O63300" s="172"/>
      <c r="U63300" s="173"/>
    </row>
    <row r="63301" spans="13:21" s="104" customFormat="1" ht="15.75">
      <c r="M63301" s="172"/>
      <c r="N63301" s="172"/>
      <c r="O63301" s="172"/>
      <c r="U63301" s="173"/>
    </row>
    <row r="63302" spans="13:21" s="104" customFormat="1" ht="15.75">
      <c r="M63302" s="172"/>
      <c r="N63302" s="172"/>
      <c r="O63302" s="172"/>
      <c r="U63302" s="173"/>
    </row>
    <row r="63303" spans="13:21" s="104" customFormat="1" ht="15.75">
      <c r="M63303" s="172"/>
      <c r="N63303" s="172"/>
      <c r="O63303" s="172"/>
      <c r="U63303" s="173"/>
    </row>
    <row r="63304" spans="13:21" s="104" customFormat="1" ht="15.75">
      <c r="M63304" s="172"/>
      <c r="N63304" s="172"/>
      <c r="O63304" s="172"/>
      <c r="U63304" s="173"/>
    </row>
    <row r="63305" spans="13:21" s="104" customFormat="1" ht="15.75">
      <c r="M63305" s="172"/>
      <c r="N63305" s="172"/>
      <c r="O63305" s="172"/>
      <c r="U63305" s="173"/>
    </row>
    <row r="63306" spans="13:21" s="104" customFormat="1" ht="15.75">
      <c r="M63306" s="172"/>
      <c r="N63306" s="172"/>
      <c r="O63306" s="172"/>
      <c r="U63306" s="173"/>
    </row>
    <row r="63307" spans="13:21" s="104" customFormat="1" ht="15.75">
      <c r="M63307" s="172"/>
      <c r="N63307" s="172"/>
      <c r="O63307" s="172"/>
      <c r="U63307" s="173"/>
    </row>
    <row r="63308" spans="13:21" s="104" customFormat="1" ht="15.75">
      <c r="M63308" s="172"/>
      <c r="N63308" s="172"/>
      <c r="O63308" s="172"/>
      <c r="U63308" s="173"/>
    </row>
    <row r="63309" spans="13:21" s="104" customFormat="1" ht="15.75">
      <c r="M63309" s="172"/>
      <c r="N63309" s="172"/>
      <c r="O63309" s="172"/>
      <c r="U63309" s="173"/>
    </row>
    <row r="63310" spans="13:21" s="104" customFormat="1" ht="15.75">
      <c r="M63310" s="172"/>
      <c r="N63310" s="172"/>
      <c r="O63310" s="172"/>
      <c r="U63310" s="173"/>
    </row>
    <row r="63311" spans="13:21" s="104" customFormat="1" ht="15.75">
      <c r="M63311" s="172"/>
      <c r="N63311" s="172"/>
      <c r="O63311" s="172"/>
      <c r="U63311" s="173"/>
    </row>
    <row r="63312" spans="13:21" s="104" customFormat="1" ht="15.75">
      <c r="M63312" s="172"/>
      <c r="N63312" s="172"/>
      <c r="O63312" s="172"/>
      <c r="U63312" s="173"/>
    </row>
    <row r="63313" spans="13:21" s="104" customFormat="1" ht="15.75">
      <c r="M63313" s="172"/>
      <c r="N63313" s="172"/>
      <c r="O63313" s="172"/>
      <c r="U63313" s="173"/>
    </row>
    <row r="63314" spans="13:21" s="104" customFormat="1" ht="15.75">
      <c r="M63314" s="172"/>
      <c r="N63314" s="172"/>
      <c r="O63314" s="172"/>
      <c r="U63314" s="173"/>
    </row>
    <row r="63315" spans="13:21" s="104" customFormat="1" ht="15.75">
      <c r="M63315" s="172"/>
      <c r="N63315" s="172"/>
      <c r="O63315" s="172"/>
      <c r="U63315" s="173"/>
    </row>
    <row r="63316" spans="13:21" s="104" customFormat="1" ht="15.75">
      <c r="M63316" s="172"/>
      <c r="N63316" s="172"/>
      <c r="O63316" s="172"/>
      <c r="U63316" s="173"/>
    </row>
    <row r="63317" spans="13:21" s="104" customFormat="1" ht="15.75">
      <c r="M63317" s="172"/>
      <c r="N63317" s="172"/>
      <c r="O63317" s="172"/>
      <c r="U63317" s="173"/>
    </row>
    <row r="63318" spans="13:21" s="104" customFormat="1" ht="15.75">
      <c r="M63318" s="172"/>
      <c r="N63318" s="172"/>
      <c r="O63318" s="172"/>
      <c r="U63318" s="173"/>
    </row>
    <row r="63319" spans="13:21" s="104" customFormat="1" ht="15.75">
      <c r="M63319" s="172"/>
      <c r="N63319" s="172"/>
      <c r="O63319" s="172"/>
      <c r="U63319" s="173"/>
    </row>
    <row r="63320" spans="13:21" s="104" customFormat="1" ht="15.75">
      <c r="M63320" s="172"/>
      <c r="N63320" s="172"/>
      <c r="O63320" s="172"/>
      <c r="U63320" s="173"/>
    </row>
    <row r="63321" spans="13:21" s="104" customFormat="1" ht="15.75">
      <c r="M63321" s="172"/>
      <c r="N63321" s="172"/>
      <c r="O63321" s="172"/>
      <c r="U63321" s="173"/>
    </row>
    <row r="63322" spans="13:21" s="104" customFormat="1" ht="15.75">
      <c r="M63322" s="172"/>
      <c r="N63322" s="172"/>
      <c r="O63322" s="172"/>
      <c r="U63322" s="173"/>
    </row>
    <row r="63323" spans="13:21" s="104" customFormat="1" ht="15.75">
      <c r="M63323" s="172"/>
      <c r="N63323" s="172"/>
      <c r="O63323" s="172"/>
      <c r="U63323" s="173"/>
    </row>
    <row r="63324" spans="13:21" s="104" customFormat="1" ht="15.75">
      <c r="M63324" s="172"/>
      <c r="N63324" s="172"/>
      <c r="O63324" s="172"/>
      <c r="U63324" s="173"/>
    </row>
    <row r="63325" spans="13:21" s="104" customFormat="1" ht="15.75">
      <c r="M63325" s="172"/>
      <c r="N63325" s="172"/>
      <c r="O63325" s="172"/>
      <c r="U63325" s="173"/>
    </row>
    <row r="63326" spans="13:21" s="104" customFormat="1" ht="15.75">
      <c r="M63326" s="172"/>
      <c r="N63326" s="172"/>
      <c r="O63326" s="172"/>
      <c r="U63326" s="173"/>
    </row>
    <row r="63327" spans="13:21" s="104" customFormat="1" ht="15.75">
      <c r="M63327" s="172"/>
      <c r="N63327" s="172"/>
      <c r="O63327" s="172"/>
      <c r="U63327" s="173"/>
    </row>
    <row r="63328" spans="13:21" s="104" customFormat="1" ht="15.75">
      <c r="M63328" s="172"/>
      <c r="N63328" s="172"/>
      <c r="O63328" s="172"/>
      <c r="U63328" s="173"/>
    </row>
    <row r="63329" spans="13:21" s="104" customFormat="1" ht="15.75">
      <c r="M63329" s="172"/>
      <c r="N63329" s="172"/>
      <c r="O63329" s="172"/>
      <c r="U63329" s="173"/>
    </row>
    <row r="63330" spans="13:21" s="104" customFormat="1" ht="15.75">
      <c r="M63330" s="172"/>
      <c r="N63330" s="172"/>
      <c r="O63330" s="172"/>
      <c r="U63330" s="173"/>
    </row>
    <row r="63331" spans="13:21" s="104" customFormat="1" ht="15.75">
      <c r="M63331" s="172"/>
      <c r="N63331" s="172"/>
      <c r="O63331" s="172"/>
      <c r="U63331" s="173"/>
    </row>
    <row r="63332" spans="13:21" s="104" customFormat="1" ht="15.75">
      <c r="M63332" s="172"/>
      <c r="N63332" s="172"/>
      <c r="O63332" s="172"/>
      <c r="U63332" s="173"/>
    </row>
    <row r="63333" spans="13:21" s="104" customFormat="1" ht="15.75">
      <c r="M63333" s="172"/>
      <c r="N63333" s="172"/>
      <c r="O63333" s="172"/>
      <c r="U63333" s="173"/>
    </row>
    <row r="63334" spans="13:21" s="104" customFormat="1" ht="15.75">
      <c r="M63334" s="172"/>
      <c r="N63334" s="172"/>
      <c r="O63334" s="172"/>
      <c r="U63334" s="173"/>
    </row>
    <row r="63335" spans="13:21" s="104" customFormat="1" ht="15.75">
      <c r="M63335" s="172"/>
      <c r="N63335" s="172"/>
      <c r="O63335" s="172"/>
      <c r="U63335" s="173"/>
    </row>
    <row r="63336" spans="13:21" s="104" customFormat="1" ht="15.75">
      <c r="M63336" s="172"/>
      <c r="N63336" s="172"/>
      <c r="O63336" s="172"/>
      <c r="U63336" s="173"/>
    </row>
    <row r="63337" spans="13:21" s="104" customFormat="1" ht="15.75">
      <c r="M63337" s="172"/>
      <c r="N63337" s="172"/>
      <c r="O63337" s="172"/>
      <c r="U63337" s="173"/>
    </row>
    <row r="63338" spans="13:21" s="104" customFormat="1" ht="15.75">
      <c r="M63338" s="172"/>
      <c r="N63338" s="172"/>
      <c r="O63338" s="172"/>
      <c r="U63338" s="173"/>
    </row>
    <row r="63339" spans="13:21" s="104" customFormat="1" ht="15.75">
      <c r="M63339" s="172"/>
      <c r="N63339" s="172"/>
      <c r="O63339" s="172"/>
      <c r="U63339" s="173"/>
    </row>
    <row r="63340" spans="13:21" s="104" customFormat="1" ht="15.75">
      <c r="M63340" s="172"/>
      <c r="N63340" s="172"/>
      <c r="O63340" s="172"/>
      <c r="U63340" s="173"/>
    </row>
    <row r="63341" spans="13:21" s="104" customFormat="1" ht="15.75">
      <c r="M63341" s="172"/>
      <c r="N63341" s="172"/>
      <c r="O63341" s="172"/>
      <c r="U63341" s="173"/>
    </row>
    <row r="63342" spans="13:21" s="104" customFormat="1" ht="15.75">
      <c r="M63342" s="172"/>
      <c r="N63342" s="172"/>
      <c r="O63342" s="172"/>
      <c r="U63342" s="173"/>
    </row>
    <row r="63343" spans="13:21" s="104" customFormat="1" ht="15.75">
      <c r="M63343" s="172"/>
      <c r="N63343" s="172"/>
      <c r="O63343" s="172"/>
      <c r="U63343" s="173"/>
    </row>
    <row r="63344" spans="13:21" s="104" customFormat="1" ht="15.75">
      <c r="M63344" s="172"/>
      <c r="N63344" s="172"/>
      <c r="O63344" s="172"/>
      <c r="U63344" s="173"/>
    </row>
    <row r="63345" spans="13:21" s="104" customFormat="1" ht="15.75">
      <c r="M63345" s="172"/>
      <c r="N63345" s="172"/>
      <c r="O63345" s="172"/>
      <c r="U63345" s="173"/>
    </row>
    <row r="63346" spans="13:21" s="104" customFormat="1" ht="15.75">
      <c r="M63346" s="172"/>
      <c r="N63346" s="172"/>
      <c r="O63346" s="172"/>
      <c r="U63346" s="173"/>
    </row>
    <row r="63347" spans="13:21" s="104" customFormat="1" ht="15.75">
      <c r="M63347" s="172"/>
      <c r="N63347" s="172"/>
      <c r="O63347" s="172"/>
      <c r="U63347" s="173"/>
    </row>
    <row r="63348" spans="13:21" s="104" customFormat="1" ht="15.75">
      <c r="M63348" s="172"/>
      <c r="N63348" s="172"/>
      <c r="O63348" s="172"/>
      <c r="U63348" s="173"/>
    </row>
    <row r="63349" spans="13:21" s="104" customFormat="1" ht="15.75">
      <c r="M63349" s="172"/>
      <c r="N63349" s="172"/>
      <c r="O63349" s="172"/>
      <c r="U63349" s="173"/>
    </row>
    <row r="63350" spans="13:21" s="104" customFormat="1" ht="15.75">
      <c r="M63350" s="172"/>
      <c r="N63350" s="172"/>
      <c r="O63350" s="172"/>
      <c r="U63350" s="173"/>
    </row>
    <row r="63351" spans="13:21" s="104" customFormat="1" ht="15.75">
      <c r="M63351" s="172"/>
      <c r="N63351" s="172"/>
      <c r="O63351" s="172"/>
      <c r="U63351" s="173"/>
    </row>
    <row r="63352" spans="13:21" s="104" customFormat="1" ht="15.75">
      <c r="M63352" s="172"/>
      <c r="N63352" s="172"/>
      <c r="O63352" s="172"/>
      <c r="U63352" s="173"/>
    </row>
    <row r="63353" spans="13:21" s="104" customFormat="1" ht="15.75">
      <c r="M63353" s="172"/>
      <c r="N63353" s="172"/>
      <c r="O63353" s="172"/>
      <c r="U63353" s="173"/>
    </row>
    <row r="63354" spans="13:21" s="104" customFormat="1" ht="15.75">
      <c r="M63354" s="172"/>
      <c r="N63354" s="172"/>
      <c r="O63354" s="172"/>
      <c r="U63354" s="173"/>
    </row>
    <row r="63355" spans="13:21" s="104" customFormat="1" ht="15.75">
      <c r="M63355" s="172"/>
      <c r="N63355" s="172"/>
      <c r="O63355" s="172"/>
      <c r="U63355" s="173"/>
    </row>
    <row r="63356" spans="13:21" s="104" customFormat="1" ht="15.75">
      <c r="M63356" s="172"/>
      <c r="N63356" s="172"/>
      <c r="O63356" s="172"/>
      <c r="U63356" s="173"/>
    </row>
    <row r="63357" spans="13:21" s="104" customFormat="1" ht="15.75">
      <c r="M63357" s="172"/>
      <c r="N63357" s="172"/>
      <c r="O63357" s="172"/>
      <c r="U63357" s="173"/>
    </row>
    <row r="63358" spans="13:21" s="104" customFormat="1" ht="15.75">
      <c r="M63358" s="172"/>
      <c r="N63358" s="172"/>
      <c r="O63358" s="172"/>
      <c r="U63358" s="173"/>
    </row>
    <row r="63359" spans="13:21" s="104" customFormat="1" ht="15.75">
      <c r="M63359" s="172"/>
      <c r="N63359" s="172"/>
      <c r="O63359" s="172"/>
      <c r="U63359" s="173"/>
    </row>
    <row r="63360" spans="13:21" s="104" customFormat="1" ht="15.75">
      <c r="M63360" s="172"/>
      <c r="N63360" s="172"/>
      <c r="O63360" s="172"/>
      <c r="U63360" s="173"/>
    </row>
    <row r="63361" spans="13:21" s="104" customFormat="1" ht="15.75">
      <c r="M63361" s="172"/>
      <c r="N63361" s="172"/>
      <c r="O63361" s="172"/>
      <c r="U63361" s="173"/>
    </row>
    <row r="63362" spans="13:21" s="104" customFormat="1" ht="15.75">
      <c r="M63362" s="172"/>
      <c r="N63362" s="172"/>
      <c r="O63362" s="172"/>
      <c r="U63362" s="173"/>
    </row>
    <row r="63363" spans="13:21" s="104" customFormat="1" ht="15.75">
      <c r="M63363" s="172"/>
      <c r="N63363" s="172"/>
      <c r="O63363" s="172"/>
      <c r="U63363" s="173"/>
    </row>
    <row r="63364" spans="13:21" s="104" customFormat="1" ht="15.75">
      <c r="M63364" s="172"/>
      <c r="N63364" s="172"/>
      <c r="O63364" s="172"/>
      <c r="U63364" s="173"/>
    </row>
    <row r="63365" spans="13:21" s="104" customFormat="1" ht="15.75">
      <c r="M63365" s="172"/>
      <c r="N63365" s="172"/>
      <c r="O63365" s="172"/>
      <c r="U63365" s="173"/>
    </row>
    <row r="63366" spans="13:21" s="104" customFormat="1" ht="15.75">
      <c r="M63366" s="172"/>
      <c r="N63366" s="172"/>
      <c r="O63366" s="172"/>
      <c r="U63366" s="173"/>
    </row>
    <row r="63367" spans="13:21" s="104" customFormat="1" ht="15.75">
      <c r="M63367" s="172"/>
      <c r="N63367" s="172"/>
      <c r="O63367" s="172"/>
      <c r="U63367" s="173"/>
    </row>
    <row r="63368" spans="13:21" s="104" customFormat="1" ht="15.75">
      <c r="M63368" s="172"/>
      <c r="N63368" s="172"/>
      <c r="O63368" s="172"/>
      <c r="U63368" s="173"/>
    </row>
    <row r="63369" spans="13:21" s="104" customFormat="1" ht="15.75">
      <c r="M63369" s="172"/>
      <c r="N63369" s="172"/>
      <c r="O63369" s="172"/>
      <c r="U63369" s="173"/>
    </row>
    <row r="63370" spans="13:21" s="104" customFormat="1" ht="15.75">
      <c r="M63370" s="172"/>
      <c r="N63370" s="172"/>
      <c r="O63370" s="172"/>
      <c r="U63370" s="173"/>
    </row>
    <row r="63371" spans="13:21" s="104" customFormat="1" ht="15.75">
      <c r="M63371" s="172"/>
      <c r="N63371" s="172"/>
      <c r="O63371" s="172"/>
      <c r="U63371" s="173"/>
    </row>
    <row r="63372" spans="13:21" s="104" customFormat="1" ht="15.75">
      <c r="M63372" s="172"/>
      <c r="N63372" s="172"/>
      <c r="O63372" s="172"/>
      <c r="U63372" s="173"/>
    </row>
    <row r="63373" spans="13:21" s="104" customFormat="1" ht="15.75">
      <c r="M63373" s="172"/>
      <c r="N63373" s="172"/>
      <c r="O63373" s="172"/>
      <c r="U63373" s="173"/>
    </row>
    <row r="63374" spans="13:21" s="104" customFormat="1" ht="15.75">
      <c r="M63374" s="172"/>
      <c r="N63374" s="172"/>
      <c r="O63374" s="172"/>
      <c r="U63374" s="173"/>
    </row>
    <row r="63375" spans="13:21" s="104" customFormat="1" ht="15.75">
      <c r="M63375" s="172"/>
      <c r="N63375" s="172"/>
      <c r="O63375" s="172"/>
      <c r="U63375" s="173"/>
    </row>
    <row r="63376" spans="13:21" s="104" customFormat="1" ht="15.75">
      <c r="M63376" s="172"/>
      <c r="N63376" s="172"/>
      <c r="O63376" s="172"/>
      <c r="U63376" s="173"/>
    </row>
    <row r="63377" spans="13:21" s="104" customFormat="1" ht="15.75">
      <c r="M63377" s="172"/>
      <c r="N63377" s="172"/>
      <c r="O63377" s="172"/>
      <c r="U63377" s="173"/>
    </row>
    <row r="63378" spans="13:21" s="104" customFormat="1" ht="15.75">
      <c r="M63378" s="172"/>
      <c r="N63378" s="172"/>
      <c r="O63378" s="172"/>
      <c r="U63378" s="173"/>
    </row>
    <row r="63379" spans="13:21" s="104" customFormat="1" ht="15.75">
      <c r="M63379" s="172"/>
      <c r="N63379" s="172"/>
      <c r="O63379" s="172"/>
      <c r="U63379" s="173"/>
    </row>
    <row r="63380" spans="13:21" s="104" customFormat="1" ht="15.75">
      <c r="M63380" s="172"/>
      <c r="N63380" s="172"/>
      <c r="O63380" s="172"/>
      <c r="U63380" s="173"/>
    </row>
    <row r="63381" spans="13:21" s="104" customFormat="1" ht="15.75">
      <c r="M63381" s="172"/>
      <c r="N63381" s="172"/>
      <c r="O63381" s="172"/>
      <c r="U63381" s="173"/>
    </row>
    <row r="63382" spans="13:21" s="104" customFormat="1" ht="15.75">
      <c r="M63382" s="172"/>
      <c r="N63382" s="172"/>
      <c r="O63382" s="172"/>
      <c r="U63382" s="173"/>
    </row>
    <row r="63383" spans="13:21" s="104" customFormat="1" ht="15.75">
      <c r="M63383" s="172"/>
      <c r="N63383" s="172"/>
      <c r="O63383" s="172"/>
      <c r="U63383" s="173"/>
    </row>
    <row r="63384" spans="13:21" s="104" customFormat="1" ht="15.75">
      <c r="M63384" s="172"/>
      <c r="N63384" s="172"/>
      <c r="O63384" s="172"/>
      <c r="U63384" s="173"/>
    </row>
    <row r="63385" spans="13:21" s="104" customFormat="1" ht="15.75">
      <c r="M63385" s="172"/>
      <c r="N63385" s="172"/>
      <c r="O63385" s="172"/>
      <c r="U63385" s="173"/>
    </row>
    <row r="63386" spans="13:21" s="104" customFormat="1" ht="15.75">
      <c r="M63386" s="172"/>
      <c r="N63386" s="172"/>
      <c r="O63386" s="172"/>
      <c r="U63386" s="173"/>
    </row>
    <row r="63387" spans="13:21" s="104" customFormat="1" ht="15.75">
      <c r="M63387" s="172"/>
      <c r="N63387" s="172"/>
      <c r="O63387" s="172"/>
      <c r="U63387" s="173"/>
    </row>
    <row r="63388" spans="13:21" s="104" customFormat="1" ht="15.75">
      <c r="M63388" s="172"/>
      <c r="N63388" s="172"/>
      <c r="O63388" s="172"/>
      <c r="U63388" s="173"/>
    </row>
    <row r="63389" spans="13:21" s="104" customFormat="1" ht="15.75">
      <c r="M63389" s="172"/>
      <c r="N63389" s="172"/>
      <c r="O63389" s="172"/>
      <c r="U63389" s="173"/>
    </row>
    <row r="63390" spans="13:21" s="104" customFormat="1" ht="15.75">
      <c r="M63390" s="172"/>
      <c r="N63390" s="172"/>
      <c r="O63390" s="172"/>
      <c r="U63390" s="173"/>
    </row>
    <row r="63391" spans="13:21" s="104" customFormat="1" ht="15.75">
      <c r="M63391" s="172"/>
      <c r="N63391" s="172"/>
      <c r="O63391" s="172"/>
      <c r="U63391" s="173"/>
    </row>
    <row r="63392" spans="13:21" s="104" customFormat="1" ht="15.75">
      <c r="M63392" s="172"/>
      <c r="N63392" s="172"/>
      <c r="O63392" s="172"/>
      <c r="U63392" s="173"/>
    </row>
    <row r="63393" spans="13:21" s="104" customFormat="1" ht="15.75">
      <c r="M63393" s="172"/>
      <c r="N63393" s="172"/>
      <c r="O63393" s="172"/>
      <c r="U63393" s="173"/>
    </row>
    <row r="63394" spans="13:21" s="104" customFormat="1" ht="15.75">
      <c r="M63394" s="172"/>
      <c r="N63394" s="172"/>
      <c r="O63394" s="172"/>
      <c r="U63394" s="173"/>
    </row>
    <row r="63395" spans="13:21" s="104" customFormat="1" ht="15.75">
      <c r="M63395" s="172"/>
      <c r="N63395" s="172"/>
      <c r="O63395" s="172"/>
      <c r="U63395" s="173"/>
    </row>
    <row r="63396" spans="13:21" s="104" customFormat="1" ht="15.75">
      <c r="M63396" s="172"/>
      <c r="N63396" s="172"/>
      <c r="O63396" s="172"/>
      <c r="U63396" s="173"/>
    </row>
    <row r="63397" spans="13:21" s="104" customFormat="1" ht="15.75">
      <c r="M63397" s="172"/>
      <c r="N63397" s="172"/>
      <c r="O63397" s="172"/>
      <c r="U63397" s="173"/>
    </row>
    <row r="63398" spans="13:21" s="104" customFormat="1" ht="15.75">
      <c r="M63398" s="172"/>
      <c r="N63398" s="172"/>
      <c r="O63398" s="172"/>
      <c r="U63398" s="173"/>
    </row>
    <row r="63399" spans="13:21" s="104" customFormat="1" ht="15.75">
      <c r="M63399" s="172"/>
      <c r="N63399" s="172"/>
      <c r="O63399" s="172"/>
      <c r="U63399" s="173"/>
    </row>
    <row r="63400" spans="13:21" s="104" customFormat="1" ht="15.75">
      <c r="M63400" s="172"/>
      <c r="N63400" s="172"/>
      <c r="O63400" s="172"/>
      <c r="U63400" s="173"/>
    </row>
    <row r="63401" spans="13:21" s="104" customFormat="1" ht="15.75">
      <c r="M63401" s="172"/>
      <c r="N63401" s="172"/>
      <c r="O63401" s="172"/>
      <c r="U63401" s="173"/>
    </row>
    <row r="63402" spans="13:21" s="104" customFormat="1" ht="15.75">
      <c r="M63402" s="172"/>
      <c r="N63402" s="172"/>
      <c r="O63402" s="172"/>
      <c r="U63402" s="173"/>
    </row>
    <row r="63403" spans="13:21" s="104" customFormat="1" ht="15.75">
      <c r="M63403" s="172"/>
      <c r="N63403" s="172"/>
      <c r="O63403" s="172"/>
      <c r="U63403" s="173"/>
    </row>
    <row r="63404" spans="13:21" s="104" customFormat="1" ht="15.75">
      <c r="M63404" s="172"/>
      <c r="N63404" s="172"/>
      <c r="O63404" s="172"/>
      <c r="U63404" s="173"/>
    </row>
    <row r="63405" spans="13:21" s="104" customFormat="1" ht="15.75">
      <c r="M63405" s="172"/>
      <c r="N63405" s="172"/>
      <c r="O63405" s="172"/>
      <c r="U63405" s="173"/>
    </row>
    <row r="63406" spans="13:21" s="104" customFormat="1" ht="15.75">
      <c r="M63406" s="172"/>
      <c r="N63406" s="172"/>
      <c r="O63406" s="172"/>
      <c r="U63406" s="173"/>
    </row>
    <row r="63407" spans="13:21" s="104" customFormat="1" ht="15.75">
      <c r="M63407" s="172"/>
      <c r="N63407" s="172"/>
      <c r="O63407" s="172"/>
      <c r="U63407" s="173"/>
    </row>
    <row r="63408" spans="13:21" s="104" customFormat="1" ht="15.75">
      <c r="M63408" s="172"/>
      <c r="N63408" s="172"/>
      <c r="O63408" s="172"/>
      <c r="U63408" s="173"/>
    </row>
    <row r="63409" spans="13:21" s="104" customFormat="1" ht="15.75">
      <c r="M63409" s="172"/>
      <c r="N63409" s="172"/>
      <c r="O63409" s="172"/>
      <c r="U63409" s="173"/>
    </row>
    <row r="63410" spans="13:21" s="104" customFormat="1" ht="15.75">
      <c r="M63410" s="172"/>
      <c r="N63410" s="172"/>
      <c r="O63410" s="172"/>
      <c r="U63410" s="173"/>
    </row>
    <row r="63411" spans="13:21" s="104" customFormat="1" ht="15.75">
      <c r="M63411" s="172"/>
      <c r="N63411" s="172"/>
      <c r="O63411" s="172"/>
      <c r="U63411" s="173"/>
    </row>
    <row r="63412" spans="13:21" s="104" customFormat="1" ht="15.75">
      <c r="M63412" s="172"/>
      <c r="N63412" s="172"/>
      <c r="O63412" s="172"/>
      <c r="U63412" s="173"/>
    </row>
    <row r="63413" spans="13:21" s="104" customFormat="1" ht="15.75">
      <c r="M63413" s="172"/>
      <c r="N63413" s="172"/>
      <c r="O63413" s="172"/>
      <c r="U63413" s="173"/>
    </row>
    <row r="63414" spans="13:21" s="104" customFormat="1" ht="15.75">
      <c r="M63414" s="172"/>
      <c r="N63414" s="172"/>
      <c r="O63414" s="172"/>
      <c r="U63414" s="173"/>
    </row>
    <row r="63415" spans="13:21" s="104" customFormat="1" ht="15.75">
      <c r="M63415" s="172"/>
      <c r="N63415" s="172"/>
      <c r="O63415" s="172"/>
      <c r="U63415" s="173"/>
    </row>
    <row r="63416" spans="13:21" s="104" customFormat="1" ht="15.75">
      <c r="M63416" s="172"/>
      <c r="N63416" s="172"/>
      <c r="O63416" s="172"/>
      <c r="U63416" s="173"/>
    </row>
    <row r="63417" spans="13:21" s="104" customFormat="1" ht="15.75">
      <c r="M63417" s="172"/>
      <c r="N63417" s="172"/>
      <c r="O63417" s="172"/>
      <c r="U63417" s="173"/>
    </row>
    <row r="63418" spans="13:21" s="104" customFormat="1" ht="15.75">
      <c r="M63418" s="172"/>
      <c r="N63418" s="172"/>
      <c r="O63418" s="172"/>
      <c r="U63418" s="173"/>
    </row>
    <row r="63419" spans="13:21" s="104" customFormat="1" ht="15.75">
      <c r="M63419" s="172"/>
      <c r="N63419" s="172"/>
      <c r="O63419" s="172"/>
      <c r="U63419" s="173"/>
    </row>
    <row r="63420" spans="13:21" s="104" customFormat="1" ht="15.75">
      <c r="M63420" s="172"/>
      <c r="N63420" s="172"/>
      <c r="O63420" s="172"/>
      <c r="U63420" s="173"/>
    </row>
    <row r="63421" spans="13:21" s="104" customFormat="1" ht="15.75">
      <c r="M63421" s="172"/>
      <c r="N63421" s="172"/>
      <c r="O63421" s="172"/>
      <c r="U63421" s="173"/>
    </row>
    <row r="63422" spans="13:21" s="104" customFormat="1" ht="15.75">
      <c r="M63422" s="172"/>
      <c r="N63422" s="172"/>
      <c r="O63422" s="172"/>
      <c r="U63422" s="173"/>
    </row>
    <row r="63423" spans="13:21" s="104" customFormat="1" ht="15.75">
      <c r="M63423" s="172"/>
      <c r="N63423" s="172"/>
      <c r="O63423" s="172"/>
      <c r="U63423" s="173"/>
    </row>
    <row r="63424" spans="13:21" s="104" customFormat="1" ht="15.75">
      <c r="M63424" s="172"/>
      <c r="N63424" s="172"/>
      <c r="O63424" s="172"/>
      <c r="U63424" s="173"/>
    </row>
    <row r="63425" spans="13:21" s="104" customFormat="1" ht="15.75">
      <c r="M63425" s="172"/>
      <c r="N63425" s="172"/>
      <c r="O63425" s="172"/>
      <c r="U63425" s="173"/>
    </row>
    <row r="63426" spans="13:21" s="104" customFormat="1" ht="15.75">
      <c r="M63426" s="172"/>
      <c r="N63426" s="172"/>
      <c r="O63426" s="172"/>
      <c r="U63426" s="173"/>
    </row>
    <row r="63427" spans="13:21" s="104" customFormat="1" ht="15.75">
      <c r="M63427" s="172"/>
      <c r="N63427" s="172"/>
      <c r="O63427" s="172"/>
      <c r="U63427" s="173"/>
    </row>
    <row r="63428" spans="13:21" s="104" customFormat="1" ht="15.75">
      <c r="M63428" s="172"/>
      <c r="N63428" s="172"/>
      <c r="O63428" s="172"/>
      <c r="U63428" s="173"/>
    </row>
    <row r="63429" spans="13:21" s="104" customFormat="1" ht="15.75">
      <c r="M63429" s="172"/>
      <c r="N63429" s="172"/>
      <c r="O63429" s="172"/>
      <c r="U63429" s="173"/>
    </row>
    <row r="63430" spans="13:21" s="104" customFormat="1" ht="15.75">
      <c r="M63430" s="172"/>
      <c r="N63430" s="172"/>
      <c r="O63430" s="172"/>
      <c r="U63430" s="173"/>
    </row>
    <row r="63431" spans="13:21" s="104" customFormat="1" ht="15.75">
      <c r="M63431" s="172"/>
      <c r="N63431" s="172"/>
      <c r="O63431" s="172"/>
      <c r="U63431" s="173"/>
    </row>
    <row r="63432" spans="13:21" s="104" customFormat="1" ht="15.75">
      <c r="M63432" s="172"/>
      <c r="N63432" s="172"/>
      <c r="O63432" s="172"/>
      <c r="U63432" s="173"/>
    </row>
    <row r="63433" spans="13:21" s="104" customFormat="1" ht="15.75">
      <c r="M63433" s="172"/>
      <c r="N63433" s="172"/>
      <c r="O63433" s="172"/>
      <c r="U63433" s="173"/>
    </row>
    <row r="63434" spans="13:21" s="104" customFormat="1" ht="15.75">
      <c r="M63434" s="172"/>
      <c r="N63434" s="172"/>
      <c r="O63434" s="172"/>
      <c r="U63434" s="173"/>
    </row>
    <row r="63435" spans="13:21" s="104" customFormat="1" ht="15.75">
      <c r="M63435" s="172"/>
      <c r="N63435" s="172"/>
      <c r="O63435" s="172"/>
      <c r="U63435" s="173"/>
    </row>
    <row r="63436" spans="13:21" s="104" customFormat="1" ht="15.75">
      <c r="M63436" s="172"/>
      <c r="N63436" s="172"/>
      <c r="O63436" s="172"/>
      <c r="U63436" s="173"/>
    </row>
    <row r="63437" spans="13:21" s="104" customFormat="1" ht="15.75">
      <c r="M63437" s="172"/>
      <c r="N63437" s="172"/>
      <c r="O63437" s="172"/>
      <c r="U63437" s="173"/>
    </row>
    <row r="63438" spans="13:21" s="104" customFormat="1" ht="15.75">
      <c r="M63438" s="172"/>
      <c r="N63438" s="172"/>
      <c r="O63438" s="172"/>
      <c r="U63438" s="173"/>
    </row>
    <row r="63439" spans="13:21" s="104" customFormat="1" ht="15.75">
      <c r="M63439" s="172"/>
      <c r="N63439" s="172"/>
      <c r="O63439" s="172"/>
      <c r="U63439" s="173"/>
    </row>
    <row r="63440" spans="13:21" s="104" customFormat="1" ht="15.75">
      <c r="M63440" s="172"/>
      <c r="N63440" s="172"/>
      <c r="O63440" s="172"/>
      <c r="U63440" s="173"/>
    </row>
    <row r="63441" spans="13:21" s="104" customFormat="1" ht="15.75">
      <c r="M63441" s="172"/>
      <c r="N63441" s="172"/>
      <c r="O63441" s="172"/>
      <c r="U63441" s="173"/>
    </row>
    <row r="63442" spans="13:21" s="104" customFormat="1" ht="15.75">
      <c r="M63442" s="172"/>
      <c r="N63442" s="172"/>
      <c r="O63442" s="172"/>
      <c r="U63442" s="173"/>
    </row>
    <row r="63443" spans="13:21" s="104" customFormat="1" ht="15.75">
      <c r="M63443" s="172"/>
      <c r="N63443" s="172"/>
      <c r="O63443" s="172"/>
      <c r="U63443" s="173"/>
    </row>
    <row r="63444" spans="13:21" s="104" customFormat="1" ht="15.75">
      <c r="M63444" s="172"/>
      <c r="N63444" s="172"/>
      <c r="O63444" s="172"/>
      <c r="U63444" s="173"/>
    </row>
    <row r="63445" spans="13:21" s="104" customFormat="1" ht="15.75">
      <c r="M63445" s="172"/>
      <c r="N63445" s="172"/>
      <c r="O63445" s="172"/>
      <c r="U63445" s="173"/>
    </row>
    <row r="63446" spans="13:21" s="104" customFormat="1" ht="15.75">
      <c r="M63446" s="172"/>
      <c r="N63446" s="172"/>
      <c r="O63446" s="172"/>
      <c r="U63446" s="173"/>
    </row>
    <row r="63447" spans="13:21" s="104" customFormat="1" ht="15.75">
      <c r="M63447" s="172"/>
      <c r="N63447" s="172"/>
      <c r="O63447" s="172"/>
      <c r="U63447" s="173"/>
    </row>
    <row r="63448" spans="13:21" s="104" customFormat="1" ht="15.75">
      <c r="M63448" s="172"/>
      <c r="N63448" s="172"/>
      <c r="O63448" s="172"/>
      <c r="U63448" s="173"/>
    </row>
    <row r="63449" spans="13:21" s="104" customFormat="1" ht="15.75">
      <c r="M63449" s="172"/>
      <c r="N63449" s="172"/>
      <c r="O63449" s="172"/>
      <c r="U63449" s="173"/>
    </row>
    <row r="63450" spans="13:21" s="104" customFormat="1" ht="15.75">
      <c r="M63450" s="172"/>
      <c r="N63450" s="172"/>
      <c r="O63450" s="172"/>
      <c r="U63450" s="173"/>
    </row>
    <row r="63451" spans="13:21" s="104" customFormat="1" ht="15.75">
      <c r="M63451" s="172"/>
      <c r="N63451" s="172"/>
      <c r="O63451" s="172"/>
      <c r="U63451" s="173"/>
    </row>
    <row r="63452" spans="13:21" s="104" customFormat="1" ht="15.75">
      <c r="M63452" s="172"/>
      <c r="N63452" s="172"/>
      <c r="O63452" s="172"/>
      <c r="U63452" s="173"/>
    </row>
    <row r="63453" spans="13:21" s="104" customFormat="1" ht="15.75">
      <c r="M63453" s="172"/>
      <c r="N63453" s="172"/>
      <c r="O63453" s="172"/>
      <c r="U63453" s="173"/>
    </row>
    <row r="63454" spans="13:21" s="104" customFormat="1" ht="15.75">
      <c r="M63454" s="172"/>
      <c r="N63454" s="172"/>
      <c r="O63454" s="172"/>
      <c r="U63454" s="173"/>
    </row>
    <row r="63455" spans="13:21" s="104" customFormat="1" ht="15.75">
      <c r="M63455" s="172"/>
      <c r="N63455" s="172"/>
      <c r="O63455" s="172"/>
      <c r="U63455" s="173"/>
    </row>
    <row r="63456" spans="13:21" s="104" customFormat="1" ht="15.75">
      <c r="M63456" s="172"/>
      <c r="N63456" s="172"/>
      <c r="O63456" s="172"/>
      <c r="U63456" s="173"/>
    </row>
    <row r="63457" spans="13:21" s="104" customFormat="1" ht="15.75">
      <c r="M63457" s="172"/>
      <c r="N63457" s="172"/>
      <c r="O63457" s="172"/>
      <c r="U63457" s="173"/>
    </row>
    <row r="63458" spans="13:21" s="104" customFormat="1" ht="15.75">
      <c r="M63458" s="172"/>
      <c r="N63458" s="172"/>
      <c r="O63458" s="172"/>
      <c r="U63458" s="173"/>
    </row>
    <row r="63459" spans="13:21" s="104" customFormat="1" ht="15.75">
      <c r="M63459" s="172"/>
      <c r="N63459" s="172"/>
      <c r="O63459" s="172"/>
      <c r="U63459" s="173"/>
    </row>
    <row r="63460" spans="13:21" s="104" customFormat="1" ht="15.75">
      <c r="M63460" s="172"/>
      <c r="N63460" s="172"/>
      <c r="O63460" s="172"/>
      <c r="U63460" s="173"/>
    </row>
    <row r="63461" spans="13:21" s="104" customFormat="1" ht="15.75">
      <c r="M63461" s="172"/>
      <c r="N63461" s="172"/>
      <c r="O63461" s="172"/>
      <c r="U63461" s="173"/>
    </row>
    <row r="63462" spans="13:21" s="104" customFormat="1" ht="15.75">
      <c r="M63462" s="172"/>
      <c r="N63462" s="172"/>
      <c r="O63462" s="172"/>
      <c r="U63462" s="173"/>
    </row>
    <row r="63463" spans="13:21" s="104" customFormat="1" ht="15.75">
      <c r="M63463" s="172"/>
      <c r="N63463" s="172"/>
      <c r="O63463" s="172"/>
      <c r="U63463" s="173"/>
    </row>
    <row r="63464" spans="13:21" s="104" customFormat="1" ht="15.75">
      <c r="M63464" s="172"/>
      <c r="N63464" s="172"/>
      <c r="O63464" s="172"/>
      <c r="U63464" s="173"/>
    </row>
    <row r="63465" spans="13:21" s="104" customFormat="1" ht="15.75">
      <c r="M63465" s="172"/>
      <c r="N63465" s="172"/>
      <c r="O63465" s="172"/>
      <c r="U63465" s="173"/>
    </row>
    <row r="63466" spans="13:21" s="104" customFormat="1" ht="15.75">
      <c r="M63466" s="172"/>
      <c r="N63466" s="172"/>
      <c r="O63466" s="172"/>
      <c r="U63466" s="173"/>
    </row>
    <row r="63467" spans="13:21" s="104" customFormat="1" ht="15.75">
      <c r="M63467" s="172"/>
      <c r="N63467" s="172"/>
      <c r="O63467" s="172"/>
      <c r="U63467" s="173"/>
    </row>
    <row r="63468" spans="13:21" s="104" customFormat="1" ht="15.75">
      <c r="M63468" s="172"/>
      <c r="N63468" s="172"/>
      <c r="O63468" s="172"/>
      <c r="U63468" s="173"/>
    </row>
    <row r="63469" spans="13:21" s="104" customFormat="1" ht="15.75">
      <c r="M63469" s="172"/>
      <c r="N63469" s="172"/>
      <c r="O63469" s="172"/>
      <c r="U63469" s="173"/>
    </row>
    <row r="63470" spans="13:21" s="104" customFormat="1" ht="15.75">
      <c r="M63470" s="172"/>
      <c r="N63470" s="172"/>
      <c r="O63470" s="172"/>
      <c r="U63470" s="173"/>
    </row>
    <row r="63471" spans="13:21" s="104" customFormat="1" ht="15.75">
      <c r="M63471" s="172"/>
      <c r="N63471" s="172"/>
      <c r="O63471" s="172"/>
      <c r="U63471" s="173"/>
    </row>
    <row r="63472" spans="13:21" s="104" customFormat="1" ht="15.75">
      <c r="M63472" s="172"/>
      <c r="N63472" s="172"/>
      <c r="O63472" s="172"/>
      <c r="U63472" s="173"/>
    </row>
    <row r="63473" spans="13:21" s="104" customFormat="1" ht="15.75">
      <c r="M63473" s="172"/>
      <c r="N63473" s="172"/>
      <c r="O63473" s="172"/>
      <c r="U63473" s="173"/>
    </row>
    <row r="63474" spans="13:21" s="104" customFormat="1" ht="15.75">
      <c r="M63474" s="172"/>
      <c r="N63474" s="172"/>
      <c r="O63474" s="172"/>
      <c r="U63474" s="173"/>
    </row>
    <row r="63475" spans="13:21" s="104" customFormat="1" ht="15.75">
      <c r="M63475" s="172"/>
      <c r="N63475" s="172"/>
      <c r="O63475" s="172"/>
      <c r="U63475" s="173"/>
    </row>
    <row r="63476" spans="13:21" s="104" customFormat="1" ht="15.75">
      <c r="M63476" s="172"/>
      <c r="N63476" s="172"/>
      <c r="O63476" s="172"/>
      <c r="U63476" s="173"/>
    </row>
    <row r="63477" spans="13:21" s="104" customFormat="1" ht="15.75">
      <c r="M63477" s="172"/>
      <c r="N63477" s="172"/>
      <c r="O63477" s="172"/>
      <c r="U63477" s="173"/>
    </row>
    <row r="63478" spans="13:21" s="104" customFormat="1" ht="15.75">
      <c r="M63478" s="172"/>
      <c r="N63478" s="172"/>
      <c r="O63478" s="172"/>
      <c r="U63478" s="173"/>
    </row>
    <row r="63479" spans="13:21" s="104" customFormat="1" ht="15.75">
      <c r="M63479" s="172"/>
      <c r="N63479" s="172"/>
      <c r="O63479" s="172"/>
      <c r="U63479" s="173"/>
    </row>
    <row r="63480" spans="13:21" s="104" customFormat="1" ht="15.75">
      <c r="M63480" s="172"/>
      <c r="N63480" s="172"/>
      <c r="O63480" s="172"/>
      <c r="U63480" s="173"/>
    </row>
    <row r="63481" spans="13:21" s="104" customFormat="1" ht="15.75">
      <c r="M63481" s="172"/>
      <c r="N63481" s="172"/>
      <c r="O63481" s="172"/>
      <c r="U63481" s="173"/>
    </row>
    <row r="63482" spans="13:21" s="104" customFormat="1" ht="15.75">
      <c r="M63482" s="172"/>
      <c r="N63482" s="172"/>
      <c r="O63482" s="172"/>
      <c r="U63482" s="173"/>
    </row>
    <row r="63483" spans="13:21" s="104" customFormat="1" ht="15.75">
      <c r="M63483" s="172"/>
      <c r="N63483" s="172"/>
      <c r="O63483" s="172"/>
      <c r="U63483" s="173"/>
    </row>
    <row r="63484" spans="13:21" s="104" customFormat="1" ht="15.75">
      <c r="M63484" s="172"/>
      <c r="N63484" s="172"/>
      <c r="O63484" s="172"/>
      <c r="U63484" s="173"/>
    </row>
    <row r="63485" spans="13:21" s="104" customFormat="1" ht="15.75">
      <c r="M63485" s="172"/>
      <c r="N63485" s="172"/>
      <c r="O63485" s="172"/>
      <c r="U63485" s="173"/>
    </row>
    <row r="63486" spans="13:21" s="104" customFormat="1" ht="15.75">
      <c r="M63486" s="172"/>
      <c r="N63486" s="172"/>
      <c r="O63486" s="172"/>
      <c r="U63486" s="173"/>
    </row>
    <row r="63487" spans="13:21" s="104" customFormat="1" ht="15.75">
      <c r="M63487" s="172"/>
      <c r="N63487" s="172"/>
      <c r="O63487" s="172"/>
      <c r="U63487" s="173"/>
    </row>
    <row r="63488" spans="13:21" s="104" customFormat="1" ht="15.75">
      <c r="M63488" s="172"/>
      <c r="N63488" s="172"/>
      <c r="O63488" s="172"/>
      <c r="U63488" s="173"/>
    </row>
    <row r="63489" spans="13:21" s="104" customFormat="1" ht="15.75">
      <c r="M63489" s="172"/>
      <c r="N63489" s="172"/>
      <c r="O63489" s="172"/>
      <c r="U63489" s="173"/>
    </row>
    <row r="63490" spans="13:21" s="104" customFormat="1" ht="15.75">
      <c r="M63490" s="172"/>
      <c r="N63490" s="172"/>
      <c r="O63490" s="172"/>
      <c r="U63490" s="173"/>
    </row>
    <row r="63491" spans="13:21" s="104" customFormat="1" ht="15.75">
      <c r="M63491" s="172"/>
      <c r="N63491" s="172"/>
      <c r="O63491" s="172"/>
      <c r="U63491" s="173"/>
    </row>
    <row r="63492" spans="13:21" s="104" customFormat="1" ht="15.75">
      <c r="M63492" s="172"/>
      <c r="N63492" s="172"/>
      <c r="O63492" s="172"/>
      <c r="U63492" s="173"/>
    </row>
    <row r="63493" spans="13:21" s="104" customFormat="1" ht="15.75">
      <c r="M63493" s="172"/>
      <c r="N63493" s="172"/>
      <c r="O63493" s="172"/>
      <c r="U63493" s="173"/>
    </row>
    <row r="63494" spans="13:21" s="104" customFormat="1" ht="15.75">
      <c r="M63494" s="172"/>
      <c r="N63494" s="172"/>
      <c r="O63494" s="172"/>
      <c r="U63494" s="173"/>
    </row>
    <row r="63495" spans="13:21" s="104" customFormat="1" ht="15.75">
      <c r="M63495" s="172"/>
      <c r="N63495" s="172"/>
      <c r="O63495" s="172"/>
      <c r="U63495" s="173"/>
    </row>
    <row r="63496" spans="13:21" s="104" customFormat="1" ht="15.75">
      <c r="M63496" s="172"/>
      <c r="N63496" s="172"/>
      <c r="O63496" s="172"/>
      <c r="U63496" s="173"/>
    </row>
    <row r="63497" spans="13:21" s="104" customFormat="1" ht="15.75">
      <c r="M63497" s="172"/>
      <c r="N63497" s="172"/>
      <c r="O63497" s="172"/>
      <c r="U63497" s="173"/>
    </row>
    <row r="63498" spans="13:21" s="104" customFormat="1" ht="15.75">
      <c r="M63498" s="172"/>
      <c r="N63498" s="172"/>
      <c r="O63498" s="172"/>
      <c r="U63498" s="173"/>
    </row>
    <row r="63499" spans="13:21" s="104" customFormat="1" ht="15.75">
      <c r="M63499" s="172"/>
      <c r="N63499" s="172"/>
      <c r="O63499" s="172"/>
      <c r="U63499" s="173"/>
    </row>
    <row r="63500" spans="13:21" s="104" customFormat="1" ht="15.75">
      <c r="M63500" s="172"/>
      <c r="N63500" s="172"/>
      <c r="O63500" s="172"/>
      <c r="U63500" s="173"/>
    </row>
    <row r="63501" spans="13:21" s="104" customFormat="1" ht="15.75">
      <c r="M63501" s="172"/>
      <c r="N63501" s="172"/>
      <c r="O63501" s="172"/>
      <c r="U63501" s="173"/>
    </row>
    <row r="63502" spans="13:21" s="104" customFormat="1" ht="15.75">
      <c r="M63502" s="172"/>
      <c r="N63502" s="172"/>
      <c r="O63502" s="172"/>
      <c r="U63502" s="173"/>
    </row>
    <row r="63503" spans="13:21" s="104" customFormat="1" ht="15.75">
      <c r="M63503" s="172"/>
      <c r="N63503" s="172"/>
      <c r="O63503" s="172"/>
      <c r="U63503" s="173"/>
    </row>
    <row r="63504" spans="13:21" s="104" customFormat="1" ht="15.75">
      <c r="M63504" s="172"/>
      <c r="N63504" s="172"/>
      <c r="O63504" s="172"/>
      <c r="U63504" s="173"/>
    </row>
    <row r="63505" spans="13:21" s="104" customFormat="1" ht="15.75">
      <c r="M63505" s="172"/>
      <c r="N63505" s="172"/>
      <c r="O63505" s="172"/>
      <c r="U63505" s="173"/>
    </row>
    <row r="63506" spans="13:21" s="104" customFormat="1" ht="15.75">
      <c r="M63506" s="172"/>
      <c r="N63506" s="172"/>
      <c r="O63506" s="172"/>
      <c r="U63506" s="173"/>
    </row>
    <row r="63507" spans="13:21" s="104" customFormat="1" ht="15.75">
      <c r="M63507" s="172"/>
      <c r="N63507" s="172"/>
      <c r="O63507" s="172"/>
      <c r="U63507" s="173"/>
    </row>
    <row r="63508" spans="13:21" s="104" customFormat="1" ht="15.75">
      <c r="M63508" s="172"/>
      <c r="N63508" s="172"/>
      <c r="O63508" s="172"/>
      <c r="U63508" s="173"/>
    </row>
    <row r="63509" spans="13:21" s="104" customFormat="1" ht="15.75">
      <c r="M63509" s="172"/>
      <c r="N63509" s="172"/>
      <c r="O63509" s="172"/>
      <c r="U63509" s="173"/>
    </row>
    <row r="63510" spans="13:21" s="104" customFormat="1" ht="15.75">
      <c r="M63510" s="172"/>
      <c r="N63510" s="172"/>
      <c r="O63510" s="172"/>
      <c r="U63510" s="173"/>
    </row>
    <row r="63511" spans="13:21" s="104" customFormat="1" ht="15.75">
      <c r="M63511" s="172"/>
      <c r="N63511" s="172"/>
      <c r="O63511" s="172"/>
      <c r="U63511" s="173"/>
    </row>
    <row r="63512" spans="13:21" s="104" customFormat="1" ht="15.75">
      <c r="M63512" s="172"/>
      <c r="N63512" s="172"/>
      <c r="O63512" s="172"/>
      <c r="U63512" s="173"/>
    </row>
    <row r="63513" spans="13:21" s="104" customFormat="1" ht="15.75">
      <c r="M63513" s="172"/>
      <c r="N63513" s="172"/>
      <c r="O63513" s="172"/>
      <c r="U63513" s="173"/>
    </row>
    <row r="63514" spans="13:21" s="104" customFormat="1" ht="15.75">
      <c r="M63514" s="172"/>
      <c r="N63514" s="172"/>
      <c r="O63514" s="172"/>
      <c r="U63514" s="173"/>
    </row>
    <row r="63515" spans="13:21" s="104" customFormat="1" ht="15.75">
      <c r="M63515" s="172"/>
      <c r="N63515" s="172"/>
      <c r="O63515" s="172"/>
      <c r="U63515" s="173"/>
    </row>
    <row r="63516" spans="13:21" s="104" customFormat="1" ht="15.75">
      <c r="M63516" s="172"/>
      <c r="N63516" s="172"/>
      <c r="O63516" s="172"/>
      <c r="U63516" s="173"/>
    </row>
    <row r="63517" spans="13:21" s="104" customFormat="1" ht="15.75">
      <c r="M63517" s="172"/>
      <c r="N63517" s="172"/>
      <c r="O63517" s="172"/>
      <c r="U63517" s="173"/>
    </row>
    <row r="63518" spans="13:21" s="104" customFormat="1" ht="15.75">
      <c r="M63518" s="172"/>
      <c r="N63518" s="172"/>
      <c r="O63518" s="172"/>
      <c r="U63518" s="173"/>
    </row>
    <row r="63519" spans="13:21" s="104" customFormat="1" ht="15.75">
      <c r="M63519" s="172"/>
      <c r="N63519" s="172"/>
      <c r="O63519" s="172"/>
      <c r="U63519" s="173"/>
    </row>
    <row r="63520" spans="13:21" s="104" customFormat="1" ht="15.75">
      <c r="M63520" s="172"/>
      <c r="N63520" s="172"/>
      <c r="O63520" s="172"/>
      <c r="U63520" s="173"/>
    </row>
    <row r="63521" spans="13:21" s="104" customFormat="1" ht="15.75">
      <c r="M63521" s="172"/>
      <c r="N63521" s="172"/>
      <c r="O63521" s="172"/>
      <c r="U63521" s="173"/>
    </row>
    <row r="63522" spans="13:21" s="104" customFormat="1" ht="15.75">
      <c r="M63522" s="172"/>
      <c r="N63522" s="172"/>
      <c r="O63522" s="172"/>
      <c r="U63522" s="173"/>
    </row>
    <row r="63523" spans="13:21" s="104" customFormat="1" ht="15.75">
      <c r="M63523" s="172"/>
      <c r="N63523" s="172"/>
      <c r="O63523" s="172"/>
      <c r="U63523" s="173"/>
    </row>
    <row r="63524" spans="13:21" s="104" customFormat="1" ht="15.75">
      <c r="M63524" s="172"/>
      <c r="N63524" s="172"/>
      <c r="O63524" s="172"/>
      <c r="U63524" s="173"/>
    </row>
    <row r="63525" spans="13:21" s="104" customFormat="1" ht="15.75">
      <c r="M63525" s="172"/>
      <c r="N63525" s="172"/>
      <c r="O63525" s="172"/>
      <c r="U63525" s="173"/>
    </row>
    <row r="63526" spans="13:21" s="104" customFormat="1" ht="15.75">
      <c r="M63526" s="172"/>
      <c r="N63526" s="172"/>
      <c r="O63526" s="172"/>
      <c r="U63526" s="173"/>
    </row>
    <row r="63527" spans="13:21" s="104" customFormat="1" ht="15.75">
      <c r="M63527" s="172"/>
      <c r="N63527" s="172"/>
      <c r="O63527" s="172"/>
      <c r="U63527" s="173"/>
    </row>
    <row r="63528" spans="13:21" s="104" customFormat="1" ht="15.75">
      <c r="M63528" s="172"/>
      <c r="N63528" s="172"/>
      <c r="O63528" s="172"/>
      <c r="U63528" s="173"/>
    </row>
    <row r="63529" spans="13:21" s="104" customFormat="1" ht="15.75">
      <c r="M63529" s="172"/>
      <c r="N63529" s="172"/>
      <c r="O63529" s="172"/>
      <c r="U63529" s="173"/>
    </row>
    <row r="63530" spans="13:21" s="104" customFormat="1" ht="15.75">
      <c r="M63530" s="172"/>
      <c r="N63530" s="172"/>
      <c r="O63530" s="172"/>
      <c r="U63530" s="173"/>
    </row>
    <row r="63531" spans="13:21" s="104" customFormat="1" ht="15.75">
      <c r="M63531" s="172"/>
      <c r="N63531" s="172"/>
      <c r="O63531" s="172"/>
      <c r="U63531" s="173"/>
    </row>
    <row r="63532" spans="13:21" s="104" customFormat="1" ht="15.75">
      <c r="M63532" s="172"/>
      <c r="N63532" s="172"/>
      <c r="O63532" s="172"/>
      <c r="U63532" s="173"/>
    </row>
    <row r="63533" spans="13:21" s="104" customFormat="1" ht="15.75">
      <c r="M63533" s="172"/>
      <c r="N63533" s="172"/>
      <c r="O63533" s="172"/>
      <c r="U63533" s="173"/>
    </row>
    <row r="63534" spans="13:21" s="104" customFormat="1" ht="15.75">
      <c r="M63534" s="172"/>
      <c r="N63534" s="172"/>
      <c r="O63534" s="172"/>
      <c r="U63534" s="173"/>
    </row>
    <row r="63535" spans="13:21" s="104" customFormat="1" ht="15.75">
      <c r="M63535" s="172"/>
      <c r="N63535" s="172"/>
      <c r="O63535" s="172"/>
      <c r="U63535" s="173"/>
    </row>
    <row r="63536" spans="13:21" s="104" customFormat="1" ht="15.75">
      <c r="M63536" s="172"/>
      <c r="N63536" s="172"/>
      <c r="O63536" s="172"/>
      <c r="U63536" s="173"/>
    </row>
    <row r="63537" spans="13:21" s="104" customFormat="1" ht="15.75">
      <c r="M63537" s="172"/>
      <c r="N63537" s="172"/>
      <c r="O63537" s="172"/>
      <c r="U63537" s="173"/>
    </row>
    <row r="63538" spans="13:21" s="104" customFormat="1" ht="15.75">
      <c r="M63538" s="172"/>
      <c r="N63538" s="172"/>
      <c r="O63538" s="172"/>
      <c r="U63538" s="173"/>
    </row>
    <row r="63539" spans="13:21" s="104" customFormat="1" ht="15.75">
      <c r="M63539" s="172"/>
      <c r="N63539" s="172"/>
      <c r="O63539" s="172"/>
      <c r="U63539" s="173"/>
    </row>
    <row r="63540" spans="13:21" s="104" customFormat="1" ht="15.75">
      <c r="M63540" s="172"/>
      <c r="N63540" s="172"/>
      <c r="O63540" s="172"/>
      <c r="U63540" s="173"/>
    </row>
    <row r="63541" spans="13:21" s="104" customFormat="1" ht="15.75">
      <c r="M63541" s="172"/>
      <c r="N63541" s="172"/>
      <c r="O63541" s="172"/>
      <c r="U63541" s="173"/>
    </row>
    <row r="63542" spans="13:21" s="104" customFormat="1" ht="15.75">
      <c r="M63542" s="172"/>
      <c r="N63542" s="172"/>
      <c r="O63542" s="172"/>
      <c r="U63542" s="173"/>
    </row>
    <row r="63543" spans="13:21" s="104" customFormat="1" ht="15.75">
      <c r="M63543" s="172"/>
      <c r="N63543" s="172"/>
      <c r="O63543" s="172"/>
      <c r="U63543" s="173"/>
    </row>
    <row r="63544" spans="13:21" s="104" customFormat="1" ht="15.75">
      <c r="M63544" s="172"/>
      <c r="N63544" s="172"/>
      <c r="O63544" s="172"/>
      <c r="U63544" s="173"/>
    </row>
    <row r="63545" spans="13:21" s="104" customFormat="1" ht="15.75">
      <c r="M63545" s="172"/>
      <c r="N63545" s="172"/>
      <c r="O63545" s="172"/>
      <c r="U63545" s="173"/>
    </row>
    <row r="63546" spans="13:21" s="104" customFormat="1" ht="15.75">
      <c r="M63546" s="172"/>
      <c r="N63546" s="172"/>
      <c r="O63546" s="172"/>
      <c r="U63546" s="173"/>
    </row>
    <row r="63547" spans="13:21" s="104" customFormat="1" ht="15.75">
      <c r="M63547" s="172"/>
      <c r="N63547" s="172"/>
      <c r="O63547" s="172"/>
      <c r="U63547" s="173"/>
    </row>
    <row r="63548" spans="13:21" s="104" customFormat="1" ht="15.75">
      <c r="M63548" s="172"/>
      <c r="N63548" s="172"/>
      <c r="O63548" s="172"/>
      <c r="U63548" s="173"/>
    </row>
    <row r="63549" spans="13:21" s="104" customFormat="1" ht="15.75">
      <c r="M63549" s="172"/>
      <c r="N63549" s="172"/>
      <c r="O63549" s="172"/>
      <c r="U63549" s="173"/>
    </row>
    <row r="63550" spans="13:21" s="104" customFormat="1" ht="15.75">
      <c r="M63550" s="172"/>
      <c r="N63550" s="172"/>
      <c r="O63550" s="172"/>
      <c r="U63550" s="173"/>
    </row>
    <row r="63551" spans="13:21" s="104" customFormat="1" ht="15.75">
      <c r="M63551" s="172"/>
      <c r="N63551" s="172"/>
      <c r="O63551" s="172"/>
      <c r="U63551" s="173"/>
    </row>
    <row r="63552" spans="13:21" s="104" customFormat="1" ht="15.75">
      <c r="M63552" s="172"/>
      <c r="N63552" s="172"/>
      <c r="O63552" s="172"/>
      <c r="U63552" s="173"/>
    </row>
    <row r="63553" spans="13:21" s="104" customFormat="1" ht="15.75">
      <c r="M63553" s="172"/>
      <c r="N63553" s="172"/>
      <c r="O63553" s="172"/>
      <c r="U63553" s="173"/>
    </row>
    <row r="63554" spans="13:21" s="104" customFormat="1" ht="15.75">
      <c r="M63554" s="172"/>
      <c r="N63554" s="172"/>
      <c r="O63554" s="172"/>
      <c r="U63554" s="173"/>
    </row>
    <row r="63555" spans="13:21" s="104" customFormat="1" ht="15.75">
      <c r="M63555" s="172"/>
      <c r="N63555" s="172"/>
      <c r="O63555" s="172"/>
      <c r="U63555" s="173"/>
    </row>
    <row r="63556" spans="13:21" s="104" customFormat="1" ht="15.75">
      <c r="M63556" s="172"/>
      <c r="N63556" s="172"/>
      <c r="O63556" s="172"/>
      <c r="U63556" s="173"/>
    </row>
    <row r="63557" spans="13:21" s="104" customFormat="1" ht="15.75">
      <c r="M63557" s="172"/>
      <c r="N63557" s="172"/>
      <c r="O63557" s="172"/>
      <c r="U63557" s="173"/>
    </row>
    <row r="63558" spans="13:21" s="104" customFormat="1" ht="15.75">
      <c r="M63558" s="172"/>
      <c r="N63558" s="172"/>
      <c r="O63558" s="172"/>
      <c r="U63558" s="173"/>
    </row>
    <row r="63559" spans="13:21" s="104" customFormat="1" ht="15.75">
      <c r="M63559" s="172"/>
      <c r="N63559" s="172"/>
      <c r="O63559" s="172"/>
      <c r="U63559" s="173"/>
    </row>
    <row r="63560" spans="13:21" s="104" customFormat="1" ht="15.75">
      <c r="M63560" s="172"/>
      <c r="N63560" s="172"/>
      <c r="O63560" s="172"/>
      <c r="U63560" s="173"/>
    </row>
    <row r="63561" spans="13:21" s="104" customFormat="1" ht="15.75">
      <c r="M63561" s="172"/>
      <c r="N63561" s="172"/>
      <c r="O63561" s="172"/>
      <c r="U63561" s="173"/>
    </row>
    <row r="63562" spans="13:21" s="104" customFormat="1" ht="15.75">
      <c r="M63562" s="172"/>
      <c r="N63562" s="172"/>
      <c r="O63562" s="172"/>
      <c r="U63562" s="173"/>
    </row>
    <row r="63563" spans="13:21" s="104" customFormat="1" ht="15.75">
      <c r="M63563" s="172"/>
      <c r="N63563" s="172"/>
      <c r="O63563" s="172"/>
      <c r="U63563" s="173"/>
    </row>
    <row r="63564" spans="13:21" s="104" customFormat="1" ht="15.75">
      <c r="M63564" s="172"/>
      <c r="N63564" s="172"/>
      <c r="O63564" s="172"/>
      <c r="U63564" s="173"/>
    </row>
    <row r="63565" spans="13:21" s="104" customFormat="1" ht="15.75">
      <c r="M63565" s="172"/>
      <c r="N63565" s="172"/>
      <c r="O63565" s="172"/>
      <c r="U63565" s="173"/>
    </row>
    <row r="63566" spans="13:21" s="104" customFormat="1" ht="15.75">
      <c r="M63566" s="172"/>
      <c r="N63566" s="172"/>
      <c r="O63566" s="172"/>
      <c r="U63566" s="173"/>
    </row>
    <row r="63567" spans="13:21" s="104" customFormat="1" ht="15.75">
      <c r="M63567" s="172"/>
      <c r="N63567" s="172"/>
      <c r="O63567" s="172"/>
      <c r="U63567" s="173"/>
    </row>
    <row r="63568" spans="13:21" s="104" customFormat="1" ht="15.75">
      <c r="M63568" s="172"/>
      <c r="N63568" s="172"/>
      <c r="O63568" s="172"/>
      <c r="U63568" s="173"/>
    </row>
    <row r="63569" spans="13:21" s="104" customFormat="1" ht="15.75">
      <c r="M63569" s="172"/>
      <c r="N63569" s="172"/>
      <c r="O63569" s="172"/>
      <c r="U63569" s="173"/>
    </row>
    <row r="63570" spans="13:21" s="104" customFormat="1" ht="15.75">
      <c r="M63570" s="172"/>
      <c r="N63570" s="172"/>
      <c r="O63570" s="172"/>
      <c r="U63570" s="173"/>
    </row>
    <row r="63571" spans="13:21" s="104" customFormat="1" ht="15.75">
      <c r="M63571" s="172"/>
      <c r="N63571" s="172"/>
      <c r="O63571" s="172"/>
      <c r="U63571" s="173"/>
    </row>
    <row r="63572" spans="13:21" s="104" customFormat="1" ht="15.75">
      <c r="M63572" s="172"/>
      <c r="N63572" s="172"/>
      <c r="O63572" s="172"/>
      <c r="U63572" s="173"/>
    </row>
    <row r="63573" spans="13:21" s="104" customFormat="1" ht="15.75">
      <c r="M63573" s="172"/>
      <c r="N63573" s="172"/>
      <c r="O63573" s="172"/>
      <c r="U63573" s="173"/>
    </row>
    <row r="63574" spans="13:21" s="104" customFormat="1" ht="15.75">
      <c r="M63574" s="172"/>
      <c r="N63574" s="172"/>
      <c r="O63574" s="172"/>
      <c r="U63574" s="173"/>
    </row>
    <row r="63575" spans="13:21" s="104" customFormat="1" ht="15.75">
      <c r="M63575" s="172"/>
      <c r="N63575" s="172"/>
      <c r="O63575" s="172"/>
      <c r="U63575" s="173"/>
    </row>
    <row r="63576" spans="13:21" s="104" customFormat="1" ht="15.75">
      <c r="M63576" s="172"/>
      <c r="N63576" s="172"/>
      <c r="O63576" s="172"/>
      <c r="U63576" s="173"/>
    </row>
    <row r="63577" spans="13:21" s="104" customFormat="1" ht="15.75">
      <c r="M63577" s="172"/>
      <c r="N63577" s="172"/>
      <c r="O63577" s="172"/>
      <c r="U63577" s="173"/>
    </row>
    <row r="63578" spans="13:21" s="104" customFormat="1" ht="15.75">
      <c r="M63578" s="172"/>
      <c r="N63578" s="172"/>
      <c r="O63578" s="172"/>
      <c r="U63578" s="173"/>
    </row>
    <row r="63579" spans="13:21" s="104" customFormat="1" ht="15.75">
      <c r="M63579" s="172"/>
      <c r="N63579" s="172"/>
      <c r="O63579" s="172"/>
      <c r="U63579" s="173"/>
    </row>
    <row r="63580" spans="13:21" s="104" customFormat="1" ht="15.75">
      <c r="M63580" s="172"/>
      <c r="N63580" s="172"/>
      <c r="O63580" s="172"/>
      <c r="U63580" s="173"/>
    </row>
    <row r="63581" spans="13:21" s="104" customFormat="1" ht="15.75">
      <c r="M63581" s="172"/>
      <c r="N63581" s="172"/>
      <c r="O63581" s="172"/>
      <c r="U63581" s="173"/>
    </row>
    <row r="63582" spans="13:21" s="104" customFormat="1" ht="15.75">
      <c r="M63582" s="172"/>
      <c r="N63582" s="172"/>
      <c r="O63582" s="172"/>
      <c r="U63582" s="173"/>
    </row>
    <row r="63583" spans="13:21" s="104" customFormat="1" ht="15.75">
      <c r="M63583" s="172"/>
      <c r="N63583" s="172"/>
      <c r="O63583" s="172"/>
      <c r="U63583" s="173"/>
    </row>
    <row r="63584" spans="13:21" s="104" customFormat="1" ht="15.75">
      <c r="M63584" s="172"/>
      <c r="N63584" s="172"/>
      <c r="O63584" s="172"/>
      <c r="U63584" s="173"/>
    </row>
    <row r="63585" spans="13:21" s="104" customFormat="1" ht="15.75">
      <c r="M63585" s="172"/>
      <c r="N63585" s="172"/>
      <c r="O63585" s="172"/>
      <c r="U63585" s="173"/>
    </row>
    <row r="63586" spans="13:21" s="104" customFormat="1" ht="15.75">
      <c r="M63586" s="172"/>
      <c r="N63586" s="172"/>
      <c r="O63586" s="172"/>
      <c r="U63586" s="173"/>
    </row>
    <row r="63587" spans="13:21" s="104" customFormat="1" ht="15.75">
      <c r="M63587" s="172"/>
      <c r="N63587" s="172"/>
      <c r="O63587" s="172"/>
      <c r="U63587" s="173"/>
    </row>
    <row r="63588" spans="13:21" s="104" customFormat="1" ht="15.75">
      <c r="M63588" s="172"/>
      <c r="N63588" s="172"/>
      <c r="O63588" s="172"/>
      <c r="U63588" s="173"/>
    </row>
    <row r="63589" spans="13:21" s="104" customFormat="1" ht="15.75">
      <c r="M63589" s="172"/>
      <c r="N63589" s="172"/>
      <c r="O63589" s="172"/>
      <c r="U63589" s="173"/>
    </row>
    <row r="63590" spans="13:21" s="104" customFormat="1" ht="15.75">
      <c r="M63590" s="172"/>
      <c r="N63590" s="172"/>
      <c r="O63590" s="172"/>
      <c r="U63590" s="173"/>
    </row>
    <row r="63591" spans="13:21" s="104" customFormat="1" ht="15.75">
      <c r="M63591" s="172"/>
      <c r="N63591" s="172"/>
      <c r="O63591" s="172"/>
      <c r="U63591" s="173"/>
    </row>
    <row r="63592" spans="13:21" s="104" customFormat="1" ht="15.75">
      <c r="M63592" s="172"/>
      <c r="N63592" s="172"/>
      <c r="O63592" s="172"/>
      <c r="U63592" s="173"/>
    </row>
    <row r="63593" spans="13:21" s="104" customFormat="1" ht="15.75">
      <c r="M63593" s="172"/>
      <c r="N63593" s="172"/>
      <c r="O63593" s="172"/>
      <c r="U63593" s="173"/>
    </row>
    <row r="63594" spans="13:21" s="104" customFormat="1" ht="15.75">
      <c r="M63594" s="172"/>
      <c r="N63594" s="172"/>
      <c r="O63594" s="172"/>
      <c r="U63594" s="173"/>
    </row>
    <row r="63595" spans="13:21" s="104" customFormat="1" ht="15.75">
      <c r="M63595" s="172"/>
      <c r="N63595" s="172"/>
      <c r="O63595" s="172"/>
      <c r="U63595" s="173"/>
    </row>
    <row r="63596" spans="13:21" s="104" customFormat="1" ht="15.75">
      <c r="M63596" s="172"/>
      <c r="N63596" s="172"/>
      <c r="O63596" s="172"/>
      <c r="U63596" s="173"/>
    </row>
    <row r="63597" spans="13:21" s="104" customFormat="1" ht="15.75">
      <c r="M63597" s="172"/>
      <c r="N63597" s="172"/>
      <c r="O63597" s="172"/>
      <c r="U63597" s="173"/>
    </row>
    <row r="63598" spans="13:21" s="104" customFormat="1" ht="15.75">
      <c r="M63598" s="172"/>
      <c r="N63598" s="172"/>
      <c r="O63598" s="172"/>
      <c r="U63598" s="173"/>
    </row>
    <row r="63599" spans="13:21" s="104" customFormat="1" ht="15.75">
      <c r="M63599" s="172"/>
      <c r="N63599" s="172"/>
      <c r="O63599" s="172"/>
      <c r="U63599" s="173"/>
    </row>
    <row r="63600" spans="13:21" s="104" customFormat="1" ht="15.75">
      <c r="M63600" s="172"/>
      <c r="N63600" s="172"/>
      <c r="O63600" s="172"/>
      <c r="U63600" s="173"/>
    </row>
    <row r="63601" spans="13:21" s="104" customFormat="1" ht="15.75">
      <c r="M63601" s="172"/>
      <c r="N63601" s="172"/>
      <c r="O63601" s="172"/>
      <c r="U63601" s="173"/>
    </row>
    <row r="63602" spans="13:21" s="104" customFormat="1" ht="15.75">
      <c r="M63602" s="172"/>
      <c r="N63602" s="172"/>
      <c r="O63602" s="172"/>
      <c r="U63602" s="173"/>
    </row>
    <row r="63603" spans="13:21" s="104" customFormat="1" ht="15.75">
      <c r="M63603" s="172"/>
      <c r="N63603" s="172"/>
      <c r="O63603" s="172"/>
      <c r="U63603" s="173"/>
    </row>
    <row r="63604" spans="13:21" s="104" customFormat="1" ht="15.75">
      <c r="M63604" s="172"/>
      <c r="N63604" s="172"/>
      <c r="O63604" s="172"/>
      <c r="U63604" s="173"/>
    </row>
    <row r="63605" spans="13:21" s="104" customFormat="1" ht="15.75">
      <c r="M63605" s="172"/>
      <c r="N63605" s="172"/>
      <c r="O63605" s="172"/>
      <c r="U63605" s="173"/>
    </row>
    <row r="63606" spans="13:21" s="104" customFormat="1" ht="15.75">
      <c r="M63606" s="172"/>
      <c r="N63606" s="172"/>
      <c r="O63606" s="172"/>
      <c r="U63606" s="173"/>
    </row>
    <row r="63607" spans="13:21" s="104" customFormat="1" ht="15.75">
      <c r="M63607" s="172"/>
      <c r="N63607" s="172"/>
      <c r="O63607" s="172"/>
      <c r="U63607" s="173"/>
    </row>
    <row r="63608" spans="13:21" s="104" customFormat="1" ht="15.75">
      <c r="M63608" s="172"/>
      <c r="N63608" s="172"/>
      <c r="O63608" s="172"/>
      <c r="U63608" s="173"/>
    </row>
    <row r="63609" spans="13:21" s="104" customFormat="1" ht="15.75">
      <c r="M63609" s="172"/>
      <c r="N63609" s="172"/>
      <c r="O63609" s="172"/>
      <c r="U63609" s="173"/>
    </row>
    <row r="63610" spans="13:21" s="104" customFormat="1" ht="15.75">
      <c r="M63610" s="172"/>
      <c r="N63610" s="172"/>
      <c r="O63610" s="172"/>
      <c r="U63610" s="173"/>
    </row>
    <row r="63611" spans="13:21" s="104" customFormat="1" ht="15.75">
      <c r="M63611" s="172"/>
      <c r="N63611" s="172"/>
      <c r="O63611" s="172"/>
      <c r="U63611" s="173"/>
    </row>
    <row r="63612" spans="13:21" s="104" customFormat="1" ht="15.75">
      <c r="M63612" s="172"/>
      <c r="N63612" s="172"/>
      <c r="O63612" s="172"/>
      <c r="U63612" s="173"/>
    </row>
    <row r="63613" spans="13:21" s="104" customFormat="1" ht="15.75">
      <c r="M63613" s="172"/>
      <c r="N63613" s="172"/>
      <c r="O63613" s="172"/>
      <c r="U63613" s="173"/>
    </row>
    <row r="63614" spans="13:21" s="104" customFormat="1" ht="15.75">
      <c r="M63614" s="172"/>
      <c r="N63614" s="172"/>
      <c r="O63614" s="172"/>
      <c r="U63614" s="173"/>
    </row>
    <row r="63615" spans="13:21" s="104" customFormat="1" ht="15.75">
      <c r="M63615" s="172"/>
      <c r="N63615" s="172"/>
      <c r="O63615" s="172"/>
      <c r="U63615" s="173"/>
    </row>
    <row r="63616" spans="13:21" s="104" customFormat="1" ht="15.75">
      <c r="M63616" s="172"/>
      <c r="N63616" s="172"/>
      <c r="O63616" s="172"/>
      <c r="U63616" s="173"/>
    </row>
    <row r="63617" spans="13:21" s="104" customFormat="1" ht="15.75">
      <c r="M63617" s="172"/>
      <c r="N63617" s="172"/>
      <c r="O63617" s="172"/>
      <c r="U63617" s="173"/>
    </row>
    <row r="63618" spans="13:21" s="104" customFormat="1" ht="15.75">
      <c r="M63618" s="172"/>
      <c r="N63618" s="172"/>
      <c r="O63618" s="172"/>
      <c r="U63618" s="173"/>
    </row>
    <row r="63619" spans="13:21" s="104" customFormat="1" ht="15.75">
      <c r="M63619" s="172"/>
      <c r="N63619" s="172"/>
      <c r="O63619" s="172"/>
      <c r="U63619" s="173"/>
    </row>
    <row r="63620" spans="13:21" s="104" customFormat="1" ht="15.75">
      <c r="M63620" s="172"/>
      <c r="N63620" s="172"/>
      <c r="O63620" s="172"/>
      <c r="U63620" s="173"/>
    </row>
    <row r="63621" spans="13:21" s="104" customFormat="1" ht="15.75">
      <c r="M63621" s="172"/>
      <c r="N63621" s="172"/>
      <c r="O63621" s="172"/>
      <c r="U63621" s="173"/>
    </row>
    <row r="63622" spans="13:21" s="104" customFormat="1" ht="15.75">
      <c r="M63622" s="172"/>
      <c r="N63622" s="172"/>
      <c r="O63622" s="172"/>
      <c r="U63622" s="173"/>
    </row>
    <row r="63623" spans="13:21" s="104" customFormat="1" ht="15.75">
      <c r="M63623" s="172"/>
      <c r="N63623" s="172"/>
      <c r="O63623" s="172"/>
      <c r="U63623" s="173"/>
    </row>
    <row r="63624" spans="13:21" s="104" customFormat="1" ht="15.75">
      <c r="M63624" s="172"/>
      <c r="N63624" s="172"/>
      <c r="O63624" s="172"/>
      <c r="U63624" s="173"/>
    </row>
    <row r="63625" spans="13:21" s="104" customFormat="1" ht="15.75">
      <c r="M63625" s="172"/>
      <c r="N63625" s="172"/>
      <c r="O63625" s="172"/>
      <c r="U63625" s="173"/>
    </row>
    <row r="63626" spans="13:21" s="104" customFormat="1" ht="15.75">
      <c r="M63626" s="172"/>
      <c r="N63626" s="172"/>
      <c r="O63626" s="172"/>
      <c r="U63626" s="173"/>
    </row>
    <row r="63627" spans="13:21" s="104" customFormat="1" ht="15.75">
      <c r="M63627" s="172"/>
      <c r="N63627" s="172"/>
      <c r="O63627" s="172"/>
      <c r="U63627" s="173"/>
    </row>
    <row r="63628" spans="13:21" s="104" customFormat="1" ht="15.75">
      <c r="M63628" s="172"/>
      <c r="N63628" s="172"/>
      <c r="O63628" s="172"/>
      <c r="U63628" s="173"/>
    </row>
    <row r="63629" spans="13:21" s="104" customFormat="1" ht="15.75">
      <c r="M63629" s="172"/>
      <c r="N63629" s="172"/>
      <c r="O63629" s="172"/>
      <c r="U63629" s="173"/>
    </row>
    <row r="63630" spans="13:21" s="104" customFormat="1" ht="15.75">
      <c r="M63630" s="172"/>
      <c r="N63630" s="172"/>
      <c r="O63630" s="172"/>
      <c r="U63630" s="173"/>
    </row>
    <row r="63631" spans="13:21" s="104" customFormat="1" ht="15.75">
      <c r="M63631" s="172"/>
      <c r="N63631" s="172"/>
      <c r="O63631" s="172"/>
      <c r="U63631" s="173"/>
    </row>
    <row r="63632" spans="13:21" s="104" customFormat="1" ht="15.75">
      <c r="M63632" s="172"/>
      <c r="N63632" s="172"/>
      <c r="O63632" s="172"/>
      <c r="U63632" s="173"/>
    </row>
    <row r="63633" spans="13:21" s="104" customFormat="1" ht="15.75">
      <c r="M63633" s="172"/>
      <c r="N63633" s="172"/>
      <c r="O63633" s="172"/>
      <c r="U63633" s="173"/>
    </row>
    <row r="63634" spans="13:21" s="104" customFormat="1" ht="15.75">
      <c r="M63634" s="172"/>
      <c r="N63634" s="172"/>
      <c r="O63634" s="172"/>
      <c r="U63634" s="173"/>
    </row>
    <row r="63635" spans="13:21" s="104" customFormat="1" ht="15.75">
      <c r="M63635" s="172"/>
      <c r="N63635" s="172"/>
      <c r="O63635" s="172"/>
      <c r="U63635" s="173"/>
    </row>
    <row r="63636" spans="13:21" s="104" customFormat="1" ht="15.75">
      <c r="M63636" s="172"/>
      <c r="N63636" s="172"/>
      <c r="O63636" s="172"/>
      <c r="U63636" s="173"/>
    </row>
    <row r="63637" spans="13:21" s="104" customFormat="1" ht="15.75">
      <c r="M63637" s="172"/>
      <c r="N63637" s="172"/>
      <c r="O63637" s="172"/>
      <c r="U63637" s="173"/>
    </row>
    <row r="63638" spans="13:21" s="104" customFormat="1" ht="15.75">
      <c r="M63638" s="172"/>
      <c r="N63638" s="172"/>
      <c r="O63638" s="172"/>
      <c r="U63638" s="173"/>
    </row>
    <row r="63639" spans="13:21" s="104" customFormat="1" ht="15.75">
      <c r="M63639" s="172"/>
      <c r="N63639" s="172"/>
      <c r="O63639" s="172"/>
      <c r="U63639" s="173"/>
    </row>
    <row r="63640" spans="13:21" s="104" customFormat="1" ht="15.75">
      <c r="M63640" s="172"/>
      <c r="N63640" s="172"/>
      <c r="O63640" s="172"/>
      <c r="U63640" s="173"/>
    </row>
    <row r="63641" spans="13:21" s="104" customFormat="1" ht="15.75">
      <c r="M63641" s="172"/>
      <c r="N63641" s="172"/>
      <c r="O63641" s="172"/>
      <c r="U63641" s="173"/>
    </row>
    <row r="63642" spans="13:21" s="104" customFormat="1" ht="15.75">
      <c r="M63642" s="172"/>
      <c r="N63642" s="172"/>
      <c r="O63642" s="172"/>
      <c r="U63642" s="173"/>
    </row>
    <row r="63643" spans="13:21" s="104" customFormat="1" ht="15.75">
      <c r="M63643" s="172"/>
      <c r="N63643" s="172"/>
      <c r="O63643" s="172"/>
      <c r="U63643" s="173"/>
    </row>
    <row r="63644" spans="13:21" s="104" customFormat="1" ht="15.75">
      <c r="M63644" s="172"/>
      <c r="N63644" s="172"/>
      <c r="O63644" s="172"/>
      <c r="U63644" s="173"/>
    </row>
    <row r="63645" spans="13:21" s="104" customFormat="1" ht="15.75">
      <c r="M63645" s="172"/>
      <c r="N63645" s="172"/>
      <c r="O63645" s="172"/>
      <c r="U63645" s="173"/>
    </row>
    <row r="63646" spans="13:21" s="104" customFormat="1" ht="15.75">
      <c r="M63646" s="172"/>
      <c r="N63646" s="172"/>
      <c r="O63646" s="172"/>
      <c r="U63646" s="173"/>
    </row>
    <row r="63647" spans="13:21" s="104" customFormat="1" ht="15.75">
      <c r="M63647" s="172"/>
      <c r="N63647" s="172"/>
      <c r="O63647" s="172"/>
      <c r="U63647" s="173"/>
    </row>
    <row r="63648" spans="13:21" s="104" customFormat="1" ht="15.75">
      <c r="M63648" s="172"/>
      <c r="N63648" s="172"/>
      <c r="O63648" s="172"/>
      <c r="U63648" s="173"/>
    </row>
    <row r="63649" spans="13:21" s="104" customFormat="1" ht="15.75">
      <c r="M63649" s="172"/>
      <c r="N63649" s="172"/>
      <c r="O63649" s="172"/>
      <c r="U63649" s="173"/>
    </row>
    <row r="63650" spans="13:21" s="104" customFormat="1" ht="15.75">
      <c r="M63650" s="172"/>
      <c r="N63650" s="172"/>
      <c r="O63650" s="172"/>
      <c r="U63650" s="173"/>
    </row>
    <row r="63651" spans="13:21" s="104" customFormat="1" ht="15.75">
      <c r="M63651" s="172"/>
      <c r="N63651" s="172"/>
      <c r="O63651" s="172"/>
      <c r="U63651" s="173"/>
    </row>
    <row r="63652" spans="13:21" s="104" customFormat="1" ht="15.75">
      <c r="M63652" s="172"/>
      <c r="N63652" s="172"/>
      <c r="O63652" s="172"/>
      <c r="U63652" s="173"/>
    </row>
    <row r="63653" spans="13:21" s="104" customFormat="1" ht="15.75">
      <c r="M63653" s="172"/>
      <c r="N63653" s="172"/>
      <c r="O63653" s="172"/>
      <c r="U63653" s="173"/>
    </row>
    <row r="63654" spans="13:21" s="104" customFormat="1" ht="15.75">
      <c r="M63654" s="172"/>
      <c r="N63654" s="172"/>
      <c r="O63654" s="172"/>
      <c r="U63654" s="173"/>
    </row>
    <row r="63655" spans="13:21" s="104" customFormat="1" ht="15.75">
      <c r="M63655" s="172"/>
      <c r="N63655" s="172"/>
      <c r="O63655" s="172"/>
      <c r="U63655" s="173"/>
    </row>
    <row r="63656" spans="13:21" s="104" customFormat="1" ht="15.75">
      <c r="M63656" s="172"/>
      <c r="N63656" s="172"/>
      <c r="O63656" s="172"/>
      <c r="U63656" s="173"/>
    </row>
    <row r="63657" spans="13:21" s="104" customFormat="1" ht="15.75">
      <c r="M63657" s="172"/>
      <c r="N63657" s="172"/>
      <c r="O63657" s="172"/>
      <c r="U63657" s="173"/>
    </row>
    <row r="63658" spans="13:21" s="104" customFormat="1" ht="15.75">
      <c r="M63658" s="172"/>
      <c r="N63658" s="172"/>
      <c r="O63658" s="172"/>
      <c r="U63658" s="173"/>
    </row>
    <row r="63659" spans="13:21" s="104" customFormat="1" ht="15.75">
      <c r="M63659" s="172"/>
      <c r="N63659" s="172"/>
      <c r="O63659" s="172"/>
      <c r="U63659" s="173"/>
    </row>
    <row r="63660" spans="13:21" s="104" customFormat="1" ht="15.75">
      <c r="M63660" s="172"/>
      <c r="N63660" s="172"/>
      <c r="O63660" s="172"/>
      <c r="U63660" s="173"/>
    </row>
    <row r="63661" spans="13:21" s="104" customFormat="1" ht="15.75">
      <c r="M63661" s="172"/>
      <c r="N63661" s="172"/>
      <c r="O63661" s="172"/>
      <c r="U63661" s="173"/>
    </row>
    <row r="63662" spans="13:21" s="104" customFormat="1" ht="15.75">
      <c r="M63662" s="172"/>
      <c r="N63662" s="172"/>
      <c r="O63662" s="172"/>
      <c r="U63662" s="173"/>
    </row>
    <row r="63663" spans="13:21" s="104" customFormat="1" ht="15.75">
      <c r="M63663" s="172"/>
      <c r="N63663" s="172"/>
      <c r="O63663" s="172"/>
      <c r="U63663" s="173"/>
    </row>
    <row r="63664" spans="13:21" s="104" customFormat="1" ht="15.75">
      <c r="M63664" s="172"/>
      <c r="N63664" s="172"/>
      <c r="O63664" s="172"/>
      <c r="U63664" s="173"/>
    </row>
    <row r="63665" spans="13:21" s="104" customFormat="1" ht="15.75">
      <c r="M63665" s="172"/>
      <c r="N63665" s="172"/>
      <c r="O63665" s="172"/>
      <c r="U63665" s="173"/>
    </row>
    <row r="63666" spans="13:21" s="104" customFormat="1" ht="15.75">
      <c r="M63666" s="172"/>
      <c r="N63666" s="172"/>
      <c r="O63666" s="172"/>
      <c r="U63666" s="173"/>
    </row>
    <row r="63667" spans="13:21" s="104" customFormat="1" ht="15.75">
      <c r="M63667" s="172"/>
      <c r="N63667" s="172"/>
      <c r="O63667" s="172"/>
      <c r="U63667" s="173"/>
    </row>
    <row r="63668" spans="13:21" s="104" customFormat="1" ht="15.75">
      <c r="M63668" s="172"/>
      <c r="N63668" s="172"/>
      <c r="O63668" s="172"/>
      <c r="U63668" s="173"/>
    </row>
    <row r="63669" spans="13:21" s="104" customFormat="1" ht="15.75">
      <c r="M63669" s="172"/>
      <c r="N63669" s="172"/>
      <c r="O63669" s="172"/>
      <c r="U63669" s="173"/>
    </row>
    <row r="63670" spans="13:21" s="104" customFormat="1" ht="15.75">
      <c r="M63670" s="172"/>
      <c r="N63670" s="172"/>
      <c r="O63670" s="172"/>
      <c r="U63670" s="173"/>
    </row>
    <row r="63671" spans="13:21" s="104" customFormat="1" ht="15.75">
      <c r="M63671" s="172"/>
      <c r="N63671" s="172"/>
      <c r="O63671" s="172"/>
      <c r="U63671" s="173"/>
    </row>
    <row r="63672" spans="13:21" s="104" customFormat="1" ht="15.75">
      <c r="M63672" s="172"/>
      <c r="N63672" s="172"/>
      <c r="O63672" s="172"/>
      <c r="U63672" s="173"/>
    </row>
    <row r="63673" spans="13:21" s="104" customFormat="1" ht="15.75">
      <c r="M63673" s="172"/>
      <c r="N63673" s="172"/>
      <c r="O63673" s="172"/>
      <c r="U63673" s="173"/>
    </row>
    <row r="63674" spans="13:21" s="104" customFormat="1" ht="15.75">
      <c r="M63674" s="172"/>
      <c r="N63674" s="172"/>
      <c r="O63674" s="172"/>
      <c r="U63674" s="173"/>
    </row>
    <row r="63675" spans="13:21" s="104" customFormat="1" ht="15.75">
      <c r="M63675" s="172"/>
      <c r="N63675" s="172"/>
      <c r="O63675" s="172"/>
      <c r="U63675" s="173"/>
    </row>
    <row r="63676" spans="13:21" s="104" customFormat="1" ht="15.75">
      <c r="M63676" s="172"/>
      <c r="N63676" s="172"/>
      <c r="O63676" s="172"/>
      <c r="U63676" s="173"/>
    </row>
    <row r="63677" spans="13:21" s="104" customFormat="1" ht="15.75">
      <c r="M63677" s="172"/>
      <c r="N63677" s="172"/>
      <c r="O63677" s="172"/>
      <c r="U63677" s="173"/>
    </row>
    <row r="63678" spans="13:21" s="104" customFormat="1" ht="15.75">
      <c r="M63678" s="172"/>
      <c r="N63678" s="172"/>
      <c r="O63678" s="172"/>
      <c r="U63678" s="173"/>
    </row>
    <row r="63679" spans="13:21" s="104" customFormat="1" ht="15.75">
      <c r="M63679" s="172"/>
      <c r="N63679" s="172"/>
      <c r="O63679" s="172"/>
      <c r="U63679" s="173"/>
    </row>
    <row r="63680" spans="13:21" s="104" customFormat="1" ht="15.75">
      <c r="M63680" s="172"/>
      <c r="N63680" s="172"/>
      <c r="O63680" s="172"/>
      <c r="U63680" s="173"/>
    </row>
    <row r="63681" spans="13:21" s="104" customFormat="1" ht="15.75">
      <c r="M63681" s="172"/>
      <c r="N63681" s="172"/>
      <c r="O63681" s="172"/>
      <c r="U63681" s="173"/>
    </row>
    <row r="63682" spans="13:21" s="104" customFormat="1" ht="15.75">
      <c r="M63682" s="172"/>
      <c r="N63682" s="172"/>
      <c r="O63682" s="172"/>
      <c r="U63682" s="173"/>
    </row>
    <row r="63683" spans="13:21" s="104" customFormat="1" ht="15.75">
      <c r="M63683" s="172"/>
      <c r="N63683" s="172"/>
      <c r="O63683" s="172"/>
      <c r="U63683" s="173"/>
    </row>
    <row r="63684" spans="13:21" s="104" customFormat="1" ht="15.75">
      <c r="M63684" s="172"/>
      <c r="N63684" s="172"/>
      <c r="O63684" s="172"/>
      <c r="U63684" s="173"/>
    </row>
    <row r="63685" spans="13:21" s="104" customFormat="1" ht="15.75">
      <c r="M63685" s="172"/>
      <c r="N63685" s="172"/>
      <c r="O63685" s="172"/>
      <c r="U63685" s="173"/>
    </row>
    <row r="63686" spans="13:21" s="104" customFormat="1" ht="15.75">
      <c r="M63686" s="172"/>
      <c r="N63686" s="172"/>
      <c r="O63686" s="172"/>
      <c r="U63686" s="173"/>
    </row>
    <row r="63687" spans="13:21" s="104" customFormat="1" ht="15.75">
      <c r="M63687" s="172"/>
      <c r="N63687" s="172"/>
      <c r="O63687" s="172"/>
      <c r="U63687" s="173"/>
    </row>
    <row r="63688" spans="13:21" s="104" customFormat="1" ht="15.75">
      <c r="M63688" s="172"/>
      <c r="N63688" s="172"/>
      <c r="O63688" s="172"/>
      <c r="U63688" s="173"/>
    </row>
    <row r="63689" spans="13:21" s="104" customFormat="1" ht="15.75">
      <c r="M63689" s="172"/>
      <c r="N63689" s="172"/>
      <c r="O63689" s="172"/>
      <c r="U63689" s="173"/>
    </row>
    <row r="63690" spans="13:21" s="104" customFormat="1" ht="15.75">
      <c r="M63690" s="172"/>
      <c r="N63690" s="172"/>
      <c r="O63690" s="172"/>
      <c r="U63690" s="173"/>
    </row>
    <row r="63691" spans="13:21" s="104" customFormat="1" ht="15.75">
      <c r="M63691" s="172"/>
      <c r="N63691" s="172"/>
      <c r="O63691" s="172"/>
      <c r="U63691" s="173"/>
    </row>
    <row r="63692" spans="13:21" s="104" customFormat="1" ht="15.75">
      <c r="M63692" s="172"/>
      <c r="N63692" s="172"/>
      <c r="O63692" s="172"/>
      <c r="U63692" s="173"/>
    </row>
    <row r="63693" spans="13:21" s="104" customFormat="1" ht="15.75">
      <c r="M63693" s="172"/>
      <c r="N63693" s="172"/>
      <c r="O63693" s="172"/>
      <c r="U63693" s="173"/>
    </row>
    <row r="63694" spans="13:21" s="104" customFormat="1" ht="15.75">
      <c r="M63694" s="172"/>
      <c r="N63694" s="172"/>
      <c r="O63694" s="172"/>
      <c r="U63694" s="173"/>
    </row>
    <row r="63695" spans="13:21" s="104" customFormat="1" ht="15.75">
      <c r="M63695" s="172"/>
      <c r="N63695" s="172"/>
      <c r="O63695" s="172"/>
      <c r="U63695" s="173"/>
    </row>
    <row r="63696" spans="13:21" s="104" customFormat="1" ht="15.75">
      <c r="M63696" s="172"/>
      <c r="N63696" s="172"/>
      <c r="O63696" s="172"/>
      <c r="U63696" s="173"/>
    </row>
    <row r="63697" spans="13:21" s="104" customFormat="1" ht="15.75">
      <c r="M63697" s="172"/>
      <c r="N63697" s="172"/>
      <c r="O63697" s="172"/>
      <c r="U63697" s="173"/>
    </row>
    <row r="63698" spans="13:21" s="104" customFormat="1" ht="15.75">
      <c r="M63698" s="172"/>
      <c r="N63698" s="172"/>
      <c r="O63698" s="172"/>
      <c r="U63698" s="173"/>
    </row>
    <row r="63699" spans="13:21" s="104" customFormat="1" ht="15.75">
      <c r="M63699" s="172"/>
      <c r="N63699" s="172"/>
      <c r="O63699" s="172"/>
      <c r="U63699" s="173"/>
    </row>
    <row r="63700" spans="13:21" s="104" customFormat="1" ht="15.75">
      <c r="M63700" s="172"/>
      <c r="N63700" s="172"/>
      <c r="O63700" s="172"/>
      <c r="U63700" s="173"/>
    </row>
    <row r="63701" spans="13:21" s="104" customFormat="1" ht="15.75">
      <c r="M63701" s="172"/>
      <c r="N63701" s="172"/>
      <c r="O63701" s="172"/>
      <c r="U63701" s="173"/>
    </row>
    <row r="63702" spans="13:21" s="104" customFormat="1" ht="15.75">
      <c r="M63702" s="172"/>
      <c r="N63702" s="172"/>
      <c r="O63702" s="172"/>
      <c r="U63702" s="173"/>
    </row>
    <row r="63703" spans="13:21" s="104" customFormat="1" ht="15.75">
      <c r="M63703" s="172"/>
      <c r="N63703" s="172"/>
      <c r="O63703" s="172"/>
      <c r="U63703" s="173"/>
    </row>
    <row r="63704" spans="13:21" s="104" customFormat="1" ht="15.75">
      <c r="M63704" s="172"/>
      <c r="N63704" s="172"/>
      <c r="O63704" s="172"/>
      <c r="U63704" s="173"/>
    </row>
    <row r="63705" spans="13:21" s="104" customFormat="1" ht="15.75">
      <c r="M63705" s="172"/>
      <c r="N63705" s="172"/>
      <c r="O63705" s="172"/>
      <c r="U63705" s="173"/>
    </row>
    <row r="63706" spans="13:21" s="104" customFormat="1" ht="15.75">
      <c r="M63706" s="172"/>
      <c r="N63706" s="172"/>
      <c r="O63706" s="172"/>
      <c r="U63706" s="173"/>
    </row>
    <row r="63707" spans="13:21" s="104" customFormat="1" ht="15.75">
      <c r="M63707" s="172"/>
      <c r="N63707" s="172"/>
      <c r="O63707" s="172"/>
      <c r="U63707" s="173"/>
    </row>
    <row r="63708" spans="13:21" s="104" customFormat="1" ht="15.75">
      <c r="M63708" s="172"/>
      <c r="N63708" s="172"/>
      <c r="O63708" s="172"/>
      <c r="U63708" s="173"/>
    </row>
    <row r="63709" spans="13:21" s="104" customFormat="1" ht="15.75">
      <c r="M63709" s="172"/>
      <c r="N63709" s="172"/>
      <c r="O63709" s="172"/>
      <c r="U63709" s="173"/>
    </row>
    <row r="63710" spans="13:21" s="104" customFormat="1" ht="15.75">
      <c r="M63710" s="172"/>
      <c r="N63710" s="172"/>
      <c r="O63710" s="172"/>
      <c r="U63710" s="173"/>
    </row>
    <row r="63711" spans="13:21" s="104" customFormat="1" ht="15.75">
      <c r="M63711" s="172"/>
      <c r="N63711" s="172"/>
      <c r="O63711" s="172"/>
      <c r="U63711" s="173"/>
    </row>
    <row r="63712" spans="13:21" s="104" customFormat="1" ht="15.75">
      <c r="M63712" s="172"/>
      <c r="N63712" s="172"/>
      <c r="O63712" s="172"/>
      <c r="U63712" s="173"/>
    </row>
    <row r="63713" spans="13:21" s="104" customFormat="1" ht="15.75">
      <c r="M63713" s="172"/>
      <c r="N63713" s="172"/>
      <c r="O63713" s="172"/>
      <c r="U63713" s="173"/>
    </row>
    <row r="63714" spans="13:21" s="104" customFormat="1" ht="15.75">
      <c r="M63714" s="172"/>
      <c r="N63714" s="172"/>
      <c r="O63714" s="172"/>
      <c r="U63714" s="173"/>
    </row>
    <row r="63715" spans="13:21" s="104" customFormat="1" ht="15.75">
      <c r="M63715" s="172"/>
      <c r="N63715" s="172"/>
      <c r="O63715" s="172"/>
      <c r="U63715" s="173"/>
    </row>
    <row r="63716" spans="13:21" s="104" customFormat="1" ht="15.75">
      <c r="M63716" s="172"/>
      <c r="N63716" s="172"/>
      <c r="O63716" s="172"/>
      <c r="U63716" s="173"/>
    </row>
    <row r="63717" spans="13:21" s="104" customFormat="1" ht="15.75">
      <c r="M63717" s="172"/>
      <c r="N63717" s="172"/>
      <c r="O63717" s="172"/>
      <c r="U63717" s="173"/>
    </row>
    <row r="63718" spans="13:21" s="104" customFormat="1" ht="15.75">
      <c r="M63718" s="172"/>
      <c r="N63718" s="172"/>
      <c r="O63718" s="172"/>
      <c r="U63718" s="173"/>
    </row>
    <row r="63719" spans="13:21" s="104" customFormat="1" ht="15.75">
      <c r="M63719" s="172"/>
      <c r="N63719" s="172"/>
      <c r="O63719" s="172"/>
      <c r="U63719" s="173"/>
    </row>
    <row r="63720" spans="13:21" s="104" customFormat="1" ht="15.75">
      <c r="M63720" s="172"/>
      <c r="N63720" s="172"/>
      <c r="O63720" s="172"/>
      <c r="U63720" s="173"/>
    </row>
    <row r="63721" spans="13:21" s="104" customFormat="1" ht="15.75">
      <c r="M63721" s="172"/>
      <c r="N63721" s="172"/>
      <c r="O63721" s="172"/>
      <c r="U63721" s="173"/>
    </row>
    <row r="63722" spans="13:21" s="104" customFormat="1" ht="15.75">
      <c r="M63722" s="172"/>
      <c r="N63722" s="172"/>
      <c r="O63722" s="172"/>
      <c r="U63722" s="173"/>
    </row>
    <row r="63723" spans="13:21" s="104" customFormat="1" ht="15.75">
      <c r="M63723" s="172"/>
      <c r="N63723" s="172"/>
      <c r="O63723" s="172"/>
      <c r="U63723" s="173"/>
    </row>
    <row r="63724" spans="13:21" s="104" customFormat="1" ht="15.75">
      <c r="M63724" s="172"/>
      <c r="N63724" s="172"/>
      <c r="O63724" s="172"/>
      <c r="U63724" s="173"/>
    </row>
    <row r="63725" spans="13:21" s="104" customFormat="1" ht="15.75">
      <c r="M63725" s="172"/>
      <c r="N63725" s="172"/>
      <c r="O63725" s="172"/>
      <c r="U63725" s="173"/>
    </row>
    <row r="63726" spans="13:21" s="104" customFormat="1" ht="15.75">
      <c r="M63726" s="172"/>
      <c r="N63726" s="172"/>
      <c r="O63726" s="172"/>
      <c r="U63726" s="173"/>
    </row>
    <row r="63727" spans="13:21" s="104" customFormat="1" ht="15.75">
      <c r="M63727" s="172"/>
      <c r="N63727" s="172"/>
      <c r="O63727" s="172"/>
      <c r="U63727" s="173"/>
    </row>
    <row r="63728" spans="13:21" s="104" customFormat="1" ht="15.75">
      <c r="M63728" s="172"/>
      <c r="N63728" s="172"/>
      <c r="O63728" s="172"/>
      <c r="U63728" s="173"/>
    </row>
    <row r="63729" spans="13:21" s="104" customFormat="1" ht="15.75">
      <c r="M63729" s="172"/>
      <c r="N63729" s="172"/>
      <c r="O63729" s="172"/>
      <c r="U63729" s="173"/>
    </row>
    <row r="63730" spans="13:21" s="104" customFormat="1" ht="15.75">
      <c r="M63730" s="172"/>
      <c r="N63730" s="172"/>
      <c r="O63730" s="172"/>
      <c r="U63730" s="173"/>
    </row>
    <row r="63731" spans="13:21" s="104" customFormat="1" ht="15.75">
      <c r="M63731" s="172"/>
      <c r="N63731" s="172"/>
      <c r="O63731" s="172"/>
      <c r="U63731" s="173"/>
    </row>
    <row r="63732" spans="13:21" s="104" customFormat="1" ht="15.75">
      <c r="M63732" s="172"/>
      <c r="N63732" s="172"/>
      <c r="O63732" s="172"/>
      <c r="U63732" s="173"/>
    </row>
    <row r="63733" spans="13:21" s="104" customFormat="1" ht="15.75">
      <c r="M63733" s="172"/>
      <c r="N63733" s="172"/>
      <c r="O63733" s="172"/>
      <c r="U63733" s="173"/>
    </row>
    <row r="63734" spans="13:21" s="104" customFormat="1" ht="15.75">
      <c r="M63734" s="172"/>
      <c r="N63734" s="172"/>
      <c r="O63734" s="172"/>
      <c r="U63734" s="173"/>
    </row>
    <row r="63735" spans="13:21" s="104" customFormat="1" ht="15.75">
      <c r="M63735" s="172"/>
      <c r="N63735" s="172"/>
      <c r="O63735" s="172"/>
      <c r="U63735" s="173"/>
    </row>
    <row r="63736" spans="13:21" s="104" customFormat="1" ht="15.75">
      <c r="M63736" s="172"/>
      <c r="N63736" s="172"/>
      <c r="O63736" s="172"/>
      <c r="U63736" s="173"/>
    </row>
    <row r="63737" spans="13:21" s="104" customFormat="1" ht="15.75">
      <c r="M63737" s="172"/>
      <c r="N63737" s="172"/>
      <c r="O63737" s="172"/>
      <c r="U63737" s="173"/>
    </row>
    <row r="63738" spans="13:21" s="104" customFormat="1" ht="15.75">
      <c r="M63738" s="172"/>
      <c r="N63738" s="172"/>
      <c r="O63738" s="172"/>
      <c r="U63738" s="173"/>
    </row>
    <row r="63739" spans="13:21" s="104" customFormat="1" ht="15.75">
      <c r="M63739" s="172"/>
      <c r="N63739" s="172"/>
      <c r="O63739" s="172"/>
      <c r="U63739" s="173"/>
    </row>
    <row r="63740" spans="13:21" s="104" customFormat="1" ht="15.75">
      <c r="M63740" s="172"/>
      <c r="N63740" s="172"/>
      <c r="O63740" s="172"/>
      <c r="U63740" s="173"/>
    </row>
    <row r="63741" spans="13:21" s="104" customFormat="1" ht="15.75">
      <c r="M63741" s="172"/>
      <c r="N63741" s="172"/>
      <c r="O63741" s="172"/>
      <c r="U63741" s="173"/>
    </row>
    <row r="63742" spans="13:21" s="104" customFormat="1" ht="15.75">
      <c r="M63742" s="172"/>
      <c r="N63742" s="172"/>
      <c r="O63742" s="172"/>
      <c r="U63742" s="173"/>
    </row>
    <row r="63743" spans="13:21" s="104" customFormat="1" ht="15.75">
      <c r="M63743" s="172"/>
      <c r="N63743" s="172"/>
      <c r="O63743" s="172"/>
      <c r="U63743" s="173"/>
    </row>
    <row r="63744" spans="13:21" s="104" customFormat="1" ht="15.75">
      <c r="M63744" s="172"/>
      <c r="N63744" s="172"/>
      <c r="O63744" s="172"/>
      <c r="U63744" s="173"/>
    </row>
    <row r="63745" spans="13:21" s="104" customFormat="1" ht="15.75">
      <c r="M63745" s="172"/>
      <c r="N63745" s="172"/>
      <c r="O63745" s="172"/>
      <c r="U63745" s="173"/>
    </row>
    <row r="63746" spans="13:21" s="104" customFormat="1" ht="15.75">
      <c r="M63746" s="172"/>
      <c r="N63746" s="172"/>
      <c r="O63746" s="172"/>
      <c r="U63746" s="173"/>
    </row>
    <row r="63747" spans="13:21" s="104" customFormat="1" ht="15.75">
      <c r="M63747" s="172"/>
      <c r="N63747" s="172"/>
      <c r="O63747" s="172"/>
      <c r="U63747" s="173"/>
    </row>
    <row r="63748" spans="13:21" s="104" customFormat="1" ht="15.75">
      <c r="M63748" s="172"/>
      <c r="N63748" s="172"/>
      <c r="O63748" s="172"/>
      <c r="U63748" s="173"/>
    </row>
    <row r="63749" spans="13:21" s="104" customFormat="1" ht="15.75">
      <c r="M63749" s="172"/>
      <c r="N63749" s="172"/>
      <c r="O63749" s="172"/>
      <c r="U63749" s="173"/>
    </row>
    <row r="63750" spans="13:21" s="104" customFormat="1" ht="15.75">
      <c r="M63750" s="172"/>
      <c r="N63750" s="172"/>
      <c r="O63750" s="172"/>
      <c r="U63750" s="173"/>
    </row>
    <row r="63751" spans="13:21" s="104" customFormat="1" ht="15.75">
      <c r="M63751" s="172"/>
      <c r="N63751" s="172"/>
      <c r="O63751" s="172"/>
      <c r="U63751" s="173"/>
    </row>
    <row r="63752" spans="13:21" s="104" customFormat="1" ht="15.75">
      <c r="M63752" s="172"/>
      <c r="N63752" s="172"/>
      <c r="O63752" s="172"/>
      <c r="U63752" s="173"/>
    </row>
    <row r="63753" spans="13:21" s="104" customFormat="1" ht="15.75">
      <c r="M63753" s="172"/>
      <c r="N63753" s="172"/>
      <c r="O63753" s="172"/>
      <c r="U63753" s="173"/>
    </row>
    <row r="63754" spans="13:21" s="104" customFormat="1" ht="15.75">
      <c r="M63754" s="172"/>
      <c r="N63754" s="172"/>
      <c r="O63754" s="172"/>
      <c r="U63754" s="173"/>
    </row>
    <row r="63755" spans="13:21" s="104" customFormat="1" ht="15.75">
      <c r="M63755" s="172"/>
      <c r="N63755" s="172"/>
      <c r="O63755" s="172"/>
      <c r="U63755" s="173"/>
    </row>
    <row r="63756" spans="13:21" s="104" customFormat="1" ht="15.75">
      <c r="M63756" s="172"/>
      <c r="N63756" s="172"/>
      <c r="O63756" s="172"/>
      <c r="U63756" s="173"/>
    </row>
    <row r="63757" spans="13:21" s="104" customFormat="1" ht="15.75">
      <c r="M63757" s="172"/>
      <c r="N63757" s="172"/>
      <c r="O63757" s="172"/>
      <c r="U63757" s="173"/>
    </row>
    <row r="63758" spans="13:21" s="104" customFormat="1" ht="15.75">
      <c r="M63758" s="172"/>
      <c r="N63758" s="172"/>
      <c r="O63758" s="172"/>
      <c r="U63758" s="173"/>
    </row>
    <row r="63759" spans="13:21" s="104" customFormat="1" ht="15.75">
      <c r="M63759" s="172"/>
      <c r="N63759" s="172"/>
      <c r="O63759" s="172"/>
      <c r="U63759" s="173"/>
    </row>
    <row r="63760" spans="13:21" s="104" customFormat="1" ht="15.75">
      <c r="M63760" s="172"/>
      <c r="N63760" s="172"/>
      <c r="O63760" s="172"/>
      <c r="U63760" s="173"/>
    </row>
    <row r="63761" spans="13:21" s="104" customFormat="1" ht="15.75">
      <c r="M63761" s="172"/>
      <c r="N63761" s="172"/>
      <c r="O63761" s="172"/>
      <c r="U63761" s="173"/>
    </row>
    <row r="63762" spans="13:21" s="104" customFormat="1" ht="15.75">
      <c r="M63762" s="172"/>
      <c r="N63762" s="172"/>
      <c r="O63762" s="172"/>
      <c r="U63762" s="173"/>
    </row>
    <row r="63763" spans="13:21" s="104" customFormat="1" ht="15.75">
      <c r="M63763" s="172"/>
      <c r="N63763" s="172"/>
      <c r="O63763" s="172"/>
      <c r="U63763" s="173"/>
    </row>
    <row r="63764" spans="13:21" s="104" customFormat="1" ht="15.75">
      <c r="M63764" s="172"/>
      <c r="N63764" s="172"/>
      <c r="O63764" s="172"/>
      <c r="U63764" s="173"/>
    </row>
    <row r="63765" spans="13:21" s="104" customFormat="1" ht="15.75">
      <c r="M63765" s="172"/>
      <c r="N63765" s="172"/>
      <c r="O63765" s="172"/>
      <c r="U63765" s="173"/>
    </row>
    <row r="63766" spans="13:21" s="104" customFormat="1" ht="15.75">
      <c r="M63766" s="172"/>
      <c r="N63766" s="172"/>
      <c r="O63766" s="172"/>
      <c r="U63766" s="173"/>
    </row>
    <row r="63767" spans="13:21" s="104" customFormat="1" ht="15.75">
      <c r="M63767" s="172"/>
      <c r="N63767" s="172"/>
      <c r="O63767" s="172"/>
      <c r="U63767" s="173"/>
    </row>
    <row r="63768" spans="13:21" s="104" customFormat="1" ht="15.75">
      <c r="M63768" s="172"/>
      <c r="N63768" s="172"/>
      <c r="O63768" s="172"/>
      <c r="U63768" s="173"/>
    </row>
    <row r="63769" spans="13:21" s="104" customFormat="1" ht="15.75">
      <c r="M63769" s="172"/>
      <c r="N63769" s="172"/>
      <c r="O63769" s="172"/>
      <c r="U63769" s="173"/>
    </row>
    <row r="63770" spans="13:21" s="104" customFormat="1" ht="15.75">
      <c r="M63770" s="172"/>
      <c r="N63770" s="172"/>
      <c r="O63770" s="172"/>
      <c r="U63770" s="173"/>
    </row>
    <row r="63771" spans="13:21" s="104" customFormat="1" ht="15.75">
      <c r="M63771" s="172"/>
      <c r="N63771" s="172"/>
      <c r="O63771" s="172"/>
      <c r="U63771" s="173"/>
    </row>
    <row r="63772" spans="13:21" s="104" customFormat="1" ht="15.75">
      <c r="M63772" s="172"/>
      <c r="N63772" s="172"/>
      <c r="O63772" s="172"/>
      <c r="U63772" s="173"/>
    </row>
    <row r="63773" spans="13:21" s="104" customFormat="1" ht="15.75">
      <c r="M63773" s="172"/>
      <c r="N63773" s="172"/>
      <c r="O63773" s="172"/>
      <c r="U63773" s="173"/>
    </row>
    <row r="63774" spans="13:21" s="104" customFormat="1" ht="15.75">
      <c r="M63774" s="172"/>
      <c r="N63774" s="172"/>
      <c r="O63774" s="172"/>
      <c r="U63774" s="173"/>
    </row>
    <row r="63775" spans="13:21" s="104" customFormat="1" ht="15.75">
      <c r="M63775" s="172"/>
      <c r="N63775" s="172"/>
      <c r="O63775" s="172"/>
      <c r="U63775" s="173"/>
    </row>
    <row r="63776" spans="13:21" s="104" customFormat="1" ht="15.75">
      <c r="M63776" s="172"/>
      <c r="N63776" s="172"/>
      <c r="O63776" s="172"/>
      <c r="U63776" s="173"/>
    </row>
    <row r="63777" spans="13:21" s="104" customFormat="1" ht="15.75">
      <c r="M63777" s="172"/>
      <c r="N63777" s="172"/>
      <c r="O63777" s="172"/>
      <c r="U63777" s="173"/>
    </row>
    <row r="63778" spans="13:21" s="104" customFormat="1" ht="15.75">
      <c r="M63778" s="172"/>
      <c r="N63778" s="172"/>
      <c r="O63778" s="172"/>
      <c r="U63778" s="173"/>
    </row>
    <row r="63779" spans="13:21" s="104" customFormat="1" ht="15.75">
      <c r="M63779" s="172"/>
      <c r="N63779" s="172"/>
      <c r="O63779" s="172"/>
      <c r="U63779" s="173"/>
    </row>
    <row r="63780" spans="13:21" s="104" customFormat="1" ht="15.75">
      <c r="M63780" s="172"/>
      <c r="N63780" s="172"/>
      <c r="O63780" s="172"/>
      <c r="U63780" s="173"/>
    </row>
    <row r="63781" spans="13:21" s="104" customFormat="1" ht="15.75">
      <c r="M63781" s="172"/>
      <c r="N63781" s="172"/>
      <c r="O63781" s="172"/>
      <c r="U63781" s="173"/>
    </row>
    <row r="63782" spans="13:21" s="104" customFormat="1" ht="15.75">
      <c r="M63782" s="172"/>
      <c r="N63782" s="172"/>
      <c r="O63782" s="172"/>
      <c r="U63782" s="173"/>
    </row>
    <row r="63783" spans="13:21" s="104" customFormat="1" ht="15.75">
      <c r="M63783" s="172"/>
      <c r="N63783" s="172"/>
      <c r="O63783" s="172"/>
      <c r="U63783" s="173"/>
    </row>
    <row r="63784" spans="13:21" s="104" customFormat="1" ht="15.75">
      <c r="M63784" s="172"/>
      <c r="N63784" s="172"/>
      <c r="O63784" s="172"/>
      <c r="U63784" s="173"/>
    </row>
    <row r="63785" spans="13:21" s="104" customFormat="1" ht="15.75">
      <c r="M63785" s="172"/>
      <c r="N63785" s="172"/>
      <c r="O63785" s="172"/>
      <c r="U63785" s="173"/>
    </row>
    <row r="63786" spans="13:21" s="104" customFormat="1" ht="15.75">
      <c r="M63786" s="172"/>
      <c r="N63786" s="172"/>
      <c r="O63786" s="172"/>
      <c r="U63786" s="173"/>
    </row>
    <row r="63787" spans="13:21" s="104" customFormat="1" ht="15.75">
      <c r="M63787" s="172"/>
      <c r="N63787" s="172"/>
      <c r="O63787" s="172"/>
      <c r="U63787" s="173"/>
    </row>
    <row r="63788" spans="13:21" s="104" customFormat="1" ht="15.75">
      <c r="M63788" s="172"/>
      <c r="N63788" s="172"/>
      <c r="O63788" s="172"/>
      <c r="U63788" s="173"/>
    </row>
    <row r="63789" spans="13:21" s="104" customFormat="1" ht="15.75">
      <c r="M63789" s="172"/>
      <c r="N63789" s="172"/>
      <c r="O63789" s="172"/>
      <c r="U63789" s="173"/>
    </row>
    <row r="63790" spans="13:21" s="104" customFormat="1" ht="15.75">
      <c r="M63790" s="172"/>
      <c r="N63790" s="172"/>
      <c r="O63790" s="172"/>
      <c r="U63790" s="173"/>
    </row>
    <row r="63791" spans="13:21" s="104" customFormat="1" ht="15.75">
      <c r="M63791" s="172"/>
      <c r="N63791" s="172"/>
      <c r="O63791" s="172"/>
      <c r="U63791" s="173"/>
    </row>
    <row r="63792" spans="13:21" s="104" customFormat="1" ht="15.75">
      <c r="M63792" s="172"/>
      <c r="N63792" s="172"/>
      <c r="O63792" s="172"/>
      <c r="U63792" s="173"/>
    </row>
    <row r="63793" spans="13:21" s="104" customFormat="1" ht="15.75">
      <c r="M63793" s="172"/>
      <c r="N63793" s="172"/>
      <c r="O63793" s="172"/>
      <c r="U63793" s="173"/>
    </row>
    <row r="63794" spans="13:21" s="104" customFormat="1" ht="15.75">
      <c r="M63794" s="172"/>
      <c r="N63794" s="172"/>
      <c r="O63794" s="172"/>
      <c r="U63794" s="173"/>
    </row>
    <row r="63795" spans="13:21" s="104" customFormat="1" ht="15.75">
      <c r="M63795" s="172"/>
      <c r="N63795" s="172"/>
      <c r="O63795" s="172"/>
      <c r="U63795" s="173"/>
    </row>
    <row r="63796" spans="13:21" s="104" customFormat="1" ht="15.75">
      <c r="M63796" s="172"/>
      <c r="N63796" s="172"/>
      <c r="O63796" s="172"/>
      <c r="U63796" s="173"/>
    </row>
    <row r="63797" spans="13:21" s="104" customFormat="1" ht="15.75">
      <c r="M63797" s="172"/>
      <c r="N63797" s="172"/>
      <c r="O63797" s="172"/>
      <c r="U63797" s="173"/>
    </row>
    <row r="63798" spans="13:21" s="104" customFormat="1" ht="15.75">
      <c r="M63798" s="172"/>
      <c r="N63798" s="172"/>
      <c r="O63798" s="172"/>
      <c r="U63798" s="173"/>
    </row>
    <row r="63799" spans="13:21" s="104" customFormat="1" ht="15.75">
      <c r="M63799" s="172"/>
      <c r="N63799" s="172"/>
      <c r="O63799" s="172"/>
      <c r="U63799" s="173"/>
    </row>
    <row r="63800" spans="13:21" s="104" customFormat="1" ht="15.75">
      <c r="M63800" s="172"/>
      <c r="N63800" s="172"/>
      <c r="O63800" s="172"/>
      <c r="U63800" s="173"/>
    </row>
    <row r="63801" spans="13:21" s="104" customFormat="1" ht="15.75">
      <c r="M63801" s="172"/>
      <c r="N63801" s="172"/>
      <c r="O63801" s="172"/>
      <c r="U63801" s="173"/>
    </row>
    <row r="63802" spans="13:21" s="104" customFormat="1" ht="15.75">
      <c r="M63802" s="172"/>
      <c r="N63802" s="172"/>
      <c r="O63802" s="172"/>
      <c r="U63802" s="173"/>
    </row>
    <row r="63803" spans="13:21" s="104" customFormat="1" ht="15.75">
      <c r="M63803" s="172"/>
      <c r="N63803" s="172"/>
      <c r="O63803" s="172"/>
      <c r="U63803" s="173"/>
    </row>
    <row r="63804" spans="13:21" s="104" customFormat="1" ht="15.75">
      <c r="M63804" s="172"/>
      <c r="N63804" s="172"/>
      <c r="O63804" s="172"/>
      <c r="U63804" s="173"/>
    </row>
    <row r="63805" spans="13:21" s="104" customFormat="1" ht="15.75">
      <c r="M63805" s="172"/>
      <c r="N63805" s="172"/>
      <c r="O63805" s="172"/>
      <c r="U63805" s="173"/>
    </row>
    <row r="63806" spans="13:21" s="104" customFormat="1" ht="15.75">
      <c r="M63806" s="172"/>
      <c r="N63806" s="172"/>
      <c r="O63806" s="172"/>
      <c r="U63806" s="173"/>
    </row>
    <row r="63807" spans="13:21" s="104" customFormat="1" ht="15.75">
      <c r="M63807" s="172"/>
      <c r="N63807" s="172"/>
      <c r="O63807" s="172"/>
      <c r="U63807" s="173"/>
    </row>
    <row r="63808" spans="13:21" s="104" customFormat="1" ht="15.75">
      <c r="M63808" s="172"/>
      <c r="N63808" s="172"/>
      <c r="O63808" s="172"/>
      <c r="U63808" s="173"/>
    </row>
    <row r="63809" spans="13:21" s="104" customFormat="1" ht="15.75">
      <c r="M63809" s="172"/>
      <c r="N63809" s="172"/>
      <c r="O63809" s="172"/>
      <c r="U63809" s="173"/>
    </row>
    <row r="63810" spans="13:21" s="104" customFormat="1" ht="15.75">
      <c r="M63810" s="172"/>
      <c r="N63810" s="172"/>
      <c r="O63810" s="172"/>
      <c r="U63810" s="173"/>
    </row>
    <row r="63811" spans="13:21" s="104" customFormat="1" ht="15.75">
      <c r="M63811" s="172"/>
      <c r="N63811" s="172"/>
      <c r="O63811" s="172"/>
      <c r="U63811" s="173"/>
    </row>
    <row r="63812" spans="13:21" s="104" customFormat="1" ht="15.75">
      <c r="M63812" s="172"/>
      <c r="N63812" s="172"/>
      <c r="O63812" s="172"/>
      <c r="U63812" s="173"/>
    </row>
    <row r="63813" spans="13:21" s="104" customFormat="1" ht="15.75">
      <c r="M63813" s="172"/>
      <c r="N63813" s="172"/>
      <c r="O63813" s="172"/>
      <c r="U63813" s="173"/>
    </row>
    <row r="63814" spans="13:21" s="104" customFormat="1" ht="15.75">
      <c r="M63814" s="172"/>
      <c r="N63814" s="172"/>
      <c r="O63814" s="172"/>
      <c r="U63814" s="173"/>
    </row>
    <row r="63815" spans="13:21" s="104" customFormat="1" ht="15.75">
      <c r="M63815" s="172"/>
      <c r="N63815" s="172"/>
      <c r="O63815" s="172"/>
      <c r="U63815" s="173"/>
    </row>
    <row r="63816" spans="13:21" s="104" customFormat="1" ht="15.75">
      <c r="M63816" s="172"/>
      <c r="N63816" s="172"/>
      <c r="O63816" s="172"/>
      <c r="U63816" s="173"/>
    </row>
    <row r="63817" spans="13:21" s="104" customFormat="1" ht="15.75">
      <c r="M63817" s="172"/>
      <c r="N63817" s="172"/>
      <c r="O63817" s="172"/>
      <c r="U63817" s="173"/>
    </row>
    <row r="63818" spans="13:21" s="104" customFormat="1" ht="15.75">
      <c r="M63818" s="172"/>
      <c r="N63818" s="172"/>
      <c r="O63818" s="172"/>
      <c r="U63818" s="173"/>
    </row>
    <row r="63819" spans="13:21" s="104" customFormat="1" ht="15.75">
      <c r="M63819" s="172"/>
      <c r="N63819" s="172"/>
      <c r="O63819" s="172"/>
      <c r="U63819" s="173"/>
    </row>
    <row r="63820" spans="13:21" s="104" customFormat="1" ht="15.75">
      <c r="M63820" s="172"/>
      <c r="N63820" s="172"/>
      <c r="O63820" s="172"/>
      <c r="U63820" s="173"/>
    </row>
    <row r="63821" spans="13:21" s="104" customFormat="1" ht="15.75">
      <c r="M63821" s="172"/>
      <c r="N63821" s="172"/>
      <c r="O63821" s="172"/>
      <c r="U63821" s="173"/>
    </row>
    <row r="63822" spans="13:21" s="104" customFormat="1" ht="15.75">
      <c r="M63822" s="172"/>
      <c r="N63822" s="172"/>
      <c r="O63822" s="172"/>
      <c r="U63822" s="173"/>
    </row>
    <row r="63823" spans="13:21" s="104" customFormat="1" ht="15.75">
      <c r="M63823" s="172"/>
      <c r="N63823" s="172"/>
      <c r="O63823" s="172"/>
      <c r="U63823" s="173"/>
    </row>
    <row r="63824" spans="13:21" s="104" customFormat="1" ht="15.75">
      <c r="M63824" s="172"/>
      <c r="N63824" s="172"/>
      <c r="O63824" s="172"/>
      <c r="U63824" s="173"/>
    </row>
    <row r="63825" spans="13:21" s="104" customFormat="1" ht="15.75">
      <c r="M63825" s="172"/>
      <c r="N63825" s="172"/>
      <c r="O63825" s="172"/>
      <c r="U63825" s="173"/>
    </row>
    <row r="63826" spans="13:21" s="104" customFormat="1" ht="15.75">
      <c r="M63826" s="172"/>
      <c r="N63826" s="172"/>
      <c r="O63826" s="172"/>
      <c r="U63826" s="173"/>
    </row>
    <row r="63827" spans="13:21" s="104" customFormat="1" ht="15.75">
      <c r="M63827" s="172"/>
      <c r="N63827" s="172"/>
      <c r="O63827" s="172"/>
      <c r="U63827" s="173"/>
    </row>
    <row r="63828" spans="13:21" s="104" customFormat="1" ht="15.75">
      <c r="M63828" s="172"/>
      <c r="N63828" s="172"/>
      <c r="O63828" s="172"/>
      <c r="U63828" s="173"/>
    </row>
    <row r="63829" spans="13:21" s="104" customFormat="1" ht="15.75">
      <c r="M63829" s="172"/>
      <c r="N63829" s="172"/>
      <c r="O63829" s="172"/>
      <c r="U63829" s="173"/>
    </row>
    <row r="63830" spans="13:21" s="104" customFormat="1" ht="15.75">
      <c r="M63830" s="172"/>
      <c r="N63830" s="172"/>
      <c r="O63830" s="172"/>
      <c r="U63830" s="173"/>
    </row>
    <row r="63831" spans="13:21" s="104" customFormat="1" ht="15.75">
      <c r="M63831" s="172"/>
      <c r="N63831" s="172"/>
      <c r="O63831" s="172"/>
      <c r="U63831" s="173"/>
    </row>
    <row r="63832" spans="13:21" s="104" customFormat="1" ht="15.75">
      <c r="M63832" s="172"/>
      <c r="N63832" s="172"/>
      <c r="O63832" s="172"/>
      <c r="U63832" s="173"/>
    </row>
    <row r="63833" spans="13:21" s="104" customFormat="1" ht="15.75">
      <c r="M63833" s="172"/>
      <c r="N63833" s="172"/>
      <c r="O63833" s="172"/>
      <c r="U63833" s="173"/>
    </row>
    <row r="63834" spans="13:21" s="104" customFormat="1" ht="15.75">
      <c r="M63834" s="172"/>
      <c r="N63834" s="172"/>
      <c r="O63834" s="172"/>
      <c r="U63834" s="173"/>
    </row>
    <row r="63835" spans="13:21" s="104" customFormat="1" ht="15.75">
      <c r="M63835" s="172"/>
      <c r="N63835" s="172"/>
      <c r="O63835" s="172"/>
      <c r="U63835" s="173"/>
    </row>
    <row r="63836" spans="13:21" s="104" customFormat="1" ht="15.75">
      <c r="M63836" s="172"/>
      <c r="N63836" s="172"/>
      <c r="O63836" s="172"/>
      <c r="U63836" s="173"/>
    </row>
    <row r="63837" spans="13:21" s="104" customFormat="1" ht="15.75">
      <c r="M63837" s="172"/>
      <c r="N63837" s="172"/>
      <c r="O63837" s="172"/>
      <c r="U63837" s="173"/>
    </row>
    <row r="63838" spans="13:21" s="104" customFormat="1" ht="15.75">
      <c r="M63838" s="172"/>
      <c r="N63838" s="172"/>
      <c r="O63838" s="172"/>
      <c r="U63838" s="173"/>
    </row>
    <row r="63839" spans="13:21" s="104" customFormat="1" ht="15.75">
      <c r="M63839" s="172"/>
      <c r="N63839" s="172"/>
      <c r="O63839" s="172"/>
      <c r="U63839" s="173"/>
    </row>
    <row r="63840" spans="13:21" s="104" customFormat="1" ht="15.75">
      <c r="M63840" s="172"/>
      <c r="N63840" s="172"/>
      <c r="O63840" s="172"/>
      <c r="U63840" s="173"/>
    </row>
    <row r="63841" spans="13:21" s="104" customFormat="1" ht="15.75">
      <c r="M63841" s="172"/>
      <c r="N63841" s="172"/>
      <c r="O63841" s="172"/>
      <c r="U63841" s="173"/>
    </row>
    <row r="63842" spans="13:21" s="104" customFormat="1" ht="15.75">
      <c r="M63842" s="172"/>
      <c r="N63842" s="172"/>
      <c r="O63842" s="172"/>
      <c r="U63842" s="173"/>
    </row>
    <row r="63843" spans="13:21" s="104" customFormat="1" ht="15.75">
      <c r="M63843" s="172"/>
      <c r="N63843" s="172"/>
      <c r="O63843" s="172"/>
      <c r="U63843" s="173"/>
    </row>
    <row r="63844" spans="13:21" s="104" customFormat="1" ht="15.75">
      <c r="M63844" s="172"/>
      <c r="N63844" s="172"/>
      <c r="O63844" s="172"/>
      <c r="U63844" s="173"/>
    </row>
    <row r="63845" spans="13:21" s="104" customFormat="1" ht="15.75">
      <c r="M63845" s="172"/>
      <c r="N63845" s="172"/>
      <c r="O63845" s="172"/>
      <c r="U63845" s="173"/>
    </row>
    <row r="63846" spans="13:21" s="104" customFormat="1" ht="15.75">
      <c r="M63846" s="172"/>
      <c r="N63846" s="172"/>
      <c r="O63846" s="172"/>
      <c r="U63846" s="173"/>
    </row>
    <row r="63847" spans="13:21" s="104" customFormat="1" ht="15.75">
      <c r="M63847" s="172"/>
      <c r="N63847" s="172"/>
      <c r="O63847" s="172"/>
      <c r="U63847" s="173"/>
    </row>
    <row r="63848" spans="13:21" s="104" customFormat="1" ht="15.75">
      <c r="M63848" s="172"/>
      <c r="N63848" s="172"/>
      <c r="O63848" s="172"/>
      <c r="U63848" s="173"/>
    </row>
    <row r="63849" spans="13:21" s="104" customFormat="1" ht="15.75">
      <c r="M63849" s="172"/>
      <c r="N63849" s="172"/>
      <c r="O63849" s="172"/>
      <c r="U63849" s="173"/>
    </row>
    <row r="63850" spans="13:21" s="104" customFormat="1" ht="15.75">
      <c r="M63850" s="172"/>
      <c r="N63850" s="172"/>
      <c r="O63850" s="172"/>
      <c r="U63850" s="173"/>
    </row>
    <row r="63851" spans="13:21" s="104" customFormat="1" ht="15.75">
      <c r="M63851" s="172"/>
      <c r="N63851" s="172"/>
      <c r="O63851" s="172"/>
      <c r="U63851" s="173"/>
    </row>
    <row r="63852" spans="13:21" s="104" customFormat="1" ht="15.75">
      <c r="M63852" s="172"/>
      <c r="N63852" s="172"/>
      <c r="O63852" s="172"/>
      <c r="U63852" s="173"/>
    </row>
    <row r="63853" spans="13:21" s="104" customFormat="1" ht="15.75">
      <c r="M63853" s="172"/>
      <c r="N63853" s="172"/>
      <c r="O63853" s="172"/>
      <c r="U63853" s="173"/>
    </row>
    <row r="63854" spans="13:21" s="104" customFormat="1" ht="15.75">
      <c r="M63854" s="172"/>
      <c r="N63854" s="172"/>
      <c r="O63854" s="172"/>
      <c r="U63854" s="173"/>
    </row>
    <row r="63855" spans="13:21" s="104" customFormat="1" ht="15.75">
      <c r="M63855" s="172"/>
      <c r="N63855" s="172"/>
      <c r="O63855" s="172"/>
      <c r="U63855" s="173"/>
    </row>
    <row r="63856" spans="13:21" s="104" customFormat="1" ht="15.75">
      <c r="M63856" s="172"/>
      <c r="N63856" s="172"/>
      <c r="O63856" s="172"/>
      <c r="U63856" s="173"/>
    </row>
    <row r="63857" spans="13:21" s="104" customFormat="1" ht="15.75">
      <c r="M63857" s="172"/>
      <c r="N63857" s="172"/>
      <c r="O63857" s="172"/>
      <c r="U63857" s="173"/>
    </row>
    <row r="63858" spans="13:21" s="104" customFormat="1" ht="15.75">
      <c r="M63858" s="172"/>
      <c r="N63858" s="172"/>
      <c r="O63858" s="172"/>
      <c r="U63858" s="173"/>
    </row>
    <row r="63859" spans="13:21" s="104" customFormat="1" ht="15.75">
      <c r="M63859" s="172"/>
      <c r="N63859" s="172"/>
      <c r="O63859" s="172"/>
      <c r="U63859" s="173"/>
    </row>
    <row r="63860" spans="13:21" s="104" customFormat="1" ht="15.75">
      <c r="M63860" s="172"/>
      <c r="N63860" s="172"/>
      <c r="O63860" s="172"/>
      <c r="U63860" s="173"/>
    </row>
    <row r="63861" spans="13:21" s="104" customFormat="1" ht="15.75">
      <c r="M63861" s="172"/>
      <c r="N63861" s="172"/>
      <c r="O63861" s="172"/>
      <c r="U63861" s="173"/>
    </row>
    <row r="63862" spans="13:21" s="104" customFormat="1" ht="15.75">
      <c r="M63862" s="172"/>
      <c r="N63862" s="172"/>
      <c r="O63862" s="172"/>
      <c r="U63862" s="173"/>
    </row>
    <row r="63863" spans="13:21" s="104" customFormat="1" ht="15.75">
      <c r="M63863" s="172"/>
      <c r="N63863" s="172"/>
      <c r="O63863" s="172"/>
      <c r="U63863" s="173"/>
    </row>
    <row r="63864" spans="13:21" s="104" customFormat="1" ht="15.75">
      <c r="M63864" s="172"/>
      <c r="N63864" s="172"/>
      <c r="O63864" s="172"/>
      <c r="U63864" s="173"/>
    </row>
    <row r="63865" spans="13:21" s="104" customFormat="1" ht="15.75">
      <c r="M63865" s="172"/>
      <c r="N63865" s="172"/>
      <c r="O63865" s="172"/>
      <c r="U63865" s="173"/>
    </row>
    <row r="63866" spans="13:21" s="104" customFormat="1" ht="15.75">
      <c r="M63866" s="172"/>
      <c r="N63866" s="172"/>
      <c r="O63866" s="172"/>
      <c r="U63866" s="173"/>
    </row>
    <row r="63867" spans="13:21" s="104" customFormat="1" ht="15.75">
      <c r="M63867" s="172"/>
      <c r="N63867" s="172"/>
      <c r="O63867" s="172"/>
      <c r="U63867" s="173"/>
    </row>
    <row r="63868" spans="13:21" s="104" customFormat="1" ht="15.75">
      <c r="M63868" s="172"/>
      <c r="N63868" s="172"/>
      <c r="O63868" s="172"/>
      <c r="U63868" s="173"/>
    </row>
    <row r="63869" spans="13:21" s="104" customFormat="1" ht="15.75">
      <c r="M63869" s="172"/>
      <c r="N63869" s="172"/>
      <c r="O63869" s="172"/>
      <c r="U63869" s="173"/>
    </row>
    <row r="63870" spans="13:21" s="104" customFormat="1" ht="15.75">
      <c r="M63870" s="172"/>
      <c r="N63870" s="172"/>
      <c r="O63870" s="172"/>
      <c r="U63870" s="173"/>
    </row>
    <row r="63871" spans="13:21" s="104" customFormat="1" ht="15.75">
      <c r="M63871" s="172"/>
      <c r="N63871" s="172"/>
      <c r="O63871" s="172"/>
      <c r="U63871" s="173"/>
    </row>
    <row r="63872" spans="13:21" s="104" customFormat="1" ht="15.75">
      <c r="M63872" s="172"/>
      <c r="N63872" s="172"/>
      <c r="O63872" s="172"/>
      <c r="U63872" s="173"/>
    </row>
    <row r="63873" spans="13:21" s="104" customFormat="1" ht="15.75">
      <c r="M63873" s="172"/>
      <c r="N63873" s="172"/>
      <c r="O63873" s="172"/>
      <c r="U63873" s="173"/>
    </row>
    <row r="63874" spans="13:21" s="104" customFormat="1" ht="15.75">
      <c r="M63874" s="172"/>
      <c r="N63874" s="172"/>
      <c r="O63874" s="172"/>
      <c r="U63874" s="173"/>
    </row>
    <row r="63875" spans="13:21" s="104" customFormat="1" ht="15.75">
      <c r="M63875" s="172"/>
      <c r="N63875" s="172"/>
      <c r="O63875" s="172"/>
      <c r="U63875" s="173"/>
    </row>
    <row r="63876" spans="13:21" s="104" customFormat="1" ht="15.75">
      <c r="M63876" s="172"/>
      <c r="N63876" s="172"/>
      <c r="O63876" s="172"/>
      <c r="U63876" s="173"/>
    </row>
    <row r="63877" spans="13:21" s="104" customFormat="1" ht="15.75">
      <c r="M63877" s="172"/>
      <c r="N63877" s="172"/>
      <c r="O63877" s="172"/>
      <c r="U63877" s="173"/>
    </row>
    <row r="63878" spans="13:21" s="104" customFormat="1" ht="15.75">
      <c r="M63878" s="172"/>
      <c r="N63878" s="172"/>
      <c r="O63878" s="172"/>
      <c r="U63878" s="173"/>
    </row>
    <row r="63879" spans="13:21" s="104" customFormat="1" ht="15.75">
      <c r="M63879" s="172"/>
      <c r="N63879" s="172"/>
      <c r="O63879" s="172"/>
      <c r="U63879" s="173"/>
    </row>
    <row r="63880" spans="13:21" s="104" customFormat="1" ht="15.75">
      <c r="M63880" s="172"/>
      <c r="N63880" s="172"/>
      <c r="O63880" s="172"/>
      <c r="U63880" s="173"/>
    </row>
    <row r="63881" spans="13:21" s="104" customFormat="1" ht="15.75">
      <c r="M63881" s="172"/>
      <c r="N63881" s="172"/>
      <c r="O63881" s="172"/>
      <c r="U63881" s="173"/>
    </row>
    <row r="63882" spans="13:21" s="104" customFormat="1" ht="15.75">
      <c r="M63882" s="172"/>
      <c r="N63882" s="172"/>
      <c r="O63882" s="172"/>
      <c r="U63882" s="173"/>
    </row>
    <row r="63883" spans="13:21" s="104" customFormat="1" ht="15.75">
      <c r="M63883" s="172"/>
      <c r="N63883" s="172"/>
      <c r="O63883" s="172"/>
      <c r="U63883" s="173"/>
    </row>
    <row r="63884" spans="13:21" s="104" customFormat="1" ht="15.75">
      <c r="M63884" s="172"/>
      <c r="N63884" s="172"/>
      <c r="O63884" s="172"/>
      <c r="U63884" s="173"/>
    </row>
    <row r="63885" spans="13:21" s="104" customFormat="1" ht="15.75">
      <c r="M63885" s="172"/>
      <c r="N63885" s="172"/>
      <c r="O63885" s="172"/>
      <c r="U63885" s="173"/>
    </row>
    <row r="63886" spans="13:21" s="104" customFormat="1" ht="15.75">
      <c r="M63886" s="172"/>
      <c r="N63886" s="172"/>
      <c r="O63886" s="172"/>
      <c r="U63886" s="173"/>
    </row>
    <row r="63887" spans="13:21" s="104" customFormat="1" ht="15.75">
      <c r="M63887" s="172"/>
      <c r="N63887" s="172"/>
      <c r="O63887" s="172"/>
      <c r="U63887" s="173"/>
    </row>
    <row r="63888" spans="13:21" s="104" customFormat="1" ht="15.75">
      <c r="M63888" s="172"/>
      <c r="N63888" s="172"/>
      <c r="O63888" s="172"/>
      <c r="U63888" s="173"/>
    </row>
    <row r="63889" spans="13:21" s="104" customFormat="1" ht="15.75">
      <c r="M63889" s="172"/>
      <c r="N63889" s="172"/>
      <c r="O63889" s="172"/>
      <c r="U63889" s="173"/>
    </row>
    <row r="63890" spans="13:21" s="104" customFormat="1" ht="15.75">
      <c r="M63890" s="172"/>
      <c r="N63890" s="172"/>
      <c r="O63890" s="172"/>
      <c r="U63890" s="173"/>
    </row>
    <row r="63891" spans="13:21" s="104" customFormat="1" ht="15.75">
      <c r="M63891" s="172"/>
      <c r="N63891" s="172"/>
      <c r="O63891" s="172"/>
      <c r="U63891" s="173"/>
    </row>
    <row r="63892" spans="13:21" s="104" customFormat="1" ht="15.75">
      <c r="M63892" s="172"/>
      <c r="N63892" s="172"/>
      <c r="O63892" s="172"/>
      <c r="U63892" s="173"/>
    </row>
    <row r="63893" spans="13:21" s="104" customFormat="1" ht="15.75">
      <c r="M63893" s="172"/>
      <c r="N63893" s="172"/>
      <c r="O63893" s="172"/>
      <c r="U63893" s="173"/>
    </row>
    <row r="63894" spans="13:21" s="104" customFormat="1" ht="15.75">
      <c r="M63894" s="172"/>
      <c r="N63894" s="172"/>
      <c r="O63894" s="172"/>
      <c r="U63894" s="173"/>
    </row>
    <row r="63895" spans="13:21" s="104" customFormat="1" ht="15.75">
      <c r="M63895" s="172"/>
      <c r="N63895" s="172"/>
      <c r="O63895" s="172"/>
      <c r="U63895" s="173"/>
    </row>
    <row r="63896" spans="13:21" s="104" customFormat="1" ht="15.75">
      <c r="M63896" s="172"/>
      <c r="N63896" s="172"/>
      <c r="O63896" s="172"/>
      <c r="U63896" s="173"/>
    </row>
    <row r="63897" spans="13:21" s="104" customFormat="1" ht="15.75">
      <c r="M63897" s="172"/>
      <c r="N63897" s="172"/>
      <c r="O63897" s="172"/>
      <c r="U63897" s="173"/>
    </row>
    <row r="63898" spans="13:21" s="104" customFormat="1" ht="15.75">
      <c r="M63898" s="172"/>
      <c r="N63898" s="172"/>
      <c r="O63898" s="172"/>
      <c r="U63898" s="173"/>
    </row>
    <row r="63899" spans="13:21" s="104" customFormat="1" ht="15.75">
      <c r="M63899" s="172"/>
      <c r="N63899" s="172"/>
      <c r="O63899" s="172"/>
      <c r="U63899" s="173"/>
    </row>
    <row r="63900" spans="13:21" s="104" customFormat="1" ht="15.75">
      <c r="M63900" s="172"/>
      <c r="N63900" s="172"/>
      <c r="O63900" s="172"/>
      <c r="U63900" s="173"/>
    </row>
    <row r="63901" spans="13:21" s="104" customFormat="1" ht="15.75">
      <c r="M63901" s="172"/>
      <c r="N63901" s="172"/>
      <c r="O63901" s="172"/>
      <c r="U63901" s="173"/>
    </row>
    <row r="63902" spans="13:21" s="104" customFormat="1" ht="15.75">
      <c r="M63902" s="172"/>
      <c r="N63902" s="172"/>
      <c r="O63902" s="172"/>
      <c r="U63902" s="173"/>
    </row>
    <row r="63903" spans="13:21" s="104" customFormat="1" ht="15.75">
      <c r="M63903" s="172"/>
      <c r="N63903" s="172"/>
      <c r="O63903" s="172"/>
      <c r="U63903" s="173"/>
    </row>
    <row r="63904" spans="13:21" s="104" customFormat="1" ht="15.75">
      <c r="M63904" s="172"/>
      <c r="N63904" s="172"/>
      <c r="O63904" s="172"/>
      <c r="U63904" s="173"/>
    </row>
    <row r="63905" spans="13:21" s="104" customFormat="1" ht="15.75">
      <c r="M63905" s="172"/>
      <c r="N63905" s="172"/>
      <c r="O63905" s="172"/>
      <c r="U63905" s="173"/>
    </row>
    <row r="63906" spans="13:21" s="104" customFormat="1" ht="15.75">
      <c r="M63906" s="172"/>
      <c r="N63906" s="172"/>
      <c r="O63906" s="172"/>
      <c r="U63906" s="173"/>
    </row>
    <row r="63907" spans="13:21" s="104" customFormat="1" ht="15.75">
      <c r="M63907" s="172"/>
      <c r="N63907" s="172"/>
      <c r="O63907" s="172"/>
      <c r="U63907" s="173"/>
    </row>
    <row r="63908" spans="13:21" s="104" customFormat="1" ht="15.75">
      <c r="M63908" s="172"/>
      <c r="N63908" s="172"/>
      <c r="O63908" s="172"/>
      <c r="U63908" s="173"/>
    </row>
    <row r="63909" spans="13:21" s="104" customFormat="1" ht="15.75">
      <c r="M63909" s="172"/>
      <c r="N63909" s="172"/>
      <c r="O63909" s="172"/>
      <c r="U63909" s="173"/>
    </row>
    <row r="63910" spans="13:21" s="104" customFormat="1" ht="15.75">
      <c r="M63910" s="172"/>
      <c r="N63910" s="172"/>
      <c r="O63910" s="172"/>
      <c r="U63910" s="173"/>
    </row>
    <row r="63911" spans="13:21" s="104" customFormat="1" ht="15.75">
      <c r="M63911" s="172"/>
      <c r="N63911" s="172"/>
      <c r="O63911" s="172"/>
      <c r="U63911" s="173"/>
    </row>
    <row r="63912" spans="13:21" s="104" customFormat="1" ht="15.75">
      <c r="M63912" s="172"/>
      <c r="N63912" s="172"/>
      <c r="O63912" s="172"/>
      <c r="U63912" s="173"/>
    </row>
    <row r="63913" spans="13:21" s="104" customFormat="1" ht="15.75">
      <c r="M63913" s="172"/>
      <c r="N63913" s="172"/>
      <c r="O63913" s="172"/>
      <c r="U63913" s="173"/>
    </row>
    <row r="63914" spans="13:21" s="104" customFormat="1" ht="15.75">
      <c r="M63914" s="172"/>
      <c r="N63914" s="172"/>
      <c r="O63914" s="172"/>
      <c r="U63914" s="173"/>
    </row>
    <row r="63915" spans="13:21" s="104" customFormat="1" ht="15.75">
      <c r="M63915" s="172"/>
      <c r="N63915" s="172"/>
      <c r="O63915" s="172"/>
      <c r="U63915" s="173"/>
    </row>
    <row r="63916" spans="13:21" s="104" customFormat="1" ht="15.75">
      <c r="M63916" s="172"/>
      <c r="N63916" s="172"/>
      <c r="O63916" s="172"/>
      <c r="U63916" s="173"/>
    </row>
    <row r="63917" spans="13:21" s="104" customFormat="1" ht="15.75">
      <c r="M63917" s="172"/>
      <c r="N63917" s="172"/>
      <c r="O63917" s="172"/>
      <c r="U63917" s="173"/>
    </row>
    <row r="63918" spans="13:21" s="104" customFormat="1" ht="15.75">
      <c r="M63918" s="172"/>
      <c r="N63918" s="172"/>
      <c r="O63918" s="172"/>
      <c r="U63918" s="173"/>
    </row>
    <row r="63919" spans="13:21" s="104" customFormat="1" ht="15.75">
      <c r="M63919" s="172"/>
      <c r="N63919" s="172"/>
      <c r="O63919" s="172"/>
      <c r="U63919" s="173"/>
    </row>
    <row r="63920" spans="13:21" s="104" customFormat="1" ht="15.75">
      <c r="M63920" s="172"/>
      <c r="N63920" s="172"/>
      <c r="O63920" s="172"/>
      <c r="U63920" s="173"/>
    </row>
    <row r="63921" spans="13:21" s="104" customFormat="1" ht="15.75">
      <c r="M63921" s="172"/>
      <c r="N63921" s="172"/>
      <c r="O63921" s="172"/>
      <c r="U63921" s="173"/>
    </row>
    <row r="63922" spans="13:21" s="104" customFormat="1" ht="15.75">
      <c r="M63922" s="172"/>
      <c r="N63922" s="172"/>
      <c r="O63922" s="172"/>
      <c r="U63922" s="173"/>
    </row>
    <row r="63923" spans="13:21" s="104" customFormat="1" ht="15.75">
      <c r="M63923" s="172"/>
      <c r="N63923" s="172"/>
      <c r="O63923" s="172"/>
      <c r="U63923" s="173"/>
    </row>
    <row r="63924" spans="13:21" s="104" customFormat="1" ht="15.75">
      <c r="M63924" s="172"/>
      <c r="N63924" s="172"/>
      <c r="O63924" s="172"/>
      <c r="U63924" s="173"/>
    </row>
    <row r="63925" spans="13:21" s="104" customFormat="1" ht="15.75">
      <c r="M63925" s="172"/>
      <c r="N63925" s="172"/>
      <c r="O63925" s="172"/>
      <c r="U63925" s="173"/>
    </row>
    <row r="63926" spans="13:21" s="104" customFormat="1" ht="15.75">
      <c r="M63926" s="172"/>
      <c r="N63926" s="172"/>
      <c r="O63926" s="172"/>
      <c r="U63926" s="173"/>
    </row>
    <row r="63927" spans="13:21" s="104" customFormat="1" ht="15.75">
      <c r="M63927" s="172"/>
      <c r="N63927" s="172"/>
      <c r="O63927" s="172"/>
      <c r="U63927" s="173"/>
    </row>
    <row r="63928" spans="13:21" s="104" customFormat="1" ht="15.75">
      <c r="M63928" s="172"/>
      <c r="N63928" s="172"/>
      <c r="O63928" s="172"/>
      <c r="U63928" s="173"/>
    </row>
    <row r="63929" spans="13:21" s="104" customFormat="1" ht="15.75">
      <c r="M63929" s="172"/>
      <c r="N63929" s="172"/>
      <c r="O63929" s="172"/>
      <c r="U63929" s="173"/>
    </row>
    <row r="63930" spans="13:21" s="104" customFormat="1" ht="15.75">
      <c r="M63930" s="172"/>
      <c r="N63930" s="172"/>
      <c r="O63930" s="172"/>
      <c r="U63930" s="173"/>
    </row>
    <row r="63931" spans="13:21" s="104" customFormat="1" ht="15.75">
      <c r="M63931" s="172"/>
      <c r="N63931" s="172"/>
      <c r="O63931" s="172"/>
      <c r="U63931" s="173"/>
    </row>
    <row r="63932" spans="13:21" s="104" customFormat="1" ht="15.75">
      <c r="M63932" s="172"/>
      <c r="N63932" s="172"/>
      <c r="O63932" s="172"/>
      <c r="U63932" s="173"/>
    </row>
    <row r="63933" spans="13:21" s="104" customFormat="1" ht="15.75">
      <c r="M63933" s="172"/>
      <c r="N63933" s="172"/>
      <c r="O63933" s="172"/>
      <c r="U63933" s="173"/>
    </row>
    <row r="63934" spans="13:21" s="104" customFormat="1" ht="15.75">
      <c r="M63934" s="172"/>
      <c r="N63934" s="172"/>
      <c r="O63934" s="172"/>
      <c r="U63934" s="173"/>
    </row>
    <row r="63935" spans="13:21" s="104" customFormat="1" ht="15.75">
      <c r="M63935" s="172"/>
      <c r="N63935" s="172"/>
      <c r="O63935" s="172"/>
      <c r="U63935" s="173"/>
    </row>
    <row r="63936" spans="13:21" s="104" customFormat="1" ht="15.75">
      <c r="M63936" s="172"/>
      <c r="N63936" s="172"/>
      <c r="O63936" s="172"/>
      <c r="U63936" s="173"/>
    </row>
    <row r="63937" spans="13:21" s="104" customFormat="1" ht="15.75">
      <c r="M63937" s="172"/>
      <c r="N63937" s="172"/>
      <c r="O63937" s="172"/>
      <c r="U63937" s="173"/>
    </row>
    <row r="63938" spans="13:21" s="104" customFormat="1" ht="15.75">
      <c r="M63938" s="172"/>
      <c r="N63938" s="172"/>
      <c r="O63938" s="172"/>
      <c r="U63938" s="173"/>
    </row>
    <row r="63939" spans="13:21" s="104" customFormat="1" ht="15.75">
      <c r="M63939" s="172"/>
      <c r="N63939" s="172"/>
      <c r="O63939" s="172"/>
      <c r="U63939" s="173"/>
    </row>
    <row r="63940" spans="13:21" s="104" customFormat="1" ht="15.75">
      <c r="M63940" s="172"/>
      <c r="N63940" s="172"/>
      <c r="O63940" s="172"/>
      <c r="U63940" s="173"/>
    </row>
    <row r="63941" spans="13:21" s="104" customFormat="1" ht="15.75">
      <c r="M63941" s="172"/>
      <c r="N63941" s="172"/>
      <c r="O63941" s="172"/>
      <c r="U63941" s="173"/>
    </row>
    <row r="63942" spans="13:21" s="104" customFormat="1" ht="15.75">
      <c r="M63942" s="172"/>
      <c r="N63942" s="172"/>
      <c r="O63942" s="172"/>
      <c r="U63942" s="173"/>
    </row>
    <row r="63943" spans="13:21" s="104" customFormat="1" ht="15.75">
      <c r="M63943" s="172"/>
      <c r="N63943" s="172"/>
      <c r="O63943" s="172"/>
      <c r="U63943" s="173"/>
    </row>
    <row r="63944" spans="13:21" s="104" customFormat="1" ht="15.75">
      <c r="M63944" s="172"/>
      <c r="N63944" s="172"/>
      <c r="O63944" s="172"/>
      <c r="U63944" s="173"/>
    </row>
    <row r="63945" spans="13:21" s="104" customFormat="1" ht="15.75">
      <c r="M63945" s="172"/>
      <c r="N63945" s="172"/>
      <c r="O63945" s="172"/>
      <c r="U63945" s="173"/>
    </row>
    <row r="63946" spans="13:21" s="104" customFormat="1" ht="15.75">
      <c r="M63946" s="172"/>
      <c r="N63946" s="172"/>
      <c r="O63946" s="172"/>
      <c r="U63946" s="173"/>
    </row>
    <row r="63947" spans="13:21" s="104" customFormat="1" ht="15.75">
      <c r="M63947" s="172"/>
      <c r="N63947" s="172"/>
      <c r="O63947" s="172"/>
      <c r="U63947" s="173"/>
    </row>
    <row r="63948" spans="13:21" s="104" customFormat="1" ht="15.75">
      <c r="M63948" s="172"/>
      <c r="N63948" s="172"/>
      <c r="O63948" s="172"/>
      <c r="U63948" s="173"/>
    </row>
    <row r="63949" spans="13:21" s="104" customFormat="1" ht="15.75">
      <c r="M63949" s="172"/>
      <c r="N63949" s="172"/>
      <c r="O63949" s="172"/>
      <c r="U63949" s="173"/>
    </row>
    <row r="63950" spans="13:21" s="104" customFormat="1" ht="15.75">
      <c r="M63950" s="172"/>
      <c r="N63950" s="172"/>
      <c r="O63950" s="172"/>
      <c r="U63950" s="173"/>
    </row>
    <row r="63951" spans="13:21" s="104" customFormat="1" ht="15.75">
      <c r="M63951" s="172"/>
      <c r="N63951" s="172"/>
      <c r="O63951" s="172"/>
      <c r="U63951" s="173"/>
    </row>
    <row r="63952" spans="13:21" s="104" customFormat="1" ht="15.75">
      <c r="M63952" s="172"/>
      <c r="N63952" s="172"/>
      <c r="O63952" s="172"/>
      <c r="U63952" s="173"/>
    </row>
    <row r="63953" spans="13:21" s="104" customFormat="1" ht="15.75">
      <c r="M63953" s="172"/>
      <c r="N63953" s="172"/>
      <c r="O63953" s="172"/>
      <c r="U63953" s="173"/>
    </row>
    <row r="63954" spans="13:21" s="104" customFormat="1" ht="15.75">
      <c r="M63954" s="172"/>
      <c r="N63954" s="172"/>
      <c r="O63954" s="172"/>
      <c r="U63954" s="173"/>
    </row>
    <row r="63955" spans="13:21" s="104" customFormat="1" ht="15.75">
      <c r="M63955" s="172"/>
      <c r="N63955" s="172"/>
      <c r="O63955" s="172"/>
      <c r="U63955" s="173"/>
    </row>
    <row r="63956" spans="13:21" s="104" customFormat="1" ht="15.75">
      <c r="M63956" s="172"/>
      <c r="N63956" s="172"/>
      <c r="O63956" s="172"/>
      <c r="U63956" s="173"/>
    </row>
    <row r="63957" spans="13:21" s="104" customFormat="1" ht="15.75">
      <c r="M63957" s="172"/>
      <c r="N63957" s="172"/>
      <c r="O63957" s="172"/>
      <c r="U63957" s="173"/>
    </row>
    <row r="63958" spans="13:21" s="104" customFormat="1" ht="15.75">
      <c r="M63958" s="172"/>
      <c r="N63958" s="172"/>
      <c r="O63958" s="172"/>
      <c r="U63958" s="173"/>
    </row>
    <row r="63959" spans="13:21" s="104" customFormat="1" ht="15.75">
      <c r="M63959" s="172"/>
      <c r="N63959" s="172"/>
      <c r="O63959" s="172"/>
      <c r="U63959" s="173"/>
    </row>
    <row r="63960" spans="13:21" s="104" customFormat="1" ht="15.75">
      <c r="M63960" s="172"/>
      <c r="N63960" s="172"/>
      <c r="O63960" s="172"/>
      <c r="U63960" s="173"/>
    </row>
    <row r="63961" spans="13:21" s="104" customFormat="1" ht="15.75">
      <c r="M63961" s="172"/>
      <c r="N63961" s="172"/>
      <c r="O63961" s="172"/>
      <c r="U63961" s="173"/>
    </row>
    <row r="63962" spans="13:21" s="104" customFormat="1" ht="15.75">
      <c r="M63962" s="172"/>
      <c r="N63962" s="172"/>
      <c r="O63962" s="172"/>
      <c r="U63962" s="173"/>
    </row>
    <row r="63963" spans="13:21" s="104" customFormat="1" ht="15.75">
      <c r="M63963" s="172"/>
      <c r="N63963" s="172"/>
      <c r="O63963" s="172"/>
      <c r="U63963" s="173"/>
    </row>
    <row r="63964" spans="13:21" s="104" customFormat="1" ht="15.75">
      <c r="M63964" s="172"/>
      <c r="N63964" s="172"/>
      <c r="O63964" s="172"/>
      <c r="U63964" s="173"/>
    </row>
    <row r="63965" spans="13:21" s="104" customFormat="1" ht="15.75">
      <c r="M63965" s="172"/>
      <c r="N63965" s="172"/>
      <c r="O63965" s="172"/>
      <c r="U63965" s="173"/>
    </row>
    <row r="63966" spans="13:21" s="104" customFormat="1" ht="15.75">
      <c r="M63966" s="172"/>
      <c r="N63966" s="172"/>
      <c r="O63966" s="172"/>
      <c r="U63966" s="173"/>
    </row>
    <row r="63967" spans="13:21" s="104" customFormat="1" ht="15.75">
      <c r="M63967" s="172"/>
      <c r="N63967" s="172"/>
      <c r="O63967" s="172"/>
      <c r="U63967" s="173"/>
    </row>
    <row r="63968" spans="13:21" s="104" customFormat="1" ht="15.75">
      <c r="M63968" s="172"/>
      <c r="N63968" s="172"/>
      <c r="O63968" s="172"/>
      <c r="U63968" s="173"/>
    </row>
    <row r="63969" spans="13:21" s="104" customFormat="1" ht="15.75">
      <c r="M63969" s="172"/>
      <c r="N63969" s="172"/>
      <c r="O63969" s="172"/>
      <c r="U63969" s="173"/>
    </row>
    <row r="63970" spans="13:21" s="104" customFormat="1" ht="15.75">
      <c r="M63970" s="172"/>
      <c r="N63970" s="172"/>
      <c r="O63970" s="172"/>
      <c r="U63970" s="173"/>
    </row>
    <row r="63971" spans="13:21" s="104" customFormat="1" ht="15.75">
      <c r="M63971" s="172"/>
      <c r="N63971" s="172"/>
      <c r="O63971" s="172"/>
      <c r="U63971" s="173"/>
    </row>
    <row r="63972" spans="13:21" s="104" customFormat="1" ht="15.75">
      <c r="M63972" s="172"/>
      <c r="N63972" s="172"/>
      <c r="O63972" s="172"/>
      <c r="U63972" s="173"/>
    </row>
    <row r="63973" spans="13:21" s="104" customFormat="1" ht="15.75">
      <c r="M63973" s="172"/>
      <c r="N63973" s="172"/>
      <c r="O63973" s="172"/>
      <c r="U63973" s="173"/>
    </row>
    <row r="63974" spans="13:21" s="104" customFormat="1" ht="15.75">
      <c r="M63974" s="172"/>
      <c r="N63974" s="172"/>
      <c r="O63974" s="172"/>
      <c r="U63974" s="173"/>
    </row>
    <row r="63975" spans="13:21" s="104" customFormat="1" ht="15.75">
      <c r="M63975" s="172"/>
      <c r="N63975" s="172"/>
      <c r="O63975" s="172"/>
      <c r="U63975" s="173"/>
    </row>
    <row r="63976" spans="13:21" s="104" customFormat="1" ht="15.75">
      <c r="M63976" s="172"/>
      <c r="N63976" s="172"/>
      <c r="O63976" s="172"/>
      <c r="U63976" s="173"/>
    </row>
    <row r="63977" spans="13:21" s="104" customFormat="1" ht="15.75">
      <c r="M63977" s="172"/>
      <c r="N63977" s="172"/>
      <c r="O63977" s="172"/>
      <c r="U63977" s="173"/>
    </row>
    <row r="63978" spans="13:21" s="104" customFormat="1" ht="15.75">
      <c r="M63978" s="172"/>
      <c r="N63978" s="172"/>
      <c r="O63978" s="172"/>
      <c r="U63978" s="173"/>
    </row>
    <row r="63979" spans="13:21" s="104" customFormat="1" ht="15.75">
      <c r="M63979" s="172"/>
      <c r="N63979" s="172"/>
      <c r="O63979" s="172"/>
      <c r="U63979" s="173"/>
    </row>
    <row r="63980" spans="13:21" s="104" customFormat="1" ht="15.75">
      <c r="M63980" s="172"/>
      <c r="N63980" s="172"/>
      <c r="O63980" s="172"/>
      <c r="U63980" s="173"/>
    </row>
    <row r="63981" spans="13:21" s="104" customFormat="1" ht="15.75">
      <c r="M63981" s="172"/>
      <c r="N63981" s="172"/>
      <c r="O63981" s="172"/>
      <c r="U63981" s="173"/>
    </row>
    <row r="63982" spans="13:21" s="104" customFormat="1" ht="15.75">
      <c r="M63982" s="172"/>
      <c r="N63982" s="172"/>
      <c r="O63982" s="172"/>
      <c r="U63982" s="173"/>
    </row>
    <row r="63983" spans="13:21" s="104" customFormat="1" ht="15.75">
      <c r="M63983" s="172"/>
      <c r="N63983" s="172"/>
      <c r="O63983" s="172"/>
      <c r="U63983" s="173"/>
    </row>
    <row r="63984" spans="13:21" s="104" customFormat="1" ht="15.75">
      <c r="M63984" s="172"/>
      <c r="N63984" s="172"/>
      <c r="O63984" s="172"/>
      <c r="U63984" s="173"/>
    </row>
    <row r="63985" spans="13:21" s="104" customFormat="1" ht="15.75">
      <c r="M63985" s="172"/>
      <c r="N63985" s="172"/>
      <c r="O63985" s="172"/>
      <c r="U63985" s="173"/>
    </row>
    <row r="63986" spans="13:21" s="104" customFormat="1" ht="15.75">
      <c r="M63986" s="172"/>
      <c r="N63986" s="172"/>
      <c r="O63986" s="172"/>
      <c r="U63986" s="173"/>
    </row>
    <row r="63987" spans="13:21" s="104" customFormat="1" ht="15.75">
      <c r="M63987" s="172"/>
      <c r="N63987" s="172"/>
      <c r="O63987" s="172"/>
      <c r="U63987" s="173"/>
    </row>
    <row r="63988" spans="13:21" s="104" customFormat="1" ht="15.75">
      <c r="M63988" s="172"/>
      <c r="N63988" s="172"/>
      <c r="O63988" s="172"/>
      <c r="U63988" s="173"/>
    </row>
    <row r="63989" spans="13:21" s="104" customFormat="1" ht="15.75">
      <c r="M63989" s="172"/>
      <c r="N63989" s="172"/>
      <c r="O63989" s="172"/>
      <c r="U63989" s="173"/>
    </row>
    <row r="63990" spans="13:21" s="104" customFormat="1" ht="15.75">
      <c r="M63990" s="172"/>
      <c r="N63990" s="172"/>
      <c r="O63990" s="172"/>
      <c r="U63990" s="173"/>
    </row>
    <row r="63991" spans="13:21" s="104" customFormat="1" ht="15.75">
      <c r="M63991" s="172"/>
      <c r="N63991" s="172"/>
      <c r="O63991" s="172"/>
      <c r="U63991" s="173"/>
    </row>
    <row r="63992" spans="13:21" s="104" customFormat="1" ht="15.75">
      <c r="M63992" s="172"/>
      <c r="N63992" s="172"/>
      <c r="O63992" s="172"/>
      <c r="U63992" s="173"/>
    </row>
    <row r="63993" spans="13:21" s="104" customFormat="1" ht="15.75">
      <c r="M63993" s="172"/>
      <c r="N63993" s="172"/>
      <c r="O63993" s="172"/>
      <c r="U63993" s="173"/>
    </row>
    <row r="63994" spans="13:21" s="104" customFormat="1" ht="15.75">
      <c r="M63994" s="172"/>
      <c r="N63994" s="172"/>
      <c r="O63994" s="172"/>
      <c r="U63994" s="173"/>
    </row>
    <row r="63995" spans="13:21" s="104" customFormat="1" ht="15.75">
      <c r="M63995" s="172"/>
      <c r="N63995" s="172"/>
      <c r="O63995" s="172"/>
      <c r="U63995" s="173"/>
    </row>
    <row r="63996" spans="13:21" s="104" customFormat="1" ht="15.75">
      <c r="M63996" s="172"/>
      <c r="N63996" s="172"/>
      <c r="O63996" s="172"/>
      <c r="U63996" s="173"/>
    </row>
    <row r="63997" spans="13:21" s="104" customFormat="1" ht="15.75">
      <c r="M63997" s="172"/>
      <c r="N63997" s="172"/>
      <c r="O63997" s="172"/>
      <c r="U63997" s="173"/>
    </row>
    <row r="63998" spans="13:21" s="104" customFormat="1" ht="15.75">
      <c r="M63998" s="172"/>
      <c r="N63998" s="172"/>
      <c r="O63998" s="172"/>
      <c r="U63998" s="173"/>
    </row>
    <row r="63999" spans="13:21" s="104" customFormat="1" ht="15.75">
      <c r="M63999" s="172"/>
      <c r="N63999" s="172"/>
      <c r="O63999" s="172"/>
      <c r="U63999" s="173"/>
    </row>
    <row r="64000" spans="13:21" s="104" customFormat="1" ht="15.75">
      <c r="M64000" s="172"/>
      <c r="N64000" s="172"/>
      <c r="O64000" s="172"/>
      <c r="U64000" s="173"/>
    </row>
    <row r="64001" spans="13:21" s="104" customFormat="1" ht="15.75">
      <c r="M64001" s="172"/>
      <c r="N64001" s="172"/>
      <c r="O64001" s="172"/>
      <c r="U64001" s="173"/>
    </row>
    <row r="64002" spans="13:21" s="104" customFormat="1" ht="15.75">
      <c r="M64002" s="172"/>
      <c r="N64002" s="172"/>
      <c r="O64002" s="172"/>
      <c r="U64002" s="173"/>
    </row>
    <row r="64003" spans="13:21" s="104" customFormat="1" ht="15.75">
      <c r="M64003" s="172"/>
      <c r="N64003" s="172"/>
      <c r="O64003" s="172"/>
      <c r="U64003" s="173"/>
    </row>
    <row r="64004" spans="13:21" s="104" customFormat="1" ht="15.75">
      <c r="M64004" s="172"/>
      <c r="N64004" s="172"/>
      <c r="O64004" s="172"/>
      <c r="U64004" s="173"/>
    </row>
    <row r="64005" spans="13:21" s="104" customFormat="1" ht="15.75">
      <c r="M64005" s="172"/>
      <c r="N64005" s="172"/>
      <c r="O64005" s="172"/>
      <c r="U64005" s="173"/>
    </row>
    <row r="64006" spans="13:21" s="104" customFormat="1" ht="15.75">
      <c r="M64006" s="172"/>
      <c r="N64006" s="172"/>
      <c r="O64006" s="172"/>
      <c r="U64006" s="173"/>
    </row>
    <row r="64007" spans="13:21" s="104" customFormat="1" ht="15.75">
      <c r="M64007" s="172"/>
      <c r="N64007" s="172"/>
      <c r="O64007" s="172"/>
      <c r="U64007" s="173"/>
    </row>
    <row r="64008" spans="13:21" s="104" customFormat="1" ht="15.75">
      <c r="M64008" s="172"/>
      <c r="N64008" s="172"/>
      <c r="O64008" s="172"/>
      <c r="U64008" s="173"/>
    </row>
    <row r="64009" spans="13:21" s="104" customFormat="1" ht="15.75">
      <c r="M64009" s="172"/>
      <c r="N64009" s="172"/>
      <c r="O64009" s="172"/>
      <c r="U64009" s="173"/>
    </row>
    <row r="64010" spans="13:21" s="104" customFormat="1" ht="15.75">
      <c r="M64010" s="172"/>
      <c r="N64010" s="172"/>
      <c r="O64010" s="172"/>
      <c r="U64010" s="173"/>
    </row>
    <row r="64011" spans="13:21" s="104" customFormat="1" ht="15.75">
      <c r="M64011" s="172"/>
      <c r="N64011" s="172"/>
      <c r="O64011" s="172"/>
      <c r="U64011" s="173"/>
    </row>
    <row r="64012" spans="13:21" s="104" customFormat="1" ht="15.75">
      <c r="M64012" s="172"/>
      <c r="N64012" s="172"/>
      <c r="O64012" s="172"/>
      <c r="U64012" s="173"/>
    </row>
    <row r="64013" spans="13:21" s="104" customFormat="1" ht="15.75">
      <c r="M64013" s="172"/>
      <c r="N64013" s="172"/>
      <c r="O64013" s="172"/>
      <c r="U64013" s="173"/>
    </row>
    <row r="64014" spans="13:21" s="104" customFormat="1" ht="15.75">
      <c r="M64014" s="172"/>
      <c r="N64014" s="172"/>
      <c r="O64014" s="172"/>
      <c r="U64014" s="173"/>
    </row>
    <row r="64015" spans="13:21" s="104" customFormat="1" ht="15.75">
      <c r="M64015" s="172"/>
      <c r="N64015" s="172"/>
      <c r="O64015" s="172"/>
      <c r="U64015" s="173"/>
    </row>
    <row r="64016" spans="13:21" s="104" customFormat="1" ht="15.75">
      <c r="M64016" s="172"/>
      <c r="N64016" s="172"/>
      <c r="O64016" s="172"/>
      <c r="U64016" s="173"/>
    </row>
    <row r="64017" spans="13:21" s="104" customFormat="1" ht="15.75">
      <c r="M64017" s="172"/>
      <c r="N64017" s="172"/>
      <c r="O64017" s="172"/>
      <c r="U64017" s="173"/>
    </row>
    <row r="64018" spans="13:21" s="104" customFormat="1" ht="15.75">
      <c r="M64018" s="172"/>
      <c r="N64018" s="172"/>
      <c r="O64018" s="172"/>
      <c r="U64018" s="173"/>
    </row>
    <row r="64019" spans="13:21" s="104" customFormat="1" ht="15.75">
      <c r="M64019" s="172"/>
      <c r="N64019" s="172"/>
      <c r="O64019" s="172"/>
      <c r="U64019" s="173"/>
    </row>
    <row r="64020" spans="13:21" s="104" customFormat="1" ht="15.75">
      <c r="M64020" s="172"/>
      <c r="N64020" s="172"/>
      <c r="O64020" s="172"/>
      <c r="U64020" s="173"/>
    </row>
    <row r="64021" spans="13:21" s="104" customFormat="1" ht="15.75">
      <c r="M64021" s="172"/>
      <c r="N64021" s="172"/>
      <c r="O64021" s="172"/>
      <c r="U64021" s="173"/>
    </row>
    <row r="64022" spans="13:21" s="104" customFormat="1" ht="15.75">
      <c r="M64022" s="172"/>
      <c r="N64022" s="172"/>
      <c r="O64022" s="172"/>
      <c r="U64022" s="173"/>
    </row>
    <row r="64023" spans="13:21" s="104" customFormat="1" ht="15.75">
      <c r="M64023" s="172"/>
      <c r="N64023" s="172"/>
      <c r="O64023" s="172"/>
      <c r="U64023" s="173"/>
    </row>
    <row r="64024" spans="13:21" s="104" customFormat="1" ht="15.75">
      <c r="M64024" s="172"/>
      <c r="N64024" s="172"/>
      <c r="O64024" s="172"/>
      <c r="U64024" s="173"/>
    </row>
    <row r="64025" spans="13:21" s="104" customFormat="1" ht="15.75">
      <c r="M64025" s="172"/>
      <c r="N64025" s="172"/>
      <c r="O64025" s="172"/>
      <c r="U64025" s="173"/>
    </row>
    <row r="64026" spans="13:21" s="104" customFormat="1" ht="15.75">
      <c r="M64026" s="172"/>
      <c r="N64026" s="172"/>
      <c r="O64026" s="172"/>
      <c r="U64026" s="173"/>
    </row>
    <row r="64027" spans="13:21" s="104" customFormat="1" ht="15.75">
      <c r="M64027" s="172"/>
      <c r="N64027" s="172"/>
      <c r="O64027" s="172"/>
      <c r="U64027" s="173"/>
    </row>
    <row r="64028" spans="13:21" s="104" customFormat="1" ht="15.75">
      <c r="M64028" s="172"/>
      <c r="N64028" s="172"/>
      <c r="O64028" s="172"/>
      <c r="U64028" s="173"/>
    </row>
    <row r="64029" spans="13:21" s="104" customFormat="1" ht="15.75">
      <c r="M64029" s="172"/>
      <c r="N64029" s="172"/>
      <c r="O64029" s="172"/>
      <c r="U64029" s="173"/>
    </row>
    <row r="64030" spans="13:21" s="104" customFormat="1" ht="15.75">
      <c r="M64030" s="172"/>
      <c r="N64030" s="172"/>
      <c r="O64030" s="172"/>
      <c r="U64030" s="173"/>
    </row>
    <row r="64031" spans="13:21" s="104" customFormat="1" ht="15.75">
      <c r="M64031" s="172"/>
      <c r="N64031" s="172"/>
      <c r="O64031" s="172"/>
      <c r="U64031" s="173"/>
    </row>
    <row r="64032" spans="13:21" s="104" customFormat="1" ht="15.75">
      <c r="M64032" s="172"/>
      <c r="N64032" s="172"/>
      <c r="O64032" s="172"/>
      <c r="U64032" s="173"/>
    </row>
    <row r="64033" spans="13:21" s="104" customFormat="1" ht="15.75">
      <c r="M64033" s="172"/>
      <c r="N64033" s="172"/>
      <c r="O64033" s="172"/>
      <c r="U64033" s="173"/>
    </row>
    <row r="64034" spans="13:21" s="104" customFormat="1" ht="15.75">
      <c r="M64034" s="172"/>
      <c r="N64034" s="172"/>
      <c r="O64034" s="172"/>
      <c r="U64034" s="173"/>
    </row>
    <row r="64035" spans="13:21" s="104" customFormat="1" ht="15.75">
      <c r="M64035" s="172"/>
      <c r="N64035" s="172"/>
      <c r="O64035" s="172"/>
      <c r="U64035" s="173"/>
    </row>
    <row r="64036" spans="13:21" s="104" customFormat="1" ht="15.75">
      <c r="M64036" s="172"/>
      <c r="N64036" s="172"/>
      <c r="O64036" s="172"/>
      <c r="U64036" s="173"/>
    </row>
    <row r="64037" spans="13:21" s="104" customFormat="1" ht="15.75">
      <c r="M64037" s="172"/>
      <c r="N64037" s="172"/>
      <c r="O64037" s="172"/>
      <c r="U64037" s="173"/>
    </row>
    <row r="64038" spans="13:21" s="104" customFormat="1" ht="15.75">
      <c r="M64038" s="172"/>
      <c r="N64038" s="172"/>
      <c r="O64038" s="172"/>
      <c r="U64038" s="173"/>
    </row>
    <row r="64039" spans="13:21" s="104" customFormat="1" ht="15.75">
      <c r="M64039" s="172"/>
      <c r="N64039" s="172"/>
      <c r="O64039" s="172"/>
      <c r="U64039" s="173"/>
    </row>
    <row r="64040" spans="13:21" s="104" customFormat="1" ht="15.75">
      <c r="M64040" s="172"/>
      <c r="N64040" s="172"/>
      <c r="O64040" s="172"/>
      <c r="U64040" s="173"/>
    </row>
    <row r="64041" spans="13:21" s="104" customFormat="1" ht="15.75">
      <c r="M64041" s="172"/>
      <c r="N64041" s="172"/>
      <c r="O64041" s="172"/>
      <c r="U64041" s="173"/>
    </row>
    <row r="64042" spans="13:21" s="104" customFormat="1" ht="15.75">
      <c r="M64042" s="172"/>
      <c r="N64042" s="172"/>
      <c r="O64042" s="172"/>
      <c r="U64042" s="173"/>
    </row>
    <row r="64043" spans="13:21" s="104" customFormat="1" ht="15.75">
      <c r="M64043" s="172"/>
      <c r="N64043" s="172"/>
      <c r="O64043" s="172"/>
      <c r="U64043" s="173"/>
    </row>
    <row r="64044" spans="13:21" s="104" customFormat="1" ht="15.75">
      <c r="M64044" s="172"/>
      <c r="N64044" s="172"/>
      <c r="O64044" s="172"/>
      <c r="U64044" s="173"/>
    </row>
    <row r="64045" spans="13:21" s="104" customFormat="1" ht="15.75">
      <c r="M64045" s="172"/>
      <c r="N64045" s="172"/>
      <c r="O64045" s="172"/>
      <c r="U64045" s="173"/>
    </row>
    <row r="64046" spans="13:21" s="104" customFormat="1" ht="15.75">
      <c r="M64046" s="172"/>
      <c r="N64046" s="172"/>
      <c r="O64046" s="172"/>
      <c r="U64046" s="173"/>
    </row>
    <row r="64047" spans="13:21" s="104" customFormat="1" ht="15.75">
      <c r="M64047" s="172"/>
      <c r="N64047" s="172"/>
      <c r="O64047" s="172"/>
      <c r="U64047" s="173"/>
    </row>
    <row r="64048" spans="13:21" s="104" customFormat="1" ht="15.75">
      <c r="M64048" s="172"/>
      <c r="N64048" s="172"/>
      <c r="O64048" s="172"/>
      <c r="U64048" s="173"/>
    </row>
    <row r="64049" spans="13:21" s="104" customFormat="1" ht="15.75">
      <c r="M64049" s="172"/>
      <c r="N64049" s="172"/>
      <c r="O64049" s="172"/>
      <c r="U64049" s="173"/>
    </row>
    <row r="64050" spans="13:21" s="104" customFormat="1" ht="15.75">
      <c r="M64050" s="172"/>
      <c r="N64050" s="172"/>
      <c r="O64050" s="172"/>
      <c r="U64050" s="173"/>
    </row>
    <row r="64051" spans="13:21" s="104" customFormat="1" ht="15.75">
      <c r="M64051" s="172"/>
      <c r="N64051" s="172"/>
      <c r="O64051" s="172"/>
      <c r="U64051" s="173"/>
    </row>
    <row r="64052" spans="13:21" s="104" customFormat="1" ht="15.75">
      <c r="M64052" s="172"/>
      <c r="N64052" s="172"/>
      <c r="O64052" s="172"/>
      <c r="U64052" s="173"/>
    </row>
    <row r="64053" spans="13:21" s="104" customFormat="1" ht="15.75">
      <c r="M64053" s="172"/>
      <c r="N64053" s="172"/>
      <c r="O64053" s="172"/>
      <c r="U64053" s="173"/>
    </row>
    <row r="64054" spans="13:21" s="104" customFormat="1" ht="15.75">
      <c r="M64054" s="172"/>
      <c r="N64054" s="172"/>
      <c r="O64054" s="172"/>
      <c r="U64054" s="173"/>
    </row>
    <row r="64055" spans="13:21" s="104" customFormat="1" ht="15.75">
      <c r="M64055" s="172"/>
      <c r="N64055" s="172"/>
      <c r="O64055" s="172"/>
      <c r="U64055" s="173"/>
    </row>
    <row r="64056" spans="13:21" s="104" customFormat="1" ht="15.75">
      <c r="M64056" s="172"/>
      <c r="N64056" s="172"/>
      <c r="O64056" s="172"/>
      <c r="U64056" s="173"/>
    </row>
    <row r="64057" spans="13:21" s="104" customFormat="1" ht="15.75">
      <c r="M64057" s="172"/>
      <c r="N64057" s="172"/>
      <c r="O64057" s="172"/>
      <c r="U64057" s="173"/>
    </row>
    <row r="64058" spans="13:21" s="104" customFormat="1" ht="15.75">
      <c r="M64058" s="172"/>
      <c r="N64058" s="172"/>
      <c r="O64058" s="172"/>
      <c r="U64058" s="173"/>
    </row>
    <row r="64059" spans="13:21" s="104" customFormat="1" ht="15.75">
      <c r="M64059" s="172"/>
      <c r="N64059" s="172"/>
      <c r="O64059" s="172"/>
      <c r="U64059" s="173"/>
    </row>
    <row r="64060" spans="13:21" s="104" customFormat="1" ht="15.75">
      <c r="M64060" s="172"/>
      <c r="N64060" s="172"/>
      <c r="O64060" s="172"/>
      <c r="U64060" s="173"/>
    </row>
    <row r="64061" spans="13:21" s="104" customFormat="1" ht="15.75">
      <c r="M64061" s="172"/>
      <c r="N64061" s="172"/>
      <c r="O64061" s="172"/>
      <c r="U64061" s="173"/>
    </row>
    <row r="64062" spans="13:21" s="104" customFormat="1" ht="15.75">
      <c r="M64062" s="172"/>
      <c r="N64062" s="172"/>
      <c r="O64062" s="172"/>
      <c r="U64062" s="173"/>
    </row>
    <row r="64063" spans="13:21" s="104" customFormat="1" ht="15.75">
      <c r="M64063" s="172"/>
      <c r="N64063" s="172"/>
      <c r="O64063" s="172"/>
      <c r="U64063" s="173"/>
    </row>
    <row r="64064" spans="13:21" s="104" customFormat="1" ht="15.75">
      <c r="M64064" s="172"/>
      <c r="N64064" s="172"/>
      <c r="O64064" s="172"/>
      <c r="U64064" s="173"/>
    </row>
    <row r="64065" spans="13:21" s="104" customFormat="1" ht="15.75">
      <c r="M64065" s="172"/>
      <c r="N64065" s="172"/>
      <c r="O64065" s="172"/>
      <c r="U64065" s="173"/>
    </row>
    <row r="64066" spans="13:21" s="104" customFormat="1" ht="15.75">
      <c r="M64066" s="172"/>
      <c r="N64066" s="172"/>
      <c r="O64066" s="172"/>
      <c r="U64066" s="173"/>
    </row>
    <row r="64067" spans="13:21" s="104" customFormat="1" ht="15.75">
      <c r="M64067" s="172"/>
      <c r="N64067" s="172"/>
      <c r="O64067" s="172"/>
      <c r="U64067" s="173"/>
    </row>
    <row r="64068" spans="13:21" s="104" customFormat="1" ht="15.75">
      <c r="M64068" s="172"/>
      <c r="N64068" s="172"/>
      <c r="O64068" s="172"/>
      <c r="U64068" s="173"/>
    </row>
    <row r="64069" spans="13:21" s="104" customFormat="1" ht="15.75">
      <c r="M64069" s="172"/>
      <c r="N64069" s="172"/>
      <c r="O64069" s="172"/>
      <c r="U64069" s="173"/>
    </row>
    <row r="64070" spans="13:21" s="104" customFormat="1" ht="15.75">
      <c r="M64070" s="172"/>
      <c r="N64070" s="172"/>
      <c r="O64070" s="172"/>
      <c r="U64070" s="173"/>
    </row>
    <row r="64071" spans="13:21" s="104" customFormat="1" ht="15.75">
      <c r="M64071" s="172"/>
      <c r="N64071" s="172"/>
      <c r="O64071" s="172"/>
      <c r="U64071" s="173"/>
    </row>
    <row r="64072" spans="13:21" s="104" customFormat="1" ht="15.75">
      <c r="M64072" s="172"/>
      <c r="N64072" s="172"/>
      <c r="O64072" s="172"/>
      <c r="U64072" s="173"/>
    </row>
    <row r="64073" spans="13:21" s="104" customFormat="1" ht="15.75">
      <c r="M64073" s="172"/>
      <c r="N64073" s="172"/>
      <c r="O64073" s="172"/>
      <c r="U64073" s="173"/>
    </row>
    <row r="64074" spans="13:21" s="104" customFormat="1" ht="15.75">
      <c r="M64074" s="172"/>
      <c r="N64074" s="172"/>
      <c r="O64074" s="172"/>
      <c r="U64074" s="173"/>
    </row>
    <row r="64075" spans="13:21" s="104" customFormat="1" ht="15.75">
      <c r="M64075" s="172"/>
      <c r="N64075" s="172"/>
      <c r="O64075" s="172"/>
      <c r="U64075" s="173"/>
    </row>
    <row r="64076" spans="13:21" s="104" customFormat="1" ht="15.75">
      <c r="M64076" s="172"/>
      <c r="N64076" s="172"/>
      <c r="O64076" s="172"/>
      <c r="U64076" s="173"/>
    </row>
    <row r="64077" spans="13:21" s="104" customFormat="1" ht="15.75">
      <c r="M64077" s="172"/>
      <c r="N64077" s="172"/>
      <c r="O64077" s="172"/>
      <c r="U64077" s="173"/>
    </row>
    <row r="64078" spans="13:21" s="104" customFormat="1" ht="15.75">
      <c r="M64078" s="172"/>
      <c r="N64078" s="172"/>
      <c r="O64078" s="172"/>
      <c r="U64078" s="173"/>
    </row>
    <row r="64079" spans="13:21" s="104" customFormat="1" ht="15.75">
      <c r="M64079" s="172"/>
      <c r="N64079" s="172"/>
      <c r="O64079" s="172"/>
      <c r="U64079" s="173"/>
    </row>
    <row r="64080" spans="13:21" s="104" customFormat="1" ht="15.75">
      <c r="M64080" s="172"/>
      <c r="N64080" s="172"/>
      <c r="O64080" s="172"/>
      <c r="U64080" s="173"/>
    </row>
    <row r="64081" spans="13:21" s="104" customFormat="1" ht="15.75">
      <c r="M64081" s="172"/>
      <c r="N64081" s="172"/>
      <c r="O64081" s="172"/>
      <c r="U64081" s="173"/>
    </row>
    <row r="64082" spans="13:21" s="104" customFormat="1" ht="15.75">
      <c r="M64082" s="172"/>
      <c r="N64082" s="172"/>
      <c r="O64082" s="172"/>
      <c r="U64082" s="173"/>
    </row>
    <row r="64083" spans="13:21" s="104" customFormat="1" ht="15.75">
      <c r="M64083" s="172"/>
      <c r="N64083" s="172"/>
      <c r="O64083" s="172"/>
      <c r="U64083" s="173"/>
    </row>
    <row r="64084" spans="13:21" s="104" customFormat="1" ht="15.75">
      <c r="M64084" s="172"/>
      <c r="N64084" s="172"/>
      <c r="O64084" s="172"/>
      <c r="U64084" s="173"/>
    </row>
    <row r="64085" spans="13:21" s="104" customFormat="1" ht="15.75">
      <c r="M64085" s="172"/>
      <c r="N64085" s="172"/>
      <c r="O64085" s="172"/>
      <c r="U64085" s="173"/>
    </row>
    <row r="64086" spans="13:21" s="104" customFormat="1" ht="15.75">
      <c r="M64086" s="172"/>
      <c r="N64086" s="172"/>
      <c r="O64086" s="172"/>
      <c r="U64086" s="173"/>
    </row>
    <row r="64087" spans="13:21" s="104" customFormat="1" ht="15.75">
      <c r="M64087" s="172"/>
      <c r="N64087" s="172"/>
      <c r="O64087" s="172"/>
      <c r="U64087" s="173"/>
    </row>
    <row r="64088" spans="13:21" s="104" customFormat="1" ht="15.75">
      <c r="M64088" s="172"/>
      <c r="N64088" s="172"/>
      <c r="O64088" s="172"/>
      <c r="U64088" s="173"/>
    </row>
    <row r="64089" spans="13:21" s="104" customFormat="1" ht="15.75">
      <c r="M64089" s="172"/>
      <c r="N64089" s="172"/>
      <c r="O64089" s="172"/>
      <c r="U64089" s="173"/>
    </row>
    <row r="64090" spans="13:21" s="104" customFormat="1" ht="15.75">
      <c r="M64090" s="172"/>
      <c r="N64090" s="172"/>
      <c r="O64090" s="172"/>
      <c r="U64090" s="173"/>
    </row>
    <row r="64091" spans="13:21" s="104" customFormat="1" ht="15.75">
      <c r="M64091" s="172"/>
      <c r="N64091" s="172"/>
      <c r="O64091" s="172"/>
      <c r="U64091" s="173"/>
    </row>
    <row r="64092" spans="13:21" s="104" customFormat="1" ht="15.75">
      <c r="M64092" s="172"/>
      <c r="N64092" s="172"/>
      <c r="O64092" s="172"/>
      <c r="U64092" s="173"/>
    </row>
    <row r="64093" spans="13:21" s="104" customFormat="1" ht="15.75">
      <c r="M64093" s="172"/>
      <c r="N64093" s="172"/>
      <c r="O64093" s="172"/>
      <c r="U64093" s="173"/>
    </row>
    <row r="64094" spans="13:21" s="104" customFormat="1" ht="15.75">
      <c r="M64094" s="172"/>
      <c r="N64094" s="172"/>
      <c r="O64094" s="172"/>
      <c r="U64094" s="173"/>
    </row>
    <row r="64095" spans="13:21" s="104" customFormat="1" ht="15.75">
      <c r="M64095" s="172"/>
      <c r="N64095" s="172"/>
      <c r="O64095" s="172"/>
      <c r="U64095" s="173"/>
    </row>
    <row r="64096" spans="13:21" s="104" customFormat="1" ht="15.75">
      <c r="M64096" s="172"/>
      <c r="N64096" s="172"/>
      <c r="O64096" s="172"/>
      <c r="U64096" s="173"/>
    </row>
    <row r="64097" spans="13:21" s="104" customFormat="1" ht="15.75">
      <c r="M64097" s="172"/>
      <c r="N64097" s="172"/>
      <c r="O64097" s="172"/>
      <c r="U64097" s="173"/>
    </row>
    <row r="64098" spans="13:21" s="104" customFormat="1" ht="15.75">
      <c r="M64098" s="172"/>
      <c r="N64098" s="172"/>
      <c r="O64098" s="172"/>
      <c r="U64098" s="173"/>
    </row>
    <row r="64099" spans="13:21" s="104" customFormat="1" ht="15.75">
      <c r="M64099" s="172"/>
      <c r="N64099" s="172"/>
      <c r="O64099" s="172"/>
      <c r="U64099" s="173"/>
    </row>
    <row r="64100" spans="13:21" s="104" customFormat="1" ht="15.75">
      <c r="M64100" s="172"/>
      <c r="N64100" s="172"/>
      <c r="O64100" s="172"/>
      <c r="U64100" s="173"/>
    </row>
    <row r="64101" spans="13:21" s="104" customFormat="1" ht="15.75">
      <c r="M64101" s="172"/>
      <c r="N64101" s="172"/>
      <c r="O64101" s="172"/>
      <c r="U64101" s="173"/>
    </row>
    <row r="64102" spans="13:21" s="104" customFormat="1" ht="15.75">
      <c r="M64102" s="172"/>
      <c r="N64102" s="172"/>
      <c r="O64102" s="172"/>
      <c r="U64102" s="173"/>
    </row>
    <row r="64103" spans="13:21" s="104" customFormat="1" ht="15.75">
      <c r="M64103" s="172"/>
      <c r="N64103" s="172"/>
      <c r="O64103" s="172"/>
      <c r="U64103" s="173"/>
    </row>
    <row r="64104" spans="13:21" s="104" customFormat="1" ht="15.75">
      <c r="M64104" s="172"/>
      <c r="N64104" s="172"/>
      <c r="O64104" s="172"/>
      <c r="U64104" s="173"/>
    </row>
    <row r="64105" spans="13:21" s="104" customFormat="1" ht="15.75">
      <c r="M64105" s="172"/>
      <c r="N64105" s="172"/>
      <c r="O64105" s="172"/>
      <c r="U64105" s="173"/>
    </row>
    <row r="64106" spans="13:21" s="104" customFormat="1" ht="15.75">
      <c r="M64106" s="172"/>
      <c r="N64106" s="172"/>
      <c r="O64106" s="172"/>
      <c r="U64106" s="173"/>
    </row>
    <row r="64107" spans="13:21" s="104" customFormat="1" ht="15.75">
      <c r="M64107" s="172"/>
      <c r="N64107" s="172"/>
      <c r="O64107" s="172"/>
      <c r="U64107" s="173"/>
    </row>
    <row r="64108" spans="13:21" s="104" customFormat="1" ht="15.75">
      <c r="M64108" s="172"/>
      <c r="N64108" s="172"/>
      <c r="O64108" s="172"/>
      <c r="U64108" s="173"/>
    </row>
    <row r="64109" spans="13:21" s="104" customFormat="1" ht="15.75">
      <c r="M64109" s="172"/>
      <c r="N64109" s="172"/>
      <c r="O64109" s="172"/>
      <c r="U64109" s="173"/>
    </row>
    <row r="64110" spans="13:21" s="104" customFormat="1" ht="15.75">
      <c r="M64110" s="172"/>
      <c r="N64110" s="172"/>
      <c r="O64110" s="172"/>
      <c r="U64110" s="173"/>
    </row>
    <row r="64111" spans="13:21" s="104" customFormat="1" ht="15.75">
      <c r="M64111" s="172"/>
      <c r="N64111" s="172"/>
      <c r="O64111" s="172"/>
      <c r="U64111" s="173"/>
    </row>
    <row r="64112" spans="13:21" s="104" customFormat="1" ht="15.75">
      <c r="M64112" s="172"/>
      <c r="N64112" s="172"/>
      <c r="O64112" s="172"/>
      <c r="U64112" s="173"/>
    </row>
    <row r="64113" spans="13:21" s="104" customFormat="1" ht="15.75">
      <c r="M64113" s="172"/>
      <c r="N64113" s="172"/>
      <c r="O64113" s="172"/>
      <c r="U64113" s="173"/>
    </row>
    <row r="64114" spans="13:21" s="104" customFormat="1" ht="15.75">
      <c r="M64114" s="172"/>
      <c r="N64114" s="172"/>
      <c r="O64114" s="172"/>
      <c r="U64114" s="173"/>
    </row>
    <row r="64115" spans="13:21" s="104" customFormat="1" ht="15.75">
      <c r="M64115" s="172"/>
      <c r="N64115" s="172"/>
      <c r="O64115" s="172"/>
      <c r="U64115" s="173"/>
    </row>
    <row r="64116" spans="13:21" s="104" customFormat="1" ht="15.75">
      <c r="M64116" s="172"/>
      <c r="N64116" s="172"/>
      <c r="O64116" s="172"/>
      <c r="U64116" s="173"/>
    </row>
    <row r="64117" spans="13:21" s="104" customFormat="1" ht="15.75">
      <c r="M64117" s="172"/>
      <c r="N64117" s="172"/>
      <c r="O64117" s="172"/>
      <c r="U64117" s="173"/>
    </row>
    <row r="64118" spans="13:21" s="104" customFormat="1" ht="15.75">
      <c r="M64118" s="172"/>
      <c r="N64118" s="172"/>
      <c r="O64118" s="172"/>
      <c r="U64118" s="173"/>
    </row>
    <row r="64119" spans="13:21" s="104" customFormat="1" ht="15.75">
      <c r="M64119" s="172"/>
      <c r="N64119" s="172"/>
      <c r="O64119" s="172"/>
      <c r="U64119" s="173"/>
    </row>
    <row r="64120" spans="13:21" s="104" customFormat="1" ht="15.75">
      <c r="M64120" s="172"/>
      <c r="N64120" s="172"/>
      <c r="O64120" s="172"/>
      <c r="U64120" s="173"/>
    </row>
    <row r="64121" spans="13:21" s="104" customFormat="1" ht="15.75">
      <c r="M64121" s="172"/>
      <c r="N64121" s="172"/>
      <c r="O64121" s="172"/>
      <c r="U64121" s="173"/>
    </row>
    <row r="64122" spans="13:21" s="104" customFormat="1" ht="15.75">
      <c r="M64122" s="172"/>
      <c r="N64122" s="172"/>
      <c r="O64122" s="172"/>
      <c r="U64122" s="173"/>
    </row>
    <row r="64123" spans="13:21" s="104" customFormat="1" ht="15.75">
      <c r="M64123" s="172"/>
      <c r="N64123" s="172"/>
      <c r="O64123" s="172"/>
      <c r="U64123" s="173"/>
    </row>
    <row r="64124" spans="13:21" s="104" customFormat="1" ht="15.75">
      <c r="M64124" s="172"/>
      <c r="N64124" s="172"/>
      <c r="O64124" s="172"/>
      <c r="U64124" s="173"/>
    </row>
    <row r="64125" spans="13:21" s="104" customFormat="1" ht="15.75">
      <c r="M64125" s="172"/>
      <c r="N64125" s="172"/>
      <c r="O64125" s="172"/>
      <c r="U64125" s="173"/>
    </row>
    <row r="64126" spans="13:21" s="104" customFormat="1" ht="15.75">
      <c r="M64126" s="172"/>
      <c r="N64126" s="172"/>
      <c r="O64126" s="172"/>
      <c r="U64126" s="173"/>
    </row>
    <row r="64127" spans="13:21" s="104" customFormat="1" ht="15.75">
      <c r="M64127" s="172"/>
      <c r="N64127" s="172"/>
      <c r="O64127" s="172"/>
      <c r="U64127" s="173"/>
    </row>
    <row r="64128" spans="13:21" s="104" customFormat="1" ht="15.75">
      <c r="M64128" s="172"/>
      <c r="N64128" s="172"/>
      <c r="O64128" s="172"/>
      <c r="U64128" s="173"/>
    </row>
    <row r="64129" spans="13:21" s="104" customFormat="1" ht="15.75">
      <c r="M64129" s="172"/>
      <c r="N64129" s="172"/>
      <c r="O64129" s="172"/>
      <c r="U64129" s="173"/>
    </row>
    <row r="64130" spans="13:21" s="104" customFormat="1" ht="15.75">
      <c r="M64130" s="172"/>
      <c r="N64130" s="172"/>
      <c r="O64130" s="172"/>
      <c r="U64130" s="173"/>
    </row>
    <row r="64131" spans="13:21" s="104" customFormat="1" ht="15.75">
      <c r="M64131" s="172"/>
      <c r="N64131" s="172"/>
      <c r="O64131" s="172"/>
      <c r="U64131" s="173"/>
    </row>
    <row r="64132" spans="13:21" s="104" customFormat="1" ht="15.75">
      <c r="M64132" s="172"/>
      <c r="N64132" s="172"/>
      <c r="O64132" s="172"/>
      <c r="U64132" s="173"/>
    </row>
    <row r="64133" spans="13:21" s="104" customFormat="1" ht="15.75">
      <c r="M64133" s="172"/>
      <c r="N64133" s="172"/>
      <c r="O64133" s="172"/>
      <c r="U64133" s="173"/>
    </row>
    <row r="64134" spans="13:21" s="104" customFormat="1" ht="15.75">
      <c r="M64134" s="172"/>
      <c r="N64134" s="172"/>
      <c r="O64134" s="172"/>
      <c r="U64134" s="173"/>
    </row>
    <row r="64135" spans="13:21" s="104" customFormat="1" ht="15.75">
      <c r="M64135" s="172"/>
      <c r="N64135" s="172"/>
      <c r="O64135" s="172"/>
      <c r="U64135" s="173"/>
    </row>
    <row r="64136" spans="13:21" s="104" customFormat="1" ht="15.75">
      <c r="M64136" s="172"/>
      <c r="N64136" s="172"/>
      <c r="O64136" s="172"/>
      <c r="U64136" s="173"/>
    </row>
    <row r="64137" spans="13:21" s="104" customFormat="1" ht="15.75">
      <c r="M64137" s="172"/>
      <c r="N64137" s="172"/>
      <c r="O64137" s="172"/>
      <c r="U64137" s="173"/>
    </row>
    <row r="64138" spans="13:21" s="104" customFormat="1" ht="15.75">
      <c r="M64138" s="172"/>
      <c r="N64138" s="172"/>
      <c r="O64138" s="172"/>
      <c r="U64138" s="173"/>
    </row>
    <row r="64139" spans="13:21" s="104" customFormat="1" ht="15.75">
      <c r="M64139" s="172"/>
      <c r="N64139" s="172"/>
      <c r="O64139" s="172"/>
      <c r="U64139" s="173"/>
    </row>
    <row r="64140" spans="13:21" s="104" customFormat="1" ht="15.75">
      <c r="M64140" s="172"/>
      <c r="N64140" s="172"/>
      <c r="O64140" s="172"/>
      <c r="U64140" s="173"/>
    </row>
    <row r="64141" spans="13:21" s="104" customFormat="1" ht="15.75">
      <c r="M64141" s="172"/>
      <c r="N64141" s="172"/>
      <c r="O64141" s="172"/>
      <c r="U64141" s="173"/>
    </row>
    <row r="64142" spans="13:21" s="104" customFormat="1" ht="15.75">
      <c r="M64142" s="172"/>
      <c r="N64142" s="172"/>
      <c r="O64142" s="172"/>
      <c r="U64142" s="173"/>
    </row>
    <row r="64143" spans="13:21" s="104" customFormat="1" ht="15.75">
      <c r="M64143" s="172"/>
      <c r="N64143" s="172"/>
      <c r="O64143" s="172"/>
      <c r="U64143" s="173"/>
    </row>
    <row r="64144" spans="13:21" s="104" customFormat="1" ht="15.75">
      <c r="M64144" s="172"/>
      <c r="N64144" s="172"/>
      <c r="O64144" s="172"/>
      <c r="U64144" s="173"/>
    </row>
    <row r="64145" spans="13:21" s="104" customFormat="1" ht="15.75">
      <c r="M64145" s="172"/>
      <c r="N64145" s="172"/>
      <c r="O64145" s="172"/>
      <c r="U64145" s="173"/>
    </row>
    <row r="64146" spans="13:21" s="104" customFormat="1" ht="15.75">
      <c r="M64146" s="172"/>
      <c r="N64146" s="172"/>
      <c r="O64146" s="172"/>
      <c r="U64146" s="173"/>
    </row>
    <row r="64147" spans="13:21" s="104" customFormat="1" ht="15.75">
      <c r="M64147" s="172"/>
      <c r="N64147" s="172"/>
      <c r="O64147" s="172"/>
      <c r="U64147" s="173"/>
    </row>
    <row r="64148" spans="13:21" s="104" customFormat="1" ht="15.75">
      <c r="M64148" s="172"/>
      <c r="N64148" s="172"/>
      <c r="O64148" s="172"/>
      <c r="U64148" s="173"/>
    </row>
    <row r="64149" spans="13:21" s="104" customFormat="1" ht="15.75">
      <c r="M64149" s="172"/>
      <c r="N64149" s="172"/>
      <c r="O64149" s="172"/>
      <c r="U64149" s="173"/>
    </row>
    <row r="64150" spans="13:21" s="104" customFormat="1" ht="15.75">
      <c r="M64150" s="172"/>
      <c r="N64150" s="172"/>
      <c r="O64150" s="172"/>
      <c r="U64150" s="173"/>
    </row>
    <row r="64151" spans="13:21" s="104" customFormat="1" ht="15.75">
      <c r="M64151" s="172"/>
      <c r="N64151" s="172"/>
      <c r="O64151" s="172"/>
      <c r="U64151" s="173"/>
    </row>
    <row r="64152" spans="13:21" s="104" customFormat="1" ht="15.75">
      <c r="M64152" s="172"/>
      <c r="N64152" s="172"/>
      <c r="O64152" s="172"/>
      <c r="U64152" s="173"/>
    </row>
    <row r="64153" spans="13:21" s="104" customFormat="1" ht="15.75">
      <c r="M64153" s="172"/>
      <c r="N64153" s="172"/>
      <c r="O64153" s="172"/>
      <c r="U64153" s="173"/>
    </row>
    <row r="64154" spans="13:21" s="104" customFormat="1" ht="15.75">
      <c r="M64154" s="172"/>
      <c r="N64154" s="172"/>
      <c r="O64154" s="172"/>
      <c r="U64154" s="173"/>
    </row>
    <row r="64155" spans="13:21" s="104" customFormat="1" ht="15.75">
      <c r="M64155" s="172"/>
      <c r="N64155" s="172"/>
      <c r="O64155" s="172"/>
      <c r="U64155" s="173"/>
    </row>
    <row r="64156" spans="13:21" s="104" customFormat="1" ht="15.75">
      <c r="M64156" s="172"/>
      <c r="N64156" s="172"/>
      <c r="O64156" s="172"/>
      <c r="U64156" s="173"/>
    </row>
    <row r="64157" spans="13:21" s="104" customFormat="1" ht="15.75">
      <c r="M64157" s="172"/>
      <c r="N64157" s="172"/>
      <c r="O64157" s="172"/>
      <c r="U64157" s="173"/>
    </row>
    <row r="64158" spans="13:21" s="104" customFormat="1" ht="15.75">
      <c r="M64158" s="172"/>
      <c r="N64158" s="172"/>
      <c r="O64158" s="172"/>
      <c r="U64158" s="173"/>
    </row>
    <row r="64159" spans="13:21" s="104" customFormat="1" ht="15.75">
      <c r="M64159" s="172"/>
      <c r="N64159" s="172"/>
      <c r="O64159" s="172"/>
      <c r="U64159" s="173"/>
    </row>
    <row r="64160" spans="13:21" s="104" customFormat="1" ht="15.75">
      <c r="M64160" s="172"/>
      <c r="N64160" s="172"/>
      <c r="O64160" s="172"/>
      <c r="U64160" s="173"/>
    </row>
    <row r="64161" spans="13:21" s="104" customFormat="1" ht="15.75">
      <c r="M64161" s="172"/>
      <c r="N64161" s="172"/>
      <c r="O64161" s="172"/>
      <c r="U64161" s="173"/>
    </row>
    <row r="64162" spans="13:21" s="104" customFormat="1" ht="15.75">
      <c r="M64162" s="172"/>
      <c r="N64162" s="172"/>
      <c r="O64162" s="172"/>
      <c r="U64162" s="173"/>
    </row>
    <row r="64163" spans="13:21" s="104" customFormat="1" ht="15.75">
      <c r="M64163" s="172"/>
      <c r="N64163" s="172"/>
      <c r="O64163" s="172"/>
      <c r="U64163" s="173"/>
    </row>
    <row r="64164" spans="13:21" s="104" customFormat="1" ht="15.75">
      <c r="M64164" s="172"/>
      <c r="N64164" s="172"/>
      <c r="O64164" s="172"/>
      <c r="U64164" s="173"/>
    </row>
    <row r="64165" spans="13:21" s="104" customFormat="1" ht="15.75">
      <c r="M64165" s="172"/>
      <c r="N64165" s="172"/>
      <c r="O64165" s="172"/>
      <c r="U64165" s="173"/>
    </row>
    <row r="64166" spans="13:21" s="104" customFormat="1" ht="15.75">
      <c r="M64166" s="172"/>
      <c r="N64166" s="172"/>
      <c r="O64166" s="172"/>
      <c r="U64166" s="173"/>
    </row>
    <row r="64167" spans="13:21" s="104" customFormat="1" ht="15.75">
      <c r="M64167" s="172"/>
      <c r="N64167" s="172"/>
      <c r="O64167" s="172"/>
      <c r="U64167" s="173"/>
    </row>
    <row r="64168" spans="13:21" s="104" customFormat="1" ht="15.75">
      <c r="M64168" s="172"/>
      <c r="N64168" s="172"/>
      <c r="O64168" s="172"/>
      <c r="U64168" s="173"/>
    </row>
    <row r="64169" spans="13:21" s="104" customFormat="1" ht="15.75">
      <c r="M64169" s="172"/>
      <c r="N64169" s="172"/>
      <c r="O64169" s="172"/>
      <c r="U64169" s="173"/>
    </row>
    <row r="64170" spans="13:21" s="104" customFormat="1" ht="15.75">
      <c r="M64170" s="172"/>
      <c r="N64170" s="172"/>
      <c r="O64170" s="172"/>
      <c r="U64170" s="173"/>
    </row>
    <row r="64171" spans="13:21" s="104" customFormat="1" ht="15.75">
      <c r="M64171" s="172"/>
      <c r="N64171" s="172"/>
      <c r="O64171" s="172"/>
      <c r="U64171" s="173"/>
    </row>
    <row r="64172" spans="13:21" s="104" customFormat="1" ht="15.75">
      <c r="M64172" s="172"/>
      <c r="N64172" s="172"/>
      <c r="O64172" s="172"/>
      <c r="U64172" s="173"/>
    </row>
    <row r="64173" spans="13:21" s="104" customFormat="1" ht="15.75">
      <c r="M64173" s="172"/>
      <c r="N64173" s="172"/>
      <c r="O64173" s="172"/>
      <c r="U64173" s="173"/>
    </row>
    <row r="64174" spans="13:21" s="104" customFormat="1" ht="15.75">
      <c r="M64174" s="172"/>
      <c r="N64174" s="172"/>
      <c r="O64174" s="172"/>
      <c r="U64174" s="173"/>
    </row>
    <row r="64175" spans="13:21" s="104" customFormat="1" ht="15.75">
      <c r="M64175" s="172"/>
      <c r="N64175" s="172"/>
      <c r="O64175" s="172"/>
      <c r="U64175" s="173"/>
    </row>
    <row r="64176" spans="13:21" s="104" customFormat="1" ht="15.75">
      <c r="M64176" s="172"/>
      <c r="N64176" s="172"/>
      <c r="O64176" s="172"/>
      <c r="U64176" s="173"/>
    </row>
    <row r="64177" spans="13:21" s="104" customFormat="1" ht="15.75">
      <c r="M64177" s="172"/>
      <c r="N64177" s="172"/>
      <c r="O64177" s="172"/>
      <c r="U64177" s="173"/>
    </row>
    <row r="64178" spans="13:21" s="104" customFormat="1" ht="15.75">
      <c r="M64178" s="172"/>
      <c r="N64178" s="172"/>
      <c r="O64178" s="172"/>
      <c r="U64178" s="173"/>
    </row>
    <row r="64179" spans="13:21" s="104" customFormat="1" ht="15.75">
      <c r="M64179" s="172"/>
      <c r="N64179" s="172"/>
      <c r="O64179" s="172"/>
      <c r="U64179" s="173"/>
    </row>
    <row r="64180" spans="13:21" s="104" customFormat="1" ht="15.75">
      <c r="M64180" s="172"/>
      <c r="N64180" s="172"/>
      <c r="O64180" s="172"/>
      <c r="U64180" s="173"/>
    </row>
    <row r="64181" spans="13:21" s="104" customFormat="1" ht="15.75">
      <c r="M64181" s="172"/>
      <c r="N64181" s="172"/>
      <c r="O64181" s="172"/>
      <c r="U64181" s="173"/>
    </row>
    <row r="64182" spans="13:21" s="104" customFormat="1" ht="15.75">
      <c r="M64182" s="172"/>
      <c r="N64182" s="172"/>
      <c r="O64182" s="172"/>
      <c r="U64182" s="173"/>
    </row>
    <row r="64183" spans="13:21" s="104" customFormat="1" ht="15.75">
      <c r="M64183" s="172"/>
      <c r="N64183" s="172"/>
      <c r="O64183" s="172"/>
      <c r="U64183" s="173"/>
    </row>
    <row r="64184" spans="13:21" s="104" customFormat="1" ht="15.75">
      <c r="M64184" s="172"/>
      <c r="N64184" s="172"/>
      <c r="O64184" s="172"/>
      <c r="U64184" s="173"/>
    </row>
    <row r="64185" spans="13:21" s="104" customFormat="1" ht="15.75">
      <c r="M64185" s="172"/>
      <c r="N64185" s="172"/>
      <c r="O64185" s="172"/>
      <c r="U64185" s="173"/>
    </row>
    <row r="64186" spans="13:21" s="104" customFormat="1" ht="15.75">
      <c r="M64186" s="172"/>
      <c r="N64186" s="172"/>
      <c r="O64186" s="172"/>
      <c r="U64186" s="173"/>
    </row>
    <row r="64187" spans="13:21" s="104" customFormat="1" ht="15.75">
      <c r="M64187" s="172"/>
      <c r="N64187" s="172"/>
      <c r="O64187" s="172"/>
      <c r="U64187" s="173"/>
    </row>
    <row r="64188" spans="13:21" s="104" customFormat="1" ht="15.75">
      <c r="M64188" s="172"/>
      <c r="N64188" s="172"/>
      <c r="O64188" s="172"/>
      <c r="U64188" s="173"/>
    </row>
    <row r="64189" spans="13:21" s="104" customFormat="1" ht="15.75">
      <c r="M64189" s="172"/>
      <c r="N64189" s="172"/>
      <c r="O64189" s="172"/>
      <c r="U64189" s="173"/>
    </row>
    <row r="64190" spans="13:21" s="104" customFormat="1" ht="15.75">
      <c r="M64190" s="172"/>
      <c r="N64190" s="172"/>
      <c r="O64190" s="172"/>
      <c r="U64190" s="173"/>
    </row>
    <row r="64191" spans="13:21" s="104" customFormat="1" ht="15.75">
      <c r="M64191" s="172"/>
      <c r="N64191" s="172"/>
      <c r="O64191" s="172"/>
      <c r="U64191" s="173"/>
    </row>
    <row r="64192" spans="13:21" s="104" customFormat="1" ht="15.75">
      <c r="M64192" s="172"/>
      <c r="N64192" s="172"/>
      <c r="O64192" s="172"/>
      <c r="U64192" s="173"/>
    </row>
    <row r="64193" spans="13:21" s="104" customFormat="1" ht="15.75">
      <c r="M64193" s="172"/>
      <c r="N64193" s="172"/>
      <c r="O64193" s="172"/>
      <c r="U64193" s="173"/>
    </row>
    <row r="64194" spans="13:21" s="104" customFormat="1" ht="15.75">
      <c r="M64194" s="172"/>
      <c r="N64194" s="172"/>
      <c r="O64194" s="172"/>
      <c r="U64194" s="173"/>
    </row>
    <row r="64195" spans="13:21" s="104" customFormat="1" ht="15.75">
      <c r="M64195" s="172"/>
      <c r="N64195" s="172"/>
      <c r="O64195" s="172"/>
      <c r="U64195" s="173"/>
    </row>
    <row r="64196" spans="13:21" s="104" customFormat="1" ht="15.75">
      <c r="M64196" s="172"/>
      <c r="N64196" s="172"/>
      <c r="O64196" s="172"/>
      <c r="U64196" s="173"/>
    </row>
    <row r="64197" spans="13:21" s="104" customFormat="1" ht="15.75">
      <c r="M64197" s="172"/>
      <c r="N64197" s="172"/>
      <c r="O64197" s="172"/>
      <c r="U64197" s="173"/>
    </row>
    <row r="64198" spans="13:21" s="104" customFormat="1" ht="15.75">
      <c r="M64198" s="172"/>
      <c r="N64198" s="172"/>
      <c r="O64198" s="172"/>
      <c r="U64198" s="173"/>
    </row>
    <row r="64199" spans="13:21" s="104" customFormat="1" ht="15.75">
      <c r="M64199" s="172"/>
      <c r="N64199" s="172"/>
      <c r="O64199" s="172"/>
      <c r="U64199" s="173"/>
    </row>
    <row r="64200" spans="13:21" s="104" customFormat="1" ht="15.75">
      <c r="M64200" s="172"/>
      <c r="N64200" s="172"/>
      <c r="O64200" s="172"/>
      <c r="U64200" s="173"/>
    </row>
    <row r="64201" spans="13:21" s="104" customFormat="1" ht="15.75">
      <c r="M64201" s="172"/>
      <c r="N64201" s="172"/>
      <c r="O64201" s="172"/>
      <c r="U64201" s="173"/>
    </row>
    <row r="64202" spans="13:21" s="104" customFormat="1" ht="15.75">
      <c r="M64202" s="172"/>
      <c r="N64202" s="172"/>
      <c r="O64202" s="172"/>
      <c r="U64202" s="173"/>
    </row>
    <row r="64203" spans="13:21" s="104" customFormat="1" ht="15.75">
      <c r="M64203" s="172"/>
      <c r="N64203" s="172"/>
      <c r="O64203" s="172"/>
      <c r="U64203" s="173"/>
    </row>
    <row r="64204" spans="13:21" s="104" customFormat="1" ht="15.75">
      <c r="M64204" s="172"/>
      <c r="N64204" s="172"/>
      <c r="O64204" s="172"/>
      <c r="U64204" s="173"/>
    </row>
    <row r="64205" spans="13:21" s="104" customFormat="1" ht="15.75">
      <c r="M64205" s="172"/>
      <c r="N64205" s="172"/>
      <c r="O64205" s="172"/>
      <c r="U64205" s="173"/>
    </row>
    <row r="64206" spans="13:21" s="104" customFormat="1" ht="15.75">
      <c r="M64206" s="172"/>
      <c r="N64206" s="172"/>
      <c r="O64206" s="172"/>
      <c r="U64206" s="173"/>
    </row>
    <row r="64207" spans="13:21" s="104" customFormat="1" ht="15.75">
      <c r="M64207" s="172"/>
      <c r="N64207" s="172"/>
      <c r="O64207" s="172"/>
      <c r="U64207" s="173"/>
    </row>
    <row r="64208" spans="13:21" s="104" customFormat="1" ht="15.75">
      <c r="M64208" s="172"/>
      <c r="N64208" s="172"/>
      <c r="O64208" s="172"/>
      <c r="U64208" s="173"/>
    </row>
    <row r="64209" spans="13:21" s="104" customFormat="1" ht="15.75">
      <c r="M64209" s="172"/>
      <c r="N64209" s="172"/>
      <c r="O64209" s="172"/>
      <c r="U64209" s="173"/>
    </row>
    <row r="64210" spans="13:21" s="104" customFormat="1" ht="15.75">
      <c r="M64210" s="172"/>
      <c r="N64210" s="172"/>
      <c r="O64210" s="172"/>
      <c r="U64210" s="173"/>
    </row>
    <row r="64211" spans="13:21" s="104" customFormat="1" ht="15.75">
      <c r="M64211" s="172"/>
      <c r="N64211" s="172"/>
      <c r="O64211" s="172"/>
      <c r="U64211" s="173"/>
    </row>
    <row r="64212" spans="13:21" s="104" customFormat="1" ht="15.75">
      <c r="M64212" s="172"/>
      <c r="N64212" s="172"/>
      <c r="O64212" s="172"/>
      <c r="U64212" s="173"/>
    </row>
    <row r="64213" spans="13:21" s="104" customFormat="1" ht="15.75">
      <c r="M64213" s="172"/>
      <c r="N64213" s="172"/>
      <c r="O64213" s="172"/>
      <c r="U64213" s="173"/>
    </row>
    <row r="64214" spans="13:21" s="104" customFormat="1" ht="15.75">
      <c r="M64214" s="172"/>
      <c r="N64214" s="172"/>
      <c r="O64214" s="172"/>
      <c r="U64214" s="173"/>
    </row>
    <row r="64215" spans="13:21" s="104" customFormat="1" ht="15.75">
      <c r="M64215" s="172"/>
      <c r="N64215" s="172"/>
      <c r="O64215" s="172"/>
      <c r="U64215" s="173"/>
    </row>
    <row r="64216" spans="13:21" s="104" customFormat="1" ht="15.75">
      <c r="M64216" s="172"/>
      <c r="N64216" s="172"/>
      <c r="O64216" s="172"/>
      <c r="U64216" s="173"/>
    </row>
    <row r="64217" spans="13:21" s="104" customFormat="1" ht="15.75">
      <c r="M64217" s="172"/>
      <c r="N64217" s="172"/>
      <c r="O64217" s="172"/>
      <c r="U64217" s="173"/>
    </row>
    <row r="64218" spans="13:21" s="104" customFormat="1" ht="15.75">
      <c r="M64218" s="172"/>
      <c r="N64218" s="172"/>
      <c r="O64218" s="172"/>
      <c r="U64218" s="173"/>
    </row>
    <row r="64219" spans="13:21" s="104" customFormat="1" ht="15.75">
      <c r="M64219" s="172"/>
      <c r="N64219" s="172"/>
      <c r="O64219" s="172"/>
      <c r="U64219" s="173"/>
    </row>
    <row r="64220" spans="13:21" s="104" customFormat="1" ht="15.75">
      <c r="M64220" s="172"/>
      <c r="N64220" s="172"/>
      <c r="O64220" s="172"/>
      <c r="U64220" s="173"/>
    </row>
    <row r="64221" spans="13:21" s="104" customFormat="1" ht="15.75">
      <c r="M64221" s="172"/>
      <c r="N64221" s="172"/>
      <c r="O64221" s="172"/>
      <c r="U64221" s="173"/>
    </row>
    <row r="64222" spans="13:21" s="104" customFormat="1" ht="15.75">
      <c r="M64222" s="172"/>
      <c r="N64222" s="172"/>
      <c r="O64222" s="172"/>
      <c r="U64222" s="173"/>
    </row>
    <row r="64223" spans="13:21" s="104" customFormat="1" ht="15.75">
      <c r="M64223" s="172"/>
      <c r="N64223" s="172"/>
      <c r="O64223" s="172"/>
      <c r="U64223" s="173"/>
    </row>
    <row r="64224" spans="13:21" s="104" customFormat="1" ht="15.75">
      <c r="M64224" s="172"/>
      <c r="N64224" s="172"/>
      <c r="O64224" s="172"/>
      <c r="U64224" s="173"/>
    </row>
    <row r="64225" spans="13:21" s="104" customFormat="1" ht="15.75">
      <c r="M64225" s="172"/>
      <c r="N64225" s="172"/>
      <c r="O64225" s="172"/>
      <c r="U64225" s="173"/>
    </row>
    <row r="64226" spans="13:21" s="104" customFormat="1" ht="15.75">
      <c r="M64226" s="172"/>
      <c r="N64226" s="172"/>
      <c r="O64226" s="172"/>
      <c r="U64226" s="173"/>
    </row>
    <row r="64227" spans="13:21" s="104" customFormat="1" ht="15.75">
      <c r="M64227" s="172"/>
      <c r="N64227" s="172"/>
      <c r="O64227" s="172"/>
      <c r="U64227" s="173"/>
    </row>
    <row r="64228" spans="13:21" s="104" customFormat="1" ht="15.75">
      <c r="M64228" s="172"/>
      <c r="N64228" s="172"/>
      <c r="O64228" s="172"/>
      <c r="U64228" s="173"/>
    </row>
    <row r="64229" spans="13:21" s="104" customFormat="1" ht="15.75">
      <c r="M64229" s="172"/>
      <c r="N64229" s="172"/>
      <c r="O64229" s="172"/>
      <c r="U64229" s="173"/>
    </row>
    <row r="64230" spans="13:21" s="104" customFormat="1" ht="15.75">
      <c r="M64230" s="172"/>
      <c r="N64230" s="172"/>
      <c r="O64230" s="172"/>
      <c r="U64230" s="173"/>
    </row>
    <row r="64231" spans="13:21" s="104" customFormat="1" ht="15.75">
      <c r="M64231" s="172"/>
      <c r="N64231" s="172"/>
      <c r="O64231" s="172"/>
      <c r="U64231" s="173"/>
    </row>
    <row r="64232" spans="13:21" s="104" customFormat="1" ht="15.75">
      <c r="M64232" s="172"/>
      <c r="N64232" s="172"/>
      <c r="O64232" s="172"/>
      <c r="U64232" s="173"/>
    </row>
    <row r="64233" spans="13:21" s="104" customFormat="1" ht="15.75">
      <c r="M64233" s="172"/>
      <c r="N64233" s="172"/>
      <c r="O64233" s="172"/>
      <c r="U64233" s="173"/>
    </row>
    <row r="64234" spans="13:21" s="104" customFormat="1" ht="15.75">
      <c r="M64234" s="172"/>
      <c r="N64234" s="172"/>
      <c r="O64234" s="172"/>
      <c r="U64234" s="173"/>
    </row>
    <row r="64235" spans="13:21" s="104" customFormat="1" ht="15.75">
      <c r="M64235" s="172"/>
      <c r="N64235" s="172"/>
      <c r="O64235" s="172"/>
      <c r="U64235" s="173"/>
    </row>
    <row r="64236" spans="13:21" s="104" customFormat="1" ht="15.75">
      <c r="M64236" s="172"/>
      <c r="N64236" s="172"/>
      <c r="O64236" s="172"/>
      <c r="U64236" s="173"/>
    </row>
    <row r="64237" spans="13:21" s="104" customFormat="1" ht="15.75">
      <c r="M64237" s="172"/>
      <c r="N64237" s="172"/>
      <c r="O64237" s="172"/>
      <c r="U64237" s="173"/>
    </row>
    <row r="64238" spans="13:21" s="104" customFormat="1" ht="15.75">
      <c r="M64238" s="172"/>
      <c r="N64238" s="172"/>
      <c r="O64238" s="172"/>
      <c r="U64238" s="173"/>
    </row>
    <row r="64239" spans="13:21" s="104" customFormat="1" ht="15.75">
      <c r="M64239" s="172"/>
      <c r="N64239" s="172"/>
      <c r="O64239" s="172"/>
      <c r="U64239" s="173"/>
    </row>
    <row r="64240" spans="13:21" s="104" customFormat="1" ht="15.75">
      <c r="M64240" s="172"/>
      <c r="N64240" s="172"/>
      <c r="O64240" s="172"/>
      <c r="U64240" s="173"/>
    </row>
    <row r="64241" spans="13:21" s="104" customFormat="1" ht="15.75">
      <c r="M64241" s="172"/>
      <c r="N64241" s="172"/>
      <c r="O64241" s="172"/>
      <c r="U64241" s="173"/>
    </row>
    <row r="64242" spans="13:21" s="104" customFormat="1" ht="15.75">
      <c r="M64242" s="172"/>
      <c r="N64242" s="172"/>
      <c r="O64242" s="172"/>
      <c r="U64242" s="173"/>
    </row>
    <row r="64243" spans="13:21" s="104" customFormat="1" ht="15.75">
      <c r="M64243" s="172"/>
      <c r="N64243" s="172"/>
      <c r="O64243" s="172"/>
      <c r="U64243" s="173"/>
    </row>
    <row r="64244" spans="13:21" s="104" customFormat="1" ht="15.75">
      <c r="M64244" s="172"/>
      <c r="N64244" s="172"/>
      <c r="O64244" s="172"/>
      <c r="U64244" s="173"/>
    </row>
    <row r="64245" spans="13:21" s="104" customFormat="1" ht="15.75">
      <c r="M64245" s="172"/>
      <c r="N64245" s="172"/>
      <c r="O64245" s="172"/>
      <c r="U64245" s="173"/>
    </row>
    <row r="64246" spans="13:21" s="104" customFormat="1" ht="15.75">
      <c r="M64246" s="172"/>
      <c r="N64246" s="172"/>
      <c r="O64246" s="172"/>
      <c r="U64246" s="173"/>
    </row>
    <row r="64247" spans="13:21" s="104" customFormat="1" ht="15.75">
      <c r="M64247" s="172"/>
      <c r="N64247" s="172"/>
      <c r="O64247" s="172"/>
      <c r="U64247" s="173"/>
    </row>
    <row r="64248" spans="13:21" s="104" customFormat="1" ht="15.75">
      <c r="M64248" s="172"/>
      <c r="N64248" s="172"/>
      <c r="O64248" s="172"/>
      <c r="U64248" s="173"/>
    </row>
    <row r="64249" spans="13:21" s="104" customFormat="1" ht="15.75">
      <c r="M64249" s="172"/>
      <c r="N64249" s="172"/>
      <c r="O64249" s="172"/>
      <c r="U64249" s="173"/>
    </row>
    <row r="64250" spans="13:21" s="104" customFormat="1" ht="15.75">
      <c r="M64250" s="172"/>
      <c r="N64250" s="172"/>
      <c r="O64250" s="172"/>
      <c r="U64250" s="173"/>
    </row>
    <row r="64251" spans="13:21" s="104" customFormat="1" ht="15.75">
      <c r="M64251" s="172"/>
      <c r="N64251" s="172"/>
      <c r="O64251" s="172"/>
      <c r="U64251" s="173"/>
    </row>
    <row r="64252" spans="13:21" s="104" customFormat="1" ht="15.75">
      <c r="M64252" s="172"/>
      <c r="N64252" s="172"/>
      <c r="O64252" s="172"/>
      <c r="U64252" s="173"/>
    </row>
    <row r="64253" spans="13:21" s="104" customFormat="1" ht="15.75">
      <c r="M64253" s="172"/>
      <c r="N64253" s="172"/>
      <c r="O64253" s="172"/>
      <c r="U64253" s="173"/>
    </row>
    <row r="64254" spans="13:21" s="104" customFormat="1" ht="15.75">
      <c r="M64254" s="172"/>
      <c r="N64254" s="172"/>
      <c r="O64254" s="172"/>
      <c r="U64254" s="173"/>
    </row>
    <row r="64255" spans="13:21" s="104" customFormat="1" ht="15.75">
      <c r="M64255" s="172"/>
      <c r="N64255" s="172"/>
      <c r="O64255" s="172"/>
      <c r="U64255" s="173"/>
    </row>
    <row r="64256" spans="13:21" s="104" customFormat="1" ht="15.75">
      <c r="M64256" s="172"/>
      <c r="N64256" s="172"/>
      <c r="O64256" s="172"/>
      <c r="U64256" s="173"/>
    </row>
    <row r="64257" spans="13:21" s="104" customFormat="1" ht="15.75">
      <c r="M64257" s="172"/>
      <c r="N64257" s="172"/>
      <c r="O64257" s="172"/>
      <c r="U64257" s="173"/>
    </row>
    <row r="64258" spans="13:21" s="104" customFormat="1" ht="15.75">
      <c r="M64258" s="172"/>
      <c r="N64258" s="172"/>
      <c r="O64258" s="172"/>
      <c r="U64258" s="173"/>
    </row>
    <row r="64259" spans="13:21" s="104" customFormat="1" ht="15.75">
      <c r="M64259" s="172"/>
      <c r="N64259" s="172"/>
      <c r="O64259" s="172"/>
      <c r="U64259" s="173"/>
    </row>
    <row r="64260" spans="13:21" s="104" customFormat="1" ht="15.75">
      <c r="M64260" s="172"/>
      <c r="N64260" s="172"/>
      <c r="O64260" s="172"/>
      <c r="U64260" s="173"/>
    </row>
    <row r="64261" spans="13:21" s="104" customFormat="1" ht="15.75">
      <c r="M64261" s="172"/>
      <c r="N64261" s="172"/>
      <c r="O64261" s="172"/>
      <c r="U64261" s="173"/>
    </row>
    <row r="64262" spans="13:21" s="104" customFormat="1" ht="15.75">
      <c r="M64262" s="172"/>
      <c r="N64262" s="172"/>
      <c r="O64262" s="172"/>
      <c r="U64262" s="173"/>
    </row>
    <row r="64263" spans="13:21" s="104" customFormat="1" ht="15.75">
      <c r="M64263" s="172"/>
      <c r="N64263" s="172"/>
      <c r="O64263" s="172"/>
      <c r="U64263" s="173"/>
    </row>
    <row r="64264" spans="13:21" s="104" customFormat="1" ht="15.75">
      <c r="M64264" s="172"/>
      <c r="N64264" s="172"/>
      <c r="O64264" s="172"/>
      <c r="U64264" s="173"/>
    </row>
    <row r="64265" spans="13:21" s="104" customFormat="1" ht="15.75">
      <c r="M64265" s="172"/>
      <c r="N64265" s="172"/>
      <c r="O64265" s="172"/>
      <c r="U64265" s="173"/>
    </row>
    <row r="64266" spans="13:21" s="104" customFormat="1" ht="15.75">
      <c r="M64266" s="172"/>
      <c r="N64266" s="172"/>
      <c r="O64266" s="172"/>
      <c r="U64266" s="173"/>
    </row>
    <row r="64267" spans="13:21" s="104" customFormat="1" ht="15.75">
      <c r="M64267" s="172"/>
      <c r="N64267" s="172"/>
      <c r="O64267" s="172"/>
      <c r="U64267" s="173"/>
    </row>
    <row r="64268" spans="13:21" s="104" customFormat="1" ht="15.75">
      <c r="M64268" s="172"/>
      <c r="N64268" s="172"/>
      <c r="O64268" s="172"/>
      <c r="U64268" s="173"/>
    </row>
    <row r="64269" spans="13:21" s="104" customFormat="1" ht="15.75">
      <c r="M64269" s="172"/>
      <c r="N64269" s="172"/>
      <c r="O64269" s="172"/>
      <c r="U64269" s="173"/>
    </row>
    <row r="64270" spans="13:21" s="104" customFormat="1" ht="15.75">
      <c r="M64270" s="172"/>
      <c r="N64270" s="172"/>
      <c r="O64270" s="172"/>
      <c r="U64270" s="173"/>
    </row>
    <row r="64271" spans="13:21" s="104" customFormat="1" ht="15.75">
      <c r="M64271" s="172"/>
      <c r="N64271" s="172"/>
      <c r="O64271" s="172"/>
      <c r="U64271" s="173"/>
    </row>
    <row r="64272" spans="13:21" s="104" customFormat="1" ht="15.75">
      <c r="M64272" s="172"/>
      <c r="N64272" s="172"/>
      <c r="O64272" s="172"/>
      <c r="U64272" s="173"/>
    </row>
    <row r="64273" spans="13:21" s="104" customFormat="1" ht="15.75">
      <c r="M64273" s="172"/>
      <c r="N64273" s="172"/>
      <c r="O64273" s="172"/>
      <c r="U64273" s="173"/>
    </row>
    <row r="64274" spans="13:21" s="104" customFormat="1" ht="15.75">
      <c r="M64274" s="172"/>
      <c r="N64274" s="172"/>
      <c r="O64274" s="172"/>
      <c r="U64274" s="173"/>
    </row>
    <row r="64275" spans="13:21" s="104" customFormat="1" ht="15.75">
      <c r="M64275" s="172"/>
      <c r="N64275" s="172"/>
      <c r="O64275" s="172"/>
      <c r="U64275" s="173"/>
    </row>
    <row r="64276" spans="13:21" s="104" customFormat="1" ht="15.75">
      <c r="M64276" s="172"/>
      <c r="N64276" s="172"/>
      <c r="O64276" s="172"/>
      <c r="U64276" s="173"/>
    </row>
    <row r="64277" spans="13:21" s="104" customFormat="1" ht="15.75">
      <c r="M64277" s="172"/>
      <c r="N64277" s="172"/>
      <c r="O64277" s="172"/>
      <c r="U64277" s="173"/>
    </row>
    <row r="64278" spans="13:21" s="104" customFormat="1" ht="15.75">
      <c r="M64278" s="172"/>
      <c r="N64278" s="172"/>
      <c r="O64278" s="172"/>
      <c r="U64278" s="173"/>
    </row>
    <row r="64279" spans="13:21" s="104" customFormat="1" ht="15.75">
      <c r="M64279" s="172"/>
      <c r="N64279" s="172"/>
      <c r="O64279" s="172"/>
      <c r="U64279" s="173"/>
    </row>
    <row r="64280" spans="13:21" s="104" customFormat="1" ht="15.75">
      <c r="M64280" s="172"/>
      <c r="N64280" s="172"/>
      <c r="O64280" s="172"/>
      <c r="U64280" s="173"/>
    </row>
    <row r="64281" spans="13:21" s="104" customFormat="1" ht="15.75">
      <c r="M64281" s="172"/>
      <c r="N64281" s="172"/>
      <c r="O64281" s="172"/>
      <c r="U64281" s="173"/>
    </row>
    <row r="64282" spans="13:21" s="104" customFormat="1" ht="15.75">
      <c r="M64282" s="172"/>
      <c r="N64282" s="172"/>
      <c r="O64282" s="172"/>
      <c r="U64282" s="173"/>
    </row>
    <row r="64283" spans="13:21" s="104" customFormat="1" ht="15.75">
      <c r="M64283" s="172"/>
      <c r="N64283" s="172"/>
      <c r="O64283" s="172"/>
      <c r="U64283" s="173"/>
    </row>
    <row r="64284" spans="13:21" s="104" customFormat="1" ht="15.75">
      <c r="M64284" s="172"/>
      <c r="N64284" s="172"/>
      <c r="O64284" s="172"/>
      <c r="U64284" s="173"/>
    </row>
    <row r="64285" spans="13:21" s="104" customFormat="1" ht="15.75">
      <c r="M64285" s="172"/>
      <c r="N64285" s="172"/>
      <c r="O64285" s="172"/>
      <c r="U64285" s="173"/>
    </row>
    <row r="64286" spans="13:21" s="104" customFormat="1" ht="15.75">
      <c r="M64286" s="172"/>
      <c r="N64286" s="172"/>
      <c r="O64286" s="172"/>
      <c r="U64286" s="173"/>
    </row>
    <row r="64287" spans="13:21" s="104" customFormat="1" ht="15.75">
      <c r="M64287" s="172"/>
      <c r="N64287" s="172"/>
      <c r="O64287" s="172"/>
      <c r="U64287" s="173"/>
    </row>
    <row r="64288" spans="13:21" s="104" customFormat="1" ht="15.75">
      <c r="M64288" s="172"/>
      <c r="N64288" s="172"/>
      <c r="O64288" s="172"/>
      <c r="U64288" s="173"/>
    </row>
    <row r="64289" spans="13:21" s="104" customFormat="1" ht="15.75">
      <c r="M64289" s="172"/>
      <c r="N64289" s="172"/>
      <c r="O64289" s="172"/>
      <c r="U64289" s="173"/>
    </row>
    <row r="64290" spans="13:21" s="104" customFormat="1" ht="15.75">
      <c r="M64290" s="172"/>
      <c r="N64290" s="172"/>
      <c r="O64290" s="172"/>
      <c r="U64290" s="173"/>
    </row>
    <row r="64291" spans="13:21" s="104" customFormat="1" ht="15.75">
      <c r="M64291" s="172"/>
      <c r="N64291" s="172"/>
      <c r="O64291" s="172"/>
      <c r="U64291" s="173"/>
    </row>
    <row r="64292" spans="13:21" s="104" customFormat="1" ht="15.75">
      <c r="M64292" s="172"/>
      <c r="N64292" s="172"/>
      <c r="O64292" s="172"/>
      <c r="U64292" s="173"/>
    </row>
    <row r="64293" spans="13:21" s="104" customFormat="1" ht="15.75">
      <c r="M64293" s="172"/>
      <c r="N64293" s="172"/>
      <c r="O64293" s="172"/>
      <c r="U64293" s="173"/>
    </row>
    <row r="64294" spans="13:21" s="104" customFormat="1" ht="15.75">
      <c r="M64294" s="172"/>
      <c r="N64294" s="172"/>
      <c r="O64294" s="172"/>
      <c r="U64294" s="173"/>
    </row>
    <row r="64295" spans="13:21" s="104" customFormat="1" ht="15.75">
      <c r="M64295" s="172"/>
      <c r="N64295" s="172"/>
      <c r="O64295" s="172"/>
      <c r="U64295" s="173"/>
    </row>
    <row r="64296" spans="13:21" s="104" customFormat="1" ht="15.75">
      <c r="M64296" s="172"/>
      <c r="N64296" s="172"/>
      <c r="O64296" s="172"/>
      <c r="U64296" s="173"/>
    </row>
    <row r="64297" spans="13:21" s="104" customFormat="1" ht="15.75">
      <c r="M64297" s="172"/>
      <c r="N64297" s="172"/>
      <c r="O64297" s="172"/>
      <c r="U64297" s="173"/>
    </row>
    <row r="64298" spans="13:21" s="104" customFormat="1" ht="15.75">
      <c r="M64298" s="172"/>
      <c r="N64298" s="172"/>
      <c r="O64298" s="172"/>
      <c r="U64298" s="173"/>
    </row>
    <row r="64299" spans="13:21" s="104" customFormat="1" ht="15.75">
      <c r="M64299" s="172"/>
      <c r="N64299" s="172"/>
      <c r="O64299" s="172"/>
      <c r="U64299" s="173"/>
    </row>
    <row r="64300" spans="13:21" s="104" customFormat="1" ht="15.75">
      <c r="M64300" s="172"/>
      <c r="N64300" s="172"/>
      <c r="O64300" s="172"/>
      <c r="U64300" s="173"/>
    </row>
    <row r="64301" spans="13:21" s="104" customFormat="1" ht="15.75">
      <c r="M64301" s="172"/>
      <c r="N64301" s="172"/>
      <c r="O64301" s="172"/>
      <c r="U64301" s="173"/>
    </row>
    <row r="64302" spans="13:21" s="104" customFormat="1" ht="15.75">
      <c r="M64302" s="172"/>
      <c r="N64302" s="172"/>
      <c r="O64302" s="172"/>
      <c r="U64302" s="173"/>
    </row>
    <row r="64303" spans="13:21" s="104" customFormat="1" ht="15.75">
      <c r="M64303" s="172"/>
      <c r="N64303" s="172"/>
      <c r="O64303" s="172"/>
      <c r="U64303" s="173"/>
    </row>
    <row r="64304" spans="13:21" s="104" customFormat="1" ht="15.75">
      <c r="M64304" s="172"/>
      <c r="N64304" s="172"/>
      <c r="O64304" s="172"/>
      <c r="U64304" s="173"/>
    </row>
    <row r="64305" spans="13:21" s="104" customFormat="1" ht="15.75">
      <c r="M64305" s="172"/>
      <c r="N64305" s="172"/>
      <c r="O64305" s="172"/>
      <c r="U64305" s="173"/>
    </row>
    <row r="64306" spans="13:21" s="104" customFormat="1" ht="15.75">
      <c r="M64306" s="172"/>
      <c r="N64306" s="172"/>
      <c r="O64306" s="172"/>
      <c r="U64306" s="173"/>
    </row>
    <row r="64307" spans="13:21" s="104" customFormat="1" ht="15.75">
      <c r="M64307" s="172"/>
      <c r="N64307" s="172"/>
      <c r="O64307" s="172"/>
      <c r="U64307" s="173"/>
    </row>
    <row r="64308" spans="13:21" s="104" customFormat="1" ht="15.75">
      <c r="M64308" s="172"/>
      <c r="N64308" s="172"/>
      <c r="O64308" s="172"/>
      <c r="U64308" s="173"/>
    </row>
    <row r="64309" spans="13:21" s="104" customFormat="1" ht="15.75">
      <c r="M64309" s="172"/>
      <c r="N64309" s="172"/>
      <c r="O64309" s="172"/>
      <c r="U64309" s="173"/>
    </row>
    <row r="64310" spans="13:21" s="104" customFormat="1" ht="15.75">
      <c r="M64310" s="172"/>
      <c r="N64310" s="172"/>
      <c r="O64310" s="172"/>
      <c r="U64310" s="173"/>
    </row>
    <row r="64311" spans="13:21" s="104" customFormat="1" ht="15.75">
      <c r="M64311" s="172"/>
      <c r="N64311" s="172"/>
      <c r="O64311" s="172"/>
      <c r="U64311" s="173"/>
    </row>
    <row r="64312" spans="13:21" s="104" customFormat="1" ht="15.75">
      <c r="M64312" s="172"/>
      <c r="N64312" s="172"/>
      <c r="O64312" s="172"/>
      <c r="U64312" s="173"/>
    </row>
    <row r="64313" spans="13:21" s="104" customFormat="1" ht="15.75">
      <c r="M64313" s="172"/>
      <c r="N64313" s="172"/>
      <c r="O64313" s="172"/>
      <c r="U64313" s="173"/>
    </row>
    <row r="64314" spans="13:21" s="104" customFormat="1" ht="15.75">
      <c r="M64314" s="172"/>
      <c r="N64314" s="172"/>
      <c r="O64314" s="172"/>
      <c r="U64314" s="173"/>
    </row>
    <row r="64315" spans="13:21" s="104" customFormat="1" ht="15.75">
      <c r="M64315" s="172"/>
      <c r="N64315" s="172"/>
      <c r="O64315" s="172"/>
      <c r="U64315" s="173"/>
    </row>
    <row r="64316" spans="13:21" s="104" customFormat="1" ht="15.75">
      <c r="M64316" s="172"/>
      <c r="N64316" s="172"/>
      <c r="O64316" s="172"/>
      <c r="U64316" s="173"/>
    </row>
    <row r="64317" spans="13:21" s="104" customFormat="1" ht="15.75">
      <c r="M64317" s="172"/>
      <c r="N64317" s="172"/>
      <c r="O64317" s="172"/>
      <c r="U64317" s="173"/>
    </row>
    <row r="64318" spans="13:21" s="104" customFormat="1" ht="15.75">
      <c r="M64318" s="172"/>
      <c r="N64318" s="172"/>
      <c r="O64318" s="172"/>
      <c r="U64318" s="173"/>
    </row>
    <row r="64319" spans="13:21" s="104" customFormat="1" ht="15.75">
      <c r="M64319" s="172"/>
      <c r="N64319" s="172"/>
      <c r="O64319" s="172"/>
      <c r="U64319" s="173"/>
    </row>
    <row r="64320" spans="13:21" s="104" customFormat="1" ht="15.75">
      <c r="M64320" s="172"/>
      <c r="N64320" s="172"/>
      <c r="O64320" s="172"/>
      <c r="U64320" s="173"/>
    </row>
    <row r="64321" spans="13:21" s="104" customFormat="1" ht="15.75">
      <c r="M64321" s="172"/>
      <c r="N64321" s="172"/>
      <c r="O64321" s="172"/>
      <c r="U64321" s="173"/>
    </row>
    <row r="64322" spans="13:21" s="104" customFormat="1" ht="15.75">
      <c r="M64322" s="172"/>
      <c r="N64322" s="172"/>
      <c r="O64322" s="172"/>
      <c r="U64322" s="173"/>
    </row>
    <row r="64323" spans="13:21" s="104" customFormat="1" ht="15.75">
      <c r="M64323" s="172"/>
      <c r="N64323" s="172"/>
      <c r="O64323" s="172"/>
      <c r="U64323" s="173"/>
    </row>
    <row r="64324" spans="13:21" s="104" customFormat="1" ht="15.75">
      <c r="M64324" s="172"/>
      <c r="N64324" s="172"/>
      <c r="O64324" s="172"/>
      <c r="U64324" s="173"/>
    </row>
    <row r="64325" spans="13:21" s="104" customFormat="1" ht="15.75">
      <c r="M64325" s="172"/>
      <c r="N64325" s="172"/>
      <c r="O64325" s="172"/>
      <c r="U64325" s="173"/>
    </row>
    <row r="64326" spans="13:21" s="104" customFormat="1" ht="15.75">
      <c r="M64326" s="172"/>
      <c r="N64326" s="172"/>
      <c r="O64326" s="172"/>
      <c r="U64326" s="173"/>
    </row>
    <row r="64327" spans="13:21" s="104" customFormat="1" ht="15.75">
      <c r="M64327" s="172"/>
      <c r="N64327" s="172"/>
      <c r="O64327" s="172"/>
      <c r="U64327" s="173"/>
    </row>
    <row r="64328" spans="13:21" s="104" customFormat="1" ht="15.75">
      <c r="M64328" s="172"/>
      <c r="N64328" s="172"/>
      <c r="O64328" s="172"/>
      <c r="U64328" s="173"/>
    </row>
    <row r="64329" spans="13:21" s="104" customFormat="1" ht="15.75">
      <c r="M64329" s="172"/>
      <c r="N64329" s="172"/>
      <c r="O64329" s="172"/>
      <c r="U64329" s="173"/>
    </row>
    <row r="64330" spans="13:21" s="104" customFormat="1" ht="15.75">
      <c r="M64330" s="172"/>
      <c r="N64330" s="172"/>
      <c r="O64330" s="172"/>
      <c r="U64330" s="173"/>
    </row>
    <row r="64331" spans="13:21" s="104" customFormat="1" ht="15.75">
      <c r="M64331" s="172"/>
      <c r="N64331" s="172"/>
      <c r="O64331" s="172"/>
      <c r="U64331" s="173"/>
    </row>
    <row r="64332" spans="13:21" s="104" customFormat="1" ht="15.75">
      <c r="M64332" s="172"/>
      <c r="N64332" s="172"/>
      <c r="O64332" s="172"/>
      <c r="U64332" s="173"/>
    </row>
    <row r="64333" spans="13:21" s="104" customFormat="1" ht="15.75">
      <c r="M64333" s="172"/>
      <c r="N64333" s="172"/>
      <c r="O64333" s="172"/>
      <c r="U64333" s="173"/>
    </row>
    <row r="64334" spans="13:21" s="104" customFormat="1" ht="15.75">
      <c r="M64334" s="172"/>
      <c r="N64334" s="172"/>
      <c r="O64334" s="172"/>
      <c r="U64334" s="173"/>
    </row>
    <row r="64335" spans="13:21" s="104" customFormat="1" ht="15.75">
      <c r="M64335" s="172"/>
      <c r="N64335" s="172"/>
      <c r="O64335" s="172"/>
      <c r="U64335" s="173"/>
    </row>
    <row r="64336" spans="13:21" s="104" customFormat="1" ht="15.75">
      <c r="M64336" s="172"/>
      <c r="N64336" s="172"/>
      <c r="O64336" s="172"/>
      <c r="U64336" s="173"/>
    </row>
    <row r="64337" spans="13:21" s="104" customFormat="1" ht="15.75">
      <c r="M64337" s="172"/>
      <c r="N64337" s="172"/>
      <c r="O64337" s="172"/>
      <c r="U64337" s="173"/>
    </row>
    <row r="64338" spans="13:21" s="104" customFormat="1" ht="15.75">
      <c r="M64338" s="172"/>
      <c r="N64338" s="172"/>
      <c r="O64338" s="172"/>
      <c r="U64338" s="173"/>
    </row>
    <row r="64339" spans="13:21" s="104" customFormat="1" ht="15.75">
      <c r="M64339" s="172"/>
      <c r="N64339" s="172"/>
      <c r="O64339" s="172"/>
      <c r="U64339" s="173"/>
    </row>
    <row r="64340" spans="13:21" s="104" customFormat="1" ht="15.75">
      <c r="M64340" s="172"/>
      <c r="N64340" s="172"/>
      <c r="O64340" s="172"/>
      <c r="U64340" s="173"/>
    </row>
    <row r="64341" spans="13:21" s="104" customFormat="1" ht="15.75">
      <c r="M64341" s="172"/>
      <c r="N64341" s="172"/>
      <c r="O64341" s="172"/>
      <c r="U64341" s="173"/>
    </row>
    <row r="64342" spans="13:21" s="104" customFormat="1" ht="15.75">
      <c r="M64342" s="172"/>
      <c r="N64342" s="172"/>
      <c r="O64342" s="172"/>
      <c r="U64342" s="173"/>
    </row>
    <row r="64343" spans="13:21" s="104" customFormat="1" ht="15.75">
      <c r="M64343" s="172"/>
      <c r="N64343" s="172"/>
      <c r="O64343" s="172"/>
      <c r="U64343" s="173"/>
    </row>
    <row r="64344" spans="13:21" s="104" customFormat="1" ht="15.75">
      <c r="M64344" s="172"/>
      <c r="N64344" s="172"/>
      <c r="O64344" s="172"/>
      <c r="U64344" s="173"/>
    </row>
    <row r="64345" spans="13:21" s="104" customFormat="1" ht="15.75">
      <c r="M64345" s="172"/>
      <c r="N64345" s="172"/>
      <c r="O64345" s="172"/>
      <c r="U64345" s="173"/>
    </row>
    <row r="64346" spans="13:21" s="104" customFormat="1" ht="15.75">
      <c r="M64346" s="172"/>
      <c r="N64346" s="172"/>
      <c r="O64346" s="172"/>
      <c r="U64346" s="173"/>
    </row>
    <row r="64347" spans="13:21" s="104" customFormat="1" ht="15.75">
      <c r="M64347" s="172"/>
      <c r="N64347" s="172"/>
      <c r="O64347" s="172"/>
      <c r="U64347" s="173"/>
    </row>
    <row r="64348" spans="13:21" s="104" customFormat="1" ht="15.75">
      <c r="M64348" s="172"/>
      <c r="N64348" s="172"/>
      <c r="O64348" s="172"/>
      <c r="U64348" s="173"/>
    </row>
    <row r="64349" spans="13:21" s="104" customFormat="1" ht="15.75">
      <c r="M64349" s="172"/>
      <c r="N64349" s="172"/>
      <c r="O64349" s="172"/>
      <c r="U64349" s="173"/>
    </row>
    <row r="64350" spans="13:21" s="104" customFormat="1" ht="15.75">
      <c r="M64350" s="172"/>
      <c r="N64350" s="172"/>
      <c r="O64350" s="172"/>
      <c r="U64350" s="173"/>
    </row>
    <row r="64351" spans="13:21" s="104" customFormat="1" ht="15.75">
      <c r="M64351" s="172"/>
      <c r="N64351" s="172"/>
      <c r="O64351" s="172"/>
      <c r="U64351" s="173"/>
    </row>
    <row r="64352" spans="13:21" s="104" customFormat="1" ht="15.75">
      <c r="M64352" s="172"/>
      <c r="N64352" s="172"/>
      <c r="O64352" s="172"/>
      <c r="U64352" s="173"/>
    </row>
    <row r="64353" spans="13:21" s="104" customFormat="1" ht="15.75">
      <c r="M64353" s="172"/>
      <c r="N64353" s="172"/>
      <c r="O64353" s="172"/>
      <c r="U64353" s="173"/>
    </row>
    <row r="64354" spans="13:21" s="104" customFormat="1" ht="15.75">
      <c r="M64354" s="172"/>
      <c r="N64354" s="172"/>
      <c r="O64354" s="172"/>
      <c r="U64354" s="173"/>
    </row>
    <row r="64355" spans="13:21" s="104" customFormat="1" ht="15.75">
      <c r="M64355" s="172"/>
      <c r="N64355" s="172"/>
      <c r="O64355" s="172"/>
      <c r="U64355" s="173"/>
    </row>
    <row r="64356" spans="13:21" s="104" customFormat="1" ht="15.75">
      <c r="M64356" s="172"/>
      <c r="N64356" s="172"/>
      <c r="O64356" s="172"/>
      <c r="U64356" s="173"/>
    </row>
    <row r="64357" spans="13:21" s="104" customFormat="1" ht="15.75">
      <c r="M64357" s="172"/>
      <c r="N64357" s="172"/>
      <c r="O64357" s="172"/>
      <c r="U64357" s="173"/>
    </row>
    <row r="64358" spans="13:21" s="104" customFormat="1" ht="15.75">
      <c r="M64358" s="172"/>
      <c r="N64358" s="172"/>
      <c r="O64358" s="172"/>
      <c r="U64358" s="173"/>
    </row>
    <row r="64359" spans="13:21" s="104" customFormat="1" ht="15.75">
      <c r="M64359" s="172"/>
      <c r="N64359" s="172"/>
      <c r="O64359" s="172"/>
      <c r="U64359" s="173"/>
    </row>
    <row r="64360" spans="13:21" s="104" customFormat="1" ht="15.75">
      <c r="M64360" s="172"/>
      <c r="N64360" s="172"/>
      <c r="O64360" s="172"/>
      <c r="U64360" s="173"/>
    </row>
    <row r="64361" spans="13:21" s="104" customFormat="1" ht="15.75">
      <c r="M64361" s="172"/>
      <c r="N64361" s="172"/>
      <c r="O64361" s="172"/>
      <c r="U64361" s="173"/>
    </row>
    <row r="64362" spans="13:21" s="104" customFormat="1" ht="15.75">
      <c r="M64362" s="172"/>
      <c r="N64362" s="172"/>
      <c r="O64362" s="172"/>
      <c r="U64362" s="173"/>
    </row>
    <row r="64363" spans="13:21" s="104" customFormat="1" ht="15.75">
      <c r="M64363" s="172"/>
      <c r="N64363" s="172"/>
      <c r="O64363" s="172"/>
      <c r="U64363" s="173"/>
    </row>
    <row r="64364" spans="13:21" s="104" customFormat="1" ht="15.75">
      <c r="M64364" s="172"/>
      <c r="N64364" s="172"/>
      <c r="O64364" s="172"/>
      <c r="U64364" s="173"/>
    </row>
    <row r="64365" spans="13:21" s="104" customFormat="1" ht="15.75">
      <c r="M64365" s="172"/>
      <c r="N64365" s="172"/>
      <c r="O64365" s="172"/>
      <c r="U64365" s="173"/>
    </row>
    <row r="64366" spans="13:21" s="104" customFormat="1" ht="15.75">
      <c r="M64366" s="172"/>
      <c r="N64366" s="172"/>
      <c r="O64366" s="172"/>
      <c r="U64366" s="173"/>
    </row>
    <row r="64367" spans="13:21" s="104" customFormat="1" ht="15.75">
      <c r="M64367" s="172"/>
      <c r="N64367" s="172"/>
      <c r="O64367" s="172"/>
      <c r="U64367" s="173"/>
    </row>
    <row r="64368" spans="13:21" s="104" customFormat="1" ht="15.75">
      <c r="M64368" s="172"/>
      <c r="N64368" s="172"/>
      <c r="O64368" s="172"/>
      <c r="U64368" s="173"/>
    </row>
    <row r="64369" spans="13:21" s="104" customFormat="1" ht="15.75">
      <c r="M64369" s="172"/>
      <c r="N64369" s="172"/>
      <c r="O64369" s="172"/>
      <c r="U64369" s="173"/>
    </row>
    <row r="64370" spans="13:21" s="104" customFormat="1" ht="15.75">
      <c r="M64370" s="172"/>
      <c r="N64370" s="172"/>
      <c r="O64370" s="172"/>
      <c r="U64370" s="173"/>
    </row>
    <row r="64371" spans="13:21" s="104" customFormat="1" ht="15.75">
      <c r="M64371" s="172"/>
      <c r="N64371" s="172"/>
      <c r="O64371" s="172"/>
      <c r="U64371" s="173"/>
    </row>
    <row r="64372" spans="13:21" s="104" customFormat="1" ht="15.75">
      <c r="M64372" s="172"/>
      <c r="N64372" s="172"/>
      <c r="O64372" s="172"/>
      <c r="U64372" s="173"/>
    </row>
    <row r="64373" spans="13:21" s="104" customFormat="1" ht="15.75">
      <c r="M64373" s="172"/>
      <c r="N64373" s="172"/>
      <c r="O64373" s="172"/>
      <c r="U64373" s="173"/>
    </row>
    <row r="64374" spans="13:21" s="104" customFormat="1" ht="15.75">
      <c r="M64374" s="172"/>
      <c r="N64374" s="172"/>
      <c r="O64374" s="172"/>
      <c r="U64374" s="173"/>
    </row>
    <row r="64375" spans="13:21" s="104" customFormat="1" ht="15.75">
      <c r="M64375" s="172"/>
      <c r="N64375" s="172"/>
      <c r="O64375" s="172"/>
      <c r="U64375" s="173"/>
    </row>
    <row r="64376" spans="13:21" s="104" customFormat="1" ht="15.75">
      <c r="M64376" s="172"/>
      <c r="N64376" s="172"/>
      <c r="O64376" s="172"/>
      <c r="U64376" s="173"/>
    </row>
    <row r="64377" spans="13:21" s="104" customFormat="1" ht="15.75">
      <c r="M64377" s="172"/>
      <c r="N64377" s="172"/>
      <c r="O64377" s="172"/>
      <c r="U64377" s="173"/>
    </row>
    <row r="64378" spans="13:21" s="104" customFormat="1" ht="15.75">
      <c r="M64378" s="172"/>
      <c r="N64378" s="172"/>
      <c r="O64378" s="172"/>
      <c r="U64378" s="173"/>
    </row>
    <row r="64379" spans="13:21" s="104" customFormat="1" ht="15.75">
      <c r="M64379" s="172"/>
      <c r="N64379" s="172"/>
      <c r="O64379" s="172"/>
      <c r="U64379" s="173"/>
    </row>
    <row r="64380" spans="13:21" s="104" customFormat="1" ht="15.75">
      <c r="M64380" s="172"/>
      <c r="N64380" s="172"/>
      <c r="O64380" s="172"/>
      <c r="U64380" s="173"/>
    </row>
    <row r="64381" spans="13:21" s="104" customFormat="1" ht="15.75">
      <c r="M64381" s="172"/>
      <c r="N64381" s="172"/>
      <c r="O64381" s="172"/>
      <c r="U64381" s="173"/>
    </row>
    <row r="64382" spans="13:21" s="104" customFormat="1" ht="15.75">
      <c r="M64382" s="172"/>
      <c r="N64382" s="172"/>
      <c r="O64382" s="172"/>
      <c r="U64382" s="173"/>
    </row>
    <row r="64383" spans="13:21" s="104" customFormat="1" ht="15.75">
      <c r="M64383" s="172"/>
      <c r="N64383" s="172"/>
      <c r="O64383" s="172"/>
      <c r="U64383" s="173"/>
    </row>
    <row r="64384" spans="13:21" s="104" customFormat="1" ht="15.75">
      <c r="M64384" s="172"/>
      <c r="N64384" s="172"/>
      <c r="O64384" s="172"/>
      <c r="U64384" s="173"/>
    </row>
    <row r="64385" spans="13:21" s="104" customFormat="1" ht="15.75">
      <c r="M64385" s="172"/>
      <c r="N64385" s="172"/>
      <c r="O64385" s="172"/>
      <c r="U64385" s="173"/>
    </row>
    <row r="64386" spans="13:21" s="104" customFormat="1" ht="15.75">
      <c r="M64386" s="172"/>
      <c r="N64386" s="172"/>
      <c r="O64386" s="172"/>
      <c r="U64386" s="173"/>
    </row>
    <row r="64387" spans="13:21" s="104" customFormat="1" ht="15.75">
      <c r="M64387" s="172"/>
      <c r="N64387" s="172"/>
      <c r="O64387" s="172"/>
      <c r="U64387" s="173"/>
    </row>
    <row r="64388" spans="13:21" s="104" customFormat="1" ht="15.75">
      <c r="M64388" s="172"/>
      <c r="N64388" s="172"/>
      <c r="O64388" s="172"/>
      <c r="U64388" s="173"/>
    </row>
    <row r="64389" spans="13:21" s="104" customFormat="1" ht="15.75">
      <c r="M64389" s="172"/>
      <c r="N64389" s="172"/>
      <c r="O64389" s="172"/>
      <c r="U64389" s="173"/>
    </row>
    <row r="64390" spans="13:21" s="104" customFormat="1" ht="15.75">
      <c r="M64390" s="172"/>
      <c r="N64390" s="172"/>
      <c r="O64390" s="172"/>
      <c r="U64390" s="173"/>
    </row>
    <row r="64391" spans="13:21" s="104" customFormat="1" ht="15.75">
      <c r="M64391" s="172"/>
      <c r="N64391" s="172"/>
      <c r="O64391" s="172"/>
      <c r="U64391" s="173"/>
    </row>
    <row r="64392" spans="13:21" s="104" customFormat="1" ht="15.75">
      <c r="M64392" s="172"/>
      <c r="N64392" s="172"/>
      <c r="O64392" s="172"/>
      <c r="U64392" s="173"/>
    </row>
    <row r="64393" spans="13:21" s="104" customFormat="1" ht="15.75">
      <c r="M64393" s="172"/>
      <c r="N64393" s="172"/>
      <c r="O64393" s="172"/>
      <c r="U64393" s="173"/>
    </row>
    <row r="64394" spans="13:21" s="104" customFormat="1" ht="15.75">
      <c r="M64394" s="172"/>
      <c r="N64394" s="172"/>
      <c r="O64394" s="172"/>
      <c r="U64394" s="173"/>
    </row>
    <row r="64395" spans="13:21" s="104" customFormat="1" ht="15.75">
      <c r="M64395" s="172"/>
      <c r="N64395" s="172"/>
      <c r="O64395" s="172"/>
      <c r="U64395" s="173"/>
    </row>
    <row r="64396" spans="13:21" s="104" customFormat="1" ht="15.75">
      <c r="M64396" s="172"/>
      <c r="N64396" s="172"/>
      <c r="O64396" s="172"/>
      <c r="U64396" s="173"/>
    </row>
    <row r="64397" spans="13:21" s="104" customFormat="1" ht="15.75">
      <c r="M64397" s="172"/>
      <c r="N64397" s="172"/>
      <c r="O64397" s="172"/>
      <c r="U64397" s="173"/>
    </row>
    <row r="64398" spans="13:21" s="104" customFormat="1" ht="15.75">
      <c r="M64398" s="172"/>
      <c r="N64398" s="172"/>
      <c r="O64398" s="172"/>
      <c r="U64398" s="173"/>
    </row>
    <row r="64399" spans="13:21" s="104" customFormat="1" ht="15.75">
      <c r="M64399" s="172"/>
      <c r="N64399" s="172"/>
      <c r="O64399" s="172"/>
      <c r="U64399" s="173"/>
    </row>
    <row r="64400" spans="13:21" s="104" customFormat="1" ht="15.75">
      <c r="M64400" s="172"/>
      <c r="N64400" s="172"/>
      <c r="O64400" s="172"/>
      <c r="U64400" s="173"/>
    </row>
    <row r="64401" spans="13:21" s="104" customFormat="1" ht="15.75">
      <c r="M64401" s="172"/>
      <c r="N64401" s="172"/>
      <c r="O64401" s="172"/>
      <c r="U64401" s="173"/>
    </row>
    <row r="64402" spans="13:21" s="104" customFormat="1" ht="15.75">
      <c r="M64402" s="172"/>
      <c r="N64402" s="172"/>
      <c r="O64402" s="172"/>
      <c r="U64402" s="173"/>
    </row>
    <row r="64403" spans="13:21" s="104" customFormat="1" ht="15.75">
      <c r="M64403" s="172"/>
      <c r="N64403" s="172"/>
      <c r="O64403" s="172"/>
      <c r="U64403" s="173"/>
    </row>
    <row r="64404" spans="13:21" s="104" customFormat="1" ht="15.75">
      <c r="M64404" s="172"/>
      <c r="N64404" s="172"/>
      <c r="O64404" s="172"/>
      <c r="U64404" s="173"/>
    </row>
    <row r="64405" spans="13:21" s="104" customFormat="1" ht="15.75">
      <c r="M64405" s="172"/>
      <c r="N64405" s="172"/>
      <c r="O64405" s="172"/>
      <c r="U64405" s="173"/>
    </row>
    <row r="64406" spans="13:21" s="104" customFormat="1" ht="15.75">
      <c r="M64406" s="172"/>
      <c r="N64406" s="172"/>
      <c r="O64406" s="172"/>
      <c r="U64406" s="173"/>
    </row>
    <row r="64407" spans="13:21" s="104" customFormat="1" ht="15.75">
      <c r="M64407" s="172"/>
      <c r="N64407" s="172"/>
      <c r="O64407" s="172"/>
      <c r="U64407" s="173"/>
    </row>
    <row r="64408" spans="13:21" s="104" customFormat="1" ht="15.75">
      <c r="M64408" s="172"/>
      <c r="N64408" s="172"/>
      <c r="O64408" s="172"/>
      <c r="U64408" s="173"/>
    </row>
    <row r="64409" spans="13:21" s="104" customFormat="1" ht="15.75">
      <c r="M64409" s="172"/>
      <c r="N64409" s="172"/>
      <c r="O64409" s="172"/>
      <c r="U64409" s="173"/>
    </row>
    <row r="64410" spans="13:21" s="104" customFormat="1" ht="15.75">
      <c r="M64410" s="172"/>
      <c r="N64410" s="172"/>
      <c r="O64410" s="172"/>
      <c r="U64410" s="173"/>
    </row>
    <row r="64411" spans="13:21" s="104" customFormat="1" ht="15.75">
      <c r="M64411" s="172"/>
      <c r="N64411" s="172"/>
      <c r="O64411" s="172"/>
      <c r="U64411" s="173"/>
    </row>
    <row r="64412" spans="13:21" s="104" customFormat="1" ht="15.75">
      <c r="M64412" s="172"/>
      <c r="N64412" s="172"/>
      <c r="O64412" s="172"/>
      <c r="U64412" s="173"/>
    </row>
    <row r="64413" spans="13:21" s="104" customFormat="1" ht="15.75">
      <c r="M64413" s="172"/>
      <c r="N64413" s="172"/>
      <c r="O64413" s="172"/>
      <c r="U64413" s="173"/>
    </row>
    <row r="64414" spans="13:21" s="104" customFormat="1" ht="15.75">
      <c r="M64414" s="172"/>
      <c r="N64414" s="172"/>
      <c r="O64414" s="172"/>
      <c r="U64414" s="173"/>
    </row>
    <row r="64415" spans="13:21" s="104" customFormat="1" ht="15.75">
      <c r="M64415" s="172"/>
      <c r="N64415" s="172"/>
      <c r="O64415" s="172"/>
      <c r="U64415" s="173"/>
    </row>
    <row r="64416" spans="13:21" s="104" customFormat="1" ht="15.75">
      <c r="M64416" s="172"/>
      <c r="N64416" s="172"/>
      <c r="O64416" s="172"/>
      <c r="U64416" s="173"/>
    </row>
    <row r="64417" spans="13:21" s="104" customFormat="1" ht="15.75">
      <c r="M64417" s="172"/>
      <c r="N64417" s="172"/>
      <c r="O64417" s="172"/>
      <c r="U64417" s="173"/>
    </row>
    <row r="64418" spans="13:21" s="104" customFormat="1" ht="15.75">
      <c r="M64418" s="172"/>
      <c r="N64418" s="172"/>
      <c r="O64418" s="172"/>
      <c r="U64418" s="173"/>
    </row>
    <row r="64419" spans="13:21" s="104" customFormat="1" ht="15.75">
      <c r="M64419" s="172"/>
      <c r="N64419" s="172"/>
      <c r="O64419" s="172"/>
      <c r="U64419" s="173"/>
    </row>
    <row r="64420" spans="13:21" s="104" customFormat="1" ht="15.75">
      <c r="M64420" s="172"/>
      <c r="N64420" s="172"/>
      <c r="O64420" s="172"/>
      <c r="U64420" s="173"/>
    </row>
    <row r="64421" spans="13:21" s="104" customFormat="1" ht="15.75">
      <c r="M64421" s="172"/>
      <c r="N64421" s="172"/>
      <c r="O64421" s="172"/>
      <c r="U64421" s="173"/>
    </row>
    <row r="64422" spans="13:21" s="104" customFormat="1" ht="15.75">
      <c r="M64422" s="172"/>
      <c r="N64422" s="172"/>
      <c r="O64422" s="172"/>
      <c r="U64422" s="173"/>
    </row>
    <row r="64423" spans="13:21" s="104" customFormat="1" ht="15.75">
      <c r="M64423" s="172"/>
      <c r="N64423" s="172"/>
      <c r="O64423" s="172"/>
      <c r="U64423" s="173"/>
    </row>
    <row r="64424" spans="13:21" s="104" customFormat="1" ht="15.75">
      <c r="M64424" s="172"/>
      <c r="N64424" s="172"/>
      <c r="O64424" s="172"/>
      <c r="U64424" s="173"/>
    </row>
    <row r="64425" spans="13:21" s="104" customFormat="1" ht="15.75">
      <c r="M64425" s="172"/>
      <c r="N64425" s="172"/>
      <c r="O64425" s="172"/>
      <c r="U64425" s="173"/>
    </row>
    <row r="64426" spans="13:21" s="104" customFormat="1" ht="15.75">
      <c r="M64426" s="172"/>
      <c r="N64426" s="172"/>
      <c r="O64426" s="172"/>
      <c r="U64426" s="173"/>
    </row>
    <row r="64427" spans="13:21" s="104" customFormat="1" ht="15.75">
      <c r="M64427" s="172"/>
      <c r="N64427" s="172"/>
      <c r="O64427" s="172"/>
      <c r="U64427" s="173"/>
    </row>
    <row r="64428" spans="13:21" s="104" customFormat="1" ht="15.75">
      <c r="M64428" s="172"/>
      <c r="N64428" s="172"/>
      <c r="O64428" s="172"/>
      <c r="U64428" s="173"/>
    </row>
    <row r="64429" spans="13:21" s="104" customFormat="1" ht="15.75">
      <c r="M64429" s="172"/>
      <c r="N64429" s="172"/>
      <c r="O64429" s="172"/>
      <c r="U64429" s="173"/>
    </row>
    <row r="64430" spans="13:21" s="104" customFormat="1" ht="15.75">
      <c r="M64430" s="172"/>
      <c r="N64430" s="172"/>
      <c r="O64430" s="172"/>
      <c r="U64430" s="173"/>
    </row>
    <row r="64431" spans="13:21" s="104" customFormat="1" ht="15.75">
      <c r="M64431" s="172"/>
      <c r="N64431" s="172"/>
      <c r="O64431" s="172"/>
      <c r="U64431" s="173"/>
    </row>
    <row r="64432" spans="13:21" s="104" customFormat="1" ht="15.75">
      <c r="M64432" s="172"/>
      <c r="N64432" s="172"/>
      <c r="O64432" s="172"/>
      <c r="U64432" s="173"/>
    </row>
    <row r="64433" spans="13:21" s="104" customFormat="1" ht="15.75">
      <c r="M64433" s="172"/>
      <c r="N64433" s="172"/>
      <c r="O64433" s="172"/>
      <c r="U64433" s="173"/>
    </row>
    <row r="64434" spans="13:21" s="104" customFormat="1" ht="15.75">
      <c r="M64434" s="172"/>
      <c r="N64434" s="172"/>
      <c r="O64434" s="172"/>
      <c r="U64434" s="173"/>
    </row>
    <row r="64435" spans="13:21" s="104" customFormat="1" ht="15.75">
      <c r="M64435" s="172"/>
      <c r="N64435" s="172"/>
      <c r="O64435" s="172"/>
      <c r="U64435" s="173"/>
    </row>
    <row r="64436" spans="13:21" s="104" customFormat="1" ht="15.75">
      <c r="M64436" s="172"/>
      <c r="N64436" s="172"/>
      <c r="O64436" s="172"/>
      <c r="U64436" s="173"/>
    </row>
    <row r="64437" spans="13:21" s="104" customFormat="1" ht="15.75">
      <c r="M64437" s="172"/>
      <c r="N64437" s="172"/>
      <c r="O64437" s="172"/>
      <c r="U64437" s="173"/>
    </row>
    <row r="64438" spans="13:21" s="104" customFormat="1" ht="15.75">
      <c r="M64438" s="172"/>
      <c r="N64438" s="172"/>
      <c r="O64438" s="172"/>
      <c r="U64438" s="173"/>
    </row>
    <row r="64439" spans="13:21" s="104" customFormat="1" ht="15.75">
      <c r="M64439" s="172"/>
      <c r="N64439" s="172"/>
      <c r="O64439" s="172"/>
      <c r="U64439" s="173"/>
    </row>
    <row r="64440" spans="13:21" s="104" customFormat="1" ht="15.75">
      <c r="M64440" s="172"/>
      <c r="N64440" s="172"/>
      <c r="O64440" s="172"/>
      <c r="U64440" s="173"/>
    </row>
    <row r="64441" spans="13:21" s="104" customFormat="1" ht="15.75">
      <c r="M64441" s="172"/>
      <c r="N64441" s="172"/>
      <c r="O64441" s="172"/>
      <c r="U64441" s="173"/>
    </row>
    <row r="64442" spans="13:21" s="104" customFormat="1" ht="15.75">
      <c r="M64442" s="172"/>
      <c r="N64442" s="172"/>
      <c r="O64442" s="172"/>
      <c r="U64442" s="173"/>
    </row>
    <row r="64443" spans="13:21" s="104" customFormat="1" ht="15.75">
      <c r="M64443" s="172"/>
      <c r="N64443" s="172"/>
      <c r="O64443" s="172"/>
      <c r="U64443" s="173"/>
    </row>
    <row r="64444" spans="13:21" s="104" customFormat="1" ht="15.75">
      <c r="M64444" s="172"/>
      <c r="N64444" s="172"/>
      <c r="O64444" s="172"/>
      <c r="U64444" s="173"/>
    </row>
    <row r="64445" spans="13:21" s="104" customFormat="1" ht="15.75">
      <c r="M64445" s="172"/>
      <c r="N64445" s="172"/>
      <c r="O64445" s="172"/>
      <c r="U64445" s="173"/>
    </row>
    <row r="64446" spans="13:21" s="104" customFormat="1" ht="15.75">
      <c r="M64446" s="172"/>
      <c r="N64446" s="172"/>
      <c r="O64446" s="172"/>
      <c r="U64446" s="173"/>
    </row>
    <row r="64447" spans="13:21" s="104" customFormat="1" ht="15.75">
      <c r="M64447" s="172"/>
      <c r="N64447" s="172"/>
      <c r="O64447" s="172"/>
      <c r="U64447" s="173"/>
    </row>
    <row r="64448" spans="13:21" s="104" customFormat="1" ht="15.75">
      <c r="M64448" s="172"/>
      <c r="N64448" s="172"/>
      <c r="O64448" s="172"/>
      <c r="U64448" s="173"/>
    </row>
    <row r="64449" spans="13:21" s="104" customFormat="1" ht="15.75">
      <c r="M64449" s="172"/>
      <c r="N64449" s="172"/>
      <c r="O64449" s="172"/>
      <c r="U64449" s="173"/>
    </row>
    <row r="64450" spans="13:21" s="104" customFormat="1" ht="15.75">
      <c r="M64450" s="172"/>
      <c r="N64450" s="172"/>
      <c r="O64450" s="172"/>
      <c r="U64450" s="173"/>
    </row>
    <row r="64451" spans="13:21" s="104" customFormat="1" ht="15.75">
      <c r="M64451" s="172"/>
      <c r="N64451" s="172"/>
      <c r="O64451" s="172"/>
      <c r="U64451" s="173"/>
    </row>
    <row r="64452" spans="13:21" s="104" customFormat="1" ht="15.75">
      <c r="M64452" s="172"/>
      <c r="N64452" s="172"/>
      <c r="O64452" s="172"/>
      <c r="U64452" s="173"/>
    </row>
    <row r="64453" spans="13:21" s="104" customFormat="1" ht="15.75">
      <c r="M64453" s="172"/>
      <c r="N64453" s="172"/>
      <c r="O64453" s="172"/>
      <c r="U64453" s="173"/>
    </row>
    <row r="64454" spans="13:21" s="104" customFormat="1" ht="15.75">
      <c r="M64454" s="172"/>
      <c r="N64454" s="172"/>
      <c r="O64454" s="172"/>
      <c r="U64454" s="173"/>
    </row>
    <row r="64455" spans="13:21" s="104" customFormat="1" ht="15.75">
      <c r="M64455" s="172"/>
      <c r="N64455" s="172"/>
      <c r="O64455" s="172"/>
      <c r="U64455" s="173"/>
    </row>
    <row r="64456" spans="13:21" s="104" customFormat="1" ht="15.75">
      <c r="M64456" s="172"/>
      <c r="N64456" s="172"/>
      <c r="O64456" s="172"/>
      <c r="U64456" s="173"/>
    </row>
    <row r="64457" spans="13:21" s="104" customFormat="1" ht="15.75">
      <c r="M64457" s="172"/>
      <c r="N64457" s="172"/>
      <c r="O64457" s="172"/>
      <c r="U64457" s="173"/>
    </row>
    <row r="64458" spans="13:21" s="104" customFormat="1" ht="15.75">
      <c r="M64458" s="172"/>
      <c r="N64458" s="172"/>
      <c r="O64458" s="172"/>
      <c r="U64458" s="173"/>
    </row>
    <row r="64459" spans="13:21" s="104" customFormat="1" ht="15.75">
      <c r="M64459" s="172"/>
      <c r="N64459" s="172"/>
      <c r="O64459" s="172"/>
      <c r="U64459" s="173"/>
    </row>
    <row r="64460" spans="13:21" s="104" customFormat="1" ht="15.75">
      <c r="M64460" s="172"/>
      <c r="N64460" s="172"/>
      <c r="O64460" s="172"/>
      <c r="U64460" s="173"/>
    </row>
    <row r="64461" spans="13:21" s="104" customFormat="1" ht="15.75">
      <c r="M64461" s="172"/>
      <c r="N64461" s="172"/>
      <c r="O64461" s="172"/>
      <c r="U64461" s="173"/>
    </row>
    <row r="64462" spans="13:21" s="104" customFormat="1" ht="15.75">
      <c r="M64462" s="172"/>
      <c r="N64462" s="172"/>
      <c r="O64462" s="172"/>
      <c r="U64462" s="173"/>
    </row>
    <row r="64463" spans="13:21" s="104" customFormat="1" ht="15.75">
      <c r="M64463" s="172"/>
      <c r="N64463" s="172"/>
      <c r="O64463" s="172"/>
      <c r="U64463" s="173"/>
    </row>
    <row r="64464" spans="13:21" s="104" customFormat="1" ht="15.75">
      <c r="M64464" s="172"/>
      <c r="N64464" s="172"/>
      <c r="O64464" s="172"/>
      <c r="U64464" s="173"/>
    </row>
    <row r="64465" spans="13:21" s="104" customFormat="1" ht="15.75">
      <c r="M64465" s="172"/>
      <c r="N64465" s="172"/>
      <c r="O64465" s="172"/>
      <c r="U64465" s="173"/>
    </row>
    <row r="64466" spans="13:21" s="104" customFormat="1" ht="15.75">
      <c r="M64466" s="172"/>
      <c r="N64466" s="172"/>
      <c r="O64466" s="172"/>
      <c r="U64466" s="173"/>
    </row>
    <row r="64467" spans="13:21" s="104" customFormat="1" ht="15.75">
      <c r="M64467" s="172"/>
      <c r="N64467" s="172"/>
      <c r="O64467" s="172"/>
      <c r="U64467" s="173"/>
    </row>
    <row r="64468" spans="13:21" s="104" customFormat="1" ht="15.75">
      <c r="M64468" s="172"/>
      <c r="N64468" s="172"/>
      <c r="O64468" s="172"/>
      <c r="U64468" s="173"/>
    </row>
    <row r="64469" spans="13:21" s="104" customFormat="1" ht="15.75">
      <c r="M64469" s="172"/>
      <c r="N64469" s="172"/>
      <c r="O64469" s="172"/>
      <c r="U64469" s="173"/>
    </row>
    <row r="64470" spans="13:21" s="104" customFormat="1" ht="15.75">
      <c r="M64470" s="172"/>
      <c r="N64470" s="172"/>
      <c r="O64470" s="172"/>
      <c r="U64470" s="173"/>
    </row>
    <row r="64471" spans="13:21" s="104" customFormat="1" ht="15.75">
      <c r="M64471" s="172"/>
      <c r="N64471" s="172"/>
      <c r="O64471" s="172"/>
      <c r="U64471" s="173"/>
    </row>
    <row r="64472" spans="13:21" s="104" customFormat="1" ht="15.75">
      <c r="M64472" s="172"/>
      <c r="N64472" s="172"/>
      <c r="O64472" s="172"/>
      <c r="U64472" s="173"/>
    </row>
    <row r="64473" spans="13:21" s="104" customFormat="1" ht="15.75">
      <c r="M64473" s="172"/>
      <c r="N64473" s="172"/>
      <c r="O64473" s="172"/>
      <c r="U64473" s="173"/>
    </row>
    <row r="64474" spans="13:21" s="104" customFormat="1" ht="15.75">
      <c r="M64474" s="172"/>
      <c r="N64474" s="172"/>
      <c r="O64474" s="172"/>
      <c r="U64474" s="173"/>
    </row>
    <row r="64475" spans="13:21" s="104" customFormat="1" ht="15.75">
      <c r="M64475" s="172"/>
      <c r="N64475" s="172"/>
      <c r="O64475" s="172"/>
      <c r="U64475" s="173"/>
    </row>
    <row r="64476" spans="13:21" s="104" customFormat="1" ht="15.75">
      <c r="M64476" s="172"/>
      <c r="N64476" s="172"/>
      <c r="O64476" s="172"/>
      <c r="U64476" s="173"/>
    </row>
    <row r="64477" spans="13:21" s="104" customFormat="1" ht="15.75">
      <c r="M64477" s="172"/>
      <c r="N64477" s="172"/>
      <c r="O64477" s="172"/>
      <c r="U64477" s="173"/>
    </row>
    <row r="64478" spans="13:21" s="104" customFormat="1" ht="15.75">
      <c r="M64478" s="172"/>
      <c r="N64478" s="172"/>
      <c r="O64478" s="172"/>
      <c r="U64478" s="173"/>
    </row>
    <row r="64479" spans="13:21" s="104" customFormat="1" ht="15.75">
      <c r="M64479" s="172"/>
      <c r="N64479" s="172"/>
      <c r="O64479" s="172"/>
      <c r="U64479" s="173"/>
    </row>
    <row r="64480" spans="13:21" s="104" customFormat="1" ht="15.75">
      <c r="M64480" s="172"/>
      <c r="N64480" s="172"/>
      <c r="O64480" s="172"/>
      <c r="U64480" s="173"/>
    </row>
    <row r="64481" spans="13:21" s="104" customFormat="1" ht="15.75">
      <c r="M64481" s="172"/>
      <c r="N64481" s="172"/>
      <c r="O64481" s="172"/>
      <c r="U64481" s="173"/>
    </row>
    <row r="64482" spans="13:21" s="104" customFormat="1" ht="15.75">
      <c r="M64482" s="172"/>
      <c r="N64482" s="172"/>
      <c r="O64482" s="172"/>
      <c r="U64482" s="173"/>
    </row>
    <row r="64483" spans="13:21" s="104" customFormat="1" ht="15.75">
      <c r="M64483" s="172"/>
      <c r="N64483" s="172"/>
      <c r="O64483" s="172"/>
      <c r="U64483" s="173"/>
    </row>
    <row r="64484" spans="13:21" s="104" customFormat="1" ht="15.75">
      <c r="M64484" s="172"/>
      <c r="N64484" s="172"/>
      <c r="O64484" s="172"/>
      <c r="U64484" s="173"/>
    </row>
    <row r="64485" spans="13:21" s="104" customFormat="1" ht="15.75">
      <c r="M64485" s="172"/>
      <c r="N64485" s="172"/>
      <c r="O64485" s="172"/>
      <c r="U64485" s="173"/>
    </row>
    <row r="64486" spans="13:21" s="104" customFormat="1" ht="15.75">
      <c r="M64486" s="172"/>
      <c r="N64486" s="172"/>
      <c r="O64486" s="172"/>
      <c r="U64486" s="173"/>
    </row>
    <row r="64487" spans="13:21" s="104" customFormat="1" ht="15.75">
      <c r="M64487" s="172"/>
      <c r="N64487" s="172"/>
      <c r="O64487" s="172"/>
      <c r="U64487" s="173"/>
    </row>
    <row r="64488" spans="13:21" s="104" customFormat="1" ht="15.75">
      <c r="M64488" s="172"/>
      <c r="N64488" s="172"/>
      <c r="O64488" s="172"/>
      <c r="U64488" s="173"/>
    </row>
    <row r="64489" spans="13:21" s="104" customFormat="1" ht="15.75">
      <c r="M64489" s="172"/>
      <c r="N64489" s="172"/>
      <c r="O64489" s="172"/>
      <c r="U64489" s="173"/>
    </row>
    <row r="64490" spans="13:21" s="104" customFormat="1" ht="15.75">
      <c r="M64490" s="172"/>
      <c r="N64490" s="172"/>
      <c r="O64490" s="172"/>
      <c r="U64490" s="173"/>
    </row>
    <row r="64491" spans="13:21" s="104" customFormat="1" ht="15.75">
      <c r="M64491" s="172"/>
      <c r="N64491" s="172"/>
      <c r="O64491" s="172"/>
      <c r="U64491" s="173"/>
    </row>
    <row r="64492" spans="13:21" s="104" customFormat="1" ht="15.75">
      <c r="M64492" s="172"/>
      <c r="N64492" s="172"/>
      <c r="O64492" s="172"/>
      <c r="U64492" s="173"/>
    </row>
    <row r="64493" spans="13:21" s="104" customFormat="1" ht="15.75">
      <c r="M64493" s="172"/>
      <c r="N64493" s="172"/>
      <c r="O64493" s="172"/>
      <c r="U64493" s="173"/>
    </row>
    <row r="64494" spans="13:21" s="104" customFormat="1" ht="15.75">
      <c r="M64494" s="172"/>
      <c r="N64494" s="172"/>
      <c r="O64494" s="172"/>
      <c r="U64494" s="173"/>
    </row>
    <row r="64495" spans="13:21" s="104" customFormat="1" ht="15.75">
      <c r="M64495" s="172"/>
      <c r="N64495" s="172"/>
      <c r="O64495" s="172"/>
      <c r="U64495" s="173"/>
    </row>
    <row r="64496" spans="13:21" s="104" customFormat="1" ht="15.75">
      <c r="M64496" s="172"/>
      <c r="N64496" s="172"/>
      <c r="O64496" s="172"/>
      <c r="U64496" s="173"/>
    </row>
    <row r="64497" spans="13:21" s="104" customFormat="1" ht="15.75">
      <c r="M64497" s="172"/>
      <c r="N64497" s="172"/>
      <c r="O64497" s="172"/>
      <c r="U64497" s="173"/>
    </row>
    <row r="64498" spans="13:21" s="104" customFormat="1" ht="15.75">
      <c r="M64498" s="172"/>
      <c r="N64498" s="172"/>
      <c r="O64498" s="172"/>
      <c r="U64498" s="173"/>
    </row>
    <row r="64499" spans="13:21" s="104" customFormat="1" ht="15.75">
      <c r="M64499" s="172"/>
      <c r="N64499" s="172"/>
      <c r="O64499" s="172"/>
      <c r="U64499" s="173"/>
    </row>
    <row r="64500" spans="13:21" s="104" customFormat="1" ht="15.75">
      <c r="M64500" s="172"/>
      <c r="N64500" s="172"/>
      <c r="O64500" s="172"/>
      <c r="U64500" s="173"/>
    </row>
    <row r="64501" spans="13:21" s="104" customFormat="1" ht="15.75">
      <c r="M64501" s="172"/>
      <c r="N64501" s="172"/>
      <c r="O64501" s="172"/>
      <c r="U64501" s="173"/>
    </row>
    <row r="64502" spans="13:21" s="104" customFormat="1" ht="15.75">
      <c r="M64502" s="172"/>
      <c r="N64502" s="172"/>
      <c r="O64502" s="172"/>
      <c r="U64502" s="173"/>
    </row>
    <row r="64503" spans="13:21" s="104" customFormat="1" ht="15.75">
      <c r="M64503" s="172"/>
      <c r="N64503" s="172"/>
      <c r="O64503" s="172"/>
      <c r="U64503" s="173"/>
    </row>
    <row r="64504" spans="13:21" s="104" customFormat="1" ht="15.75">
      <c r="M64504" s="172"/>
      <c r="N64504" s="172"/>
      <c r="O64504" s="172"/>
      <c r="U64504" s="173"/>
    </row>
    <row r="64505" spans="13:21" s="104" customFormat="1" ht="15.75">
      <c r="M64505" s="172"/>
      <c r="N64505" s="172"/>
      <c r="O64505" s="172"/>
      <c r="U64505" s="173"/>
    </row>
    <row r="64506" spans="13:21" s="104" customFormat="1" ht="15.75">
      <c r="M64506" s="172"/>
      <c r="N64506" s="172"/>
      <c r="O64506" s="172"/>
      <c r="U64506" s="173"/>
    </row>
    <row r="64507" spans="13:21" s="104" customFormat="1" ht="15.75">
      <c r="M64507" s="172"/>
      <c r="N64507" s="172"/>
      <c r="O64507" s="172"/>
      <c r="U64507" s="173"/>
    </row>
    <row r="64508" spans="13:21" s="104" customFormat="1" ht="15.75">
      <c r="M64508" s="172"/>
      <c r="N64508" s="172"/>
      <c r="O64508" s="172"/>
      <c r="U64508" s="173"/>
    </row>
    <row r="64509" spans="13:21" s="104" customFormat="1" ht="15.75">
      <c r="M64509" s="172"/>
      <c r="N64509" s="172"/>
      <c r="O64509" s="172"/>
      <c r="U64509" s="173"/>
    </row>
    <row r="64510" spans="13:21" s="104" customFormat="1" ht="15.75">
      <c r="M64510" s="172"/>
      <c r="N64510" s="172"/>
      <c r="O64510" s="172"/>
      <c r="U64510" s="173"/>
    </row>
    <row r="64511" spans="13:21" s="104" customFormat="1" ht="15.75">
      <c r="M64511" s="172"/>
      <c r="N64511" s="172"/>
      <c r="O64511" s="172"/>
      <c r="U64511" s="173"/>
    </row>
    <row r="64512" spans="13:21" s="104" customFormat="1" ht="15.75">
      <c r="M64512" s="172"/>
      <c r="N64512" s="172"/>
      <c r="O64512" s="172"/>
      <c r="U64512" s="173"/>
    </row>
    <row r="64513" spans="13:21" s="104" customFormat="1" ht="15.75">
      <c r="M64513" s="172"/>
      <c r="N64513" s="172"/>
      <c r="O64513" s="172"/>
      <c r="U64513" s="173"/>
    </row>
    <row r="64514" spans="13:21" s="104" customFormat="1" ht="15.75">
      <c r="M64514" s="172"/>
      <c r="N64514" s="172"/>
      <c r="O64514" s="172"/>
      <c r="U64514" s="173"/>
    </row>
    <row r="64515" spans="13:21" s="104" customFormat="1" ht="15.75">
      <c r="M64515" s="172"/>
      <c r="N64515" s="172"/>
      <c r="O64515" s="172"/>
      <c r="U64515" s="173"/>
    </row>
    <row r="64516" spans="13:21" s="104" customFormat="1" ht="15.75">
      <c r="M64516" s="172"/>
      <c r="N64516" s="172"/>
      <c r="O64516" s="172"/>
      <c r="U64516" s="173"/>
    </row>
    <row r="64517" spans="13:21" s="104" customFormat="1" ht="15.75">
      <c r="M64517" s="172"/>
      <c r="N64517" s="172"/>
      <c r="O64517" s="172"/>
      <c r="U64517" s="173"/>
    </row>
    <row r="64518" spans="13:21" s="104" customFormat="1" ht="15.75">
      <c r="M64518" s="172"/>
      <c r="N64518" s="172"/>
      <c r="O64518" s="172"/>
      <c r="U64518" s="173"/>
    </row>
    <row r="64519" spans="13:21" s="104" customFormat="1" ht="15.75">
      <c r="M64519" s="172"/>
      <c r="N64519" s="172"/>
      <c r="O64519" s="172"/>
      <c r="U64519" s="173"/>
    </row>
    <row r="64520" spans="13:21" s="104" customFormat="1" ht="15.75">
      <c r="M64520" s="172"/>
      <c r="N64520" s="172"/>
      <c r="O64520" s="172"/>
      <c r="U64520" s="173"/>
    </row>
    <row r="64521" spans="13:21" s="104" customFormat="1" ht="15.75">
      <c r="M64521" s="172"/>
      <c r="N64521" s="172"/>
      <c r="O64521" s="172"/>
      <c r="U64521" s="173"/>
    </row>
    <row r="64522" spans="13:21" s="104" customFormat="1" ht="15.75">
      <c r="M64522" s="172"/>
      <c r="N64522" s="172"/>
      <c r="O64522" s="172"/>
      <c r="U64522" s="173"/>
    </row>
    <row r="64523" spans="13:21" s="104" customFormat="1" ht="15.75">
      <c r="M64523" s="172"/>
      <c r="N64523" s="172"/>
      <c r="O64523" s="172"/>
      <c r="U64523" s="173"/>
    </row>
    <row r="64524" spans="13:21" s="104" customFormat="1" ht="15.75">
      <c r="M64524" s="172"/>
      <c r="N64524" s="172"/>
      <c r="O64524" s="172"/>
      <c r="U64524" s="173"/>
    </row>
    <row r="64525" spans="13:21" s="104" customFormat="1" ht="15.75">
      <c r="M64525" s="172"/>
      <c r="N64525" s="172"/>
      <c r="O64525" s="172"/>
      <c r="U64525" s="173"/>
    </row>
    <row r="64526" spans="13:21" s="104" customFormat="1" ht="15.75">
      <c r="M64526" s="172"/>
      <c r="N64526" s="172"/>
      <c r="O64526" s="172"/>
      <c r="U64526" s="173"/>
    </row>
    <row r="64527" spans="13:21" s="104" customFormat="1" ht="15.75">
      <c r="M64527" s="172"/>
      <c r="N64527" s="172"/>
      <c r="O64527" s="172"/>
      <c r="U64527" s="173"/>
    </row>
    <row r="64528" spans="13:21" s="104" customFormat="1" ht="15.75">
      <c r="M64528" s="172"/>
      <c r="N64528" s="172"/>
      <c r="O64528" s="172"/>
      <c r="U64528" s="173"/>
    </row>
    <row r="64529" spans="13:21" s="104" customFormat="1" ht="15.75">
      <c r="M64529" s="172"/>
      <c r="N64529" s="172"/>
      <c r="O64529" s="172"/>
      <c r="U64529" s="173"/>
    </row>
    <row r="64530" spans="13:21" s="104" customFormat="1" ht="15.75">
      <c r="M64530" s="172"/>
      <c r="N64530" s="172"/>
      <c r="O64530" s="172"/>
      <c r="U64530" s="173"/>
    </row>
    <row r="64531" spans="13:21" s="104" customFormat="1" ht="15.75">
      <c r="M64531" s="172"/>
      <c r="N64531" s="172"/>
      <c r="O64531" s="172"/>
      <c r="U64531" s="173"/>
    </row>
    <row r="64532" spans="13:21" s="104" customFormat="1" ht="15.75">
      <c r="M64532" s="172"/>
      <c r="N64532" s="172"/>
      <c r="O64532" s="172"/>
      <c r="U64532" s="173"/>
    </row>
    <row r="64533" spans="13:21" s="104" customFormat="1" ht="15.75">
      <c r="M64533" s="172"/>
      <c r="N64533" s="172"/>
      <c r="O64533" s="172"/>
      <c r="U64533" s="173"/>
    </row>
    <row r="64534" spans="13:21" s="104" customFormat="1" ht="15.75">
      <c r="M64534" s="172"/>
      <c r="N64534" s="172"/>
      <c r="O64534" s="172"/>
      <c r="U64534" s="173"/>
    </row>
    <row r="64535" spans="13:21" s="104" customFormat="1" ht="15.75">
      <c r="M64535" s="172"/>
      <c r="N64535" s="172"/>
      <c r="O64535" s="172"/>
      <c r="U64535" s="173"/>
    </row>
    <row r="64536" spans="13:21" s="104" customFormat="1" ht="15.75">
      <c r="M64536" s="172"/>
      <c r="N64536" s="172"/>
      <c r="O64536" s="172"/>
      <c r="U64536" s="173"/>
    </row>
    <row r="64537" spans="13:21" s="104" customFormat="1" ht="15.75">
      <c r="M64537" s="172"/>
      <c r="N64537" s="172"/>
      <c r="O64537" s="172"/>
      <c r="U64537" s="173"/>
    </row>
    <row r="64538" spans="13:21" s="104" customFormat="1" ht="15.75">
      <c r="M64538" s="172"/>
      <c r="N64538" s="172"/>
      <c r="O64538" s="172"/>
      <c r="U64538" s="173"/>
    </row>
    <row r="64539" spans="13:21" s="104" customFormat="1" ht="15.75">
      <c r="M64539" s="172"/>
      <c r="N64539" s="172"/>
      <c r="O64539" s="172"/>
      <c r="U64539" s="173"/>
    </row>
    <row r="64540" spans="13:21" s="104" customFormat="1" ht="15.75">
      <c r="M64540" s="172"/>
      <c r="N64540" s="172"/>
      <c r="O64540" s="172"/>
      <c r="U64540" s="173"/>
    </row>
    <row r="64541" spans="13:21" s="104" customFormat="1" ht="15.75">
      <c r="M64541" s="172"/>
      <c r="N64541" s="172"/>
      <c r="O64541" s="172"/>
      <c r="U64541" s="173"/>
    </row>
    <row r="64542" spans="13:21" s="104" customFormat="1" ht="15.75">
      <c r="M64542" s="172"/>
      <c r="N64542" s="172"/>
      <c r="O64542" s="172"/>
      <c r="U64542" s="173"/>
    </row>
    <row r="64543" spans="13:21" s="104" customFormat="1" ht="15.75">
      <c r="M64543" s="172"/>
      <c r="N64543" s="172"/>
      <c r="O64543" s="172"/>
      <c r="U64543" s="173"/>
    </row>
    <row r="64544" spans="13:21" s="104" customFormat="1" ht="15.75">
      <c r="M64544" s="172"/>
      <c r="N64544" s="172"/>
      <c r="O64544" s="172"/>
      <c r="U64544" s="173"/>
    </row>
    <row r="64545" spans="13:21" s="104" customFormat="1" ht="15.75">
      <c r="M64545" s="172"/>
      <c r="N64545" s="172"/>
      <c r="O64545" s="172"/>
      <c r="U64545" s="173"/>
    </row>
    <row r="64546" spans="13:21" s="104" customFormat="1" ht="15.75">
      <c r="M64546" s="172"/>
      <c r="N64546" s="172"/>
      <c r="O64546" s="172"/>
      <c r="U64546" s="173"/>
    </row>
    <row r="64547" spans="13:21" s="104" customFormat="1" ht="15.75">
      <c r="M64547" s="172"/>
      <c r="N64547" s="172"/>
      <c r="O64547" s="172"/>
      <c r="U64547" s="173"/>
    </row>
    <row r="64548" spans="13:21" s="104" customFormat="1" ht="15.75">
      <c r="M64548" s="172"/>
      <c r="N64548" s="172"/>
      <c r="O64548" s="172"/>
      <c r="U64548" s="173"/>
    </row>
    <row r="64549" spans="13:21" s="104" customFormat="1" ht="15.75">
      <c r="M64549" s="172"/>
      <c r="N64549" s="172"/>
      <c r="O64549" s="172"/>
      <c r="U64549" s="173"/>
    </row>
    <row r="64550" spans="13:21" s="104" customFormat="1" ht="15.75">
      <c r="M64550" s="172"/>
      <c r="N64550" s="172"/>
      <c r="O64550" s="172"/>
      <c r="U64550" s="173"/>
    </row>
    <row r="64551" spans="13:21" s="104" customFormat="1" ht="15.75">
      <c r="M64551" s="172"/>
      <c r="N64551" s="172"/>
      <c r="O64551" s="172"/>
      <c r="U64551" s="173"/>
    </row>
    <row r="64552" spans="13:21" s="104" customFormat="1" ht="15.75">
      <c r="M64552" s="172"/>
      <c r="N64552" s="172"/>
      <c r="O64552" s="172"/>
      <c r="U64552" s="173"/>
    </row>
    <row r="64553" spans="13:21" s="104" customFormat="1" ht="15.75">
      <c r="M64553" s="172"/>
      <c r="N64553" s="172"/>
      <c r="O64553" s="172"/>
      <c r="U64553" s="173"/>
    </row>
    <row r="64554" spans="13:21" s="104" customFormat="1" ht="15.75">
      <c r="M64554" s="172"/>
      <c r="N64554" s="172"/>
      <c r="O64554" s="172"/>
      <c r="U64554" s="173"/>
    </row>
    <row r="64555" spans="13:21" s="104" customFormat="1" ht="15.75">
      <c r="M64555" s="172"/>
      <c r="N64555" s="172"/>
      <c r="O64555" s="172"/>
      <c r="U64555" s="173"/>
    </row>
    <row r="64556" spans="13:21" s="104" customFormat="1" ht="15.75">
      <c r="M64556" s="172"/>
      <c r="N64556" s="172"/>
      <c r="O64556" s="172"/>
      <c r="U64556" s="173"/>
    </row>
    <row r="64557" spans="13:21" s="104" customFormat="1" ht="15.75">
      <c r="M64557" s="172"/>
      <c r="N64557" s="172"/>
      <c r="O64557" s="172"/>
      <c r="U64557" s="173"/>
    </row>
    <row r="64558" spans="13:21" s="104" customFormat="1" ht="15.75">
      <c r="M64558" s="172"/>
      <c r="N64558" s="172"/>
      <c r="O64558" s="172"/>
      <c r="U64558" s="173"/>
    </row>
    <row r="64559" spans="13:21" s="104" customFormat="1" ht="15.75">
      <c r="M64559" s="172"/>
      <c r="N64559" s="172"/>
      <c r="O64559" s="172"/>
      <c r="U64559" s="173"/>
    </row>
    <row r="64560" spans="13:21" s="104" customFormat="1" ht="15.75">
      <c r="M64560" s="172"/>
      <c r="N64560" s="172"/>
      <c r="O64560" s="172"/>
      <c r="U64560" s="173"/>
    </row>
    <row r="64561" spans="13:21" s="104" customFormat="1" ht="15.75">
      <c r="M64561" s="172"/>
      <c r="N64561" s="172"/>
      <c r="O64561" s="172"/>
      <c r="U64561" s="173"/>
    </row>
    <row r="64562" spans="13:21" s="104" customFormat="1" ht="15.75">
      <c r="M64562" s="172"/>
      <c r="N64562" s="172"/>
      <c r="O64562" s="172"/>
      <c r="U64562" s="173"/>
    </row>
    <row r="64563" spans="13:21" s="104" customFormat="1" ht="15.75">
      <c r="M64563" s="172"/>
      <c r="N64563" s="172"/>
      <c r="O64563" s="172"/>
      <c r="U64563" s="173"/>
    </row>
    <row r="64564" spans="13:21" s="104" customFormat="1" ht="15.75">
      <c r="M64564" s="172"/>
      <c r="N64564" s="172"/>
      <c r="O64564" s="172"/>
      <c r="U64564" s="173"/>
    </row>
    <row r="64565" spans="13:21" s="104" customFormat="1" ht="15.75">
      <c r="M64565" s="172"/>
      <c r="N64565" s="172"/>
      <c r="O64565" s="172"/>
      <c r="U64565" s="173"/>
    </row>
    <row r="64566" spans="13:21" s="104" customFormat="1" ht="15.75">
      <c r="M64566" s="172"/>
      <c r="N64566" s="172"/>
      <c r="O64566" s="172"/>
      <c r="U64566" s="173"/>
    </row>
    <row r="64567" spans="13:21" s="104" customFormat="1" ht="15.75">
      <c r="M64567" s="172"/>
      <c r="N64567" s="172"/>
      <c r="O64567" s="172"/>
      <c r="U64567" s="173"/>
    </row>
    <row r="64568" spans="13:21" s="104" customFormat="1" ht="15.75">
      <c r="M64568" s="172"/>
      <c r="N64568" s="172"/>
      <c r="O64568" s="172"/>
      <c r="U64568" s="173"/>
    </row>
    <row r="64569" spans="13:21" s="104" customFormat="1" ht="15.75">
      <c r="M64569" s="172"/>
      <c r="N64569" s="172"/>
      <c r="O64569" s="172"/>
      <c r="U64569" s="173"/>
    </row>
    <row r="64570" spans="13:21" s="104" customFormat="1" ht="15.75">
      <c r="M64570" s="172"/>
      <c r="N64570" s="172"/>
      <c r="O64570" s="172"/>
      <c r="U64570" s="173"/>
    </row>
    <row r="64571" spans="13:21" s="104" customFormat="1" ht="15.75">
      <c r="M64571" s="172"/>
      <c r="N64571" s="172"/>
      <c r="O64571" s="172"/>
      <c r="U64571" s="173"/>
    </row>
    <row r="64572" spans="13:21" s="104" customFormat="1" ht="15.75">
      <c r="M64572" s="172"/>
      <c r="N64572" s="172"/>
      <c r="O64572" s="172"/>
      <c r="U64572" s="173"/>
    </row>
    <row r="64573" spans="13:21" s="104" customFormat="1" ht="15.75">
      <c r="M64573" s="172"/>
      <c r="N64573" s="172"/>
      <c r="O64573" s="172"/>
      <c r="U64573" s="173"/>
    </row>
    <row r="64574" spans="13:21" s="104" customFormat="1" ht="15.75">
      <c r="M64574" s="172"/>
      <c r="N64574" s="172"/>
      <c r="O64574" s="172"/>
      <c r="U64574" s="173"/>
    </row>
    <row r="64575" spans="13:21" s="104" customFormat="1" ht="15.75">
      <c r="M64575" s="172"/>
      <c r="N64575" s="172"/>
      <c r="O64575" s="172"/>
      <c r="U64575" s="173"/>
    </row>
    <row r="64576" spans="13:21" s="104" customFormat="1" ht="15.75">
      <c r="M64576" s="172"/>
      <c r="N64576" s="172"/>
      <c r="O64576" s="172"/>
      <c r="U64576" s="173"/>
    </row>
    <row r="64577" spans="13:21" s="104" customFormat="1" ht="15.75">
      <c r="M64577" s="172"/>
      <c r="N64577" s="172"/>
      <c r="O64577" s="172"/>
      <c r="U64577" s="173"/>
    </row>
    <row r="64578" spans="13:21" s="104" customFormat="1" ht="15.75">
      <c r="M64578" s="172"/>
      <c r="N64578" s="172"/>
      <c r="O64578" s="172"/>
      <c r="U64578" s="173"/>
    </row>
    <row r="64579" spans="13:21" s="104" customFormat="1" ht="15.75">
      <c r="M64579" s="172"/>
      <c r="N64579" s="172"/>
      <c r="O64579" s="172"/>
      <c r="U64579" s="173"/>
    </row>
    <row r="64580" spans="13:21" s="104" customFormat="1" ht="15.75">
      <c r="M64580" s="172"/>
      <c r="N64580" s="172"/>
      <c r="O64580" s="172"/>
      <c r="U64580" s="173"/>
    </row>
    <row r="64581" spans="13:21" s="104" customFormat="1" ht="15.75">
      <c r="M64581" s="172"/>
      <c r="N64581" s="172"/>
      <c r="O64581" s="172"/>
      <c r="U64581" s="173"/>
    </row>
    <row r="64582" spans="13:21" s="104" customFormat="1" ht="15.75">
      <c r="M64582" s="172"/>
      <c r="N64582" s="172"/>
      <c r="O64582" s="172"/>
      <c r="U64582" s="173"/>
    </row>
    <row r="64583" spans="13:21" s="104" customFormat="1" ht="15.75">
      <c r="M64583" s="172"/>
      <c r="N64583" s="172"/>
      <c r="O64583" s="172"/>
      <c r="U64583" s="173"/>
    </row>
    <row r="64584" spans="13:21" s="104" customFormat="1" ht="15.75">
      <c r="M64584" s="172"/>
      <c r="N64584" s="172"/>
      <c r="O64584" s="172"/>
      <c r="U64584" s="173"/>
    </row>
    <row r="64585" spans="13:21" s="104" customFormat="1" ht="15.75">
      <c r="M64585" s="172"/>
      <c r="N64585" s="172"/>
      <c r="O64585" s="172"/>
      <c r="U64585" s="173"/>
    </row>
    <row r="64586" spans="13:21" s="104" customFormat="1" ht="15.75">
      <c r="M64586" s="172"/>
      <c r="N64586" s="172"/>
      <c r="O64586" s="172"/>
      <c r="U64586" s="173"/>
    </row>
    <row r="64587" spans="13:21" s="104" customFormat="1" ht="15.75">
      <c r="M64587" s="172"/>
      <c r="N64587" s="172"/>
      <c r="O64587" s="172"/>
      <c r="U64587" s="173"/>
    </row>
    <row r="64588" spans="13:21" s="104" customFormat="1" ht="15.75">
      <c r="M64588" s="172"/>
      <c r="N64588" s="172"/>
      <c r="O64588" s="172"/>
      <c r="U64588" s="173"/>
    </row>
    <row r="64589" spans="13:21" s="104" customFormat="1" ht="15.75">
      <c r="M64589" s="172"/>
      <c r="N64589" s="172"/>
      <c r="O64589" s="172"/>
      <c r="U64589" s="173"/>
    </row>
    <row r="64590" spans="13:21" s="104" customFormat="1" ht="15.75">
      <c r="M64590" s="172"/>
      <c r="N64590" s="172"/>
      <c r="O64590" s="172"/>
      <c r="U64590" s="173"/>
    </row>
    <row r="64591" spans="13:21" s="104" customFormat="1" ht="15.75">
      <c r="M64591" s="172"/>
      <c r="N64591" s="172"/>
      <c r="O64591" s="172"/>
      <c r="U64591" s="173"/>
    </row>
    <row r="64592" spans="13:21" s="104" customFormat="1" ht="15.75">
      <c r="M64592" s="172"/>
      <c r="N64592" s="172"/>
      <c r="O64592" s="172"/>
      <c r="U64592" s="173"/>
    </row>
    <row r="64593" spans="13:21" s="104" customFormat="1" ht="15.75">
      <c r="M64593" s="172"/>
      <c r="N64593" s="172"/>
      <c r="O64593" s="172"/>
      <c r="U64593" s="173"/>
    </row>
    <row r="64594" spans="13:21" s="104" customFormat="1" ht="15.75">
      <c r="M64594" s="172"/>
      <c r="N64594" s="172"/>
      <c r="O64594" s="172"/>
      <c r="U64594" s="173"/>
    </row>
    <row r="64595" spans="13:21" s="104" customFormat="1" ht="15.75">
      <c r="M64595" s="172"/>
      <c r="N64595" s="172"/>
      <c r="O64595" s="172"/>
      <c r="U64595" s="173"/>
    </row>
    <row r="64596" spans="13:21" s="104" customFormat="1" ht="15.75">
      <c r="M64596" s="172"/>
      <c r="N64596" s="172"/>
      <c r="O64596" s="172"/>
      <c r="U64596" s="173"/>
    </row>
    <row r="64597" spans="13:21" s="104" customFormat="1" ht="15.75">
      <c r="M64597" s="172"/>
      <c r="N64597" s="172"/>
      <c r="O64597" s="172"/>
      <c r="U64597" s="173"/>
    </row>
    <row r="64598" spans="13:21" s="104" customFormat="1" ht="15.75">
      <c r="M64598" s="172"/>
      <c r="N64598" s="172"/>
      <c r="O64598" s="172"/>
      <c r="U64598" s="173"/>
    </row>
    <row r="64599" spans="13:21" s="104" customFormat="1" ht="15.75">
      <c r="M64599" s="172"/>
      <c r="N64599" s="172"/>
      <c r="O64599" s="172"/>
      <c r="U64599" s="173"/>
    </row>
    <row r="64600" spans="13:21" s="104" customFormat="1" ht="15.75">
      <c r="M64600" s="172"/>
      <c r="N64600" s="172"/>
      <c r="O64600" s="172"/>
      <c r="U64600" s="173"/>
    </row>
    <row r="64601" spans="13:21" s="104" customFormat="1" ht="15.75">
      <c r="M64601" s="172"/>
      <c r="N64601" s="172"/>
      <c r="O64601" s="172"/>
      <c r="U64601" s="173"/>
    </row>
    <row r="64602" spans="13:21" s="104" customFormat="1" ht="15.75">
      <c r="M64602" s="172"/>
      <c r="N64602" s="172"/>
      <c r="O64602" s="172"/>
      <c r="U64602" s="173"/>
    </row>
    <row r="64603" spans="13:21" s="104" customFormat="1" ht="15.75">
      <c r="M64603" s="172"/>
      <c r="N64603" s="172"/>
      <c r="O64603" s="172"/>
      <c r="U64603" s="173"/>
    </row>
    <row r="64604" spans="13:21" s="104" customFormat="1" ht="15.75">
      <c r="M64604" s="172"/>
      <c r="N64604" s="172"/>
      <c r="O64604" s="172"/>
      <c r="U64604" s="173"/>
    </row>
    <row r="64605" spans="13:21" s="104" customFormat="1" ht="15.75">
      <c r="M64605" s="172"/>
      <c r="N64605" s="172"/>
      <c r="O64605" s="172"/>
      <c r="U64605" s="173"/>
    </row>
    <row r="64606" spans="13:21" s="104" customFormat="1" ht="15.75">
      <c r="M64606" s="172"/>
      <c r="N64606" s="172"/>
      <c r="O64606" s="172"/>
      <c r="U64606" s="173"/>
    </row>
    <row r="64607" spans="13:21" s="104" customFormat="1" ht="15.75">
      <c r="M64607" s="172"/>
      <c r="N64607" s="172"/>
      <c r="O64607" s="172"/>
      <c r="U64607" s="173"/>
    </row>
    <row r="64608" spans="13:21" s="104" customFormat="1" ht="15.75">
      <c r="M64608" s="172"/>
      <c r="N64608" s="172"/>
      <c r="O64608" s="172"/>
      <c r="U64608" s="173"/>
    </row>
    <row r="64609" spans="13:21" s="104" customFormat="1" ht="15.75">
      <c r="M64609" s="172"/>
      <c r="N64609" s="172"/>
      <c r="O64609" s="172"/>
      <c r="U64609" s="173"/>
    </row>
    <row r="64610" spans="13:21" s="104" customFormat="1" ht="15.75">
      <c r="M64610" s="172"/>
      <c r="N64610" s="172"/>
      <c r="O64610" s="172"/>
      <c r="U64610" s="173"/>
    </row>
    <row r="64611" spans="13:21" s="104" customFormat="1" ht="15.75">
      <c r="M64611" s="172"/>
      <c r="N64611" s="172"/>
      <c r="O64611" s="172"/>
      <c r="U64611" s="173"/>
    </row>
    <row r="64612" spans="13:21" s="104" customFormat="1" ht="15.75">
      <c r="M64612" s="172"/>
      <c r="N64612" s="172"/>
      <c r="O64612" s="172"/>
      <c r="U64612" s="173"/>
    </row>
    <row r="64613" spans="13:21" s="104" customFormat="1" ht="15.75">
      <c r="M64613" s="172"/>
      <c r="N64613" s="172"/>
      <c r="O64613" s="172"/>
      <c r="U64613" s="173"/>
    </row>
    <row r="64614" spans="13:21" s="104" customFormat="1" ht="15.75">
      <c r="M64614" s="172"/>
      <c r="N64614" s="172"/>
      <c r="O64614" s="172"/>
      <c r="U64614" s="173"/>
    </row>
    <row r="64615" spans="13:21" s="104" customFormat="1" ht="15.75">
      <c r="M64615" s="172"/>
      <c r="N64615" s="172"/>
      <c r="O64615" s="172"/>
      <c r="U64615" s="173"/>
    </row>
    <row r="64616" spans="13:21" s="104" customFormat="1" ht="15.75">
      <c r="M64616" s="172"/>
      <c r="N64616" s="172"/>
      <c r="O64616" s="172"/>
      <c r="U64616" s="173"/>
    </row>
    <row r="64617" spans="13:21" s="104" customFormat="1" ht="15.75">
      <c r="M64617" s="172"/>
      <c r="N64617" s="172"/>
      <c r="O64617" s="172"/>
      <c r="U64617" s="173"/>
    </row>
    <row r="64618" spans="13:21" s="104" customFormat="1" ht="15.75">
      <c r="M64618" s="172"/>
      <c r="N64618" s="172"/>
      <c r="O64618" s="172"/>
      <c r="U64618" s="173"/>
    </row>
    <row r="64619" spans="13:21" s="104" customFormat="1" ht="15.75">
      <c r="M64619" s="172"/>
      <c r="N64619" s="172"/>
      <c r="O64619" s="172"/>
      <c r="U64619" s="173"/>
    </row>
    <row r="64620" spans="13:21" s="104" customFormat="1" ht="15.75">
      <c r="M64620" s="172"/>
      <c r="N64620" s="172"/>
      <c r="O64620" s="172"/>
      <c r="U64620" s="173"/>
    </row>
    <row r="64621" spans="13:21" s="104" customFormat="1" ht="15.75">
      <c r="M64621" s="172"/>
      <c r="N64621" s="172"/>
      <c r="O64621" s="172"/>
      <c r="U64621" s="173"/>
    </row>
    <row r="64622" spans="13:21" s="104" customFormat="1" ht="15.75">
      <c r="M64622" s="172"/>
      <c r="N64622" s="172"/>
      <c r="O64622" s="172"/>
      <c r="U64622" s="173"/>
    </row>
    <row r="64623" spans="13:21" s="104" customFormat="1" ht="15.75">
      <c r="M64623" s="172"/>
      <c r="N64623" s="172"/>
      <c r="O64623" s="172"/>
      <c r="U64623" s="173"/>
    </row>
    <row r="64624" spans="13:21" s="104" customFormat="1" ht="15.75">
      <c r="M64624" s="172"/>
      <c r="N64624" s="172"/>
      <c r="O64624" s="172"/>
      <c r="U64624" s="173"/>
    </row>
    <row r="64625" spans="13:21" s="104" customFormat="1" ht="15.75">
      <c r="M64625" s="172"/>
      <c r="N64625" s="172"/>
      <c r="O64625" s="172"/>
      <c r="U64625" s="173"/>
    </row>
    <row r="64626" spans="13:21" s="104" customFormat="1" ht="15.75">
      <c r="M64626" s="172"/>
      <c r="N64626" s="172"/>
      <c r="O64626" s="172"/>
      <c r="U64626" s="173"/>
    </row>
    <row r="64627" spans="13:21" s="104" customFormat="1" ht="15.75">
      <c r="M64627" s="172"/>
      <c r="N64627" s="172"/>
      <c r="O64627" s="172"/>
      <c r="U64627" s="173"/>
    </row>
    <row r="64628" spans="13:21" s="104" customFormat="1" ht="15.75">
      <c r="M64628" s="172"/>
      <c r="N64628" s="172"/>
      <c r="O64628" s="172"/>
      <c r="U64628" s="173"/>
    </row>
    <row r="64629" spans="13:21" s="104" customFormat="1" ht="15.75">
      <c r="M64629" s="172"/>
      <c r="N64629" s="172"/>
      <c r="O64629" s="172"/>
      <c r="U64629" s="173"/>
    </row>
    <row r="64630" spans="13:21" s="104" customFormat="1" ht="15.75">
      <c r="M64630" s="172"/>
      <c r="N64630" s="172"/>
      <c r="O64630" s="172"/>
      <c r="U64630" s="173"/>
    </row>
    <row r="64631" spans="13:21" s="104" customFormat="1" ht="15.75">
      <c r="M64631" s="172"/>
      <c r="N64631" s="172"/>
      <c r="O64631" s="172"/>
      <c r="U64631" s="173"/>
    </row>
    <row r="64632" spans="13:21" s="104" customFormat="1" ht="15.75">
      <c r="M64632" s="172"/>
      <c r="N64632" s="172"/>
      <c r="O64632" s="172"/>
      <c r="U64632" s="173"/>
    </row>
    <row r="64633" spans="13:21" s="104" customFormat="1" ht="15.75">
      <c r="M64633" s="172"/>
      <c r="N64633" s="172"/>
      <c r="O64633" s="172"/>
      <c r="U64633" s="173"/>
    </row>
    <row r="64634" spans="13:21" s="104" customFormat="1" ht="15.75">
      <c r="M64634" s="172"/>
      <c r="N64634" s="172"/>
      <c r="O64634" s="172"/>
      <c r="U64634" s="173"/>
    </row>
    <row r="64635" spans="13:21" s="104" customFormat="1" ht="15.75">
      <c r="M64635" s="172"/>
      <c r="N64635" s="172"/>
      <c r="O64635" s="172"/>
      <c r="U64635" s="173"/>
    </row>
    <row r="64636" spans="13:21" s="104" customFormat="1" ht="15.75">
      <c r="M64636" s="172"/>
      <c r="N64636" s="172"/>
      <c r="O64636" s="172"/>
      <c r="U64636" s="173"/>
    </row>
    <row r="64637" spans="13:21" s="104" customFormat="1" ht="15.75">
      <c r="M64637" s="172"/>
      <c r="N64637" s="172"/>
      <c r="O64637" s="172"/>
      <c r="U64637" s="173"/>
    </row>
    <row r="64638" spans="13:21" s="104" customFormat="1" ht="15.75">
      <c r="M64638" s="172"/>
      <c r="N64638" s="172"/>
      <c r="O64638" s="172"/>
      <c r="U64638" s="173"/>
    </row>
    <row r="64639" spans="13:21" s="104" customFormat="1" ht="15.75">
      <c r="M64639" s="172"/>
      <c r="N64639" s="172"/>
      <c r="O64639" s="172"/>
      <c r="U64639" s="173"/>
    </row>
    <row r="64640" spans="13:21" s="104" customFormat="1" ht="15.75">
      <c r="M64640" s="172"/>
      <c r="N64640" s="172"/>
      <c r="O64640" s="172"/>
      <c r="U64640" s="173"/>
    </row>
    <row r="64641" spans="13:21" s="104" customFormat="1" ht="15.75">
      <c r="M64641" s="172"/>
      <c r="N64641" s="172"/>
      <c r="O64641" s="172"/>
      <c r="U64641" s="173"/>
    </row>
    <row r="64642" spans="13:21" s="104" customFormat="1" ht="15.75">
      <c r="M64642" s="172"/>
      <c r="N64642" s="172"/>
      <c r="O64642" s="172"/>
      <c r="U64642" s="173"/>
    </row>
    <row r="64643" spans="13:21" s="104" customFormat="1" ht="15.75">
      <c r="M64643" s="172"/>
      <c r="N64643" s="172"/>
      <c r="O64643" s="172"/>
      <c r="U64643" s="173"/>
    </row>
    <row r="64644" spans="13:21" s="104" customFormat="1" ht="15.75">
      <c r="M64644" s="172"/>
      <c r="N64644" s="172"/>
      <c r="O64644" s="172"/>
      <c r="U64644" s="173"/>
    </row>
    <row r="64645" spans="13:21" s="104" customFormat="1" ht="15.75">
      <c r="M64645" s="172"/>
      <c r="N64645" s="172"/>
      <c r="O64645" s="172"/>
      <c r="U64645" s="173"/>
    </row>
    <row r="64646" spans="13:21" s="104" customFormat="1" ht="15.75">
      <c r="M64646" s="172"/>
      <c r="N64646" s="172"/>
      <c r="O64646" s="172"/>
      <c r="U64646" s="173"/>
    </row>
    <row r="64647" spans="13:21" s="104" customFormat="1" ht="15.75">
      <c r="M64647" s="172"/>
      <c r="N64647" s="172"/>
      <c r="O64647" s="172"/>
      <c r="U64647" s="173"/>
    </row>
    <row r="64648" spans="13:21" s="104" customFormat="1" ht="15.75">
      <c r="M64648" s="172"/>
      <c r="N64648" s="172"/>
      <c r="O64648" s="172"/>
      <c r="U64648" s="173"/>
    </row>
    <row r="64649" spans="13:21" s="104" customFormat="1" ht="15.75">
      <c r="M64649" s="172"/>
      <c r="N64649" s="172"/>
      <c r="O64649" s="172"/>
      <c r="U64649" s="173"/>
    </row>
    <row r="64650" spans="13:21" s="104" customFormat="1" ht="15.75">
      <c r="M64650" s="172"/>
      <c r="N64650" s="172"/>
      <c r="O64650" s="172"/>
      <c r="U64650" s="173"/>
    </row>
    <row r="64651" spans="13:21" s="104" customFormat="1" ht="15.75">
      <c r="M64651" s="172"/>
      <c r="N64651" s="172"/>
      <c r="O64651" s="172"/>
      <c r="U64651" s="173"/>
    </row>
    <row r="64652" spans="13:21" s="104" customFormat="1" ht="15.75">
      <c r="M64652" s="172"/>
      <c r="N64652" s="172"/>
      <c r="O64652" s="172"/>
      <c r="U64652" s="173"/>
    </row>
    <row r="64653" spans="13:21" s="104" customFormat="1" ht="15.75">
      <c r="M64653" s="172"/>
      <c r="N64653" s="172"/>
      <c r="O64653" s="172"/>
      <c r="U64653" s="173"/>
    </row>
    <row r="64654" spans="13:21" s="104" customFormat="1" ht="15.75">
      <c r="M64654" s="172"/>
      <c r="N64654" s="172"/>
      <c r="O64654" s="172"/>
      <c r="U64654" s="173"/>
    </row>
    <row r="64655" spans="13:21" s="104" customFormat="1" ht="15.75">
      <c r="M64655" s="172"/>
      <c r="N64655" s="172"/>
      <c r="O64655" s="172"/>
      <c r="U64655" s="173"/>
    </row>
    <row r="64656" spans="13:21" s="104" customFormat="1" ht="15.75">
      <c r="M64656" s="172"/>
      <c r="N64656" s="172"/>
      <c r="O64656" s="172"/>
      <c r="U64656" s="173"/>
    </row>
    <row r="64657" spans="13:21" s="104" customFormat="1" ht="15.75">
      <c r="M64657" s="172"/>
      <c r="N64657" s="172"/>
      <c r="O64657" s="172"/>
      <c r="U64657" s="173"/>
    </row>
    <row r="64658" spans="13:21" s="104" customFormat="1" ht="15.75">
      <c r="M64658" s="172"/>
      <c r="N64658" s="172"/>
      <c r="O64658" s="172"/>
      <c r="U64658" s="173"/>
    </row>
    <row r="64659" spans="13:21" s="104" customFormat="1" ht="15.75">
      <c r="M64659" s="172"/>
      <c r="N64659" s="172"/>
      <c r="O64659" s="172"/>
      <c r="U64659" s="173"/>
    </row>
    <row r="64660" spans="13:21" s="104" customFormat="1" ht="15.75">
      <c r="M64660" s="172"/>
      <c r="N64660" s="172"/>
      <c r="O64660" s="172"/>
      <c r="U64660" s="173"/>
    </row>
    <row r="64661" spans="13:21" s="104" customFormat="1" ht="15.75">
      <c r="M64661" s="172"/>
      <c r="N64661" s="172"/>
      <c r="O64661" s="172"/>
      <c r="U64661" s="173"/>
    </row>
    <row r="64662" spans="13:21" s="104" customFormat="1" ht="15.75">
      <c r="M64662" s="172"/>
      <c r="N64662" s="172"/>
      <c r="O64662" s="172"/>
      <c r="U64662" s="173"/>
    </row>
    <row r="64663" spans="13:21" s="104" customFormat="1" ht="15.75">
      <c r="M64663" s="172"/>
      <c r="N64663" s="172"/>
      <c r="O64663" s="172"/>
      <c r="U64663" s="173"/>
    </row>
    <row r="64664" spans="13:21" s="104" customFormat="1" ht="15.75">
      <c r="M64664" s="172"/>
      <c r="N64664" s="172"/>
      <c r="O64664" s="172"/>
      <c r="U64664" s="173"/>
    </row>
    <row r="64665" spans="13:21" s="104" customFormat="1" ht="15.75">
      <c r="M64665" s="172"/>
      <c r="N64665" s="172"/>
      <c r="O64665" s="172"/>
      <c r="U64665" s="173"/>
    </row>
    <row r="64666" spans="13:21" s="104" customFormat="1" ht="15.75">
      <c r="M64666" s="172"/>
      <c r="N64666" s="172"/>
      <c r="O64666" s="172"/>
      <c r="U64666" s="173"/>
    </row>
    <row r="64667" spans="13:21" s="104" customFormat="1" ht="15.75">
      <c r="M64667" s="172"/>
      <c r="N64667" s="172"/>
      <c r="O64667" s="172"/>
      <c r="U64667" s="173"/>
    </row>
    <row r="64668" spans="13:21" s="104" customFormat="1" ht="15.75">
      <c r="M64668" s="172"/>
      <c r="N64668" s="172"/>
      <c r="O64668" s="172"/>
      <c r="U64668" s="173"/>
    </row>
    <row r="64669" spans="13:21" s="104" customFormat="1" ht="15.75">
      <c r="M64669" s="172"/>
      <c r="N64669" s="172"/>
      <c r="O64669" s="172"/>
      <c r="U64669" s="173"/>
    </row>
    <row r="64670" spans="13:21" s="104" customFormat="1" ht="15.75">
      <c r="M64670" s="172"/>
      <c r="N64670" s="172"/>
      <c r="O64670" s="172"/>
      <c r="U64670" s="173"/>
    </row>
    <row r="64671" spans="13:21" s="104" customFormat="1" ht="15.75">
      <c r="M64671" s="172"/>
      <c r="N64671" s="172"/>
      <c r="O64671" s="172"/>
      <c r="U64671" s="173"/>
    </row>
    <row r="64672" spans="13:21" s="104" customFormat="1" ht="15.75">
      <c r="M64672" s="172"/>
      <c r="N64672" s="172"/>
      <c r="O64672" s="172"/>
      <c r="U64672" s="173"/>
    </row>
    <row r="64673" spans="13:21" s="104" customFormat="1" ht="15.75">
      <c r="M64673" s="172"/>
      <c r="N64673" s="172"/>
      <c r="O64673" s="172"/>
      <c r="U64673" s="173"/>
    </row>
    <row r="64674" spans="13:21" s="104" customFormat="1" ht="15.75">
      <c r="M64674" s="172"/>
      <c r="N64674" s="172"/>
      <c r="O64674" s="172"/>
      <c r="U64674" s="173"/>
    </row>
    <row r="64675" spans="13:21" s="104" customFormat="1" ht="15.75">
      <c r="M64675" s="172"/>
      <c r="N64675" s="172"/>
      <c r="O64675" s="172"/>
      <c r="U64675" s="173"/>
    </row>
    <row r="64676" spans="13:21" s="104" customFormat="1" ht="15.75">
      <c r="M64676" s="172"/>
      <c r="N64676" s="172"/>
      <c r="O64676" s="172"/>
      <c r="U64676" s="173"/>
    </row>
    <row r="64677" spans="13:21" s="104" customFormat="1" ht="15.75">
      <c r="M64677" s="172"/>
      <c r="N64677" s="172"/>
      <c r="O64677" s="172"/>
      <c r="U64677" s="173"/>
    </row>
    <row r="64678" spans="13:21" s="104" customFormat="1" ht="15.75">
      <c r="M64678" s="172"/>
      <c r="N64678" s="172"/>
      <c r="O64678" s="172"/>
      <c r="U64678" s="173"/>
    </row>
    <row r="64679" spans="13:21" s="104" customFormat="1" ht="15.75">
      <c r="M64679" s="172"/>
      <c r="N64679" s="172"/>
      <c r="O64679" s="172"/>
      <c r="U64679" s="173"/>
    </row>
    <row r="64680" spans="13:21" s="104" customFormat="1" ht="15.75">
      <c r="M64680" s="172"/>
      <c r="N64680" s="172"/>
      <c r="O64680" s="172"/>
      <c r="U64680" s="173"/>
    </row>
    <row r="64681" spans="13:21" s="104" customFormat="1" ht="15.75">
      <c r="M64681" s="172"/>
      <c r="N64681" s="172"/>
      <c r="O64681" s="172"/>
      <c r="U64681" s="173"/>
    </row>
    <row r="64682" spans="13:21" s="104" customFormat="1" ht="15.75">
      <c r="M64682" s="172"/>
      <c r="N64682" s="172"/>
      <c r="O64682" s="172"/>
      <c r="U64682" s="173"/>
    </row>
    <row r="64683" spans="13:21" s="104" customFormat="1" ht="15.75">
      <c r="M64683" s="172"/>
      <c r="N64683" s="172"/>
      <c r="O64683" s="172"/>
      <c r="U64683" s="173"/>
    </row>
    <row r="64684" spans="13:21" s="104" customFormat="1" ht="15.75">
      <c r="M64684" s="172"/>
      <c r="N64684" s="172"/>
      <c r="O64684" s="172"/>
      <c r="U64684" s="173"/>
    </row>
    <row r="64685" spans="13:21" s="104" customFormat="1" ht="15.75">
      <c r="M64685" s="172"/>
      <c r="N64685" s="172"/>
      <c r="O64685" s="172"/>
      <c r="U64685" s="173"/>
    </row>
    <row r="64686" spans="13:21" s="104" customFormat="1" ht="15.75">
      <c r="M64686" s="172"/>
      <c r="N64686" s="172"/>
      <c r="O64686" s="172"/>
      <c r="U64686" s="173"/>
    </row>
    <row r="64687" spans="13:21" s="104" customFormat="1" ht="15.75">
      <c r="M64687" s="172"/>
      <c r="N64687" s="172"/>
      <c r="O64687" s="172"/>
      <c r="U64687" s="173"/>
    </row>
    <row r="64688" spans="13:21" s="104" customFormat="1" ht="15.75">
      <c r="M64688" s="172"/>
      <c r="N64688" s="172"/>
      <c r="O64688" s="172"/>
      <c r="U64688" s="173"/>
    </row>
    <row r="64689" spans="13:21" s="104" customFormat="1" ht="15.75">
      <c r="M64689" s="172"/>
      <c r="N64689" s="172"/>
      <c r="O64689" s="172"/>
      <c r="U64689" s="173"/>
    </row>
    <row r="64690" spans="13:21" s="104" customFormat="1" ht="15.75">
      <c r="M64690" s="172"/>
      <c r="N64690" s="172"/>
      <c r="O64690" s="172"/>
      <c r="U64690" s="173"/>
    </row>
    <row r="64691" spans="13:21" s="104" customFormat="1" ht="15.75">
      <c r="M64691" s="172"/>
      <c r="N64691" s="172"/>
      <c r="O64691" s="172"/>
      <c r="U64691" s="173"/>
    </row>
    <row r="64692" spans="13:21" s="104" customFormat="1" ht="15.75">
      <c r="M64692" s="172"/>
      <c r="N64692" s="172"/>
      <c r="O64692" s="172"/>
      <c r="U64692" s="173"/>
    </row>
    <row r="64693" spans="13:21" s="104" customFormat="1" ht="15.75">
      <c r="M64693" s="172"/>
      <c r="N64693" s="172"/>
      <c r="O64693" s="172"/>
      <c r="U64693" s="173"/>
    </row>
    <row r="64694" spans="13:21" s="104" customFormat="1" ht="15.75">
      <c r="M64694" s="172"/>
      <c r="N64694" s="172"/>
      <c r="O64694" s="172"/>
      <c r="U64694" s="173"/>
    </row>
    <row r="64695" spans="13:21" s="104" customFormat="1" ht="15.75">
      <c r="M64695" s="172"/>
      <c r="N64695" s="172"/>
      <c r="O64695" s="172"/>
      <c r="U64695" s="173"/>
    </row>
    <row r="64696" spans="13:21" s="104" customFormat="1" ht="15.75">
      <c r="M64696" s="172"/>
      <c r="N64696" s="172"/>
      <c r="O64696" s="172"/>
      <c r="U64696" s="173"/>
    </row>
    <row r="64697" spans="13:21" s="104" customFormat="1" ht="15.75">
      <c r="M64697" s="172"/>
      <c r="N64697" s="172"/>
      <c r="O64697" s="172"/>
      <c r="U64697" s="173"/>
    </row>
    <row r="64698" spans="13:21" s="104" customFormat="1" ht="15.75">
      <c r="M64698" s="172"/>
      <c r="N64698" s="172"/>
      <c r="O64698" s="172"/>
      <c r="U64698" s="173"/>
    </row>
    <row r="64699" spans="13:21" s="104" customFormat="1" ht="15.75">
      <c r="M64699" s="172"/>
      <c r="N64699" s="172"/>
      <c r="O64699" s="172"/>
      <c r="U64699" s="173"/>
    </row>
    <row r="64700" spans="13:21" s="104" customFormat="1" ht="15.75">
      <c r="M64700" s="172"/>
      <c r="N64700" s="172"/>
      <c r="O64700" s="172"/>
      <c r="U64700" s="173"/>
    </row>
    <row r="64701" spans="13:21" s="104" customFormat="1" ht="15.75">
      <c r="M64701" s="172"/>
      <c r="N64701" s="172"/>
      <c r="O64701" s="172"/>
      <c r="U64701" s="173"/>
    </row>
    <row r="64702" spans="13:21" s="104" customFormat="1" ht="15.75">
      <c r="M64702" s="172"/>
      <c r="N64702" s="172"/>
      <c r="O64702" s="172"/>
      <c r="U64702" s="173"/>
    </row>
    <row r="64703" spans="13:21" s="104" customFormat="1" ht="15.75">
      <c r="M64703" s="172"/>
      <c r="N64703" s="172"/>
      <c r="O64703" s="172"/>
      <c r="U64703" s="173"/>
    </row>
    <row r="64704" spans="13:21" s="104" customFormat="1" ht="15.75">
      <c r="M64704" s="172"/>
      <c r="N64704" s="172"/>
      <c r="O64704" s="172"/>
      <c r="U64704" s="173"/>
    </row>
    <row r="64705" spans="13:21" s="104" customFormat="1" ht="15.75">
      <c r="M64705" s="172"/>
      <c r="N64705" s="172"/>
      <c r="O64705" s="172"/>
      <c r="U64705" s="173"/>
    </row>
    <row r="64706" spans="13:21" s="104" customFormat="1" ht="15.75">
      <c r="M64706" s="172"/>
      <c r="N64706" s="172"/>
      <c r="O64706" s="172"/>
      <c r="U64706" s="173"/>
    </row>
    <row r="64707" spans="13:21" s="104" customFormat="1" ht="15.75">
      <c r="M64707" s="172"/>
      <c r="N64707" s="172"/>
      <c r="O64707" s="172"/>
      <c r="U64707" s="173"/>
    </row>
    <row r="64708" spans="13:21" s="104" customFormat="1" ht="15.75">
      <c r="M64708" s="172"/>
      <c r="N64708" s="172"/>
      <c r="O64708" s="172"/>
      <c r="U64708" s="173"/>
    </row>
    <row r="64709" spans="13:21" s="104" customFormat="1" ht="15.75">
      <c r="M64709" s="172"/>
      <c r="N64709" s="172"/>
      <c r="O64709" s="172"/>
      <c r="U64709" s="173"/>
    </row>
    <row r="64710" spans="13:21" s="104" customFormat="1" ht="15.75">
      <c r="M64710" s="172"/>
      <c r="N64710" s="172"/>
      <c r="O64710" s="172"/>
      <c r="U64710" s="173"/>
    </row>
    <row r="64711" spans="13:21" s="104" customFormat="1" ht="15.75">
      <c r="M64711" s="172"/>
      <c r="N64711" s="172"/>
      <c r="O64711" s="172"/>
      <c r="U64711" s="173"/>
    </row>
    <row r="64712" spans="13:21" s="104" customFormat="1" ht="15.75">
      <c r="M64712" s="172"/>
      <c r="N64712" s="172"/>
      <c r="O64712" s="172"/>
      <c r="U64712" s="173"/>
    </row>
    <row r="64713" spans="13:21" s="104" customFormat="1" ht="15.75">
      <c r="M64713" s="172"/>
      <c r="N64713" s="172"/>
      <c r="O64713" s="172"/>
      <c r="U64713" s="173"/>
    </row>
    <row r="64714" spans="13:21" s="104" customFormat="1" ht="15.75">
      <c r="M64714" s="172"/>
      <c r="N64714" s="172"/>
      <c r="O64714" s="172"/>
      <c r="U64714" s="173"/>
    </row>
    <row r="64715" spans="13:21" s="104" customFormat="1" ht="15.75">
      <c r="M64715" s="172"/>
      <c r="N64715" s="172"/>
      <c r="O64715" s="172"/>
      <c r="U64715" s="173"/>
    </row>
    <row r="64716" spans="13:21" s="104" customFormat="1" ht="15.75">
      <c r="M64716" s="172"/>
      <c r="N64716" s="172"/>
      <c r="O64716" s="172"/>
      <c r="U64716" s="173"/>
    </row>
    <row r="64717" spans="13:21" s="104" customFormat="1" ht="15.75">
      <c r="M64717" s="172"/>
      <c r="N64717" s="172"/>
      <c r="O64717" s="172"/>
      <c r="U64717" s="173"/>
    </row>
    <row r="64718" spans="13:21" s="104" customFormat="1" ht="15.75">
      <c r="M64718" s="172"/>
      <c r="N64718" s="172"/>
      <c r="O64718" s="172"/>
      <c r="U64718" s="173"/>
    </row>
    <row r="64719" spans="13:21" s="104" customFormat="1" ht="15.75">
      <c r="M64719" s="172"/>
      <c r="N64719" s="172"/>
      <c r="O64719" s="172"/>
      <c r="U64719" s="173"/>
    </row>
    <row r="64720" spans="13:21" s="104" customFormat="1" ht="15.75">
      <c r="M64720" s="172"/>
      <c r="N64720" s="172"/>
      <c r="O64720" s="172"/>
      <c r="U64720" s="173"/>
    </row>
    <row r="64721" spans="13:21" s="104" customFormat="1" ht="15.75">
      <c r="M64721" s="172"/>
      <c r="N64721" s="172"/>
      <c r="O64721" s="172"/>
      <c r="U64721" s="173"/>
    </row>
    <row r="64722" spans="13:21" s="104" customFormat="1" ht="15.75">
      <c r="M64722" s="172"/>
      <c r="N64722" s="172"/>
      <c r="O64722" s="172"/>
      <c r="U64722" s="173"/>
    </row>
    <row r="64723" spans="13:21" s="104" customFormat="1" ht="15.75">
      <c r="M64723" s="172"/>
      <c r="N64723" s="172"/>
      <c r="O64723" s="172"/>
      <c r="U64723" s="173"/>
    </row>
    <row r="64724" spans="13:21" s="104" customFormat="1" ht="15.75">
      <c r="M64724" s="172"/>
      <c r="N64724" s="172"/>
      <c r="O64724" s="172"/>
      <c r="U64724" s="173"/>
    </row>
    <row r="64725" spans="13:21" s="104" customFormat="1" ht="15.75">
      <c r="M64725" s="172"/>
      <c r="N64725" s="172"/>
      <c r="O64725" s="172"/>
      <c r="U64725" s="173"/>
    </row>
    <row r="64726" spans="13:21" s="104" customFormat="1" ht="15.75">
      <c r="M64726" s="172"/>
      <c r="N64726" s="172"/>
      <c r="O64726" s="172"/>
      <c r="U64726" s="173"/>
    </row>
    <row r="64727" spans="13:21" s="104" customFormat="1" ht="15.75">
      <c r="M64727" s="172"/>
      <c r="N64727" s="172"/>
      <c r="O64727" s="172"/>
      <c r="U64727" s="173"/>
    </row>
    <row r="64728" spans="13:21" s="104" customFormat="1" ht="15.75">
      <c r="M64728" s="172"/>
      <c r="N64728" s="172"/>
      <c r="O64728" s="172"/>
      <c r="U64728" s="173"/>
    </row>
    <row r="64729" spans="13:21" s="104" customFormat="1" ht="15.75">
      <c r="M64729" s="172"/>
      <c r="N64729" s="172"/>
      <c r="O64729" s="172"/>
      <c r="U64729" s="173"/>
    </row>
    <row r="64730" spans="13:21" s="104" customFormat="1" ht="15.75">
      <c r="M64730" s="172"/>
      <c r="N64730" s="172"/>
      <c r="O64730" s="172"/>
      <c r="U64730" s="173"/>
    </row>
    <row r="64731" spans="13:21" s="104" customFormat="1" ht="15.75">
      <c r="M64731" s="172"/>
      <c r="N64731" s="172"/>
      <c r="O64731" s="172"/>
      <c r="U64731" s="173"/>
    </row>
    <row r="64732" spans="13:21" s="104" customFormat="1" ht="15.75">
      <c r="M64732" s="172"/>
      <c r="N64732" s="172"/>
      <c r="O64732" s="172"/>
      <c r="U64732" s="173"/>
    </row>
    <row r="64733" spans="13:21" s="104" customFormat="1" ht="15.75">
      <c r="M64733" s="172"/>
      <c r="N64733" s="172"/>
      <c r="O64733" s="172"/>
      <c r="U64733" s="173"/>
    </row>
    <row r="64734" spans="13:21" s="104" customFormat="1" ht="15.75">
      <c r="M64734" s="172"/>
      <c r="N64734" s="172"/>
      <c r="O64734" s="172"/>
      <c r="U64734" s="173"/>
    </row>
    <row r="64735" spans="13:21" s="104" customFormat="1" ht="15.75">
      <c r="M64735" s="172"/>
      <c r="N64735" s="172"/>
      <c r="O64735" s="172"/>
      <c r="U64735" s="173"/>
    </row>
    <row r="64736" spans="13:21" s="104" customFormat="1" ht="15.75">
      <c r="M64736" s="172"/>
      <c r="N64736" s="172"/>
      <c r="O64736" s="172"/>
      <c r="U64736" s="173"/>
    </row>
    <row r="64737" spans="13:21" s="104" customFormat="1" ht="15.75">
      <c r="M64737" s="172"/>
      <c r="N64737" s="172"/>
      <c r="O64737" s="172"/>
      <c r="U64737" s="173"/>
    </row>
    <row r="64738" spans="13:21" s="104" customFormat="1" ht="15.75">
      <c r="M64738" s="172"/>
      <c r="N64738" s="172"/>
      <c r="O64738" s="172"/>
      <c r="U64738" s="173"/>
    </row>
    <row r="64739" spans="13:21" s="104" customFormat="1" ht="15.75">
      <c r="M64739" s="172"/>
      <c r="N64739" s="172"/>
      <c r="O64739" s="172"/>
      <c r="U64739" s="173"/>
    </row>
    <row r="64740" spans="13:21" s="104" customFormat="1" ht="15.75">
      <c r="M64740" s="172"/>
      <c r="N64740" s="172"/>
      <c r="O64740" s="172"/>
      <c r="U64740" s="173"/>
    </row>
    <row r="64741" spans="13:21" s="104" customFormat="1" ht="15.75">
      <c r="M64741" s="172"/>
      <c r="N64741" s="172"/>
      <c r="O64741" s="172"/>
      <c r="U64741" s="173"/>
    </row>
    <row r="64742" spans="13:21" s="104" customFormat="1" ht="15.75">
      <c r="M64742" s="172"/>
      <c r="N64742" s="172"/>
      <c r="O64742" s="172"/>
      <c r="U64742" s="173"/>
    </row>
    <row r="64743" spans="13:21" s="104" customFormat="1" ht="15.75">
      <c r="M64743" s="172"/>
      <c r="N64743" s="172"/>
      <c r="O64743" s="172"/>
      <c r="U64743" s="173"/>
    </row>
    <row r="64744" spans="13:21" s="104" customFormat="1" ht="15.75">
      <c r="M64744" s="172"/>
      <c r="N64744" s="172"/>
      <c r="O64744" s="172"/>
      <c r="U64744" s="173"/>
    </row>
    <row r="64745" spans="13:21" s="104" customFormat="1" ht="15.75">
      <c r="M64745" s="172"/>
      <c r="N64745" s="172"/>
      <c r="O64745" s="172"/>
      <c r="U64745" s="173"/>
    </row>
    <row r="64746" spans="13:21" s="104" customFormat="1" ht="15.75">
      <c r="M64746" s="172"/>
      <c r="N64746" s="172"/>
      <c r="O64746" s="172"/>
      <c r="U64746" s="173"/>
    </row>
    <row r="64747" spans="13:21" s="104" customFormat="1" ht="15.75">
      <c r="M64747" s="172"/>
      <c r="N64747" s="172"/>
      <c r="O64747" s="172"/>
      <c r="U64747" s="173"/>
    </row>
    <row r="64748" spans="13:21" s="104" customFormat="1" ht="15.75">
      <c r="M64748" s="172"/>
      <c r="N64748" s="172"/>
      <c r="O64748" s="172"/>
      <c r="U64748" s="173"/>
    </row>
    <row r="64749" spans="13:21" s="104" customFormat="1" ht="15.75">
      <c r="M64749" s="172"/>
      <c r="N64749" s="172"/>
      <c r="O64749" s="172"/>
      <c r="U64749" s="173"/>
    </row>
    <row r="64750" spans="13:21" s="104" customFormat="1" ht="15.75">
      <c r="M64750" s="172"/>
      <c r="N64750" s="172"/>
      <c r="O64750" s="172"/>
      <c r="U64750" s="173"/>
    </row>
    <row r="64751" spans="13:21" s="104" customFormat="1" ht="15.75">
      <c r="M64751" s="172"/>
      <c r="N64751" s="172"/>
      <c r="O64751" s="172"/>
      <c r="U64751" s="173"/>
    </row>
    <row r="64752" spans="13:21" s="104" customFormat="1" ht="15.75">
      <c r="M64752" s="172"/>
      <c r="N64752" s="172"/>
      <c r="O64752" s="172"/>
      <c r="U64752" s="173"/>
    </row>
    <row r="64753" spans="13:21" s="104" customFormat="1" ht="15.75">
      <c r="M64753" s="172"/>
      <c r="N64753" s="172"/>
      <c r="O64753" s="172"/>
      <c r="U64753" s="173"/>
    </row>
    <row r="64754" spans="13:21" s="104" customFormat="1" ht="15.75">
      <c r="M64754" s="172"/>
      <c r="N64754" s="172"/>
      <c r="O64754" s="172"/>
      <c r="U64754" s="173"/>
    </row>
    <row r="64755" spans="13:21" s="104" customFormat="1" ht="15.75">
      <c r="M64755" s="172"/>
      <c r="N64755" s="172"/>
      <c r="O64755" s="172"/>
      <c r="U64755" s="173"/>
    </row>
    <row r="64756" spans="13:21" s="104" customFormat="1" ht="15.75">
      <c r="M64756" s="172"/>
      <c r="N64756" s="172"/>
      <c r="O64756" s="172"/>
      <c r="U64756" s="173"/>
    </row>
    <row r="64757" spans="13:21" s="104" customFormat="1" ht="15.75">
      <c r="M64757" s="172"/>
      <c r="N64757" s="172"/>
      <c r="O64757" s="172"/>
      <c r="U64757" s="173"/>
    </row>
    <row r="64758" spans="13:21" s="104" customFormat="1" ht="15.75">
      <c r="M64758" s="172"/>
      <c r="N64758" s="172"/>
      <c r="O64758" s="172"/>
      <c r="U64758" s="173"/>
    </row>
    <row r="64759" spans="13:21" s="104" customFormat="1" ht="15.75">
      <c r="M64759" s="172"/>
      <c r="N64759" s="172"/>
      <c r="O64759" s="172"/>
      <c r="U64759" s="173"/>
    </row>
    <row r="64760" spans="13:21" s="104" customFormat="1" ht="15.75">
      <c r="M64760" s="172"/>
      <c r="N64760" s="172"/>
      <c r="O64760" s="172"/>
      <c r="U64760" s="173"/>
    </row>
    <row r="64761" spans="13:21" s="104" customFormat="1" ht="15.75">
      <c r="M64761" s="172"/>
      <c r="N64761" s="172"/>
      <c r="O64761" s="172"/>
      <c r="U64761" s="173"/>
    </row>
    <row r="64762" spans="13:21" s="104" customFormat="1" ht="15.75">
      <c r="M64762" s="172"/>
      <c r="N64762" s="172"/>
      <c r="O64762" s="172"/>
      <c r="U64762" s="173"/>
    </row>
    <row r="64763" spans="13:21" s="104" customFormat="1" ht="15.75">
      <c r="M64763" s="172"/>
      <c r="N64763" s="172"/>
      <c r="O64763" s="172"/>
      <c r="U64763" s="173"/>
    </row>
    <row r="64764" spans="13:21" s="104" customFormat="1" ht="15.75">
      <c r="M64764" s="172"/>
      <c r="N64764" s="172"/>
      <c r="O64764" s="172"/>
      <c r="U64764" s="173"/>
    </row>
    <row r="64765" spans="13:21" s="104" customFormat="1" ht="15.75">
      <c r="M64765" s="172"/>
      <c r="N64765" s="172"/>
      <c r="O64765" s="172"/>
      <c r="U64765" s="173"/>
    </row>
    <row r="64766" spans="13:21" s="104" customFormat="1" ht="15.75">
      <c r="M64766" s="172"/>
      <c r="N64766" s="172"/>
      <c r="O64766" s="172"/>
      <c r="U64766" s="173"/>
    </row>
    <row r="64767" spans="13:21" s="104" customFormat="1" ht="15.75">
      <c r="M64767" s="172"/>
      <c r="N64767" s="172"/>
      <c r="O64767" s="172"/>
      <c r="U64767" s="173"/>
    </row>
    <row r="64768" spans="13:21" s="104" customFormat="1" ht="15.75">
      <c r="M64768" s="172"/>
      <c r="N64768" s="172"/>
      <c r="O64768" s="172"/>
      <c r="U64768" s="173"/>
    </row>
    <row r="64769" spans="13:21" s="104" customFormat="1" ht="15.75">
      <c r="M64769" s="172"/>
      <c r="N64769" s="172"/>
      <c r="O64769" s="172"/>
      <c r="U64769" s="173"/>
    </row>
    <row r="64770" spans="13:21" s="104" customFormat="1" ht="15.75">
      <c r="M64770" s="172"/>
      <c r="N64770" s="172"/>
      <c r="O64770" s="172"/>
      <c r="U64770" s="173"/>
    </row>
    <row r="64771" spans="13:21" s="104" customFormat="1" ht="15.75">
      <c r="M64771" s="172"/>
      <c r="N64771" s="172"/>
      <c r="O64771" s="172"/>
      <c r="U64771" s="173"/>
    </row>
    <row r="64772" spans="13:21" s="104" customFormat="1" ht="15.75">
      <c r="M64772" s="172"/>
      <c r="N64772" s="172"/>
      <c r="O64772" s="172"/>
      <c r="U64772" s="173"/>
    </row>
    <row r="64773" spans="13:21" s="104" customFormat="1" ht="15.75">
      <c r="M64773" s="172"/>
      <c r="N64773" s="172"/>
      <c r="O64773" s="172"/>
      <c r="U64773" s="173"/>
    </row>
    <row r="64774" spans="13:21" s="104" customFormat="1" ht="15.75">
      <c r="M64774" s="172"/>
      <c r="N64774" s="172"/>
      <c r="O64774" s="172"/>
      <c r="U64774" s="173"/>
    </row>
    <row r="64775" spans="13:21" s="104" customFormat="1" ht="15.75">
      <c r="M64775" s="172"/>
      <c r="N64775" s="172"/>
      <c r="O64775" s="172"/>
      <c r="U64775" s="173"/>
    </row>
    <row r="64776" spans="13:21" s="104" customFormat="1" ht="15.75">
      <c r="M64776" s="172"/>
      <c r="N64776" s="172"/>
      <c r="O64776" s="172"/>
      <c r="U64776" s="173"/>
    </row>
    <row r="64777" spans="13:21" s="104" customFormat="1" ht="15.75">
      <c r="M64777" s="172"/>
      <c r="N64777" s="172"/>
      <c r="O64777" s="172"/>
      <c r="U64777" s="173"/>
    </row>
    <row r="64778" spans="13:21" s="104" customFormat="1" ht="15.75">
      <c r="M64778" s="172"/>
      <c r="N64778" s="172"/>
      <c r="O64778" s="172"/>
      <c r="U64778" s="173"/>
    </row>
    <row r="64779" spans="13:21" s="104" customFormat="1" ht="15.75">
      <c r="M64779" s="172"/>
      <c r="N64779" s="172"/>
      <c r="O64779" s="172"/>
      <c r="U64779" s="173"/>
    </row>
    <row r="64780" spans="13:21" s="104" customFormat="1" ht="15.75">
      <c r="M64780" s="172"/>
      <c r="N64780" s="172"/>
      <c r="O64780" s="172"/>
      <c r="U64780" s="173"/>
    </row>
    <row r="64781" spans="13:21" s="104" customFormat="1" ht="15.75">
      <c r="M64781" s="172"/>
      <c r="N64781" s="172"/>
      <c r="O64781" s="172"/>
      <c r="U64781" s="173"/>
    </row>
    <row r="64782" spans="13:21" s="104" customFormat="1" ht="15.75">
      <c r="M64782" s="172"/>
      <c r="N64782" s="172"/>
      <c r="O64782" s="172"/>
      <c r="U64782" s="173"/>
    </row>
    <row r="64783" spans="13:21" s="104" customFormat="1" ht="15.75">
      <c r="M64783" s="172"/>
      <c r="N64783" s="172"/>
      <c r="O64783" s="172"/>
      <c r="U64783" s="173"/>
    </row>
    <row r="64784" spans="13:21" s="104" customFormat="1" ht="15.75">
      <c r="M64784" s="172"/>
      <c r="N64784" s="172"/>
      <c r="O64784" s="172"/>
      <c r="U64784" s="173"/>
    </row>
    <row r="64785" spans="13:21" s="104" customFormat="1" ht="15.75">
      <c r="M64785" s="172"/>
      <c r="N64785" s="172"/>
      <c r="O64785" s="172"/>
      <c r="U64785" s="173"/>
    </row>
    <row r="64786" spans="13:21" s="104" customFormat="1" ht="15.75">
      <c r="M64786" s="172"/>
      <c r="N64786" s="172"/>
      <c r="O64786" s="172"/>
      <c r="U64786" s="173"/>
    </row>
    <row r="64787" spans="13:21" s="104" customFormat="1" ht="15.75">
      <c r="M64787" s="172"/>
      <c r="N64787" s="172"/>
      <c r="O64787" s="172"/>
      <c r="U64787" s="173"/>
    </row>
    <row r="64788" spans="13:21" s="104" customFormat="1" ht="15.75">
      <c r="M64788" s="172"/>
      <c r="N64788" s="172"/>
      <c r="O64788" s="172"/>
      <c r="U64788" s="173"/>
    </row>
    <row r="64789" spans="13:21" s="104" customFormat="1" ht="15.75">
      <c r="M64789" s="172"/>
      <c r="N64789" s="172"/>
      <c r="O64789" s="172"/>
      <c r="U64789" s="173"/>
    </row>
    <row r="64790" spans="13:21" s="104" customFormat="1" ht="15.75">
      <c r="M64790" s="172"/>
      <c r="N64790" s="172"/>
      <c r="O64790" s="172"/>
      <c r="U64790" s="173"/>
    </row>
    <row r="64791" spans="13:21" s="104" customFormat="1" ht="15.75">
      <c r="M64791" s="172"/>
      <c r="N64791" s="172"/>
      <c r="O64791" s="172"/>
      <c r="U64791" s="173"/>
    </row>
    <row r="64792" spans="13:21" s="104" customFormat="1" ht="15.75">
      <c r="M64792" s="172"/>
      <c r="N64792" s="172"/>
      <c r="O64792" s="172"/>
      <c r="U64792" s="173"/>
    </row>
    <row r="64793" spans="13:21" s="104" customFormat="1" ht="15.75">
      <c r="M64793" s="172"/>
      <c r="N64793" s="172"/>
      <c r="O64793" s="172"/>
      <c r="U64793" s="173"/>
    </row>
    <row r="64794" spans="13:21" s="104" customFormat="1" ht="15.75">
      <c r="M64794" s="172"/>
      <c r="N64794" s="172"/>
      <c r="O64794" s="172"/>
      <c r="U64794" s="173"/>
    </row>
    <row r="64795" spans="13:21" s="104" customFormat="1" ht="15.75">
      <c r="M64795" s="172"/>
      <c r="N64795" s="172"/>
      <c r="O64795" s="172"/>
      <c r="U64795" s="173"/>
    </row>
    <row r="64796" spans="13:21" s="104" customFormat="1" ht="15.75">
      <c r="M64796" s="172"/>
      <c r="N64796" s="172"/>
      <c r="O64796" s="172"/>
      <c r="U64796" s="173"/>
    </row>
    <row r="64797" spans="13:21" s="104" customFormat="1" ht="15.75">
      <c r="M64797" s="172"/>
      <c r="N64797" s="172"/>
      <c r="O64797" s="172"/>
      <c r="U64797" s="173"/>
    </row>
    <row r="64798" spans="13:21" s="104" customFormat="1" ht="15.75">
      <c r="M64798" s="172"/>
      <c r="N64798" s="172"/>
      <c r="O64798" s="172"/>
      <c r="U64798" s="173"/>
    </row>
    <row r="64799" spans="13:21" s="104" customFormat="1" ht="15.75">
      <c r="M64799" s="172"/>
      <c r="N64799" s="172"/>
      <c r="O64799" s="172"/>
      <c r="U64799" s="173"/>
    </row>
    <row r="64800" spans="13:21" s="104" customFormat="1" ht="15.75">
      <c r="M64800" s="172"/>
      <c r="N64800" s="172"/>
      <c r="O64800" s="172"/>
      <c r="U64800" s="173"/>
    </row>
    <row r="64801" spans="13:21" s="104" customFormat="1" ht="15.75">
      <c r="M64801" s="172"/>
      <c r="N64801" s="172"/>
      <c r="O64801" s="172"/>
      <c r="U64801" s="173"/>
    </row>
    <row r="64802" spans="13:21" s="104" customFormat="1" ht="15.75">
      <c r="M64802" s="172"/>
      <c r="N64802" s="172"/>
      <c r="O64802" s="172"/>
      <c r="U64802" s="173"/>
    </row>
    <row r="64803" spans="13:21" s="104" customFormat="1" ht="15.75">
      <c r="M64803" s="172"/>
      <c r="N64803" s="172"/>
      <c r="O64803" s="172"/>
      <c r="U64803" s="173"/>
    </row>
    <row r="64804" spans="13:21" s="104" customFormat="1" ht="15.75">
      <c r="M64804" s="172"/>
      <c r="N64804" s="172"/>
      <c r="O64804" s="172"/>
      <c r="U64804" s="173"/>
    </row>
    <row r="64805" spans="13:21" s="104" customFormat="1" ht="15.75">
      <c r="M64805" s="172"/>
      <c r="N64805" s="172"/>
      <c r="O64805" s="172"/>
      <c r="U64805" s="173"/>
    </row>
    <row r="64806" spans="13:21" s="104" customFormat="1" ht="15.75">
      <c r="M64806" s="172"/>
      <c r="N64806" s="172"/>
      <c r="O64806" s="172"/>
      <c r="U64806" s="173"/>
    </row>
    <row r="64807" spans="13:21" s="104" customFormat="1" ht="15.75">
      <c r="M64807" s="172"/>
      <c r="N64807" s="172"/>
      <c r="O64807" s="172"/>
      <c r="U64807" s="173"/>
    </row>
    <row r="64808" spans="13:21" s="104" customFormat="1" ht="15.75">
      <c r="M64808" s="172"/>
      <c r="N64808" s="172"/>
      <c r="O64808" s="172"/>
      <c r="U64808" s="173"/>
    </row>
    <row r="64809" spans="13:21" s="104" customFormat="1" ht="15.75">
      <c r="M64809" s="172"/>
      <c r="N64809" s="172"/>
      <c r="O64809" s="172"/>
      <c r="U64809" s="173"/>
    </row>
    <row r="64810" spans="13:21" s="104" customFormat="1" ht="15.75">
      <c r="M64810" s="172"/>
      <c r="N64810" s="172"/>
      <c r="O64810" s="172"/>
      <c r="U64810" s="173"/>
    </row>
    <row r="64811" spans="13:21" s="104" customFormat="1" ht="15.75">
      <c r="M64811" s="172"/>
      <c r="N64811" s="172"/>
      <c r="O64811" s="172"/>
      <c r="U64811" s="173"/>
    </row>
    <row r="64812" spans="13:21" s="104" customFormat="1" ht="15.75">
      <c r="M64812" s="172"/>
      <c r="N64812" s="172"/>
      <c r="O64812" s="172"/>
      <c r="U64812" s="173"/>
    </row>
    <row r="64813" spans="13:21" s="104" customFormat="1" ht="15.75">
      <c r="M64813" s="172"/>
      <c r="N64813" s="172"/>
      <c r="O64813" s="172"/>
      <c r="U64813" s="173"/>
    </row>
    <row r="64814" spans="13:21" s="104" customFormat="1" ht="15.75">
      <c r="M64814" s="172"/>
      <c r="N64814" s="172"/>
      <c r="O64814" s="172"/>
      <c r="U64814" s="173"/>
    </row>
    <row r="64815" spans="13:21" s="104" customFormat="1" ht="15.75">
      <c r="M64815" s="172"/>
      <c r="N64815" s="172"/>
      <c r="O64815" s="172"/>
      <c r="U64815" s="173"/>
    </row>
    <row r="64816" spans="13:21" s="104" customFormat="1" ht="15.75">
      <c r="M64816" s="172"/>
      <c r="N64816" s="172"/>
      <c r="O64816" s="172"/>
      <c r="U64816" s="173"/>
    </row>
    <row r="64817" spans="13:21" s="104" customFormat="1" ht="15.75">
      <c r="M64817" s="172"/>
      <c r="N64817" s="172"/>
      <c r="O64817" s="172"/>
      <c r="U64817" s="173"/>
    </row>
    <row r="64818" spans="13:21" s="104" customFormat="1" ht="15.75">
      <c r="M64818" s="172"/>
      <c r="N64818" s="172"/>
      <c r="O64818" s="172"/>
      <c r="U64818" s="173"/>
    </row>
    <row r="64819" spans="13:21" s="104" customFormat="1" ht="15.75">
      <c r="M64819" s="172"/>
      <c r="N64819" s="172"/>
      <c r="O64819" s="172"/>
      <c r="U64819" s="173"/>
    </row>
    <row r="64820" spans="13:21" s="104" customFormat="1" ht="15.75">
      <c r="M64820" s="172"/>
      <c r="N64820" s="172"/>
      <c r="O64820" s="172"/>
      <c r="U64820" s="173"/>
    </row>
    <row r="64821" spans="13:21" s="104" customFormat="1" ht="15.75">
      <c r="M64821" s="172"/>
      <c r="N64821" s="172"/>
      <c r="O64821" s="172"/>
      <c r="U64821" s="173"/>
    </row>
    <row r="64822" spans="13:21" s="104" customFormat="1" ht="15.75">
      <c r="M64822" s="172"/>
      <c r="N64822" s="172"/>
      <c r="O64822" s="172"/>
      <c r="U64822" s="173"/>
    </row>
    <row r="64823" spans="13:21" s="104" customFormat="1" ht="15.75">
      <c r="M64823" s="172"/>
      <c r="N64823" s="172"/>
      <c r="O64823" s="172"/>
      <c r="U64823" s="173"/>
    </row>
    <row r="64824" spans="13:21" s="104" customFormat="1" ht="15.75">
      <c r="M64824" s="172"/>
      <c r="N64824" s="172"/>
      <c r="O64824" s="172"/>
      <c r="U64824" s="173"/>
    </row>
    <row r="64825" spans="13:21" s="104" customFormat="1" ht="15.75">
      <c r="M64825" s="172"/>
      <c r="N64825" s="172"/>
      <c r="O64825" s="172"/>
      <c r="U64825" s="173"/>
    </row>
    <row r="64826" spans="13:21" s="104" customFormat="1" ht="15.75">
      <c r="M64826" s="172"/>
      <c r="N64826" s="172"/>
      <c r="O64826" s="172"/>
      <c r="U64826" s="173"/>
    </row>
    <row r="64827" spans="13:21" s="104" customFormat="1" ht="15.75">
      <c r="M64827" s="172"/>
      <c r="N64827" s="172"/>
      <c r="O64827" s="172"/>
      <c r="U64827" s="173"/>
    </row>
    <row r="64828" spans="13:21" s="104" customFormat="1" ht="15.75">
      <c r="M64828" s="172"/>
      <c r="N64828" s="172"/>
      <c r="O64828" s="172"/>
      <c r="U64828" s="173"/>
    </row>
    <row r="64829" spans="13:21" s="104" customFormat="1" ht="15.75">
      <c r="M64829" s="172"/>
      <c r="N64829" s="172"/>
      <c r="O64829" s="172"/>
      <c r="U64829" s="173"/>
    </row>
    <row r="64830" spans="13:21" s="104" customFormat="1" ht="15.75">
      <c r="M64830" s="172"/>
      <c r="N64830" s="172"/>
      <c r="O64830" s="172"/>
      <c r="U64830" s="173"/>
    </row>
    <row r="64831" spans="13:21" s="104" customFormat="1" ht="15.75">
      <c r="M64831" s="172"/>
      <c r="N64831" s="172"/>
      <c r="O64831" s="172"/>
      <c r="U64831" s="173"/>
    </row>
    <row r="64832" spans="13:21" s="104" customFormat="1" ht="15.75">
      <c r="M64832" s="172"/>
      <c r="N64832" s="172"/>
      <c r="O64832" s="172"/>
      <c r="U64832" s="173"/>
    </row>
    <row r="64833" spans="13:21" s="104" customFormat="1" ht="15.75">
      <c r="M64833" s="172"/>
      <c r="N64833" s="172"/>
      <c r="O64833" s="172"/>
      <c r="U64833" s="173"/>
    </row>
    <row r="64834" spans="13:21" s="104" customFormat="1" ht="15.75">
      <c r="M64834" s="172"/>
      <c r="N64834" s="172"/>
      <c r="O64834" s="172"/>
      <c r="U64834" s="173"/>
    </row>
    <row r="64835" spans="13:21" s="104" customFormat="1" ht="15.75">
      <c r="M64835" s="172"/>
      <c r="N64835" s="172"/>
      <c r="O64835" s="172"/>
      <c r="U64835" s="173"/>
    </row>
    <row r="64836" spans="13:21" s="104" customFormat="1" ht="15.75">
      <c r="M64836" s="172"/>
      <c r="N64836" s="172"/>
      <c r="O64836" s="172"/>
      <c r="U64836" s="173"/>
    </row>
    <row r="64837" spans="13:21" s="104" customFormat="1" ht="15.75">
      <c r="M64837" s="172"/>
      <c r="N64837" s="172"/>
      <c r="O64837" s="172"/>
      <c r="U64837" s="173"/>
    </row>
    <row r="64838" spans="13:21" s="104" customFormat="1" ht="15.75">
      <c r="M64838" s="172"/>
      <c r="N64838" s="172"/>
      <c r="O64838" s="172"/>
      <c r="U64838" s="173"/>
    </row>
    <row r="64839" spans="13:21" s="104" customFormat="1" ht="15.75">
      <c r="M64839" s="172"/>
      <c r="N64839" s="172"/>
      <c r="O64839" s="172"/>
      <c r="U64839" s="173"/>
    </row>
    <row r="64840" spans="13:21" s="104" customFormat="1" ht="15.75">
      <c r="M64840" s="172"/>
      <c r="N64840" s="172"/>
      <c r="O64840" s="172"/>
      <c r="U64840" s="173"/>
    </row>
    <row r="64841" spans="13:21" s="104" customFormat="1" ht="15.75">
      <c r="M64841" s="172"/>
      <c r="N64841" s="172"/>
      <c r="O64841" s="172"/>
      <c r="U64841" s="173"/>
    </row>
    <row r="64842" spans="13:21" s="104" customFormat="1" ht="15.75">
      <c r="M64842" s="172"/>
      <c r="N64842" s="172"/>
      <c r="O64842" s="172"/>
      <c r="U64842" s="173"/>
    </row>
    <row r="64843" spans="13:21" s="104" customFormat="1" ht="15.75">
      <c r="M64843" s="172"/>
      <c r="N64843" s="172"/>
      <c r="O64843" s="172"/>
      <c r="U64843" s="173"/>
    </row>
    <row r="64844" spans="13:21" s="104" customFormat="1" ht="15.75">
      <c r="M64844" s="172"/>
      <c r="N64844" s="172"/>
      <c r="O64844" s="172"/>
      <c r="U64844" s="173"/>
    </row>
    <row r="64845" spans="13:21" s="104" customFormat="1" ht="15.75">
      <c r="M64845" s="172"/>
      <c r="N64845" s="172"/>
      <c r="O64845" s="172"/>
      <c r="U64845" s="173"/>
    </row>
    <row r="64846" spans="13:21" s="104" customFormat="1" ht="15.75">
      <c r="M64846" s="172"/>
      <c r="N64846" s="172"/>
      <c r="O64846" s="172"/>
      <c r="U64846" s="173"/>
    </row>
    <row r="64847" spans="13:21" s="104" customFormat="1" ht="15.75">
      <c r="M64847" s="172"/>
      <c r="N64847" s="172"/>
      <c r="O64847" s="172"/>
      <c r="U64847" s="173"/>
    </row>
    <row r="64848" spans="13:21" s="104" customFormat="1" ht="15.75">
      <c r="M64848" s="172"/>
      <c r="N64848" s="172"/>
      <c r="O64848" s="172"/>
      <c r="U64848" s="173"/>
    </row>
    <row r="64849" spans="13:21" s="104" customFormat="1" ht="15.75">
      <c r="M64849" s="172"/>
      <c r="N64849" s="172"/>
      <c r="O64849" s="172"/>
      <c r="U64849" s="173"/>
    </row>
    <row r="64850" spans="13:21" s="104" customFormat="1" ht="15.75">
      <c r="M64850" s="172"/>
      <c r="N64850" s="172"/>
      <c r="O64850" s="172"/>
      <c r="U64850" s="173"/>
    </row>
    <row r="64851" spans="13:21" s="104" customFormat="1" ht="15.75">
      <c r="M64851" s="172"/>
      <c r="N64851" s="172"/>
      <c r="O64851" s="172"/>
      <c r="U64851" s="173"/>
    </row>
    <row r="64852" spans="13:21" s="104" customFormat="1" ht="15.75">
      <c r="M64852" s="172"/>
      <c r="N64852" s="172"/>
      <c r="O64852" s="172"/>
      <c r="U64852" s="173"/>
    </row>
    <row r="64853" spans="13:21" s="104" customFormat="1" ht="15.75">
      <c r="M64853" s="172"/>
      <c r="N64853" s="172"/>
      <c r="O64853" s="172"/>
      <c r="U64853" s="173"/>
    </row>
    <row r="64854" spans="13:21" s="104" customFormat="1" ht="15.75">
      <c r="M64854" s="172"/>
      <c r="N64854" s="172"/>
      <c r="O64854" s="172"/>
      <c r="U64854" s="173"/>
    </row>
    <row r="64855" spans="13:21" s="104" customFormat="1" ht="15.75">
      <c r="M64855" s="172"/>
      <c r="N64855" s="172"/>
      <c r="O64855" s="172"/>
      <c r="U64855" s="173"/>
    </row>
    <row r="64856" spans="13:21" s="104" customFormat="1" ht="15.75">
      <c r="M64856" s="172"/>
      <c r="N64856" s="172"/>
      <c r="O64856" s="172"/>
      <c r="U64856" s="173"/>
    </row>
    <row r="64857" spans="13:21" s="104" customFormat="1" ht="15.75">
      <c r="M64857" s="172"/>
      <c r="N64857" s="172"/>
      <c r="O64857" s="172"/>
      <c r="U64857" s="173"/>
    </row>
    <row r="64858" spans="13:21" s="104" customFormat="1" ht="15.75">
      <c r="M64858" s="172"/>
      <c r="N64858" s="172"/>
      <c r="O64858" s="172"/>
      <c r="U64858" s="173"/>
    </row>
    <row r="64859" spans="13:21" s="104" customFormat="1" ht="15.75">
      <c r="M64859" s="172"/>
      <c r="N64859" s="172"/>
      <c r="O64859" s="172"/>
      <c r="U64859" s="173"/>
    </row>
    <row r="64860" spans="13:21" s="104" customFormat="1" ht="15.75">
      <c r="M64860" s="172"/>
      <c r="N64860" s="172"/>
      <c r="O64860" s="172"/>
      <c r="U64860" s="173"/>
    </row>
    <row r="64861" spans="13:21" s="104" customFormat="1" ht="15.75">
      <c r="M64861" s="172"/>
      <c r="N64861" s="172"/>
      <c r="O64861" s="172"/>
      <c r="U64861" s="173"/>
    </row>
    <row r="64862" spans="13:21" s="104" customFormat="1" ht="15.75">
      <c r="M64862" s="172"/>
      <c r="N64862" s="172"/>
      <c r="O64862" s="172"/>
      <c r="U64862" s="173"/>
    </row>
    <row r="64863" spans="13:21" s="104" customFormat="1" ht="15.75">
      <c r="M64863" s="172"/>
      <c r="N64863" s="172"/>
      <c r="O64863" s="172"/>
      <c r="U64863" s="173"/>
    </row>
    <row r="64864" spans="13:21" s="104" customFormat="1" ht="15.75">
      <c r="M64864" s="172"/>
      <c r="N64864" s="172"/>
      <c r="O64864" s="172"/>
      <c r="U64864" s="173"/>
    </row>
    <row r="64865" spans="13:21" s="104" customFormat="1" ht="15.75">
      <c r="M64865" s="172"/>
      <c r="N64865" s="172"/>
      <c r="O64865" s="172"/>
      <c r="U64865" s="173"/>
    </row>
    <row r="64866" spans="13:21" s="104" customFormat="1" ht="15.75">
      <c r="M64866" s="172"/>
      <c r="N64866" s="172"/>
      <c r="O64866" s="172"/>
      <c r="U64866" s="173"/>
    </row>
    <row r="64867" spans="13:21" s="104" customFormat="1" ht="15.75">
      <c r="M64867" s="172"/>
      <c r="N64867" s="172"/>
      <c r="O64867" s="172"/>
      <c r="U64867" s="173"/>
    </row>
    <row r="64868" spans="13:21" s="104" customFormat="1" ht="15.75">
      <c r="M64868" s="172"/>
      <c r="N64868" s="172"/>
      <c r="O64868" s="172"/>
      <c r="U64868" s="173"/>
    </row>
    <row r="64869" spans="13:21" s="104" customFormat="1" ht="15.75">
      <c r="M64869" s="172"/>
      <c r="N64869" s="172"/>
      <c r="O64869" s="172"/>
      <c r="U64869" s="173"/>
    </row>
    <row r="64870" spans="13:21" s="104" customFormat="1" ht="15.75">
      <c r="M64870" s="172"/>
      <c r="N64870" s="172"/>
      <c r="O64870" s="172"/>
      <c r="U64870" s="173"/>
    </row>
    <row r="64871" spans="13:21" s="104" customFormat="1" ht="15.75">
      <c r="M64871" s="172"/>
      <c r="N64871" s="172"/>
      <c r="O64871" s="172"/>
      <c r="U64871" s="173"/>
    </row>
    <row r="64872" spans="13:21" s="104" customFormat="1" ht="15.75">
      <c r="M64872" s="172"/>
      <c r="N64872" s="172"/>
      <c r="O64872" s="172"/>
      <c r="U64872" s="173"/>
    </row>
    <row r="64873" spans="13:21" s="104" customFormat="1" ht="15.75">
      <c r="M64873" s="172"/>
      <c r="N64873" s="172"/>
      <c r="O64873" s="172"/>
      <c r="U64873" s="173"/>
    </row>
    <row r="64874" spans="13:21" s="104" customFormat="1" ht="15.75">
      <c r="M64874" s="172"/>
      <c r="N64874" s="172"/>
      <c r="O64874" s="172"/>
      <c r="U64874" s="173"/>
    </row>
    <row r="64875" spans="13:21" s="104" customFormat="1" ht="15.75">
      <c r="M64875" s="172"/>
      <c r="N64875" s="172"/>
      <c r="O64875" s="172"/>
      <c r="U64875" s="173"/>
    </row>
    <row r="64876" spans="13:21" s="104" customFormat="1" ht="15.75">
      <c r="M64876" s="172"/>
      <c r="N64876" s="172"/>
      <c r="O64876" s="172"/>
      <c r="U64876" s="173"/>
    </row>
    <row r="64877" spans="13:21" s="104" customFormat="1" ht="15.75">
      <c r="M64877" s="172"/>
      <c r="N64877" s="172"/>
      <c r="O64877" s="172"/>
      <c r="U64877" s="173"/>
    </row>
    <row r="64878" spans="13:21" s="104" customFormat="1" ht="15.75">
      <c r="M64878" s="172"/>
      <c r="N64878" s="172"/>
      <c r="O64878" s="172"/>
      <c r="U64878" s="173"/>
    </row>
    <row r="64879" spans="13:21" s="104" customFormat="1" ht="15.75">
      <c r="M64879" s="172"/>
      <c r="N64879" s="172"/>
      <c r="O64879" s="172"/>
      <c r="U64879" s="173"/>
    </row>
    <row r="64880" spans="13:21" s="104" customFormat="1" ht="15.75">
      <c r="M64880" s="172"/>
      <c r="N64880" s="172"/>
      <c r="O64880" s="172"/>
      <c r="U64880" s="173"/>
    </row>
    <row r="64881" spans="13:21" s="104" customFormat="1" ht="15.75">
      <c r="M64881" s="172"/>
      <c r="N64881" s="172"/>
      <c r="O64881" s="172"/>
      <c r="U64881" s="173"/>
    </row>
    <row r="64882" spans="13:21" s="104" customFormat="1" ht="15.75">
      <c r="M64882" s="172"/>
      <c r="N64882" s="172"/>
      <c r="O64882" s="172"/>
      <c r="U64882" s="173"/>
    </row>
    <row r="64883" spans="13:21" s="104" customFormat="1" ht="15.75">
      <c r="M64883" s="172"/>
      <c r="N64883" s="172"/>
      <c r="O64883" s="172"/>
      <c r="U64883" s="173"/>
    </row>
    <row r="64884" spans="13:21" s="104" customFormat="1" ht="15.75">
      <c r="M64884" s="172"/>
      <c r="N64884" s="172"/>
      <c r="O64884" s="172"/>
      <c r="U64884" s="173"/>
    </row>
    <row r="64885" spans="13:21" s="104" customFormat="1" ht="15.75">
      <c r="M64885" s="172"/>
      <c r="N64885" s="172"/>
      <c r="O64885" s="172"/>
      <c r="U64885" s="173"/>
    </row>
    <row r="64886" spans="13:21" s="104" customFormat="1" ht="15.75">
      <c r="M64886" s="172"/>
      <c r="N64886" s="172"/>
      <c r="O64886" s="172"/>
      <c r="U64886" s="173"/>
    </row>
    <row r="64887" spans="13:21" s="104" customFormat="1" ht="15.75">
      <c r="M64887" s="172"/>
      <c r="N64887" s="172"/>
      <c r="O64887" s="172"/>
      <c r="U64887" s="173"/>
    </row>
    <row r="64888" spans="13:21" s="104" customFormat="1" ht="15.75">
      <c r="M64888" s="172"/>
      <c r="N64888" s="172"/>
      <c r="O64888" s="172"/>
      <c r="U64888" s="173"/>
    </row>
    <row r="64889" spans="13:21" s="104" customFormat="1" ht="15.75">
      <c r="M64889" s="172"/>
      <c r="N64889" s="172"/>
      <c r="O64889" s="172"/>
      <c r="U64889" s="173"/>
    </row>
    <row r="64890" spans="13:21" s="104" customFormat="1" ht="15.75">
      <c r="M64890" s="172"/>
      <c r="N64890" s="172"/>
      <c r="O64890" s="172"/>
      <c r="U64890" s="173"/>
    </row>
    <row r="64891" spans="13:21" s="104" customFormat="1" ht="15.75">
      <c r="M64891" s="172"/>
      <c r="N64891" s="172"/>
      <c r="O64891" s="172"/>
      <c r="U64891" s="173"/>
    </row>
    <row r="64892" spans="13:21" s="104" customFormat="1" ht="15.75">
      <c r="M64892" s="172"/>
      <c r="N64892" s="172"/>
      <c r="O64892" s="172"/>
      <c r="U64892" s="173"/>
    </row>
    <row r="64893" spans="13:21" s="104" customFormat="1" ht="15.75">
      <c r="M64893" s="172"/>
      <c r="N64893" s="172"/>
      <c r="O64893" s="172"/>
      <c r="U64893" s="173"/>
    </row>
    <row r="64894" spans="13:21" s="104" customFormat="1" ht="15.75">
      <c r="M64894" s="172"/>
      <c r="N64894" s="172"/>
      <c r="O64894" s="172"/>
      <c r="U64894" s="173"/>
    </row>
    <row r="64895" spans="13:21" s="104" customFormat="1" ht="15.75">
      <c r="M64895" s="172"/>
      <c r="N64895" s="172"/>
      <c r="O64895" s="172"/>
      <c r="U64895" s="173"/>
    </row>
    <row r="64896" spans="13:21" s="104" customFormat="1" ht="15.75">
      <c r="M64896" s="172"/>
      <c r="N64896" s="172"/>
      <c r="O64896" s="172"/>
      <c r="U64896" s="173"/>
    </row>
    <row r="64897" spans="13:21" s="104" customFormat="1" ht="15.75">
      <c r="M64897" s="172"/>
      <c r="N64897" s="172"/>
      <c r="O64897" s="172"/>
      <c r="U64897" s="173"/>
    </row>
    <row r="64898" spans="13:21" s="104" customFormat="1" ht="15.75">
      <c r="M64898" s="172"/>
      <c r="N64898" s="172"/>
      <c r="O64898" s="172"/>
      <c r="U64898" s="173"/>
    </row>
    <row r="64899" spans="13:21" s="104" customFormat="1" ht="15.75">
      <c r="M64899" s="172"/>
      <c r="N64899" s="172"/>
      <c r="O64899" s="172"/>
      <c r="U64899" s="173"/>
    </row>
    <row r="64900" spans="13:21" s="104" customFormat="1" ht="15.75">
      <c r="M64900" s="172"/>
      <c r="N64900" s="172"/>
      <c r="O64900" s="172"/>
      <c r="U64900" s="173"/>
    </row>
    <row r="64901" spans="13:21" s="104" customFormat="1" ht="15.75">
      <c r="M64901" s="172"/>
      <c r="N64901" s="172"/>
      <c r="O64901" s="172"/>
      <c r="U64901" s="173"/>
    </row>
    <row r="64902" spans="13:21" s="104" customFormat="1" ht="15.75">
      <c r="M64902" s="172"/>
      <c r="N64902" s="172"/>
      <c r="O64902" s="172"/>
      <c r="U64902" s="173"/>
    </row>
    <row r="64903" spans="13:21" s="104" customFormat="1" ht="15.75">
      <c r="M64903" s="172"/>
      <c r="N64903" s="172"/>
      <c r="O64903" s="172"/>
      <c r="U64903" s="173"/>
    </row>
    <row r="64904" spans="13:21" s="104" customFormat="1" ht="15.75">
      <c r="M64904" s="172"/>
      <c r="N64904" s="172"/>
      <c r="O64904" s="172"/>
      <c r="U64904" s="173"/>
    </row>
    <row r="64905" spans="13:21" s="104" customFormat="1" ht="15.75">
      <c r="M64905" s="172"/>
      <c r="N64905" s="172"/>
      <c r="O64905" s="172"/>
      <c r="U64905" s="173"/>
    </row>
    <row r="64906" spans="13:21" s="104" customFormat="1" ht="15.75">
      <c r="M64906" s="172"/>
      <c r="N64906" s="172"/>
      <c r="O64906" s="172"/>
      <c r="U64906" s="173"/>
    </row>
    <row r="64907" spans="13:21" s="104" customFormat="1" ht="15.75">
      <c r="M64907" s="172"/>
      <c r="N64907" s="172"/>
      <c r="O64907" s="172"/>
      <c r="U64907" s="173"/>
    </row>
    <row r="64908" spans="13:21" s="104" customFormat="1" ht="15.75">
      <c r="M64908" s="172"/>
      <c r="N64908" s="172"/>
      <c r="O64908" s="172"/>
      <c r="U64908" s="173"/>
    </row>
    <row r="64909" spans="13:21" s="104" customFormat="1" ht="15.75">
      <c r="M64909" s="172"/>
      <c r="N64909" s="172"/>
      <c r="O64909" s="172"/>
      <c r="U64909" s="173"/>
    </row>
    <row r="64910" spans="13:21" s="104" customFormat="1" ht="15.75">
      <c r="M64910" s="172"/>
      <c r="N64910" s="172"/>
      <c r="O64910" s="172"/>
      <c r="U64910" s="173"/>
    </row>
    <row r="64911" spans="13:21" s="104" customFormat="1" ht="15.75">
      <c r="M64911" s="172"/>
      <c r="N64911" s="172"/>
      <c r="O64911" s="172"/>
      <c r="U64911" s="173"/>
    </row>
    <row r="64912" spans="13:21" s="104" customFormat="1" ht="15.75">
      <c r="M64912" s="172"/>
      <c r="N64912" s="172"/>
      <c r="O64912" s="172"/>
      <c r="U64912" s="173"/>
    </row>
    <row r="64913" spans="13:21" s="104" customFormat="1" ht="15.75">
      <c r="M64913" s="172"/>
      <c r="N64913" s="172"/>
      <c r="O64913" s="172"/>
      <c r="U64913" s="173"/>
    </row>
    <row r="64914" spans="13:21" s="104" customFormat="1" ht="15.75">
      <c r="M64914" s="172"/>
      <c r="N64914" s="172"/>
      <c r="O64914" s="172"/>
      <c r="U64914" s="173"/>
    </row>
    <row r="64915" spans="13:21" s="104" customFormat="1" ht="15.75">
      <c r="M64915" s="172"/>
      <c r="N64915" s="172"/>
      <c r="O64915" s="172"/>
      <c r="U64915" s="173"/>
    </row>
    <row r="64916" spans="13:21" s="104" customFormat="1" ht="15.75">
      <c r="M64916" s="172"/>
      <c r="N64916" s="172"/>
      <c r="O64916" s="172"/>
      <c r="U64916" s="173"/>
    </row>
    <row r="64917" spans="13:21" s="104" customFormat="1" ht="15.75">
      <c r="M64917" s="172"/>
      <c r="N64917" s="172"/>
      <c r="O64917" s="172"/>
      <c r="U64917" s="173"/>
    </row>
    <row r="64918" spans="13:21" s="104" customFormat="1" ht="15.75">
      <c r="M64918" s="172"/>
      <c r="N64918" s="172"/>
      <c r="O64918" s="172"/>
      <c r="U64918" s="173"/>
    </row>
    <row r="64919" spans="13:21" s="104" customFormat="1" ht="15.75">
      <c r="M64919" s="172"/>
      <c r="N64919" s="172"/>
      <c r="O64919" s="172"/>
      <c r="U64919" s="173"/>
    </row>
    <row r="64920" spans="13:21" s="104" customFormat="1" ht="15.75">
      <c r="M64920" s="172"/>
      <c r="N64920" s="172"/>
      <c r="O64920" s="172"/>
      <c r="U64920" s="173"/>
    </row>
    <row r="64921" spans="13:21" s="104" customFormat="1" ht="15.75">
      <c r="M64921" s="172"/>
      <c r="N64921" s="172"/>
      <c r="O64921" s="172"/>
      <c r="U64921" s="173"/>
    </row>
    <row r="64922" spans="13:21" s="104" customFormat="1" ht="15.75">
      <c r="M64922" s="172"/>
      <c r="N64922" s="172"/>
      <c r="O64922" s="172"/>
      <c r="U64922" s="173"/>
    </row>
    <row r="64923" spans="13:21" s="104" customFormat="1" ht="15.75">
      <c r="M64923" s="172"/>
      <c r="N64923" s="172"/>
      <c r="O64923" s="172"/>
      <c r="U64923" s="173"/>
    </row>
    <row r="64924" spans="13:21" s="104" customFormat="1" ht="15.75">
      <c r="M64924" s="172"/>
      <c r="N64924" s="172"/>
      <c r="O64924" s="172"/>
      <c r="U64924" s="173"/>
    </row>
    <row r="64925" spans="13:21" s="104" customFormat="1" ht="15.75">
      <c r="M64925" s="172"/>
      <c r="N64925" s="172"/>
      <c r="O64925" s="172"/>
      <c r="U64925" s="173"/>
    </row>
    <row r="64926" spans="13:21" s="104" customFormat="1" ht="15.75">
      <c r="M64926" s="172"/>
      <c r="N64926" s="172"/>
      <c r="O64926" s="172"/>
      <c r="U64926" s="173"/>
    </row>
    <row r="64927" spans="13:21" s="104" customFormat="1" ht="15.75">
      <c r="M64927" s="172"/>
      <c r="N64927" s="172"/>
      <c r="O64927" s="172"/>
      <c r="U64927" s="173"/>
    </row>
    <row r="64928" spans="13:21" s="104" customFormat="1" ht="15.75">
      <c r="M64928" s="172"/>
      <c r="N64928" s="172"/>
      <c r="O64928" s="172"/>
      <c r="U64928" s="173"/>
    </row>
    <row r="64929" spans="13:21" s="104" customFormat="1" ht="15.75">
      <c r="M64929" s="172"/>
      <c r="N64929" s="172"/>
      <c r="O64929" s="172"/>
      <c r="U64929" s="173"/>
    </row>
    <row r="64930" spans="13:21" s="104" customFormat="1" ht="15.75">
      <c r="M64930" s="172"/>
      <c r="N64930" s="172"/>
      <c r="O64930" s="172"/>
      <c r="U64930" s="173"/>
    </row>
    <row r="64931" spans="13:21" s="104" customFormat="1" ht="15.75">
      <c r="M64931" s="172"/>
      <c r="N64931" s="172"/>
      <c r="O64931" s="172"/>
      <c r="U64931" s="173"/>
    </row>
    <row r="64932" spans="13:21" s="104" customFormat="1" ht="15.75">
      <c r="M64932" s="172"/>
      <c r="N64932" s="172"/>
      <c r="O64932" s="172"/>
      <c r="U64932" s="173"/>
    </row>
    <row r="64933" spans="13:21" s="104" customFormat="1" ht="15.75">
      <c r="M64933" s="172"/>
      <c r="N64933" s="172"/>
      <c r="O64933" s="172"/>
      <c r="U64933" s="173"/>
    </row>
    <row r="64934" spans="13:21" s="104" customFormat="1" ht="15.75">
      <c r="M64934" s="172"/>
      <c r="N64934" s="172"/>
      <c r="O64934" s="172"/>
      <c r="U64934" s="173"/>
    </row>
    <row r="64935" spans="13:21" s="104" customFormat="1" ht="15.75">
      <c r="M64935" s="172"/>
      <c r="N64935" s="172"/>
      <c r="O64935" s="172"/>
      <c r="U64935" s="173"/>
    </row>
    <row r="64936" spans="13:21" s="104" customFormat="1" ht="15.75">
      <c r="M64936" s="172"/>
      <c r="N64936" s="172"/>
      <c r="O64936" s="172"/>
      <c r="U64936" s="173"/>
    </row>
    <row r="64937" spans="13:21" s="104" customFormat="1" ht="15.75">
      <c r="M64937" s="172"/>
      <c r="N64937" s="172"/>
      <c r="O64937" s="172"/>
      <c r="U64937" s="173"/>
    </row>
    <row r="64938" spans="13:21" s="104" customFormat="1" ht="15.75">
      <c r="M64938" s="172"/>
      <c r="N64938" s="172"/>
      <c r="O64938" s="172"/>
      <c r="U64938" s="173"/>
    </row>
    <row r="64939" spans="13:21" s="104" customFormat="1" ht="15.75">
      <c r="M64939" s="172"/>
      <c r="N64939" s="172"/>
      <c r="O64939" s="172"/>
      <c r="U64939" s="173"/>
    </row>
    <row r="64940" spans="13:21" s="104" customFormat="1" ht="15.75">
      <c r="M64940" s="172"/>
      <c r="N64940" s="172"/>
      <c r="O64940" s="172"/>
      <c r="U64940" s="173"/>
    </row>
    <row r="64941" spans="13:21" s="104" customFormat="1" ht="15.75">
      <c r="M64941" s="172"/>
      <c r="N64941" s="172"/>
      <c r="O64941" s="172"/>
      <c r="U64941" s="173"/>
    </row>
    <row r="64942" spans="13:21" s="104" customFormat="1" ht="15.75">
      <c r="M64942" s="172"/>
      <c r="N64942" s="172"/>
      <c r="O64942" s="172"/>
      <c r="U64942" s="173"/>
    </row>
    <row r="64943" spans="13:21" s="104" customFormat="1" ht="15.75">
      <c r="M64943" s="172"/>
      <c r="N64943" s="172"/>
      <c r="O64943" s="172"/>
      <c r="U64943" s="173"/>
    </row>
    <row r="64944" spans="13:21" s="104" customFormat="1" ht="15.75">
      <c r="M64944" s="172"/>
      <c r="N64944" s="172"/>
      <c r="O64944" s="172"/>
      <c r="U64944" s="173"/>
    </row>
    <row r="64945" spans="13:21" s="104" customFormat="1" ht="15.75">
      <c r="M64945" s="172"/>
      <c r="N64945" s="172"/>
      <c r="O64945" s="172"/>
      <c r="U64945" s="173"/>
    </row>
    <row r="64946" spans="13:21" s="104" customFormat="1" ht="15.75">
      <c r="M64946" s="172"/>
      <c r="N64946" s="172"/>
      <c r="O64946" s="172"/>
      <c r="U64946" s="173"/>
    </row>
    <row r="64947" spans="13:21" s="104" customFormat="1" ht="15.75">
      <c r="M64947" s="172"/>
      <c r="N64947" s="172"/>
      <c r="O64947" s="172"/>
      <c r="U64947" s="173"/>
    </row>
    <row r="64948" spans="13:21" s="104" customFormat="1" ht="15.75">
      <c r="M64948" s="172"/>
      <c r="N64948" s="172"/>
      <c r="O64948" s="172"/>
      <c r="U64948" s="173"/>
    </row>
    <row r="64949" spans="13:21" s="104" customFormat="1" ht="15.75">
      <c r="M64949" s="172"/>
      <c r="N64949" s="172"/>
      <c r="O64949" s="172"/>
      <c r="U64949" s="173"/>
    </row>
    <row r="64950" spans="13:21" s="104" customFormat="1" ht="15.75">
      <c r="M64950" s="172"/>
      <c r="N64950" s="172"/>
      <c r="O64950" s="172"/>
      <c r="U64950" s="173"/>
    </row>
    <row r="64951" spans="13:21" s="104" customFormat="1" ht="15.75">
      <c r="M64951" s="172"/>
      <c r="N64951" s="172"/>
      <c r="O64951" s="172"/>
      <c r="U64951" s="173"/>
    </row>
    <row r="64952" spans="13:21" s="104" customFormat="1" ht="15.75">
      <c r="M64952" s="172"/>
      <c r="N64952" s="172"/>
      <c r="O64952" s="172"/>
      <c r="U64952" s="173"/>
    </row>
    <row r="64953" spans="13:21" s="104" customFormat="1" ht="15.75">
      <c r="M64953" s="172"/>
      <c r="N64953" s="172"/>
      <c r="O64953" s="172"/>
      <c r="U64953" s="173"/>
    </row>
    <row r="64954" spans="13:21" s="104" customFormat="1" ht="15.75">
      <c r="M64954" s="172"/>
      <c r="N64954" s="172"/>
      <c r="O64954" s="172"/>
      <c r="U64954" s="173"/>
    </row>
    <row r="64955" spans="13:21" s="104" customFormat="1" ht="15.75">
      <c r="M64955" s="172"/>
      <c r="N64955" s="172"/>
      <c r="O64955" s="172"/>
      <c r="U64955" s="173"/>
    </row>
    <row r="64956" spans="13:21" s="104" customFormat="1" ht="15.75">
      <c r="M64956" s="172"/>
      <c r="N64956" s="172"/>
      <c r="O64956" s="172"/>
      <c r="U64956" s="173"/>
    </row>
    <row r="64957" spans="13:21" s="104" customFormat="1" ht="15.75">
      <c r="M64957" s="172"/>
      <c r="N64957" s="172"/>
      <c r="O64957" s="172"/>
      <c r="U64957" s="173"/>
    </row>
    <row r="64958" spans="13:21" s="104" customFormat="1" ht="15.75">
      <c r="M64958" s="172"/>
      <c r="N64958" s="172"/>
      <c r="O64958" s="172"/>
      <c r="U64958" s="173"/>
    </row>
    <row r="64959" spans="13:21" s="104" customFormat="1" ht="15.75">
      <c r="M64959" s="172"/>
      <c r="N64959" s="172"/>
      <c r="O64959" s="172"/>
      <c r="U64959" s="173"/>
    </row>
    <row r="64960" spans="13:21" s="104" customFormat="1" ht="15.75">
      <c r="M64960" s="172"/>
      <c r="N64960" s="172"/>
      <c r="O64960" s="172"/>
      <c r="U64960" s="173"/>
    </row>
    <row r="64961" spans="13:21" s="104" customFormat="1" ht="15.75">
      <c r="M64961" s="172"/>
      <c r="N64961" s="172"/>
      <c r="O64961" s="172"/>
      <c r="U64961" s="173"/>
    </row>
    <row r="64962" spans="13:21" s="104" customFormat="1" ht="15.75">
      <c r="M64962" s="172"/>
      <c r="N64962" s="172"/>
      <c r="O64962" s="172"/>
      <c r="U64962" s="173"/>
    </row>
    <row r="64963" spans="13:21" s="104" customFormat="1" ht="15.75">
      <c r="M64963" s="172"/>
      <c r="N64963" s="172"/>
      <c r="O64963" s="172"/>
      <c r="U64963" s="173"/>
    </row>
    <row r="64964" spans="13:21" s="104" customFormat="1" ht="15.75">
      <c r="M64964" s="172"/>
      <c r="N64964" s="172"/>
      <c r="O64964" s="172"/>
      <c r="U64964" s="173"/>
    </row>
    <row r="64965" spans="13:21" s="104" customFormat="1" ht="15.75">
      <c r="M64965" s="172"/>
      <c r="N64965" s="172"/>
      <c r="O64965" s="172"/>
      <c r="U64965" s="173"/>
    </row>
    <row r="64966" spans="13:21" s="104" customFormat="1" ht="15.75">
      <c r="M64966" s="172"/>
      <c r="N64966" s="172"/>
      <c r="O64966" s="172"/>
      <c r="U64966" s="173"/>
    </row>
    <row r="64967" spans="13:21" s="104" customFormat="1" ht="15.75">
      <c r="M64967" s="172"/>
      <c r="N64967" s="172"/>
      <c r="O64967" s="172"/>
      <c r="U64967" s="173"/>
    </row>
    <row r="64968" spans="13:21" s="104" customFormat="1" ht="15.75">
      <c r="M64968" s="172"/>
      <c r="N64968" s="172"/>
      <c r="O64968" s="172"/>
      <c r="U64968" s="173"/>
    </row>
    <row r="64969" spans="13:21" s="104" customFormat="1" ht="15.75">
      <c r="M64969" s="172"/>
      <c r="N64969" s="172"/>
      <c r="O64969" s="172"/>
      <c r="U64969" s="173"/>
    </row>
    <row r="64970" spans="13:21" s="104" customFormat="1" ht="15.75">
      <c r="M64970" s="172"/>
      <c r="N64970" s="172"/>
      <c r="O64970" s="172"/>
      <c r="U64970" s="173"/>
    </row>
    <row r="64971" spans="13:21" s="104" customFormat="1" ht="15.75">
      <c r="M64971" s="172"/>
      <c r="N64971" s="172"/>
      <c r="O64971" s="172"/>
      <c r="U64971" s="173"/>
    </row>
    <row r="64972" spans="13:21" s="104" customFormat="1" ht="15.75">
      <c r="M64972" s="172"/>
      <c r="N64972" s="172"/>
      <c r="O64972" s="172"/>
      <c r="U64972" s="173"/>
    </row>
    <row r="64973" spans="13:21" s="104" customFormat="1" ht="15.75">
      <c r="M64973" s="172"/>
      <c r="N64973" s="172"/>
      <c r="O64973" s="172"/>
      <c r="U64973" s="173"/>
    </row>
    <row r="64974" spans="13:21" s="104" customFormat="1" ht="15.75">
      <c r="M64974" s="172"/>
      <c r="N64974" s="172"/>
      <c r="O64974" s="172"/>
      <c r="U64974" s="173"/>
    </row>
    <row r="64975" spans="13:21" s="104" customFormat="1" ht="15.75">
      <c r="M64975" s="172"/>
      <c r="N64975" s="172"/>
      <c r="O64975" s="172"/>
      <c r="U64975" s="173"/>
    </row>
    <row r="64976" spans="13:21" s="104" customFormat="1" ht="15.75">
      <c r="M64976" s="172"/>
      <c r="N64976" s="172"/>
      <c r="O64976" s="172"/>
      <c r="U64976" s="173"/>
    </row>
    <row r="64977" spans="13:21" s="104" customFormat="1" ht="15.75">
      <c r="M64977" s="172"/>
      <c r="N64977" s="172"/>
      <c r="O64977" s="172"/>
      <c r="U64977" s="173"/>
    </row>
    <row r="64978" spans="13:21" s="104" customFormat="1" ht="15.75">
      <c r="M64978" s="172"/>
      <c r="N64978" s="172"/>
      <c r="O64978" s="172"/>
      <c r="U64978" s="173"/>
    </row>
    <row r="64979" spans="13:21" s="104" customFormat="1" ht="15.75">
      <c r="M64979" s="172"/>
      <c r="N64979" s="172"/>
      <c r="O64979" s="172"/>
      <c r="U64979" s="173"/>
    </row>
    <row r="64980" spans="13:21" s="104" customFormat="1" ht="15.75">
      <c r="M64980" s="172"/>
      <c r="N64980" s="172"/>
      <c r="O64980" s="172"/>
      <c r="U64980" s="173"/>
    </row>
    <row r="64981" spans="13:21" s="104" customFormat="1" ht="15.75">
      <c r="M64981" s="172"/>
      <c r="N64981" s="172"/>
      <c r="O64981" s="172"/>
      <c r="U64981" s="173"/>
    </row>
    <row r="64982" spans="13:21" s="104" customFormat="1" ht="15.75">
      <c r="M64982" s="172"/>
      <c r="N64982" s="172"/>
      <c r="O64982" s="172"/>
      <c r="U64982" s="173"/>
    </row>
    <row r="64983" spans="13:21" s="104" customFormat="1" ht="15.75">
      <c r="M64983" s="172"/>
      <c r="N64983" s="172"/>
      <c r="O64983" s="172"/>
      <c r="U64983" s="173"/>
    </row>
    <row r="64984" spans="13:21" s="104" customFormat="1" ht="15.75">
      <c r="M64984" s="172"/>
      <c r="N64984" s="172"/>
      <c r="O64984" s="172"/>
      <c r="U64984" s="173"/>
    </row>
    <row r="64985" spans="13:21" s="104" customFormat="1" ht="15.75">
      <c r="M64985" s="172"/>
      <c r="N64985" s="172"/>
      <c r="O64985" s="172"/>
      <c r="U64985" s="173"/>
    </row>
    <row r="64986" spans="13:21" s="104" customFormat="1" ht="15.75">
      <c r="M64986" s="172"/>
      <c r="N64986" s="172"/>
      <c r="O64986" s="172"/>
      <c r="U64986" s="173"/>
    </row>
    <row r="64987" spans="13:21" s="104" customFormat="1" ht="15.75">
      <c r="M64987" s="172"/>
      <c r="N64987" s="172"/>
      <c r="O64987" s="172"/>
      <c r="U64987" s="173"/>
    </row>
    <row r="64988" spans="13:21" s="104" customFormat="1" ht="15.75">
      <c r="M64988" s="172"/>
      <c r="N64988" s="172"/>
      <c r="O64988" s="172"/>
      <c r="U64988" s="173"/>
    </row>
    <row r="64989" spans="13:21" s="104" customFormat="1" ht="15.75">
      <c r="M64989" s="172"/>
      <c r="N64989" s="172"/>
      <c r="O64989" s="172"/>
      <c r="U64989" s="173"/>
    </row>
    <row r="64990" spans="13:21" s="104" customFormat="1" ht="15.75">
      <c r="M64990" s="172"/>
      <c r="N64990" s="172"/>
      <c r="O64990" s="172"/>
      <c r="U64990" s="173"/>
    </row>
    <row r="64991" spans="13:21" s="104" customFormat="1" ht="15.75">
      <c r="M64991" s="172"/>
      <c r="N64991" s="172"/>
      <c r="O64991" s="172"/>
      <c r="U64991" s="173"/>
    </row>
    <row r="64992" spans="13:21" s="104" customFormat="1" ht="15.75">
      <c r="M64992" s="172"/>
      <c r="N64992" s="172"/>
      <c r="O64992" s="172"/>
      <c r="U64992" s="173"/>
    </row>
    <row r="64993" spans="13:21" s="104" customFormat="1" ht="15.75">
      <c r="M64993" s="172"/>
      <c r="N64993" s="172"/>
      <c r="O64993" s="172"/>
      <c r="U64993" s="173"/>
    </row>
    <row r="64994" spans="13:21" s="104" customFormat="1" ht="15.75">
      <c r="M64994" s="172"/>
      <c r="N64994" s="172"/>
      <c r="O64994" s="172"/>
      <c r="U64994" s="173"/>
    </row>
    <row r="64995" spans="13:21" s="104" customFormat="1" ht="15.75">
      <c r="M64995" s="172"/>
      <c r="N64995" s="172"/>
      <c r="O64995" s="172"/>
      <c r="U64995" s="173"/>
    </row>
    <row r="64996" spans="13:21" s="104" customFormat="1" ht="15.75">
      <c r="M64996" s="172"/>
      <c r="N64996" s="172"/>
      <c r="O64996" s="172"/>
      <c r="U64996" s="173"/>
    </row>
    <row r="64997" spans="13:21" s="104" customFormat="1" ht="15.75">
      <c r="M64997" s="172"/>
      <c r="N64997" s="172"/>
      <c r="O64997" s="172"/>
      <c r="U64997" s="173"/>
    </row>
    <row r="64998" spans="13:21" s="104" customFormat="1" ht="15.75">
      <c r="M64998" s="172"/>
      <c r="N64998" s="172"/>
      <c r="O64998" s="172"/>
      <c r="U64998" s="173"/>
    </row>
    <row r="64999" spans="13:21" s="104" customFormat="1" ht="15.75">
      <c r="M64999" s="172"/>
      <c r="N64999" s="172"/>
      <c r="O64999" s="172"/>
      <c r="U64999" s="173"/>
    </row>
    <row r="65000" spans="13:21" s="104" customFormat="1" ht="15.75">
      <c r="M65000" s="172"/>
      <c r="N65000" s="172"/>
      <c r="O65000" s="172"/>
      <c r="U65000" s="173"/>
    </row>
    <row r="65001" spans="13:21" s="104" customFormat="1" ht="15.75">
      <c r="M65001" s="172"/>
      <c r="N65001" s="172"/>
      <c r="O65001" s="172"/>
      <c r="U65001" s="173"/>
    </row>
    <row r="65002" spans="13:21" s="104" customFormat="1" ht="15.75">
      <c r="M65002" s="172"/>
      <c r="N65002" s="172"/>
      <c r="O65002" s="172"/>
      <c r="U65002" s="173"/>
    </row>
    <row r="65003" spans="13:21" s="104" customFormat="1" ht="15.75">
      <c r="M65003" s="172"/>
      <c r="N65003" s="172"/>
      <c r="O65003" s="172"/>
      <c r="U65003" s="173"/>
    </row>
    <row r="65004" spans="13:21" s="104" customFormat="1" ht="15.75">
      <c r="M65004" s="172"/>
      <c r="N65004" s="172"/>
      <c r="O65004" s="172"/>
      <c r="U65004" s="173"/>
    </row>
    <row r="65005" spans="13:21" s="104" customFormat="1" ht="15.75">
      <c r="M65005" s="172"/>
      <c r="N65005" s="172"/>
      <c r="O65005" s="172"/>
      <c r="U65005" s="173"/>
    </row>
    <row r="65006" spans="13:21" s="104" customFormat="1" ht="15.75">
      <c r="M65006" s="172"/>
      <c r="N65006" s="172"/>
      <c r="O65006" s="172"/>
      <c r="U65006" s="173"/>
    </row>
    <row r="65007" spans="13:21" s="104" customFormat="1" ht="15.75">
      <c r="M65007" s="172"/>
      <c r="N65007" s="172"/>
      <c r="O65007" s="172"/>
      <c r="U65007" s="173"/>
    </row>
    <row r="65008" spans="13:21" s="104" customFormat="1" ht="15.75">
      <c r="M65008" s="172"/>
      <c r="N65008" s="172"/>
      <c r="O65008" s="172"/>
      <c r="U65008" s="173"/>
    </row>
    <row r="65009" spans="13:21" s="104" customFormat="1" ht="15.75">
      <c r="M65009" s="172"/>
      <c r="N65009" s="172"/>
      <c r="O65009" s="172"/>
      <c r="U65009" s="173"/>
    </row>
    <row r="65010" spans="13:21" s="104" customFormat="1" ht="15.75">
      <c r="M65010" s="172"/>
      <c r="N65010" s="172"/>
      <c r="O65010" s="172"/>
      <c r="U65010" s="173"/>
    </row>
    <row r="65011" spans="13:21" s="104" customFormat="1" ht="15.75">
      <c r="M65011" s="172"/>
      <c r="N65011" s="172"/>
      <c r="O65011" s="172"/>
      <c r="U65011" s="173"/>
    </row>
    <row r="65012" spans="13:21" s="104" customFormat="1" ht="15.75">
      <c r="M65012" s="172"/>
      <c r="N65012" s="172"/>
      <c r="O65012" s="172"/>
      <c r="U65012" s="173"/>
    </row>
    <row r="65013" spans="13:21" s="104" customFormat="1" ht="15.75">
      <c r="M65013" s="172"/>
      <c r="N65013" s="172"/>
      <c r="O65013" s="172"/>
      <c r="U65013" s="173"/>
    </row>
    <row r="65014" spans="13:21" s="104" customFormat="1" ht="15.75">
      <c r="M65014" s="172"/>
      <c r="N65014" s="172"/>
      <c r="O65014" s="172"/>
      <c r="U65014" s="173"/>
    </row>
    <row r="65015" spans="13:21" s="104" customFormat="1" ht="15.75">
      <c r="M65015" s="172"/>
      <c r="N65015" s="172"/>
      <c r="O65015" s="172"/>
      <c r="U65015" s="173"/>
    </row>
    <row r="65016" spans="13:21" s="104" customFormat="1" ht="15.75">
      <c r="M65016" s="172"/>
      <c r="N65016" s="172"/>
      <c r="O65016" s="172"/>
      <c r="U65016" s="173"/>
    </row>
    <row r="65017" spans="13:21" s="104" customFormat="1" ht="15.75">
      <c r="M65017" s="172"/>
      <c r="N65017" s="172"/>
      <c r="O65017" s="172"/>
      <c r="U65017" s="173"/>
    </row>
    <row r="65018" spans="13:21" s="104" customFormat="1" ht="15.75">
      <c r="M65018" s="172"/>
      <c r="N65018" s="172"/>
      <c r="O65018" s="172"/>
      <c r="U65018" s="173"/>
    </row>
    <row r="65019" spans="13:21" s="104" customFormat="1" ht="15.75">
      <c r="M65019" s="172"/>
      <c r="N65019" s="172"/>
      <c r="O65019" s="172"/>
      <c r="U65019" s="173"/>
    </row>
    <row r="65020" spans="13:21" s="104" customFormat="1" ht="15.75">
      <c r="M65020" s="172"/>
      <c r="N65020" s="172"/>
      <c r="O65020" s="172"/>
      <c r="U65020" s="173"/>
    </row>
    <row r="65021" spans="13:21" s="104" customFormat="1" ht="15.75">
      <c r="M65021" s="172"/>
      <c r="N65021" s="172"/>
      <c r="O65021" s="172"/>
      <c r="U65021" s="173"/>
    </row>
    <row r="65022" spans="13:21" s="104" customFormat="1" ht="15.75">
      <c r="M65022" s="172"/>
      <c r="N65022" s="172"/>
      <c r="O65022" s="172"/>
      <c r="U65022" s="173"/>
    </row>
    <row r="65023" spans="13:21" s="104" customFormat="1" ht="15.75">
      <c r="M65023" s="172"/>
      <c r="N65023" s="172"/>
      <c r="O65023" s="172"/>
      <c r="U65023" s="173"/>
    </row>
    <row r="65024" spans="13:21" s="104" customFormat="1" ht="15.75">
      <c r="M65024" s="172"/>
      <c r="N65024" s="172"/>
      <c r="O65024" s="172"/>
      <c r="U65024" s="173"/>
    </row>
    <row r="65025" spans="13:21" s="104" customFormat="1" ht="15.75">
      <c r="M65025" s="172"/>
      <c r="N65025" s="172"/>
      <c r="O65025" s="172"/>
      <c r="U65025" s="173"/>
    </row>
    <row r="65026" spans="13:21" s="104" customFormat="1" ht="15.75">
      <c r="M65026" s="172"/>
      <c r="N65026" s="172"/>
      <c r="O65026" s="172"/>
      <c r="U65026" s="173"/>
    </row>
    <row r="65027" spans="13:21" s="104" customFormat="1" ht="15.75">
      <c r="M65027" s="172"/>
      <c r="N65027" s="172"/>
      <c r="O65027" s="172"/>
      <c r="U65027" s="173"/>
    </row>
    <row r="65028" spans="13:21" s="104" customFormat="1" ht="15.75">
      <c r="M65028" s="172"/>
      <c r="N65028" s="172"/>
      <c r="O65028" s="172"/>
      <c r="U65028" s="173"/>
    </row>
    <row r="65029" spans="13:21" s="104" customFormat="1" ht="15.75">
      <c r="M65029" s="172"/>
      <c r="N65029" s="172"/>
      <c r="O65029" s="172"/>
      <c r="U65029" s="173"/>
    </row>
    <row r="65030" spans="13:21" s="104" customFormat="1" ht="15.75">
      <c r="M65030" s="172"/>
      <c r="N65030" s="172"/>
      <c r="O65030" s="172"/>
      <c r="U65030" s="173"/>
    </row>
    <row r="65031" spans="13:21" s="104" customFormat="1" ht="15.75">
      <c r="M65031" s="172"/>
      <c r="N65031" s="172"/>
      <c r="O65031" s="172"/>
      <c r="U65031" s="173"/>
    </row>
    <row r="65032" spans="13:21" s="104" customFormat="1" ht="15.75">
      <c r="M65032" s="172"/>
      <c r="N65032" s="172"/>
      <c r="O65032" s="172"/>
      <c r="U65032" s="173"/>
    </row>
    <row r="65033" spans="13:21" s="104" customFormat="1" ht="15.75">
      <c r="M65033" s="172"/>
      <c r="N65033" s="172"/>
      <c r="O65033" s="172"/>
      <c r="U65033" s="173"/>
    </row>
    <row r="65034" spans="13:21" s="104" customFormat="1" ht="15.75">
      <c r="M65034" s="172"/>
      <c r="N65034" s="172"/>
      <c r="O65034" s="172"/>
      <c r="U65034" s="173"/>
    </row>
    <row r="65035" spans="13:21" s="104" customFormat="1" ht="15.75">
      <c r="M65035" s="172"/>
      <c r="N65035" s="172"/>
      <c r="O65035" s="172"/>
      <c r="U65035" s="173"/>
    </row>
    <row r="65036" spans="13:21" s="104" customFormat="1" ht="15.75">
      <c r="M65036" s="172"/>
      <c r="N65036" s="172"/>
      <c r="O65036" s="172"/>
      <c r="U65036" s="173"/>
    </row>
    <row r="65037" spans="13:21" s="104" customFormat="1" ht="15.75">
      <c r="M65037" s="172"/>
      <c r="N65037" s="172"/>
      <c r="O65037" s="172"/>
      <c r="U65037" s="173"/>
    </row>
    <row r="65038" spans="13:21" s="104" customFormat="1" ht="15.75">
      <c r="M65038" s="172"/>
      <c r="N65038" s="172"/>
      <c r="O65038" s="172"/>
      <c r="U65038" s="173"/>
    </row>
    <row r="65039" spans="13:21" s="104" customFormat="1" ht="15.75">
      <c r="M65039" s="172"/>
      <c r="N65039" s="172"/>
      <c r="O65039" s="172"/>
      <c r="U65039" s="173"/>
    </row>
    <row r="65040" spans="13:21" s="104" customFormat="1" ht="15.75">
      <c r="M65040" s="172"/>
      <c r="N65040" s="172"/>
      <c r="O65040" s="172"/>
      <c r="U65040" s="173"/>
    </row>
    <row r="65041" spans="13:21" s="104" customFormat="1" ht="15.75">
      <c r="M65041" s="172"/>
      <c r="N65041" s="172"/>
      <c r="O65041" s="172"/>
      <c r="U65041" s="173"/>
    </row>
    <row r="65042" spans="13:21" s="104" customFormat="1" ht="15.75">
      <c r="M65042" s="172"/>
      <c r="N65042" s="172"/>
      <c r="O65042" s="172"/>
      <c r="U65042" s="173"/>
    </row>
    <row r="65043" spans="13:21" s="104" customFormat="1" ht="15.75">
      <c r="M65043" s="172"/>
      <c r="N65043" s="172"/>
      <c r="O65043" s="172"/>
      <c r="U65043" s="173"/>
    </row>
    <row r="65044" spans="13:21" s="104" customFormat="1" ht="15.75">
      <c r="M65044" s="172"/>
      <c r="N65044" s="172"/>
      <c r="O65044" s="172"/>
      <c r="U65044" s="173"/>
    </row>
    <row r="65045" spans="13:21" s="104" customFormat="1" ht="15.75">
      <c r="M65045" s="172"/>
      <c r="N65045" s="172"/>
      <c r="O65045" s="172"/>
      <c r="U65045" s="173"/>
    </row>
    <row r="65046" spans="13:21" s="104" customFormat="1" ht="15.75">
      <c r="M65046" s="172"/>
      <c r="N65046" s="172"/>
      <c r="O65046" s="172"/>
      <c r="U65046" s="173"/>
    </row>
    <row r="65047" spans="13:21" s="104" customFormat="1" ht="15.75">
      <c r="M65047" s="172"/>
      <c r="N65047" s="172"/>
      <c r="O65047" s="172"/>
      <c r="U65047" s="173"/>
    </row>
    <row r="65048" spans="13:21" s="104" customFormat="1" ht="15.75">
      <c r="M65048" s="172"/>
      <c r="N65048" s="172"/>
      <c r="O65048" s="172"/>
      <c r="U65048" s="173"/>
    </row>
    <row r="65049" spans="13:21" s="104" customFormat="1" ht="15.75">
      <c r="M65049" s="172"/>
      <c r="N65049" s="172"/>
      <c r="O65049" s="172"/>
      <c r="U65049" s="173"/>
    </row>
    <row r="65050" spans="13:21" s="104" customFormat="1" ht="15.75">
      <c r="M65050" s="172"/>
      <c r="N65050" s="172"/>
      <c r="O65050" s="172"/>
      <c r="U65050" s="173"/>
    </row>
    <row r="65051" spans="13:21" s="104" customFormat="1" ht="15.75">
      <c r="M65051" s="172"/>
      <c r="N65051" s="172"/>
      <c r="O65051" s="172"/>
      <c r="U65051" s="173"/>
    </row>
    <row r="65052" spans="13:21" s="104" customFormat="1" ht="15.75">
      <c r="M65052" s="172"/>
      <c r="N65052" s="172"/>
      <c r="O65052" s="172"/>
      <c r="U65052" s="173"/>
    </row>
    <row r="65053" spans="13:21" s="104" customFormat="1" ht="15.75">
      <c r="M65053" s="172"/>
      <c r="N65053" s="172"/>
      <c r="O65053" s="172"/>
      <c r="U65053" s="173"/>
    </row>
    <row r="65054" spans="13:21" s="104" customFormat="1" ht="15.75">
      <c r="M65054" s="172"/>
      <c r="N65054" s="172"/>
      <c r="O65054" s="172"/>
      <c r="U65054" s="173"/>
    </row>
    <row r="65055" spans="13:21" s="104" customFormat="1" ht="15.75">
      <c r="M65055" s="172"/>
      <c r="N65055" s="172"/>
      <c r="O65055" s="172"/>
      <c r="U65055" s="173"/>
    </row>
    <row r="65056" spans="13:21" s="104" customFormat="1" ht="15.75">
      <c r="M65056" s="172"/>
      <c r="N65056" s="172"/>
      <c r="O65056" s="172"/>
      <c r="U65056" s="173"/>
    </row>
    <row r="65057" spans="13:21" s="104" customFormat="1" ht="15.75">
      <c r="M65057" s="172"/>
      <c r="N65057" s="172"/>
      <c r="O65057" s="172"/>
      <c r="U65057" s="173"/>
    </row>
    <row r="65058" spans="13:21" s="104" customFormat="1" ht="15.75">
      <c r="M65058" s="172"/>
      <c r="N65058" s="172"/>
      <c r="O65058" s="172"/>
      <c r="U65058" s="173"/>
    </row>
    <row r="65059" spans="13:21" s="104" customFormat="1" ht="15.75">
      <c r="M65059" s="172"/>
      <c r="N65059" s="172"/>
      <c r="O65059" s="172"/>
      <c r="U65059" s="173"/>
    </row>
    <row r="65060" spans="13:21" s="104" customFormat="1" ht="15.75">
      <c r="M65060" s="172"/>
      <c r="N65060" s="172"/>
      <c r="O65060" s="172"/>
      <c r="U65060" s="173"/>
    </row>
    <row r="65061" spans="13:21" s="104" customFormat="1" ht="15.75">
      <c r="M65061" s="172"/>
      <c r="N65061" s="172"/>
      <c r="O65061" s="172"/>
      <c r="U65061" s="173"/>
    </row>
    <row r="65062" spans="13:21" s="104" customFormat="1" ht="15.75">
      <c r="M65062" s="172"/>
      <c r="N65062" s="172"/>
      <c r="O65062" s="172"/>
      <c r="U65062" s="173"/>
    </row>
    <row r="65063" spans="13:21" s="104" customFormat="1" ht="15.75">
      <c r="M65063" s="172"/>
      <c r="N65063" s="172"/>
      <c r="O65063" s="172"/>
      <c r="U65063" s="173"/>
    </row>
    <row r="65064" spans="13:21" s="104" customFormat="1" ht="15.75">
      <c r="M65064" s="172"/>
      <c r="N65064" s="172"/>
      <c r="O65064" s="172"/>
      <c r="U65064" s="173"/>
    </row>
    <row r="65065" spans="13:21" s="104" customFormat="1" ht="15.75">
      <c r="M65065" s="172"/>
      <c r="N65065" s="172"/>
      <c r="O65065" s="172"/>
      <c r="U65065" s="173"/>
    </row>
    <row r="65066" spans="13:21" s="104" customFormat="1" ht="15.75">
      <c r="M65066" s="172"/>
      <c r="N65066" s="172"/>
      <c r="O65066" s="172"/>
      <c r="U65066" s="173"/>
    </row>
    <row r="65067" spans="13:21" s="104" customFormat="1" ht="15.75">
      <c r="M65067" s="172"/>
      <c r="N65067" s="172"/>
      <c r="O65067" s="172"/>
      <c r="U65067" s="173"/>
    </row>
    <row r="65068" spans="13:21" s="104" customFormat="1" ht="15.75">
      <c r="M65068" s="172"/>
      <c r="N65068" s="172"/>
      <c r="O65068" s="172"/>
      <c r="U65068" s="173"/>
    </row>
    <row r="65069" spans="13:21" s="104" customFormat="1" ht="15.75">
      <c r="M65069" s="172"/>
      <c r="N65069" s="172"/>
      <c r="O65069" s="172"/>
      <c r="U65069" s="173"/>
    </row>
    <row r="65070" spans="13:21" s="104" customFormat="1" ht="15.75">
      <c r="M65070" s="172"/>
      <c r="N65070" s="172"/>
      <c r="O65070" s="172"/>
      <c r="U65070" s="173"/>
    </row>
    <row r="65071" spans="13:21" s="104" customFormat="1" ht="15.75">
      <c r="M65071" s="172"/>
      <c r="N65071" s="172"/>
      <c r="O65071" s="172"/>
      <c r="U65071" s="173"/>
    </row>
    <row r="65072" spans="13:21" s="104" customFormat="1" ht="15.75">
      <c r="M65072" s="172"/>
      <c r="N65072" s="172"/>
      <c r="O65072" s="172"/>
      <c r="U65072" s="173"/>
    </row>
    <row r="65073" spans="13:21" s="104" customFormat="1" ht="15.75">
      <c r="M65073" s="172"/>
      <c r="N65073" s="172"/>
      <c r="O65073" s="172"/>
      <c r="U65073" s="173"/>
    </row>
    <row r="65074" spans="13:21" s="104" customFormat="1" ht="15.75">
      <c r="M65074" s="172"/>
      <c r="N65074" s="172"/>
      <c r="O65074" s="172"/>
      <c r="U65074" s="173"/>
    </row>
    <row r="65075" spans="13:21" s="104" customFormat="1" ht="15.75">
      <c r="M65075" s="172"/>
      <c r="N65075" s="172"/>
      <c r="O65075" s="172"/>
      <c r="U65075" s="173"/>
    </row>
    <row r="65076" spans="13:21" s="104" customFormat="1" ht="15.75">
      <c r="M65076" s="172"/>
      <c r="N65076" s="172"/>
      <c r="O65076" s="172"/>
      <c r="U65076" s="173"/>
    </row>
    <row r="65077" spans="13:21" s="104" customFormat="1" ht="15.75">
      <c r="M65077" s="172"/>
      <c r="N65077" s="172"/>
      <c r="O65077" s="172"/>
      <c r="U65077" s="173"/>
    </row>
    <row r="65078" spans="13:21" s="104" customFormat="1" ht="15.75">
      <c r="M65078" s="172"/>
      <c r="N65078" s="172"/>
      <c r="O65078" s="172"/>
      <c r="U65078" s="173"/>
    </row>
    <row r="65079" spans="13:21" s="104" customFormat="1" ht="15.75">
      <c r="M65079" s="172"/>
      <c r="N65079" s="172"/>
      <c r="O65079" s="172"/>
      <c r="U65079" s="173"/>
    </row>
    <row r="65080" spans="13:21" s="104" customFormat="1" ht="15.75">
      <c r="M65080" s="172"/>
      <c r="N65080" s="172"/>
      <c r="O65080" s="172"/>
      <c r="U65080" s="173"/>
    </row>
    <row r="65081" spans="13:21" s="104" customFormat="1" ht="15.75">
      <c r="M65081" s="172"/>
      <c r="N65081" s="172"/>
      <c r="O65081" s="172"/>
      <c r="U65081" s="173"/>
    </row>
    <row r="65082" spans="13:21" s="104" customFormat="1" ht="15.75">
      <c r="M65082" s="172"/>
      <c r="N65082" s="172"/>
      <c r="O65082" s="172"/>
      <c r="U65082" s="173"/>
    </row>
    <row r="65083" spans="13:21" s="104" customFormat="1" ht="15.75">
      <c r="M65083" s="172"/>
      <c r="N65083" s="172"/>
      <c r="O65083" s="172"/>
      <c r="U65083" s="173"/>
    </row>
    <row r="65084" spans="13:21" s="104" customFormat="1" ht="15.75">
      <c r="M65084" s="172"/>
      <c r="N65084" s="172"/>
      <c r="O65084" s="172"/>
      <c r="U65084" s="173"/>
    </row>
    <row r="65085" spans="13:21" s="104" customFormat="1" ht="15.75">
      <c r="M65085" s="172"/>
      <c r="N65085" s="172"/>
      <c r="O65085" s="172"/>
      <c r="U65085" s="173"/>
    </row>
    <row r="65086" spans="13:21" s="104" customFormat="1" ht="15.75">
      <c r="M65086" s="172"/>
      <c r="N65086" s="172"/>
      <c r="O65086" s="172"/>
      <c r="U65086" s="173"/>
    </row>
    <row r="65087" spans="13:21" s="104" customFormat="1" ht="15.75">
      <c r="M65087" s="172"/>
      <c r="N65087" s="172"/>
      <c r="O65087" s="172"/>
      <c r="U65087" s="173"/>
    </row>
    <row r="65088" spans="13:21" s="104" customFormat="1" ht="15.75">
      <c r="M65088" s="172"/>
      <c r="N65088" s="172"/>
      <c r="O65088" s="172"/>
      <c r="U65088" s="173"/>
    </row>
    <row r="65089" spans="13:21" s="104" customFormat="1" ht="15.75">
      <c r="M65089" s="172"/>
      <c r="N65089" s="172"/>
      <c r="O65089" s="172"/>
      <c r="U65089" s="173"/>
    </row>
    <row r="65090" spans="13:21" s="104" customFormat="1" ht="15.75">
      <c r="M65090" s="172"/>
      <c r="N65090" s="172"/>
      <c r="O65090" s="172"/>
      <c r="U65090" s="173"/>
    </row>
    <row r="65091" spans="13:21" s="104" customFormat="1" ht="15.75">
      <c r="M65091" s="172"/>
      <c r="N65091" s="172"/>
      <c r="O65091" s="172"/>
      <c r="U65091" s="173"/>
    </row>
    <row r="65092" spans="13:21" s="104" customFormat="1" ht="15.75">
      <c r="M65092" s="172"/>
      <c r="N65092" s="172"/>
      <c r="O65092" s="172"/>
      <c r="U65092" s="173"/>
    </row>
    <row r="65093" spans="13:21" s="104" customFormat="1" ht="15.75">
      <c r="M65093" s="172"/>
      <c r="N65093" s="172"/>
      <c r="O65093" s="172"/>
      <c r="U65093" s="173"/>
    </row>
    <row r="65094" spans="13:21" s="104" customFormat="1" ht="15.75">
      <c r="M65094" s="172"/>
      <c r="N65094" s="172"/>
      <c r="O65094" s="172"/>
      <c r="U65094" s="173"/>
    </row>
    <row r="65095" spans="13:21" s="104" customFormat="1" ht="15.75">
      <c r="M65095" s="172"/>
      <c r="N65095" s="172"/>
      <c r="O65095" s="172"/>
      <c r="U65095" s="173"/>
    </row>
    <row r="65096" spans="13:21" s="104" customFormat="1" ht="15.75">
      <c r="M65096" s="172"/>
      <c r="N65096" s="172"/>
      <c r="O65096" s="172"/>
      <c r="U65096" s="173"/>
    </row>
    <row r="65097" spans="13:21" s="104" customFormat="1" ht="15.75">
      <c r="M65097" s="172"/>
      <c r="N65097" s="172"/>
      <c r="O65097" s="172"/>
      <c r="U65097" s="173"/>
    </row>
    <row r="65098" spans="13:21" s="104" customFormat="1" ht="15.75">
      <c r="M65098" s="172"/>
      <c r="N65098" s="172"/>
      <c r="O65098" s="172"/>
      <c r="U65098" s="173"/>
    </row>
    <row r="65099" spans="13:21" s="104" customFormat="1" ht="15.75">
      <c r="M65099" s="172"/>
      <c r="N65099" s="172"/>
      <c r="O65099" s="172"/>
      <c r="U65099" s="173"/>
    </row>
    <row r="65100" spans="13:21" s="104" customFormat="1" ht="15.75">
      <c r="M65100" s="172"/>
      <c r="N65100" s="172"/>
      <c r="O65100" s="172"/>
      <c r="U65100" s="173"/>
    </row>
    <row r="65101" spans="13:21" s="104" customFormat="1" ht="15.75">
      <c r="M65101" s="172"/>
      <c r="N65101" s="172"/>
      <c r="O65101" s="172"/>
      <c r="U65101" s="173"/>
    </row>
    <row r="65102" spans="13:21" s="104" customFormat="1" ht="15.75">
      <c r="M65102" s="172"/>
      <c r="N65102" s="172"/>
      <c r="O65102" s="172"/>
      <c r="U65102" s="173"/>
    </row>
    <row r="65103" spans="13:21" s="104" customFormat="1" ht="15.75">
      <c r="M65103" s="172"/>
      <c r="N65103" s="172"/>
      <c r="O65103" s="172"/>
      <c r="U65103" s="173"/>
    </row>
    <row r="65104" spans="13:21" s="104" customFormat="1" ht="15.75">
      <c r="M65104" s="172"/>
      <c r="N65104" s="172"/>
      <c r="O65104" s="172"/>
      <c r="U65104" s="173"/>
    </row>
    <row r="65105" spans="13:21" s="104" customFormat="1" ht="15.75">
      <c r="M65105" s="172"/>
      <c r="N65105" s="172"/>
      <c r="O65105" s="172"/>
      <c r="U65105" s="173"/>
    </row>
    <row r="65106" spans="13:21" s="104" customFormat="1" ht="15.75">
      <c r="M65106" s="172"/>
      <c r="N65106" s="172"/>
      <c r="O65106" s="172"/>
      <c r="U65106" s="173"/>
    </row>
    <row r="65107" spans="13:21" s="104" customFormat="1" ht="15.75">
      <c r="M65107" s="172"/>
      <c r="N65107" s="172"/>
      <c r="O65107" s="172"/>
      <c r="U65107" s="173"/>
    </row>
    <row r="65108" spans="13:21" s="104" customFormat="1" ht="15.75">
      <c r="M65108" s="172"/>
      <c r="N65108" s="172"/>
      <c r="O65108" s="172"/>
      <c r="U65108" s="173"/>
    </row>
    <row r="65109" spans="13:21" s="104" customFormat="1" ht="15.75">
      <c r="M65109" s="172"/>
      <c r="N65109" s="172"/>
      <c r="O65109" s="172"/>
      <c r="U65109" s="173"/>
    </row>
    <row r="65110" spans="13:21" s="104" customFormat="1" ht="15.75">
      <c r="M65110" s="172"/>
      <c r="N65110" s="172"/>
      <c r="O65110" s="172"/>
      <c r="U65110" s="173"/>
    </row>
    <row r="65111" spans="13:21" s="104" customFormat="1" ht="15.75">
      <c r="M65111" s="172"/>
      <c r="N65111" s="172"/>
      <c r="O65111" s="172"/>
      <c r="U65111" s="173"/>
    </row>
    <row r="65112" spans="13:21" s="104" customFormat="1" ht="15.75">
      <c r="M65112" s="172"/>
      <c r="N65112" s="172"/>
      <c r="O65112" s="172"/>
      <c r="U65112" s="173"/>
    </row>
    <row r="65113" spans="13:21" s="104" customFormat="1" ht="15.75">
      <c r="M65113" s="172"/>
      <c r="N65113" s="172"/>
      <c r="O65113" s="172"/>
      <c r="U65113" s="173"/>
    </row>
    <row r="65114" spans="13:21" s="104" customFormat="1" ht="15.75">
      <c r="M65114" s="172"/>
      <c r="N65114" s="172"/>
      <c r="O65114" s="172"/>
      <c r="U65114" s="173"/>
    </row>
    <row r="65115" spans="13:21" s="104" customFormat="1" ht="15.75">
      <c r="M65115" s="172"/>
      <c r="N65115" s="172"/>
      <c r="O65115" s="172"/>
      <c r="U65115" s="173"/>
    </row>
    <row r="65116" spans="13:21" s="104" customFormat="1" ht="15.75">
      <c r="M65116" s="172"/>
      <c r="N65116" s="172"/>
      <c r="O65116" s="172"/>
      <c r="U65116" s="173"/>
    </row>
    <row r="65117" spans="13:21" s="104" customFormat="1" ht="15.75">
      <c r="M65117" s="172"/>
      <c r="N65117" s="172"/>
      <c r="O65117" s="172"/>
      <c r="U65117" s="173"/>
    </row>
    <row r="65118" spans="13:21" s="104" customFormat="1" ht="15.75">
      <c r="M65118" s="172"/>
      <c r="N65118" s="172"/>
      <c r="O65118" s="172"/>
      <c r="U65118" s="173"/>
    </row>
    <row r="65119" spans="13:21" s="104" customFormat="1" ht="15.75">
      <c r="M65119" s="172"/>
      <c r="N65119" s="172"/>
      <c r="O65119" s="172"/>
      <c r="U65119" s="173"/>
    </row>
    <row r="65120" spans="13:21" s="104" customFormat="1" ht="15.75">
      <c r="M65120" s="172"/>
      <c r="N65120" s="172"/>
      <c r="O65120" s="172"/>
      <c r="U65120" s="173"/>
    </row>
    <row r="65121" spans="13:21" s="104" customFormat="1" ht="15.75">
      <c r="M65121" s="172"/>
      <c r="N65121" s="172"/>
      <c r="O65121" s="172"/>
      <c r="U65121" s="173"/>
    </row>
    <row r="65122" spans="13:21" s="104" customFormat="1" ht="15.75">
      <c r="M65122" s="172"/>
      <c r="N65122" s="172"/>
      <c r="O65122" s="172"/>
      <c r="U65122" s="173"/>
    </row>
    <row r="65123" spans="13:21" s="104" customFormat="1" ht="15.75">
      <c r="M65123" s="172"/>
      <c r="N65123" s="172"/>
      <c r="O65123" s="172"/>
      <c r="U65123" s="173"/>
    </row>
    <row r="65124" spans="13:21" s="104" customFormat="1" ht="15.75">
      <c r="M65124" s="172"/>
      <c r="N65124" s="172"/>
      <c r="O65124" s="172"/>
      <c r="U65124" s="173"/>
    </row>
    <row r="65125" spans="13:21" s="104" customFormat="1" ht="15.75">
      <c r="M65125" s="172"/>
      <c r="N65125" s="172"/>
      <c r="O65125" s="172"/>
      <c r="U65125" s="173"/>
    </row>
    <row r="65126" spans="13:21" s="104" customFormat="1" ht="15.75">
      <c r="M65126" s="172"/>
      <c r="N65126" s="172"/>
      <c r="O65126" s="172"/>
      <c r="U65126" s="173"/>
    </row>
    <row r="65127" spans="13:21" s="104" customFormat="1" ht="15.75">
      <c r="M65127" s="172"/>
      <c r="N65127" s="172"/>
      <c r="O65127" s="172"/>
      <c r="U65127" s="173"/>
    </row>
    <row r="65128" spans="13:21" s="104" customFormat="1" ht="15.75">
      <c r="M65128" s="172"/>
      <c r="N65128" s="172"/>
      <c r="O65128" s="172"/>
      <c r="U65128" s="173"/>
    </row>
    <row r="65129" spans="13:21" s="104" customFormat="1" ht="15.75">
      <c r="M65129" s="172"/>
      <c r="N65129" s="172"/>
      <c r="O65129" s="172"/>
      <c r="U65129" s="173"/>
    </row>
    <row r="65130" spans="13:21" s="104" customFormat="1" ht="15.75">
      <c r="M65130" s="172"/>
      <c r="N65130" s="172"/>
      <c r="O65130" s="172"/>
      <c r="U65130" s="173"/>
    </row>
    <row r="65131" spans="13:21" s="104" customFormat="1" ht="15.75">
      <c r="M65131" s="172"/>
      <c r="N65131" s="172"/>
      <c r="O65131" s="172"/>
      <c r="U65131" s="173"/>
    </row>
    <row r="65132" spans="13:21" s="104" customFormat="1" ht="15.75">
      <c r="M65132" s="172"/>
      <c r="N65132" s="172"/>
      <c r="O65132" s="172"/>
      <c r="U65132" s="173"/>
    </row>
    <row r="65133" spans="13:21" s="104" customFormat="1" ht="15.75">
      <c r="M65133" s="172"/>
      <c r="N65133" s="172"/>
      <c r="O65133" s="172"/>
      <c r="U65133" s="173"/>
    </row>
    <row r="65134" spans="13:21" s="104" customFormat="1" ht="15.75">
      <c r="M65134" s="172"/>
      <c r="N65134" s="172"/>
      <c r="O65134" s="172"/>
      <c r="U65134" s="173"/>
    </row>
    <row r="65135" spans="13:21" s="104" customFormat="1" ht="15.75">
      <c r="M65135" s="172"/>
      <c r="N65135" s="172"/>
      <c r="O65135" s="172"/>
      <c r="U65135" s="173"/>
    </row>
    <row r="65136" spans="13:21" s="104" customFormat="1" ht="15.75">
      <c r="M65136" s="172"/>
      <c r="N65136" s="172"/>
      <c r="O65136" s="172"/>
      <c r="U65136" s="173"/>
    </row>
    <row r="65137" spans="13:21" s="104" customFormat="1" ht="15.75">
      <c r="M65137" s="172"/>
      <c r="N65137" s="172"/>
      <c r="O65137" s="172"/>
      <c r="U65137" s="173"/>
    </row>
    <row r="65138" spans="13:21" s="104" customFormat="1" ht="15.75">
      <c r="M65138" s="172"/>
      <c r="N65138" s="172"/>
      <c r="O65138" s="172"/>
      <c r="U65138" s="173"/>
    </row>
    <row r="65139" spans="13:21" s="104" customFormat="1" ht="15.75">
      <c r="M65139" s="172"/>
      <c r="N65139" s="172"/>
      <c r="O65139" s="172"/>
      <c r="U65139" s="173"/>
    </row>
    <row r="65140" spans="13:21" s="104" customFormat="1" ht="15.75">
      <c r="M65140" s="172"/>
      <c r="N65140" s="172"/>
      <c r="O65140" s="172"/>
      <c r="U65140" s="173"/>
    </row>
    <row r="65141" spans="13:21" s="104" customFormat="1" ht="15.75">
      <c r="M65141" s="172"/>
      <c r="N65141" s="172"/>
      <c r="O65141" s="172"/>
      <c r="U65141" s="173"/>
    </row>
    <row r="65142" spans="13:21" s="104" customFormat="1" ht="15.75">
      <c r="M65142" s="172"/>
      <c r="N65142" s="172"/>
      <c r="O65142" s="172"/>
      <c r="U65142" s="173"/>
    </row>
    <row r="65143" spans="13:21" s="104" customFormat="1" ht="15.75">
      <c r="M65143" s="172"/>
      <c r="N65143" s="172"/>
      <c r="O65143" s="172"/>
      <c r="U65143" s="173"/>
    </row>
    <row r="65144" spans="13:21" s="104" customFormat="1" ht="15.75">
      <c r="M65144" s="172"/>
      <c r="N65144" s="172"/>
      <c r="O65144" s="172"/>
      <c r="U65144" s="173"/>
    </row>
    <row r="65145" spans="13:21" s="104" customFormat="1" ht="15.75">
      <c r="M65145" s="172"/>
      <c r="N65145" s="172"/>
      <c r="O65145" s="172"/>
      <c r="U65145" s="173"/>
    </row>
    <row r="65146" spans="13:21" s="104" customFormat="1" ht="15.75">
      <c r="M65146" s="172"/>
      <c r="N65146" s="172"/>
      <c r="O65146" s="172"/>
      <c r="U65146" s="173"/>
    </row>
    <row r="65147" spans="13:21" s="104" customFormat="1" ht="15.75">
      <c r="M65147" s="172"/>
      <c r="N65147" s="172"/>
      <c r="O65147" s="172"/>
      <c r="U65147" s="173"/>
    </row>
    <row r="65148" spans="13:21" s="104" customFormat="1" ht="15.75">
      <c r="M65148" s="172"/>
      <c r="N65148" s="172"/>
      <c r="O65148" s="172"/>
      <c r="U65148" s="173"/>
    </row>
    <row r="65149" spans="13:21" s="104" customFormat="1" ht="15.75">
      <c r="M65149" s="172"/>
      <c r="N65149" s="172"/>
      <c r="O65149" s="172"/>
      <c r="U65149" s="173"/>
    </row>
    <row r="65150" spans="13:21" s="104" customFormat="1" ht="15.75">
      <c r="M65150" s="172"/>
      <c r="N65150" s="172"/>
      <c r="O65150" s="172"/>
      <c r="U65150" s="173"/>
    </row>
    <row r="65151" spans="13:21" s="104" customFormat="1" ht="15.75">
      <c r="M65151" s="172"/>
      <c r="N65151" s="172"/>
      <c r="O65151" s="172"/>
      <c r="U65151" s="173"/>
    </row>
    <row r="65152" spans="13:21" s="104" customFormat="1" ht="15.75">
      <c r="M65152" s="172"/>
      <c r="N65152" s="172"/>
      <c r="O65152" s="172"/>
      <c r="U65152" s="173"/>
    </row>
    <row r="65153" spans="13:21" s="104" customFormat="1" ht="15.75">
      <c r="M65153" s="172"/>
      <c r="N65153" s="172"/>
      <c r="O65153" s="172"/>
      <c r="U65153" s="173"/>
    </row>
    <row r="65154" spans="13:21" s="104" customFormat="1" ht="15.75">
      <c r="M65154" s="172"/>
      <c r="N65154" s="172"/>
      <c r="O65154" s="172"/>
      <c r="U65154" s="173"/>
    </row>
    <row r="65155" spans="13:21" s="104" customFormat="1" ht="15.75">
      <c r="M65155" s="172"/>
      <c r="N65155" s="172"/>
      <c r="O65155" s="172"/>
      <c r="U65155" s="173"/>
    </row>
    <row r="65156" spans="13:21" s="104" customFormat="1" ht="15.75">
      <c r="M65156" s="172"/>
      <c r="N65156" s="172"/>
      <c r="O65156" s="172"/>
      <c r="U65156" s="173"/>
    </row>
    <row r="65157" spans="13:21" s="104" customFormat="1" ht="15.75">
      <c r="M65157" s="172"/>
      <c r="N65157" s="172"/>
      <c r="O65157" s="172"/>
      <c r="U65157" s="173"/>
    </row>
    <row r="65158" spans="13:21" s="104" customFormat="1" ht="15.75">
      <c r="M65158" s="172"/>
      <c r="N65158" s="172"/>
      <c r="O65158" s="172"/>
      <c r="U65158" s="173"/>
    </row>
    <row r="65159" spans="13:21" s="104" customFormat="1" ht="15.75">
      <c r="M65159" s="172"/>
      <c r="N65159" s="172"/>
      <c r="O65159" s="172"/>
      <c r="U65159" s="173"/>
    </row>
    <row r="65160" spans="13:21" s="104" customFormat="1" ht="15.75">
      <c r="M65160" s="172"/>
      <c r="N65160" s="172"/>
      <c r="O65160" s="172"/>
      <c r="U65160" s="173"/>
    </row>
    <row r="65161" spans="13:21" s="104" customFormat="1" ht="15.75">
      <c r="M65161" s="172"/>
      <c r="N65161" s="172"/>
      <c r="O65161" s="172"/>
      <c r="U65161" s="173"/>
    </row>
    <row r="65162" spans="13:21" s="104" customFormat="1" ht="15.75">
      <c r="M65162" s="172"/>
      <c r="N65162" s="172"/>
      <c r="O65162" s="172"/>
      <c r="U65162" s="173"/>
    </row>
    <row r="65163" spans="13:21" s="104" customFormat="1" ht="15.75">
      <c r="M65163" s="172"/>
      <c r="N65163" s="172"/>
      <c r="O65163" s="172"/>
      <c r="U65163" s="173"/>
    </row>
    <row r="65164" spans="13:21" s="104" customFormat="1" ht="15.75">
      <c r="M65164" s="172"/>
      <c r="N65164" s="172"/>
      <c r="O65164" s="172"/>
      <c r="U65164" s="173"/>
    </row>
    <row r="65165" spans="13:21" s="104" customFormat="1" ht="15.75">
      <c r="M65165" s="172"/>
      <c r="N65165" s="172"/>
      <c r="O65165" s="172"/>
      <c r="U65165" s="173"/>
    </row>
    <row r="65166" spans="13:21" s="104" customFormat="1" ht="15.75">
      <c r="M65166" s="172"/>
      <c r="N65166" s="172"/>
      <c r="O65166" s="172"/>
      <c r="U65166" s="173"/>
    </row>
    <row r="65167" spans="13:21" s="104" customFormat="1" ht="15.75">
      <c r="M65167" s="172"/>
      <c r="N65167" s="172"/>
      <c r="O65167" s="172"/>
      <c r="U65167" s="173"/>
    </row>
    <row r="65168" spans="13:21" s="104" customFormat="1" ht="15.75">
      <c r="M65168" s="172"/>
      <c r="N65168" s="172"/>
      <c r="O65168" s="172"/>
      <c r="U65168" s="173"/>
    </row>
    <row r="65169" spans="13:21" s="104" customFormat="1" ht="15.75">
      <c r="M65169" s="172"/>
      <c r="N65169" s="172"/>
      <c r="O65169" s="172"/>
      <c r="U65169" s="173"/>
    </row>
    <row r="65170" spans="13:21" s="104" customFormat="1" ht="15.75">
      <c r="M65170" s="172"/>
      <c r="N65170" s="172"/>
      <c r="O65170" s="172"/>
      <c r="U65170" s="173"/>
    </row>
    <row r="65171" spans="13:21" s="104" customFormat="1" ht="15.75">
      <c r="M65171" s="172"/>
      <c r="N65171" s="172"/>
      <c r="O65171" s="172"/>
      <c r="U65171" s="173"/>
    </row>
    <row r="65172" spans="13:21" s="104" customFormat="1" ht="15.75">
      <c r="M65172" s="172"/>
      <c r="N65172" s="172"/>
      <c r="O65172" s="172"/>
      <c r="U65172" s="173"/>
    </row>
    <row r="65173" spans="13:21" s="104" customFormat="1" ht="15.75">
      <c r="M65173" s="172"/>
      <c r="N65173" s="172"/>
      <c r="O65173" s="172"/>
      <c r="U65173" s="173"/>
    </row>
    <row r="65174" spans="13:21" s="104" customFormat="1" ht="15.75">
      <c r="M65174" s="172"/>
      <c r="N65174" s="172"/>
      <c r="O65174" s="172"/>
      <c r="U65174" s="173"/>
    </row>
    <row r="65175" spans="13:21" s="104" customFormat="1" ht="15.75">
      <c r="M65175" s="172"/>
      <c r="N65175" s="172"/>
      <c r="O65175" s="172"/>
      <c r="U65175" s="173"/>
    </row>
    <row r="65176" spans="13:21" s="104" customFormat="1" ht="15.75">
      <c r="M65176" s="172"/>
      <c r="N65176" s="172"/>
      <c r="O65176" s="172"/>
      <c r="U65176" s="173"/>
    </row>
    <row r="65177" spans="13:21" s="104" customFormat="1" ht="15.75">
      <c r="M65177" s="172"/>
      <c r="N65177" s="172"/>
      <c r="O65177" s="172"/>
      <c r="U65177" s="173"/>
    </row>
    <row r="65178" spans="13:21" s="104" customFormat="1" ht="15.75">
      <c r="M65178" s="172"/>
      <c r="N65178" s="172"/>
      <c r="O65178" s="172"/>
      <c r="U65178" s="173"/>
    </row>
    <row r="65179" spans="13:21" s="104" customFormat="1" ht="15.75">
      <c r="M65179" s="172"/>
      <c r="N65179" s="172"/>
      <c r="O65179" s="172"/>
      <c r="U65179" s="173"/>
    </row>
    <row r="65180" spans="13:21" s="104" customFormat="1" ht="15.75">
      <c r="M65180" s="172"/>
      <c r="N65180" s="172"/>
      <c r="O65180" s="172"/>
      <c r="U65180" s="173"/>
    </row>
    <row r="65181" spans="13:21" s="104" customFormat="1" ht="15.75">
      <c r="M65181" s="172"/>
      <c r="N65181" s="172"/>
      <c r="O65181" s="172"/>
      <c r="U65181" s="173"/>
    </row>
    <row r="65182" spans="13:21" s="104" customFormat="1" ht="15.75">
      <c r="M65182" s="172"/>
      <c r="N65182" s="172"/>
      <c r="O65182" s="172"/>
      <c r="U65182" s="173"/>
    </row>
    <row r="65183" spans="13:21" s="104" customFormat="1" ht="15.75">
      <c r="M65183" s="172"/>
      <c r="N65183" s="172"/>
      <c r="O65183" s="172"/>
      <c r="U65183" s="173"/>
    </row>
    <row r="65184" spans="13:21" s="104" customFormat="1" ht="15.75">
      <c r="M65184" s="172"/>
      <c r="N65184" s="172"/>
      <c r="O65184" s="172"/>
      <c r="U65184" s="173"/>
    </row>
    <row r="65185" spans="13:21" s="104" customFormat="1" ht="15.75">
      <c r="M65185" s="172"/>
      <c r="N65185" s="172"/>
      <c r="O65185" s="172"/>
      <c r="U65185" s="173"/>
    </row>
    <row r="65186" spans="13:21" s="104" customFormat="1" ht="15.75">
      <c r="M65186" s="172"/>
      <c r="N65186" s="172"/>
      <c r="O65186" s="172"/>
      <c r="U65186" s="173"/>
    </row>
    <row r="65187" spans="13:21" s="104" customFormat="1" ht="15.75">
      <c r="M65187" s="172"/>
      <c r="N65187" s="172"/>
      <c r="O65187" s="172"/>
      <c r="U65187" s="173"/>
    </row>
    <row r="65188" spans="13:21" s="104" customFormat="1" ht="15.75">
      <c r="M65188" s="172"/>
      <c r="N65188" s="172"/>
      <c r="O65188" s="172"/>
      <c r="U65188" s="173"/>
    </row>
    <row r="65189" spans="13:21" s="104" customFormat="1" ht="15.75">
      <c r="M65189" s="172"/>
      <c r="N65189" s="172"/>
      <c r="O65189" s="172"/>
      <c r="U65189" s="173"/>
    </row>
    <row r="65190" spans="13:21" s="104" customFormat="1" ht="15.75">
      <c r="M65190" s="172"/>
      <c r="N65190" s="172"/>
      <c r="O65190" s="172"/>
      <c r="U65190" s="173"/>
    </row>
    <row r="65191" spans="13:21" s="104" customFormat="1" ht="15.75">
      <c r="M65191" s="172"/>
      <c r="N65191" s="172"/>
      <c r="O65191" s="172"/>
      <c r="U65191" s="173"/>
    </row>
    <row r="65192" spans="13:21" s="104" customFormat="1" ht="15.75">
      <c r="M65192" s="172"/>
      <c r="N65192" s="172"/>
      <c r="O65192" s="172"/>
      <c r="U65192" s="173"/>
    </row>
    <row r="65193" spans="13:21" s="104" customFormat="1" ht="15.75">
      <c r="M65193" s="172"/>
      <c r="N65193" s="172"/>
      <c r="O65193" s="172"/>
      <c r="U65193" s="173"/>
    </row>
    <row r="65194" spans="13:21" s="104" customFormat="1" ht="15.75">
      <c r="M65194" s="172"/>
      <c r="N65194" s="172"/>
      <c r="O65194" s="172"/>
      <c r="U65194" s="173"/>
    </row>
    <row r="65195" spans="13:21" s="104" customFormat="1" ht="15.75">
      <c r="M65195" s="172"/>
      <c r="N65195" s="172"/>
      <c r="O65195" s="172"/>
      <c r="U65195" s="173"/>
    </row>
    <row r="65196" spans="13:21" s="104" customFormat="1" ht="15.75">
      <c r="M65196" s="172"/>
      <c r="N65196" s="172"/>
      <c r="O65196" s="172"/>
      <c r="U65196" s="173"/>
    </row>
    <row r="65197" spans="13:21" s="104" customFormat="1" ht="15.75">
      <c r="M65197" s="172"/>
      <c r="N65197" s="172"/>
      <c r="O65197" s="172"/>
      <c r="U65197" s="173"/>
    </row>
    <row r="65198" spans="13:21" s="104" customFormat="1" ht="15.75">
      <c r="M65198" s="172"/>
      <c r="N65198" s="172"/>
      <c r="O65198" s="172"/>
      <c r="U65198" s="173"/>
    </row>
    <row r="65199" spans="13:21" s="104" customFormat="1" ht="15.75">
      <c r="M65199" s="172"/>
      <c r="N65199" s="172"/>
      <c r="O65199" s="172"/>
      <c r="U65199" s="173"/>
    </row>
    <row r="65200" spans="13:21" s="104" customFormat="1" ht="15.75">
      <c r="M65200" s="172"/>
      <c r="N65200" s="172"/>
      <c r="O65200" s="172"/>
      <c r="U65200" s="173"/>
    </row>
    <row r="65201" spans="13:21" s="104" customFormat="1" ht="15.75">
      <c r="M65201" s="172"/>
      <c r="N65201" s="172"/>
      <c r="O65201" s="172"/>
      <c r="U65201" s="173"/>
    </row>
    <row r="65202" spans="13:21" s="104" customFormat="1" ht="15.75">
      <c r="M65202" s="172"/>
      <c r="N65202" s="172"/>
      <c r="O65202" s="172"/>
      <c r="U65202" s="173"/>
    </row>
    <row r="65203" spans="13:21" s="104" customFormat="1" ht="15.75">
      <c r="M65203" s="172"/>
      <c r="N65203" s="172"/>
      <c r="O65203" s="172"/>
      <c r="U65203" s="173"/>
    </row>
    <row r="65204" spans="13:21" s="104" customFormat="1" ht="15.75">
      <c r="M65204" s="172"/>
      <c r="N65204" s="172"/>
      <c r="O65204" s="172"/>
      <c r="U65204" s="173"/>
    </row>
    <row r="65205" spans="13:21" s="104" customFormat="1" ht="15.75">
      <c r="M65205" s="172"/>
      <c r="N65205" s="172"/>
      <c r="O65205" s="172"/>
      <c r="U65205" s="173"/>
    </row>
    <row r="65206" spans="13:21" s="104" customFormat="1" ht="15.75">
      <c r="M65206" s="172"/>
      <c r="N65206" s="172"/>
      <c r="O65206" s="172"/>
      <c r="U65206" s="173"/>
    </row>
    <row r="65207" spans="13:21" s="104" customFormat="1" ht="15.75">
      <c r="M65207" s="172"/>
      <c r="N65207" s="172"/>
      <c r="O65207" s="172"/>
      <c r="U65207" s="173"/>
    </row>
    <row r="65208" spans="13:21" s="104" customFormat="1" ht="15.75">
      <c r="M65208" s="172"/>
      <c r="N65208" s="172"/>
      <c r="O65208" s="172"/>
      <c r="U65208" s="173"/>
    </row>
    <row r="65209" spans="13:21" s="104" customFormat="1" ht="15.75">
      <c r="M65209" s="172"/>
      <c r="N65209" s="172"/>
      <c r="O65209" s="172"/>
      <c r="U65209" s="173"/>
    </row>
    <row r="65210" spans="13:21" s="104" customFormat="1" ht="15.75">
      <c r="M65210" s="172"/>
      <c r="N65210" s="172"/>
      <c r="O65210" s="172"/>
      <c r="U65210" s="173"/>
    </row>
    <row r="65211" spans="13:21" s="104" customFormat="1" ht="15.75">
      <c r="M65211" s="172"/>
      <c r="N65211" s="172"/>
      <c r="O65211" s="172"/>
      <c r="U65211" s="173"/>
    </row>
    <row r="65212" spans="13:21" s="104" customFormat="1" ht="15.75">
      <c r="M65212" s="172"/>
      <c r="N65212" s="172"/>
      <c r="O65212" s="172"/>
      <c r="U65212" s="173"/>
    </row>
    <row r="65213" spans="13:21" s="104" customFormat="1" ht="15.75">
      <c r="M65213" s="172"/>
      <c r="N65213" s="172"/>
      <c r="O65213" s="172"/>
      <c r="U65213" s="173"/>
    </row>
    <row r="65214" spans="13:21" s="104" customFormat="1" ht="15.75">
      <c r="M65214" s="172"/>
      <c r="N65214" s="172"/>
      <c r="O65214" s="172"/>
      <c r="U65214" s="173"/>
    </row>
    <row r="65215" spans="13:21" s="104" customFormat="1" ht="15.75">
      <c r="M65215" s="172"/>
      <c r="N65215" s="172"/>
      <c r="O65215" s="172"/>
      <c r="U65215" s="173"/>
    </row>
    <row r="65216" spans="13:21" s="104" customFormat="1" ht="15.75">
      <c r="M65216" s="172"/>
      <c r="N65216" s="172"/>
      <c r="O65216" s="172"/>
      <c r="U65216" s="173"/>
    </row>
    <row r="65217" spans="13:21" s="104" customFormat="1" ht="15.75">
      <c r="M65217" s="172"/>
      <c r="N65217" s="172"/>
      <c r="O65217" s="172"/>
      <c r="U65217" s="173"/>
    </row>
    <row r="65218" spans="13:21" s="104" customFormat="1" ht="15.75">
      <c r="M65218" s="172"/>
      <c r="N65218" s="172"/>
      <c r="O65218" s="172"/>
      <c r="U65218" s="173"/>
    </row>
    <row r="65219" spans="13:21" s="104" customFormat="1" ht="15.75">
      <c r="M65219" s="172"/>
      <c r="N65219" s="172"/>
      <c r="O65219" s="172"/>
      <c r="U65219" s="173"/>
    </row>
    <row r="65220" spans="13:21" s="104" customFormat="1" ht="15.75">
      <c r="M65220" s="172"/>
      <c r="N65220" s="172"/>
      <c r="O65220" s="172"/>
      <c r="U65220" s="173"/>
    </row>
    <row r="65221" spans="13:21" s="104" customFormat="1" ht="15.75">
      <c r="M65221" s="172"/>
      <c r="N65221" s="172"/>
      <c r="O65221" s="172"/>
      <c r="U65221" s="173"/>
    </row>
    <row r="65222" spans="13:21" s="104" customFormat="1" ht="15.75">
      <c r="M65222" s="172"/>
      <c r="N65222" s="172"/>
      <c r="O65222" s="172"/>
      <c r="U65222" s="173"/>
    </row>
    <row r="65223" spans="13:21" s="104" customFormat="1" ht="15.75">
      <c r="M65223" s="172"/>
      <c r="N65223" s="172"/>
      <c r="O65223" s="172"/>
      <c r="U65223" s="173"/>
    </row>
    <row r="65224" spans="13:21" s="104" customFormat="1" ht="15.75">
      <c r="M65224" s="172"/>
      <c r="N65224" s="172"/>
      <c r="O65224" s="172"/>
      <c r="U65224" s="173"/>
    </row>
    <row r="65225" spans="13:21" s="104" customFormat="1" ht="15.75">
      <c r="M65225" s="172"/>
      <c r="N65225" s="172"/>
      <c r="O65225" s="172"/>
      <c r="U65225" s="173"/>
    </row>
    <row r="65226" spans="13:21" s="104" customFormat="1" ht="15.75">
      <c r="M65226" s="172"/>
      <c r="N65226" s="172"/>
      <c r="O65226" s="172"/>
      <c r="U65226" s="173"/>
    </row>
    <row r="65227" spans="13:21" s="104" customFormat="1" ht="15.75">
      <c r="M65227" s="172"/>
      <c r="N65227" s="172"/>
      <c r="O65227" s="172"/>
      <c r="U65227" s="173"/>
    </row>
    <row r="65228" spans="13:21" s="104" customFormat="1" ht="15.75">
      <c r="M65228" s="172"/>
      <c r="N65228" s="172"/>
      <c r="O65228" s="172"/>
      <c r="U65228" s="173"/>
    </row>
    <row r="65229" spans="13:21" s="104" customFormat="1" ht="15.75">
      <c r="M65229" s="172"/>
      <c r="N65229" s="172"/>
      <c r="O65229" s="172"/>
      <c r="U65229" s="173"/>
    </row>
    <row r="65230" spans="13:21" s="104" customFormat="1" ht="15.75">
      <c r="M65230" s="172"/>
      <c r="N65230" s="172"/>
      <c r="O65230" s="172"/>
      <c r="U65230" s="173"/>
    </row>
    <row r="65231" spans="13:21" s="104" customFormat="1" ht="15.75">
      <c r="M65231" s="172"/>
      <c r="N65231" s="172"/>
      <c r="O65231" s="172"/>
      <c r="U65231" s="173"/>
    </row>
    <row r="65232" spans="13:21" s="104" customFormat="1" ht="15.75">
      <c r="M65232" s="172"/>
      <c r="N65232" s="172"/>
      <c r="O65232" s="172"/>
      <c r="U65232" s="173"/>
    </row>
    <row r="65233" spans="13:21" s="104" customFormat="1" ht="15.75">
      <c r="M65233" s="172"/>
      <c r="N65233" s="172"/>
      <c r="O65233" s="172"/>
      <c r="U65233" s="173"/>
    </row>
    <row r="65234" spans="13:21" s="104" customFormat="1" ht="15.75">
      <c r="M65234" s="172"/>
      <c r="N65234" s="172"/>
      <c r="O65234" s="172"/>
      <c r="U65234" s="173"/>
    </row>
    <row r="65235" spans="13:21" s="104" customFormat="1" ht="15.75">
      <c r="M65235" s="172"/>
      <c r="N65235" s="172"/>
      <c r="O65235" s="172"/>
      <c r="U65235" s="173"/>
    </row>
    <row r="65236" spans="13:21" s="104" customFormat="1" ht="15.75">
      <c r="M65236" s="172"/>
      <c r="N65236" s="172"/>
      <c r="O65236" s="172"/>
      <c r="U65236" s="173"/>
    </row>
    <row r="65237" spans="13:21" s="104" customFormat="1" ht="15.75">
      <c r="M65237" s="172"/>
      <c r="N65237" s="172"/>
      <c r="O65237" s="172"/>
      <c r="U65237" s="173"/>
    </row>
    <row r="65238" spans="13:21" s="104" customFormat="1" ht="15.75">
      <c r="M65238" s="172"/>
      <c r="N65238" s="172"/>
      <c r="O65238" s="172"/>
      <c r="U65238" s="173"/>
    </row>
    <row r="65239" spans="13:21" s="104" customFormat="1" ht="15.75">
      <c r="M65239" s="172"/>
      <c r="N65239" s="172"/>
      <c r="O65239" s="172"/>
      <c r="U65239" s="173"/>
    </row>
    <row r="65240" spans="13:21" s="104" customFormat="1" ht="15.75">
      <c r="M65240" s="172"/>
      <c r="N65240" s="172"/>
      <c r="O65240" s="172"/>
      <c r="U65240" s="173"/>
    </row>
    <row r="65241" spans="13:21" s="104" customFormat="1" ht="15.75">
      <c r="M65241" s="172"/>
      <c r="N65241" s="172"/>
      <c r="O65241" s="172"/>
      <c r="U65241" s="173"/>
    </row>
    <row r="65242" spans="13:21" s="104" customFormat="1" ht="15.75">
      <c r="M65242" s="172"/>
      <c r="N65242" s="172"/>
      <c r="O65242" s="172"/>
      <c r="U65242" s="173"/>
    </row>
    <row r="65243" spans="13:21" s="104" customFormat="1" ht="15.75">
      <c r="M65243" s="172"/>
      <c r="N65243" s="172"/>
      <c r="O65243" s="172"/>
      <c r="U65243" s="173"/>
    </row>
    <row r="65244" spans="13:21" s="104" customFormat="1" ht="15.75">
      <c r="M65244" s="172"/>
      <c r="N65244" s="172"/>
      <c r="O65244" s="172"/>
      <c r="U65244" s="173"/>
    </row>
    <row r="65245" spans="13:21" s="104" customFormat="1" ht="15.75">
      <c r="M65245" s="172"/>
      <c r="N65245" s="172"/>
      <c r="O65245" s="172"/>
      <c r="U65245" s="173"/>
    </row>
    <row r="65246" spans="13:21" s="104" customFormat="1" ht="15.75">
      <c r="M65246" s="172"/>
      <c r="N65246" s="172"/>
      <c r="O65246" s="172"/>
      <c r="U65246" s="173"/>
    </row>
    <row r="65247" spans="13:21" s="104" customFormat="1" ht="15.75">
      <c r="M65247" s="172"/>
      <c r="N65247" s="172"/>
      <c r="O65247" s="172"/>
      <c r="U65247" s="173"/>
    </row>
    <row r="65248" spans="13:21" s="104" customFormat="1" ht="15.75">
      <c r="M65248" s="172"/>
      <c r="N65248" s="172"/>
      <c r="O65248" s="172"/>
      <c r="U65248" s="173"/>
    </row>
    <row r="65249" spans="13:21" s="104" customFormat="1" ht="15.75">
      <c r="M65249" s="172"/>
      <c r="N65249" s="172"/>
      <c r="O65249" s="172"/>
      <c r="U65249" s="173"/>
    </row>
    <row r="65250" spans="13:21" s="104" customFormat="1" ht="15.75">
      <c r="M65250" s="172"/>
      <c r="N65250" s="172"/>
      <c r="O65250" s="172"/>
      <c r="U65250" s="173"/>
    </row>
    <row r="65251" spans="13:21" s="104" customFormat="1" ht="15.75">
      <c r="M65251" s="172"/>
      <c r="N65251" s="172"/>
      <c r="O65251" s="172"/>
      <c r="U65251" s="173"/>
    </row>
    <row r="65252" spans="13:21" s="104" customFormat="1" ht="15.75">
      <c r="M65252" s="172"/>
      <c r="N65252" s="172"/>
      <c r="O65252" s="172"/>
      <c r="U65252" s="173"/>
    </row>
    <row r="65253" spans="13:21" s="104" customFormat="1" ht="15.75">
      <c r="M65253" s="172"/>
      <c r="N65253" s="172"/>
      <c r="O65253" s="172"/>
      <c r="U65253" s="173"/>
    </row>
    <row r="65254" spans="13:21" s="104" customFormat="1" ht="15.75">
      <c r="M65254" s="172"/>
      <c r="N65254" s="172"/>
      <c r="O65254" s="172"/>
      <c r="U65254" s="173"/>
    </row>
    <row r="65255" spans="13:21" s="104" customFormat="1" ht="15.75">
      <c r="M65255" s="172"/>
      <c r="N65255" s="172"/>
      <c r="O65255" s="172"/>
      <c r="U65255" s="173"/>
    </row>
    <row r="65256" spans="13:21" s="104" customFormat="1" ht="15.75">
      <c r="M65256" s="172"/>
      <c r="N65256" s="172"/>
      <c r="O65256" s="172"/>
      <c r="U65256" s="173"/>
    </row>
    <row r="65257" spans="13:21" s="104" customFormat="1" ht="15.75">
      <c r="M65257" s="172"/>
      <c r="N65257" s="172"/>
      <c r="O65257" s="172"/>
      <c r="U65257" s="173"/>
    </row>
    <row r="65258" spans="13:21" s="104" customFormat="1" ht="15.75">
      <c r="M65258" s="172"/>
      <c r="N65258" s="172"/>
      <c r="O65258" s="172"/>
      <c r="U65258" s="173"/>
    </row>
    <row r="65259" spans="13:21" s="104" customFormat="1" ht="15.75">
      <c r="M65259" s="172"/>
      <c r="N65259" s="172"/>
      <c r="O65259" s="172"/>
      <c r="U65259" s="173"/>
    </row>
    <row r="65260" spans="13:21" s="104" customFormat="1" ht="15.75">
      <c r="M65260" s="172"/>
      <c r="N65260" s="172"/>
      <c r="O65260" s="172"/>
      <c r="U65260" s="173"/>
    </row>
    <row r="65261" spans="13:21" s="104" customFormat="1" ht="15.75">
      <c r="M65261" s="172"/>
      <c r="N65261" s="172"/>
      <c r="O65261" s="172"/>
      <c r="U65261" s="173"/>
    </row>
    <row r="65262" spans="13:21" s="104" customFormat="1" ht="15.75">
      <c r="M65262" s="172"/>
      <c r="N65262" s="172"/>
      <c r="O65262" s="172"/>
      <c r="U65262" s="173"/>
    </row>
    <row r="65263" spans="13:21" s="104" customFormat="1" ht="15.75">
      <c r="M65263" s="172"/>
      <c r="N65263" s="172"/>
      <c r="O65263" s="172"/>
      <c r="U65263" s="173"/>
    </row>
    <row r="65264" spans="13:21" s="104" customFormat="1" ht="15.75">
      <c r="M65264" s="172"/>
      <c r="N65264" s="172"/>
      <c r="O65264" s="172"/>
      <c r="U65264" s="173"/>
    </row>
    <row r="65265" spans="13:21" s="104" customFormat="1" ht="15.75">
      <c r="M65265" s="172"/>
      <c r="N65265" s="172"/>
      <c r="O65265" s="172"/>
      <c r="U65265" s="173"/>
    </row>
    <row r="65266" spans="13:21" s="104" customFormat="1" ht="15.75">
      <c r="M65266" s="172"/>
      <c r="N65266" s="172"/>
      <c r="O65266" s="172"/>
      <c r="U65266" s="173"/>
    </row>
    <row r="65267" spans="13:21" s="104" customFormat="1" ht="15.75">
      <c r="M65267" s="172"/>
      <c r="N65267" s="172"/>
      <c r="O65267" s="172"/>
      <c r="U65267" s="173"/>
    </row>
    <row r="65268" spans="13:21" s="104" customFormat="1" ht="15.75">
      <c r="M65268" s="172"/>
      <c r="N65268" s="172"/>
      <c r="O65268" s="172"/>
      <c r="U65268" s="173"/>
    </row>
    <row r="65269" spans="13:21" s="104" customFormat="1" ht="15.75">
      <c r="M65269" s="172"/>
      <c r="N65269" s="172"/>
      <c r="O65269" s="172"/>
      <c r="U65269" s="173"/>
    </row>
    <row r="65270" spans="13:21" s="104" customFormat="1" ht="15.75">
      <c r="M65270" s="172"/>
      <c r="N65270" s="172"/>
      <c r="O65270" s="172"/>
      <c r="U65270" s="173"/>
    </row>
    <row r="65271" spans="13:21" s="104" customFormat="1" ht="15.75">
      <c r="M65271" s="172"/>
      <c r="N65271" s="172"/>
      <c r="O65271" s="172"/>
      <c r="U65271" s="173"/>
    </row>
    <row r="65272" spans="13:21" s="104" customFormat="1" ht="15.75">
      <c r="M65272" s="172"/>
      <c r="N65272" s="172"/>
      <c r="O65272" s="172"/>
      <c r="U65272" s="173"/>
    </row>
    <row r="65273" spans="13:21" s="104" customFormat="1" ht="15.75">
      <c r="M65273" s="172"/>
      <c r="N65273" s="172"/>
      <c r="O65273" s="172"/>
      <c r="U65273" s="173"/>
    </row>
    <row r="65274" spans="13:21" s="104" customFormat="1" ht="15.75">
      <c r="M65274" s="172"/>
      <c r="N65274" s="172"/>
      <c r="O65274" s="172"/>
      <c r="U65274" s="173"/>
    </row>
    <row r="65275" spans="13:21" s="104" customFormat="1" ht="15.75">
      <c r="M65275" s="172"/>
      <c r="N65275" s="172"/>
      <c r="O65275" s="172"/>
      <c r="U65275" s="173"/>
    </row>
    <row r="65276" spans="13:21" s="104" customFormat="1" ht="15.75">
      <c r="M65276" s="172"/>
      <c r="N65276" s="172"/>
      <c r="O65276" s="172"/>
      <c r="U65276" s="173"/>
    </row>
    <row r="65277" spans="13:21" s="104" customFormat="1" ht="15.75">
      <c r="M65277" s="172"/>
      <c r="N65277" s="172"/>
      <c r="O65277" s="172"/>
      <c r="U65277" s="173"/>
    </row>
    <row r="65278" spans="13:21" s="104" customFormat="1" ht="15.75">
      <c r="M65278" s="172"/>
      <c r="N65278" s="172"/>
      <c r="O65278" s="172"/>
      <c r="U65278" s="173"/>
    </row>
    <row r="65279" spans="13:21" s="104" customFormat="1" ht="15.75">
      <c r="M65279" s="172"/>
      <c r="N65279" s="172"/>
      <c r="O65279" s="172"/>
      <c r="U65279" s="173"/>
    </row>
    <row r="65280" spans="13:21" s="104" customFormat="1" ht="15.75">
      <c r="M65280" s="172"/>
      <c r="N65280" s="172"/>
      <c r="O65280" s="172"/>
      <c r="U65280" s="173"/>
    </row>
    <row r="65281" spans="13:21" s="104" customFormat="1" ht="15.75">
      <c r="M65281" s="172"/>
      <c r="N65281" s="172"/>
      <c r="O65281" s="172"/>
      <c r="U65281" s="173"/>
    </row>
    <row r="65282" spans="13:21" s="104" customFormat="1" ht="15.75">
      <c r="M65282" s="172"/>
      <c r="N65282" s="172"/>
      <c r="O65282" s="172"/>
      <c r="U65282" s="173"/>
    </row>
    <row r="65283" spans="13:21" s="104" customFormat="1" ht="15.75">
      <c r="M65283" s="172"/>
      <c r="N65283" s="172"/>
      <c r="O65283" s="172"/>
      <c r="U65283" s="173"/>
    </row>
    <row r="65284" spans="13:21" s="104" customFormat="1" ht="15.75">
      <c r="M65284" s="172"/>
      <c r="N65284" s="172"/>
      <c r="O65284" s="172"/>
      <c r="U65284" s="173"/>
    </row>
    <row r="65285" spans="13:21" s="104" customFormat="1" ht="15.75">
      <c r="M65285" s="172"/>
      <c r="N65285" s="172"/>
      <c r="O65285" s="172"/>
      <c r="U65285" s="173"/>
    </row>
    <row r="65286" spans="13:21" s="104" customFormat="1" ht="15.75">
      <c r="M65286" s="172"/>
      <c r="N65286" s="172"/>
      <c r="O65286" s="172"/>
      <c r="U65286" s="173"/>
    </row>
    <row r="65287" spans="13:21" s="104" customFormat="1" ht="15.75">
      <c r="M65287" s="172"/>
      <c r="N65287" s="172"/>
      <c r="O65287" s="172"/>
      <c r="U65287" s="173"/>
    </row>
    <row r="65288" spans="13:21" s="104" customFormat="1" ht="15.75">
      <c r="M65288" s="172"/>
      <c r="N65288" s="172"/>
      <c r="O65288" s="172"/>
      <c r="U65288" s="173"/>
    </row>
    <row r="65289" spans="13:21" s="104" customFormat="1" ht="15.75">
      <c r="M65289" s="172"/>
      <c r="N65289" s="172"/>
      <c r="O65289" s="172"/>
      <c r="U65289" s="173"/>
    </row>
    <row r="65290" spans="13:21" s="104" customFormat="1" ht="15.75">
      <c r="M65290" s="172"/>
      <c r="N65290" s="172"/>
      <c r="O65290" s="172"/>
      <c r="U65290" s="173"/>
    </row>
    <row r="65291" spans="13:21" s="104" customFormat="1" ht="15.75">
      <c r="M65291" s="172"/>
      <c r="N65291" s="172"/>
      <c r="O65291" s="172"/>
      <c r="U65291" s="173"/>
    </row>
    <row r="65292" spans="13:21" s="104" customFormat="1" ht="15.75">
      <c r="M65292" s="172"/>
      <c r="N65292" s="172"/>
      <c r="O65292" s="172"/>
      <c r="U65292" s="173"/>
    </row>
    <row r="65293" spans="13:21" s="104" customFormat="1" ht="15.75">
      <c r="M65293" s="172"/>
      <c r="N65293" s="172"/>
      <c r="O65293" s="172"/>
      <c r="U65293" s="173"/>
    </row>
    <row r="65294" spans="13:21" s="104" customFormat="1" ht="15.75">
      <c r="M65294" s="172"/>
      <c r="N65294" s="172"/>
      <c r="O65294" s="172"/>
      <c r="U65294" s="173"/>
    </row>
    <row r="65295" spans="13:21" s="104" customFormat="1" ht="15.75">
      <c r="M65295" s="172"/>
      <c r="N65295" s="172"/>
      <c r="O65295" s="172"/>
      <c r="U65295" s="173"/>
    </row>
    <row r="65296" spans="13:21" s="104" customFormat="1" ht="15.75">
      <c r="M65296" s="172"/>
      <c r="N65296" s="172"/>
      <c r="O65296" s="172"/>
      <c r="U65296" s="173"/>
    </row>
    <row r="65297" spans="13:21" s="104" customFormat="1" ht="15.75">
      <c r="M65297" s="172"/>
      <c r="N65297" s="172"/>
      <c r="O65297" s="172"/>
      <c r="U65297" s="173"/>
    </row>
    <row r="65298" spans="13:21" s="104" customFormat="1" ht="15.75">
      <c r="M65298" s="172"/>
      <c r="N65298" s="172"/>
      <c r="O65298" s="172"/>
      <c r="U65298" s="173"/>
    </row>
    <row r="65299" spans="13:21" s="104" customFormat="1" ht="15.75">
      <c r="M65299" s="172"/>
      <c r="N65299" s="172"/>
      <c r="O65299" s="172"/>
      <c r="U65299" s="173"/>
    </row>
    <row r="65300" spans="13:21" s="104" customFormat="1" ht="15.75">
      <c r="M65300" s="172"/>
      <c r="N65300" s="172"/>
      <c r="O65300" s="172"/>
      <c r="U65300" s="173"/>
    </row>
    <row r="65301" spans="13:21" s="104" customFormat="1" ht="15.75">
      <c r="M65301" s="172"/>
      <c r="N65301" s="172"/>
      <c r="O65301" s="172"/>
      <c r="U65301" s="173"/>
    </row>
    <row r="65302" spans="13:21" s="104" customFormat="1" ht="15.75">
      <c r="M65302" s="172"/>
      <c r="N65302" s="172"/>
      <c r="O65302" s="172"/>
      <c r="U65302" s="173"/>
    </row>
    <row r="65303" spans="13:21" s="104" customFormat="1" ht="15.75">
      <c r="M65303" s="172"/>
      <c r="N65303" s="172"/>
      <c r="O65303" s="172"/>
      <c r="U65303" s="173"/>
    </row>
    <row r="65304" spans="13:21" s="104" customFormat="1" ht="15.75">
      <c r="M65304" s="172"/>
      <c r="N65304" s="172"/>
      <c r="O65304" s="172"/>
      <c r="U65304" s="173"/>
    </row>
    <row r="65305" spans="13:21" s="104" customFormat="1" ht="15.75">
      <c r="M65305" s="172"/>
      <c r="N65305" s="172"/>
      <c r="O65305" s="172"/>
      <c r="U65305" s="173"/>
    </row>
    <row r="65306" spans="13:21" s="104" customFormat="1" ht="15.75">
      <c r="M65306" s="172"/>
      <c r="N65306" s="172"/>
      <c r="O65306" s="172"/>
      <c r="U65306" s="173"/>
    </row>
    <row r="65307" spans="13:21" s="104" customFormat="1" ht="15.75">
      <c r="M65307" s="172"/>
      <c r="N65307" s="172"/>
      <c r="O65307" s="172"/>
      <c r="U65307" s="173"/>
    </row>
    <row r="65308" spans="13:21" s="104" customFormat="1" ht="15.75">
      <c r="M65308" s="172"/>
      <c r="N65308" s="172"/>
      <c r="O65308" s="172"/>
      <c r="U65308" s="173"/>
    </row>
    <row r="65309" spans="13:21" s="104" customFormat="1" ht="15.75">
      <c r="M65309" s="172"/>
      <c r="N65309" s="172"/>
      <c r="O65309" s="172"/>
      <c r="U65309" s="173"/>
    </row>
    <row r="65310" spans="13:21" s="104" customFormat="1" ht="15.75">
      <c r="M65310" s="172"/>
      <c r="N65310" s="172"/>
      <c r="O65310" s="172"/>
      <c r="U65310" s="173"/>
    </row>
    <row r="65311" spans="13:21" s="104" customFormat="1" ht="15.75">
      <c r="M65311" s="172"/>
      <c r="N65311" s="172"/>
      <c r="O65311" s="172"/>
      <c r="U65311" s="173"/>
    </row>
    <row r="65312" spans="13:21" s="104" customFormat="1" ht="15.75">
      <c r="M65312" s="172"/>
      <c r="N65312" s="172"/>
      <c r="O65312" s="172"/>
      <c r="U65312" s="173"/>
    </row>
    <row r="65313" spans="13:21" s="104" customFormat="1" ht="15.75">
      <c r="M65313" s="172"/>
      <c r="N65313" s="172"/>
      <c r="O65313" s="172"/>
      <c r="U65313" s="173"/>
    </row>
    <row r="65314" spans="13:21" s="104" customFormat="1" ht="15.75">
      <c r="M65314" s="172"/>
      <c r="N65314" s="172"/>
      <c r="O65314" s="172"/>
      <c r="U65314" s="173"/>
    </row>
    <row r="65315" spans="13:21" s="104" customFormat="1" ht="15.75">
      <c r="M65315" s="172"/>
      <c r="N65315" s="172"/>
      <c r="O65315" s="172"/>
      <c r="U65315" s="173"/>
    </row>
    <row r="65316" spans="13:21" s="104" customFormat="1" ht="15.75">
      <c r="M65316" s="172"/>
      <c r="N65316" s="172"/>
      <c r="O65316" s="172"/>
      <c r="U65316" s="173"/>
    </row>
    <row r="65317" spans="13:21" s="104" customFormat="1" ht="15.75">
      <c r="M65317" s="172"/>
      <c r="N65317" s="172"/>
      <c r="O65317" s="172"/>
      <c r="U65317" s="173"/>
    </row>
    <row r="65318" spans="13:21" s="104" customFormat="1" ht="15.75">
      <c r="M65318" s="172"/>
      <c r="N65318" s="172"/>
      <c r="O65318" s="172"/>
      <c r="U65318" s="173"/>
    </row>
    <row r="65319" spans="13:21" s="104" customFormat="1" ht="15.75">
      <c r="M65319" s="172"/>
      <c r="N65319" s="172"/>
      <c r="O65319" s="172"/>
      <c r="U65319" s="173"/>
    </row>
    <row r="65320" spans="13:21" s="104" customFormat="1" ht="15.75">
      <c r="M65320" s="172"/>
      <c r="N65320" s="172"/>
      <c r="O65320" s="172"/>
      <c r="U65320" s="173"/>
    </row>
    <row r="65321" spans="13:21" s="104" customFormat="1" ht="15.75">
      <c r="M65321" s="172"/>
      <c r="N65321" s="172"/>
      <c r="O65321" s="172"/>
      <c r="U65321" s="173"/>
    </row>
    <row r="65322" spans="13:21" s="104" customFormat="1" ht="15.75">
      <c r="M65322" s="172"/>
      <c r="N65322" s="172"/>
      <c r="O65322" s="172"/>
      <c r="U65322" s="173"/>
    </row>
    <row r="65323" spans="13:21" s="104" customFormat="1" ht="15.75">
      <c r="M65323" s="172"/>
      <c r="N65323" s="172"/>
      <c r="O65323" s="172"/>
      <c r="U65323" s="173"/>
    </row>
    <row r="65324" spans="13:21" s="104" customFormat="1" ht="15.75">
      <c r="M65324" s="172"/>
      <c r="N65324" s="172"/>
      <c r="O65324" s="172"/>
      <c r="U65324" s="173"/>
    </row>
    <row r="65325" spans="13:21" s="104" customFormat="1" ht="15.75">
      <c r="M65325" s="172"/>
      <c r="N65325" s="172"/>
      <c r="O65325" s="172"/>
      <c r="U65325" s="173"/>
    </row>
    <row r="65326" spans="13:21" s="104" customFormat="1" ht="15.75">
      <c r="M65326" s="172"/>
      <c r="N65326" s="172"/>
      <c r="O65326" s="172"/>
      <c r="U65326" s="173"/>
    </row>
    <row r="65327" spans="13:21" s="104" customFormat="1" ht="15.75">
      <c r="M65327" s="172"/>
      <c r="N65327" s="172"/>
      <c r="O65327" s="172"/>
      <c r="U65327" s="173"/>
    </row>
    <row r="65328" spans="13:21" s="104" customFormat="1" ht="15.75">
      <c r="M65328" s="172"/>
      <c r="N65328" s="172"/>
      <c r="O65328" s="172"/>
      <c r="U65328" s="173"/>
    </row>
    <row r="65329" spans="13:21" s="104" customFormat="1" ht="15.75">
      <c r="M65329" s="172"/>
      <c r="N65329" s="172"/>
      <c r="O65329" s="172"/>
      <c r="U65329" s="173"/>
    </row>
    <row r="65330" spans="13:21" s="104" customFormat="1" ht="15.75">
      <c r="M65330" s="172"/>
      <c r="N65330" s="172"/>
      <c r="O65330" s="172"/>
      <c r="U65330" s="173"/>
    </row>
    <row r="65331" spans="13:21" s="104" customFormat="1" ht="15.75">
      <c r="M65331" s="172"/>
      <c r="N65331" s="172"/>
      <c r="O65331" s="172"/>
      <c r="U65331" s="173"/>
    </row>
    <row r="65332" spans="13:21" s="104" customFormat="1" ht="15.75">
      <c r="M65332" s="172"/>
      <c r="N65332" s="172"/>
      <c r="O65332" s="172"/>
      <c r="U65332" s="173"/>
    </row>
    <row r="65333" spans="13:21" s="104" customFormat="1" ht="15.75">
      <c r="M65333" s="172"/>
      <c r="N65333" s="172"/>
      <c r="O65333" s="172"/>
      <c r="U65333" s="173"/>
    </row>
    <row r="65334" spans="13:21" s="104" customFormat="1" ht="15.75">
      <c r="M65334" s="172"/>
      <c r="N65334" s="172"/>
      <c r="O65334" s="172"/>
      <c r="U65334" s="173"/>
    </row>
    <row r="65335" spans="13:21" s="104" customFormat="1" ht="15.75">
      <c r="M65335" s="172"/>
      <c r="N65335" s="172"/>
      <c r="O65335" s="172"/>
      <c r="U65335" s="173"/>
    </row>
    <row r="65336" spans="13:21" s="104" customFormat="1" ht="15.75">
      <c r="M65336" s="172"/>
      <c r="N65336" s="172"/>
      <c r="O65336" s="172"/>
      <c r="U65336" s="173"/>
    </row>
    <row r="65337" spans="13:21" s="104" customFormat="1" ht="15.75">
      <c r="M65337" s="172"/>
      <c r="N65337" s="172"/>
      <c r="O65337" s="172"/>
      <c r="U65337" s="173"/>
    </row>
    <row r="65338" spans="13:21" s="104" customFormat="1" ht="15.75">
      <c r="M65338" s="172"/>
      <c r="N65338" s="172"/>
      <c r="O65338" s="172"/>
      <c r="U65338" s="173"/>
    </row>
    <row r="65339" spans="13:21" s="104" customFormat="1" ht="15.75">
      <c r="M65339" s="172"/>
      <c r="N65339" s="172"/>
      <c r="O65339" s="172"/>
      <c r="U65339" s="173"/>
    </row>
    <row r="65340" spans="13:21" s="104" customFormat="1" ht="15.75">
      <c r="M65340" s="172"/>
      <c r="N65340" s="172"/>
      <c r="O65340" s="172"/>
      <c r="U65340" s="173"/>
    </row>
    <row r="65341" spans="13:21" s="104" customFormat="1" ht="15.75">
      <c r="M65341" s="172"/>
      <c r="N65341" s="172"/>
      <c r="O65341" s="172"/>
      <c r="U65341" s="173"/>
    </row>
    <row r="65342" spans="13:21" s="104" customFormat="1" ht="15.75">
      <c r="M65342" s="172"/>
      <c r="N65342" s="172"/>
      <c r="O65342" s="172"/>
      <c r="U65342" s="173"/>
    </row>
    <row r="65343" spans="13:21" s="104" customFormat="1" ht="15.75">
      <c r="M65343" s="172"/>
      <c r="N65343" s="172"/>
      <c r="O65343" s="172"/>
      <c r="U65343" s="173"/>
    </row>
    <row r="65344" spans="13:21" s="104" customFormat="1" ht="15.75">
      <c r="M65344" s="172"/>
      <c r="N65344" s="172"/>
      <c r="O65344" s="172"/>
      <c r="U65344" s="173"/>
    </row>
    <row r="65345" spans="13:21" s="104" customFormat="1" ht="15.75">
      <c r="M65345" s="172"/>
      <c r="N65345" s="172"/>
      <c r="O65345" s="172"/>
      <c r="U65345" s="173"/>
    </row>
    <row r="65346" spans="13:21" s="104" customFormat="1" ht="15.75">
      <c r="M65346" s="172"/>
      <c r="N65346" s="172"/>
      <c r="O65346" s="172"/>
      <c r="U65346" s="173"/>
    </row>
    <row r="65347" spans="13:21" s="104" customFormat="1" ht="15.75">
      <c r="M65347" s="172"/>
      <c r="N65347" s="172"/>
      <c r="O65347" s="172"/>
      <c r="U65347" s="173"/>
    </row>
    <row r="65348" spans="13:21" s="104" customFormat="1" ht="15.75">
      <c r="M65348" s="172"/>
      <c r="N65348" s="172"/>
      <c r="O65348" s="172"/>
      <c r="U65348" s="173"/>
    </row>
    <row r="65349" spans="13:21" s="104" customFormat="1" ht="15.75">
      <c r="M65349" s="172"/>
      <c r="N65349" s="172"/>
      <c r="O65349" s="172"/>
      <c r="U65349" s="173"/>
    </row>
    <row r="65350" spans="13:21" s="104" customFormat="1" ht="15.75">
      <c r="M65350" s="172"/>
      <c r="N65350" s="172"/>
      <c r="O65350" s="172"/>
      <c r="U65350" s="173"/>
    </row>
    <row r="65351" spans="13:21" s="104" customFormat="1" ht="15.75">
      <c r="M65351" s="172"/>
      <c r="N65351" s="172"/>
      <c r="O65351" s="172"/>
      <c r="U65351" s="173"/>
    </row>
    <row r="65352" spans="13:21" s="104" customFormat="1" ht="15.75">
      <c r="M65352" s="172"/>
      <c r="N65352" s="172"/>
      <c r="O65352" s="172"/>
      <c r="U65352" s="173"/>
    </row>
    <row r="65353" spans="13:21" s="104" customFormat="1" ht="15.75">
      <c r="M65353" s="172"/>
      <c r="N65353" s="172"/>
      <c r="O65353" s="172"/>
      <c r="U65353" s="173"/>
    </row>
    <row r="65354" spans="13:21" s="104" customFormat="1" ht="15.75">
      <c r="M65354" s="172"/>
      <c r="N65354" s="172"/>
      <c r="O65354" s="172"/>
      <c r="U65354" s="173"/>
    </row>
    <row r="65355" spans="13:21" s="104" customFormat="1" ht="15.75">
      <c r="M65355" s="172"/>
      <c r="N65355" s="172"/>
      <c r="O65355" s="172"/>
      <c r="U65355" s="173"/>
    </row>
    <row r="65356" spans="13:21" s="104" customFormat="1" ht="15.75">
      <c r="M65356" s="172"/>
      <c r="N65356" s="172"/>
      <c r="O65356" s="172"/>
      <c r="U65356" s="173"/>
    </row>
    <row r="65357" spans="13:21" s="104" customFormat="1" ht="15.75">
      <c r="M65357" s="172"/>
      <c r="N65357" s="172"/>
      <c r="O65357" s="172"/>
      <c r="U65357" s="173"/>
    </row>
    <row r="65358" spans="13:21" s="104" customFormat="1" ht="15.75">
      <c r="M65358" s="172"/>
      <c r="N65358" s="172"/>
      <c r="O65358" s="172"/>
      <c r="U65358" s="173"/>
    </row>
    <row r="65359" spans="13:21" s="104" customFormat="1" ht="15.75">
      <c r="M65359" s="172"/>
      <c r="N65359" s="172"/>
      <c r="O65359" s="172"/>
      <c r="U65359" s="173"/>
    </row>
    <row r="65360" spans="13:21" s="104" customFormat="1" ht="15.75">
      <c r="M65360" s="172"/>
      <c r="N65360" s="172"/>
      <c r="O65360" s="172"/>
      <c r="U65360" s="173"/>
    </row>
    <row r="65361" spans="13:21" s="104" customFormat="1" ht="15.75">
      <c r="M65361" s="172"/>
      <c r="N65361" s="172"/>
      <c r="O65361" s="172"/>
      <c r="U65361" s="173"/>
    </row>
    <row r="65362" spans="13:21" s="104" customFormat="1" ht="15.75">
      <c r="M65362" s="172"/>
      <c r="N65362" s="172"/>
      <c r="O65362" s="172"/>
      <c r="U65362" s="173"/>
    </row>
    <row r="65363" spans="13:21" s="104" customFormat="1" ht="15.75">
      <c r="M65363" s="172"/>
      <c r="N65363" s="172"/>
      <c r="O65363" s="172"/>
      <c r="U65363" s="173"/>
    </row>
    <row r="65364" spans="13:21" s="104" customFormat="1" ht="15.75">
      <c r="M65364" s="172"/>
      <c r="N65364" s="172"/>
      <c r="O65364" s="172"/>
      <c r="U65364" s="173"/>
    </row>
    <row r="65365" spans="13:21" s="104" customFormat="1" ht="15.75">
      <c r="M65365" s="172"/>
      <c r="N65365" s="172"/>
      <c r="O65365" s="172"/>
      <c r="U65365" s="173"/>
    </row>
    <row r="65366" spans="13:21" s="104" customFormat="1" ht="15.75">
      <c r="M65366" s="172"/>
      <c r="N65366" s="172"/>
      <c r="O65366" s="172"/>
      <c r="U65366" s="173"/>
    </row>
    <row r="65367" spans="13:21" s="104" customFormat="1" ht="15.75">
      <c r="M65367" s="172"/>
      <c r="N65367" s="172"/>
      <c r="O65367" s="172"/>
      <c r="U65367" s="173"/>
    </row>
    <row r="65368" spans="13:21" s="104" customFormat="1" ht="15.75">
      <c r="M65368" s="172"/>
      <c r="N65368" s="172"/>
      <c r="O65368" s="172"/>
      <c r="U65368" s="173"/>
    </row>
    <row r="65369" spans="13:21" s="104" customFormat="1" ht="15.75">
      <c r="M65369" s="172"/>
      <c r="N65369" s="172"/>
      <c r="O65369" s="172"/>
      <c r="U65369" s="173"/>
    </row>
    <row r="65370" spans="13:21" s="104" customFormat="1" ht="15.75">
      <c r="M65370" s="172"/>
      <c r="N65370" s="172"/>
      <c r="O65370" s="172"/>
      <c r="U65370" s="173"/>
    </row>
    <row r="65371" spans="13:21" s="104" customFormat="1" ht="15.75">
      <c r="M65371" s="172"/>
      <c r="N65371" s="172"/>
      <c r="O65371" s="172"/>
      <c r="U65371" s="173"/>
    </row>
    <row r="65372" spans="13:21" s="104" customFormat="1" ht="15.75">
      <c r="M65372" s="172"/>
      <c r="N65372" s="172"/>
      <c r="O65372" s="172"/>
      <c r="U65372" s="173"/>
    </row>
    <row r="65373" spans="13:21" s="104" customFormat="1" ht="15.75">
      <c r="M65373" s="172"/>
      <c r="N65373" s="172"/>
      <c r="O65373" s="172"/>
      <c r="U65373" s="173"/>
    </row>
    <row r="65374" spans="13:21" s="104" customFormat="1" ht="15.75">
      <c r="M65374" s="172"/>
      <c r="N65374" s="172"/>
      <c r="O65374" s="172"/>
      <c r="U65374" s="173"/>
    </row>
    <row r="65375" spans="13:21" s="104" customFormat="1" ht="15.75">
      <c r="M65375" s="172"/>
      <c r="N65375" s="172"/>
      <c r="O65375" s="172"/>
      <c r="U65375" s="173"/>
    </row>
    <row r="65376" spans="13:21" s="104" customFormat="1" ht="15.75">
      <c r="M65376" s="172"/>
      <c r="N65376" s="172"/>
      <c r="O65376" s="172"/>
      <c r="U65376" s="173"/>
    </row>
    <row r="65377" spans="13:21" s="104" customFormat="1" ht="15.75">
      <c r="M65377" s="172"/>
      <c r="N65377" s="172"/>
      <c r="O65377" s="172"/>
      <c r="U65377" s="173"/>
    </row>
    <row r="65378" spans="13:21" s="104" customFormat="1" ht="15.75">
      <c r="M65378" s="172"/>
      <c r="N65378" s="172"/>
      <c r="O65378" s="172"/>
      <c r="U65378" s="173"/>
    </row>
    <row r="65379" spans="13:21" s="104" customFormat="1" ht="15.75">
      <c r="M65379" s="172"/>
      <c r="N65379" s="172"/>
      <c r="O65379" s="172"/>
      <c r="U65379" s="173"/>
    </row>
    <row r="65380" spans="13:21" s="104" customFormat="1" ht="15.75">
      <c r="M65380" s="172"/>
      <c r="N65380" s="172"/>
      <c r="O65380" s="172"/>
      <c r="U65380" s="173"/>
    </row>
    <row r="65381" spans="13:21" s="104" customFormat="1" ht="15.75">
      <c r="M65381" s="172"/>
      <c r="N65381" s="172"/>
      <c r="O65381" s="172"/>
      <c r="U65381" s="173"/>
    </row>
    <row r="65382" spans="13:21" s="104" customFormat="1" ht="15.75">
      <c r="M65382" s="172"/>
      <c r="N65382" s="172"/>
      <c r="O65382" s="172"/>
      <c r="U65382" s="173"/>
    </row>
    <row r="65383" spans="13:21" s="104" customFormat="1" ht="15.75">
      <c r="M65383" s="172"/>
      <c r="N65383" s="172"/>
      <c r="O65383" s="172"/>
      <c r="U65383" s="173"/>
    </row>
    <row r="65384" spans="13:21" s="104" customFormat="1" ht="15.75">
      <c r="M65384" s="172"/>
      <c r="N65384" s="172"/>
      <c r="O65384" s="172"/>
      <c r="U65384" s="173"/>
    </row>
    <row r="65385" spans="13:21" s="104" customFormat="1" ht="15.75">
      <c r="M65385" s="172"/>
      <c r="N65385" s="172"/>
      <c r="O65385" s="172"/>
      <c r="U65385" s="173"/>
    </row>
    <row r="65386" spans="13:21" s="104" customFormat="1" ht="15.75">
      <c r="M65386" s="172"/>
      <c r="N65386" s="172"/>
      <c r="O65386" s="172"/>
      <c r="U65386" s="173"/>
    </row>
    <row r="65387" spans="13:21" s="104" customFormat="1" ht="15.75">
      <c r="M65387" s="172"/>
      <c r="N65387" s="172"/>
      <c r="O65387" s="172"/>
      <c r="U65387" s="173"/>
    </row>
    <row r="65388" spans="13:21" s="104" customFormat="1" ht="15.75">
      <c r="M65388" s="172"/>
      <c r="N65388" s="172"/>
      <c r="O65388" s="172"/>
      <c r="U65388" s="173"/>
    </row>
    <row r="65389" spans="13:21" s="104" customFormat="1" ht="15.75">
      <c r="M65389" s="172"/>
      <c r="N65389" s="172"/>
      <c r="O65389" s="172"/>
      <c r="U65389" s="173"/>
    </row>
    <row r="65390" spans="13:21" s="104" customFormat="1" ht="15.75">
      <c r="M65390" s="172"/>
      <c r="N65390" s="172"/>
      <c r="O65390" s="172"/>
      <c r="U65390" s="173"/>
    </row>
    <row r="65391" spans="13:21" s="104" customFormat="1" ht="15.75">
      <c r="M65391" s="172"/>
      <c r="N65391" s="172"/>
      <c r="O65391" s="172"/>
      <c r="U65391" s="173"/>
    </row>
    <row r="65392" spans="13:21" s="104" customFormat="1" ht="15.75">
      <c r="M65392" s="172"/>
      <c r="N65392" s="172"/>
      <c r="O65392" s="172"/>
      <c r="U65392" s="173"/>
    </row>
    <row r="65393" spans="13:21" s="104" customFormat="1" ht="15.75">
      <c r="M65393" s="172"/>
      <c r="N65393" s="172"/>
      <c r="O65393" s="172"/>
      <c r="U65393" s="173"/>
    </row>
    <row r="65394" spans="13:21" s="104" customFormat="1" ht="15.75">
      <c r="M65394" s="172"/>
      <c r="N65394" s="172"/>
      <c r="O65394" s="172"/>
      <c r="U65394" s="173"/>
    </row>
    <row r="65395" spans="13:21" s="104" customFormat="1" ht="15.75">
      <c r="M65395" s="172"/>
      <c r="N65395" s="172"/>
      <c r="O65395" s="172"/>
      <c r="U65395" s="173"/>
    </row>
    <row r="65396" spans="13:21" s="104" customFormat="1" ht="15.75">
      <c r="M65396" s="172"/>
      <c r="N65396" s="172"/>
      <c r="O65396" s="172"/>
      <c r="U65396" s="173"/>
    </row>
    <row r="65397" spans="13:21" s="104" customFormat="1" ht="15.75">
      <c r="M65397" s="172"/>
      <c r="N65397" s="172"/>
      <c r="O65397" s="172"/>
      <c r="U65397" s="173"/>
    </row>
    <row r="65398" spans="13:21" s="104" customFormat="1" ht="15.75">
      <c r="M65398" s="172"/>
      <c r="N65398" s="172"/>
      <c r="O65398" s="172"/>
      <c r="U65398" s="173"/>
    </row>
    <row r="65399" spans="13:21" s="104" customFormat="1" ht="15.75">
      <c r="M65399" s="172"/>
      <c r="N65399" s="172"/>
      <c r="O65399" s="172"/>
      <c r="U65399" s="173"/>
    </row>
    <row r="65400" spans="13:21" s="104" customFormat="1" ht="15.75">
      <c r="M65400" s="172"/>
      <c r="N65400" s="172"/>
      <c r="O65400" s="172"/>
      <c r="U65400" s="173"/>
    </row>
    <row r="65401" spans="13:21" s="104" customFormat="1" ht="15.75">
      <c r="M65401" s="172"/>
      <c r="N65401" s="172"/>
      <c r="O65401" s="172"/>
      <c r="U65401" s="173"/>
    </row>
    <row r="65402" spans="13:21" s="104" customFormat="1" ht="15.75">
      <c r="M65402" s="172"/>
      <c r="N65402" s="172"/>
      <c r="O65402" s="172"/>
      <c r="U65402" s="173"/>
    </row>
    <row r="65403" spans="13:21" s="104" customFormat="1" ht="15.75">
      <c r="M65403" s="172"/>
      <c r="N65403" s="172"/>
      <c r="O65403" s="172"/>
      <c r="U65403" s="173"/>
    </row>
    <row r="65404" spans="13:21" s="104" customFormat="1" ht="15.75">
      <c r="M65404" s="172"/>
      <c r="N65404" s="172"/>
      <c r="O65404" s="172"/>
      <c r="U65404" s="173"/>
    </row>
    <row r="65405" spans="13:21" s="104" customFormat="1" ht="15.75">
      <c r="M65405" s="172"/>
      <c r="N65405" s="172"/>
      <c r="O65405" s="172"/>
      <c r="U65405" s="173"/>
    </row>
    <row r="65406" spans="13:21" s="104" customFormat="1" ht="15.75">
      <c r="M65406" s="172"/>
      <c r="N65406" s="172"/>
      <c r="O65406" s="172"/>
      <c r="U65406" s="173"/>
    </row>
    <row r="65407" spans="13:21" s="104" customFormat="1" ht="15.75">
      <c r="M65407" s="172"/>
      <c r="N65407" s="172"/>
      <c r="O65407" s="172"/>
      <c r="U65407" s="173"/>
    </row>
    <row r="65408" spans="13:21" s="104" customFormat="1" ht="15.75">
      <c r="M65408" s="172"/>
      <c r="N65408" s="172"/>
      <c r="O65408" s="172"/>
      <c r="U65408" s="173"/>
    </row>
    <row r="65409" spans="13:21" s="104" customFormat="1" ht="15.75">
      <c r="M65409" s="172"/>
      <c r="N65409" s="172"/>
      <c r="O65409" s="172"/>
      <c r="U65409" s="173"/>
    </row>
    <row r="65410" spans="13:21" s="104" customFormat="1" ht="15.75">
      <c r="M65410" s="172"/>
      <c r="N65410" s="172"/>
      <c r="O65410" s="172"/>
      <c r="U65410" s="173"/>
    </row>
    <row r="65411" spans="13:21" s="104" customFormat="1" ht="15.75">
      <c r="M65411" s="172"/>
      <c r="N65411" s="172"/>
      <c r="O65411" s="172"/>
      <c r="U65411" s="173"/>
    </row>
    <row r="65412" spans="13:21" s="104" customFormat="1" ht="15.75">
      <c r="M65412" s="172"/>
      <c r="N65412" s="172"/>
      <c r="O65412" s="172"/>
      <c r="U65412" s="173"/>
    </row>
    <row r="65413" spans="13:21" s="104" customFormat="1" ht="15.75">
      <c r="M65413" s="172"/>
      <c r="N65413" s="172"/>
      <c r="O65413" s="172"/>
      <c r="U65413" s="173"/>
    </row>
    <row r="65414" spans="13:21" s="104" customFormat="1" ht="15.75">
      <c r="M65414" s="172"/>
      <c r="N65414" s="172"/>
      <c r="O65414" s="172"/>
      <c r="U65414" s="173"/>
    </row>
    <row r="65415" spans="13:21" s="104" customFormat="1" ht="15.75">
      <c r="M65415" s="172"/>
      <c r="N65415" s="172"/>
      <c r="O65415" s="172"/>
      <c r="U65415" s="173"/>
    </row>
    <row r="65416" spans="13:21" s="104" customFormat="1" ht="15.75">
      <c r="M65416" s="172"/>
      <c r="N65416" s="172"/>
      <c r="O65416" s="172"/>
      <c r="U65416" s="173"/>
    </row>
    <row r="65417" spans="13:21" s="104" customFormat="1" ht="15.75">
      <c r="M65417" s="172"/>
      <c r="N65417" s="172"/>
      <c r="O65417" s="172"/>
      <c r="U65417" s="173"/>
    </row>
    <row r="65418" spans="13:21" s="104" customFormat="1" ht="15.75">
      <c r="M65418" s="172"/>
      <c r="N65418" s="172"/>
      <c r="O65418" s="172"/>
      <c r="U65418" s="173"/>
    </row>
    <row r="65419" spans="13:21" s="104" customFormat="1" ht="15.75">
      <c r="M65419" s="172"/>
      <c r="N65419" s="172"/>
      <c r="O65419" s="172"/>
      <c r="U65419" s="173"/>
    </row>
    <row r="65420" spans="13:21" s="104" customFormat="1" ht="15.75">
      <c r="M65420" s="172"/>
      <c r="N65420" s="172"/>
      <c r="O65420" s="172"/>
      <c r="U65420" s="173"/>
    </row>
    <row r="65421" spans="13:21" s="104" customFormat="1" ht="15.75">
      <c r="M65421" s="172"/>
      <c r="N65421" s="172"/>
      <c r="O65421" s="172"/>
      <c r="U65421" s="173"/>
    </row>
    <row r="65422" spans="13:21" s="104" customFormat="1" ht="15.75">
      <c r="M65422" s="172"/>
      <c r="N65422" s="172"/>
      <c r="O65422" s="172"/>
      <c r="U65422" s="173"/>
    </row>
    <row r="65423" spans="13:21" s="104" customFormat="1" ht="15.75">
      <c r="M65423" s="172"/>
      <c r="N65423" s="172"/>
      <c r="O65423" s="172"/>
      <c r="U65423" s="173"/>
    </row>
    <row r="65424" spans="13:21" s="104" customFormat="1" ht="15.75">
      <c r="M65424" s="172"/>
      <c r="N65424" s="172"/>
      <c r="O65424" s="172"/>
      <c r="U65424" s="173"/>
    </row>
    <row r="65425" spans="13:21" s="104" customFormat="1" ht="15.75">
      <c r="M65425" s="172"/>
      <c r="N65425" s="172"/>
      <c r="O65425" s="172"/>
      <c r="U65425" s="173"/>
    </row>
    <row r="65426" spans="13:21" s="104" customFormat="1" ht="15.75">
      <c r="M65426" s="172"/>
      <c r="N65426" s="172"/>
      <c r="O65426" s="172"/>
      <c r="U65426" s="173"/>
    </row>
    <row r="65427" spans="13:21" s="104" customFormat="1" ht="15.75">
      <c r="M65427" s="172"/>
      <c r="N65427" s="172"/>
      <c r="O65427" s="172"/>
      <c r="U65427" s="173"/>
    </row>
    <row r="65428" spans="13:21" s="104" customFormat="1" ht="15.75">
      <c r="M65428" s="172"/>
      <c r="N65428" s="172"/>
      <c r="O65428" s="172"/>
      <c r="U65428" s="173"/>
    </row>
    <row r="65429" spans="13:21" s="104" customFormat="1" ht="15.75">
      <c r="M65429" s="172"/>
      <c r="N65429" s="172"/>
      <c r="O65429" s="172"/>
      <c r="U65429" s="173"/>
    </row>
    <row r="65430" spans="13:21" s="104" customFormat="1" ht="15.75">
      <c r="M65430" s="172"/>
      <c r="N65430" s="172"/>
      <c r="O65430" s="172"/>
      <c r="U65430" s="173"/>
    </row>
    <row r="65431" spans="13:21" s="104" customFormat="1" ht="15.75">
      <c r="M65431" s="172"/>
      <c r="N65431" s="172"/>
      <c r="O65431" s="172"/>
      <c r="U65431" s="173"/>
    </row>
    <row r="65432" spans="13:21" s="104" customFormat="1" ht="15.75">
      <c r="M65432" s="172"/>
      <c r="N65432" s="172"/>
      <c r="O65432" s="172"/>
      <c r="U65432" s="173"/>
    </row>
    <row r="65433" spans="13:21" s="104" customFormat="1" ht="15.75">
      <c r="M65433" s="172"/>
      <c r="N65433" s="172"/>
      <c r="O65433" s="172"/>
      <c r="U65433" s="173"/>
    </row>
    <row r="65434" spans="13:21" s="104" customFormat="1" ht="15.75">
      <c r="M65434" s="172"/>
      <c r="N65434" s="172"/>
      <c r="O65434" s="172"/>
      <c r="U65434" s="173"/>
    </row>
    <row r="65435" spans="13:21" s="104" customFormat="1" ht="15.75">
      <c r="M65435" s="172"/>
      <c r="N65435" s="172"/>
      <c r="O65435" s="172"/>
      <c r="U65435" s="173"/>
    </row>
    <row r="65436" spans="13:21" s="104" customFormat="1" ht="15.75">
      <c r="M65436" s="172"/>
      <c r="N65436" s="172"/>
      <c r="O65436" s="172"/>
      <c r="U65436" s="173"/>
    </row>
    <row r="65437" spans="13:21" s="104" customFormat="1" ht="15.75">
      <c r="M65437" s="172"/>
      <c r="N65437" s="172"/>
      <c r="O65437" s="172"/>
      <c r="U65437" s="173"/>
    </row>
    <row r="65438" spans="13:21" s="104" customFormat="1" ht="15.75">
      <c r="M65438" s="172"/>
      <c r="N65438" s="172"/>
      <c r="O65438" s="172"/>
      <c r="U65438" s="173"/>
    </row>
    <row r="65439" spans="13:21" s="104" customFormat="1" ht="15.75">
      <c r="M65439" s="172"/>
      <c r="N65439" s="172"/>
      <c r="O65439" s="172"/>
      <c r="U65439" s="173"/>
    </row>
    <row r="65440" spans="13:21" s="104" customFormat="1" ht="15.75">
      <c r="M65440" s="172"/>
      <c r="N65440" s="172"/>
      <c r="O65440" s="172"/>
      <c r="U65440" s="173"/>
    </row>
    <row r="65441" spans="13:21" s="104" customFormat="1" ht="15.75">
      <c r="M65441" s="172"/>
      <c r="N65441" s="172"/>
      <c r="O65441" s="172"/>
      <c r="U65441" s="173"/>
    </row>
    <row r="65442" spans="13:21" s="104" customFormat="1" ht="15.75">
      <c r="M65442" s="172"/>
      <c r="N65442" s="172"/>
      <c r="O65442" s="172"/>
      <c r="U65442" s="173"/>
    </row>
    <row r="65443" spans="13:21" s="104" customFormat="1" ht="15.75">
      <c r="M65443" s="172"/>
      <c r="N65443" s="172"/>
      <c r="O65443" s="172"/>
      <c r="U65443" s="173"/>
    </row>
    <row r="65444" spans="13:21" s="104" customFormat="1" ht="15.75">
      <c r="M65444" s="172"/>
      <c r="N65444" s="172"/>
      <c r="O65444" s="172"/>
      <c r="U65444" s="173"/>
    </row>
    <row r="65445" spans="13:21" s="104" customFormat="1" ht="15.75">
      <c r="M65445" s="172"/>
      <c r="N65445" s="172"/>
      <c r="O65445" s="172"/>
      <c r="U65445" s="173"/>
    </row>
    <row r="65446" spans="13:21" s="104" customFormat="1" ht="15.75">
      <c r="M65446" s="172"/>
      <c r="N65446" s="172"/>
      <c r="O65446" s="172"/>
      <c r="U65446" s="173"/>
    </row>
    <row r="65447" spans="13:21" s="104" customFormat="1" ht="15.75">
      <c r="M65447" s="172"/>
      <c r="N65447" s="172"/>
      <c r="O65447" s="172"/>
      <c r="U65447" s="173"/>
    </row>
    <row r="65448" spans="13:21" s="104" customFormat="1" ht="15.75">
      <c r="M65448" s="172"/>
      <c r="N65448" s="172"/>
      <c r="O65448" s="172"/>
      <c r="U65448" s="173"/>
    </row>
    <row r="65449" spans="13:21" s="104" customFormat="1" ht="15.75">
      <c r="M65449" s="172"/>
      <c r="N65449" s="172"/>
      <c r="O65449" s="172"/>
      <c r="U65449" s="173"/>
    </row>
    <row r="65450" spans="13:21" s="104" customFormat="1" ht="15.75">
      <c r="M65450" s="172"/>
      <c r="N65450" s="172"/>
      <c r="O65450" s="172"/>
      <c r="U65450" s="173"/>
    </row>
    <row r="65451" spans="13:21" s="104" customFormat="1" ht="15.75">
      <c r="M65451" s="172"/>
      <c r="N65451" s="172"/>
      <c r="O65451" s="172"/>
      <c r="U65451" s="173"/>
    </row>
    <row r="65452" spans="13:21" s="104" customFormat="1" ht="15.75">
      <c r="M65452" s="172"/>
      <c r="N65452" s="172"/>
      <c r="O65452" s="172"/>
      <c r="U65452" s="173"/>
    </row>
    <row r="65453" spans="13:21" s="104" customFormat="1" ht="15.75">
      <c r="M65453" s="172"/>
      <c r="N65453" s="172"/>
      <c r="O65453" s="172"/>
      <c r="U65453" s="173"/>
    </row>
    <row r="65454" spans="13:21" s="104" customFormat="1" ht="15.75">
      <c r="M65454" s="172"/>
      <c r="N65454" s="172"/>
      <c r="O65454" s="172"/>
      <c r="U65454" s="173"/>
    </row>
    <row r="65455" spans="13:21" s="104" customFormat="1" ht="15.75">
      <c r="M65455" s="172"/>
      <c r="N65455" s="172"/>
      <c r="O65455" s="172"/>
      <c r="U65455" s="173"/>
    </row>
    <row r="65456" spans="13:21" s="104" customFormat="1" ht="15.75">
      <c r="M65456" s="172"/>
      <c r="N65456" s="172"/>
      <c r="O65456" s="172"/>
      <c r="U65456" s="173"/>
    </row>
    <row r="65457" spans="13:21" s="104" customFormat="1" ht="15.75">
      <c r="M65457" s="172"/>
      <c r="N65457" s="172"/>
      <c r="O65457" s="172"/>
      <c r="U65457" s="173"/>
    </row>
    <row r="65458" spans="13:21" s="104" customFormat="1" ht="15.75">
      <c r="M65458" s="172"/>
      <c r="N65458" s="172"/>
      <c r="O65458" s="172"/>
      <c r="U65458" s="173"/>
    </row>
    <row r="65459" spans="13:21" s="104" customFormat="1" ht="15.75">
      <c r="M65459" s="172"/>
      <c r="N65459" s="172"/>
      <c r="O65459" s="172"/>
      <c r="U65459" s="173"/>
    </row>
    <row r="65460" spans="13:21" s="104" customFormat="1" ht="15.75">
      <c r="M65460" s="172"/>
      <c r="N65460" s="172"/>
      <c r="O65460" s="172"/>
      <c r="U65460" s="173"/>
    </row>
    <row r="65461" spans="13:21" s="104" customFormat="1" ht="15.75">
      <c r="M65461" s="172"/>
      <c r="N65461" s="172"/>
      <c r="O65461" s="172"/>
      <c r="U65461" s="173"/>
    </row>
    <row r="65462" spans="13:21" s="104" customFormat="1" ht="15.75">
      <c r="M65462" s="172"/>
      <c r="N65462" s="172"/>
      <c r="O65462" s="172"/>
      <c r="U65462" s="173"/>
    </row>
    <row r="65463" spans="13:21" s="104" customFormat="1" ht="15.75">
      <c r="M65463" s="172"/>
      <c r="N65463" s="172"/>
      <c r="O65463" s="172"/>
      <c r="U65463" s="173"/>
    </row>
    <row r="65464" spans="13:21" s="104" customFormat="1" ht="15.75">
      <c r="M65464" s="172"/>
      <c r="N65464" s="172"/>
      <c r="O65464" s="172"/>
      <c r="U65464" s="173"/>
    </row>
    <row r="65465" spans="13:21" s="104" customFormat="1" ht="15.75">
      <c r="M65465" s="172"/>
      <c r="N65465" s="172"/>
      <c r="O65465" s="172"/>
      <c r="U65465" s="173"/>
    </row>
    <row r="65466" spans="13:21" s="104" customFormat="1" ht="15.75">
      <c r="M65466" s="172"/>
      <c r="N65466" s="172"/>
      <c r="O65466" s="172"/>
      <c r="U65466" s="173"/>
    </row>
    <row r="65467" spans="13:21" s="104" customFormat="1" ht="15.75">
      <c r="M65467" s="172"/>
      <c r="N65467" s="172"/>
      <c r="O65467" s="172"/>
      <c r="U65467" s="173"/>
    </row>
    <row r="65468" spans="13:21" s="104" customFormat="1" ht="15.75">
      <c r="M65468" s="172"/>
      <c r="N65468" s="172"/>
      <c r="O65468" s="172"/>
      <c r="U65468" s="173"/>
    </row>
    <row r="65469" spans="13:21" s="104" customFormat="1" ht="15.75">
      <c r="M65469" s="172"/>
      <c r="N65469" s="172"/>
      <c r="O65469" s="172"/>
      <c r="U65469" s="173"/>
    </row>
    <row r="65470" spans="13:21" s="104" customFormat="1" ht="15.75">
      <c r="M65470" s="172"/>
      <c r="N65470" s="172"/>
      <c r="O65470" s="172"/>
      <c r="U65470" s="173"/>
    </row>
    <row r="65471" spans="13:21" s="104" customFormat="1" ht="15.75">
      <c r="M65471" s="172"/>
      <c r="N65471" s="172"/>
      <c r="O65471" s="172"/>
      <c r="U65471" s="173"/>
    </row>
    <row r="65472" spans="13:21" s="104" customFormat="1" ht="15.75">
      <c r="M65472" s="172"/>
      <c r="N65472" s="172"/>
      <c r="O65472" s="172"/>
      <c r="U65472" s="173"/>
    </row>
    <row r="65473" spans="13:21" s="104" customFormat="1" ht="15.75">
      <c r="M65473" s="172"/>
      <c r="N65473" s="172"/>
      <c r="O65473" s="172"/>
      <c r="U65473" s="173"/>
    </row>
    <row r="65474" spans="13:21" s="104" customFormat="1" ht="15.75">
      <c r="M65474" s="172"/>
      <c r="N65474" s="172"/>
      <c r="O65474" s="172"/>
      <c r="U65474" s="173"/>
    </row>
    <row r="65475" spans="13:21" s="104" customFormat="1" ht="15.75">
      <c r="M65475" s="172"/>
      <c r="N65475" s="172"/>
      <c r="O65475" s="172"/>
      <c r="U65475" s="173"/>
    </row>
    <row r="65476" spans="13:21" s="104" customFormat="1" ht="15.75">
      <c r="M65476" s="172"/>
      <c r="N65476" s="172"/>
      <c r="O65476" s="172"/>
      <c r="U65476" s="173"/>
    </row>
    <row r="65477" spans="13:21" s="104" customFormat="1" ht="15.75">
      <c r="M65477" s="172"/>
      <c r="N65477" s="172"/>
      <c r="O65477" s="172"/>
      <c r="U65477" s="173"/>
    </row>
    <row r="65478" spans="13:21" s="104" customFormat="1" ht="15.75">
      <c r="M65478" s="172"/>
      <c r="N65478" s="172"/>
      <c r="O65478" s="172"/>
      <c r="U65478" s="173"/>
    </row>
    <row r="65479" spans="13:21" s="104" customFormat="1" ht="15.75">
      <c r="M65479" s="172"/>
      <c r="N65479" s="172"/>
      <c r="O65479" s="172"/>
      <c r="U65479" s="173"/>
    </row>
    <row r="65480" spans="13:21" s="104" customFormat="1" ht="15.75">
      <c r="M65480" s="172"/>
      <c r="N65480" s="172"/>
      <c r="O65480" s="172"/>
      <c r="U65480" s="173"/>
    </row>
    <row r="65481" spans="13:21" s="104" customFormat="1" ht="15.75">
      <c r="M65481" s="172"/>
      <c r="N65481" s="172"/>
      <c r="O65481" s="172"/>
      <c r="U65481" s="173"/>
    </row>
    <row r="65482" spans="13:21" s="104" customFormat="1" ht="15.75">
      <c r="M65482" s="172"/>
      <c r="N65482" s="172"/>
      <c r="O65482" s="172"/>
      <c r="U65482" s="173"/>
    </row>
    <row r="65483" spans="13:21" s="104" customFormat="1" ht="15.75">
      <c r="M65483" s="172"/>
      <c r="N65483" s="172"/>
      <c r="O65483" s="172"/>
      <c r="U65483" s="173"/>
    </row>
    <row r="65484" spans="13:21" s="104" customFormat="1" ht="15.75">
      <c r="M65484" s="172"/>
      <c r="N65484" s="172"/>
      <c r="O65484" s="172"/>
      <c r="U65484" s="173"/>
    </row>
    <row r="65485" spans="13:21" s="104" customFormat="1" ht="15.75">
      <c r="M65485" s="172"/>
      <c r="N65485" s="172"/>
      <c r="O65485" s="172"/>
      <c r="U65485" s="173"/>
    </row>
    <row r="65486" spans="13:21" s="104" customFormat="1" ht="15.75">
      <c r="M65486" s="172"/>
      <c r="N65486" s="172"/>
      <c r="O65486" s="172"/>
      <c r="U65486" s="173"/>
    </row>
    <row r="65487" spans="13:21" s="104" customFormat="1" ht="15.75">
      <c r="M65487" s="172"/>
      <c r="N65487" s="172"/>
      <c r="O65487" s="172"/>
      <c r="U65487" s="173"/>
    </row>
    <row r="65488" spans="13:21" s="104" customFormat="1" ht="15.75">
      <c r="M65488" s="172"/>
      <c r="N65488" s="172"/>
      <c r="O65488" s="172"/>
      <c r="U65488" s="173"/>
    </row>
    <row r="65489" spans="13:21" s="104" customFormat="1" ht="15.75">
      <c r="M65489" s="172"/>
      <c r="N65489" s="172"/>
      <c r="O65489" s="172"/>
      <c r="U65489" s="173"/>
    </row>
    <row r="65490" spans="13:21" s="104" customFormat="1" ht="15.75">
      <c r="M65490" s="172"/>
      <c r="N65490" s="172"/>
      <c r="O65490" s="172"/>
      <c r="U65490" s="173"/>
    </row>
    <row r="65491" spans="13:21" s="104" customFormat="1" ht="15.75">
      <c r="M65491" s="172"/>
      <c r="N65491" s="172"/>
      <c r="O65491" s="172"/>
      <c r="U65491" s="173"/>
    </row>
    <row r="65492" spans="13:21" s="104" customFormat="1" ht="15.75">
      <c r="M65492" s="172"/>
      <c r="N65492" s="172"/>
      <c r="O65492" s="172"/>
      <c r="U65492" s="173"/>
    </row>
    <row r="65493" spans="13:21" s="104" customFormat="1" ht="15.75">
      <c r="M65493" s="172"/>
      <c r="N65493" s="172"/>
      <c r="O65493" s="172"/>
      <c r="U65493" s="173"/>
    </row>
    <row r="65494" spans="13:21" s="104" customFormat="1" ht="15.75">
      <c r="M65494" s="172"/>
      <c r="N65494" s="172"/>
      <c r="O65494" s="172"/>
      <c r="U65494" s="173"/>
    </row>
    <row r="65495" spans="13:21" s="104" customFormat="1" ht="15.75">
      <c r="M65495" s="172"/>
      <c r="N65495" s="172"/>
      <c r="O65495" s="172"/>
      <c r="U65495" s="173"/>
    </row>
    <row r="65496" spans="13:21" s="104" customFormat="1" ht="15.75">
      <c r="M65496" s="172"/>
      <c r="N65496" s="172"/>
      <c r="O65496" s="172"/>
      <c r="U65496" s="173"/>
    </row>
    <row r="65497" spans="13:21" s="104" customFormat="1" ht="15.75">
      <c r="M65497" s="172"/>
      <c r="N65497" s="172"/>
      <c r="O65497" s="172"/>
      <c r="U65497" s="173"/>
    </row>
    <row r="65498" spans="13:21" s="104" customFormat="1" ht="15.75">
      <c r="M65498" s="172"/>
      <c r="N65498" s="172"/>
      <c r="O65498" s="172"/>
      <c r="U65498" s="173"/>
    </row>
    <row r="65499" spans="13:21" s="104" customFormat="1" ht="15.75">
      <c r="M65499" s="172"/>
      <c r="N65499" s="172"/>
      <c r="O65499" s="172"/>
      <c r="U65499" s="173"/>
    </row>
    <row r="65500" spans="13:21" s="104" customFormat="1" ht="15.75">
      <c r="M65500" s="172"/>
      <c r="N65500" s="172"/>
      <c r="O65500" s="172"/>
      <c r="U65500" s="173"/>
    </row>
    <row r="65501" spans="13:21" s="104" customFormat="1" ht="15.75">
      <c r="M65501" s="172"/>
      <c r="N65501" s="172"/>
      <c r="O65501" s="172"/>
      <c r="U65501" s="173"/>
    </row>
    <row r="65502" spans="13:21" s="104" customFormat="1" ht="15.75">
      <c r="M65502" s="172"/>
      <c r="N65502" s="172"/>
      <c r="O65502" s="172"/>
      <c r="U65502" s="173"/>
    </row>
    <row r="65503" spans="13:21" s="104" customFormat="1" ht="15.75">
      <c r="M65503" s="172"/>
      <c r="N65503" s="172"/>
      <c r="O65503" s="172"/>
      <c r="U65503" s="173"/>
    </row>
    <row r="65504" spans="13:21" s="104" customFormat="1" ht="15.75">
      <c r="M65504" s="172"/>
      <c r="N65504" s="172"/>
      <c r="O65504" s="172"/>
      <c r="U65504" s="173"/>
    </row>
    <row r="65505" spans="13:21" s="104" customFormat="1" ht="15.75">
      <c r="M65505" s="172"/>
      <c r="N65505" s="172"/>
      <c r="O65505" s="172"/>
      <c r="U65505" s="173"/>
    </row>
    <row r="65506" spans="13:21" s="104" customFormat="1" ht="15.75">
      <c r="M65506" s="172"/>
      <c r="N65506" s="172"/>
      <c r="O65506" s="172"/>
      <c r="U65506" s="173"/>
    </row>
    <row r="65507" spans="13:21" s="104" customFormat="1" ht="15.75">
      <c r="M65507" s="172"/>
      <c r="N65507" s="172"/>
      <c r="O65507" s="172"/>
      <c r="U65507" s="173"/>
    </row>
    <row r="65508" spans="13:21" s="104" customFormat="1" ht="15.75">
      <c r="M65508" s="172"/>
      <c r="N65508" s="172"/>
      <c r="O65508" s="172"/>
      <c r="U65508" s="173"/>
    </row>
    <row r="65509" spans="13:21" s="104" customFormat="1" ht="15.75">
      <c r="M65509" s="172"/>
      <c r="N65509" s="172"/>
      <c r="O65509" s="172"/>
      <c r="U65509" s="173"/>
    </row>
    <row r="65510" spans="13:21" s="104" customFormat="1" ht="15.75">
      <c r="M65510" s="172"/>
      <c r="N65510" s="172"/>
      <c r="O65510" s="172"/>
      <c r="U65510" s="173"/>
    </row>
    <row r="65511" spans="13:21" s="104" customFormat="1" ht="15.75">
      <c r="M65511" s="172"/>
      <c r="N65511" s="172"/>
      <c r="O65511" s="172"/>
      <c r="U65511" s="173"/>
    </row>
    <row r="65512" spans="13:21" s="104" customFormat="1" ht="15.75">
      <c r="M65512" s="172"/>
      <c r="N65512" s="172"/>
      <c r="O65512" s="172"/>
      <c r="U65512" s="173"/>
    </row>
    <row r="65513" spans="13:21" s="104" customFormat="1" ht="15.75">
      <c r="M65513" s="172"/>
      <c r="N65513" s="172"/>
      <c r="O65513" s="172"/>
      <c r="U65513" s="173"/>
    </row>
    <row r="65514" spans="13:21" s="104" customFormat="1" ht="15.75">
      <c r="M65514" s="172"/>
      <c r="N65514" s="172"/>
      <c r="O65514" s="172"/>
      <c r="U65514" s="173"/>
    </row>
    <row r="65515" spans="13:21" s="104" customFormat="1" ht="15.75">
      <c r="M65515" s="172"/>
      <c r="N65515" s="172"/>
      <c r="O65515" s="172"/>
      <c r="U65515" s="173"/>
    </row>
    <row r="65516" spans="13:21" s="104" customFormat="1" ht="15.75">
      <c r="M65516" s="172"/>
      <c r="N65516" s="172"/>
      <c r="O65516" s="172"/>
      <c r="U65516" s="173"/>
    </row>
    <row r="65517" spans="13:21" s="104" customFormat="1" ht="15.75">
      <c r="M65517" s="172"/>
      <c r="N65517" s="172"/>
      <c r="O65517" s="172"/>
      <c r="U65517" s="173"/>
    </row>
    <row r="65518" spans="13:21" s="104" customFormat="1" ht="15.75">
      <c r="M65518" s="172"/>
      <c r="N65518" s="172"/>
      <c r="O65518" s="172"/>
      <c r="U65518" s="173"/>
    </row>
    <row r="65519" spans="13:21" s="104" customFormat="1" ht="15.75">
      <c r="M65519" s="172"/>
      <c r="N65519" s="172"/>
      <c r="O65519" s="172"/>
      <c r="U65519" s="173"/>
    </row>
    <row r="65520" spans="13:21" s="104" customFormat="1" ht="15.75">
      <c r="M65520" s="172"/>
      <c r="N65520" s="172"/>
      <c r="O65520" s="172"/>
      <c r="U65520" s="173"/>
    </row>
    <row r="65521" spans="5:21" s="104" customFormat="1" ht="15.75">
      <c r="E65521" s="104">
        <v>5</v>
      </c>
      <c r="M65521" s="172"/>
      <c r="N65521" s="172"/>
      <c r="O65521" s="172"/>
      <c r="U65521" s="173"/>
    </row>
  </sheetData>
  <mergeCells count="15">
    <mergeCell ref="A37:B37"/>
    <mergeCell ref="C37:D37"/>
    <mergeCell ref="E37:F37"/>
    <mergeCell ref="G37:H37"/>
    <mergeCell ref="A61:B61"/>
    <mergeCell ref="C61:D61"/>
    <mergeCell ref="E61:F61"/>
    <mergeCell ref="G61:H61"/>
    <mergeCell ref="A2:H2"/>
    <mergeCell ref="A4:H4"/>
    <mergeCell ref="A6:H6"/>
    <mergeCell ref="A8:B8"/>
    <mergeCell ref="C8:D8"/>
    <mergeCell ref="E8:F8"/>
    <mergeCell ref="G8:H8"/>
  </mergeCells>
  <printOptions horizontalCentered="1"/>
  <pageMargins left="0.15748031496063" right="0.15748031496063" top="0.23622047244094499" bottom="0.15748031496063" header="0.15748031496063" footer="0.15748031496063"/>
  <pageSetup paperSize="9" scale="71" orientation="landscape" r:id="rId1"/>
  <headerFooter alignWithMargins="0"/>
  <rowBreaks count="2" manualBreakCount="2">
    <brk id="34" max="7" man="1"/>
    <brk id="58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view="pageBreakPreview" topLeftCell="A74" zoomScaleNormal="100" workbookViewId="0">
      <selection activeCell="C90" sqref="C90"/>
    </sheetView>
  </sheetViews>
  <sheetFormatPr defaultColWidth="9.140625" defaultRowHeight="12.75"/>
  <cols>
    <col min="1" max="1" width="4.85546875" style="130"/>
    <col min="2" max="2" width="52.42578125" style="130" customWidth="1"/>
    <col min="3" max="3" width="16.140625" style="130" customWidth="1"/>
    <col min="4" max="4" width="18" style="130" customWidth="1"/>
    <col min="5" max="5" width="4.85546875" style="130"/>
    <col min="6" max="6" width="22.42578125" style="130" customWidth="1"/>
    <col min="7" max="7" width="15.140625" style="130" customWidth="1"/>
    <col min="8" max="8" width="15.85546875" style="130" customWidth="1"/>
    <col min="9" max="9" width="9.140625" style="130"/>
    <col min="10" max="10" width="13.42578125" style="130"/>
    <col min="11" max="16384" width="9.140625" style="130"/>
  </cols>
  <sheetData>
    <row r="1" spans="1:10" ht="15.75">
      <c r="A1" s="242" t="str">
        <f>'R&amp;P'!A2:G2</f>
        <v>IMAIGAL TRUST</v>
      </c>
      <c r="B1" s="242"/>
      <c r="C1" s="242"/>
      <c r="D1" s="242"/>
      <c r="E1" s="242"/>
      <c r="F1" s="242"/>
      <c r="G1" s="242"/>
      <c r="H1" s="242"/>
    </row>
    <row r="2" spans="1:10" ht="15.75">
      <c r="A2" s="131"/>
      <c r="B2" s="131"/>
      <c r="C2" s="131"/>
      <c r="D2" s="131"/>
      <c r="E2" s="131"/>
      <c r="F2" s="131"/>
      <c r="G2" s="132"/>
    </row>
    <row r="3" spans="1:10" ht="15.75">
      <c r="A3" s="242" t="str">
        <f>'R&amp;P'!A4:G4</f>
        <v>NO.41, MEKKELATHOTTAM, ALAM PALAYAM, SIRUKALANJI, UTHUKULI, ERODE,TAMILNADU - 638751</v>
      </c>
      <c r="B3" s="242"/>
      <c r="C3" s="242"/>
      <c r="D3" s="242"/>
      <c r="E3" s="242"/>
      <c r="F3" s="242"/>
      <c r="G3" s="242"/>
      <c r="H3" s="242"/>
    </row>
    <row r="4" spans="1:10" ht="15.75">
      <c r="A4" s="131"/>
      <c r="B4" s="131"/>
      <c r="C4" s="131"/>
      <c r="D4" s="131"/>
      <c r="E4" s="131"/>
      <c r="F4" s="131"/>
      <c r="G4" s="132"/>
    </row>
    <row r="5" spans="1:10" ht="15.75">
      <c r="A5" s="242" t="s">
        <v>129</v>
      </c>
      <c r="B5" s="242"/>
      <c r="C5" s="242"/>
      <c r="D5" s="242"/>
      <c r="E5" s="242"/>
      <c r="F5" s="242"/>
      <c r="G5" s="242"/>
      <c r="H5" s="242"/>
    </row>
    <row r="6" spans="1:10" ht="15.75">
      <c r="A6" s="131"/>
      <c r="B6" s="131"/>
      <c r="C6" s="131"/>
      <c r="D6" s="131"/>
      <c r="E6" s="131"/>
      <c r="F6" s="131"/>
      <c r="G6" s="132"/>
    </row>
    <row r="7" spans="1:10" ht="15.75">
      <c r="A7" s="133"/>
      <c r="B7" s="134" t="s">
        <v>130</v>
      </c>
      <c r="C7" s="243" t="s">
        <v>4</v>
      </c>
      <c r="D7" s="244"/>
      <c r="E7" s="134"/>
      <c r="F7" s="134" t="s">
        <v>131</v>
      </c>
      <c r="G7" s="243" t="s">
        <v>4</v>
      </c>
      <c r="H7" s="244"/>
    </row>
    <row r="8" spans="1:10" ht="15.75">
      <c r="A8" s="135"/>
      <c r="B8" s="135"/>
      <c r="C8" s="136"/>
      <c r="D8" s="136"/>
      <c r="E8" s="137"/>
      <c r="F8" s="137"/>
      <c r="G8" s="138"/>
      <c r="H8" s="138"/>
    </row>
    <row r="9" spans="1:10" ht="15.75">
      <c r="A9" s="139" t="s">
        <v>6</v>
      </c>
      <c r="B9" s="140" t="str">
        <f>'R&amp;P'!F10</f>
        <v>WELFARE EXPENSES</v>
      </c>
      <c r="C9" s="141"/>
      <c r="D9" s="136"/>
      <c r="E9" s="136" t="s">
        <v>8</v>
      </c>
      <c r="F9" s="142" t="str">
        <f>'R&amp;P'!B21</f>
        <v>INCOMES</v>
      </c>
      <c r="G9" s="143"/>
      <c r="H9" s="143">
        <f>'R&amp;P'!D21</f>
        <v>0</v>
      </c>
    </row>
    <row r="10" spans="1:10" ht="31.5">
      <c r="A10" s="139" t="s">
        <v>11</v>
      </c>
      <c r="B10" s="144" t="str">
        <f>'R&amp;P'!F11</f>
        <v>Sfurti- Implementing Agency for Cluster &amp;   Swatch Bharath Awareness and Activities</v>
      </c>
      <c r="C10" s="144">
        <f>'R&amp;P'!G11</f>
        <v>530589</v>
      </c>
      <c r="D10" s="136"/>
      <c r="E10" s="139" t="s">
        <v>11</v>
      </c>
      <c r="F10" s="143" t="str">
        <f>'R&amp;P'!B22</f>
        <v>Donation</v>
      </c>
      <c r="G10" s="143"/>
      <c r="H10" s="143">
        <f>'R&amp;P'!D22</f>
        <v>2529014</v>
      </c>
    </row>
    <row r="11" spans="1:10" ht="15.75">
      <c r="A11" s="139" t="s">
        <v>11</v>
      </c>
      <c r="B11" s="144" t="str">
        <f>'R&amp;P'!F12</f>
        <v>Soft Intervention Activities covered:</v>
      </c>
      <c r="C11" s="144">
        <f>'R&amp;P'!G12</f>
        <v>278430</v>
      </c>
      <c r="D11" s="136"/>
      <c r="E11" s="139" t="s">
        <v>11</v>
      </c>
      <c r="F11" s="143" t="str">
        <f>'R&amp;P'!B23</f>
        <v>Trustee Contribution</v>
      </c>
      <c r="G11" s="143"/>
      <c r="H11" s="143">
        <f>'R&amp;P'!D23</f>
        <v>253000</v>
      </c>
    </row>
    <row r="12" spans="1:10" ht="31.5">
      <c r="A12" s="139" t="s">
        <v>11</v>
      </c>
      <c r="B12" s="144" t="str">
        <f>'R&amp;P'!F14</f>
        <v>Watershed Development Fund Programme - CBP Phase- Mulanur, Tirupur</v>
      </c>
      <c r="C12" s="144">
        <f>'R&amp;P'!G14</f>
        <v>757166</v>
      </c>
      <c r="D12" s="136"/>
      <c r="E12" s="139" t="s">
        <v>11</v>
      </c>
      <c r="F12" s="143" t="str">
        <f>'R&amp;P'!B24</f>
        <v>Grant - Coir Board</v>
      </c>
      <c r="G12" s="143"/>
      <c r="H12" s="143" t="str">
        <f>'R&amp;P'!D24</f>
        <v>-</v>
      </c>
    </row>
    <row r="13" spans="1:10" ht="15.75">
      <c r="A13" s="139" t="s">
        <v>11</v>
      </c>
      <c r="B13" s="144" t="str">
        <f>'R&amp;P'!F15</f>
        <v>Training on Integrated Farming System , Namakkal</v>
      </c>
      <c r="C13" s="144">
        <f>'R&amp;P'!G15</f>
        <v>40000</v>
      </c>
      <c r="D13" s="136"/>
      <c r="E13" s="139" t="s">
        <v>11</v>
      </c>
      <c r="F13" s="143" t="str">
        <f>'R&amp;P'!B26</f>
        <v>Grant - NABARD</v>
      </c>
      <c r="G13" s="143"/>
      <c r="H13" s="143">
        <f>'R&amp;P'!D26+368334</f>
        <v>12117530</v>
      </c>
      <c r="J13" s="116"/>
    </row>
    <row r="14" spans="1:10" ht="47.25">
      <c r="A14" s="139" t="s">
        <v>11</v>
      </c>
      <c r="B14" s="144" t="str">
        <f>'R&amp;P'!F16</f>
        <v>NTI of Agri Clinic &amp; Agri Business Training Centre Scheme of MANAGE ,MoAgriculture, GOI</v>
      </c>
      <c r="C14" s="144">
        <f>'R&amp;P'!G16</f>
        <v>1624600</v>
      </c>
      <c r="D14" s="136"/>
      <c r="E14" s="139" t="s">
        <v>11</v>
      </c>
      <c r="F14" s="143" t="str">
        <f>'R&amp;P'!B29</f>
        <v>Grant - MANAGE, Min of Agriculture, GOI</v>
      </c>
      <c r="G14" s="143"/>
      <c r="H14" s="143">
        <f>'R&amp;P'!D29</f>
        <v>1947850</v>
      </c>
    </row>
    <row r="15" spans="1:10" ht="15.75">
      <c r="A15" s="139" t="s">
        <v>11</v>
      </c>
      <c r="B15" s="144" t="str">
        <f>'R&amp;P'!F17</f>
        <v>Awareness of Cluster for Handicrafts Artisans Karur</v>
      </c>
      <c r="C15" s="144">
        <f>'R&amp;P'!G17</f>
        <v>25000</v>
      </c>
      <c r="D15" s="136"/>
      <c r="E15" s="139" t="s">
        <v>11</v>
      </c>
      <c r="F15" s="143" t="s">
        <v>132</v>
      </c>
      <c r="G15" s="143"/>
      <c r="H15" s="143">
        <v>40926</v>
      </c>
    </row>
    <row r="16" spans="1:10" ht="15.75">
      <c r="A16" s="139" t="s">
        <v>11</v>
      </c>
      <c r="B16" s="144" t="str">
        <f>'R&amp;P'!F18</f>
        <v>Farmer Producer Organisation - Awareness</v>
      </c>
      <c r="C16" s="144">
        <f>'R&amp;P'!G18</f>
        <v>40000</v>
      </c>
      <c r="D16" s="136"/>
      <c r="E16" s="139"/>
      <c r="F16" s="143"/>
      <c r="G16" s="143"/>
      <c r="H16" s="143"/>
    </row>
    <row r="17" spans="1:8" ht="15.75">
      <c r="A17" s="139" t="s">
        <v>11</v>
      </c>
      <c r="B17" s="144" t="str">
        <f>'R&amp;P'!F19</f>
        <v>Training on Organic Farming</v>
      </c>
      <c r="C17" s="144">
        <f>'R&amp;P'!G19</f>
        <v>50000</v>
      </c>
      <c r="D17" s="136"/>
      <c r="E17" s="139"/>
      <c r="F17" s="143"/>
      <c r="G17" s="143"/>
      <c r="H17" s="143"/>
    </row>
    <row r="18" spans="1:8" ht="15.75">
      <c r="A18" s="139" t="s">
        <v>11</v>
      </c>
      <c r="B18" s="144" t="str">
        <f>'R&amp;P'!F20</f>
        <v>Environment Health &amp; Safety Awareness Programme</v>
      </c>
      <c r="C18" s="144">
        <f>'R&amp;P'!G20</f>
        <v>40000</v>
      </c>
      <c r="D18" s="136"/>
      <c r="E18" s="139"/>
      <c r="F18" s="143"/>
      <c r="G18" s="143"/>
      <c r="H18" s="143"/>
    </row>
    <row r="19" spans="1:8" ht="31.5">
      <c r="A19" s="139" t="s">
        <v>11</v>
      </c>
      <c r="B19" s="144" t="str">
        <f>'R&amp;P'!F21</f>
        <v>EDP in Agri &amp; Allied Business Opportunities for Rural Youths</v>
      </c>
      <c r="C19" s="144">
        <f>'R&amp;P'!G21</f>
        <v>28750</v>
      </c>
      <c r="D19" s="136"/>
      <c r="E19" s="139"/>
      <c r="F19" s="143"/>
      <c r="G19" s="143"/>
      <c r="H19" s="143"/>
    </row>
    <row r="20" spans="1:8" ht="31.5">
      <c r="A20" s="139" t="s">
        <v>11</v>
      </c>
      <c r="B20" s="144" t="str">
        <f>'R&amp;P'!F22</f>
        <v>Watershed Development Fund Programme - FIP Phase- Vellakoil, Tirupur</v>
      </c>
      <c r="C20" s="144">
        <f>'R&amp;P'!G22</f>
        <v>10000</v>
      </c>
      <c r="D20" s="136"/>
      <c r="E20" s="139"/>
      <c r="F20" s="143"/>
      <c r="G20" s="143"/>
      <c r="H20" s="143"/>
    </row>
    <row r="21" spans="1:8" ht="31.5">
      <c r="A21" s="139"/>
      <c r="B21" s="144" t="str">
        <f>'R&amp;P'!F23</f>
        <v>Watershed Development Fund Programmes - Management Activities</v>
      </c>
      <c r="C21" s="144">
        <f>'R&amp;P'!G23</f>
        <v>180000</v>
      </c>
      <c r="D21" s="136"/>
      <c r="E21" s="139"/>
      <c r="F21" s="143"/>
      <c r="G21" s="143"/>
      <c r="H21" s="143"/>
    </row>
    <row r="22" spans="1:8" ht="31.5">
      <c r="A22" s="139" t="s">
        <v>11</v>
      </c>
      <c r="B22" s="144" t="str">
        <f>'R&amp;P'!F24</f>
        <v>Watershed Development Fund Programme -Pre CBP - Kodaiyur I, Karur</v>
      </c>
      <c r="C22" s="144">
        <f>'R&amp;P'!G24</f>
        <v>60000</v>
      </c>
      <c r="D22" s="136"/>
      <c r="E22" s="139"/>
      <c r="F22" s="143"/>
      <c r="G22" s="143"/>
      <c r="H22" s="143"/>
    </row>
    <row r="23" spans="1:8" ht="31.5">
      <c r="A23" s="139"/>
      <c r="B23" s="144" t="str">
        <f>'R&amp;P'!F25</f>
        <v>Watershed Development Fund Programme -Pre CBP - Kodaiyur II, Karur</v>
      </c>
      <c r="C23" s="144">
        <f>'R&amp;P'!G25</f>
        <v>60000</v>
      </c>
      <c r="D23" s="136"/>
      <c r="E23" s="139"/>
      <c r="F23" s="143"/>
      <c r="G23" s="143"/>
      <c r="H23" s="143"/>
    </row>
    <row r="24" spans="1:8" ht="31.5">
      <c r="A24" s="139" t="s">
        <v>11</v>
      </c>
      <c r="B24" s="144" t="str">
        <f>'R&amp;P'!F26</f>
        <v>FPO Formation and Supporting activities as POPI Aravakurichi, Karur</v>
      </c>
      <c r="C24" s="144">
        <f>'R&amp;P'!G26</f>
        <v>292000</v>
      </c>
      <c r="D24" s="136"/>
      <c r="E24" s="139"/>
      <c r="F24" s="143"/>
      <c r="G24" s="143"/>
      <c r="H24" s="143"/>
    </row>
    <row r="25" spans="1:8" ht="31.5">
      <c r="A25" s="139" t="s">
        <v>11</v>
      </c>
      <c r="B25" s="144" t="str">
        <f>'R&amp;P'!F27</f>
        <v>FPO Formation and Supporting activities as POPI Vellakoil, Tirupur</v>
      </c>
      <c r="C25" s="144">
        <f>'R&amp;P'!G27</f>
        <v>292000</v>
      </c>
      <c r="D25" s="136"/>
      <c r="E25" s="139"/>
      <c r="F25" s="143"/>
      <c r="G25" s="143"/>
      <c r="H25" s="143"/>
    </row>
    <row r="26" spans="1:8" ht="31.5">
      <c r="A26" s="139" t="s">
        <v>11</v>
      </c>
      <c r="B26" s="144" t="str">
        <f>'R&amp;P'!F28</f>
        <v>Training programme for Herbal &amp; Medicinal Plants plantation and its Value Addition</v>
      </c>
      <c r="C26" s="144">
        <f>'R&amp;P'!G28</f>
        <v>160000</v>
      </c>
      <c r="D26" s="136"/>
      <c r="E26" s="139"/>
      <c r="F26" s="143"/>
      <c r="G26" s="143"/>
      <c r="H26" s="143"/>
    </row>
    <row r="27" spans="1:8" ht="31.5">
      <c r="A27" s="139" t="s">
        <v>11</v>
      </c>
      <c r="B27" s="144" t="str">
        <f>'R&amp;P'!F29</f>
        <v>Awareness programme in Credit Linkage Supports to farmers  and Youths</v>
      </c>
      <c r="C27" s="144">
        <f>'R&amp;P'!G29</f>
        <v>42000</v>
      </c>
      <c r="D27" s="136"/>
      <c r="E27" s="139"/>
      <c r="F27" s="143"/>
      <c r="G27" s="143"/>
      <c r="H27" s="143"/>
    </row>
    <row r="28" spans="1:8" ht="31.5">
      <c r="A28" s="139" t="s">
        <v>11</v>
      </c>
      <c r="B28" s="144" t="str">
        <f>'R&amp;P'!F30</f>
        <v>Awareness for Women SHG /JLG Formation and business start ups</v>
      </c>
      <c r="C28" s="144">
        <f>'R&amp;P'!G30</f>
        <v>80000</v>
      </c>
      <c r="D28" s="136"/>
      <c r="E28" s="139"/>
      <c r="F28" s="143"/>
      <c r="G28" s="143"/>
      <c r="H28" s="143"/>
    </row>
    <row r="29" spans="1:8" ht="15.75">
      <c r="A29" s="139" t="s">
        <v>11</v>
      </c>
      <c r="B29" s="144" t="str">
        <f>'R&amp;P'!F31</f>
        <v>Afforestation and Global Farming Programe</v>
      </c>
      <c r="C29" s="144">
        <f>'R&amp;P'!G31</f>
        <v>135000</v>
      </c>
      <c r="D29" s="136"/>
      <c r="E29" s="139"/>
      <c r="F29" s="143"/>
      <c r="G29" s="143"/>
      <c r="H29" s="143"/>
    </row>
    <row r="30" spans="1:8" ht="15.75">
      <c r="A30" s="139"/>
      <c r="B30" s="144"/>
      <c r="C30" s="144"/>
      <c r="D30" s="136"/>
      <c r="E30" s="139"/>
      <c r="F30" s="143"/>
      <c r="G30" s="143"/>
      <c r="H30" s="143"/>
    </row>
    <row r="31" spans="1:8" ht="15.75">
      <c r="A31" s="145"/>
      <c r="B31" s="146"/>
      <c r="C31" s="146"/>
      <c r="D31" s="147"/>
      <c r="E31" s="145"/>
      <c r="F31" s="148"/>
      <c r="G31" s="148"/>
      <c r="H31" s="148" t="s">
        <v>51</v>
      </c>
    </row>
    <row r="32" spans="1:8" ht="15.75">
      <c r="A32" s="149"/>
      <c r="B32" s="150"/>
      <c r="C32" s="150"/>
      <c r="D32" s="151"/>
      <c r="E32" s="149"/>
      <c r="F32" s="152"/>
      <c r="G32" s="152"/>
      <c r="H32" s="152"/>
    </row>
    <row r="33" spans="1:8" ht="15.75">
      <c r="A33" s="149"/>
      <c r="B33" s="150"/>
      <c r="C33" s="150"/>
      <c r="D33" s="151" t="s">
        <v>133</v>
      </c>
      <c r="E33" s="149"/>
      <c r="F33" s="152"/>
      <c r="G33" s="152"/>
      <c r="H33" s="152"/>
    </row>
    <row r="34" spans="1:8" ht="15.75">
      <c r="A34" s="153"/>
      <c r="B34" s="154"/>
      <c r="C34" s="154"/>
      <c r="D34" s="155"/>
      <c r="E34" s="153"/>
      <c r="F34" s="156"/>
      <c r="G34" s="156"/>
      <c r="H34" s="156"/>
    </row>
    <row r="35" spans="1:8" ht="15.75">
      <c r="A35" s="133"/>
      <c r="B35" s="134" t="s">
        <v>130</v>
      </c>
      <c r="C35" s="243" t="s">
        <v>4</v>
      </c>
      <c r="D35" s="244"/>
      <c r="E35" s="134"/>
      <c r="F35" s="134" t="s">
        <v>131</v>
      </c>
      <c r="G35" s="243" t="s">
        <v>4</v>
      </c>
      <c r="H35" s="244"/>
    </row>
    <row r="36" spans="1:8" ht="15.75">
      <c r="A36" s="139"/>
      <c r="B36" s="144"/>
      <c r="C36" s="144"/>
      <c r="D36" s="136"/>
      <c r="E36" s="139"/>
      <c r="F36" s="143"/>
      <c r="G36" s="143"/>
      <c r="H36" s="143"/>
    </row>
    <row r="37" spans="1:8" ht="31.5">
      <c r="A37" s="139" t="s">
        <v>11</v>
      </c>
      <c r="B37" s="144" t="str">
        <f>'R&amp;P'!F39</f>
        <v>Livelihood and Enterprise Development Programme (LEDP) - Coconut Shell Value Added Products, Tirupur</v>
      </c>
      <c r="C37" s="144">
        <f>'R&amp;P'!G39</f>
        <v>70000</v>
      </c>
      <c r="D37" s="136"/>
      <c r="E37" s="139"/>
      <c r="F37" s="143"/>
      <c r="G37" s="143"/>
      <c r="H37" s="143"/>
    </row>
    <row r="38" spans="1:8" ht="47.25">
      <c r="A38" s="139" t="s">
        <v>11</v>
      </c>
      <c r="B38" s="144" t="str">
        <f>'R&amp;P'!F40</f>
        <v>Livelihood and Enterprise Development Programme (LEDP) - Coconut and Erode Turmeric Value Added Products, Erode</v>
      </c>
      <c r="C38" s="144">
        <f>'R&amp;P'!G40</f>
        <v>497500</v>
      </c>
      <c r="D38" s="136"/>
      <c r="E38" s="139"/>
      <c r="F38" s="143"/>
      <c r="G38" s="143"/>
      <c r="H38" s="143"/>
    </row>
    <row r="39" spans="1:8" ht="47.25">
      <c r="A39" s="139" t="s">
        <v>11</v>
      </c>
      <c r="B39" s="144" t="str">
        <f>'R&amp;P'!F41</f>
        <v>Livelihood and Enterprise Development Programme (LEDP) - Home Based Cloth Value Added products- Karur</v>
      </c>
      <c r="C39" s="144">
        <f>'R&amp;P'!G41</f>
        <v>497500</v>
      </c>
      <c r="D39" s="136"/>
      <c r="E39" s="139"/>
      <c r="F39" s="143"/>
      <c r="G39" s="143"/>
      <c r="H39" s="143"/>
    </row>
    <row r="40" spans="1:8" ht="15.75">
      <c r="A40" s="139" t="s">
        <v>11</v>
      </c>
      <c r="B40" s="144" t="str">
        <f>'R&amp;P'!F42</f>
        <v>Palmyra collection, Plantation</v>
      </c>
      <c r="C40" s="144">
        <f>'R&amp;P'!G42</f>
        <v>80000</v>
      </c>
      <c r="D40" s="136"/>
      <c r="E40" s="139"/>
      <c r="F40" s="143"/>
      <c r="G40" s="143"/>
      <c r="H40" s="143"/>
    </row>
    <row r="41" spans="1:8" ht="31.5">
      <c r="A41" s="139" t="s">
        <v>11</v>
      </c>
      <c r="B41" s="144" t="str">
        <f>'R&amp;P'!F43</f>
        <v>pepper, coffee value added products at kollihills Cluster formation field programmes</v>
      </c>
      <c r="C41" s="144">
        <f>'R&amp;P'!G43</f>
        <v>40000</v>
      </c>
      <c r="D41" s="136"/>
      <c r="E41" s="139"/>
      <c r="F41" s="143"/>
      <c r="G41" s="143"/>
      <c r="H41" s="143"/>
    </row>
    <row r="42" spans="1:8" ht="31.5">
      <c r="A42" s="139" t="s">
        <v>11</v>
      </c>
      <c r="B42" s="144" t="str">
        <f>'R&amp;P'!F44</f>
        <v>FPO Formation and Development- RSA ,Karur and Tirupur</v>
      </c>
      <c r="C42" s="144">
        <f>'R&amp;P'!G44</f>
        <v>600000</v>
      </c>
      <c r="D42" s="136"/>
      <c r="E42" s="139"/>
      <c r="F42" s="143"/>
      <c r="G42" s="143"/>
      <c r="H42" s="143"/>
    </row>
    <row r="43" spans="1:8" ht="31.5">
      <c r="A43" s="139"/>
      <c r="B43" s="144" t="str">
        <f>'R&amp;P'!F45</f>
        <v>Cluster Development support in Coconut value added products , Erode</v>
      </c>
      <c r="C43" s="144">
        <f>'R&amp;P'!G45</f>
        <v>75000</v>
      </c>
      <c r="D43" s="136"/>
      <c r="E43" s="139"/>
      <c r="F43" s="143"/>
      <c r="G43" s="143"/>
      <c r="H43" s="143"/>
    </row>
    <row r="44" spans="1:8" ht="15.75">
      <c r="A44" s="139" t="s">
        <v>11</v>
      </c>
      <c r="B44" s="144" t="str">
        <f>'R&amp;P'!F46</f>
        <v>Awareness programme of ACABC Scheme</v>
      </c>
      <c r="C44" s="144">
        <f>'R&amp;P'!G46</f>
        <v>100000</v>
      </c>
      <c r="D44" s="136"/>
      <c r="E44" s="139"/>
      <c r="F44" s="143"/>
      <c r="G44" s="143"/>
      <c r="H44" s="143"/>
    </row>
    <row r="45" spans="1:8" ht="31.5">
      <c r="A45" s="139" t="s">
        <v>11</v>
      </c>
      <c r="B45" s="144" t="str">
        <f>'R&amp;P'!F47</f>
        <v>FPO Development Activities - Resource Agency- Erode and Tirupur</v>
      </c>
      <c r="C45" s="144">
        <f>'R&amp;P'!G47</f>
        <v>409260</v>
      </c>
      <c r="D45" s="136"/>
      <c r="E45" s="139"/>
      <c r="F45" s="143"/>
      <c r="G45" s="143"/>
      <c r="H45" s="143"/>
    </row>
    <row r="46" spans="1:8" ht="15.75">
      <c r="A46" s="139" t="s">
        <v>11</v>
      </c>
      <c r="B46" s="144" t="str">
        <f>'R&amp;P'!F48</f>
        <v>Training on value addition  for Tribal Peoples</v>
      </c>
      <c r="C46" s="144">
        <f>'R&amp;P'!G48</f>
        <v>75000</v>
      </c>
      <c r="D46" s="136"/>
      <c r="E46" s="139"/>
      <c r="F46" s="143"/>
      <c r="G46" s="143"/>
      <c r="H46" s="143"/>
    </row>
    <row r="47" spans="1:8" ht="31.5">
      <c r="A47" s="139" t="s">
        <v>11</v>
      </c>
      <c r="B47" s="144" t="str">
        <f>'R&amp;P'!F49</f>
        <v>Transgender Development- MEDP on food value added products, tirupur</v>
      </c>
      <c r="C47" s="144">
        <f>'R&amp;P'!G49</f>
        <v>90000</v>
      </c>
      <c r="D47" s="136"/>
      <c r="E47" s="139"/>
      <c r="F47" s="143"/>
      <c r="G47" s="143"/>
      <c r="H47" s="143"/>
    </row>
    <row r="48" spans="1:8" ht="15.75">
      <c r="A48" s="139"/>
      <c r="B48" s="144" t="str">
        <f>'R&amp;P'!F50</f>
        <v>Transgender Development- Marketing Supports</v>
      </c>
      <c r="C48" s="144">
        <f>'R&amp;P'!G50</f>
        <v>60000</v>
      </c>
      <c r="D48" s="136"/>
      <c r="E48" s="139"/>
      <c r="F48" s="143"/>
      <c r="G48" s="143"/>
      <c r="H48" s="143"/>
    </row>
    <row r="49" spans="1:8" ht="31.5">
      <c r="A49" s="139" t="s">
        <v>11</v>
      </c>
      <c r="B49" s="144" t="str">
        <f>'R&amp;P'!F51</f>
        <v>Women Capacity Building- Awareness in Ecofriendly  products and its marketing for women’s</v>
      </c>
      <c r="C49" s="144">
        <f>'R&amp;P'!G51</f>
        <v>125000</v>
      </c>
      <c r="D49" s="136"/>
      <c r="E49" s="139"/>
      <c r="F49" s="143"/>
      <c r="G49" s="143"/>
      <c r="H49" s="143"/>
    </row>
    <row r="50" spans="1:8" ht="31.5">
      <c r="A50" s="139" t="s">
        <v>11</v>
      </c>
      <c r="B50" s="144" t="str">
        <f>'R&amp;P'!F52</f>
        <v>Micro Enterprise Development programme(MEDP) on food value added Products -pallapatty,karur</v>
      </c>
      <c r="C50" s="144">
        <f>'R&amp;P'!G52</f>
        <v>10000</v>
      </c>
      <c r="D50" s="136"/>
      <c r="E50" s="139"/>
      <c r="F50" s="143"/>
      <c r="G50" s="143"/>
      <c r="H50" s="143"/>
    </row>
    <row r="51" spans="1:8" ht="31.5">
      <c r="A51" s="139" t="s">
        <v>11</v>
      </c>
      <c r="B51" s="144" t="str">
        <f>'R&amp;P'!F53</f>
        <v>Micro Enterprise Development programme(MEDP) on Various wood crafts  -Salem</v>
      </c>
      <c r="C51" s="144">
        <f>'R&amp;P'!G53</f>
        <v>10000</v>
      </c>
      <c r="D51" s="136"/>
      <c r="E51" s="139"/>
      <c r="F51" s="143"/>
      <c r="G51" s="143"/>
      <c r="H51" s="143"/>
    </row>
    <row r="52" spans="1:8" ht="47.25">
      <c r="A52" s="139" t="s">
        <v>11</v>
      </c>
      <c r="B52" s="144" t="str">
        <f>'R&amp;P'!F54</f>
        <v>Livelihood and Enterprise Development Programme (LEDP) - Jute Value Added Products Handholding  Tirupur</v>
      </c>
      <c r="C52" s="144">
        <f>'R&amp;P'!G54</f>
        <v>25000</v>
      </c>
      <c r="D52" s="136"/>
      <c r="E52" s="139"/>
      <c r="F52" s="143"/>
      <c r="G52" s="143"/>
      <c r="H52" s="143"/>
    </row>
    <row r="53" spans="1:8" ht="15.75">
      <c r="A53" s="139" t="s">
        <v>11</v>
      </c>
      <c r="B53" s="144" t="str">
        <f>'R&amp;P'!F55</f>
        <v>NABARD Thethupatty Rual Haat , Aravakurichi ,Karur</v>
      </c>
      <c r="C53" s="144">
        <f>'R&amp;P'!G55</f>
        <v>2000000</v>
      </c>
      <c r="D53" s="136"/>
      <c r="E53" s="139"/>
      <c r="F53" s="143"/>
      <c r="G53" s="143"/>
      <c r="H53" s="143"/>
    </row>
    <row r="54" spans="1:8" ht="15.75">
      <c r="A54" s="144"/>
      <c r="B54" s="144"/>
      <c r="C54" s="144"/>
      <c r="D54" s="136"/>
      <c r="E54" s="139"/>
      <c r="F54" s="143"/>
      <c r="G54" s="143"/>
      <c r="H54" s="143"/>
    </row>
    <row r="55" spans="1:8" ht="15.75">
      <c r="A55" s="139"/>
      <c r="B55" s="144"/>
      <c r="C55" s="144"/>
      <c r="D55" s="136"/>
      <c r="E55" s="139"/>
      <c r="F55" s="143"/>
      <c r="G55" s="143"/>
      <c r="H55" s="143"/>
    </row>
    <row r="56" spans="1:8" ht="15.75">
      <c r="A56" s="145"/>
      <c r="B56" s="146"/>
      <c r="C56" s="146"/>
      <c r="D56" s="147"/>
      <c r="E56" s="145"/>
      <c r="F56" s="148"/>
      <c r="G56" s="148"/>
      <c r="H56" s="148" t="s">
        <v>134</v>
      </c>
    </row>
    <row r="57" spans="1:8" ht="15.75">
      <c r="A57" s="149"/>
      <c r="B57" s="150"/>
      <c r="C57" s="150"/>
      <c r="D57" s="151" t="s">
        <v>135</v>
      </c>
      <c r="E57" s="149"/>
      <c r="F57" s="152"/>
      <c r="G57" s="152"/>
      <c r="H57" s="152"/>
    </row>
    <row r="58" spans="1:8" ht="15.75">
      <c r="A58" s="153"/>
      <c r="B58" s="154"/>
      <c r="C58" s="154"/>
      <c r="D58" s="155"/>
      <c r="E58" s="153"/>
      <c r="F58" s="156"/>
      <c r="G58" s="156"/>
      <c r="H58" s="156"/>
    </row>
    <row r="59" spans="1:8" ht="15.75">
      <c r="A59" s="133"/>
      <c r="B59" s="134" t="s">
        <v>130</v>
      </c>
      <c r="C59" s="243" t="s">
        <v>4</v>
      </c>
      <c r="D59" s="244"/>
      <c r="E59" s="134"/>
      <c r="F59" s="134" t="s">
        <v>131</v>
      </c>
      <c r="G59" s="243" t="s">
        <v>4</v>
      </c>
      <c r="H59" s="244"/>
    </row>
    <row r="60" spans="1:8" ht="15.75">
      <c r="A60" s="135"/>
      <c r="B60" s="157"/>
      <c r="C60" s="158"/>
      <c r="D60" s="159"/>
      <c r="E60" s="157"/>
      <c r="F60" s="157"/>
      <c r="G60" s="158"/>
      <c r="H60" s="159"/>
    </row>
    <row r="61" spans="1:8" ht="15.75">
      <c r="A61" s="139" t="s">
        <v>11</v>
      </c>
      <c r="B61" s="144" t="str">
        <f>'R&amp;P'!F63</f>
        <v>Workshop on value addition of Agro produce</v>
      </c>
      <c r="C61" s="144">
        <f>'R&amp;P'!G63</f>
        <v>70000</v>
      </c>
      <c r="D61" s="136"/>
      <c r="E61" s="139"/>
      <c r="F61" s="143"/>
      <c r="G61" s="143"/>
      <c r="H61" s="143"/>
    </row>
    <row r="62" spans="1:8" ht="15.75">
      <c r="A62" s="139"/>
      <c r="B62" s="144" t="str">
        <f>'R&amp;P'!F64</f>
        <v>Capcity building programme for NGO</v>
      </c>
      <c r="C62" s="144">
        <f>'R&amp;P'!G64</f>
        <v>20000</v>
      </c>
      <c r="D62" s="136"/>
      <c r="E62" s="139"/>
      <c r="F62" s="143"/>
      <c r="G62" s="143"/>
      <c r="H62" s="143"/>
    </row>
    <row r="63" spans="1:8" ht="15.75">
      <c r="A63" s="139"/>
      <c r="B63" s="144" t="str">
        <f>'R&amp;P'!F65</f>
        <v>Climate changes adoptaion - EDP awareness</v>
      </c>
      <c r="C63" s="144">
        <f>'R&amp;P'!G65</f>
        <v>50000</v>
      </c>
      <c r="D63" s="136"/>
      <c r="E63" s="139"/>
      <c r="F63" s="143"/>
      <c r="G63" s="143"/>
      <c r="H63" s="143"/>
    </row>
    <row r="64" spans="1:8" ht="31.5">
      <c r="A64" s="139"/>
      <c r="B64" s="144" t="str">
        <f>'R&amp;P'!F66</f>
        <v>Wealth from Biodegradable Waste - Development activities</v>
      </c>
      <c r="C64" s="144">
        <f>'R&amp;P'!G66</f>
        <v>100000</v>
      </c>
      <c r="D64" s="136"/>
      <c r="E64" s="139"/>
      <c r="F64" s="143"/>
      <c r="G64" s="143"/>
      <c r="H64" s="143"/>
    </row>
    <row r="65" spans="1:8" ht="31.5">
      <c r="A65" s="139" t="s">
        <v>11</v>
      </c>
      <c r="B65" s="144" t="str">
        <f>'R&amp;P'!F67</f>
        <v>Skill Development Programme on Jute Value Added Products Handholding</v>
      </c>
      <c r="C65" s="144">
        <f>'R&amp;P'!G67</f>
        <v>28000</v>
      </c>
      <c r="D65" s="136"/>
      <c r="E65" s="139"/>
      <c r="F65" s="143"/>
      <c r="G65" s="143"/>
      <c r="H65" s="143"/>
    </row>
    <row r="66" spans="1:8" ht="31.5">
      <c r="A66" s="139" t="s">
        <v>11</v>
      </c>
      <c r="B66" s="144" t="str">
        <f>'R&amp;P'!F68</f>
        <v>Awareness programme in importance of Nutrients for children</v>
      </c>
      <c r="C66" s="144">
        <f>'R&amp;P'!G68</f>
        <v>50000</v>
      </c>
      <c r="D66" s="136"/>
      <c r="E66" s="139"/>
      <c r="F66" s="143"/>
      <c r="G66" s="143"/>
      <c r="H66" s="143"/>
    </row>
    <row r="67" spans="1:8" ht="15.75">
      <c r="A67" s="139" t="s">
        <v>11</v>
      </c>
      <c r="B67" s="144" t="str">
        <f>'R&amp;P'!F69</f>
        <v>Eye Camp and Medical Camp</v>
      </c>
      <c r="C67" s="144">
        <f>'R&amp;P'!G69</f>
        <v>80000</v>
      </c>
      <c r="D67" s="136"/>
      <c r="E67" s="139"/>
      <c r="F67" s="143"/>
      <c r="G67" s="143"/>
      <c r="H67" s="143"/>
    </row>
    <row r="68" spans="1:8" ht="15.75">
      <c r="A68" s="139" t="s">
        <v>11</v>
      </c>
      <c r="B68" s="144" t="str">
        <f>'R&amp;P'!F70</f>
        <v>Blood Camp and Medical Camp</v>
      </c>
      <c r="C68" s="144">
        <f>'R&amp;P'!G70</f>
        <v>110000</v>
      </c>
      <c r="D68" s="136"/>
      <c r="E68" s="139"/>
      <c r="F68" s="143"/>
      <c r="G68" s="143"/>
      <c r="H68" s="143"/>
    </row>
    <row r="69" spans="1:8" ht="15.75">
      <c r="A69" s="139" t="s">
        <v>11</v>
      </c>
      <c r="B69" s="144" t="str">
        <f>'R&amp;P'!F71</f>
        <v>Cloth products training and production</v>
      </c>
      <c r="C69" s="144">
        <f>'R&amp;P'!G71</f>
        <v>200000</v>
      </c>
      <c r="D69" s="136"/>
      <c r="E69" s="139"/>
      <c r="F69" s="143"/>
      <c r="G69" s="143"/>
      <c r="H69" s="143"/>
    </row>
    <row r="70" spans="1:8" ht="15.75">
      <c r="A70" s="139" t="s">
        <v>11</v>
      </c>
      <c r="B70" s="144" t="str">
        <f>'R&amp;P'!F72</f>
        <v>Farmers Extensions with Marketing supports</v>
      </c>
      <c r="C70" s="144">
        <f>'R&amp;P'!G72</f>
        <v>500000</v>
      </c>
      <c r="D70" s="136"/>
      <c r="E70" s="139"/>
      <c r="F70" s="143"/>
      <c r="G70" s="143"/>
      <c r="H70" s="143"/>
    </row>
    <row r="71" spans="1:8" ht="15.75">
      <c r="A71" s="139" t="s">
        <v>11</v>
      </c>
      <c r="B71" s="144" t="str">
        <f>'R&amp;P'!F73</f>
        <v>Saplings Plantations</v>
      </c>
      <c r="C71" s="144">
        <f>'R&amp;P'!G73</f>
        <v>115000</v>
      </c>
      <c r="D71" s="136"/>
      <c r="E71" s="139"/>
      <c r="F71" s="143"/>
      <c r="G71" s="143"/>
      <c r="H71" s="143"/>
    </row>
    <row r="72" spans="1:8" ht="15.75">
      <c r="A72" s="139" t="s">
        <v>11</v>
      </c>
      <c r="B72" s="144" t="str">
        <f>'R&amp;P'!F74</f>
        <v>Agriculture Extension Services Centre</v>
      </c>
      <c r="C72" s="144">
        <f>'R&amp;P'!G74</f>
        <v>396500</v>
      </c>
      <c r="D72" s="136"/>
      <c r="E72" s="139"/>
      <c r="F72" s="143"/>
      <c r="G72" s="143"/>
      <c r="H72" s="143"/>
    </row>
    <row r="73" spans="1:8" ht="15.75">
      <c r="A73" s="139" t="s">
        <v>11</v>
      </c>
      <c r="B73" s="144" t="str">
        <f>'R&amp;P'!F75</f>
        <v>Bank Charges</v>
      </c>
      <c r="C73" s="160">
        <f>'R&amp;P'!G75</f>
        <v>1979.41</v>
      </c>
      <c r="D73" s="136">
        <f>SUM(C10:C73)</f>
        <v>11211274.41</v>
      </c>
      <c r="E73" s="139"/>
      <c r="F73" s="143"/>
      <c r="G73" s="143"/>
      <c r="H73" s="143"/>
    </row>
    <row r="74" spans="1:8" ht="15.75">
      <c r="A74" s="139"/>
      <c r="B74" s="144"/>
      <c r="C74" s="144"/>
      <c r="D74" s="136"/>
      <c r="E74" s="139"/>
      <c r="F74" s="143"/>
      <c r="G74" s="143"/>
      <c r="H74" s="143"/>
    </row>
    <row r="75" spans="1:8" ht="15.75">
      <c r="A75" s="139" t="s">
        <v>11</v>
      </c>
      <c r="B75" s="136" t="s">
        <v>136</v>
      </c>
      <c r="C75" s="141"/>
      <c r="D75" s="141">
        <f>'Fixed Assets'!G51</f>
        <v>544952.38749999995</v>
      </c>
      <c r="E75" s="139"/>
      <c r="F75" s="143"/>
      <c r="G75" s="143"/>
      <c r="H75" s="143"/>
    </row>
    <row r="76" spans="1:8" ht="15.75">
      <c r="A76" s="139"/>
      <c r="B76" s="136"/>
      <c r="C76" s="141"/>
      <c r="D76" s="141"/>
      <c r="E76" s="139"/>
      <c r="F76" s="143"/>
      <c r="G76" s="143"/>
      <c r="H76" s="143"/>
    </row>
    <row r="77" spans="1:8" ht="15.75">
      <c r="A77" s="139" t="s">
        <v>11</v>
      </c>
      <c r="B77" s="136" t="s">
        <v>137</v>
      </c>
      <c r="C77" s="141"/>
      <c r="D77" s="141">
        <f>H79-D75-D73</f>
        <v>5132093.2024999997</v>
      </c>
      <c r="E77" s="139"/>
      <c r="F77" s="143"/>
      <c r="G77" s="143"/>
      <c r="H77" s="143"/>
    </row>
    <row r="78" spans="1:8" ht="15.75">
      <c r="A78" s="139"/>
      <c r="B78" s="136"/>
      <c r="C78" s="141"/>
      <c r="D78" s="141"/>
      <c r="E78" s="139"/>
      <c r="F78" s="143"/>
      <c r="G78" s="143"/>
      <c r="H78" s="143"/>
    </row>
    <row r="79" spans="1:8" ht="15.75">
      <c r="A79" s="161"/>
      <c r="B79" s="134" t="s">
        <v>114</v>
      </c>
      <c r="C79" s="162"/>
      <c r="D79" s="162">
        <f>SUM(D68:D77)</f>
        <v>16888320</v>
      </c>
      <c r="E79" s="163"/>
      <c r="F79" s="134" t="s">
        <v>114</v>
      </c>
      <c r="G79" s="162"/>
      <c r="H79" s="162">
        <f>SUM(H9:H78)</f>
        <v>16888320</v>
      </c>
    </row>
    <row r="80" spans="1:8" ht="15.75">
      <c r="A80" s="149"/>
      <c r="B80" s="164"/>
      <c r="C80" s="165"/>
      <c r="D80" s="166"/>
      <c r="E80" s="164"/>
      <c r="F80" s="165"/>
      <c r="G80" s="165"/>
    </row>
    <row r="81" spans="1:8" ht="15.75">
      <c r="A81" s="167" t="str">
        <f>'R&amp;P'!A104</f>
        <v>Place: Erode</v>
      </c>
      <c r="B81" s="168"/>
      <c r="C81" s="168"/>
      <c r="D81" s="169"/>
      <c r="E81" s="169"/>
      <c r="F81" s="170"/>
      <c r="H81" s="171" t="str">
        <f>'R&amp;P'!H104</f>
        <v>Subject to our report in</v>
      </c>
    </row>
    <row r="82" spans="1:8" ht="15.75">
      <c r="A82" s="167" t="str">
        <f>'R&amp;P'!A105</f>
        <v>Date: 13.08.2022</v>
      </c>
      <c r="B82" s="168"/>
      <c r="C82" s="168"/>
      <c r="D82" s="168"/>
      <c r="E82" s="168"/>
      <c r="F82" s="170"/>
      <c r="H82" s="171" t="str">
        <f>'R&amp;P'!H105</f>
        <v>Form No. 10B of even date</v>
      </c>
    </row>
  </sheetData>
  <mergeCells count="9">
    <mergeCell ref="C35:D35"/>
    <mergeCell ref="G35:H35"/>
    <mergeCell ref="C59:D59"/>
    <mergeCell ref="G59:H59"/>
    <mergeCell ref="A1:H1"/>
    <mergeCell ref="A3:H3"/>
    <mergeCell ref="A5:H5"/>
    <mergeCell ref="C7:D7"/>
    <mergeCell ref="G7:H7"/>
  </mergeCells>
  <pageMargins left="0.27559055118110198" right="0.196850393700787" top="0.59055118110236204" bottom="0.27559055118110198" header="0.31496062992126" footer="0.31496062992126"/>
  <pageSetup scale="81" orientation="landscape" r:id="rId1"/>
  <rowBreaks count="1" manualBreakCount="1"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opLeftCell="A15" workbookViewId="0">
      <selection activeCell="C36" sqref="C36"/>
    </sheetView>
  </sheetViews>
  <sheetFormatPr defaultColWidth="9.140625" defaultRowHeight="15.75"/>
  <cols>
    <col min="1" max="1" width="29.5703125" style="99" customWidth="1"/>
    <col min="2" max="2" width="18" style="100"/>
    <col min="3" max="3" width="17.28515625" style="99" customWidth="1"/>
    <col min="4" max="4" width="28" style="99" customWidth="1"/>
    <col min="5" max="5" width="16.5703125" style="99" customWidth="1"/>
    <col min="6" max="6" width="17.7109375" style="99" customWidth="1"/>
    <col min="7" max="7" width="9.140625" style="99"/>
    <col min="8" max="8" width="16" style="99" customWidth="1"/>
    <col min="9" max="9" width="18.7109375" style="99" customWidth="1"/>
    <col min="10" max="10" width="14.28515625" style="99"/>
    <col min="11" max="16384" width="9.140625" style="99"/>
  </cols>
  <sheetData>
    <row r="1" spans="1:6">
      <c r="A1" s="245" t="str">
        <f>'R&amp;P'!A2:G2</f>
        <v>IMAIGAL TRUST</v>
      </c>
      <c r="B1" s="245"/>
      <c r="C1" s="245"/>
      <c r="D1" s="245"/>
      <c r="E1" s="245"/>
      <c r="F1" s="245"/>
    </row>
    <row r="2" spans="1:6" ht="12" customHeight="1">
      <c r="A2" s="101"/>
      <c r="B2" s="102"/>
      <c r="C2" s="101"/>
      <c r="D2" s="101"/>
      <c r="E2" s="101"/>
    </row>
    <row r="3" spans="1:6" ht="14.25" customHeight="1">
      <c r="A3" s="245" t="str">
        <f>'R&amp;P'!A4:G4</f>
        <v>NO.41, MEKKELATHOTTAM, ALAM PALAYAM, SIRUKALANJI, UTHUKULI, ERODE,TAMILNADU - 638751</v>
      </c>
      <c r="B3" s="245"/>
      <c r="C3" s="245"/>
      <c r="D3" s="245"/>
      <c r="E3" s="245"/>
      <c r="F3" s="245"/>
    </row>
    <row r="4" spans="1:6" ht="12" customHeight="1">
      <c r="A4" s="101"/>
      <c r="B4" s="102"/>
      <c r="C4" s="101"/>
      <c r="D4" s="101"/>
      <c r="E4" s="101"/>
    </row>
    <row r="5" spans="1:6">
      <c r="A5" s="246" t="s">
        <v>138</v>
      </c>
      <c r="B5" s="246"/>
      <c r="C5" s="246"/>
      <c r="D5" s="246"/>
      <c r="E5" s="246"/>
      <c r="F5" s="246"/>
    </row>
    <row r="6" spans="1:6" ht="12" customHeight="1">
      <c r="A6" s="104"/>
      <c r="B6" s="105"/>
      <c r="C6" s="104"/>
      <c r="D6" s="104"/>
      <c r="E6" s="104"/>
    </row>
    <row r="7" spans="1:6">
      <c r="A7" s="106" t="s">
        <v>139</v>
      </c>
      <c r="B7" s="247" t="s">
        <v>4</v>
      </c>
      <c r="C7" s="248"/>
      <c r="D7" s="106" t="s">
        <v>85</v>
      </c>
      <c r="E7" s="247" t="s">
        <v>4</v>
      </c>
      <c r="F7" s="248"/>
    </row>
    <row r="8" spans="1:6">
      <c r="A8" s="107"/>
      <c r="B8" s="108"/>
      <c r="C8" s="107"/>
      <c r="D8" s="107"/>
      <c r="E8" s="107"/>
      <c r="F8" s="107"/>
    </row>
    <row r="9" spans="1:6">
      <c r="A9" s="109" t="s">
        <v>140</v>
      </c>
      <c r="B9" s="79"/>
      <c r="C9" s="110"/>
      <c r="D9" s="109" t="s">
        <v>141</v>
      </c>
      <c r="E9" s="110"/>
      <c r="F9" s="110"/>
    </row>
    <row r="10" spans="1:6">
      <c r="A10" s="111" t="s">
        <v>142</v>
      </c>
      <c r="B10" s="79">
        <v>8420225.6400000006</v>
      </c>
      <c r="C10" s="79"/>
      <c r="D10" s="111" t="s">
        <v>143</v>
      </c>
      <c r="E10" s="79"/>
      <c r="F10" s="79">
        <f>'Fixed Assets'!H51</f>
        <v>4448779.1124999998</v>
      </c>
    </row>
    <row r="11" spans="1:6">
      <c r="A11" s="111" t="s">
        <v>144</v>
      </c>
      <c r="B11" s="79"/>
      <c r="C11" s="79"/>
      <c r="D11" s="112"/>
      <c r="E11" s="79"/>
      <c r="F11" s="79"/>
    </row>
    <row r="12" spans="1:6">
      <c r="A12" s="113" t="s">
        <v>145</v>
      </c>
      <c r="B12" s="114">
        <f>'I&amp;E'!D77</f>
        <v>5132093.2024999997</v>
      </c>
      <c r="C12" s="79">
        <f>B10+B12</f>
        <v>13552318.842499999</v>
      </c>
      <c r="D12" s="115" t="s">
        <v>146</v>
      </c>
      <c r="E12" s="79"/>
      <c r="F12" s="79"/>
    </row>
    <row r="13" spans="1:6">
      <c r="A13" s="110"/>
      <c r="C13" s="116"/>
      <c r="D13" s="111" t="s">
        <v>147</v>
      </c>
      <c r="E13" s="79">
        <v>600000</v>
      </c>
      <c r="F13" s="116"/>
    </row>
    <row r="14" spans="1:6">
      <c r="A14" s="110"/>
      <c r="C14" s="116"/>
      <c r="D14" s="111" t="s">
        <v>148</v>
      </c>
      <c r="E14" s="116">
        <v>250000</v>
      </c>
      <c r="F14" s="117"/>
    </row>
    <row r="15" spans="1:6">
      <c r="A15" s="111"/>
      <c r="C15" s="116"/>
      <c r="D15" s="111" t="s">
        <v>149</v>
      </c>
      <c r="E15" s="118">
        <v>120000</v>
      </c>
      <c r="F15" s="116">
        <f>SUM(E13:E15)</f>
        <v>970000</v>
      </c>
    </row>
    <row r="16" spans="1:6">
      <c r="A16" s="111"/>
      <c r="B16" s="116"/>
      <c r="C16" s="79"/>
      <c r="D16" s="111"/>
      <c r="E16" s="119"/>
      <c r="F16" s="116"/>
    </row>
    <row r="17" spans="1:10">
      <c r="A17" s="111"/>
      <c r="B17" s="116"/>
      <c r="C17" s="79"/>
      <c r="D17" s="111" t="s">
        <v>150</v>
      </c>
      <c r="E17" s="116"/>
      <c r="F17" s="116"/>
    </row>
    <row r="18" spans="1:10">
      <c r="A18" s="111"/>
      <c r="B18" s="116"/>
      <c r="C18" s="79"/>
      <c r="D18" s="111" t="s">
        <v>151</v>
      </c>
      <c r="E18" s="116">
        <v>368334</v>
      </c>
      <c r="F18" s="116">
        <f>E18</f>
        <v>368334</v>
      </c>
    </row>
    <row r="19" spans="1:10">
      <c r="A19" s="111"/>
      <c r="B19" s="116"/>
      <c r="C19" s="79"/>
      <c r="D19" s="119"/>
      <c r="E19" s="119"/>
      <c r="F19" s="116"/>
    </row>
    <row r="20" spans="1:10">
      <c r="A20" s="111"/>
      <c r="B20" s="116"/>
      <c r="C20" s="79"/>
      <c r="D20" s="111" t="s">
        <v>132</v>
      </c>
      <c r="E20" s="116">
        <v>129191</v>
      </c>
      <c r="F20" s="116"/>
    </row>
    <row r="21" spans="1:10">
      <c r="A21" s="111"/>
      <c r="B21" s="116"/>
      <c r="C21" s="79"/>
      <c r="D21" s="111" t="s">
        <v>151</v>
      </c>
      <c r="E21" s="118">
        <f>'I&amp;E'!H15</f>
        <v>40926</v>
      </c>
      <c r="F21" s="116">
        <f>SUM(E20:E21)</f>
        <v>170117</v>
      </c>
    </row>
    <row r="22" spans="1:10">
      <c r="A22" s="111"/>
      <c r="B22" s="116"/>
      <c r="C22" s="79"/>
      <c r="D22" s="111"/>
      <c r="E22" s="119"/>
      <c r="F22" s="116"/>
    </row>
    <row r="23" spans="1:10">
      <c r="A23" s="109"/>
      <c r="B23" s="117"/>
      <c r="C23" s="79"/>
      <c r="D23" s="109" t="s">
        <v>152</v>
      </c>
      <c r="E23" s="77"/>
      <c r="F23" s="77"/>
    </row>
    <row r="24" spans="1:10">
      <c r="A24" s="116"/>
      <c r="B24" s="117"/>
      <c r="C24" s="79"/>
      <c r="D24" s="111" t="str">
        <f>'R&amp;P'!F90</f>
        <v>Cash in Hand</v>
      </c>
      <c r="E24" s="111">
        <f>'R&amp;P'!G90</f>
        <v>8005</v>
      </c>
      <c r="F24" s="116"/>
      <c r="H24" s="69"/>
      <c r="I24" s="79">
        <f>B10</f>
        <v>8420225.6400000006</v>
      </c>
    </row>
    <row r="25" spans="1:10">
      <c r="A25" s="116"/>
      <c r="B25" s="117"/>
      <c r="C25" s="79"/>
      <c r="D25" s="120" t="str">
        <f>'R&amp;P'!F91</f>
        <v>Cash at Bank</v>
      </c>
      <c r="E25" s="111">
        <f>'R&amp;P'!G91</f>
        <v>0</v>
      </c>
      <c r="F25" s="116"/>
      <c r="H25" s="69" t="s">
        <v>153</v>
      </c>
      <c r="I25" s="100">
        <f>'I&amp;E'!H79</f>
        <v>16888320</v>
      </c>
    </row>
    <row r="26" spans="1:10">
      <c r="A26" s="116"/>
      <c r="B26" s="117"/>
      <c r="C26" s="79"/>
      <c r="D26" s="111" t="str">
        <f>'R&amp;P'!F92</f>
        <v>Canara Bank -1311</v>
      </c>
      <c r="E26" s="111">
        <f>'R&amp;P'!G92</f>
        <v>17520077</v>
      </c>
      <c r="F26" s="116"/>
      <c r="H26" s="69" t="s">
        <v>154</v>
      </c>
      <c r="I26" s="129">
        <f>'I&amp;E'!D79</f>
        <v>16888320</v>
      </c>
    </row>
    <row r="27" spans="1:10">
      <c r="A27" s="116"/>
      <c r="B27" s="117"/>
      <c r="C27" s="79"/>
      <c r="D27" s="111" t="str">
        <f>'R&amp;P'!F93</f>
        <v>Canara Bank - 1312</v>
      </c>
      <c r="E27" s="111">
        <f>'R&amp;P'!G93</f>
        <v>71094</v>
      </c>
      <c r="F27" s="116"/>
      <c r="H27" s="69" t="s">
        <v>155</v>
      </c>
      <c r="I27" s="100">
        <f>I24+I25-I26</f>
        <v>8420225.6400000006</v>
      </c>
      <c r="J27" s="99" t="s">
        <v>155</v>
      </c>
    </row>
    <row r="28" spans="1:10">
      <c r="A28" s="116"/>
      <c r="B28" s="117"/>
      <c r="C28" s="79"/>
      <c r="D28" s="111" t="str">
        <f>'R&amp;P'!F95</f>
        <v>Canara Bank - 5778</v>
      </c>
      <c r="E28" s="111">
        <f>'R&amp;P'!G95</f>
        <v>1670480</v>
      </c>
      <c r="F28" s="116"/>
      <c r="H28" s="69"/>
      <c r="I28" s="100"/>
      <c r="J28" s="126"/>
    </row>
    <row r="29" spans="1:10">
      <c r="A29" s="116"/>
      <c r="B29" s="117"/>
      <c r="C29" s="79"/>
      <c r="D29" s="111" t="str">
        <f>'R&amp;P'!F96</f>
        <v>Canana Bank - 5779</v>
      </c>
      <c r="E29" s="111">
        <f>'R&amp;P'!G96</f>
        <v>527456</v>
      </c>
      <c r="F29" s="116"/>
      <c r="H29" s="69"/>
      <c r="I29" s="100"/>
    </row>
    <row r="30" spans="1:10">
      <c r="A30" s="111"/>
      <c r="B30" s="117"/>
      <c r="C30" s="79"/>
      <c r="D30" s="111" t="str">
        <f>'R&amp;P'!F98</f>
        <v>Union Bank of India- 2634</v>
      </c>
      <c r="E30" s="111">
        <f>'R&amp;P'!G98</f>
        <v>415179.05</v>
      </c>
      <c r="F30" s="116">
        <f>SUM(E24:E30)</f>
        <v>20212291.050000001</v>
      </c>
      <c r="I30" s="126">
        <f>+I25-I26</f>
        <v>0</v>
      </c>
    </row>
    <row r="31" spans="1:10">
      <c r="A31" s="111"/>
      <c r="B31" s="117"/>
      <c r="C31" s="79"/>
      <c r="D31" s="111"/>
      <c r="E31" s="121"/>
      <c r="F31" s="116"/>
      <c r="I31" s="69"/>
    </row>
    <row r="32" spans="1:10">
      <c r="A32" s="106" t="s">
        <v>114</v>
      </c>
      <c r="B32" s="122"/>
      <c r="C32" s="123">
        <f>SUM(C8:C31)</f>
        <v>13552318.842499999</v>
      </c>
      <c r="D32" s="106" t="s">
        <v>114</v>
      </c>
      <c r="E32" s="122"/>
      <c r="F32" s="123">
        <f>SUM(F8:F31)</f>
        <v>26169521.162500001</v>
      </c>
    </row>
    <row r="33" spans="1:6">
      <c r="B33" s="124"/>
    </row>
    <row r="34" spans="1:6">
      <c r="A34" s="125" t="str">
        <f>'R&amp;P'!A104</f>
        <v>Place: Erode</v>
      </c>
      <c r="C34" s="126" t="s">
        <v>156</v>
      </c>
      <c r="D34" s="127"/>
      <c r="F34" s="128" t="s">
        <v>116</v>
      </c>
    </row>
    <row r="35" spans="1:6">
      <c r="A35" s="125" t="str">
        <f>'R&amp;P'!A105</f>
        <v>Date: 13.08.2022</v>
      </c>
      <c r="C35" s="69"/>
      <c r="D35" s="127"/>
      <c r="F35" s="128" t="s">
        <v>118</v>
      </c>
    </row>
    <row r="37" spans="1:6">
      <c r="C37" s="126">
        <f>C32-F32</f>
        <v>-12617202.32</v>
      </c>
      <c r="D37" s="69"/>
    </row>
    <row r="38" spans="1:6">
      <c r="D38" s="69"/>
    </row>
  </sheetData>
  <mergeCells count="5">
    <mergeCell ref="A1:F1"/>
    <mergeCell ref="A3:F3"/>
    <mergeCell ref="A5:F5"/>
    <mergeCell ref="B7:C7"/>
    <mergeCell ref="E7:F7"/>
  </mergeCells>
  <pageMargins left="0.74803149606299202" right="0.74803149606299202" top="0.59055118110236204" bottom="0.47244094488188998" header="0.31496062992126" footer="0.511811023622047"/>
  <pageSetup scale="95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view="pageBreakPreview" zoomScaleNormal="100" workbookViewId="0">
      <selection sqref="A1:H1"/>
    </sheetView>
  </sheetViews>
  <sheetFormatPr defaultColWidth="9.140625" defaultRowHeight="15.75"/>
  <cols>
    <col min="1" max="1" width="7.28515625" style="69" customWidth="1"/>
    <col min="2" max="2" width="40.28515625" style="69"/>
    <col min="3" max="3" width="15" style="69" customWidth="1"/>
    <col min="4" max="4" width="14.5703125" style="69" customWidth="1"/>
    <col min="5" max="5" width="16.85546875" style="69" customWidth="1"/>
    <col min="6" max="6" width="10.28515625" style="69" customWidth="1"/>
    <col min="7" max="7" width="15.5703125" style="69" customWidth="1"/>
    <col min="8" max="8" width="15.140625" style="69" customWidth="1"/>
    <col min="9" max="16384" width="9.140625" style="69"/>
  </cols>
  <sheetData>
    <row r="1" spans="1:8">
      <c r="A1" s="249" t="str">
        <f>'R&amp;P'!A2:G2</f>
        <v>IMAIGAL TRUST</v>
      </c>
      <c r="B1" s="249"/>
      <c r="C1" s="249"/>
      <c r="D1" s="249"/>
      <c r="E1" s="249"/>
      <c r="F1" s="249"/>
      <c r="G1" s="249"/>
      <c r="H1" s="249"/>
    </row>
    <row r="2" spans="1:8">
      <c r="C2" s="70"/>
    </row>
    <row r="3" spans="1:8">
      <c r="A3" s="249" t="s">
        <v>157</v>
      </c>
      <c r="B3" s="249"/>
      <c r="C3" s="249"/>
      <c r="D3" s="249"/>
      <c r="E3" s="249"/>
      <c r="F3" s="249"/>
      <c r="G3" s="249"/>
      <c r="H3" s="249"/>
    </row>
    <row r="4" spans="1:8" ht="11.25" customHeight="1"/>
    <row r="5" spans="1:8" ht="54.75" customHeight="1">
      <c r="A5" s="71" t="s">
        <v>158</v>
      </c>
      <c r="B5" s="71" t="s">
        <v>159</v>
      </c>
      <c r="C5" s="71" t="s">
        <v>160</v>
      </c>
      <c r="D5" s="71" t="s">
        <v>161</v>
      </c>
      <c r="E5" s="71" t="s">
        <v>162</v>
      </c>
      <c r="F5" s="71" t="s">
        <v>163</v>
      </c>
      <c r="G5" s="71" t="s">
        <v>164</v>
      </c>
      <c r="H5" s="71" t="s">
        <v>165</v>
      </c>
    </row>
    <row r="6" spans="1:8">
      <c r="A6" s="72"/>
      <c r="B6" s="72"/>
      <c r="C6" s="72"/>
      <c r="D6" s="72"/>
      <c r="E6" s="72"/>
      <c r="F6" s="72"/>
      <c r="G6" s="72"/>
      <c r="H6" s="72"/>
    </row>
    <row r="7" spans="1:8">
      <c r="A7" s="73"/>
      <c r="B7" s="74" t="s">
        <v>166</v>
      </c>
      <c r="C7" s="73"/>
      <c r="D7" s="73"/>
      <c r="E7" s="73"/>
      <c r="F7" s="73"/>
      <c r="G7" s="73"/>
      <c r="H7" s="73"/>
    </row>
    <row r="8" spans="1:8" ht="31.5" customHeight="1">
      <c r="A8" s="75">
        <v>1</v>
      </c>
      <c r="B8" s="73" t="s">
        <v>167</v>
      </c>
      <c r="C8" s="73">
        <v>1583703</v>
      </c>
      <c r="D8" s="73">
        <f>187500+50000+50000</f>
        <v>287500</v>
      </c>
      <c r="E8" s="73">
        <f>C8+D8</f>
        <v>1871203</v>
      </c>
      <c r="F8" s="76">
        <v>0.05</v>
      </c>
      <c r="G8" s="73">
        <f>E8*F8</f>
        <v>93560.15</v>
      </c>
      <c r="H8" s="73">
        <f>E8-G8</f>
        <v>1777642.85</v>
      </c>
    </row>
    <row r="9" spans="1:8">
      <c r="A9" s="75"/>
      <c r="B9" s="73"/>
      <c r="C9" s="73"/>
      <c r="D9" s="73"/>
      <c r="E9" s="73"/>
      <c r="F9" s="76"/>
      <c r="G9" s="73"/>
      <c r="H9" s="73"/>
    </row>
    <row r="10" spans="1:8">
      <c r="A10" s="75"/>
      <c r="B10" s="74" t="s">
        <v>168</v>
      </c>
      <c r="C10" s="73"/>
      <c r="D10" s="73"/>
      <c r="E10" s="73"/>
      <c r="F10" s="76"/>
      <c r="G10" s="73"/>
      <c r="H10" s="73"/>
    </row>
    <row r="11" spans="1:8">
      <c r="A11" s="75">
        <v>1</v>
      </c>
      <c r="B11" s="73" t="s">
        <v>169</v>
      </c>
      <c r="C11" s="73">
        <v>116640</v>
      </c>
      <c r="D11" s="73">
        <v>0</v>
      </c>
      <c r="E11" s="73">
        <f t="shared" ref="E11:E30" si="0">C11+D11</f>
        <v>116640</v>
      </c>
      <c r="F11" s="76">
        <v>0.1</v>
      </c>
      <c r="G11" s="73">
        <f t="shared" ref="G11:G30" si="1">E11*F11</f>
        <v>11664</v>
      </c>
      <c r="H11" s="73">
        <f t="shared" ref="H11:H30" si="2">E11-G11</f>
        <v>104976</v>
      </c>
    </row>
    <row r="12" spans="1:8">
      <c r="A12" s="75">
        <v>2</v>
      </c>
      <c r="B12" s="73" t="s">
        <v>170</v>
      </c>
      <c r="C12" s="73">
        <v>145800</v>
      </c>
      <c r="D12" s="73">
        <v>0</v>
      </c>
      <c r="E12" s="73">
        <f t="shared" si="0"/>
        <v>145800</v>
      </c>
      <c r="F12" s="76">
        <v>0.1</v>
      </c>
      <c r="G12" s="73">
        <f t="shared" si="1"/>
        <v>14580</v>
      </c>
      <c r="H12" s="73">
        <f t="shared" si="2"/>
        <v>131220</v>
      </c>
    </row>
    <row r="13" spans="1:8">
      <c r="A13" s="75">
        <v>3</v>
      </c>
      <c r="B13" s="77" t="s">
        <v>171</v>
      </c>
      <c r="C13" s="73">
        <v>135810</v>
      </c>
      <c r="D13" s="78">
        <v>37500</v>
      </c>
      <c r="E13" s="73">
        <f t="shared" si="0"/>
        <v>173310</v>
      </c>
      <c r="F13" s="76">
        <v>0.1</v>
      </c>
      <c r="G13" s="73">
        <f t="shared" si="1"/>
        <v>17331</v>
      </c>
      <c r="H13" s="73">
        <f t="shared" si="2"/>
        <v>155979</v>
      </c>
    </row>
    <row r="14" spans="1:8">
      <c r="A14" s="75">
        <v>4</v>
      </c>
      <c r="B14" s="73" t="s">
        <v>172</v>
      </c>
      <c r="C14" s="78">
        <v>36450</v>
      </c>
      <c r="D14" s="73">
        <v>0</v>
      </c>
      <c r="E14" s="73">
        <f t="shared" si="0"/>
        <v>36450</v>
      </c>
      <c r="F14" s="76">
        <v>0.1</v>
      </c>
      <c r="G14" s="73">
        <f t="shared" si="1"/>
        <v>3645</v>
      </c>
      <c r="H14" s="73">
        <f t="shared" si="2"/>
        <v>32805</v>
      </c>
    </row>
    <row r="15" spans="1:8">
      <c r="A15" s="75">
        <v>5</v>
      </c>
      <c r="B15" s="73" t="s">
        <v>173</v>
      </c>
      <c r="C15" s="78">
        <v>23328</v>
      </c>
      <c r="D15" s="73">
        <v>0</v>
      </c>
      <c r="E15" s="73">
        <f t="shared" si="0"/>
        <v>23328</v>
      </c>
      <c r="F15" s="76">
        <v>0.1</v>
      </c>
      <c r="G15" s="73">
        <f t="shared" si="1"/>
        <v>2332.8000000000002</v>
      </c>
      <c r="H15" s="73">
        <f t="shared" si="2"/>
        <v>20995.200000000001</v>
      </c>
    </row>
    <row r="16" spans="1:8">
      <c r="A16" s="75">
        <v>6</v>
      </c>
      <c r="B16" s="77" t="s">
        <v>174</v>
      </c>
      <c r="C16" s="78">
        <v>20412</v>
      </c>
      <c r="D16" s="73">
        <v>0</v>
      </c>
      <c r="E16" s="73">
        <f t="shared" si="0"/>
        <v>20412</v>
      </c>
      <c r="F16" s="76">
        <v>0.1</v>
      </c>
      <c r="G16" s="73">
        <f t="shared" si="1"/>
        <v>2041.2</v>
      </c>
      <c r="H16" s="73">
        <f t="shared" si="2"/>
        <v>18370.8</v>
      </c>
    </row>
    <row r="17" spans="1:8">
      <c r="A17" s="75">
        <v>7</v>
      </c>
      <c r="B17" s="77" t="s">
        <v>175</v>
      </c>
      <c r="C17" s="78">
        <v>105705</v>
      </c>
      <c r="D17" s="73">
        <v>0</v>
      </c>
      <c r="E17" s="73">
        <f t="shared" si="0"/>
        <v>105705</v>
      </c>
      <c r="F17" s="76">
        <v>0.1</v>
      </c>
      <c r="G17" s="73">
        <f t="shared" si="1"/>
        <v>10570.5</v>
      </c>
      <c r="H17" s="73">
        <f t="shared" si="2"/>
        <v>95134.5</v>
      </c>
    </row>
    <row r="18" spans="1:8">
      <c r="A18" s="75">
        <v>8</v>
      </c>
      <c r="B18" s="73" t="s">
        <v>176</v>
      </c>
      <c r="C18" s="78">
        <v>87480</v>
      </c>
      <c r="D18" s="73">
        <v>0</v>
      </c>
      <c r="E18" s="73">
        <f t="shared" si="0"/>
        <v>87480</v>
      </c>
      <c r="F18" s="76">
        <v>0.1</v>
      </c>
      <c r="G18" s="73">
        <f t="shared" si="1"/>
        <v>8748</v>
      </c>
      <c r="H18" s="73">
        <f t="shared" si="2"/>
        <v>78732</v>
      </c>
    </row>
    <row r="19" spans="1:8">
      <c r="A19" s="75">
        <v>9</v>
      </c>
      <c r="B19" s="73" t="s">
        <v>177</v>
      </c>
      <c r="C19" s="78">
        <v>72900</v>
      </c>
      <c r="D19" s="73">
        <v>0</v>
      </c>
      <c r="E19" s="73">
        <f t="shared" si="0"/>
        <v>72900</v>
      </c>
      <c r="F19" s="76">
        <v>0.1</v>
      </c>
      <c r="G19" s="73">
        <f t="shared" si="1"/>
        <v>7290</v>
      </c>
      <c r="H19" s="73">
        <f t="shared" si="2"/>
        <v>65610</v>
      </c>
    </row>
    <row r="20" spans="1:8">
      <c r="A20" s="75">
        <v>10</v>
      </c>
      <c r="B20" s="73" t="s">
        <v>178</v>
      </c>
      <c r="C20" s="78">
        <v>51030</v>
      </c>
      <c r="D20" s="73">
        <v>0</v>
      </c>
      <c r="E20" s="73">
        <f t="shared" si="0"/>
        <v>51030</v>
      </c>
      <c r="F20" s="76">
        <v>0.1</v>
      </c>
      <c r="G20" s="73">
        <f t="shared" si="1"/>
        <v>5103</v>
      </c>
      <c r="H20" s="73">
        <f t="shared" si="2"/>
        <v>45927</v>
      </c>
    </row>
    <row r="21" spans="1:8">
      <c r="A21" s="75">
        <v>11</v>
      </c>
      <c r="B21" s="77" t="s">
        <v>179</v>
      </c>
      <c r="C21" s="78">
        <v>129762</v>
      </c>
      <c r="D21" s="73">
        <v>0</v>
      </c>
      <c r="E21" s="73">
        <f t="shared" si="0"/>
        <v>129762</v>
      </c>
      <c r="F21" s="76">
        <v>0.1</v>
      </c>
      <c r="G21" s="73">
        <f t="shared" si="1"/>
        <v>12976.2</v>
      </c>
      <c r="H21" s="73">
        <f t="shared" si="2"/>
        <v>116785.8</v>
      </c>
    </row>
    <row r="22" spans="1:8">
      <c r="A22" s="75">
        <v>12</v>
      </c>
      <c r="B22" s="73" t="s">
        <v>180</v>
      </c>
      <c r="C22" s="78">
        <v>109350</v>
      </c>
      <c r="D22" s="73">
        <v>0</v>
      </c>
      <c r="E22" s="73">
        <f t="shared" si="0"/>
        <v>109350</v>
      </c>
      <c r="F22" s="76">
        <v>0.1</v>
      </c>
      <c r="G22" s="73">
        <f t="shared" si="1"/>
        <v>10935</v>
      </c>
      <c r="H22" s="73">
        <f t="shared" si="2"/>
        <v>98415</v>
      </c>
    </row>
    <row r="23" spans="1:8">
      <c r="A23" s="75">
        <v>13</v>
      </c>
      <c r="B23" s="73" t="s">
        <v>181</v>
      </c>
      <c r="C23" s="78">
        <v>269730</v>
      </c>
      <c r="D23" s="73">
        <v>0</v>
      </c>
      <c r="E23" s="73">
        <f t="shared" si="0"/>
        <v>269730</v>
      </c>
      <c r="F23" s="76">
        <v>0.1</v>
      </c>
      <c r="G23" s="73">
        <f t="shared" si="1"/>
        <v>26973</v>
      </c>
      <c r="H23" s="73">
        <f t="shared" si="2"/>
        <v>242757</v>
      </c>
    </row>
    <row r="24" spans="1:8">
      <c r="A24" s="75">
        <v>14</v>
      </c>
      <c r="B24" s="73" t="s">
        <v>182</v>
      </c>
      <c r="C24" s="78">
        <v>54675</v>
      </c>
      <c r="D24" s="73">
        <v>0</v>
      </c>
      <c r="E24" s="73">
        <f t="shared" si="0"/>
        <v>54675</v>
      </c>
      <c r="F24" s="76">
        <v>0.1</v>
      </c>
      <c r="G24" s="73">
        <f t="shared" si="1"/>
        <v>5467.5</v>
      </c>
      <c r="H24" s="73">
        <f t="shared" si="2"/>
        <v>49207.5</v>
      </c>
    </row>
    <row r="25" spans="1:8">
      <c r="A25" s="75">
        <v>15</v>
      </c>
      <c r="B25" s="77" t="s">
        <v>183</v>
      </c>
      <c r="C25" s="78">
        <v>21870</v>
      </c>
      <c r="D25" s="73">
        <v>0</v>
      </c>
      <c r="E25" s="73">
        <f t="shared" si="0"/>
        <v>21870</v>
      </c>
      <c r="F25" s="76">
        <v>0.1</v>
      </c>
      <c r="G25" s="73">
        <f t="shared" si="1"/>
        <v>2187</v>
      </c>
      <c r="H25" s="73">
        <f t="shared" si="2"/>
        <v>19683</v>
      </c>
    </row>
    <row r="26" spans="1:8">
      <c r="A26" s="75">
        <v>16</v>
      </c>
      <c r="B26" s="77" t="s">
        <v>184</v>
      </c>
      <c r="C26" s="78">
        <v>25515</v>
      </c>
      <c r="D26" s="73">
        <v>0</v>
      </c>
      <c r="E26" s="73">
        <f t="shared" si="0"/>
        <v>25515</v>
      </c>
      <c r="F26" s="76">
        <v>0.1</v>
      </c>
      <c r="G26" s="73">
        <f t="shared" si="1"/>
        <v>2551.5</v>
      </c>
      <c r="H26" s="73">
        <f t="shared" si="2"/>
        <v>22963.5</v>
      </c>
    </row>
    <row r="27" spans="1:8">
      <c r="A27" s="75">
        <v>17</v>
      </c>
      <c r="B27" s="73" t="s">
        <v>185</v>
      </c>
      <c r="C27" s="78">
        <v>51030</v>
      </c>
      <c r="D27" s="73">
        <v>0</v>
      </c>
      <c r="E27" s="73">
        <f t="shared" si="0"/>
        <v>51030</v>
      </c>
      <c r="F27" s="76">
        <v>0.1</v>
      </c>
      <c r="G27" s="73">
        <f t="shared" si="1"/>
        <v>5103</v>
      </c>
      <c r="H27" s="73">
        <f t="shared" si="2"/>
        <v>45927</v>
      </c>
    </row>
    <row r="28" spans="1:8">
      <c r="A28" s="75">
        <v>18</v>
      </c>
      <c r="B28" s="77" t="s">
        <v>186</v>
      </c>
      <c r="C28" s="78">
        <v>96957</v>
      </c>
      <c r="D28" s="73">
        <v>0</v>
      </c>
      <c r="E28" s="73">
        <f t="shared" si="0"/>
        <v>96957</v>
      </c>
      <c r="F28" s="76">
        <v>0.1</v>
      </c>
      <c r="G28" s="73">
        <f t="shared" si="1"/>
        <v>9695.7000000000007</v>
      </c>
      <c r="H28" s="73">
        <f t="shared" si="2"/>
        <v>87261.3</v>
      </c>
    </row>
    <row r="29" spans="1:8">
      <c r="A29" s="75">
        <v>19</v>
      </c>
      <c r="B29" s="77" t="s">
        <v>187</v>
      </c>
      <c r="C29" s="78">
        <v>77496.75</v>
      </c>
      <c r="D29" s="79">
        <v>0</v>
      </c>
      <c r="E29" s="73">
        <f t="shared" si="0"/>
        <v>77496.75</v>
      </c>
      <c r="F29" s="76">
        <v>0.1</v>
      </c>
      <c r="G29" s="73">
        <f t="shared" si="1"/>
        <v>7749.6750000000002</v>
      </c>
      <c r="H29" s="73">
        <f t="shared" si="2"/>
        <v>69747.074999999997</v>
      </c>
    </row>
    <row r="30" spans="1:8">
      <c r="A30" s="75">
        <v>20</v>
      </c>
      <c r="B30" s="77" t="s">
        <v>188</v>
      </c>
      <c r="C30" s="78">
        <v>44100</v>
      </c>
      <c r="D30" s="73">
        <v>13000</v>
      </c>
      <c r="E30" s="73">
        <f t="shared" si="0"/>
        <v>57100</v>
      </c>
      <c r="F30" s="76">
        <v>0.1</v>
      </c>
      <c r="G30" s="73">
        <f t="shared" si="1"/>
        <v>5710</v>
      </c>
      <c r="H30" s="73">
        <f t="shared" si="2"/>
        <v>51390</v>
      </c>
    </row>
    <row r="31" spans="1:8">
      <c r="A31" s="80"/>
      <c r="B31" s="73"/>
      <c r="C31" s="78"/>
      <c r="D31" s="73"/>
      <c r="E31" s="73"/>
      <c r="F31" s="76"/>
      <c r="G31" s="73"/>
      <c r="H31" s="73"/>
    </row>
    <row r="32" spans="1:8">
      <c r="A32" s="81"/>
      <c r="B32" s="82"/>
      <c r="C32" s="83"/>
      <c r="D32" s="82"/>
      <c r="E32" s="82"/>
      <c r="F32" s="84"/>
      <c r="G32" s="82"/>
      <c r="H32" s="82" t="s">
        <v>189</v>
      </c>
    </row>
    <row r="33" spans="1:8">
      <c r="A33" s="85"/>
      <c r="B33" s="86"/>
      <c r="C33" s="87"/>
      <c r="D33" s="86"/>
      <c r="E33" s="86"/>
      <c r="F33" s="88"/>
      <c r="G33" s="86"/>
      <c r="H33" s="86"/>
    </row>
    <row r="34" spans="1:8">
      <c r="A34" s="85"/>
      <c r="B34" s="86"/>
      <c r="C34" s="87"/>
      <c r="D34" s="86" t="s">
        <v>133</v>
      </c>
      <c r="E34" s="86"/>
      <c r="F34" s="88"/>
      <c r="G34" s="86"/>
      <c r="H34" s="86"/>
    </row>
    <row r="35" spans="1:8">
      <c r="A35" s="89"/>
      <c r="B35" s="90"/>
      <c r="C35" s="91"/>
      <c r="D35" s="90"/>
      <c r="E35" s="90"/>
      <c r="F35" s="92"/>
      <c r="G35" s="90"/>
      <c r="H35" s="90"/>
    </row>
    <row r="36" spans="1:8" ht="47.25">
      <c r="A36" s="71" t="s">
        <v>158</v>
      </c>
      <c r="B36" s="71" t="s">
        <v>159</v>
      </c>
      <c r="C36" s="71" t="s">
        <v>160</v>
      </c>
      <c r="D36" s="71" t="s">
        <v>161</v>
      </c>
      <c r="E36" s="71" t="s">
        <v>162</v>
      </c>
      <c r="F36" s="71" t="s">
        <v>163</v>
      </c>
      <c r="G36" s="71" t="s">
        <v>164</v>
      </c>
      <c r="H36" s="71" t="s">
        <v>165</v>
      </c>
    </row>
    <row r="37" spans="1:8">
      <c r="A37" s="80"/>
      <c r="B37" s="73"/>
      <c r="C37" s="78"/>
      <c r="D37" s="73"/>
      <c r="E37" s="73"/>
      <c r="F37" s="76"/>
      <c r="G37" s="73"/>
      <c r="H37" s="73"/>
    </row>
    <row r="38" spans="1:8">
      <c r="A38" s="80"/>
      <c r="B38" s="74" t="s">
        <v>190</v>
      </c>
      <c r="C38" s="73"/>
      <c r="D38" s="73"/>
      <c r="E38" s="73"/>
      <c r="F38" s="76"/>
      <c r="G38" s="73"/>
      <c r="H38" s="73"/>
    </row>
    <row r="39" spans="1:8">
      <c r="A39" s="73"/>
      <c r="B39" s="73" t="s">
        <v>191</v>
      </c>
      <c r="C39" s="73">
        <v>134682.5</v>
      </c>
      <c r="D39" s="73">
        <v>144000</v>
      </c>
      <c r="E39" s="73">
        <f t="shared" ref="E39:E45" si="3">C39+D39</f>
        <v>278682.5</v>
      </c>
      <c r="F39" s="76">
        <v>0.15</v>
      </c>
      <c r="G39" s="73">
        <f t="shared" ref="G39:G45" si="4">E39*F39</f>
        <v>41802.375</v>
      </c>
      <c r="H39" s="73">
        <f t="shared" ref="H39:H45" si="5">E39-G39</f>
        <v>236880.125</v>
      </c>
    </row>
    <row r="40" spans="1:8">
      <c r="A40" s="73"/>
      <c r="B40" s="73" t="s">
        <v>90</v>
      </c>
      <c r="C40" s="73">
        <v>113135</v>
      </c>
      <c r="D40" s="73">
        <v>17500</v>
      </c>
      <c r="E40" s="73">
        <f t="shared" si="3"/>
        <v>130635</v>
      </c>
      <c r="F40" s="76">
        <v>0.15</v>
      </c>
      <c r="G40" s="73">
        <f t="shared" si="4"/>
        <v>19595.25</v>
      </c>
      <c r="H40" s="73">
        <f t="shared" si="5"/>
        <v>111039.75</v>
      </c>
    </row>
    <row r="41" spans="1:8">
      <c r="A41" s="75">
        <v>3</v>
      </c>
      <c r="B41" s="73" t="s">
        <v>192</v>
      </c>
      <c r="C41" s="78">
        <v>49130</v>
      </c>
      <c r="D41" s="73">
        <v>0</v>
      </c>
      <c r="E41" s="73">
        <f t="shared" si="3"/>
        <v>49130</v>
      </c>
      <c r="F41" s="76">
        <v>0.15</v>
      </c>
      <c r="G41" s="73">
        <f t="shared" si="4"/>
        <v>7369.5</v>
      </c>
      <c r="H41" s="73">
        <f t="shared" si="5"/>
        <v>41760.5</v>
      </c>
    </row>
    <row r="42" spans="1:8">
      <c r="A42" s="75">
        <v>4</v>
      </c>
      <c r="B42" s="73" t="s">
        <v>193</v>
      </c>
      <c r="C42" s="78">
        <v>430333.75</v>
      </c>
      <c r="D42" s="73">
        <v>80000</v>
      </c>
      <c r="E42" s="73">
        <f t="shared" si="3"/>
        <v>510333.75</v>
      </c>
      <c r="F42" s="76">
        <v>0.15</v>
      </c>
      <c r="G42" s="73">
        <f t="shared" si="4"/>
        <v>76550.0625</v>
      </c>
      <c r="H42" s="73">
        <f t="shared" si="5"/>
        <v>433783.6875</v>
      </c>
    </row>
    <row r="43" spans="1:8">
      <c r="A43" s="75">
        <v>5</v>
      </c>
      <c r="B43" s="73" t="s">
        <v>194</v>
      </c>
      <c r="C43" s="78">
        <v>63869</v>
      </c>
      <c r="D43" s="73">
        <v>0</v>
      </c>
      <c r="E43" s="73">
        <f t="shared" si="3"/>
        <v>63869</v>
      </c>
      <c r="F43" s="76">
        <v>0.15</v>
      </c>
      <c r="G43" s="73">
        <f t="shared" si="4"/>
        <v>9580.35</v>
      </c>
      <c r="H43" s="73">
        <f t="shared" si="5"/>
        <v>54288.65</v>
      </c>
    </row>
    <row r="44" spans="1:8">
      <c r="A44" s="75">
        <v>6</v>
      </c>
      <c r="B44" s="73" t="s">
        <v>195</v>
      </c>
      <c r="C44" s="78">
        <v>24565</v>
      </c>
      <c r="D44" s="73">
        <v>0</v>
      </c>
      <c r="E44" s="73">
        <f t="shared" si="3"/>
        <v>24565</v>
      </c>
      <c r="F44" s="76">
        <v>0.15</v>
      </c>
      <c r="G44" s="73">
        <f t="shared" si="4"/>
        <v>3684.75</v>
      </c>
      <c r="H44" s="73">
        <f t="shared" si="5"/>
        <v>20880.25</v>
      </c>
    </row>
    <row r="45" spans="1:8">
      <c r="A45" s="75">
        <v>7</v>
      </c>
      <c r="B45" s="73" t="s">
        <v>196</v>
      </c>
      <c r="C45" s="78">
        <v>61412.5</v>
      </c>
      <c r="D45" s="73">
        <v>0</v>
      </c>
      <c r="E45" s="73">
        <f t="shared" si="3"/>
        <v>61412.5</v>
      </c>
      <c r="F45" s="76">
        <v>0.15</v>
      </c>
      <c r="G45" s="73">
        <f t="shared" si="4"/>
        <v>9211.875</v>
      </c>
      <c r="H45" s="73">
        <f t="shared" si="5"/>
        <v>52200.625</v>
      </c>
    </row>
    <row r="46" spans="1:8">
      <c r="A46" s="75"/>
      <c r="B46" s="73"/>
      <c r="C46" s="78"/>
      <c r="D46" s="73"/>
      <c r="E46" s="73"/>
      <c r="F46" s="76"/>
      <c r="G46" s="73"/>
      <c r="H46" s="73"/>
    </row>
    <row r="47" spans="1:8">
      <c r="A47" s="80"/>
      <c r="B47" s="74" t="s">
        <v>197</v>
      </c>
      <c r="C47" s="73"/>
      <c r="D47" s="73"/>
      <c r="E47" s="73"/>
      <c r="F47" s="76"/>
      <c r="G47" s="73"/>
      <c r="H47" s="73"/>
    </row>
    <row r="48" spans="1:8">
      <c r="A48" s="75">
        <v>1</v>
      </c>
      <c r="B48" s="73" t="s">
        <v>197</v>
      </c>
      <c r="C48" s="73">
        <v>174840</v>
      </c>
      <c r="D48" s="73">
        <v>67000</v>
      </c>
      <c r="E48" s="73">
        <f>C48+D48</f>
        <v>241840</v>
      </c>
      <c r="F48" s="76">
        <v>0.4</v>
      </c>
      <c r="G48" s="73">
        <f>E48*F48</f>
        <v>96736</v>
      </c>
      <c r="H48" s="73">
        <f>E48-G48</f>
        <v>145104</v>
      </c>
    </row>
    <row r="49" spans="1:8">
      <c r="A49" s="75">
        <v>2</v>
      </c>
      <c r="B49" s="77" t="s">
        <v>91</v>
      </c>
      <c r="C49" s="73">
        <v>20520</v>
      </c>
      <c r="D49" s="78">
        <v>15000</v>
      </c>
      <c r="E49" s="73">
        <f>C49+D49</f>
        <v>35520</v>
      </c>
      <c r="F49" s="76">
        <v>0.4</v>
      </c>
      <c r="G49" s="73">
        <f>E49*F49</f>
        <v>14208</v>
      </c>
      <c r="H49" s="73">
        <f>E49-G49</f>
        <v>21312</v>
      </c>
    </row>
    <row r="50" spans="1:8">
      <c r="A50" s="93"/>
      <c r="B50" s="94"/>
      <c r="C50" s="94"/>
      <c r="D50" s="94"/>
      <c r="E50" s="94"/>
      <c r="F50" s="76"/>
      <c r="G50" s="94"/>
      <c r="H50" s="94"/>
    </row>
    <row r="51" spans="1:8">
      <c r="A51" s="95"/>
      <c r="B51" s="96" t="s">
        <v>198</v>
      </c>
      <c r="C51" s="97">
        <f>SUM(C6:C50)</f>
        <v>4332231.5</v>
      </c>
      <c r="D51" s="97">
        <f>SUM(D8:D50)</f>
        <v>661500</v>
      </c>
      <c r="E51" s="97">
        <f>SUM(E8:E50)</f>
        <v>4993731.5</v>
      </c>
      <c r="F51" s="97"/>
      <c r="G51" s="97">
        <f>SUM(G6:G50)</f>
        <v>544952.38749999995</v>
      </c>
      <c r="H51" s="97">
        <f>SUM(H8:H50)</f>
        <v>4448779.1124999998</v>
      </c>
    </row>
    <row r="52" spans="1:8">
      <c r="A52" s="98"/>
    </row>
    <row r="53" spans="1:8">
      <c r="A53" s="98"/>
    </row>
    <row r="54" spans="1:8">
      <c r="A54" s="98"/>
    </row>
    <row r="55" spans="1:8">
      <c r="A55" s="98"/>
    </row>
    <row r="56" spans="1:8">
      <c r="A56" s="98"/>
    </row>
    <row r="57" spans="1:8">
      <c r="A57" s="98"/>
    </row>
    <row r="58" spans="1:8">
      <c r="A58" s="98"/>
    </row>
    <row r="59" spans="1:8">
      <c r="A59" s="98"/>
    </row>
  </sheetData>
  <mergeCells count="2">
    <mergeCell ref="A1:H1"/>
    <mergeCell ref="A3:H3"/>
  </mergeCells>
  <pageMargins left="0.47244094488188998" right="0.70866141732283505" top="0.62992125984252001" bottom="0.26" header="0.31496062992126" footer="0.31496062992126"/>
  <pageSetup paperSize="9" scale="95" orientation="landscape" r:id="rId1"/>
  <rowBreaks count="1" manualBreakCount="1">
    <brk id="33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6"/>
  <sheetViews>
    <sheetView topLeftCell="B21" workbookViewId="0">
      <selection activeCell="F36" sqref="F36"/>
    </sheetView>
  </sheetViews>
  <sheetFormatPr defaultColWidth="9.140625" defaultRowHeight="12.75"/>
  <cols>
    <col min="2" max="2" width="7.28515625" customWidth="1"/>
    <col min="3" max="3" width="32" customWidth="1"/>
    <col min="4" max="4" width="30.5703125" style="34" customWidth="1"/>
    <col min="5" max="5" width="34.5703125" customWidth="1"/>
    <col min="6" max="6" width="10.5703125"/>
    <col min="9" max="9" width="18.5703125" customWidth="1"/>
    <col min="10" max="10" width="11.7109375" customWidth="1"/>
    <col min="11" max="11" width="23.28515625"/>
    <col min="12" max="12" width="15.85546875"/>
    <col min="13" max="13" width="13.42578125"/>
  </cols>
  <sheetData>
    <row r="2" spans="2:11" ht="26.25">
      <c r="B2" s="250" t="s">
        <v>199</v>
      </c>
      <c r="C2" s="250"/>
      <c r="D2" s="251"/>
      <c r="E2" s="250"/>
      <c r="F2" s="250"/>
      <c r="G2" s="250"/>
      <c r="H2" s="250"/>
      <c r="I2" s="250"/>
      <c r="J2" s="250"/>
      <c r="K2" s="250"/>
    </row>
    <row r="3" spans="2:11" s="33" customFormat="1" ht="15">
      <c r="B3" s="35" t="s">
        <v>200</v>
      </c>
      <c r="C3" s="36" t="s">
        <v>201</v>
      </c>
      <c r="D3" s="37" t="s">
        <v>202</v>
      </c>
      <c r="E3" s="38" t="s">
        <v>203</v>
      </c>
      <c r="F3" s="38" t="s">
        <v>204</v>
      </c>
      <c r="G3" s="36" t="s">
        <v>205</v>
      </c>
      <c r="H3" s="36" t="s">
        <v>206</v>
      </c>
      <c r="I3" s="35" t="s">
        <v>207</v>
      </c>
      <c r="J3" s="36" t="s">
        <v>208</v>
      </c>
      <c r="K3" s="36" t="s">
        <v>209</v>
      </c>
    </row>
    <row r="4" spans="2:11" ht="15">
      <c r="B4" s="39">
        <v>1</v>
      </c>
      <c r="C4" s="40" t="s">
        <v>210</v>
      </c>
      <c r="D4" s="41" t="s">
        <v>211</v>
      </c>
      <c r="E4" s="42" t="s">
        <v>212</v>
      </c>
      <c r="F4" s="42" t="s">
        <v>213</v>
      </c>
      <c r="G4" s="40" t="s">
        <v>214</v>
      </c>
      <c r="H4" s="40" t="s">
        <v>215</v>
      </c>
      <c r="I4" s="39">
        <v>300000</v>
      </c>
      <c r="J4" s="40">
        <v>1401202301</v>
      </c>
      <c r="K4" s="40" t="s">
        <v>216</v>
      </c>
    </row>
    <row r="5" spans="2:11" ht="15">
      <c r="B5" s="39">
        <v>2</v>
      </c>
      <c r="C5" s="40" t="s">
        <v>210</v>
      </c>
      <c r="D5" s="41" t="s">
        <v>217</v>
      </c>
      <c r="E5" s="42" t="s">
        <v>218</v>
      </c>
      <c r="F5" s="42" t="s">
        <v>219</v>
      </c>
      <c r="G5" s="40" t="s">
        <v>214</v>
      </c>
      <c r="H5" s="40" t="s">
        <v>215</v>
      </c>
      <c r="I5" s="39">
        <v>200000</v>
      </c>
      <c r="J5" s="40">
        <v>20012301</v>
      </c>
      <c r="K5" s="40" t="s">
        <v>220</v>
      </c>
    </row>
    <row r="6" spans="2:11" ht="15">
      <c r="B6" s="39">
        <v>3</v>
      </c>
      <c r="C6" s="40" t="s">
        <v>210</v>
      </c>
      <c r="D6" s="41" t="s">
        <v>221</v>
      </c>
      <c r="E6" s="42" t="s">
        <v>222</v>
      </c>
      <c r="F6" s="42" t="s">
        <v>223</v>
      </c>
      <c r="G6" s="40" t="s">
        <v>214</v>
      </c>
      <c r="H6" s="40" t="s">
        <v>215</v>
      </c>
      <c r="I6" s="39">
        <v>300000</v>
      </c>
      <c r="J6" s="40">
        <v>13022023</v>
      </c>
      <c r="K6" s="40" t="s">
        <v>224</v>
      </c>
    </row>
    <row r="7" spans="2:11" ht="15">
      <c r="B7" s="39">
        <v>4</v>
      </c>
      <c r="C7" s="40" t="s">
        <v>210</v>
      </c>
      <c r="D7" s="41" t="s">
        <v>225</v>
      </c>
      <c r="E7" s="42" t="s">
        <v>226</v>
      </c>
      <c r="F7" s="42" t="s">
        <v>223</v>
      </c>
      <c r="G7" s="40" t="s">
        <v>214</v>
      </c>
      <c r="H7" s="40" t="s">
        <v>215</v>
      </c>
      <c r="I7" s="39">
        <v>140000</v>
      </c>
      <c r="J7" s="40">
        <v>16022023</v>
      </c>
      <c r="K7" s="40" t="s">
        <v>227</v>
      </c>
    </row>
    <row r="8" spans="2:11" ht="15">
      <c r="B8" s="39">
        <v>5</v>
      </c>
      <c r="C8" s="40" t="s">
        <v>210</v>
      </c>
      <c r="D8" s="41" t="s">
        <v>228</v>
      </c>
      <c r="E8" s="42" t="s">
        <v>229</v>
      </c>
      <c r="F8" s="42" t="s">
        <v>223</v>
      </c>
      <c r="G8" s="40" t="s">
        <v>214</v>
      </c>
      <c r="H8" s="40" t="s">
        <v>215</v>
      </c>
      <c r="I8" s="39">
        <v>140000</v>
      </c>
      <c r="J8" s="40">
        <v>18022023</v>
      </c>
      <c r="K8" s="40" t="s">
        <v>230</v>
      </c>
    </row>
    <row r="9" spans="2:11" ht="15.75">
      <c r="B9" s="39">
        <v>6</v>
      </c>
      <c r="C9" s="40" t="s">
        <v>210</v>
      </c>
      <c r="D9" s="43" t="s">
        <v>231</v>
      </c>
      <c r="E9" s="42" t="s">
        <v>232</v>
      </c>
      <c r="F9" s="42" t="s">
        <v>223</v>
      </c>
      <c r="G9" s="40" t="s">
        <v>214</v>
      </c>
      <c r="H9" s="40" t="s">
        <v>215</v>
      </c>
      <c r="I9" s="39">
        <v>300000</v>
      </c>
      <c r="J9" s="40"/>
      <c r="K9" s="40" t="s">
        <v>233</v>
      </c>
    </row>
    <row r="10" spans="2:11" ht="15.75">
      <c r="B10" s="39">
        <v>7</v>
      </c>
      <c r="C10" s="40" t="s">
        <v>210</v>
      </c>
      <c r="D10" s="238" t="s">
        <v>234</v>
      </c>
      <c r="E10" s="42" t="s">
        <v>235</v>
      </c>
      <c r="F10" s="42" t="s">
        <v>236</v>
      </c>
      <c r="G10" s="40" t="s">
        <v>214</v>
      </c>
      <c r="H10" s="40" t="s">
        <v>215</v>
      </c>
      <c r="I10" s="39">
        <v>300000</v>
      </c>
      <c r="J10" s="40">
        <v>3103202301</v>
      </c>
      <c r="K10" s="40" t="s">
        <v>237</v>
      </c>
    </row>
    <row r="11" spans="2:11" ht="15">
      <c r="B11" s="39"/>
      <c r="C11" s="40"/>
      <c r="D11" s="41"/>
      <c r="E11" s="42" t="s">
        <v>238</v>
      </c>
      <c r="F11" s="42" t="s">
        <v>236</v>
      </c>
      <c r="G11" s="40" t="s">
        <v>214</v>
      </c>
      <c r="H11" s="40" t="s">
        <v>215</v>
      </c>
      <c r="I11" s="39">
        <v>12000</v>
      </c>
      <c r="J11" s="40"/>
      <c r="K11" s="63" t="s">
        <v>239</v>
      </c>
    </row>
    <row r="12" spans="2:11" ht="21">
      <c r="B12" s="39"/>
      <c r="C12" s="40"/>
      <c r="D12" s="41"/>
      <c r="E12" s="42"/>
      <c r="F12" s="42"/>
      <c r="G12" s="40"/>
      <c r="H12" s="40"/>
      <c r="I12" s="64">
        <f>SUM(I4:I11)</f>
        <v>1692000</v>
      </c>
      <c r="J12" s="40"/>
      <c r="K12" s="40"/>
    </row>
    <row r="13" spans="2:11" ht="21">
      <c r="B13" s="39">
        <v>8</v>
      </c>
      <c r="C13" s="40" t="s">
        <v>240</v>
      </c>
      <c r="D13" s="44" t="s">
        <v>241</v>
      </c>
      <c r="E13" s="45" t="s">
        <v>242</v>
      </c>
      <c r="F13" s="42" t="s">
        <v>223</v>
      </c>
      <c r="G13" s="40" t="s">
        <v>214</v>
      </c>
      <c r="H13" s="40" t="s">
        <v>243</v>
      </c>
      <c r="I13" s="65">
        <v>150000</v>
      </c>
      <c r="J13" s="40"/>
      <c r="K13" s="40"/>
    </row>
    <row r="14" spans="2:11" ht="21">
      <c r="B14" s="39">
        <v>9</v>
      </c>
      <c r="C14" s="40" t="s">
        <v>244</v>
      </c>
      <c r="D14" s="44" t="s">
        <v>245</v>
      </c>
      <c r="E14" s="46" t="s">
        <v>246</v>
      </c>
      <c r="F14" s="42" t="s">
        <v>236</v>
      </c>
      <c r="G14" s="40" t="s">
        <v>214</v>
      </c>
      <c r="H14" s="40" t="s">
        <v>247</v>
      </c>
      <c r="I14" s="65">
        <v>200000</v>
      </c>
      <c r="J14" s="40"/>
      <c r="K14" s="66" t="s">
        <v>245</v>
      </c>
    </row>
    <row r="15" spans="2:11" ht="21">
      <c r="B15" s="39">
        <v>10</v>
      </c>
      <c r="C15" s="40" t="s">
        <v>210</v>
      </c>
      <c r="D15" s="47">
        <v>583864389699</v>
      </c>
      <c r="E15" s="48" t="s">
        <v>248</v>
      </c>
      <c r="F15" s="42" t="s">
        <v>223</v>
      </c>
      <c r="G15" s="40" t="s">
        <v>214</v>
      </c>
      <c r="H15" s="40" t="s">
        <v>243</v>
      </c>
      <c r="I15" s="65">
        <v>100000</v>
      </c>
      <c r="J15" s="40"/>
      <c r="K15" s="40"/>
    </row>
    <row r="16" spans="2:11" ht="21">
      <c r="B16" s="39">
        <v>11</v>
      </c>
      <c r="C16" s="40" t="s">
        <v>244</v>
      </c>
      <c r="D16" s="44" t="s">
        <v>249</v>
      </c>
      <c r="E16" s="44" t="s">
        <v>250</v>
      </c>
      <c r="F16" s="42" t="s">
        <v>223</v>
      </c>
      <c r="G16" s="40" t="s">
        <v>214</v>
      </c>
      <c r="H16" s="40" t="s">
        <v>247</v>
      </c>
      <c r="I16" s="65">
        <v>150000</v>
      </c>
      <c r="J16" s="40"/>
      <c r="K16" s="40"/>
    </row>
    <row r="17" spans="2:11" ht="21">
      <c r="B17" s="39">
        <v>12</v>
      </c>
      <c r="C17" s="40" t="s">
        <v>210</v>
      </c>
      <c r="D17" s="49">
        <v>579598332491</v>
      </c>
      <c r="E17" s="50" t="s">
        <v>251</v>
      </c>
      <c r="F17" s="42" t="s">
        <v>252</v>
      </c>
      <c r="G17" s="40" t="s">
        <v>214</v>
      </c>
      <c r="H17" s="40" t="s">
        <v>253</v>
      </c>
      <c r="I17" s="65">
        <v>100000</v>
      </c>
      <c r="J17" s="40"/>
      <c r="K17" s="40"/>
    </row>
    <row r="18" spans="2:11" ht="21">
      <c r="B18" s="39">
        <v>13</v>
      </c>
      <c r="C18" s="40" t="s">
        <v>244</v>
      </c>
      <c r="D18" s="51" t="s">
        <v>254</v>
      </c>
      <c r="E18" s="44" t="s">
        <v>255</v>
      </c>
      <c r="F18" s="42" t="s">
        <v>223</v>
      </c>
      <c r="G18" s="40" t="s">
        <v>214</v>
      </c>
      <c r="H18" s="40" t="s">
        <v>247</v>
      </c>
      <c r="I18" s="65">
        <v>100000</v>
      </c>
      <c r="J18" s="40"/>
      <c r="K18" s="40"/>
    </row>
    <row r="19" spans="2:11" ht="21">
      <c r="B19" s="39">
        <v>14</v>
      </c>
      <c r="C19" s="40" t="s">
        <v>210</v>
      </c>
      <c r="D19" s="49">
        <v>385086045065</v>
      </c>
      <c r="E19" s="44" t="s">
        <v>256</v>
      </c>
      <c r="F19" s="42" t="s">
        <v>236</v>
      </c>
      <c r="G19" s="40" t="s">
        <v>214</v>
      </c>
      <c r="H19" s="40" t="s">
        <v>247</v>
      </c>
      <c r="I19" s="65">
        <v>100000</v>
      </c>
      <c r="J19" s="40"/>
      <c r="K19" s="40"/>
    </row>
    <row r="20" spans="2:11" ht="21">
      <c r="B20" s="39">
        <v>15</v>
      </c>
      <c r="C20" s="40" t="s">
        <v>210</v>
      </c>
      <c r="D20" s="44" t="s">
        <v>257</v>
      </c>
      <c r="E20" s="44" t="s">
        <v>258</v>
      </c>
      <c r="F20" s="42" t="s">
        <v>223</v>
      </c>
      <c r="G20" s="40" t="s">
        <v>214</v>
      </c>
      <c r="H20" s="40" t="s">
        <v>243</v>
      </c>
      <c r="I20" s="65">
        <v>100000</v>
      </c>
      <c r="J20" s="40"/>
      <c r="K20" s="40"/>
    </row>
    <row r="21" spans="2:11" ht="21">
      <c r="B21" s="39">
        <v>16</v>
      </c>
      <c r="C21" s="40" t="s">
        <v>210</v>
      </c>
      <c r="D21" s="52">
        <v>695655589056</v>
      </c>
      <c r="E21" s="53" t="s">
        <v>259</v>
      </c>
      <c r="F21" s="42" t="s">
        <v>223</v>
      </c>
      <c r="G21" s="40" t="s">
        <v>214</v>
      </c>
      <c r="H21" s="40" t="s">
        <v>247</v>
      </c>
      <c r="I21" s="65">
        <v>50000</v>
      </c>
      <c r="J21" s="40"/>
      <c r="K21" s="40"/>
    </row>
    <row r="22" spans="2:11" ht="21">
      <c r="B22" s="39">
        <v>17</v>
      </c>
      <c r="C22" s="40" t="s">
        <v>210</v>
      </c>
      <c r="D22" s="52">
        <v>740802279695</v>
      </c>
      <c r="E22" s="44" t="s">
        <v>260</v>
      </c>
      <c r="F22" s="42" t="s">
        <v>223</v>
      </c>
      <c r="G22" s="40" t="s">
        <v>214</v>
      </c>
      <c r="H22" s="40" t="s">
        <v>247</v>
      </c>
      <c r="I22" s="65">
        <v>100000</v>
      </c>
      <c r="J22" s="40"/>
      <c r="K22" s="40"/>
    </row>
    <row r="23" spans="2:11" ht="21">
      <c r="B23" s="39">
        <v>18</v>
      </c>
      <c r="C23" s="40" t="s">
        <v>210</v>
      </c>
      <c r="D23" s="47">
        <v>545940073478</v>
      </c>
      <c r="E23" s="53" t="s">
        <v>261</v>
      </c>
      <c r="F23" s="42" t="s">
        <v>236</v>
      </c>
      <c r="G23" s="40" t="s">
        <v>214</v>
      </c>
      <c r="H23" s="40" t="s">
        <v>253</v>
      </c>
      <c r="I23" s="65">
        <v>50000</v>
      </c>
      <c r="J23" s="40"/>
      <c r="K23" s="40"/>
    </row>
    <row r="24" spans="2:11" ht="26.25">
      <c r="B24" s="54"/>
      <c r="C24" s="1"/>
      <c r="D24" s="55"/>
      <c r="E24" s="56"/>
      <c r="F24" s="57"/>
      <c r="G24" s="1"/>
      <c r="H24" s="1"/>
      <c r="I24" s="67">
        <f>SUM(I13:I23)</f>
        <v>1200000</v>
      </c>
      <c r="J24" s="1"/>
      <c r="K24" s="1"/>
    </row>
    <row r="25" spans="2:11" ht="21">
      <c r="B25" s="54"/>
      <c r="C25" s="1"/>
      <c r="D25" s="55"/>
      <c r="E25" s="56"/>
      <c r="F25" s="57"/>
      <c r="G25" s="1"/>
      <c r="H25" s="1"/>
      <c r="I25" s="68"/>
      <c r="J25" s="1"/>
      <c r="K25" s="1"/>
    </row>
    <row r="26" spans="2:11">
      <c r="E26" s="58"/>
    </row>
    <row r="27" spans="2:11">
      <c r="E27" s="59" t="s">
        <v>262</v>
      </c>
      <c r="F27" s="60">
        <v>5811176</v>
      </c>
      <c r="G27" s="61"/>
    </row>
    <row r="28" spans="2:11">
      <c r="E28" s="59" t="s">
        <v>7</v>
      </c>
      <c r="F28" s="60">
        <v>324590</v>
      </c>
      <c r="G28" s="61"/>
    </row>
    <row r="29" spans="2:11">
      <c r="E29" t="s">
        <v>121</v>
      </c>
      <c r="F29">
        <f>90000+70000+55000+90000+10000+117500+497500</f>
        <v>930000</v>
      </c>
    </row>
    <row r="30" spans="2:11">
      <c r="E30" t="s">
        <v>122</v>
      </c>
      <c r="F30">
        <f>488250+648750+488250+322600</f>
        <v>1947850</v>
      </c>
    </row>
    <row r="31" spans="2:11">
      <c r="E31" t="s">
        <v>123</v>
      </c>
      <c r="F31">
        <f>5000+78570+43465+100780+7275+37240+49500+81915</f>
        <v>403745</v>
      </c>
    </row>
    <row r="32" spans="2:11">
      <c r="E32" t="s">
        <v>124</v>
      </c>
      <c r="F32">
        <v>368334</v>
      </c>
    </row>
    <row r="33" spans="5:6">
      <c r="E33" t="s">
        <v>125</v>
      </c>
      <c r="F33">
        <f>129840+1000+1000+3000+3000+12000</f>
        <v>149840</v>
      </c>
    </row>
    <row r="34" spans="5:6">
      <c r="E34" t="s">
        <v>126</v>
      </c>
      <c r="F34" s="61">
        <f>I12</f>
        <v>1692000</v>
      </c>
    </row>
    <row r="35" spans="5:6" ht="15.75">
      <c r="F35" s="62">
        <f>SUM(F28:F34)</f>
        <v>5816359</v>
      </c>
    </row>
    <row r="36" spans="5:6">
      <c r="E36" t="s">
        <v>263</v>
      </c>
      <c r="F36" s="61">
        <f>I24+I12</f>
        <v>2892000</v>
      </c>
    </row>
  </sheetData>
  <mergeCells count="1">
    <mergeCell ref="B2:K2"/>
  </mergeCells>
  <dataValidations count="4">
    <dataValidation type="list" allowBlank="1" showInputMessage="1" showErrorMessage="1" sqref="C3 C13 C14 C15 C16 C17 C18 C19 C20 C21 C22 C23 C24 C25 C4:C5 C6:C10 C11:C12">
      <formula1>"Permanent Account Number,Aadhaar Number,Tax Identification Number,Passport number,Elector's photo identity number,Driving License number,Ration card number"</formula1>
    </dataValidation>
    <dataValidation type="list" allowBlank="1" showInputMessage="1" showErrorMessage="1" sqref="H3 H4 H5 H13 H14 H15 H16 H17 H18 H19 H20 H21 H22 H23 H24 H25 H6:H10 H11:H12">
      <formula1>"Cash,Kind,Electronic modes including account payee cheque/draft,Others"</formula1>
    </dataValidation>
    <dataValidation type="whole" operator="greaterThanOrEqual" allowBlank="1" showInputMessage="1" showErrorMessage="1" error="Please enter valid amount" sqref="I13 I14 I15 I16 I17 I18 I19 I20 I21 I22 I23 I24 I25 I3:I12">
      <formula1>0</formula1>
    </dataValidation>
    <dataValidation type="list" allowBlank="1" showInputMessage="1" showErrorMessage="1" sqref="G24 G25 G3:G5 G6:G10 G11:G12 G13:G23">
      <formula1>"Corpus,Specific grant,Others"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tabSelected="1" view="pageBreakPreview" topLeftCell="A37" zoomScale="60" zoomScaleNormal="100" workbookViewId="0">
      <selection activeCell="G52" sqref="G52"/>
    </sheetView>
  </sheetViews>
  <sheetFormatPr defaultColWidth="9.140625" defaultRowHeight="12.75"/>
  <cols>
    <col min="1" max="1" width="9.140625" style="20"/>
    <col min="2" max="2" width="66" customWidth="1"/>
    <col min="3" max="3" width="18.28515625" customWidth="1"/>
    <col min="4" max="4" width="23.85546875" customWidth="1"/>
  </cols>
  <sheetData>
    <row r="1" spans="1:7">
      <c r="G1" t="s">
        <v>13</v>
      </c>
    </row>
    <row r="2" spans="1:7" ht="18">
      <c r="A2" s="252" t="s">
        <v>0</v>
      </c>
      <c r="B2" s="252"/>
      <c r="C2" s="252"/>
      <c r="D2" s="252"/>
    </row>
    <row r="3" spans="1:7" ht="18">
      <c r="A3" s="252" t="s">
        <v>264</v>
      </c>
      <c r="B3" s="252"/>
      <c r="C3" s="252"/>
      <c r="D3" s="252"/>
    </row>
    <row r="4" spans="1:7" s="19" customFormat="1" ht="45">
      <c r="A4" s="21" t="s">
        <v>265</v>
      </c>
      <c r="B4" s="21" t="s">
        <v>266</v>
      </c>
      <c r="C4" s="22" t="s">
        <v>267</v>
      </c>
      <c r="D4" s="22" t="s">
        <v>268</v>
      </c>
    </row>
    <row r="5" spans="1:7" ht="35.1" customHeight="1">
      <c r="A5" s="23">
        <v>1</v>
      </c>
      <c r="B5" s="24" t="s">
        <v>12</v>
      </c>
      <c r="C5" s="24" t="s">
        <v>269</v>
      </c>
      <c r="D5" s="25">
        <v>531252</v>
      </c>
    </row>
    <row r="6" spans="1:7" ht="35.1" customHeight="1">
      <c r="A6" s="23">
        <v>2</v>
      </c>
      <c r="B6" s="24" t="s">
        <v>15</v>
      </c>
      <c r="C6" s="24" t="s">
        <v>269</v>
      </c>
      <c r="D6" s="25">
        <v>279044</v>
      </c>
    </row>
    <row r="7" spans="1:7" ht="35.1" customHeight="1">
      <c r="A7" s="23">
        <v>3</v>
      </c>
      <c r="B7" s="24" t="s">
        <v>19</v>
      </c>
      <c r="C7" s="24" t="s">
        <v>108</v>
      </c>
      <c r="D7" s="26">
        <f>712878+44288</f>
        <v>757166</v>
      </c>
    </row>
    <row r="8" spans="1:7" ht="35.1" customHeight="1">
      <c r="A8" s="23">
        <v>4</v>
      </c>
      <c r="B8" s="24" t="s">
        <v>21</v>
      </c>
      <c r="C8" s="24" t="s">
        <v>270</v>
      </c>
      <c r="D8" s="26">
        <v>40000</v>
      </c>
    </row>
    <row r="9" spans="1:7" ht="35.1" customHeight="1">
      <c r="A9" s="23">
        <v>5</v>
      </c>
      <c r="B9" s="24" t="s">
        <v>23</v>
      </c>
      <c r="C9" s="24" t="s">
        <v>271</v>
      </c>
      <c r="D9" s="26">
        <f>813750+810850</f>
        <v>1624600</v>
      </c>
    </row>
    <row r="10" spans="1:7" ht="35.1" customHeight="1">
      <c r="A10" s="23">
        <v>6</v>
      </c>
      <c r="B10" s="24" t="s">
        <v>25</v>
      </c>
      <c r="C10" s="24" t="s">
        <v>270</v>
      </c>
      <c r="D10" s="26">
        <v>25000</v>
      </c>
    </row>
    <row r="11" spans="1:7" ht="35.1" customHeight="1">
      <c r="A11" s="23">
        <v>7</v>
      </c>
      <c r="B11" s="24" t="s">
        <v>27</v>
      </c>
      <c r="C11" s="24" t="s">
        <v>270</v>
      </c>
      <c r="D11" s="26">
        <v>40000</v>
      </c>
    </row>
    <row r="12" spans="1:7" ht="35.1" customHeight="1">
      <c r="A12" s="23">
        <v>8</v>
      </c>
      <c r="B12" s="24" t="s">
        <v>29</v>
      </c>
      <c r="C12" s="24" t="s">
        <v>270</v>
      </c>
      <c r="D12" s="26">
        <v>50000</v>
      </c>
    </row>
    <row r="13" spans="1:7" ht="35.1" customHeight="1">
      <c r="A13" s="23">
        <v>9</v>
      </c>
      <c r="B13" s="24" t="s">
        <v>30</v>
      </c>
      <c r="C13" s="24" t="s">
        <v>270</v>
      </c>
      <c r="D13" s="26">
        <v>40000</v>
      </c>
    </row>
    <row r="14" spans="1:7" ht="35.1" customHeight="1">
      <c r="A14" s="23">
        <v>10</v>
      </c>
      <c r="B14" s="24" t="s">
        <v>32</v>
      </c>
      <c r="C14" s="24" t="s">
        <v>270</v>
      </c>
      <c r="D14" s="26">
        <v>28750</v>
      </c>
    </row>
    <row r="15" spans="1:7" ht="35.1" customHeight="1">
      <c r="A15" s="23">
        <v>11</v>
      </c>
      <c r="B15" s="27" t="s">
        <v>34</v>
      </c>
      <c r="C15" s="27" t="s">
        <v>108</v>
      </c>
      <c r="D15" s="26">
        <v>10000</v>
      </c>
    </row>
    <row r="16" spans="1:7" ht="35.1" customHeight="1">
      <c r="A16" s="23">
        <v>12</v>
      </c>
      <c r="B16" s="27" t="s">
        <v>36</v>
      </c>
      <c r="C16" s="27" t="s">
        <v>108</v>
      </c>
      <c r="D16" s="26">
        <v>180000</v>
      </c>
    </row>
    <row r="17" spans="1:4" ht="35.1" customHeight="1">
      <c r="A17" s="23">
        <v>13</v>
      </c>
      <c r="B17" s="27" t="s">
        <v>39</v>
      </c>
      <c r="C17" s="27" t="s">
        <v>108</v>
      </c>
      <c r="D17" s="26">
        <v>60000</v>
      </c>
    </row>
    <row r="18" spans="1:4" ht="35.1" customHeight="1">
      <c r="A18" s="23">
        <v>14</v>
      </c>
      <c r="B18" s="27" t="s">
        <v>40</v>
      </c>
      <c r="C18" s="27" t="s">
        <v>108</v>
      </c>
      <c r="D18" s="26">
        <v>60000</v>
      </c>
    </row>
    <row r="19" spans="1:4" ht="35.1" customHeight="1">
      <c r="A19" s="23">
        <v>15</v>
      </c>
      <c r="B19" s="27" t="s">
        <v>42</v>
      </c>
      <c r="C19" s="27" t="s">
        <v>108</v>
      </c>
      <c r="D19" s="26">
        <v>292000</v>
      </c>
    </row>
    <row r="20" spans="1:4" ht="35.1" customHeight="1">
      <c r="A20" s="23">
        <v>16</v>
      </c>
      <c r="B20" s="27" t="s">
        <v>45</v>
      </c>
      <c r="C20" s="27" t="s">
        <v>108</v>
      </c>
      <c r="D20" s="26">
        <v>292000</v>
      </c>
    </row>
    <row r="21" spans="1:4" ht="35.1" customHeight="1">
      <c r="A21" s="23">
        <v>17</v>
      </c>
      <c r="B21" s="27" t="s">
        <v>46</v>
      </c>
      <c r="C21" s="27" t="s">
        <v>270</v>
      </c>
      <c r="D21" s="26">
        <v>160000</v>
      </c>
    </row>
    <row r="22" spans="1:4" ht="35.1" customHeight="1">
      <c r="A22" s="23">
        <v>18</v>
      </c>
      <c r="B22" s="24" t="s">
        <v>48</v>
      </c>
      <c r="C22" s="27" t="s">
        <v>270</v>
      </c>
      <c r="D22" s="26">
        <v>42000</v>
      </c>
    </row>
    <row r="23" spans="1:4" ht="35.1" customHeight="1">
      <c r="A23" s="23">
        <v>19</v>
      </c>
      <c r="B23" s="24" t="s">
        <v>49</v>
      </c>
      <c r="C23" s="27" t="s">
        <v>270</v>
      </c>
      <c r="D23" s="26">
        <v>80000</v>
      </c>
    </row>
    <row r="24" spans="1:4" ht="35.1" customHeight="1">
      <c r="A24" s="23">
        <v>20</v>
      </c>
      <c r="B24" s="24" t="s">
        <v>50</v>
      </c>
      <c r="C24" s="24" t="s">
        <v>270</v>
      </c>
      <c r="D24" s="26">
        <v>135000</v>
      </c>
    </row>
    <row r="25" spans="1:4" ht="35.1" customHeight="1">
      <c r="A25" s="23">
        <v>21</v>
      </c>
      <c r="B25" s="24" t="s">
        <v>53</v>
      </c>
      <c r="C25" s="24" t="s">
        <v>108</v>
      </c>
      <c r="D25" s="26">
        <v>70000</v>
      </c>
    </row>
    <row r="26" spans="1:4" ht="35.1" customHeight="1">
      <c r="A26" s="23">
        <v>22</v>
      </c>
      <c r="B26" s="24" t="s">
        <v>54</v>
      </c>
      <c r="C26" s="24" t="s">
        <v>108</v>
      </c>
      <c r="D26" s="26">
        <v>497500</v>
      </c>
    </row>
    <row r="27" spans="1:4" ht="35.1" customHeight="1">
      <c r="A27" s="23">
        <v>23</v>
      </c>
      <c r="B27" s="24" t="s">
        <v>55</v>
      </c>
      <c r="C27" s="24" t="s">
        <v>108</v>
      </c>
      <c r="D27" s="26">
        <v>497500</v>
      </c>
    </row>
    <row r="28" spans="1:4" ht="35.1" customHeight="1">
      <c r="A28" s="23">
        <v>24</v>
      </c>
      <c r="B28" s="24" t="s">
        <v>56</v>
      </c>
      <c r="C28" s="24" t="s">
        <v>270</v>
      </c>
      <c r="D28" s="26">
        <v>80000</v>
      </c>
    </row>
    <row r="29" spans="1:4" ht="35.1" customHeight="1">
      <c r="A29" s="23">
        <v>25</v>
      </c>
      <c r="B29" s="24" t="s">
        <v>57</v>
      </c>
      <c r="C29" s="24" t="s">
        <v>270</v>
      </c>
      <c r="D29" s="26">
        <v>40000</v>
      </c>
    </row>
    <row r="30" spans="1:4" ht="35.1" customHeight="1">
      <c r="A30" s="23">
        <v>26</v>
      </c>
      <c r="B30" s="24" t="s">
        <v>58</v>
      </c>
      <c r="C30" s="24" t="s">
        <v>272</v>
      </c>
      <c r="D30" s="26">
        <v>600000</v>
      </c>
    </row>
    <row r="31" spans="1:4" ht="35.1" customHeight="1">
      <c r="A31" s="23">
        <v>27</v>
      </c>
      <c r="B31" s="24" t="s">
        <v>59</v>
      </c>
      <c r="C31" s="24" t="s">
        <v>270</v>
      </c>
      <c r="D31" s="26">
        <v>75000</v>
      </c>
    </row>
    <row r="32" spans="1:4" ht="35.1" customHeight="1">
      <c r="A32" s="23">
        <v>28</v>
      </c>
      <c r="B32" s="24" t="s">
        <v>60</v>
      </c>
      <c r="C32" s="24" t="s">
        <v>271</v>
      </c>
      <c r="D32" s="26">
        <v>100000</v>
      </c>
    </row>
    <row r="33" spans="1:4" ht="35.1" customHeight="1">
      <c r="A33" s="23">
        <v>29</v>
      </c>
      <c r="B33" s="24" t="s">
        <v>61</v>
      </c>
      <c r="C33" s="24" t="s">
        <v>124</v>
      </c>
      <c r="D33" s="26">
        <v>409260</v>
      </c>
    </row>
    <row r="34" spans="1:4" ht="35.1" customHeight="1">
      <c r="A34" s="23">
        <v>30</v>
      </c>
      <c r="B34" s="24" t="s">
        <v>62</v>
      </c>
      <c r="C34" s="24" t="s">
        <v>270</v>
      </c>
      <c r="D34" s="26">
        <v>75000</v>
      </c>
    </row>
    <row r="35" spans="1:4" ht="35.1" customHeight="1">
      <c r="A35" s="23">
        <v>31</v>
      </c>
      <c r="B35" s="28" t="s">
        <v>63</v>
      </c>
      <c r="C35" s="28" t="s">
        <v>108</v>
      </c>
      <c r="D35" s="25">
        <v>90000</v>
      </c>
    </row>
    <row r="36" spans="1:4" ht="35.1" customHeight="1">
      <c r="A36" s="23">
        <v>32</v>
      </c>
      <c r="B36" s="28" t="s">
        <v>64</v>
      </c>
      <c r="C36" s="28" t="s">
        <v>270</v>
      </c>
      <c r="D36" s="25">
        <v>60000</v>
      </c>
    </row>
    <row r="37" spans="1:4" ht="35.1" customHeight="1">
      <c r="A37" s="23">
        <v>33</v>
      </c>
      <c r="B37" s="24" t="s">
        <v>65</v>
      </c>
      <c r="C37" s="24" t="s">
        <v>270</v>
      </c>
      <c r="D37" s="26">
        <v>125000</v>
      </c>
    </row>
    <row r="38" spans="1:4" ht="35.1" customHeight="1">
      <c r="A38" s="23">
        <v>34</v>
      </c>
      <c r="B38" s="24" t="s">
        <v>66</v>
      </c>
      <c r="C38" s="24" t="s">
        <v>108</v>
      </c>
      <c r="D38" s="26">
        <v>10000</v>
      </c>
    </row>
    <row r="39" spans="1:4" ht="35.1" customHeight="1">
      <c r="A39" s="23">
        <v>35</v>
      </c>
      <c r="B39" s="24" t="s">
        <v>67</v>
      </c>
      <c r="C39" s="24" t="s">
        <v>108</v>
      </c>
      <c r="D39" s="26">
        <v>10000</v>
      </c>
    </row>
    <row r="40" spans="1:4" ht="35.1" customHeight="1">
      <c r="A40" s="23">
        <v>36</v>
      </c>
      <c r="B40" s="24" t="s">
        <v>68</v>
      </c>
      <c r="C40" s="24" t="s">
        <v>108</v>
      </c>
      <c r="D40" s="26">
        <v>25000</v>
      </c>
    </row>
    <row r="41" spans="1:4" ht="35.1" customHeight="1">
      <c r="A41" s="23">
        <v>37</v>
      </c>
      <c r="B41" s="24" t="s">
        <v>69</v>
      </c>
      <c r="C41" s="24" t="s">
        <v>108</v>
      </c>
      <c r="D41" s="26">
        <v>2000000</v>
      </c>
    </row>
    <row r="42" spans="1:4" ht="35.1" customHeight="1">
      <c r="A42" s="23">
        <v>38</v>
      </c>
      <c r="B42" s="24" t="s">
        <v>72</v>
      </c>
      <c r="C42" s="24" t="s">
        <v>270</v>
      </c>
      <c r="D42" s="26">
        <v>70000</v>
      </c>
    </row>
    <row r="43" spans="1:4" ht="35.1" customHeight="1">
      <c r="A43" s="23">
        <v>39</v>
      </c>
      <c r="B43" s="24" t="s">
        <v>73</v>
      </c>
      <c r="C43" s="24" t="s">
        <v>270</v>
      </c>
      <c r="D43" s="26">
        <v>20000</v>
      </c>
    </row>
    <row r="44" spans="1:4" ht="35.1" customHeight="1">
      <c r="A44" s="23">
        <v>40</v>
      </c>
      <c r="B44" s="24" t="s">
        <v>74</v>
      </c>
      <c r="C44" s="24" t="s">
        <v>270</v>
      </c>
      <c r="D44" s="26">
        <v>50000</v>
      </c>
    </row>
    <row r="45" spans="1:4" ht="35.1" customHeight="1">
      <c r="A45" s="23">
        <v>41</v>
      </c>
      <c r="B45" s="24" t="s">
        <v>75</v>
      </c>
      <c r="C45" s="24" t="s">
        <v>270</v>
      </c>
      <c r="D45" s="26">
        <v>100000</v>
      </c>
    </row>
    <row r="46" spans="1:4" ht="35.1" customHeight="1">
      <c r="A46" s="23">
        <v>42</v>
      </c>
      <c r="B46" s="24" t="s">
        <v>76</v>
      </c>
      <c r="C46" s="24" t="s">
        <v>108</v>
      </c>
      <c r="D46" s="26">
        <v>28000</v>
      </c>
    </row>
    <row r="47" spans="1:4" ht="35.1" customHeight="1">
      <c r="A47" s="23">
        <v>43</v>
      </c>
      <c r="B47" s="24" t="s">
        <v>77</v>
      </c>
      <c r="C47" s="24" t="s">
        <v>108</v>
      </c>
      <c r="D47" s="26">
        <v>50000</v>
      </c>
    </row>
    <row r="48" spans="1:4" ht="35.1" customHeight="1">
      <c r="A48" s="23">
        <v>44</v>
      </c>
      <c r="B48" s="24" t="s">
        <v>78</v>
      </c>
      <c r="C48" s="24" t="s">
        <v>270</v>
      </c>
      <c r="D48" s="26">
        <v>80000</v>
      </c>
    </row>
    <row r="49" spans="1:4" ht="35.1" customHeight="1">
      <c r="A49" s="23">
        <v>45</v>
      </c>
      <c r="B49" s="24" t="s">
        <v>79</v>
      </c>
      <c r="C49" s="24" t="s">
        <v>273</v>
      </c>
      <c r="D49" s="26">
        <v>110000</v>
      </c>
    </row>
    <row r="50" spans="1:4" ht="35.1" customHeight="1">
      <c r="A50" s="23">
        <v>46</v>
      </c>
      <c r="B50" s="24" t="s">
        <v>80</v>
      </c>
      <c r="C50" s="24" t="s">
        <v>270</v>
      </c>
      <c r="D50" s="26">
        <v>200000</v>
      </c>
    </row>
    <row r="51" spans="1:4" ht="35.1" customHeight="1">
      <c r="A51" s="23">
        <v>47</v>
      </c>
      <c r="B51" s="24" t="s">
        <v>81</v>
      </c>
      <c r="C51" s="24" t="s">
        <v>270</v>
      </c>
      <c r="D51" s="26">
        <v>500000</v>
      </c>
    </row>
    <row r="52" spans="1:4" ht="35.1" customHeight="1">
      <c r="A52" s="23">
        <v>48</v>
      </c>
      <c r="B52" s="24" t="s">
        <v>82</v>
      </c>
      <c r="C52" s="24" t="s">
        <v>270</v>
      </c>
      <c r="D52" s="26">
        <v>115000</v>
      </c>
    </row>
    <row r="53" spans="1:4" ht="35.1" customHeight="1">
      <c r="A53" s="23">
        <v>49</v>
      </c>
      <c r="B53" s="24" t="s">
        <v>83</v>
      </c>
      <c r="C53" s="24" t="s">
        <v>270</v>
      </c>
      <c r="D53" s="26">
        <v>396500</v>
      </c>
    </row>
    <row r="54" spans="1:4" ht="15.75">
      <c r="A54" s="29"/>
      <c r="B54" s="30"/>
      <c r="C54" s="30" t="s">
        <v>114</v>
      </c>
      <c r="D54" s="31">
        <f>SUM(D5:D53)</f>
        <v>11210572</v>
      </c>
    </row>
    <row r="58" spans="1:4">
      <c r="D58" s="32"/>
    </row>
    <row r="60" spans="1:4">
      <c r="D60" s="32"/>
    </row>
  </sheetData>
  <mergeCells count="2">
    <mergeCell ref="A2:D2"/>
    <mergeCell ref="A3:D3"/>
  </mergeCells>
  <pageMargins left="0.75" right="0.75" top="1" bottom="1" header="0.5" footer="0.5"/>
  <pageSetup scale="64" orientation="portrait" horizontalDpi="360" verticalDpi="360" r:id="rId1"/>
  <rowBreaks count="1" manualBreakCount="1">
    <brk id="25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H3" sqref="H3"/>
    </sheetView>
  </sheetViews>
  <sheetFormatPr defaultColWidth="9" defaultRowHeight="15"/>
  <cols>
    <col min="1" max="1" width="4.85546875" style="1" customWidth="1"/>
    <col min="2" max="2" width="58.42578125" style="1" customWidth="1"/>
    <col min="3" max="3" width="17.5703125" style="1" customWidth="1"/>
    <col min="4" max="4" width="26" style="1" customWidth="1"/>
    <col min="5" max="5" width="13.42578125" style="1" customWidth="1"/>
    <col min="6" max="6" width="16.28515625" style="1" customWidth="1"/>
    <col min="7" max="7" width="11.7109375" style="1" customWidth="1"/>
    <col min="8" max="16384" width="9" style="1"/>
  </cols>
  <sheetData>
    <row r="1" spans="1:7" ht="17.25">
      <c r="A1" s="253" t="s">
        <v>274</v>
      </c>
      <c r="B1" s="253"/>
      <c r="C1" s="253"/>
      <c r="D1" s="253"/>
      <c r="E1" s="253"/>
      <c r="F1" s="253"/>
      <c r="G1" s="253"/>
    </row>
    <row r="2" spans="1:7" ht="69">
      <c r="A2" s="2" t="s">
        <v>275</v>
      </c>
      <c r="B2" s="2" t="s">
        <v>276</v>
      </c>
      <c r="C2" s="2" t="s">
        <v>277</v>
      </c>
      <c r="D2" s="2" t="s">
        <v>278</v>
      </c>
      <c r="E2" s="3" t="s">
        <v>279</v>
      </c>
      <c r="F2" s="4" t="s">
        <v>280</v>
      </c>
      <c r="G2" s="4" t="s">
        <v>281</v>
      </c>
    </row>
    <row r="3" spans="1:7" ht="52.5" customHeight="1">
      <c r="A3" s="5">
        <v>1</v>
      </c>
      <c r="B3" s="6" t="s">
        <v>0</v>
      </c>
      <c r="C3" s="7" t="s">
        <v>282</v>
      </c>
      <c r="D3" s="8">
        <v>278411100002634</v>
      </c>
      <c r="E3" s="9" t="s">
        <v>283</v>
      </c>
      <c r="F3" s="10"/>
      <c r="G3" s="10"/>
    </row>
    <row r="4" spans="1:7" ht="17.25">
      <c r="A4" s="253" t="s">
        <v>284</v>
      </c>
      <c r="B4" s="253"/>
      <c r="C4" s="253"/>
      <c r="D4" s="253"/>
      <c r="E4" s="253"/>
      <c r="F4" s="253"/>
      <c r="G4" s="253"/>
    </row>
    <row r="5" spans="1:7" ht="69">
      <c r="A5" s="2" t="s">
        <v>275</v>
      </c>
      <c r="B5" s="2" t="s">
        <v>276</v>
      </c>
      <c r="C5" s="2" t="s">
        <v>277</v>
      </c>
      <c r="D5" s="2" t="s">
        <v>278</v>
      </c>
      <c r="E5" s="3" t="s">
        <v>279</v>
      </c>
      <c r="F5" s="4" t="s">
        <v>280</v>
      </c>
      <c r="G5" s="4" t="s">
        <v>281</v>
      </c>
    </row>
    <row r="6" spans="1:7" ht="52.5" customHeight="1">
      <c r="A6" s="5">
        <v>2</v>
      </c>
      <c r="B6" s="11" t="s">
        <v>285</v>
      </c>
      <c r="C6" s="7" t="s">
        <v>286</v>
      </c>
      <c r="D6" s="8">
        <v>1027101035779</v>
      </c>
      <c r="E6" s="9" t="s">
        <v>287</v>
      </c>
      <c r="F6" s="10" t="s">
        <v>288</v>
      </c>
      <c r="G6" s="10" t="s">
        <v>289</v>
      </c>
    </row>
    <row r="7" spans="1:7" ht="17.25">
      <c r="A7" s="253" t="s">
        <v>290</v>
      </c>
      <c r="B7" s="253"/>
      <c r="C7" s="253"/>
      <c r="D7" s="253"/>
      <c r="E7" s="253"/>
      <c r="F7" s="253"/>
      <c r="G7" s="253"/>
    </row>
    <row r="8" spans="1:7" ht="54.75" customHeight="1">
      <c r="A8" s="2" t="s">
        <v>275</v>
      </c>
      <c r="B8" s="2" t="s">
        <v>276</v>
      </c>
      <c r="C8" s="2" t="s">
        <v>277</v>
      </c>
      <c r="D8" s="2" t="s">
        <v>278</v>
      </c>
      <c r="E8" s="3" t="s">
        <v>279</v>
      </c>
      <c r="F8" s="4" t="s">
        <v>291</v>
      </c>
      <c r="G8" s="4" t="s">
        <v>281</v>
      </c>
    </row>
    <row r="9" spans="1:7" ht="60.75" customHeight="1">
      <c r="A9" s="5">
        <v>3</v>
      </c>
      <c r="B9" s="12" t="s">
        <v>292</v>
      </c>
      <c r="C9" s="7" t="s">
        <v>293</v>
      </c>
      <c r="D9" s="13">
        <v>110024229440</v>
      </c>
      <c r="E9" s="9" t="s">
        <v>287</v>
      </c>
      <c r="F9" s="14" t="s">
        <v>294</v>
      </c>
      <c r="G9" s="10" t="s">
        <v>295</v>
      </c>
    </row>
    <row r="10" spans="1:7" ht="17.25">
      <c r="A10" s="253" t="s">
        <v>296</v>
      </c>
      <c r="B10" s="253"/>
      <c r="C10" s="253"/>
      <c r="D10" s="253"/>
      <c r="E10" s="253"/>
      <c r="F10" s="253"/>
      <c r="G10" s="253"/>
    </row>
    <row r="11" spans="1:7" ht="69">
      <c r="A11" s="2" t="s">
        <v>275</v>
      </c>
      <c r="B11" s="2" t="s">
        <v>276</v>
      </c>
      <c r="C11" s="2" t="s">
        <v>277</v>
      </c>
      <c r="D11" s="2" t="s">
        <v>278</v>
      </c>
      <c r="E11" s="3" t="s">
        <v>279</v>
      </c>
      <c r="F11" s="4" t="s">
        <v>297</v>
      </c>
      <c r="G11" s="4" t="s">
        <v>281</v>
      </c>
    </row>
    <row r="12" spans="1:7" ht="51.75">
      <c r="A12" s="5">
        <v>4</v>
      </c>
      <c r="B12" s="15" t="s">
        <v>298</v>
      </c>
      <c r="C12" s="7" t="s">
        <v>293</v>
      </c>
      <c r="D12" s="13">
        <v>1666101015891</v>
      </c>
      <c r="E12" s="9" t="s">
        <v>287</v>
      </c>
      <c r="F12" s="14" t="s">
        <v>299</v>
      </c>
      <c r="G12" s="10" t="s">
        <v>295</v>
      </c>
    </row>
    <row r="13" spans="1:7" ht="17.25">
      <c r="A13" s="253" t="s">
        <v>300</v>
      </c>
      <c r="B13" s="253"/>
      <c r="C13" s="253"/>
      <c r="D13" s="253"/>
      <c r="E13" s="253"/>
      <c r="F13" s="253"/>
      <c r="G13" s="253"/>
    </row>
    <row r="14" spans="1:7" ht="69">
      <c r="A14" s="2" t="s">
        <v>275</v>
      </c>
      <c r="B14" s="2" t="s">
        <v>276</v>
      </c>
      <c r="C14" s="2" t="s">
        <v>277</v>
      </c>
      <c r="D14" s="2" t="s">
        <v>278</v>
      </c>
      <c r="E14" s="3" t="s">
        <v>279</v>
      </c>
      <c r="F14" s="4" t="s">
        <v>301</v>
      </c>
      <c r="G14" s="4" t="s">
        <v>281</v>
      </c>
    </row>
    <row r="15" spans="1:7" ht="51" customHeight="1">
      <c r="A15" s="5">
        <v>5</v>
      </c>
      <c r="B15" s="16" t="s">
        <v>302</v>
      </c>
      <c r="C15" s="7" t="s">
        <v>303</v>
      </c>
      <c r="D15" s="13">
        <v>1240201001336</v>
      </c>
      <c r="E15" s="9" t="s">
        <v>287</v>
      </c>
      <c r="F15" s="17" t="s">
        <v>295</v>
      </c>
      <c r="G15" s="18" t="s">
        <v>289</v>
      </c>
    </row>
    <row r="16" spans="1:7" ht="51.75">
      <c r="A16" s="5">
        <v>6</v>
      </c>
      <c r="B16" s="16" t="s">
        <v>304</v>
      </c>
      <c r="C16" s="7" t="s">
        <v>303</v>
      </c>
      <c r="D16" s="13">
        <v>1240201001311</v>
      </c>
      <c r="E16" s="9" t="s">
        <v>287</v>
      </c>
      <c r="F16" s="17" t="s">
        <v>295</v>
      </c>
      <c r="G16" s="18" t="s">
        <v>289</v>
      </c>
    </row>
    <row r="17" spans="1:7" ht="51.75">
      <c r="A17" s="5">
        <v>7</v>
      </c>
      <c r="B17" s="16" t="s">
        <v>305</v>
      </c>
      <c r="C17" s="7" t="s">
        <v>303</v>
      </c>
      <c r="D17" s="13">
        <v>1240201001312</v>
      </c>
      <c r="E17" s="9" t="s">
        <v>287</v>
      </c>
      <c r="F17" s="17" t="s">
        <v>295</v>
      </c>
      <c r="G17" s="18" t="s">
        <v>289</v>
      </c>
    </row>
    <row r="19" spans="1:7" ht="17.25">
      <c r="A19" s="5"/>
    </row>
  </sheetData>
  <mergeCells count="5">
    <mergeCell ref="A1:G1"/>
    <mergeCell ref="A4:G4"/>
    <mergeCell ref="A7:G7"/>
    <mergeCell ref="A10:G10"/>
    <mergeCell ref="A13:G13"/>
  </mergeCells>
  <pageMargins left="0.18" right="0.19" top="0.19" bottom="0.3" header="0.19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R&amp;P</vt:lpstr>
      <vt:lpstr>I&amp;E</vt:lpstr>
      <vt:lpstr>B Sheet</vt:lpstr>
      <vt:lpstr>Fixed Assets</vt:lpstr>
      <vt:lpstr>DONATIONS FINAL </vt:lpstr>
      <vt:lpstr>programmes</vt:lpstr>
      <vt:lpstr>BANK ACCOUNTS </vt:lpstr>
      <vt:lpstr>'B Sheet'!Print_Area</vt:lpstr>
      <vt:lpstr>'BANK ACCOUNTS '!Print_Area</vt:lpstr>
      <vt:lpstr>'Fixed Assets'!Print_Area</vt:lpstr>
      <vt:lpstr>'I&amp;E'!Print_Area</vt:lpstr>
      <vt:lpstr>programmes!Print_Area</vt:lpstr>
      <vt:lpstr>'R&amp;P'!Print_Area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welcome</cp:lastModifiedBy>
  <cp:lastPrinted>2025-06-23T14:52:08Z</cp:lastPrinted>
  <dcterms:created xsi:type="dcterms:W3CDTF">2004-06-24T10:06:00Z</dcterms:created>
  <dcterms:modified xsi:type="dcterms:W3CDTF">2025-06-23T14:53:00Z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1C61740182834BA396BD2B18004E1FE1_13</vt:lpwstr>
  </property>
  <property fmtid="{D5CDD505-2E9C-101B-9397-08002B2CF9AE}" pid="3" name="KSOProductBuildVer">
    <vt:lpwstr>1033-12.2.0.13292</vt:lpwstr>
  </property>
</Properties>
</file>